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https://survias-my.sharepoint.com/personal/cdiaz_survias_cl/Documents/Survías/00_Personal Work/10_Costos/00_Budget 07_2025/02_Sent/00_Ms Su - Cost Table/"/>
    </mc:Choice>
  </mc:AlternateContent>
  <xr:revisionPtr revIDLastSave="38" documentId="13_ncr:1_{7CEDA125-1E1A-A844-9605-C8BE36255517}" xr6:coauthVersionLast="47" xr6:coauthVersionMax="47" xr10:uidLastSave="{1A1767F9-FBB2-9E49-A05D-DA284432094D}"/>
  <bookViews>
    <workbookView xWindow="0" yWindow="660" windowWidth="30240" windowHeight="18980" activeTab="6" xr2:uid="{E0C4B503-17B6-42CE-BFF4-F4FEBC14D39F}"/>
  </bookViews>
  <sheets>
    <sheet name="Sum_detailed" sheetId="2" state="hidden" r:id="rId1"/>
    <sheet name="Summary" sheetId="6" r:id="rId2"/>
    <sheet name="Balance" sheetId="3" r:id="rId3"/>
    <sheet name="Sofia's Query" sheetId="10" state="hidden" r:id="rId4"/>
    <sheet name="Balance by Area" sheetId="8" state="hidden" r:id="rId5"/>
    <sheet name="Budget" sheetId="1" r:id="rId6"/>
    <sheet name="Cost Until 07-26" sheetId="4" r:id="rId7"/>
    <sheet name="Mr.Yang_Query (2)" sheetId="11" state="hidden" r:id="rId8"/>
    <sheet name="Sheet1" sheetId="9" state="hidden" r:id="rId9"/>
    <sheet name="Mr.Yang_Query" sheetId="7" state="hidden" r:id="rId10"/>
    <sheet name="Income" sheetId="5" state="hidden" r:id="rId11"/>
  </sheets>
  <externalReferences>
    <externalReference r:id="rId12"/>
  </externalReferences>
  <definedNames>
    <definedName name="_xlnm._FilterDatabase" localSheetId="5" hidden="1">Budget!$A$1:$KH$53</definedName>
    <definedName name="_xlnm._FilterDatabase" localSheetId="6" hidden="1">'Cost Until 07-26'!$C$1:$BE$597</definedName>
    <definedName name="A">'Cost Until 07-26'!$F$7</definedName>
    <definedName name="B">'Cost Until 07-26'!$C:$D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3" l="1"/>
  <c r="D32" i="3"/>
  <c r="BP36" i="3"/>
  <c r="F15" i="3"/>
  <c r="G15" i="3"/>
  <c r="H15" i="3"/>
  <c r="I15" i="3"/>
  <c r="J15" i="3"/>
  <c r="K15" i="3"/>
  <c r="L15" i="3"/>
  <c r="M15" i="3"/>
  <c r="N15" i="3"/>
  <c r="O15" i="3"/>
  <c r="P15" i="3"/>
  <c r="Q15" i="3"/>
  <c r="R15" i="3"/>
  <c r="S15" i="3"/>
  <c r="T15" i="3"/>
  <c r="U15" i="3"/>
  <c r="V15" i="3"/>
  <c r="W15" i="3"/>
  <c r="X15" i="3"/>
  <c r="Y15" i="3"/>
  <c r="Z15" i="3"/>
  <c r="AA15" i="3"/>
  <c r="AB15" i="3"/>
  <c r="AC15" i="3"/>
  <c r="AD15" i="3"/>
  <c r="AE15" i="3"/>
  <c r="AF15" i="3"/>
  <c r="AG15" i="3"/>
  <c r="AH15" i="3"/>
  <c r="AI15" i="3"/>
  <c r="AJ15" i="3"/>
  <c r="AK15" i="3"/>
  <c r="AL15" i="3"/>
  <c r="AM15" i="3"/>
  <c r="AN15" i="3"/>
  <c r="AO15" i="3"/>
  <c r="AP15" i="3"/>
  <c r="AQ15" i="3"/>
  <c r="AR15" i="3"/>
  <c r="AS15" i="3"/>
  <c r="AT15" i="3"/>
  <c r="AU15" i="3"/>
  <c r="AV15" i="3"/>
  <c r="AW15" i="3"/>
  <c r="AX15" i="3"/>
  <c r="AY15" i="3"/>
  <c r="AZ15" i="3"/>
  <c r="BA15" i="3"/>
  <c r="BB15" i="3"/>
  <c r="BC15" i="3"/>
  <c r="BD15" i="3"/>
  <c r="BE15" i="3"/>
  <c r="BF15" i="3"/>
  <c r="BG15" i="3"/>
  <c r="BH15" i="3"/>
  <c r="BI15" i="3"/>
  <c r="BJ15" i="3"/>
  <c r="BK15" i="3"/>
  <c r="BL15" i="3"/>
  <c r="BM15" i="3"/>
  <c r="BN15" i="3"/>
  <c r="BO15" i="3"/>
  <c r="BP15"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G16" i="3"/>
  <c r="AH16" i="3"/>
  <c r="AI16" i="3"/>
  <c r="AJ16" i="3"/>
  <c r="AK16" i="3"/>
  <c r="AL16" i="3"/>
  <c r="AM16" i="3"/>
  <c r="AN16" i="3"/>
  <c r="AO16" i="3"/>
  <c r="AP16" i="3"/>
  <c r="AQ16" i="3"/>
  <c r="AR16" i="3"/>
  <c r="AS16" i="3"/>
  <c r="AT16" i="3"/>
  <c r="AU16" i="3"/>
  <c r="AV16" i="3"/>
  <c r="AW16" i="3"/>
  <c r="AX16" i="3"/>
  <c r="AY16" i="3"/>
  <c r="AZ16" i="3"/>
  <c r="BA16" i="3"/>
  <c r="BB16" i="3"/>
  <c r="BC16" i="3"/>
  <c r="BD16" i="3"/>
  <c r="BE16" i="3"/>
  <c r="BF16" i="3"/>
  <c r="BG16" i="3"/>
  <c r="BH16" i="3"/>
  <c r="BI16" i="3"/>
  <c r="BJ16" i="3"/>
  <c r="BK16" i="3"/>
  <c r="BL16" i="3"/>
  <c r="BM16" i="3"/>
  <c r="BN16" i="3"/>
  <c r="BO16" i="3"/>
  <c r="BP16" i="3"/>
  <c r="F17" i="3"/>
  <c r="G17" i="3"/>
  <c r="H17" i="3"/>
  <c r="I17" i="3"/>
  <c r="J17" i="3"/>
  <c r="K17" i="3"/>
  <c r="L17" i="3"/>
  <c r="M17" i="3"/>
  <c r="N17" i="3"/>
  <c r="O17" i="3"/>
  <c r="P17" i="3"/>
  <c r="Q17" i="3"/>
  <c r="R17" i="3"/>
  <c r="S17" i="3"/>
  <c r="T17" i="3"/>
  <c r="U17" i="3"/>
  <c r="V17" i="3"/>
  <c r="W17" i="3"/>
  <c r="X17" i="3"/>
  <c r="Y17" i="3"/>
  <c r="Z17" i="3"/>
  <c r="AA17" i="3"/>
  <c r="AB17" i="3"/>
  <c r="AC17" i="3"/>
  <c r="AD17" i="3"/>
  <c r="AE17" i="3"/>
  <c r="AF17" i="3"/>
  <c r="AG17" i="3"/>
  <c r="AH17" i="3"/>
  <c r="AI17" i="3"/>
  <c r="AJ17" i="3"/>
  <c r="AK17" i="3"/>
  <c r="AL17" i="3"/>
  <c r="AM17" i="3"/>
  <c r="AN17" i="3"/>
  <c r="AO17" i="3"/>
  <c r="AP17" i="3"/>
  <c r="AQ17" i="3"/>
  <c r="AR17" i="3"/>
  <c r="AS17" i="3"/>
  <c r="AT17" i="3"/>
  <c r="AU17" i="3"/>
  <c r="AV17" i="3"/>
  <c r="AW17" i="3"/>
  <c r="AX17" i="3"/>
  <c r="AY17" i="3"/>
  <c r="AZ17" i="3"/>
  <c r="BA17" i="3"/>
  <c r="BB17" i="3"/>
  <c r="BC17" i="3"/>
  <c r="BD17" i="3"/>
  <c r="BE17" i="3"/>
  <c r="BF17" i="3"/>
  <c r="BG17" i="3"/>
  <c r="BH17" i="3"/>
  <c r="BI17" i="3"/>
  <c r="BJ17" i="3"/>
  <c r="BK17" i="3"/>
  <c r="BL17" i="3"/>
  <c r="BM17" i="3"/>
  <c r="BN17" i="3"/>
  <c r="BO17" i="3"/>
  <c r="BP17" i="3"/>
  <c r="E16" i="3"/>
  <c r="E17" i="3"/>
  <c r="E15" i="3"/>
  <c r="BQ565" i="4"/>
  <c r="F589" i="4"/>
  <c r="F591" i="4"/>
  <c r="D17" i="3" l="1"/>
  <c r="D15" i="3"/>
  <c r="D16" i="3"/>
  <c r="F10" i="6" l="1"/>
  <c r="BP115" i="4"/>
  <c r="BO115" i="4"/>
  <c r="BQ76" i="4"/>
  <c r="BP76" i="4"/>
  <c r="BR56" i="4"/>
  <c r="BR51" i="4"/>
  <c r="F4" i="4"/>
  <c r="F5" i="4"/>
  <c r="F6" i="4"/>
  <c r="F7" i="4"/>
  <c r="F8" i="4"/>
  <c r="F9" i="4"/>
  <c r="F10" i="4"/>
  <c r="F11" i="4"/>
  <c r="F12" i="4"/>
  <c r="F13" i="4"/>
  <c r="F14" i="4"/>
  <c r="F15" i="4"/>
  <c r="F16" i="4"/>
  <c r="F18" i="4"/>
  <c r="F19" i="4"/>
  <c r="F20" i="4"/>
  <c r="F21" i="4"/>
  <c r="F22" i="4"/>
  <c r="F23" i="4"/>
  <c r="F24" i="4"/>
  <c r="F25" i="4"/>
  <c r="F26" i="4"/>
  <c r="F27" i="4"/>
  <c r="F28" i="4"/>
  <c r="F29" i="4"/>
  <c r="F30" i="4"/>
  <c r="F32" i="4"/>
  <c r="F33" i="4"/>
  <c r="F34" i="4"/>
  <c r="F36" i="4"/>
  <c r="F37" i="4"/>
  <c r="F38" i="4"/>
  <c r="F39" i="4"/>
  <c r="F40" i="4"/>
  <c r="F41" i="4"/>
  <c r="F42" i="4"/>
  <c r="F44" i="4"/>
  <c r="F45" i="4"/>
  <c r="F49" i="4"/>
  <c r="F50" i="4"/>
  <c r="F52" i="4"/>
  <c r="F53" i="4"/>
  <c r="F54" i="4"/>
  <c r="F55" i="4"/>
  <c r="F57" i="4"/>
  <c r="F58" i="4"/>
  <c r="F59" i="4"/>
  <c r="F60" i="4"/>
  <c r="F61" i="4"/>
  <c r="F64" i="4"/>
  <c r="F65" i="4"/>
  <c r="F66" i="4"/>
  <c r="F67" i="4"/>
  <c r="F68" i="4"/>
  <c r="F69" i="4"/>
  <c r="F70" i="4"/>
  <c r="F71" i="4"/>
  <c r="F72" i="4"/>
  <c r="F73" i="4"/>
  <c r="F74" i="4"/>
  <c r="F75" i="4"/>
  <c r="F77" i="4"/>
  <c r="F78" i="4"/>
  <c r="F79" i="4"/>
  <c r="F80" i="4"/>
  <c r="F81" i="4"/>
  <c r="F82" i="4"/>
  <c r="F83" i="4"/>
  <c r="F84" i="4"/>
  <c r="F85" i="4"/>
  <c r="F87" i="4"/>
  <c r="F88" i="4"/>
  <c r="F89" i="4"/>
  <c r="F90" i="4"/>
  <c r="F91" i="4"/>
  <c r="F92" i="4"/>
  <c r="F93" i="4"/>
  <c r="F94" i="4"/>
  <c r="F95" i="4"/>
  <c r="F96" i="4"/>
  <c r="F97" i="4"/>
  <c r="F98" i="4"/>
  <c r="F99" i="4"/>
  <c r="F100" i="4"/>
  <c r="F101" i="4"/>
  <c r="F102" i="4"/>
  <c r="F103" i="4"/>
  <c r="F105" i="4"/>
  <c r="F106" i="4"/>
  <c r="F107" i="4"/>
  <c r="F108" i="4"/>
  <c r="F109" i="4"/>
  <c r="F111" i="4"/>
  <c r="F112" i="4"/>
  <c r="F113" i="4"/>
  <c r="F116" i="4"/>
  <c r="F117" i="4"/>
  <c r="F118" i="4"/>
  <c r="F120" i="4"/>
  <c r="F121" i="4"/>
  <c r="F122" i="4"/>
  <c r="F123" i="4"/>
  <c r="F124" i="4"/>
  <c r="F127"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5" i="4"/>
  <c r="F536" i="4"/>
  <c r="F537" i="4"/>
  <c r="F538" i="4"/>
  <c r="F539" i="4"/>
  <c r="F540" i="4"/>
  <c r="F541" i="4"/>
  <c r="F542" i="4"/>
  <c r="F543" i="4"/>
  <c r="F544" i="4"/>
  <c r="F545" i="4"/>
  <c r="F546" i="4"/>
  <c r="F547" i="4"/>
  <c r="F548" i="4"/>
  <c r="F549" i="4"/>
  <c r="F550" i="4"/>
  <c r="F551" i="4"/>
  <c r="F552"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1" i="4"/>
  <c r="F582" i="4"/>
  <c r="F583" i="4"/>
  <c r="F584" i="4"/>
  <c r="F585" i="4"/>
  <c r="F586" i="4"/>
  <c r="F587" i="4"/>
  <c r="F588" i="4"/>
  <c r="F590" i="4"/>
  <c r="F592" i="4"/>
  <c r="F593" i="4"/>
  <c r="F594" i="4"/>
  <c r="F595" i="4"/>
  <c r="F596" i="4"/>
  <c r="F597" i="4"/>
  <c r="F3" i="4"/>
  <c r="BR622" i="4" l="1"/>
  <c r="BR621" i="4"/>
  <c r="BR620" i="4"/>
  <c r="BR618" i="4"/>
  <c r="BR617" i="4"/>
  <c r="BR613" i="4"/>
  <c r="BR603" i="4"/>
  <c r="BR602" i="4"/>
  <c r="BR129" i="4"/>
  <c r="BR62" i="4"/>
  <c r="BR47" i="4"/>
  <c r="BR43" i="4"/>
  <c r="BR35" i="4"/>
  <c r="BR31" i="4"/>
  <c r="BR2" i="4"/>
  <c r="H617" i="4"/>
  <c r="I617" i="4"/>
  <c r="J617" i="4"/>
  <c r="K617" i="4"/>
  <c r="L617" i="4"/>
  <c r="M617" i="4"/>
  <c r="N617" i="4"/>
  <c r="O617" i="4"/>
  <c r="P617" i="4"/>
  <c r="Q617" i="4"/>
  <c r="R617" i="4"/>
  <c r="S617" i="4"/>
  <c r="T617" i="4"/>
  <c r="U617" i="4"/>
  <c r="V617" i="4"/>
  <c r="W617" i="4"/>
  <c r="X617" i="4"/>
  <c r="Y617" i="4"/>
  <c r="Z617" i="4"/>
  <c r="AA617" i="4"/>
  <c r="AB617" i="4"/>
  <c r="AC617" i="4"/>
  <c r="AD617" i="4"/>
  <c r="AE617" i="4"/>
  <c r="AF617" i="4"/>
  <c r="AG617" i="4"/>
  <c r="AH617" i="4"/>
  <c r="AI617" i="4"/>
  <c r="AJ617" i="4"/>
  <c r="AK617" i="4"/>
  <c r="AL617" i="4"/>
  <c r="AM617" i="4"/>
  <c r="AN617" i="4"/>
  <c r="AO617" i="4"/>
  <c r="AP617" i="4"/>
  <c r="AQ617" i="4"/>
  <c r="AR617" i="4"/>
  <c r="AS617" i="4"/>
  <c r="AT617" i="4"/>
  <c r="AU617" i="4"/>
  <c r="AV617" i="4"/>
  <c r="AW617" i="4"/>
  <c r="AX617" i="4"/>
  <c r="AY617" i="4"/>
  <c r="AZ617" i="4"/>
  <c r="BA617" i="4"/>
  <c r="BB617" i="4"/>
  <c r="BC617" i="4"/>
  <c r="BD617" i="4"/>
  <c r="BE617" i="4"/>
  <c r="BF617" i="4"/>
  <c r="BG617" i="4"/>
  <c r="BI617" i="4"/>
  <c r="BJ617" i="4"/>
  <c r="BK617" i="4"/>
  <c r="BL617" i="4"/>
  <c r="BM617" i="4"/>
  <c r="BN617" i="4"/>
  <c r="BP617" i="4"/>
  <c r="BQ617" i="4"/>
  <c r="H618" i="4"/>
  <c r="I618" i="4"/>
  <c r="J618" i="4"/>
  <c r="K618" i="4"/>
  <c r="L618" i="4"/>
  <c r="M618" i="4"/>
  <c r="N618" i="4"/>
  <c r="O618" i="4"/>
  <c r="P618" i="4"/>
  <c r="Q618" i="4"/>
  <c r="R618" i="4"/>
  <c r="S618" i="4"/>
  <c r="T618" i="4"/>
  <c r="U618" i="4"/>
  <c r="V618" i="4"/>
  <c r="W618" i="4"/>
  <c r="X618" i="4"/>
  <c r="Y618" i="4"/>
  <c r="Z618" i="4"/>
  <c r="AA618" i="4"/>
  <c r="AB618" i="4"/>
  <c r="AC618" i="4"/>
  <c r="AD618" i="4"/>
  <c r="AE618" i="4"/>
  <c r="AF618" i="4"/>
  <c r="AG618" i="4"/>
  <c r="AH618" i="4"/>
  <c r="AI618" i="4"/>
  <c r="AJ618" i="4"/>
  <c r="AK618" i="4"/>
  <c r="AL618" i="4"/>
  <c r="AM618" i="4"/>
  <c r="AN618" i="4"/>
  <c r="AO618" i="4"/>
  <c r="AP618" i="4"/>
  <c r="AQ618" i="4"/>
  <c r="AR618" i="4"/>
  <c r="AS618" i="4"/>
  <c r="AT618" i="4"/>
  <c r="AU618" i="4"/>
  <c r="AV618" i="4"/>
  <c r="AW618" i="4"/>
  <c r="AX618" i="4"/>
  <c r="AY618" i="4"/>
  <c r="AZ618" i="4"/>
  <c r="BA618" i="4"/>
  <c r="BB618" i="4"/>
  <c r="BC618" i="4"/>
  <c r="BD618" i="4"/>
  <c r="BJ618" i="4"/>
  <c r="BK618" i="4"/>
  <c r="BL618" i="4"/>
  <c r="BM618" i="4"/>
  <c r="BN618" i="4"/>
  <c r="BO618" i="4"/>
  <c r="BP618" i="4"/>
  <c r="BQ618" i="4"/>
  <c r="G617" i="4"/>
  <c r="G618" i="4"/>
  <c r="H621" i="4"/>
  <c r="I621" i="4"/>
  <c r="J621" i="4"/>
  <c r="K621" i="4"/>
  <c r="L621" i="4"/>
  <c r="M621" i="4"/>
  <c r="N621" i="4"/>
  <c r="O621" i="4"/>
  <c r="P621" i="4"/>
  <c r="Q621" i="4"/>
  <c r="R621" i="4"/>
  <c r="S621" i="4"/>
  <c r="T621" i="4"/>
  <c r="U621" i="4"/>
  <c r="V621" i="4"/>
  <c r="W621" i="4"/>
  <c r="X621" i="4"/>
  <c r="Y621" i="4"/>
  <c r="Z621" i="4"/>
  <c r="AA621" i="4"/>
  <c r="AB621" i="4"/>
  <c r="AC621" i="4"/>
  <c r="AD621" i="4"/>
  <c r="AE621" i="4"/>
  <c r="AF621" i="4"/>
  <c r="AG621" i="4"/>
  <c r="AH621" i="4"/>
  <c r="AI621" i="4"/>
  <c r="AJ621" i="4"/>
  <c r="AK621" i="4"/>
  <c r="AL621" i="4"/>
  <c r="AM621" i="4"/>
  <c r="AN621" i="4"/>
  <c r="AO621" i="4"/>
  <c r="AP621" i="4"/>
  <c r="AQ621" i="4"/>
  <c r="AR621" i="4"/>
  <c r="AS621" i="4"/>
  <c r="AT621" i="4"/>
  <c r="AU621" i="4"/>
  <c r="AV621" i="4"/>
  <c r="AW621" i="4"/>
  <c r="AX621" i="4"/>
  <c r="AY621" i="4"/>
  <c r="AZ621" i="4"/>
  <c r="BA621" i="4"/>
  <c r="BB621" i="4"/>
  <c r="BC621" i="4"/>
  <c r="BD621" i="4"/>
  <c r="BE621" i="4"/>
  <c r="BF621" i="4"/>
  <c r="BG621" i="4"/>
  <c r="BH621" i="4"/>
  <c r="BI621" i="4"/>
  <c r="BK621" i="4"/>
  <c r="BL621" i="4"/>
  <c r="BM621" i="4"/>
  <c r="BN621" i="4"/>
  <c r="BO621" i="4"/>
  <c r="BP621" i="4"/>
  <c r="BQ621" i="4"/>
  <c r="G621" i="4"/>
  <c r="H622" i="4"/>
  <c r="I622" i="4"/>
  <c r="J622" i="4"/>
  <c r="K622" i="4"/>
  <c r="L622" i="4"/>
  <c r="M622" i="4"/>
  <c r="N622" i="4"/>
  <c r="O622" i="4"/>
  <c r="P622" i="4"/>
  <c r="Q622" i="4"/>
  <c r="R622" i="4"/>
  <c r="S622" i="4"/>
  <c r="T622" i="4"/>
  <c r="U622" i="4"/>
  <c r="V622" i="4"/>
  <c r="W622" i="4"/>
  <c r="X622" i="4"/>
  <c r="Y622" i="4"/>
  <c r="Z622" i="4"/>
  <c r="AA622" i="4"/>
  <c r="AB622" i="4"/>
  <c r="AC622" i="4"/>
  <c r="AD622" i="4"/>
  <c r="AE622" i="4"/>
  <c r="AF622" i="4"/>
  <c r="AG622" i="4"/>
  <c r="AH622" i="4"/>
  <c r="AI622" i="4"/>
  <c r="AJ622" i="4"/>
  <c r="AK622" i="4"/>
  <c r="AL622" i="4"/>
  <c r="AM622" i="4"/>
  <c r="AN622" i="4"/>
  <c r="AO622" i="4"/>
  <c r="AP622" i="4"/>
  <c r="AQ622" i="4"/>
  <c r="AR622" i="4"/>
  <c r="AS622" i="4"/>
  <c r="AT622" i="4"/>
  <c r="BI622" i="4"/>
  <c r="BJ622" i="4"/>
  <c r="BN622" i="4"/>
  <c r="BO622" i="4"/>
  <c r="BP622" i="4"/>
  <c r="BQ622" i="4"/>
  <c r="G622" i="4"/>
  <c r="H620" i="4"/>
  <c r="I620" i="4"/>
  <c r="J620" i="4"/>
  <c r="K620" i="4"/>
  <c r="L620" i="4"/>
  <c r="M620" i="4"/>
  <c r="N620" i="4"/>
  <c r="O620" i="4"/>
  <c r="P620" i="4"/>
  <c r="Q620" i="4"/>
  <c r="R620" i="4"/>
  <c r="S620" i="4"/>
  <c r="T620" i="4"/>
  <c r="U620" i="4"/>
  <c r="V620" i="4"/>
  <c r="W620" i="4"/>
  <c r="X620" i="4"/>
  <c r="Y620" i="4"/>
  <c r="Z620" i="4"/>
  <c r="AA620" i="4"/>
  <c r="AB620" i="4"/>
  <c r="AC620" i="4"/>
  <c r="AD620" i="4"/>
  <c r="AE620" i="4"/>
  <c r="AF620" i="4"/>
  <c r="AG620" i="4"/>
  <c r="AH620" i="4"/>
  <c r="AI620" i="4"/>
  <c r="AJ620" i="4"/>
  <c r="AK620" i="4"/>
  <c r="AL620" i="4"/>
  <c r="AM620" i="4"/>
  <c r="AN620" i="4"/>
  <c r="AO620" i="4"/>
  <c r="AP620" i="4"/>
  <c r="AQ620" i="4"/>
  <c r="AR620" i="4"/>
  <c r="AS620" i="4"/>
  <c r="AT620" i="4"/>
  <c r="AU620" i="4"/>
  <c r="AV620" i="4"/>
  <c r="AW620" i="4"/>
  <c r="AX620" i="4"/>
  <c r="AY620" i="4"/>
  <c r="AZ620" i="4"/>
  <c r="BA620" i="4"/>
  <c r="BB620" i="4"/>
  <c r="BG620" i="4"/>
  <c r="BH620" i="4"/>
  <c r="BI620" i="4"/>
  <c r="BJ620" i="4"/>
  <c r="BK620" i="4"/>
  <c r="BL620" i="4"/>
  <c r="BM620" i="4"/>
  <c r="BN620" i="4"/>
  <c r="BO620" i="4"/>
  <c r="BP620" i="4"/>
  <c r="BQ620" i="4"/>
  <c r="G620" i="4"/>
  <c r="H613" i="4"/>
  <c r="I613" i="4"/>
  <c r="J613" i="4"/>
  <c r="K613" i="4"/>
  <c r="L613" i="4"/>
  <c r="M613" i="4"/>
  <c r="N613" i="4"/>
  <c r="O613" i="4"/>
  <c r="P613" i="4"/>
  <c r="Q613" i="4"/>
  <c r="R613" i="4"/>
  <c r="S613" i="4"/>
  <c r="T613" i="4"/>
  <c r="AB613" i="4"/>
  <c r="AD613" i="4"/>
  <c r="AI613" i="4"/>
  <c r="AK613" i="4"/>
  <c r="AL613" i="4"/>
  <c r="AM613" i="4"/>
  <c r="AN613" i="4"/>
  <c r="AO613" i="4"/>
  <c r="AP613" i="4"/>
  <c r="AQ613" i="4"/>
  <c r="AR613" i="4"/>
  <c r="AS613" i="4"/>
  <c r="AT613" i="4"/>
  <c r="AU613" i="4"/>
  <c r="AV613" i="4"/>
  <c r="AW613" i="4"/>
  <c r="AX613" i="4"/>
  <c r="AY613" i="4"/>
  <c r="AZ613" i="4"/>
  <c r="BA613" i="4"/>
  <c r="BB613" i="4"/>
  <c r="BC613" i="4"/>
  <c r="BD613" i="4"/>
  <c r="G613" i="4"/>
  <c r="I603" i="4" l="1"/>
  <c r="J603" i="4"/>
  <c r="K603" i="4"/>
  <c r="L603" i="4"/>
  <c r="M603" i="4"/>
  <c r="N603" i="4"/>
  <c r="O603" i="4"/>
  <c r="P603" i="4"/>
  <c r="Q603" i="4"/>
  <c r="R603" i="4"/>
  <c r="S603" i="4"/>
  <c r="T603" i="4"/>
  <c r="U603" i="4"/>
  <c r="V603" i="4"/>
  <c r="W603" i="4"/>
  <c r="X603" i="4"/>
  <c r="Y603" i="4"/>
  <c r="Z603" i="4"/>
  <c r="AA603" i="4"/>
  <c r="AB603" i="4"/>
  <c r="AC603" i="4"/>
  <c r="AD603" i="4"/>
  <c r="AE603" i="4"/>
  <c r="AF603" i="4"/>
  <c r="AG603" i="4"/>
  <c r="AH603" i="4"/>
  <c r="AI603" i="4"/>
  <c r="AJ603" i="4"/>
  <c r="AK603" i="4"/>
  <c r="AL603" i="4"/>
  <c r="AM603" i="4"/>
  <c r="AN603" i="4"/>
  <c r="AO603" i="4"/>
  <c r="AP603" i="4"/>
  <c r="AQ603" i="4"/>
  <c r="AR603" i="4"/>
  <c r="AS603" i="4"/>
  <c r="AT603" i="4"/>
  <c r="AU603" i="4"/>
  <c r="AV603" i="4"/>
  <c r="AW603" i="4"/>
  <c r="AX603" i="4"/>
  <c r="AY603" i="4"/>
  <c r="AZ603" i="4"/>
  <c r="BA603" i="4"/>
  <c r="BB603" i="4"/>
  <c r="BC603" i="4"/>
  <c r="BD603" i="4"/>
  <c r="BE603" i="4"/>
  <c r="BF603" i="4"/>
  <c r="BG603" i="4"/>
  <c r="BH603" i="4"/>
  <c r="BI603" i="4"/>
  <c r="BK603" i="4"/>
  <c r="BL603" i="4"/>
  <c r="BM603" i="4"/>
  <c r="BN603" i="4"/>
  <c r="BO603" i="4"/>
  <c r="BQ603" i="4"/>
  <c r="H603" i="4"/>
  <c r="G603" i="4"/>
  <c r="I602" i="4"/>
  <c r="J602" i="4"/>
  <c r="K602" i="4"/>
  <c r="L602" i="4"/>
  <c r="M602" i="4"/>
  <c r="N602" i="4"/>
  <c r="O602" i="4"/>
  <c r="P602" i="4"/>
  <c r="Q602" i="4"/>
  <c r="R602" i="4"/>
  <c r="S602" i="4"/>
  <c r="T602" i="4"/>
  <c r="U602" i="4"/>
  <c r="V602" i="4"/>
  <c r="W602" i="4"/>
  <c r="X602" i="4"/>
  <c r="Y602" i="4"/>
  <c r="Z602" i="4"/>
  <c r="AA602" i="4"/>
  <c r="AB602" i="4"/>
  <c r="AC602" i="4"/>
  <c r="AD602" i="4"/>
  <c r="AE602" i="4"/>
  <c r="AF602" i="4"/>
  <c r="AG602" i="4"/>
  <c r="AH602" i="4"/>
  <c r="AI602" i="4"/>
  <c r="AJ602" i="4"/>
  <c r="AK602" i="4"/>
  <c r="AL602" i="4"/>
  <c r="AM602" i="4"/>
  <c r="AN602" i="4"/>
  <c r="AO602" i="4"/>
  <c r="AP602" i="4"/>
  <c r="AQ602" i="4"/>
  <c r="AR602" i="4"/>
  <c r="AS602" i="4"/>
  <c r="AT602" i="4"/>
  <c r="AU602" i="4"/>
  <c r="AV602" i="4"/>
  <c r="AW602" i="4"/>
  <c r="AX602" i="4"/>
  <c r="AY602" i="4"/>
  <c r="AZ602" i="4"/>
  <c r="BA602" i="4"/>
  <c r="BB602" i="4"/>
  <c r="BC602" i="4"/>
  <c r="BD602" i="4"/>
  <c r="BE602" i="4"/>
  <c r="BF602" i="4"/>
  <c r="BG602" i="4"/>
  <c r="BH602" i="4"/>
  <c r="BI602" i="4"/>
  <c r="BJ602" i="4"/>
  <c r="BK602" i="4"/>
  <c r="BM602" i="4"/>
  <c r="BN602" i="4"/>
  <c r="BO602" i="4"/>
  <c r="BP602" i="4"/>
  <c r="BQ602" i="4"/>
  <c r="H602" i="4"/>
  <c r="G602" i="4"/>
  <c r="G41" i="11"/>
  <c r="BO36" i="3"/>
  <c r="D36" i="3" s="1"/>
  <c r="BQ129" i="4" l="1"/>
  <c r="BQ62" i="4"/>
  <c r="BQ56" i="4"/>
  <c r="BQ43" i="4"/>
  <c r="BQ35" i="4"/>
  <c r="BQ31" i="4"/>
  <c r="BQ2" i="4"/>
  <c r="G26" i="11"/>
  <c r="F26" i="11"/>
  <c r="I15" i="11"/>
  <c r="G15" i="11"/>
  <c r="F15" i="11"/>
  <c r="I14" i="11"/>
  <c r="G14" i="11"/>
  <c r="F14" i="11"/>
  <c r="I13" i="11"/>
  <c r="G13" i="11"/>
  <c r="F13" i="11"/>
  <c r="I12" i="11"/>
  <c r="G12" i="11"/>
  <c r="F12" i="11"/>
  <c r="I11" i="11"/>
  <c r="G11" i="11"/>
  <c r="F11" i="11"/>
  <c r="I10" i="11"/>
  <c r="G10" i="11"/>
  <c r="F10" i="11"/>
  <c r="I9" i="11"/>
  <c r="G9" i="11"/>
  <c r="F9" i="11"/>
  <c r="KG1" i="10"/>
  <c r="KG19" i="10" s="1"/>
  <c r="KG29" i="10" s="1"/>
  <c r="KG39" i="10" s="1"/>
  <c r="KG49" i="10" s="1"/>
  <c r="KG59" i="10" s="1"/>
  <c r="KG69" i="10" s="1"/>
  <c r="KG79" i="10" s="1"/>
  <c r="KG89" i="10" s="1"/>
  <c r="KF1" i="10"/>
  <c r="KE1" i="10"/>
  <c r="KD1" i="10"/>
  <c r="KD19" i="10" s="1"/>
  <c r="KC1" i="10"/>
  <c r="KB1" i="10"/>
  <c r="KA1" i="10"/>
  <c r="JZ1" i="10"/>
  <c r="JZ19" i="10" s="1"/>
  <c r="JZ29" i="10" s="1"/>
  <c r="JZ39" i="10" s="1"/>
  <c r="JZ49" i="10" s="1"/>
  <c r="JZ59" i="10" s="1"/>
  <c r="JZ69" i="10" s="1"/>
  <c r="JZ79" i="10" s="1"/>
  <c r="JZ89" i="10" s="1"/>
  <c r="JY1" i="10"/>
  <c r="JX1" i="10"/>
  <c r="JW1" i="10"/>
  <c r="JV1" i="10"/>
  <c r="JU1" i="10"/>
  <c r="JT1" i="10"/>
  <c r="JS1" i="10"/>
  <c r="JR1" i="10"/>
  <c r="JQ1" i="10"/>
  <c r="JQ19" i="10" s="1"/>
  <c r="JQ29" i="10" s="1"/>
  <c r="JQ39" i="10" s="1"/>
  <c r="JQ49" i="10" s="1"/>
  <c r="JQ59" i="10" s="1"/>
  <c r="JQ69" i="10" s="1"/>
  <c r="JQ79" i="10" s="1"/>
  <c r="JQ89" i="10" s="1"/>
  <c r="JP1" i="10"/>
  <c r="JO1" i="10"/>
  <c r="JN1" i="10"/>
  <c r="JM1" i="10"/>
  <c r="JL1" i="10"/>
  <c r="JK1" i="10"/>
  <c r="JJ1" i="10"/>
  <c r="JI1" i="10"/>
  <c r="JH1" i="10"/>
  <c r="JG1" i="10"/>
  <c r="JG19" i="10" s="1"/>
  <c r="JF1" i="10"/>
  <c r="JE1" i="10"/>
  <c r="JD1" i="10"/>
  <c r="JC1" i="10"/>
  <c r="JB1" i="10"/>
  <c r="JA1" i="10"/>
  <c r="IZ1" i="10"/>
  <c r="IY1" i="10"/>
  <c r="IX1" i="10"/>
  <c r="IX19" i="10" s="1"/>
  <c r="IW1" i="10"/>
  <c r="IV1" i="10"/>
  <c r="IU1" i="10"/>
  <c r="IT1" i="10"/>
  <c r="IS1" i="10"/>
  <c r="IR1" i="10"/>
  <c r="IQ1" i="10"/>
  <c r="IP1" i="10"/>
  <c r="IO1" i="10"/>
  <c r="IN1" i="10"/>
  <c r="IM1" i="10"/>
  <c r="IL1" i="10"/>
  <c r="IK1" i="10"/>
  <c r="IJ1" i="10"/>
  <c r="II1" i="10"/>
  <c r="IH1" i="10"/>
  <c r="IG1" i="10"/>
  <c r="IF1" i="10"/>
  <c r="IE1" i="10"/>
  <c r="ID1" i="10"/>
  <c r="ID19" i="10" s="1"/>
  <c r="ID29" i="10" s="1"/>
  <c r="ID39" i="10" s="1"/>
  <c r="ID49" i="10" s="1"/>
  <c r="ID59" i="10" s="1"/>
  <c r="ID69" i="10" s="1"/>
  <c r="ID79" i="10" s="1"/>
  <c r="ID89" i="10" s="1"/>
  <c r="IC1" i="10"/>
  <c r="IB1" i="10"/>
  <c r="IA1" i="10"/>
  <c r="IA19" i="10" s="1"/>
  <c r="HZ1" i="10"/>
  <c r="HY1" i="10"/>
  <c r="HX1" i="10"/>
  <c r="HW1" i="10"/>
  <c r="HV1" i="10"/>
  <c r="HU1" i="10"/>
  <c r="HU19" i="10" s="1"/>
  <c r="HU29" i="10" s="1"/>
  <c r="HU39" i="10" s="1"/>
  <c r="HU49" i="10" s="1"/>
  <c r="HU59" i="10" s="1"/>
  <c r="HU69" i="10" s="1"/>
  <c r="HU79" i="10" s="1"/>
  <c r="HU89" i="10" s="1"/>
  <c r="HT1" i="10"/>
  <c r="HS1" i="10"/>
  <c r="HR1" i="10"/>
  <c r="HR19" i="10" s="1"/>
  <c r="HQ1" i="10"/>
  <c r="HP1" i="10"/>
  <c r="HO1" i="10"/>
  <c r="HN1" i="10"/>
  <c r="HN19" i="10" s="1"/>
  <c r="HN29" i="10" s="1"/>
  <c r="HN39" i="10" s="1"/>
  <c r="HN49" i="10" s="1"/>
  <c r="HN59" i="10" s="1"/>
  <c r="HN69" i="10" s="1"/>
  <c r="HN79" i="10" s="1"/>
  <c r="HN89" i="10" s="1"/>
  <c r="HM1" i="10"/>
  <c r="HL1" i="10"/>
  <c r="HK1" i="10"/>
  <c r="HJ1" i="10"/>
  <c r="HI1" i="10"/>
  <c r="HH1" i="10"/>
  <c r="HG1" i="10"/>
  <c r="HF1" i="10"/>
  <c r="HE1" i="10"/>
  <c r="HE19" i="10" s="1"/>
  <c r="HE29" i="10" s="1"/>
  <c r="HE39" i="10" s="1"/>
  <c r="HE49" i="10" s="1"/>
  <c r="HE59" i="10" s="1"/>
  <c r="HE69" i="10" s="1"/>
  <c r="HE79" i="10" s="1"/>
  <c r="HE89" i="10" s="1"/>
  <c r="HD1" i="10"/>
  <c r="HC1" i="10"/>
  <c r="HB1" i="10"/>
  <c r="HA1" i="10"/>
  <c r="GZ1" i="10"/>
  <c r="GY1" i="10"/>
  <c r="GX1" i="10"/>
  <c r="GW1" i="10"/>
  <c r="GV1" i="10"/>
  <c r="GU1" i="10"/>
  <c r="GU19" i="10" s="1"/>
  <c r="GT1" i="10"/>
  <c r="GS1" i="10"/>
  <c r="GR1" i="10"/>
  <c r="GQ1" i="10"/>
  <c r="GP1" i="10"/>
  <c r="GO1" i="10"/>
  <c r="GN1" i="10"/>
  <c r="GM1" i="10"/>
  <c r="GL1" i="10"/>
  <c r="GL19" i="10" s="1"/>
  <c r="GK1" i="10"/>
  <c r="GJ1" i="10"/>
  <c r="GI1" i="10"/>
  <c r="GH1" i="10"/>
  <c r="GG1" i="10"/>
  <c r="GF1" i="10"/>
  <c r="GE1" i="10"/>
  <c r="GD1" i="10"/>
  <c r="GC1" i="10"/>
  <c r="GB1" i="10"/>
  <c r="GA1" i="10"/>
  <c r="FZ1" i="10"/>
  <c r="FY1" i="10"/>
  <c r="FX1" i="10"/>
  <c r="FW1" i="10"/>
  <c r="FV1" i="10"/>
  <c r="FU1" i="10"/>
  <c r="FT1" i="10"/>
  <c r="FS1" i="10"/>
  <c r="FR1" i="10"/>
  <c r="FR19" i="10" s="1"/>
  <c r="FR29" i="10" s="1"/>
  <c r="FR39" i="10" s="1"/>
  <c r="FR49" i="10" s="1"/>
  <c r="FR59" i="10" s="1"/>
  <c r="FR69" i="10" s="1"/>
  <c r="FR79" i="10" s="1"/>
  <c r="FR89" i="10" s="1"/>
  <c r="FQ1" i="10"/>
  <c r="FP1" i="10"/>
  <c r="FO1" i="10"/>
  <c r="FO19" i="10" s="1"/>
  <c r="FN1" i="10"/>
  <c r="FM1" i="10"/>
  <c r="FL1" i="10"/>
  <c r="FK1" i="10"/>
  <c r="FJ1" i="10"/>
  <c r="FI1" i="10"/>
  <c r="FI19" i="10" s="1"/>
  <c r="FI29" i="10" s="1"/>
  <c r="FI39" i="10" s="1"/>
  <c r="FI49" i="10" s="1"/>
  <c r="FI59" i="10" s="1"/>
  <c r="FI69" i="10" s="1"/>
  <c r="FI79" i="10" s="1"/>
  <c r="FI89" i="10" s="1"/>
  <c r="FH1" i="10"/>
  <c r="FG1" i="10"/>
  <c r="FF1" i="10"/>
  <c r="FE1" i="10"/>
  <c r="FD1" i="10"/>
  <c r="FC1" i="10"/>
  <c r="FB1" i="10"/>
  <c r="FB19" i="10" s="1"/>
  <c r="FB29" i="10" s="1"/>
  <c r="FB39" i="10" s="1"/>
  <c r="FB49" i="10" s="1"/>
  <c r="FB59" i="10" s="1"/>
  <c r="FB69" i="10" s="1"/>
  <c r="FB79" i="10" s="1"/>
  <c r="FB89" i="10" s="1"/>
  <c r="FA1" i="10"/>
  <c r="EZ1" i="10"/>
  <c r="EY1" i="10"/>
  <c r="EX1" i="10"/>
  <c r="EW1" i="10"/>
  <c r="EV1" i="10"/>
  <c r="EU1" i="10"/>
  <c r="ET1" i="10"/>
  <c r="ES1" i="10"/>
  <c r="ES19" i="10" s="1"/>
  <c r="ES29" i="10" s="1"/>
  <c r="ES39" i="10" s="1"/>
  <c r="ES49" i="10" s="1"/>
  <c r="ES59" i="10" s="1"/>
  <c r="ES69" i="10" s="1"/>
  <c r="ES79" i="10" s="1"/>
  <c r="ES89" i="10" s="1"/>
  <c r="ER1" i="10"/>
  <c r="EQ1" i="10"/>
  <c r="EP1" i="10"/>
  <c r="EO1" i="10"/>
  <c r="EN1" i="10"/>
  <c r="EM1" i="10"/>
  <c r="EL1" i="10"/>
  <c r="EK1" i="10"/>
  <c r="EJ1" i="10"/>
  <c r="EI1" i="10"/>
  <c r="EI19" i="10" s="1"/>
  <c r="EH1" i="10"/>
  <c r="EG1" i="10"/>
  <c r="EF1" i="10"/>
  <c r="EE1" i="10"/>
  <c r="ED1" i="10"/>
  <c r="EC1" i="10"/>
  <c r="EB1" i="10"/>
  <c r="EA1" i="10"/>
  <c r="DZ1" i="10"/>
  <c r="DZ19" i="10" s="1"/>
  <c r="DY1" i="10"/>
  <c r="DX1" i="10"/>
  <c r="DW1" i="10"/>
  <c r="DV1" i="10"/>
  <c r="DU1" i="10"/>
  <c r="DT1" i="10"/>
  <c r="DS1" i="10"/>
  <c r="DR1" i="10"/>
  <c r="DQ1" i="10"/>
  <c r="DP1" i="10"/>
  <c r="DO1" i="10"/>
  <c r="DN1" i="10"/>
  <c r="DM1" i="10"/>
  <c r="DL1" i="10"/>
  <c r="DK1" i="10"/>
  <c r="DJ1" i="10"/>
  <c r="DI1" i="10"/>
  <c r="DH1" i="10"/>
  <c r="DG1" i="10"/>
  <c r="DF1" i="10"/>
  <c r="DF19" i="10" s="1"/>
  <c r="DF29" i="10" s="1"/>
  <c r="DF39" i="10" s="1"/>
  <c r="DF49" i="10" s="1"/>
  <c r="DF59" i="10" s="1"/>
  <c r="DF69" i="10" s="1"/>
  <c r="DF79" i="10" s="1"/>
  <c r="DF89" i="10" s="1"/>
  <c r="DE1" i="10"/>
  <c r="DD1" i="10"/>
  <c r="DC1" i="10"/>
  <c r="DC19" i="10" s="1"/>
  <c r="DB1" i="10"/>
  <c r="DA1" i="10"/>
  <c r="CZ1" i="10"/>
  <c r="CY1" i="10"/>
  <c r="CX1" i="10"/>
  <c r="CW1" i="10"/>
  <c r="CW19" i="10" s="1"/>
  <c r="CW29" i="10" s="1"/>
  <c r="CW39" i="10" s="1"/>
  <c r="CW49" i="10" s="1"/>
  <c r="CW59" i="10" s="1"/>
  <c r="CW69" i="10" s="1"/>
  <c r="CW79" i="10" s="1"/>
  <c r="CW89" i="10" s="1"/>
  <c r="CV1" i="10"/>
  <c r="CU1" i="10"/>
  <c r="CT1" i="10"/>
  <c r="CS1" i="10"/>
  <c r="CR1" i="10"/>
  <c r="CQ1" i="10"/>
  <c r="CP1" i="10"/>
  <c r="CP19" i="10" s="1"/>
  <c r="CP29" i="10" s="1"/>
  <c r="CP39" i="10" s="1"/>
  <c r="CP49" i="10" s="1"/>
  <c r="CP59" i="10" s="1"/>
  <c r="CP69" i="10" s="1"/>
  <c r="CP79" i="10" s="1"/>
  <c r="CP89" i="10" s="1"/>
  <c r="CO1" i="10"/>
  <c r="CN1" i="10"/>
  <c r="CM1" i="10"/>
  <c r="CL1" i="10"/>
  <c r="CK1" i="10"/>
  <c r="CJ1" i="10"/>
  <c r="CI1" i="10"/>
  <c r="CH1" i="10"/>
  <c r="CG1" i="10"/>
  <c r="CG19" i="10" s="1"/>
  <c r="CG29" i="10" s="1"/>
  <c r="CG39" i="10" s="1"/>
  <c r="CG49" i="10" s="1"/>
  <c r="CG59" i="10" s="1"/>
  <c r="CG69" i="10" s="1"/>
  <c r="CG79" i="10" s="1"/>
  <c r="CG89" i="10" s="1"/>
  <c r="CF1" i="10"/>
  <c r="CE1" i="10"/>
  <c r="CD1" i="10"/>
  <c r="CC1" i="10"/>
  <c r="CB1" i="10"/>
  <c r="CA1" i="10"/>
  <c r="BZ1" i="10"/>
  <c r="BY1" i="10"/>
  <c r="BX1" i="10"/>
  <c r="BW1" i="10"/>
  <c r="BW19" i="10" s="1"/>
  <c r="BV1" i="10"/>
  <c r="BU1" i="10"/>
  <c r="BT1" i="10"/>
  <c r="BS1" i="10"/>
  <c r="BR1" i="10"/>
  <c r="BQ1" i="10"/>
  <c r="BP1" i="10"/>
  <c r="BO1" i="10"/>
  <c r="BN1" i="10"/>
  <c r="BN19" i="10" s="1"/>
  <c r="BM1" i="10"/>
  <c r="BL1" i="10"/>
  <c r="BK1" i="10"/>
  <c r="BJ1" i="10"/>
  <c r="BI1" i="10"/>
  <c r="BH1" i="10"/>
  <c r="BG1" i="10"/>
  <c r="BF1" i="10"/>
  <c r="BE1" i="10"/>
  <c r="BD1" i="10"/>
  <c r="BC1" i="10"/>
  <c r="BB1" i="10"/>
  <c r="BA1" i="10"/>
  <c r="AZ1" i="10"/>
  <c r="AY1" i="10"/>
  <c r="AX1" i="10"/>
  <c r="AW1" i="10"/>
  <c r="AV1" i="10"/>
  <c r="AU1" i="10"/>
  <c r="AT1" i="10"/>
  <c r="AT19" i="10" s="1"/>
  <c r="AT29" i="10" s="1"/>
  <c r="AT39" i="10" s="1"/>
  <c r="AT49" i="10" s="1"/>
  <c r="AT59" i="10" s="1"/>
  <c r="AT69" i="10" s="1"/>
  <c r="AT79" i="10" s="1"/>
  <c r="AT89" i="10" s="1"/>
  <c r="AS1" i="10"/>
  <c r="AR1" i="10"/>
  <c r="AQ1" i="10"/>
  <c r="AQ19" i="10" s="1"/>
  <c r="AP1" i="10"/>
  <c r="AO1" i="10"/>
  <c r="AN1" i="10"/>
  <c r="AM1" i="10"/>
  <c r="AL1" i="10"/>
  <c r="AK1" i="10"/>
  <c r="AK19" i="10" s="1"/>
  <c r="AK29" i="10" s="1"/>
  <c r="AK39" i="10" s="1"/>
  <c r="AK49" i="10" s="1"/>
  <c r="AK59" i="10" s="1"/>
  <c r="AK69" i="10" s="1"/>
  <c r="AK79" i="10" s="1"/>
  <c r="AK89" i="10" s="1"/>
  <c r="AJ1" i="10"/>
  <c r="AI1" i="10"/>
  <c r="AH1" i="10"/>
  <c r="AG1" i="10"/>
  <c r="AF1" i="10"/>
  <c r="AE1" i="10"/>
  <c r="AD1" i="10"/>
  <c r="AD19" i="10" s="1"/>
  <c r="AD29" i="10" s="1"/>
  <c r="AD39" i="10" s="1"/>
  <c r="AD49" i="10" s="1"/>
  <c r="AD59" i="10" s="1"/>
  <c r="AD69" i="10" s="1"/>
  <c r="AD79" i="10" s="1"/>
  <c r="AD89" i="10" s="1"/>
  <c r="AC1" i="10"/>
  <c r="AB1" i="10"/>
  <c r="AA1" i="10"/>
  <c r="Z1" i="10"/>
  <c r="Y1" i="10"/>
  <c r="X1" i="10"/>
  <c r="W1" i="10"/>
  <c r="V1" i="10"/>
  <c r="U1" i="10"/>
  <c r="U19" i="10" s="1"/>
  <c r="U29" i="10" s="1"/>
  <c r="U39" i="10" s="1"/>
  <c r="U49" i="10" s="1"/>
  <c r="U59" i="10" s="1"/>
  <c r="U69" i="10" s="1"/>
  <c r="U79" i="10" s="1"/>
  <c r="U89" i="10" s="1"/>
  <c r="T1" i="10"/>
  <c r="S1" i="10"/>
  <c r="R1" i="10"/>
  <c r="Q1" i="10"/>
  <c r="P1" i="10"/>
  <c r="O1" i="10"/>
  <c r="N1" i="10"/>
  <c r="M1" i="10"/>
  <c r="L1" i="10"/>
  <c r="K1" i="10"/>
  <c r="J1" i="10"/>
  <c r="I1" i="10"/>
  <c r="H1" i="10"/>
  <c r="G1" i="10"/>
  <c r="F1" i="10"/>
  <c r="E1" i="10"/>
  <c r="BQ47" i="4" l="1"/>
  <c r="BQ613" i="4"/>
  <c r="BU19" i="10"/>
  <c r="BU29" i="10" s="1"/>
  <c r="BU39" i="10" s="1"/>
  <c r="BU49" i="10" s="1"/>
  <c r="BU59" i="10" s="1"/>
  <c r="BU69" i="10" s="1"/>
  <c r="BU79" i="10" s="1"/>
  <c r="BU89" i="10" s="1"/>
  <c r="GC19" i="10"/>
  <c r="GC29" i="10" s="1"/>
  <c r="GC39" i="10" s="1"/>
  <c r="GC49" i="10" s="1"/>
  <c r="GC59" i="10" s="1"/>
  <c r="GC69" i="10" s="1"/>
  <c r="GC79" i="10" s="1"/>
  <c r="GC89" i="10" s="1"/>
  <c r="H19" i="10"/>
  <c r="H29" i="10" s="1"/>
  <c r="H39" i="10" s="1"/>
  <c r="H49" i="10" s="1"/>
  <c r="H59" i="10" s="1"/>
  <c r="H69" i="10" s="1"/>
  <c r="H79" i="10" s="1"/>
  <c r="H89" i="10" s="1"/>
  <c r="P19" i="10"/>
  <c r="P29" i="10" s="1"/>
  <c r="P39" i="10" s="1"/>
  <c r="P49" i="10" s="1"/>
  <c r="P59" i="10" s="1"/>
  <c r="P69" i="10" s="1"/>
  <c r="P79" i="10" s="1"/>
  <c r="P89" i="10" s="1"/>
  <c r="X19" i="10"/>
  <c r="X29" i="10" s="1"/>
  <c r="X39" i="10" s="1"/>
  <c r="X49" i="10" s="1"/>
  <c r="X59" i="10" s="1"/>
  <c r="X69" i="10" s="1"/>
  <c r="X79" i="10" s="1"/>
  <c r="X89" i="10" s="1"/>
  <c r="AF19" i="10"/>
  <c r="AF29" i="10" s="1"/>
  <c r="AF39" i="10" s="1"/>
  <c r="AF49" i="10" s="1"/>
  <c r="AF59" i="10" s="1"/>
  <c r="AF69" i="10" s="1"/>
  <c r="AF79" i="10" s="1"/>
  <c r="AF89" i="10" s="1"/>
  <c r="AN19" i="10"/>
  <c r="AN29" i="10" s="1"/>
  <c r="AN39" i="10" s="1"/>
  <c r="AN49" i="10" s="1"/>
  <c r="AN59" i="10" s="1"/>
  <c r="AN69" i="10" s="1"/>
  <c r="AN79" i="10" s="1"/>
  <c r="AN89" i="10" s="1"/>
  <c r="AV19" i="10"/>
  <c r="AV29" i="10" s="1"/>
  <c r="AV39" i="10" s="1"/>
  <c r="AV49" i="10" s="1"/>
  <c r="AV59" i="10" s="1"/>
  <c r="AV69" i="10" s="1"/>
  <c r="AV79" i="10" s="1"/>
  <c r="AV89" i="10" s="1"/>
  <c r="BD19" i="10"/>
  <c r="BD29" i="10" s="1"/>
  <c r="BD39" i="10" s="1"/>
  <c r="BD49" i="10" s="1"/>
  <c r="BD59" i="10" s="1"/>
  <c r="BD69" i="10" s="1"/>
  <c r="BD79" i="10" s="1"/>
  <c r="BD89" i="10" s="1"/>
  <c r="BL19" i="10"/>
  <c r="BL29" i="10" s="1"/>
  <c r="BL39" i="10" s="1"/>
  <c r="BL49" i="10" s="1"/>
  <c r="BL59" i="10" s="1"/>
  <c r="BL69" i="10" s="1"/>
  <c r="BL79" i="10" s="1"/>
  <c r="BL89" i="10" s="1"/>
  <c r="BT19" i="10"/>
  <c r="BT29" i="10" s="1"/>
  <c r="BT39" i="10" s="1"/>
  <c r="BT49" i="10" s="1"/>
  <c r="BT59" i="10" s="1"/>
  <c r="BT69" i="10" s="1"/>
  <c r="BT79" i="10" s="1"/>
  <c r="BT89" i="10" s="1"/>
  <c r="CB19" i="10"/>
  <c r="CB29" i="10" s="1"/>
  <c r="CB39" i="10" s="1"/>
  <c r="CB49" i="10" s="1"/>
  <c r="CB59" i="10" s="1"/>
  <c r="CB69" i="10" s="1"/>
  <c r="CB79" i="10" s="1"/>
  <c r="CB89" i="10" s="1"/>
  <c r="CJ19" i="10"/>
  <c r="CJ29" i="10" s="1"/>
  <c r="CJ39" i="10" s="1"/>
  <c r="CJ49" i="10" s="1"/>
  <c r="CJ59" i="10" s="1"/>
  <c r="CJ69" i="10" s="1"/>
  <c r="CJ79" i="10" s="1"/>
  <c r="CJ89" i="10" s="1"/>
  <c r="CR19" i="10"/>
  <c r="CR29" i="10" s="1"/>
  <c r="CR39" i="10" s="1"/>
  <c r="CR49" i="10" s="1"/>
  <c r="CR59" i="10" s="1"/>
  <c r="CR69" i="10" s="1"/>
  <c r="CR79" i="10" s="1"/>
  <c r="CR89" i="10" s="1"/>
  <c r="CZ19" i="10"/>
  <c r="CZ29" i="10" s="1"/>
  <c r="CZ39" i="10" s="1"/>
  <c r="CZ49" i="10" s="1"/>
  <c r="CZ59" i="10" s="1"/>
  <c r="CZ69" i="10" s="1"/>
  <c r="CZ79" i="10" s="1"/>
  <c r="CZ89" i="10" s="1"/>
  <c r="DH19" i="10"/>
  <c r="DH29" i="10" s="1"/>
  <c r="DH39" i="10" s="1"/>
  <c r="DH49" i="10" s="1"/>
  <c r="DH59" i="10" s="1"/>
  <c r="DH69" i="10" s="1"/>
  <c r="DH79" i="10" s="1"/>
  <c r="DH89" i="10" s="1"/>
  <c r="DP19" i="10"/>
  <c r="DP29" i="10" s="1"/>
  <c r="DP39" i="10" s="1"/>
  <c r="DP49" i="10" s="1"/>
  <c r="DP59" i="10" s="1"/>
  <c r="DP69" i="10" s="1"/>
  <c r="DP79" i="10" s="1"/>
  <c r="DP89" i="10" s="1"/>
  <c r="DX19" i="10"/>
  <c r="DX29" i="10" s="1"/>
  <c r="DX39" i="10" s="1"/>
  <c r="DX49" i="10" s="1"/>
  <c r="DX59" i="10" s="1"/>
  <c r="DX69" i="10" s="1"/>
  <c r="DX79" i="10" s="1"/>
  <c r="DX89" i="10" s="1"/>
  <c r="EF19" i="10"/>
  <c r="EF29" i="10" s="1"/>
  <c r="EF39" i="10" s="1"/>
  <c r="EF49" i="10" s="1"/>
  <c r="EF59" i="10" s="1"/>
  <c r="EF69" i="10" s="1"/>
  <c r="EF79" i="10" s="1"/>
  <c r="EF89" i="10" s="1"/>
  <c r="EN19" i="10"/>
  <c r="EN29" i="10" s="1"/>
  <c r="EN39" i="10" s="1"/>
  <c r="EN49" i="10" s="1"/>
  <c r="EN59" i="10" s="1"/>
  <c r="EN69" i="10" s="1"/>
  <c r="EN79" i="10" s="1"/>
  <c r="EN89" i="10" s="1"/>
  <c r="EV19" i="10"/>
  <c r="EV29" i="10" s="1"/>
  <c r="EV39" i="10" s="1"/>
  <c r="EV49" i="10" s="1"/>
  <c r="EV59" i="10" s="1"/>
  <c r="EV69" i="10" s="1"/>
  <c r="EV79" i="10" s="1"/>
  <c r="EV89" i="10" s="1"/>
  <c r="FD19" i="10"/>
  <c r="FD29" i="10" s="1"/>
  <c r="FD39" i="10" s="1"/>
  <c r="FD49" i="10" s="1"/>
  <c r="FD59" i="10" s="1"/>
  <c r="FD69" i="10" s="1"/>
  <c r="FD79" i="10" s="1"/>
  <c r="FD89" i="10" s="1"/>
  <c r="FL19" i="10"/>
  <c r="FL29" i="10" s="1"/>
  <c r="FL39" i="10" s="1"/>
  <c r="FL49" i="10" s="1"/>
  <c r="FL59" i="10" s="1"/>
  <c r="FL69" i="10" s="1"/>
  <c r="FL79" i="10" s="1"/>
  <c r="FL89" i="10" s="1"/>
  <c r="FT19" i="10"/>
  <c r="FT29" i="10" s="1"/>
  <c r="FT39" i="10" s="1"/>
  <c r="FT49" i="10" s="1"/>
  <c r="FT59" i="10" s="1"/>
  <c r="FT69" i="10" s="1"/>
  <c r="FT79" i="10" s="1"/>
  <c r="FT89" i="10" s="1"/>
  <c r="GB19" i="10"/>
  <c r="GB29" i="10" s="1"/>
  <c r="GB39" i="10" s="1"/>
  <c r="GB49" i="10" s="1"/>
  <c r="GB59" i="10" s="1"/>
  <c r="GB69" i="10" s="1"/>
  <c r="GB79" i="10" s="1"/>
  <c r="GB89" i="10" s="1"/>
  <c r="GJ19" i="10"/>
  <c r="GJ29" i="10" s="1"/>
  <c r="GJ39" i="10" s="1"/>
  <c r="GJ49" i="10" s="1"/>
  <c r="GJ59" i="10" s="1"/>
  <c r="GJ69" i="10" s="1"/>
  <c r="GJ79" i="10" s="1"/>
  <c r="GJ89" i="10" s="1"/>
  <c r="GR19" i="10"/>
  <c r="GR29" i="10" s="1"/>
  <c r="GR39" i="10" s="1"/>
  <c r="GR49" i="10" s="1"/>
  <c r="GR59" i="10" s="1"/>
  <c r="GR69" i="10" s="1"/>
  <c r="GR79" i="10" s="1"/>
  <c r="GR89" i="10" s="1"/>
  <c r="GZ19" i="10"/>
  <c r="GZ29" i="10" s="1"/>
  <c r="GZ39" i="10" s="1"/>
  <c r="GZ49" i="10" s="1"/>
  <c r="GZ59" i="10" s="1"/>
  <c r="GZ69" i="10" s="1"/>
  <c r="GZ79" i="10" s="1"/>
  <c r="GZ89" i="10" s="1"/>
  <c r="HH19" i="10"/>
  <c r="HH29" i="10" s="1"/>
  <c r="HH39" i="10" s="1"/>
  <c r="HH49" i="10" s="1"/>
  <c r="HH59" i="10" s="1"/>
  <c r="HH69" i="10" s="1"/>
  <c r="HH79" i="10" s="1"/>
  <c r="HH89" i="10" s="1"/>
  <c r="HP19" i="10"/>
  <c r="HP29" i="10" s="1"/>
  <c r="HP39" i="10" s="1"/>
  <c r="HP49" i="10" s="1"/>
  <c r="HP59" i="10" s="1"/>
  <c r="HP69" i="10" s="1"/>
  <c r="HP79" i="10" s="1"/>
  <c r="HP89" i="10" s="1"/>
  <c r="HX19" i="10"/>
  <c r="HX29" i="10" s="1"/>
  <c r="HX39" i="10" s="1"/>
  <c r="HX49" i="10" s="1"/>
  <c r="HX59" i="10" s="1"/>
  <c r="HX69" i="10" s="1"/>
  <c r="HX79" i="10" s="1"/>
  <c r="HX89" i="10" s="1"/>
  <c r="IF19" i="10"/>
  <c r="IF29" i="10" s="1"/>
  <c r="IF39" i="10" s="1"/>
  <c r="IF49" i="10" s="1"/>
  <c r="IF59" i="10" s="1"/>
  <c r="IF69" i="10" s="1"/>
  <c r="IF79" i="10" s="1"/>
  <c r="IF89" i="10" s="1"/>
  <c r="IN19" i="10"/>
  <c r="IN29" i="10" s="1"/>
  <c r="IN39" i="10" s="1"/>
  <c r="IN49" i="10" s="1"/>
  <c r="IN59" i="10" s="1"/>
  <c r="IN69" i="10" s="1"/>
  <c r="IN79" i="10" s="1"/>
  <c r="IN89" i="10" s="1"/>
  <c r="IV19" i="10"/>
  <c r="IV29" i="10" s="1"/>
  <c r="IV39" i="10" s="1"/>
  <c r="IV49" i="10" s="1"/>
  <c r="IV59" i="10" s="1"/>
  <c r="IV69" i="10" s="1"/>
  <c r="IV79" i="10" s="1"/>
  <c r="IV89" i="10" s="1"/>
  <c r="JD19" i="10"/>
  <c r="JD29" i="10" s="1"/>
  <c r="JD39" i="10" s="1"/>
  <c r="JD49" i="10" s="1"/>
  <c r="JD59" i="10" s="1"/>
  <c r="JD69" i="10" s="1"/>
  <c r="JD79" i="10" s="1"/>
  <c r="JD89" i="10" s="1"/>
  <c r="JL19" i="10"/>
  <c r="JL29" i="10" s="1"/>
  <c r="JL39" i="10" s="1"/>
  <c r="JL49" i="10" s="1"/>
  <c r="JL59" i="10" s="1"/>
  <c r="JL69" i="10" s="1"/>
  <c r="JL79" i="10" s="1"/>
  <c r="JL89" i="10" s="1"/>
  <c r="JT19" i="10"/>
  <c r="JT29" i="10" s="1"/>
  <c r="JT39" i="10" s="1"/>
  <c r="JT49" i="10" s="1"/>
  <c r="JT59" i="10" s="1"/>
  <c r="JT69" i="10" s="1"/>
  <c r="JT79" i="10" s="1"/>
  <c r="JT89" i="10" s="1"/>
  <c r="KB19" i="10"/>
  <c r="KB29" i="10" s="1"/>
  <c r="KB39" i="10" s="1"/>
  <c r="KB49" i="10" s="1"/>
  <c r="KB59" i="10" s="1"/>
  <c r="KB69" i="10" s="1"/>
  <c r="KB79" i="10" s="1"/>
  <c r="KB89" i="10" s="1"/>
  <c r="Q19" i="10"/>
  <c r="Q29" i="10" s="1"/>
  <c r="Q39" i="10" s="1"/>
  <c r="Q49" i="10" s="1"/>
  <c r="Q59" i="10" s="1"/>
  <c r="Q69" i="10" s="1"/>
  <c r="Q79" i="10" s="1"/>
  <c r="Q89" i="10" s="1"/>
  <c r="BM19" i="10"/>
  <c r="BM29" i="10" s="1"/>
  <c r="BM39" i="10" s="1"/>
  <c r="BM49" i="10" s="1"/>
  <c r="BM59" i="10" s="1"/>
  <c r="BM69" i="10" s="1"/>
  <c r="BM79" i="10" s="1"/>
  <c r="BM89" i="10" s="1"/>
  <c r="DA19" i="10"/>
  <c r="DA29" i="10" s="1"/>
  <c r="DA39" i="10" s="1"/>
  <c r="DA49" i="10" s="1"/>
  <c r="DA59" i="10" s="1"/>
  <c r="DA69" i="10" s="1"/>
  <c r="DA79" i="10" s="1"/>
  <c r="DA89" i="10" s="1"/>
  <c r="DQ19" i="10"/>
  <c r="DQ29" i="10" s="1"/>
  <c r="DQ39" i="10" s="1"/>
  <c r="DQ49" i="10" s="1"/>
  <c r="DQ59" i="10" s="1"/>
  <c r="DQ69" i="10" s="1"/>
  <c r="DQ79" i="10" s="1"/>
  <c r="DQ89" i="10" s="1"/>
  <c r="EW19" i="10"/>
  <c r="EW29" i="10" s="1"/>
  <c r="EW39" i="10" s="1"/>
  <c r="EW49" i="10" s="1"/>
  <c r="EW59" i="10" s="1"/>
  <c r="EW69" i="10" s="1"/>
  <c r="EW79" i="10" s="1"/>
  <c r="EW89" i="10" s="1"/>
  <c r="HI19" i="10"/>
  <c r="HI29" i="10" s="1"/>
  <c r="HI39" i="10" s="1"/>
  <c r="HI49" i="10" s="1"/>
  <c r="HI59" i="10" s="1"/>
  <c r="HI69" i="10" s="1"/>
  <c r="HI79" i="10" s="1"/>
  <c r="HI89" i="10" s="1"/>
  <c r="KC19" i="10"/>
  <c r="KC29" i="10" s="1"/>
  <c r="KC39" i="10" s="1"/>
  <c r="KC49" i="10" s="1"/>
  <c r="KC59" i="10" s="1"/>
  <c r="KC69" i="10" s="1"/>
  <c r="KC79" i="10" s="1"/>
  <c r="KC89" i="10" s="1"/>
  <c r="Y19" i="10"/>
  <c r="Y29" i="10" s="1"/>
  <c r="Y39" i="10" s="1"/>
  <c r="Y49" i="10" s="1"/>
  <c r="Y59" i="10" s="1"/>
  <c r="Y69" i="10" s="1"/>
  <c r="Y79" i="10" s="1"/>
  <c r="Y89" i="10" s="1"/>
  <c r="EO19" i="10"/>
  <c r="EO29" i="10" s="1"/>
  <c r="EO39" i="10" s="1"/>
  <c r="EO49" i="10" s="1"/>
  <c r="EO59" i="10" s="1"/>
  <c r="EO69" i="10" s="1"/>
  <c r="EO79" i="10" s="1"/>
  <c r="EO89" i="10" s="1"/>
  <c r="HA19" i="10"/>
  <c r="HA29" i="10" s="1"/>
  <c r="HA39" i="10" s="1"/>
  <c r="HA49" i="10" s="1"/>
  <c r="HA59" i="10" s="1"/>
  <c r="HA69" i="10" s="1"/>
  <c r="HA79" i="10" s="1"/>
  <c r="HA89" i="10" s="1"/>
  <c r="JE19" i="10"/>
  <c r="JE29" i="10" s="1"/>
  <c r="JE39" i="10" s="1"/>
  <c r="JE49" i="10" s="1"/>
  <c r="JE59" i="10" s="1"/>
  <c r="JE69" i="10" s="1"/>
  <c r="JE79" i="10" s="1"/>
  <c r="JE89" i="10" s="1"/>
  <c r="AW19" i="10"/>
  <c r="AW29" i="10" s="1"/>
  <c r="AW39" i="10" s="1"/>
  <c r="AW49" i="10" s="1"/>
  <c r="AW59" i="10" s="1"/>
  <c r="AW69" i="10" s="1"/>
  <c r="AW79" i="10" s="1"/>
  <c r="AW89" i="10" s="1"/>
  <c r="CK19" i="10"/>
  <c r="CK29" i="10" s="1"/>
  <c r="CK39" i="10" s="1"/>
  <c r="CK49" i="10" s="1"/>
  <c r="CK59" i="10" s="1"/>
  <c r="CK69" i="10" s="1"/>
  <c r="CK79" i="10" s="1"/>
  <c r="CK89" i="10" s="1"/>
  <c r="DI19" i="10"/>
  <c r="DI29" i="10" s="1"/>
  <c r="DI39" i="10" s="1"/>
  <c r="DI49" i="10" s="1"/>
  <c r="DI59" i="10" s="1"/>
  <c r="DI69" i="10" s="1"/>
  <c r="DI79" i="10" s="1"/>
  <c r="DI89" i="10" s="1"/>
  <c r="DY19" i="10"/>
  <c r="DY29" i="10" s="1"/>
  <c r="DY39" i="10" s="1"/>
  <c r="DY49" i="10" s="1"/>
  <c r="DY59" i="10" s="1"/>
  <c r="DY69" i="10" s="1"/>
  <c r="DY79" i="10" s="1"/>
  <c r="DY89" i="10" s="1"/>
  <c r="FM19" i="10"/>
  <c r="FM29" i="10" s="1"/>
  <c r="FM39" i="10" s="1"/>
  <c r="FM49" i="10" s="1"/>
  <c r="FM59" i="10" s="1"/>
  <c r="FM69" i="10" s="1"/>
  <c r="FM79" i="10" s="1"/>
  <c r="FM89" i="10" s="1"/>
  <c r="IG19" i="10"/>
  <c r="IG29" i="10" s="1"/>
  <c r="IG39" i="10" s="1"/>
  <c r="IG49" i="10" s="1"/>
  <c r="IG59" i="10" s="1"/>
  <c r="IG69" i="10" s="1"/>
  <c r="IG79" i="10" s="1"/>
  <c r="IG89" i="10" s="1"/>
  <c r="I19" i="10"/>
  <c r="I29" i="10" s="1"/>
  <c r="I39" i="10" s="1"/>
  <c r="I49" i="10" s="1"/>
  <c r="I59" i="10" s="1"/>
  <c r="I69" i="10" s="1"/>
  <c r="I79" i="10" s="1"/>
  <c r="I89" i="10" s="1"/>
  <c r="EG19" i="10"/>
  <c r="EG29" i="10" s="1"/>
  <c r="EG39" i="10" s="1"/>
  <c r="EG49" i="10" s="1"/>
  <c r="EG59" i="10" s="1"/>
  <c r="EG69" i="10" s="1"/>
  <c r="EG79" i="10" s="1"/>
  <c r="EG89" i="10" s="1"/>
  <c r="GS19" i="10"/>
  <c r="GS29" i="10" s="1"/>
  <c r="GS39" i="10" s="1"/>
  <c r="GS49" i="10" s="1"/>
  <c r="GS59" i="10" s="1"/>
  <c r="GS69" i="10" s="1"/>
  <c r="GS79" i="10" s="1"/>
  <c r="GS89" i="10" s="1"/>
  <c r="IO19" i="10"/>
  <c r="IO29" i="10" s="1"/>
  <c r="IO39" i="10" s="1"/>
  <c r="IO49" i="10" s="1"/>
  <c r="IO59" i="10" s="1"/>
  <c r="IO69" i="10" s="1"/>
  <c r="IO79" i="10" s="1"/>
  <c r="IO89" i="10" s="1"/>
  <c r="IW19" i="10"/>
  <c r="IW29" i="10" s="1"/>
  <c r="IW39" i="10" s="1"/>
  <c r="IW49" i="10" s="1"/>
  <c r="IW59" i="10" s="1"/>
  <c r="IW69" i="10" s="1"/>
  <c r="IW79" i="10" s="1"/>
  <c r="IW89" i="10" s="1"/>
  <c r="AO19" i="10"/>
  <c r="AO29" i="10" s="1"/>
  <c r="AO39" i="10" s="1"/>
  <c r="AO49" i="10" s="1"/>
  <c r="AO59" i="10" s="1"/>
  <c r="AO69" i="10" s="1"/>
  <c r="AO79" i="10" s="1"/>
  <c r="AO89" i="10" s="1"/>
  <c r="CS19" i="10"/>
  <c r="CS29" i="10" s="1"/>
  <c r="CS39" i="10" s="1"/>
  <c r="CS49" i="10" s="1"/>
  <c r="CS59" i="10" s="1"/>
  <c r="CS69" i="10" s="1"/>
  <c r="CS79" i="10" s="1"/>
  <c r="CS89" i="10" s="1"/>
  <c r="GK19" i="10"/>
  <c r="GK29" i="10" s="1"/>
  <c r="GK39" i="10" s="1"/>
  <c r="GK49" i="10" s="1"/>
  <c r="GK59" i="10" s="1"/>
  <c r="GK69" i="10" s="1"/>
  <c r="GK79" i="10" s="1"/>
  <c r="GK89" i="10" s="1"/>
  <c r="JM19" i="10"/>
  <c r="JM29" i="10" s="1"/>
  <c r="JM39" i="10" s="1"/>
  <c r="JM49" i="10" s="1"/>
  <c r="JM59" i="10" s="1"/>
  <c r="JM69" i="10" s="1"/>
  <c r="JM79" i="10" s="1"/>
  <c r="JM89" i="10" s="1"/>
  <c r="BE19" i="10"/>
  <c r="BE29" i="10" s="1"/>
  <c r="BE39" i="10" s="1"/>
  <c r="BE49" i="10" s="1"/>
  <c r="BE59" i="10" s="1"/>
  <c r="BE69" i="10" s="1"/>
  <c r="BE79" i="10" s="1"/>
  <c r="BE89" i="10" s="1"/>
  <c r="FE19" i="10"/>
  <c r="FE29" i="10" s="1"/>
  <c r="FE39" i="10" s="1"/>
  <c r="FE49" i="10" s="1"/>
  <c r="FE59" i="10" s="1"/>
  <c r="FE69" i="10" s="1"/>
  <c r="FE79" i="10" s="1"/>
  <c r="FE89" i="10" s="1"/>
  <c r="HQ19" i="10"/>
  <c r="HQ29" i="10" s="1"/>
  <c r="HQ39" i="10" s="1"/>
  <c r="HQ49" i="10" s="1"/>
  <c r="HQ59" i="10" s="1"/>
  <c r="HQ69" i="10" s="1"/>
  <c r="HQ79" i="10" s="1"/>
  <c r="HQ89" i="10" s="1"/>
  <c r="JU19" i="10"/>
  <c r="JU29" i="10" s="1"/>
  <c r="JU39" i="10" s="1"/>
  <c r="JU49" i="10" s="1"/>
  <c r="JU59" i="10" s="1"/>
  <c r="JU69" i="10" s="1"/>
  <c r="JU79" i="10" s="1"/>
  <c r="JU89" i="10" s="1"/>
  <c r="F19" i="10"/>
  <c r="F29" i="10" s="1"/>
  <c r="F39" i="10" s="1"/>
  <c r="F49" i="10" s="1"/>
  <c r="F59" i="10" s="1"/>
  <c r="F69" i="10" s="1"/>
  <c r="F79" i="10" s="1"/>
  <c r="F89" i="10" s="1"/>
  <c r="N19" i="10"/>
  <c r="N29" i="10" s="1"/>
  <c r="N39" i="10" s="1"/>
  <c r="N49" i="10" s="1"/>
  <c r="N59" i="10" s="1"/>
  <c r="N69" i="10" s="1"/>
  <c r="N79" i="10" s="1"/>
  <c r="N89" i="10" s="1"/>
  <c r="AL19" i="10"/>
  <c r="AL29" i="10" s="1"/>
  <c r="AL39" i="10" s="1"/>
  <c r="AL49" i="10" s="1"/>
  <c r="AL59" i="10" s="1"/>
  <c r="AL69" i="10" s="1"/>
  <c r="AL79" i="10" s="1"/>
  <c r="AL89" i="10" s="1"/>
  <c r="BB19" i="10"/>
  <c r="BB29" i="10" s="1"/>
  <c r="BB39" i="10" s="1"/>
  <c r="BB49" i="10" s="1"/>
  <c r="BB59" i="10" s="1"/>
  <c r="BB69" i="10" s="1"/>
  <c r="BB79" i="10" s="1"/>
  <c r="BB89" i="10" s="1"/>
  <c r="BJ19" i="10"/>
  <c r="BJ29" i="10" s="1"/>
  <c r="BJ39" i="10" s="1"/>
  <c r="BJ49" i="10" s="1"/>
  <c r="BJ59" i="10" s="1"/>
  <c r="BJ69" i="10" s="1"/>
  <c r="BJ79" i="10" s="1"/>
  <c r="BJ89" i="10" s="1"/>
  <c r="BR19" i="10"/>
  <c r="BR29" i="10" s="1"/>
  <c r="BR39" i="10" s="1"/>
  <c r="BR49" i="10" s="1"/>
  <c r="BR59" i="10" s="1"/>
  <c r="BR69" i="10" s="1"/>
  <c r="BR79" i="10" s="1"/>
  <c r="BR89" i="10" s="1"/>
  <c r="CH19" i="10"/>
  <c r="CH29" i="10" s="1"/>
  <c r="CH39" i="10" s="1"/>
  <c r="CH49" i="10" s="1"/>
  <c r="CH59" i="10" s="1"/>
  <c r="CH69" i="10" s="1"/>
  <c r="CH79" i="10" s="1"/>
  <c r="CH89" i="10" s="1"/>
  <c r="CX19" i="10"/>
  <c r="CX29" i="10" s="1"/>
  <c r="CX39" i="10" s="1"/>
  <c r="CX49" i="10" s="1"/>
  <c r="CX59" i="10" s="1"/>
  <c r="CX69" i="10" s="1"/>
  <c r="CX79" i="10" s="1"/>
  <c r="CX89" i="10" s="1"/>
  <c r="DN19" i="10"/>
  <c r="DN29" i="10" s="1"/>
  <c r="DN39" i="10" s="1"/>
  <c r="DN49" i="10" s="1"/>
  <c r="DN59" i="10" s="1"/>
  <c r="DN69" i="10" s="1"/>
  <c r="DN79" i="10" s="1"/>
  <c r="DN89" i="10" s="1"/>
  <c r="DV19" i="10"/>
  <c r="DV29" i="10" s="1"/>
  <c r="DV39" i="10" s="1"/>
  <c r="DV49" i="10" s="1"/>
  <c r="DV59" i="10" s="1"/>
  <c r="DV69" i="10" s="1"/>
  <c r="DV79" i="10" s="1"/>
  <c r="DV89" i="10" s="1"/>
  <c r="ED19" i="10"/>
  <c r="ED29" i="10" s="1"/>
  <c r="ED39" i="10" s="1"/>
  <c r="ED49" i="10" s="1"/>
  <c r="ED59" i="10" s="1"/>
  <c r="ED69" i="10" s="1"/>
  <c r="ED79" i="10" s="1"/>
  <c r="ED89" i="10" s="1"/>
  <c r="EL19" i="10"/>
  <c r="EL29" i="10" s="1"/>
  <c r="EL39" i="10" s="1"/>
  <c r="EL49" i="10" s="1"/>
  <c r="EL59" i="10" s="1"/>
  <c r="EL69" i="10" s="1"/>
  <c r="EL79" i="10" s="1"/>
  <c r="EL89" i="10" s="1"/>
  <c r="ET19" i="10"/>
  <c r="ET29" i="10" s="1"/>
  <c r="ET39" i="10" s="1"/>
  <c r="ET49" i="10" s="1"/>
  <c r="ET59" i="10" s="1"/>
  <c r="ET69" i="10" s="1"/>
  <c r="ET79" i="10" s="1"/>
  <c r="ET89" i="10" s="1"/>
  <c r="FJ19" i="10"/>
  <c r="FJ29" i="10" s="1"/>
  <c r="FJ39" i="10" s="1"/>
  <c r="FJ49" i="10" s="1"/>
  <c r="FJ59" i="10" s="1"/>
  <c r="FJ69" i="10" s="1"/>
  <c r="FJ79" i="10" s="1"/>
  <c r="FJ89" i="10" s="1"/>
  <c r="FZ19" i="10"/>
  <c r="FZ29" i="10" s="1"/>
  <c r="FZ39" i="10" s="1"/>
  <c r="FZ49" i="10" s="1"/>
  <c r="FZ59" i="10" s="1"/>
  <c r="FZ69" i="10" s="1"/>
  <c r="FZ79" i="10" s="1"/>
  <c r="FZ89" i="10" s="1"/>
  <c r="GH19" i="10"/>
  <c r="GH29" i="10" s="1"/>
  <c r="GH39" i="10" s="1"/>
  <c r="GH49" i="10" s="1"/>
  <c r="GH59" i="10" s="1"/>
  <c r="GH69" i="10" s="1"/>
  <c r="GH79" i="10" s="1"/>
  <c r="GH89" i="10" s="1"/>
  <c r="GP19" i="10"/>
  <c r="GP29" i="10" s="1"/>
  <c r="GP39" i="10" s="1"/>
  <c r="GP49" i="10" s="1"/>
  <c r="GP59" i="10" s="1"/>
  <c r="GP69" i="10" s="1"/>
  <c r="GP79" i="10" s="1"/>
  <c r="GP89" i="10" s="1"/>
  <c r="GX19" i="10"/>
  <c r="GX29" i="10" s="1"/>
  <c r="GX39" i="10" s="1"/>
  <c r="GX49" i="10" s="1"/>
  <c r="GX59" i="10" s="1"/>
  <c r="GX69" i="10" s="1"/>
  <c r="GX79" i="10" s="1"/>
  <c r="GX89" i="10" s="1"/>
  <c r="HF19" i="10"/>
  <c r="HF29" i="10" s="1"/>
  <c r="HF39" i="10" s="1"/>
  <c r="HF49" i="10" s="1"/>
  <c r="HF59" i="10" s="1"/>
  <c r="HF69" i="10" s="1"/>
  <c r="HF79" i="10" s="1"/>
  <c r="HF89" i="10" s="1"/>
  <c r="HV19" i="10"/>
  <c r="HV29" i="10" s="1"/>
  <c r="HV39" i="10" s="1"/>
  <c r="HV49" i="10" s="1"/>
  <c r="HV59" i="10" s="1"/>
  <c r="HV69" i="10" s="1"/>
  <c r="HV79" i="10" s="1"/>
  <c r="HV89" i="10" s="1"/>
  <c r="IL19" i="10"/>
  <c r="IL29" i="10" s="1"/>
  <c r="IL39" i="10" s="1"/>
  <c r="IL49" i="10" s="1"/>
  <c r="IL59" i="10" s="1"/>
  <c r="IL69" i="10" s="1"/>
  <c r="IL79" i="10" s="1"/>
  <c r="IL89" i="10" s="1"/>
  <c r="IT19" i="10"/>
  <c r="IT29" i="10" s="1"/>
  <c r="IT39" i="10" s="1"/>
  <c r="IT49" i="10" s="1"/>
  <c r="IT59" i="10" s="1"/>
  <c r="IT69" i="10" s="1"/>
  <c r="IT79" i="10" s="1"/>
  <c r="IT89" i="10" s="1"/>
  <c r="JB19" i="10"/>
  <c r="JB29" i="10" s="1"/>
  <c r="JB39" i="10" s="1"/>
  <c r="JB49" i="10" s="1"/>
  <c r="JB59" i="10" s="1"/>
  <c r="JB69" i="10" s="1"/>
  <c r="JB79" i="10" s="1"/>
  <c r="JB89" i="10" s="1"/>
  <c r="JJ19" i="10"/>
  <c r="JJ29" i="10" s="1"/>
  <c r="JJ39" i="10" s="1"/>
  <c r="JJ49" i="10" s="1"/>
  <c r="JJ59" i="10" s="1"/>
  <c r="JJ69" i="10" s="1"/>
  <c r="JJ79" i="10" s="1"/>
  <c r="JJ89" i="10" s="1"/>
  <c r="JR19" i="10"/>
  <c r="JR29" i="10" s="1"/>
  <c r="JR39" i="10" s="1"/>
  <c r="JR49" i="10" s="1"/>
  <c r="JR59" i="10" s="1"/>
  <c r="JR69" i="10" s="1"/>
  <c r="JR79" i="10" s="1"/>
  <c r="JR89" i="10" s="1"/>
  <c r="AG19" i="10"/>
  <c r="AG29" i="10" s="1"/>
  <c r="AG39" i="10" s="1"/>
  <c r="AG49" i="10" s="1"/>
  <c r="AG59" i="10" s="1"/>
  <c r="AG69" i="10" s="1"/>
  <c r="AG79" i="10" s="1"/>
  <c r="AG89" i="10" s="1"/>
  <c r="CC19" i="10"/>
  <c r="CC29" i="10" s="1"/>
  <c r="CC39" i="10" s="1"/>
  <c r="CC49" i="10" s="1"/>
  <c r="CC59" i="10" s="1"/>
  <c r="CC69" i="10" s="1"/>
  <c r="CC79" i="10" s="1"/>
  <c r="CC89" i="10" s="1"/>
  <c r="FU19" i="10"/>
  <c r="FU29" i="10" s="1"/>
  <c r="FU39" i="10" s="1"/>
  <c r="FU49" i="10" s="1"/>
  <c r="FU59" i="10" s="1"/>
  <c r="FU69" i="10" s="1"/>
  <c r="FU79" i="10" s="1"/>
  <c r="FU89" i="10" s="1"/>
  <c r="HY19" i="10"/>
  <c r="HY29" i="10" s="1"/>
  <c r="HY39" i="10" s="1"/>
  <c r="HY49" i="10" s="1"/>
  <c r="HY59" i="10" s="1"/>
  <c r="HY69" i="10" s="1"/>
  <c r="HY79" i="10" s="1"/>
  <c r="HY89" i="10" s="1"/>
  <c r="V19" i="10"/>
  <c r="V29" i="10" s="1"/>
  <c r="V39" i="10" s="1"/>
  <c r="V49" i="10" s="1"/>
  <c r="V59" i="10" s="1"/>
  <c r="V69" i="10" s="1"/>
  <c r="V79" i="10" s="1"/>
  <c r="V89" i="10" s="1"/>
  <c r="BZ19" i="10"/>
  <c r="BZ29" i="10" s="1"/>
  <c r="BZ39" i="10" s="1"/>
  <c r="BZ49" i="10" s="1"/>
  <c r="BZ59" i="10" s="1"/>
  <c r="BZ69" i="10" s="1"/>
  <c r="BZ79" i="10" s="1"/>
  <c r="BZ89" i="10" s="1"/>
  <c r="G19" i="10"/>
  <c r="G29" i="10" s="1"/>
  <c r="G39" i="10" s="1"/>
  <c r="G49" i="10" s="1"/>
  <c r="G59" i="10" s="1"/>
  <c r="G69" i="10" s="1"/>
  <c r="G79" i="10" s="1"/>
  <c r="G89" i="10" s="1"/>
  <c r="O19" i="10"/>
  <c r="O29" i="10" s="1"/>
  <c r="O39" i="10" s="1"/>
  <c r="O49" i="10" s="1"/>
  <c r="O59" i="10" s="1"/>
  <c r="O69" i="10" s="1"/>
  <c r="O79" i="10" s="1"/>
  <c r="O89" i="10" s="1"/>
  <c r="W19" i="10"/>
  <c r="W29" i="10" s="1"/>
  <c r="W39" i="10" s="1"/>
  <c r="W49" i="10" s="1"/>
  <c r="W59" i="10" s="1"/>
  <c r="W69" i="10" s="1"/>
  <c r="W79" i="10" s="1"/>
  <c r="W89" i="10" s="1"/>
  <c r="AE19" i="10"/>
  <c r="AE29" i="10" s="1"/>
  <c r="AE39" i="10" s="1"/>
  <c r="AE49" i="10" s="1"/>
  <c r="AE59" i="10" s="1"/>
  <c r="AE69" i="10" s="1"/>
  <c r="AE79" i="10" s="1"/>
  <c r="AE89" i="10" s="1"/>
  <c r="AM19" i="10"/>
  <c r="AM29" i="10" s="1"/>
  <c r="AM39" i="10" s="1"/>
  <c r="AM49" i="10" s="1"/>
  <c r="AM59" i="10" s="1"/>
  <c r="AM69" i="10" s="1"/>
  <c r="AM79" i="10" s="1"/>
  <c r="AM89" i="10" s="1"/>
  <c r="AU19" i="10"/>
  <c r="AU29" i="10" s="1"/>
  <c r="AU39" i="10" s="1"/>
  <c r="AU49" i="10" s="1"/>
  <c r="AU59" i="10" s="1"/>
  <c r="AU69" i="10" s="1"/>
  <c r="AU79" i="10" s="1"/>
  <c r="AU89" i="10" s="1"/>
  <c r="BC19" i="10"/>
  <c r="BC29" i="10" s="1"/>
  <c r="BC39" i="10" s="1"/>
  <c r="BC49" i="10" s="1"/>
  <c r="BC59" i="10" s="1"/>
  <c r="BC69" i="10" s="1"/>
  <c r="BC79" i="10" s="1"/>
  <c r="BC89" i="10" s="1"/>
  <c r="BK19" i="10"/>
  <c r="BK29" i="10" s="1"/>
  <c r="BK39" i="10" s="1"/>
  <c r="BK49" i="10" s="1"/>
  <c r="BK59" i="10" s="1"/>
  <c r="BK69" i="10" s="1"/>
  <c r="BK79" i="10" s="1"/>
  <c r="BK89" i="10" s="1"/>
  <c r="BS19" i="10"/>
  <c r="BS29" i="10" s="1"/>
  <c r="BS39" i="10" s="1"/>
  <c r="BS49" i="10" s="1"/>
  <c r="BS59" i="10" s="1"/>
  <c r="BS69" i="10" s="1"/>
  <c r="BS79" i="10" s="1"/>
  <c r="BS89" i="10" s="1"/>
  <c r="CA19" i="10"/>
  <c r="CA29" i="10" s="1"/>
  <c r="CA39" i="10" s="1"/>
  <c r="CA49" i="10" s="1"/>
  <c r="CA59" i="10" s="1"/>
  <c r="CA69" i="10" s="1"/>
  <c r="CA79" i="10" s="1"/>
  <c r="CA89" i="10" s="1"/>
  <c r="CI19" i="10"/>
  <c r="CI29" i="10" s="1"/>
  <c r="CI39" i="10" s="1"/>
  <c r="CI49" i="10" s="1"/>
  <c r="CI59" i="10" s="1"/>
  <c r="CI69" i="10" s="1"/>
  <c r="CI79" i="10" s="1"/>
  <c r="CI89" i="10" s="1"/>
  <c r="CQ19" i="10"/>
  <c r="CQ29" i="10" s="1"/>
  <c r="CQ39" i="10" s="1"/>
  <c r="CQ49" i="10" s="1"/>
  <c r="CQ59" i="10" s="1"/>
  <c r="CQ69" i="10" s="1"/>
  <c r="CQ79" i="10" s="1"/>
  <c r="CQ89" i="10" s="1"/>
  <c r="CY19" i="10"/>
  <c r="CY29" i="10" s="1"/>
  <c r="CY39" i="10" s="1"/>
  <c r="CY49" i="10" s="1"/>
  <c r="CY59" i="10" s="1"/>
  <c r="CY69" i="10" s="1"/>
  <c r="CY79" i="10" s="1"/>
  <c r="CY89" i="10" s="1"/>
  <c r="DG19" i="10"/>
  <c r="DG29" i="10" s="1"/>
  <c r="DG39" i="10" s="1"/>
  <c r="DG49" i="10" s="1"/>
  <c r="DG59" i="10" s="1"/>
  <c r="DG69" i="10" s="1"/>
  <c r="DG79" i="10" s="1"/>
  <c r="DG89" i="10" s="1"/>
  <c r="DO19" i="10"/>
  <c r="DO29" i="10" s="1"/>
  <c r="DO39" i="10" s="1"/>
  <c r="DO49" i="10" s="1"/>
  <c r="DO59" i="10" s="1"/>
  <c r="DO69" i="10" s="1"/>
  <c r="DO79" i="10" s="1"/>
  <c r="DO89" i="10" s="1"/>
  <c r="DW19" i="10"/>
  <c r="DW29" i="10" s="1"/>
  <c r="DW39" i="10" s="1"/>
  <c r="DW49" i="10" s="1"/>
  <c r="DW59" i="10" s="1"/>
  <c r="DW69" i="10" s="1"/>
  <c r="DW79" i="10" s="1"/>
  <c r="DW89" i="10" s="1"/>
  <c r="EE19" i="10"/>
  <c r="EE29" i="10" s="1"/>
  <c r="EE39" i="10" s="1"/>
  <c r="EE49" i="10" s="1"/>
  <c r="EE59" i="10" s="1"/>
  <c r="EE69" i="10" s="1"/>
  <c r="EE79" i="10" s="1"/>
  <c r="EE89" i="10" s="1"/>
  <c r="EM19" i="10"/>
  <c r="EM29" i="10" s="1"/>
  <c r="EM39" i="10" s="1"/>
  <c r="EM49" i="10" s="1"/>
  <c r="EM59" i="10" s="1"/>
  <c r="EM69" i="10" s="1"/>
  <c r="EM79" i="10" s="1"/>
  <c r="EM89" i="10" s="1"/>
  <c r="EU19" i="10"/>
  <c r="EU29" i="10" s="1"/>
  <c r="EU39" i="10" s="1"/>
  <c r="EU49" i="10" s="1"/>
  <c r="EU59" i="10" s="1"/>
  <c r="EU69" i="10" s="1"/>
  <c r="EU79" i="10" s="1"/>
  <c r="EU89" i="10" s="1"/>
  <c r="FC19" i="10"/>
  <c r="FC29" i="10" s="1"/>
  <c r="FC39" i="10" s="1"/>
  <c r="FC49" i="10" s="1"/>
  <c r="FC59" i="10" s="1"/>
  <c r="FC69" i="10" s="1"/>
  <c r="FC79" i="10" s="1"/>
  <c r="FC89" i="10" s="1"/>
  <c r="FK19" i="10"/>
  <c r="FK29" i="10" s="1"/>
  <c r="FK39" i="10" s="1"/>
  <c r="FK49" i="10" s="1"/>
  <c r="FK59" i="10" s="1"/>
  <c r="FK69" i="10" s="1"/>
  <c r="FK79" i="10" s="1"/>
  <c r="FK89" i="10" s="1"/>
  <c r="FS19" i="10"/>
  <c r="FS29" i="10" s="1"/>
  <c r="FS39" i="10" s="1"/>
  <c r="FS49" i="10" s="1"/>
  <c r="FS59" i="10" s="1"/>
  <c r="FS69" i="10" s="1"/>
  <c r="FS79" i="10" s="1"/>
  <c r="FS89" i="10" s="1"/>
  <c r="GA19" i="10"/>
  <c r="GA29" i="10" s="1"/>
  <c r="GA39" i="10" s="1"/>
  <c r="GA49" i="10" s="1"/>
  <c r="GA59" i="10" s="1"/>
  <c r="GA69" i="10" s="1"/>
  <c r="GA79" i="10" s="1"/>
  <c r="GA89" i="10" s="1"/>
  <c r="GI19" i="10"/>
  <c r="GI29" i="10" s="1"/>
  <c r="GI39" i="10" s="1"/>
  <c r="GI49" i="10" s="1"/>
  <c r="GI59" i="10" s="1"/>
  <c r="GI69" i="10" s="1"/>
  <c r="GI79" i="10" s="1"/>
  <c r="GI89" i="10" s="1"/>
  <c r="GQ19" i="10"/>
  <c r="GQ29" i="10" s="1"/>
  <c r="GQ39" i="10" s="1"/>
  <c r="GQ49" i="10" s="1"/>
  <c r="GQ59" i="10" s="1"/>
  <c r="GQ69" i="10" s="1"/>
  <c r="GQ79" i="10" s="1"/>
  <c r="GQ89" i="10" s="1"/>
  <c r="GY19" i="10"/>
  <c r="GY29" i="10" s="1"/>
  <c r="GY39" i="10" s="1"/>
  <c r="GY49" i="10" s="1"/>
  <c r="GY59" i="10" s="1"/>
  <c r="GY69" i="10" s="1"/>
  <c r="GY79" i="10" s="1"/>
  <c r="GY89" i="10" s="1"/>
  <c r="HG19" i="10"/>
  <c r="HG29" i="10" s="1"/>
  <c r="HG39" i="10" s="1"/>
  <c r="HG49" i="10" s="1"/>
  <c r="HG59" i="10" s="1"/>
  <c r="HG69" i="10" s="1"/>
  <c r="HG79" i="10" s="1"/>
  <c r="HG89" i="10" s="1"/>
  <c r="HO19" i="10"/>
  <c r="HO29" i="10" s="1"/>
  <c r="HO39" i="10" s="1"/>
  <c r="HO49" i="10" s="1"/>
  <c r="HO59" i="10" s="1"/>
  <c r="HO69" i="10" s="1"/>
  <c r="HO79" i="10" s="1"/>
  <c r="HO89" i="10" s="1"/>
  <c r="HW19" i="10"/>
  <c r="HW29" i="10" s="1"/>
  <c r="HW39" i="10" s="1"/>
  <c r="HW49" i="10" s="1"/>
  <c r="HW59" i="10" s="1"/>
  <c r="HW69" i="10" s="1"/>
  <c r="HW79" i="10" s="1"/>
  <c r="HW89" i="10" s="1"/>
  <c r="IE19" i="10"/>
  <c r="IE29" i="10" s="1"/>
  <c r="IE39" i="10" s="1"/>
  <c r="IE49" i="10" s="1"/>
  <c r="IE59" i="10" s="1"/>
  <c r="IE69" i="10" s="1"/>
  <c r="IE79" i="10" s="1"/>
  <c r="IE89" i="10" s="1"/>
  <c r="IM19" i="10"/>
  <c r="IM29" i="10" s="1"/>
  <c r="IM39" i="10" s="1"/>
  <c r="IM49" i="10" s="1"/>
  <c r="IM59" i="10" s="1"/>
  <c r="IM69" i="10" s="1"/>
  <c r="IM79" i="10" s="1"/>
  <c r="IM89" i="10" s="1"/>
  <c r="IU19" i="10"/>
  <c r="IU29" i="10" s="1"/>
  <c r="IU39" i="10" s="1"/>
  <c r="IU49" i="10" s="1"/>
  <c r="IU59" i="10" s="1"/>
  <c r="IU69" i="10" s="1"/>
  <c r="IU79" i="10" s="1"/>
  <c r="IU89" i="10" s="1"/>
  <c r="JC19" i="10"/>
  <c r="JC29" i="10" s="1"/>
  <c r="JC39" i="10" s="1"/>
  <c r="JC49" i="10" s="1"/>
  <c r="JC59" i="10" s="1"/>
  <c r="JC69" i="10" s="1"/>
  <c r="JC79" i="10" s="1"/>
  <c r="JC89" i="10" s="1"/>
  <c r="JK19" i="10"/>
  <c r="JK29" i="10" s="1"/>
  <c r="JK39" i="10" s="1"/>
  <c r="JK49" i="10" s="1"/>
  <c r="JK59" i="10" s="1"/>
  <c r="JK69" i="10" s="1"/>
  <c r="JK79" i="10" s="1"/>
  <c r="JK89" i="10" s="1"/>
  <c r="JS19" i="10"/>
  <c r="JS29" i="10" s="1"/>
  <c r="JS39" i="10" s="1"/>
  <c r="JS49" i="10" s="1"/>
  <c r="JS59" i="10" s="1"/>
  <c r="JS69" i="10" s="1"/>
  <c r="JS79" i="10" s="1"/>
  <c r="JS89" i="10" s="1"/>
  <c r="KA19" i="10"/>
  <c r="KA29" i="10" s="1"/>
  <c r="KA39" i="10" s="1"/>
  <c r="KA49" i="10" s="1"/>
  <c r="KA59" i="10" s="1"/>
  <c r="KA69" i="10" s="1"/>
  <c r="KA79" i="10" s="1"/>
  <c r="KA89" i="10" s="1"/>
  <c r="E19" i="10"/>
  <c r="E29" i="10" s="1"/>
  <c r="E39" i="10" s="1"/>
  <c r="E49" i="10" s="1"/>
  <c r="E59" i="10" s="1"/>
  <c r="E69" i="10" s="1"/>
  <c r="E79" i="10" s="1"/>
  <c r="E89" i="10" s="1"/>
  <c r="M19" i="10"/>
  <c r="M29" i="10" s="1"/>
  <c r="M39" i="10" s="1"/>
  <c r="M49" i="10" s="1"/>
  <c r="M59" i="10" s="1"/>
  <c r="M69" i="10" s="1"/>
  <c r="M79" i="10" s="1"/>
  <c r="M89" i="10" s="1"/>
  <c r="AC19" i="10"/>
  <c r="AC29" i="10" s="1"/>
  <c r="AC39" i="10" s="1"/>
  <c r="AC49" i="10" s="1"/>
  <c r="AC59" i="10" s="1"/>
  <c r="AC69" i="10" s="1"/>
  <c r="AC79" i="10" s="1"/>
  <c r="AC89" i="10" s="1"/>
  <c r="AS19" i="10"/>
  <c r="AS29" i="10" s="1"/>
  <c r="AS39" i="10" s="1"/>
  <c r="AS49" i="10" s="1"/>
  <c r="AS59" i="10" s="1"/>
  <c r="AS69" i="10" s="1"/>
  <c r="AS79" i="10" s="1"/>
  <c r="AS89" i="10" s="1"/>
  <c r="BA19" i="10"/>
  <c r="BA29" i="10" s="1"/>
  <c r="BA39" i="10" s="1"/>
  <c r="BA49" i="10" s="1"/>
  <c r="BA59" i="10" s="1"/>
  <c r="BA69" i="10" s="1"/>
  <c r="BA79" i="10" s="1"/>
  <c r="BA89" i="10" s="1"/>
  <c r="BI19" i="10"/>
  <c r="BI29" i="10" s="1"/>
  <c r="BI39" i="10" s="1"/>
  <c r="BI49" i="10" s="1"/>
  <c r="BI59" i="10" s="1"/>
  <c r="BI69" i="10" s="1"/>
  <c r="BI79" i="10" s="1"/>
  <c r="BI89" i="10" s="1"/>
  <c r="BQ19" i="10"/>
  <c r="BQ29" i="10" s="1"/>
  <c r="BQ39" i="10" s="1"/>
  <c r="BQ49" i="10" s="1"/>
  <c r="BQ59" i="10" s="1"/>
  <c r="BQ69" i="10" s="1"/>
  <c r="BQ79" i="10" s="1"/>
  <c r="BQ89" i="10" s="1"/>
  <c r="BY19" i="10"/>
  <c r="BY29" i="10" s="1"/>
  <c r="BY39" i="10" s="1"/>
  <c r="BY49" i="10" s="1"/>
  <c r="BY59" i="10" s="1"/>
  <c r="BY69" i="10" s="1"/>
  <c r="BY79" i="10" s="1"/>
  <c r="BY89" i="10" s="1"/>
  <c r="CO19" i="10"/>
  <c r="CO29" i="10" s="1"/>
  <c r="CO39" i="10" s="1"/>
  <c r="CO49" i="10" s="1"/>
  <c r="CO59" i="10" s="1"/>
  <c r="CO69" i="10" s="1"/>
  <c r="CO79" i="10" s="1"/>
  <c r="CO89" i="10" s="1"/>
  <c r="DE19" i="10"/>
  <c r="DE29" i="10" s="1"/>
  <c r="DE39" i="10" s="1"/>
  <c r="DE49" i="10" s="1"/>
  <c r="DE59" i="10" s="1"/>
  <c r="DE69" i="10" s="1"/>
  <c r="DE79" i="10" s="1"/>
  <c r="DE89" i="10" s="1"/>
  <c r="DM19" i="10"/>
  <c r="DM29" i="10" s="1"/>
  <c r="DM39" i="10" s="1"/>
  <c r="DM49" i="10" s="1"/>
  <c r="DM59" i="10" s="1"/>
  <c r="DM69" i="10" s="1"/>
  <c r="DM79" i="10" s="1"/>
  <c r="DM89" i="10" s="1"/>
  <c r="DU19" i="10"/>
  <c r="DU29" i="10" s="1"/>
  <c r="DU39" i="10" s="1"/>
  <c r="DU49" i="10" s="1"/>
  <c r="DU59" i="10" s="1"/>
  <c r="DU69" i="10" s="1"/>
  <c r="DU79" i="10" s="1"/>
  <c r="DU89" i="10" s="1"/>
  <c r="EC19" i="10"/>
  <c r="EC29" i="10" s="1"/>
  <c r="EC39" i="10" s="1"/>
  <c r="EC49" i="10" s="1"/>
  <c r="EC59" i="10" s="1"/>
  <c r="EC69" i="10" s="1"/>
  <c r="EC79" i="10" s="1"/>
  <c r="EC89" i="10" s="1"/>
  <c r="EK19" i="10"/>
  <c r="EK29" i="10" s="1"/>
  <c r="EK39" i="10" s="1"/>
  <c r="EK49" i="10" s="1"/>
  <c r="EK59" i="10" s="1"/>
  <c r="EK69" i="10" s="1"/>
  <c r="EK79" i="10" s="1"/>
  <c r="EK89" i="10" s="1"/>
  <c r="FA19" i="10"/>
  <c r="FA29" i="10" s="1"/>
  <c r="FA39" i="10" s="1"/>
  <c r="FA49" i="10" s="1"/>
  <c r="FA59" i="10" s="1"/>
  <c r="FA69" i="10" s="1"/>
  <c r="FA79" i="10" s="1"/>
  <c r="FA89" i="10" s="1"/>
  <c r="FQ19" i="10"/>
  <c r="FQ29" i="10" s="1"/>
  <c r="FQ39" i="10" s="1"/>
  <c r="FQ49" i="10" s="1"/>
  <c r="FQ59" i="10" s="1"/>
  <c r="FQ69" i="10" s="1"/>
  <c r="FQ79" i="10" s="1"/>
  <c r="FQ89" i="10" s="1"/>
  <c r="FY19" i="10"/>
  <c r="FY29" i="10" s="1"/>
  <c r="FY39" i="10" s="1"/>
  <c r="FY49" i="10" s="1"/>
  <c r="FY59" i="10" s="1"/>
  <c r="FY69" i="10" s="1"/>
  <c r="FY79" i="10" s="1"/>
  <c r="FY89" i="10" s="1"/>
  <c r="GG19" i="10"/>
  <c r="GG29" i="10" s="1"/>
  <c r="GG39" i="10" s="1"/>
  <c r="GG49" i="10" s="1"/>
  <c r="GG59" i="10" s="1"/>
  <c r="GG69" i="10" s="1"/>
  <c r="GG79" i="10" s="1"/>
  <c r="GG89" i="10" s="1"/>
  <c r="GO19" i="10"/>
  <c r="GO29" i="10" s="1"/>
  <c r="GO39" i="10" s="1"/>
  <c r="GO49" i="10" s="1"/>
  <c r="GO59" i="10" s="1"/>
  <c r="GO69" i="10" s="1"/>
  <c r="GO79" i="10" s="1"/>
  <c r="GO89" i="10" s="1"/>
  <c r="GW19" i="10"/>
  <c r="GW29" i="10" s="1"/>
  <c r="GW39" i="10" s="1"/>
  <c r="GW49" i="10" s="1"/>
  <c r="GW59" i="10" s="1"/>
  <c r="GW69" i="10" s="1"/>
  <c r="GW79" i="10" s="1"/>
  <c r="GW89" i="10" s="1"/>
  <c r="HM19" i="10"/>
  <c r="HM29" i="10" s="1"/>
  <c r="HM39" i="10" s="1"/>
  <c r="HM49" i="10" s="1"/>
  <c r="HM59" i="10" s="1"/>
  <c r="HM69" i="10" s="1"/>
  <c r="HM79" i="10" s="1"/>
  <c r="HM89" i="10" s="1"/>
  <c r="IC19" i="10"/>
  <c r="IC29" i="10" s="1"/>
  <c r="IC39" i="10" s="1"/>
  <c r="IC49" i="10" s="1"/>
  <c r="IC59" i="10" s="1"/>
  <c r="IC69" i="10" s="1"/>
  <c r="IC79" i="10" s="1"/>
  <c r="IC89" i="10" s="1"/>
  <c r="IK19" i="10"/>
  <c r="IK29" i="10" s="1"/>
  <c r="IK39" i="10" s="1"/>
  <c r="IK49" i="10" s="1"/>
  <c r="IK59" i="10" s="1"/>
  <c r="IK69" i="10" s="1"/>
  <c r="IK79" i="10" s="1"/>
  <c r="IK89" i="10" s="1"/>
  <c r="IS19" i="10"/>
  <c r="IS29" i="10" s="1"/>
  <c r="IS39" i="10" s="1"/>
  <c r="IS49" i="10" s="1"/>
  <c r="IS59" i="10" s="1"/>
  <c r="IS69" i="10" s="1"/>
  <c r="IS79" i="10" s="1"/>
  <c r="IS89" i="10" s="1"/>
  <c r="JA19" i="10"/>
  <c r="JA29" i="10" s="1"/>
  <c r="JA39" i="10" s="1"/>
  <c r="JA49" i="10" s="1"/>
  <c r="JA59" i="10" s="1"/>
  <c r="JA69" i="10" s="1"/>
  <c r="JA79" i="10" s="1"/>
  <c r="JA89" i="10" s="1"/>
  <c r="JI19" i="10"/>
  <c r="JI29" i="10" s="1"/>
  <c r="JI39" i="10" s="1"/>
  <c r="JI49" i="10" s="1"/>
  <c r="JI59" i="10" s="1"/>
  <c r="JI69" i="10" s="1"/>
  <c r="JI79" i="10" s="1"/>
  <c r="JI89" i="10" s="1"/>
  <c r="JY19" i="10"/>
  <c r="JY29" i="10" s="1"/>
  <c r="JY39" i="10" s="1"/>
  <c r="JY49" i="10" s="1"/>
  <c r="JY59" i="10" s="1"/>
  <c r="JY69" i="10" s="1"/>
  <c r="JY79" i="10" s="1"/>
  <c r="JY89" i="10" s="1"/>
  <c r="Z19" i="10"/>
  <c r="Z29" i="10" s="1"/>
  <c r="Z39" i="10" s="1"/>
  <c r="Z49" i="10" s="1"/>
  <c r="Z59" i="10" s="1"/>
  <c r="Z69" i="10" s="1"/>
  <c r="Z79" i="10" s="1"/>
  <c r="Z89" i="10" s="1"/>
  <c r="BF19" i="10"/>
  <c r="BF29" i="10" s="1"/>
  <c r="BF39" i="10" s="1"/>
  <c r="BF49" i="10" s="1"/>
  <c r="BF59" i="10" s="1"/>
  <c r="BF69" i="10" s="1"/>
  <c r="BF79" i="10" s="1"/>
  <c r="BF89" i="10" s="1"/>
  <c r="DB19" i="10"/>
  <c r="DB29" i="10" s="1"/>
  <c r="DB39" i="10" s="1"/>
  <c r="DB49" i="10" s="1"/>
  <c r="DB59" i="10" s="1"/>
  <c r="DB69" i="10" s="1"/>
  <c r="DB79" i="10" s="1"/>
  <c r="DB89" i="10" s="1"/>
  <c r="DJ19" i="10"/>
  <c r="DJ29" i="10" s="1"/>
  <c r="DJ39" i="10" s="1"/>
  <c r="DJ49" i="10" s="1"/>
  <c r="DJ59" i="10" s="1"/>
  <c r="DJ69" i="10" s="1"/>
  <c r="DJ79" i="10" s="1"/>
  <c r="DJ89" i="10" s="1"/>
  <c r="EH19" i="10"/>
  <c r="EH29" i="10" s="1"/>
  <c r="EH39" i="10" s="1"/>
  <c r="EH49" i="10" s="1"/>
  <c r="EH59" i="10" s="1"/>
  <c r="EH69" i="10" s="1"/>
  <c r="EH79" i="10" s="1"/>
  <c r="EH89" i="10" s="1"/>
  <c r="EP19" i="10"/>
  <c r="EP29" i="10" s="1"/>
  <c r="EP39" i="10" s="1"/>
  <c r="EP49" i="10" s="1"/>
  <c r="EP59" i="10" s="1"/>
  <c r="EP69" i="10" s="1"/>
  <c r="EP79" i="10" s="1"/>
  <c r="EP89" i="10" s="1"/>
  <c r="EX19" i="10"/>
  <c r="EX29" i="10" s="1"/>
  <c r="EX39" i="10" s="1"/>
  <c r="EX49" i="10" s="1"/>
  <c r="EX59" i="10" s="1"/>
  <c r="EX69" i="10" s="1"/>
  <c r="EX79" i="10" s="1"/>
  <c r="EX89" i="10" s="1"/>
  <c r="FN19" i="10"/>
  <c r="FN29" i="10" s="1"/>
  <c r="FN39" i="10" s="1"/>
  <c r="FN49" i="10" s="1"/>
  <c r="FN59" i="10" s="1"/>
  <c r="FN69" i="10" s="1"/>
  <c r="FN79" i="10" s="1"/>
  <c r="FN89" i="10" s="1"/>
  <c r="GL29" i="10"/>
  <c r="GL39" i="10" s="1"/>
  <c r="GL49" i="10" s="1"/>
  <c r="GL59" i="10" s="1"/>
  <c r="GL69" i="10" s="1"/>
  <c r="GL79" i="10" s="1"/>
  <c r="GL89" i="10" s="1"/>
  <c r="GT19" i="10"/>
  <c r="GT29" i="10" s="1"/>
  <c r="GT39" i="10" s="1"/>
  <c r="GT49" i="10" s="1"/>
  <c r="GT59" i="10" s="1"/>
  <c r="GT69" i="10" s="1"/>
  <c r="GT79" i="10" s="1"/>
  <c r="GT89" i="10" s="1"/>
  <c r="HB19" i="10"/>
  <c r="HB29" i="10" s="1"/>
  <c r="HB39" i="10" s="1"/>
  <c r="HB49" i="10" s="1"/>
  <c r="HB59" i="10" s="1"/>
  <c r="HB69" i="10" s="1"/>
  <c r="HB79" i="10" s="1"/>
  <c r="HB89" i="10" s="1"/>
  <c r="HJ19" i="10"/>
  <c r="HJ29" i="10" s="1"/>
  <c r="HJ39" i="10" s="1"/>
  <c r="HJ49" i="10" s="1"/>
  <c r="HJ59" i="10" s="1"/>
  <c r="HJ69" i="10" s="1"/>
  <c r="HJ79" i="10" s="1"/>
  <c r="HJ89" i="10" s="1"/>
  <c r="HZ19" i="10"/>
  <c r="HZ29" i="10" s="1"/>
  <c r="HZ39" i="10" s="1"/>
  <c r="HZ49" i="10" s="1"/>
  <c r="HZ59" i="10" s="1"/>
  <c r="HZ69" i="10" s="1"/>
  <c r="HZ79" i="10" s="1"/>
  <c r="HZ89" i="10" s="1"/>
  <c r="IH19" i="10"/>
  <c r="IH29" i="10" s="1"/>
  <c r="IH39" i="10" s="1"/>
  <c r="IH49" i="10" s="1"/>
  <c r="IH59" i="10" s="1"/>
  <c r="IH69" i="10" s="1"/>
  <c r="IH79" i="10" s="1"/>
  <c r="IH89" i="10" s="1"/>
  <c r="IX29" i="10"/>
  <c r="IX39" i="10" s="1"/>
  <c r="IX49" i="10" s="1"/>
  <c r="IX59" i="10" s="1"/>
  <c r="IX69" i="10" s="1"/>
  <c r="IX79" i="10" s="1"/>
  <c r="IX89" i="10" s="1"/>
  <c r="JN19" i="10"/>
  <c r="JN29" i="10" s="1"/>
  <c r="JN39" i="10" s="1"/>
  <c r="JN49" i="10" s="1"/>
  <c r="JN59" i="10" s="1"/>
  <c r="JN69" i="10" s="1"/>
  <c r="JN79" i="10" s="1"/>
  <c r="JN89" i="10" s="1"/>
  <c r="JV19" i="10"/>
  <c r="JV29" i="10" s="1"/>
  <c r="JV39" i="10" s="1"/>
  <c r="JV49" i="10" s="1"/>
  <c r="JV59" i="10" s="1"/>
  <c r="JV69" i="10" s="1"/>
  <c r="JV79" i="10" s="1"/>
  <c r="JV89" i="10" s="1"/>
  <c r="R19" i="10"/>
  <c r="R29" i="10" s="1"/>
  <c r="R39" i="10" s="1"/>
  <c r="R49" i="10" s="1"/>
  <c r="R59" i="10" s="1"/>
  <c r="R69" i="10" s="1"/>
  <c r="R79" i="10" s="1"/>
  <c r="R89" i="10" s="1"/>
  <c r="AX19" i="10"/>
  <c r="AX29" i="10" s="1"/>
  <c r="AX39" i="10" s="1"/>
  <c r="AX49" i="10" s="1"/>
  <c r="AX59" i="10" s="1"/>
  <c r="AX69" i="10" s="1"/>
  <c r="AX79" i="10" s="1"/>
  <c r="AX89" i="10" s="1"/>
  <c r="BV19" i="10"/>
  <c r="BV29" i="10" s="1"/>
  <c r="BV39" i="10" s="1"/>
  <c r="BV49" i="10" s="1"/>
  <c r="BV59" i="10" s="1"/>
  <c r="BV69" i="10" s="1"/>
  <c r="BV79" i="10" s="1"/>
  <c r="BV89" i="10" s="1"/>
  <c r="DZ29" i="10"/>
  <c r="DZ39" i="10" s="1"/>
  <c r="DZ49" i="10" s="1"/>
  <c r="DZ59" i="10" s="1"/>
  <c r="DZ69" i="10" s="1"/>
  <c r="DZ79" i="10" s="1"/>
  <c r="DZ89" i="10" s="1"/>
  <c r="GD19" i="10"/>
  <c r="GD29" i="10" s="1"/>
  <c r="GD39" i="10" s="1"/>
  <c r="GD49" i="10" s="1"/>
  <c r="GD59" i="10" s="1"/>
  <c r="GD69" i="10" s="1"/>
  <c r="GD79" i="10" s="1"/>
  <c r="GD89" i="10" s="1"/>
  <c r="K19" i="10"/>
  <c r="K29" i="10" s="1"/>
  <c r="K39" i="10" s="1"/>
  <c r="K49" i="10" s="1"/>
  <c r="K59" i="10" s="1"/>
  <c r="K69" i="10" s="1"/>
  <c r="K79" i="10" s="1"/>
  <c r="K89" i="10" s="1"/>
  <c r="S19" i="10"/>
  <c r="S29" i="10" s="1"/>
  <c r="S39" i="10" s="1"/>
  <c r="S49" i="10" s="1"/>
  <c r="S59" i="10" s="1"/>
  <c r="S69" i="10" s="1"/>
  <c r="S79" i="10" s="1"/>
  <c r="S89" i="10" s="1"/>
  <c r="AA19" i="10"/>
  <c r="AA29" i="10" s="1"/>
  <c r="AA39" i="10" s="1"/>
  <c r="AA49" i="10" s="1"/>
  <c r="AA59" i="10" s="1"/>
  <c r="AA69" i="10" s="1"/>
  <c r="AA79" i="10" s="1"/>
  <c r="AA89" i="10" s="1"/>
  <c r="AI19" i="10"/>
  <c r="AI29" i="10" s="1"/>
  <c r="AI39" i="10" s="1"/>
  <c r="AI49" i="10" s="1"/>
  <c r="AI59" i="10" s="1"/>
  <c r="AI69" i="10" s="1"/>
  <c r="AI79" i="10" s="1"/>
  <c r="AI89" i="10" s="1"/>
  <c r="AY19" i="10"/>
  <c r="AY29" i="10" s="1"/>
  <c r="AY39" i="10" s="1"/>
  <c r="AY49" i="10" s="1"/>
  <c r="AY59" i="10" s="1"/>
  <c r="AY69" i="10" s="1"/>
  <c r="AY79" i="10" s="1"/>
  <c r="AY89" i="10" s="1"/>
  <c r="BG19" i="10"/>
  <c r="BG29" i="10" s="1"/>
  <c r="BG39" i="10" s="1"/>
  <c r="BG49" i="10" s="1"/>
  <c r="BG59" i="10" s="1"/>
  <c r="BG69" i="10" s="1"/>
  <c r="BG79" i="10" s="1"/>
  <c r="BG89" i="10" s="1"/>
  <c r="BO19" i="10"/>
  <c r="BO29" i="10" s="1"/>
  <c r="BO39" i="10" s="1"/>
  <c r="BO49" i="10" s="1"/>
  <c r="BO59" i="10" s="1"/>
  <c r="BO69" i="10" s="1"/>
  <c r="BO79" i="10" s="1"/>
  <c r="BO89" i="10" s="1"/>
  <c r="CU19" i="10"/>
  <c r="CU29" i="10" s="1"/>
  <c r="CU39" i="10" s="1"/>
  <c r="CU49" i="10" s="1"/>
  <c r="CU59" i="10" s="1"/>
  <c r="CU69" i="10" s="1"/>
  <c r="CU79" i="10" s="1"/>
  <c r="CU89" i="10" s="1"/>
  <c r="DC29" i="10"/>
  <c r="DC39" i="10" s="1"/>
  <c r="DC49" i="10" s="1"/>
  <c r="DC59" i="10" s="1"/>
  <c r="DC69" i="10" s="1"/>
  <c r="DC79" i="10" s="1"/>
  <c r="DC89" i="10" s="1"/>
  <c r="DS19" i="10"/>
  <c r="DS29" i="10" s="1"/>
  <c r="DS39" i="10" s="1"/>
  <c r="DS49" i="10" s="1"/>
  <c r="DS59" i="10" s="1"/>
  <c r="DS69" i="10" s="1"/>
  <c r="DS79" i="10" s="1"/>
  <c r="DS89" i="10" s="1"/>
  <c r="EA19" i="10"/>
  <c r="EA29" i="10" s="1"/>
  <c r="EA39" i="10" s="1"/>
  <c r="EA49" i="10" s="1"/>
  <c r="EA59" i="10" s="1"/>
  <c r="EA69" i="10" s="1"/>
  <c r="EA79" i="10" s="1"/>
  <c r="EA89" i="10" s="1"/>
  <c r="EQ19" i="10"/>
  <c r="EQ29" i="10" s="1"/>
  <c r="EQ39" i="10" s="1"/>
  <c r="EQ49" i="10" s="1"/>
  <c r="EQ59" i="10" s="1"/>
  <c r="EQ69" i="10" s="1"/>
  <c r="EQ79" i="10" s="1"/>
  <c r="EQ89" i="10" s="1"/>
  <c r="FO29" i="10"/>
  <c r="FO39" i="10" s="1"/>
  <c r="FO49" i="10" s="1"/>
  <c r="FO59" i="10" s="1"/>
  <c r="FO69" i="10" s="1"/>
  <c r="FO79" i="10" s="1"/>
  <c r="FO89" i="10" s="1"/>
  <c r="FW19" i="10"/>
  <c r="FW29" i="10" s="1"/>
  <c r="FW39" i="10" s="1"/>
  <c r="FW49" i="10" s="1"/>
  <c r="FW59" i="10" s="1"/>
  <c r="FW69" i="10" s="1"/>
  <c r="FW79" i="10" s="1"/>
  <c r="FW89" i="10" s="1"/>
  <c r="GE19" i="10"/>
  <c r="GE29" i="10" s="1"/>
  <c r="GE39" i="10" s="1"/>
  <c r="GE49" i="10" s="1"/>
  <c r="GE59" i="10" s="1"/>
  <c r="GE69" i="10" s="1"/>
  <c r="GE79" i="10" s="1"/>
  <c r="GE89" i="10" s="1"/>
  <c r="GU29" i="10"/>
  <c r="GU39" i="10" s="1"/>
  <c r="GU49" i="10" s="1"/>
  <c r="GU59" i="10" s="1"/>
  <c r="GU69" i="10" s="1"/>
  <c r="GU79" i="10" s="1"/>
  <c r="GU89" i="10" s="1"/>
  <c r="HC19" i="10"/>
  <c r="HC29" i="10" s="1"/>
  <c r="HC39" i="10" s="1"/>
  <c r="HC49" i="10" s="1"/>
  <c r="HC59" i="10" s="1"/>
  <c r="HC69" i="10" s="1"/>
  <c r="HC79" i="10" s="1"/>
  <c r="HC89" i="10" s="1"/>
  <c r="HK19" i="10"/>
  <c r="HK29" i="10" s="1"/>
  <c r="HK39" i="10" s="1"/>
  <c r="HK49" i="10" s="1"/>
  <c r="HK59" i="10" s="1"/>
  <c r="HK69" i="10" s="1"/>
  <c r="HK79" i="10" s="1"/>
  <c r="HK89" i="10" s="1"/>
  <c r="IA29" i="10"/>
  <c r="IA39" i="10" s="1"/>
  <c r="IA49" i="10" s="1"/>
  <c r="IA59" i="10" s="1"/>
  <c r="IA69" i="10" s="1"/>
  <c r="IA79" i="10" s="1"/>
  <c r="IA89" i="10" s="1"/>
  <c r="II19" i="10"/>
  <c r="II29" i="10" s="1"/>
  <c r="II39" i="10" s="1"/>
  <c r="II49" i="10" s="1"/>
  <c r="II59" i="10" s="1"/>
  <c r="II69" i="10" s="1"/>
  <c r="II79" i="10" s="1"/>
  <c r="II89" i="10" s="1"/>
  <c r="IQ19" i="10"/>
  <c r="IQ29" i="10" s="1"/>
  <c r="IQ39" i="10" s="1"/>
  <c r="IQ49" i="10" s="1"/>
  <c r="IQ59" i="10" s="1"/>
  <c r="IQ69" i="10" s="1"/>
  <c r="IQ79" i="10" s="1"/>
  <c r="IQ89" i="10" s="1"/>
  <c r="JG29" i="10"/>
  <c r="JG39" i="10" s="1"/>
  <c r="JG49" i="10" s="1"/>
  <c r="JG59" i="10" s="1"/>
  <c r="JG69" i="10" s="1"/>
  <c r="JG79" i="10" s="1"/>
  <c r="JG89" i="10" s="1"/>
  <c r="JO19" i="10"/>
  <c r="JO29" i="10" s="1"/>
  <c r="JO39" i="10" s="1"/>
  <c r="JO49" i="10" s="1"/>
  <c r="JO59" i="10" s="1"/>
  <c r="JO69" i="10" s="1"/>
  <c r="JO79" i="10" s="1"/>
  <c r="JO89" i="10" s="1"/>
  <c r="KE19" i="10"/>
  <c r="KE29" i="10" s="1"/>
  <c r="KE39" i="10" s="1"/>
  <c r="KE49" i="10" s="1"/>
  <c r="KE59" i="10" s="1"/>
  <c r="KE69" i="10" s="1"/>
  <c r="KE79" i="10" s="1"/>
  <c r="KE89" i="10" s="1"/>
  <c r="FF19" i="10"/>
  <c r="FF29" i="10" s="1"/>
  <c r="FF39" i="10" s="1"/>
  <c r="FF49" i="10" s="1"/>
  <c r="FF59" i="10" s="1"/>
  <c r="FF69" i="10" s="1"/>
  <c r="FF79" i="10" s="1"/>
  <c r="FF89" i="10" s="1"/>
  <c r="CT19" i="10"/>
  <c r="CT29" i="10" s="1"/>
  <c r="CT39" i="10" s="1"/>
  <c r="CT49" i="10" s="1"/>
  <c r="CT59" i="10" s="1"/>
  <c r="CT69" i="10" s="1"/>
  <c r="CT79" i="10" s="1"/>
  <c r="CT89" i="10" s="1"/>
  <c r="AH19" i="10"/>
  <c r="AH29" i="10" s="1"/>
  <c r="AH39" i="10" s="1"/>
  <c r="AH49" i="10" s="1"/>
  <c r="AH59" i="10" s="1"/>
  <c r="AH69" i="10" s="1"/>
  <c r="AH79" i="10" s="1"/>
  <c r="AH89" i="10" s="1"/>
  <c r="J19" i="10"/>
  <c r="J29" i="10" s="1"/>
  <c r="J39" i="10" s="1"/>
  <c r="J49" i="10" s="1"/>
  <c r="J59" i="10" s="1"/>
  <c r="J69" i="10" s="1"/>
  <c r="J79" i="10" s="1"/>
  <c r="J89" i="10" s="1"/>
  <c r="AP19" i="10"/>
  <c r="AP29" i="10" s="1"/>
  <c r="AP39" i="10" s="1"/>
  <c r="AP49" i="10" s="1"/>
  <c r="AP59" i="10" s="1"/>
  <c r="AP69" i="10" s="1"/>
  <c r="AP79" i="10" s="1"/>
  <c r="AP89" i="10" s="1"/>
  <c r="BN29" i="10"/>
  <c r="BN39" i="10" s="1"/>
  <c r="BN49" i="10" s="1"/>
  <c r="BN59" i="10" s="1"/>
  <c r="BN69" i="10" s="1"/>
  <c r="BN79" i="10" s="1"/>
  <c r="BN89" i="10" s="1"/>
  <c r="CD19" i="10"/>
  <c r="CD29" i="10" s="1"/>
  <c r="CD39" i="10" s="1"/>
  <c r="CD49" i="10" s="1"/>
  <c r="CD59" i="10" s="1"/>
  <c r="CD69" i="10" s="1"/>
  <c r="CD79" i="10" s="1"/>
  <c r="CD89" i="10" s="1"/>
  <c r="CL19" i="10"/>
  <c r="CL29" i="10" s="1"/>
  <c r="CL39" i="10" s="1"/>
  <c r="CL49" i="10" s="1"/>
  <c r="CL59" i="10" s="1"/>
  <c r="CL69" i="10" s="1"/>
  <c r="CL79" i="10" s="1"/>
  <c r="CL89" i="10" s="1"/>
  <c r="DR19" i="10"/>
  <c r="DR29" i="10" s="1"/>
  <c r="DR39" i="10" s="1"/>
  <c r="DR49" i="10" s="1"/>
  <c r="DR59" i="10" s="1"/>
  <c r="DR69" i="10" s="1"/>
  <c r="DR79" i="10" s="1"/>
  <c r="DR89" i="10" s="1"/>
  <c r="FV19" i="10"/>
  <c r="FV29" i="10" s="1"/>
  <c r="FV39" i="10" s="1"/>
  <c r="FV49" i="10" s="1"/>
  <c r="FV59" i="10" s="1"/>
  <c r="FV69" i="10" s="1"/>
  <c r="FV79" i="10" s="1"/>
  <c r="FV89" i="10" s="1"/>
  <c r="HR29" i="10"/>
  <c r="HR39" i="10" s="1"/>
  <c r="HR49" i="10" s="1"/>
  <c r="HR59" i="10" s="1"/>
  <c r="HR69" i="10" s="1"/>
  <c r="HR79" i="10" s="1"/>
  <c r="HR89" i="10" s="1"/>
  <c r="IP19" i="10"/>
  <c r="IP29" i="10" s="1"/>
  <c r="IP39" i="10" s="1"/>
  <c r="IP49" i="10" s="1"/>
  <c r="IP59" i="10" s="1"/>
  <c r="IP69" i="10" s="1"/>
  <c r="IP79" i="10" s="1"/>
  <c r="IP89" i="10" s="1"/>
  <c r="JF19" i="10"/>
  <c r="JF29" i="10" s="1"/>
  <c r="JF39" i="10" s="1"/>
  <c r="JF49" i="10" s="1"/>
  <c r="JF59" i="10" s="1"/>
  <c r="JF69" i="10" s="1"/>
  <c r="JF79" i="10" s="1"/>
  <c r="JF89" i="10" s="1"/>
  <c r="KD29" i="10"/>
  <c r="KD39" i="10" s="1"/>
  <c r="KD49" i="10" s="1"/>
  <c r="KD59" i="10" s="1"/>
  <c r="KD69" i="10" s="1"/>
  <c r="KD79" i="10" s="1"/>
  <c r="KD89" i="10" s="1"/>
  <c r="AQ29" i="10"/>
  <c r="AQ39" i="10" s="1"/>
  <c r="AQ49" i="10" s="1"/>
  <c r="AQ59" i="10" s="1"/>
  <c r="AQ69" i="10" s="1"/>
  <c r="AQ79" i="10" s="1"/>
  <c r="AQ89" i="10" s="1"/>
  <c r="BW29" i="10"/>
  <c r="BW39" i="10" s="1"/>
  <c r="BW49" i="10" s="1"/>
  <c r="BW59" i="10" s="1"/>
  <c r="BW69" i="10" s="1"/>
  <c r="BW79" i="10" s="1"/>
  <c r="BW89" i="10" s="1"/>
  <c r="CE19" i="10"/>
  <c r="CE29" i="10" s="1"/>
  <c r="CE39" i="10" s="1"/>
  <c r="CE49" i="10" s="1"/>
  <c r="CE59" i="10" s="1"/>
  <c r="CE69" i="10" s="1"/>
  <c r="CE79" i="10" s="1"/>
  <c r="CE89" i="10" s="1"/>
  <c r="CM19" i="10"/>
  <c r="CM29" i="10" s="1"/>
  <c r="CM39" i="10" s="1"/>
  <c r="CM49" i="10" s="1"/>
  <c r="CM59" i="10" s="1"/>
  <c r="CM69" i="10" s="1"/>
  <c r="CM79" i="10" s="1"/>
  <c r="CM89" i="10" s="1"/>
  <c r="DK19" i="10"/>
  <c r="DK29" i="10" s="1"/>
  <c r="DK39" i="10" s="1"/>
  <c r="DK49" i="10" s="1"/>
  <c r="DK59" i="10" s="1"/>
  <c r="DK69" i="10" s="1"/>
  <c r="DK79" i="10" s="1"/>
  <c r="DK89" i="10" s="1"/>
  <c r="EI29" i="10"/>
  <c r="EI39" i="10" s="1"/>
  <c r="EI49" i="10" s="1"/>
  <c r="EI59" i="10" s="1"/>
  <c r="EI69" i="10" s="1"/>
  <c r="EI79" i="10" s="1"/>
  <c r="EI89" i="10" s="1"/>
  <c r="EY19" i="10"/>
  <c r="EY29" i="10" s="1"/>
  <c r="EY39" i="10" s="1"/>
  <c r="EY49" i="10" s="1"/>
  <c r="EY59" i="10" s="1"/>
  <c r="EY69" i="10" s="1"/>
  <c r="EY79" i="10" s="1"/>
  <c r="EY89" i="10" s="1"/>
  <c r="FG19" i="10"/>
  <c r="FG29" i="10" s="1"/>
  <c r="FG39" i="10" s="1"/>
  <c r="FG49" i="10" s="1"/>
  <c r="FG59" i="10" s="1"/>
  <c r="FG69" i="10" s="1"/>
  <c r="FG79" i="10" s="1"/>
  <c r="FG89" i="10" s="1"/>
  <c r="GM19" i="10"/>
  <c r="GM29" i="10" s="1"/>
  <c r="GM39" i="10" s="1"/>
  <c r="GM49" i="10" s="1"/>
  <c r="GM59" i="10" s="1"/>
  <c r="GM69" i="10" s="1"/>
  <c r="GM79" i="10" s="1"/>
  <c r="GM89" i="10" s="1"/>
  <c r="HS19" i="10"/>
  <c r="HS29" i="10" s="1"/>
  <c r="HS39" i="10" s="1"/>
  <c r="HS49" i="10" s="1"/>
  <c r="HS59" i="10" s="1"/>
  <c r="HS69" i="10" s="1"/>
  <c r="HS79" i="10" s="1"/>
  <c r="HS89" i="10" s="1"/>
  <c r="IY19" i="10"/>
  <c r="IY29" i="10" s="1"/>
  <c r="IY39" i="10" s="1"/>
  <c r="IY49" i="10" s="1"/>
  <c r="IY59" i="10" s="1"/>
  <c r="IY69" i="10" s="1"/>
  <c r="IY79" i="10" s="1"/>
  <c r="IY89" i="10" s="1"/>
  <c r="JW19" i="10"/>
  <c r="JW29" i="10" s="1"/>
  <c r="JW39" i="10" s="1"/>
  <c r="JW49" i="10" s="1"/>
  <c r="JW59" i="10" s="1"/>
  <c r="JW69" i="10" s="1"/>
  <c r="JW79" i="10" s="1"/>
  <c r="JW89" i="10" s="1"/>
  <c r="L19" i="10"/>
  <c r="L29" i="10" s="1"/>
  <c r="L39" i="10" s="1"/>
  <c r="L49" i="10" s="1"/>
  <c r="L59" i="10" s="1"/>
  <c r="L69" i="10" s="1"/>
  <c r="L79" i="10" s="1"/>
  <c r="L89" i="10" s="1"/>
  <c r="T19" i="10"/>
  <c r="T29" i="10" s="1"/>
  <c r="T39" i="10" s="1"/>
  <c r="T49" i="10" s="1"/>
  <c r="T59" i="10" s="1"/>
  <c r="T69" i="10" s="1"/>
  <c r="T79" i="10" s="1"/>
  <c r="T89" i="10" s="1"/>
  <c r="AB19" i="10"/>
  <c r="AB29" i="10" s="1"/>
  <c r="AB39" i="10" s="1"/>
  <c r="AB49" i="10" s="1"/>
  <c r="AB59" i="10" s="1"/>
  <c r="AB69" i="10" s="1"/>
  <c r="AB79" i="10" s="1"/>
  <c r="AB89" i="10" s="1"/>
  <c r="AJ19" i="10"/>
  <c r="AJ29" i="10" s="1"/>
  <c r="AJ39" i="10" s="1"/>
  <c r="AJ49" i="10" s="1"/>
  <c r="AJ59" i="10" s="1"/>
  <c r="AJ69" i="10" s="1"/>
  <c r="AJ79" i="10" s="1"/>
  <c r="AJ89" i="10" s="1"/>
  <c r="AR19" i="10"/>
  <c r="AR29" i="10" s="1"/>
  <c r="AR39" i="10" s="1"/>
  <c r="AR49" i="10" s="1"/>
  <c r="AR59" i="10" s="1"/>
  <c r="AR69" i="10" s="1"/>
  <c r="AR79" i="10" s="1"/>
  <c r="AR89" i="10" s="1"/>
  <c r="AZ19" i="10"/>
  <c r="AZ29" i="10" s="1"/>
  <c r="AZ39" i="10" s="1"/>
  <c r="AZ49" i="10" s="1"/>
  <c r="AZ59" i="10" s="1"/>
  <c r="AZ69" i="10" s="1"/>
  <c r="AZ79" i="10" s="1"/>
  <c r="AZ89" i="10" s="1"/>
  <c r="BH19" i="10"/>
  <c r="BH29" i="10" s="1"/>
  <c r="BH39" i="10" s="1"/>
  <c r="BH49" i="10" s="1"/>
  <c r="BH59" i="10" s="1"/>
  <c r="BH69" i="10" s="1"/>
  <c r="BH79" i="10" s="1"/>
  <c r="BH89" i="10" s="1"/>
  <c r="BP19" i="10"/>
  <c r="BP29" i="10" s="1"/>
  <c r="BP39" i="10" s="1"/>
  <c r="BP49" i="10" s="1"/>
  <c r="BP59" i="10" s="1"/>
  <c r="BP69" i="10" s="1"/>
  <c r="BP79" i="10" s="1"/>
  <c r="BP89" i="10" s="1"/>
  <c r="BX19" i="10"/>
  <c r="BX29" i="10" s="1"/>
  <c r="BX39" i="10" s="1"/>
  <c r="BX49" i="10" s="1"/>
  <c r="BX59" i="10" s="1"/>
  <c r="BX69" i="10" s="1"/>
  <c r="BX79" i="10" s="1"/>
  <c r="BX89" i="10" s="1"/>
  <c r="CF19" i="10"/>
  <c r="CF29" i="10" s="1"/>
  <c r="CF39" i="10" s="1"/>
  <c r="CF49" i="10" s="1"/>
  <c r="CF59" i="10" s="1"/>
  <c r="CF69" i="10" s="1"/>
  <c r="CF79" i="10" s="1"/>
  <c r="CF89" i="10" s="1"/>
  <c r="CN19" i="10"/>
  <c r="CN29" i="10" s="1"/>
  <c r="CN39" i="10" s="1"/>
  <c r="CN49" i="10" s="1"/>
  <c r="CN59" i="10" s="1"/>
  <c r="CN69" i="10" s="1"/>
  <c r="CN79" i="10" s="1"/>
  <c r="CN89" i="10" s="1"/>
  <c r="CV19" i="10"/>
  <c r="CV29" i="10" s="1"/>
  <c r="CV39" i="10" s="1"/>
  <c r="CV49" i="10" s="1"/>
  <c r="CV59" i="10" s="1"/>
  <c r="CV69" i="10" s="1"/>
  <c r="CV79" i="10" s="1"/>
  <c r="CV89" i="10" s="1"/>
  <c r="DD19" i="10"/>
  <c r="DD29" i="10" s="1"/>
  <c r="DD39" i="10" s="1"/>
  <c r="DD49" i="10" s="1"/>
  <c r="DD59" i="10" s="1"/>
  <c r="DD69" i="10" s="1"/>
  <c r="DD79" i="10" s="1"/>
  <c r="DD89" i="10" s="1"/>
  <c r="DL19" i="10"/>
  <c r="DL29" i="10" s="1"/>
  <c r="DL39" i="10" s="1"/>
  <c r="DL49" i="10" s="1"/>
  <c r="DL59" i="10" s="1"/>
  <c r="DL69" i="10" s="1"/>
  <c r="DL79" i="10" s="1"/>
  <c r="DL89" i="10" s="1"/>
  <c r="DT19" i="10"/>
  <c r="DT29" i="10" s="1"/>
  <c r="DT39" i="10" s="1"/>
  <c r="DT49" i="10" s="1"/>
  <c r="DT59" i="10" s="1"/>
  <c r="DT69" i="10" s="1"/>
  <c r="DT79" i="10" s="1"/>
  <c r="DT89" i="10" s="1"/>
  <c r="EB19" i="10"/>
  <c r="EB29" i="10" s="1"/>
  <c r="EB39" i="10" s="1"/>
  <c r="EB49" i="10" s="1"/>
  <c r="EB59" i="10" s="1"/>
  <c r="EB69" i="10" s="1"/>
  <c r="EB79" i="10" s="1"/>
  <c r="EB89" i="10" s="1"/>
  <c r="EJ19" i="10"/>
  <c r="EJ29" i="10" s="1"/>
  <c r="EJ39" i="10" s="1"/>
  <c r="EJ49" i="10" s="1"/>
  <c r="EJ59" i="10" s="1"/>
  <c r="EJ69" i="10" s="1"/>
  <c r="EJ79" i="10" s="1"/>
  <c r="EJ89" i="10" s="1"/>
  <c r="ER19" i="10"/>
  <c r="ER29" i="10" s="1"/>
  <c r="ER39" i="10" s="1"/>
  <c r="ER49" i="10" s="1"/>
  <c r="ER59" i="10" s="1"/>
  <c r="ER69" i="10" s="1"/>
  <c r="ER79" i="10" s="1"/>
  <c r="ER89" i="10" s="1"/>
  <c r="EZ19" i="10"/>
  <c r="EZ29" i="10" s="1"/>
  <c r="EZ39" i="10" s="1"/>
  <c r="EZ49" i="10" s="1"/>
  <c r="EZ59" i="10" s="1"/>
  <c r="EZ69" i="10" s="1"/>
  <c r="EZ79" i="10" s="1"/>
  <c r="EZ89" i="10" s="1"/>
  <c r="FH19" i="10"/>
  <c r="FH29" i="10" s="1"/>
  <c r="FH39" i="10" s="1"/>
  <c r="FH49" i="10" s="1"/>
  <c r="FH59" i="10" s="1"/>
  <c r="FH69" i="10" s="1"/>
  <c r="FH79" i="10" s="1"/>
  <c r="FH89" i="10" s="1"/>
  <c r="FP19" i="10"/>
  <c r="FP29" i="10" s="1"/>
  <c r="FP39" i="10" s="1"/>
  <c r="FP49" i="10" s="1"/>
  <c r="FP59" i="10" s="1"/>
  <c r="FP69" i="10" s="1"/>
  <c r="FP79" i="10" s="1"/>
  <c r="FP89" i="10" s="1"/>
  <c r="FX19" i="10"/>
  <c r="FX29" i="10" s="1"/>
  <c r="FX39" i="10" s="1"/>
  <c r="FX49" i="10" s="1"/>
  <c r="FX59" i="10" s="1"/>
  <c r="FX69" i="10" s="1"/>
  <c r="FX79" i="10" s="1"/>
  <c r="FX89" i="10" s="1"/>
  <c r="GF19" i="10"/>
  <c r="GF29" i="10" s="1"/>
  <c r="GF39" i="10" s="1"/>
  <c r="GF49" i="10" s="1"/>
  <c r="GF59" i="10" s="1"/>
  <c r="GF69" i="10" s="1"/>
  <c r="GF79" i="10" s="1"/>
  <c r="GF89" i="10" s="1"/>
  <c r="GN19" i="10"/>
  <c r="GN29" i="10" s="1"/>
  <c r="GN39" i="10" s="1"/>
  <c r="GN49" i="10" s="1"/>
  <c r="GN59" i="10" s="1"/>
  <c r="GN69" i="10" s="1"/>
  <c r="GN79" i="10" s="1"/>
  <c r="GN89" i="10" s="1"/>
  <c r="GV19" i="10"/>
  <c r="GV29" i="10" s="1"/>
  <c r="GV39" i="10" s="1"/>
  <c r="GV49" i="10" s="1"/>
  <c r="GV59" i="10" s="1"/>
  <c r="GV69" i="10" s="1"/>
  <c r="GV79" i="10" s="1"/>
  <c r="GV89" i="10" s="1"/>
  <c r="HD19" i="10"/>
  <c r="HD29" i="10" s="1"/>
  <c r="HD39" i="10" s="1"/>
  <c r="HD49" i="10" s="1"/>
  <c r="HD59" i="10" s="1"/>
  <c r="HD69" i="10" s="1"/>
  <c r="HD79" i="10" s="1"/>
  <c r="HD89" i="10" s="1"/>
  <c r="HL19" i="10"/>
  <c r="HL29" i="10" s="1"/>
  <c r="HL39" i="10" s="1"/>
  <c r="HL49" i="10" s="1"/>
  <c r="HL59" i="10" s="1"/>
  <c r="HL69" i="10" s="1"/>
  <c r="HL79" i="10" s="1"/>
  <c r="HL89" i="10" s="1"/>
  <c r="HT19" i="10"/>
  <c r="HT29" i="10" s="1"/>
  <c r="HT39" i="10" s="1"/>
  <c r="HT49" i="10" s="1"/>
  <c r="HT59" i="10" s="1"/>
  <c r="HT69" i="10" s="1"/>
  <c r="HT79" i="10" s="1"/>
  <c r="HT89" i="10" s="1"/>
  <c r="IB19" i="10"/>
  <c r="IB29" i="10" s="1"/>
  <c r="IB39" i="10" s="1"/>
  <c r="IB49" i="10" s="1"/>
  <c r="IB59" i="10" s="1"/>
  <c r="IB69" i="10" s="1"/>
  <c r="IB79" i="10" s="1"/>
  <c r="IB89" i="10" s="1"/>
  <c r="IJ19" i="10"/>
  <c r="IJ29" i="10" s="1"/>
  <c r="IJ39" i="10" s="1"/>
  <c r="IJ49" i="10" s="1"/>
  <c r="IJ59" i="10" s="1"/>
  <c r="IJ69" i="10" s="1"/>
  <c r="IJ79" i="10" s="1"/>
  <c r="IJ89" i="10" s="1"/>
  <c r="IR19" i="10"/>
  <c r="IR29" i="10" s="1"/>
  <c r="IR39" i="10" s="1"/>
  <c r="IR49" i="10" s="1"/>
  <c r="IR59" i="10" s="1"/>
  <c r="IR69" i="10" s="1"/>
  <c r="IR79" i="10" s="1"/>
  <c r="IR89" i="10" s="1"/>
  <c r="IZ19" i="10"/>
  <c r="IZ29" i="10" s="1"/>
  <c r="IZ39" i="10" s="1"/>
  <c r="IZ49" i="10" s="1"/>
  <c r="IZ59" i="10" s="1"/>
  <c r="IZ69" i="10" s="1"/>
  <c r="IZ79" i="10" s="1"/>
  <c r="IZ89" i="10" s="1"/>
  <c r="JH19" i="10"/>
  <c r="JH29" i="10" s="1"/>
  <c r="JH39" i="10" s="1"/>
  <c r="JH49" i="10" s="1"/>
  <c r="JH59" i="10" s="1"/>
  <c r="JH69" i="10" s="1"/>
  <c r="JH79" i="10" s="1"/>
  <c r="JH89" i="10" s="1"/>
  <c r="JP19" i="10"/>
  <c r="JP29" i="10" s="1"/>
  <c r="JP39" i="10" s="1"/>
  <c r="JP49" i="10" s="1"/>
  <c r="JP59" i="10" s="1"/>
  <c r="JP69" i="10" s="1"/>
  <c r="JP79" i="10" s="1"/>
  <c r="JP89" i="10" s="1"/>
  <c r="JX19" i="10"/>
  <c r="JX29" i="10" s="1"/>
  <c r="JX39" i="10" s="1"/>
  <c r="JX49" i="10" s="1"/>
  <c r="JX59" i="10" s="1"/>
  <c r="JX69" i="10" s="1"/>
  <c r="JX79" i="10" s="1"/>
  <c r="JX89" i="10" s="1"/>
  <c r="KF19" i="10"/>
  <c r="KF29" i="10" s="1"/>
  <c r="KF39" i="10" s="1"/>
  <c r="KF49" i="10" s="1"/>
  <c r="KF59" i="10" s="1"/>
  <c r="KF69" i="10" s="1"/>
  <c r="KF79" i="10" s="1"/>
  <c r="KF89" i="10" s="1"/>
  <c r="F16" i="11"/>
  <c r="F17" i="11" s="1"/>
  <c r="G16" i="11"/>
  <c r="G17" i="11" s="1"/>
  <c r="I16" i="11"/>
  <c r="I17" i="11" s="1"/>
  <c r="BO76" i="4" l="1"/>
  <c r="F76" i="4" s="1"/>
  <c r="BO617" i="4" l="1"/>
  <c r="JM5" i="3"/>
  <c r="JN5" i="3"/>
  <c r="JO5" i="3"/>
  <c r="JP5" i="3"/>
  <c r="JQ5" i="3"/>
  <c r="JR5" i="3"/>
  <c r="JS5" i="3"/>
  <c r="JT5" i="3"/>
  <c r="JU5" i="3"/>
  <c r="JV5" i="3"/>
  <c r="JW5" i="3"/>
  <c r="JX5" i="3"/>
  <c r="JY5" i="3"/>
  <c r="JZ5" i="3"/>
  <c r="KA5" i="3"/>
  <c r="KB5" i="3"/>
  <c r="KC5" i="3"/>
  <c r="KD5" i="3"/>
  <c r="KE5" i="3"/>
  <c r="KF5" i="3"/>
  <c r="KG5" i="3"/>
  <c r="IS5" i="3"/>
  <c r="IT5" i="3"/>
  <c r="IU5" i="3"/>
  <c r="IV5" i="3"/>
  <c r="IW5" i="3"/>
  <c r="IX5" i="3"/>
  <c r="IY5" i="3"/>
  <c r="IZ5" i="3"/>
  <c r="JA5" i="3"/>
  <c r="JB5" i="3"/>
  <c r="JC5" i="3"/>
  <c r="JD5" i="3"/>
  <c r="JE5" i="3"/>
  <c r="JF5" i="3"/>
  <c r="JG5" i="3"/>
  <c r="JH5" i="3"/>
  <c r="JI5" i="3"/>
  <c r="JJ5" i="3"/>
  <c r="JK5" i="3"/>
  <c r="JL5" i="3"/>
  <c r="IB5" i="3"/>
  <c r="IC5" i="3"/>
  <c r="ID5" i="3"/>
  <c r="IE5" i="3"/>
  <c r="IF5" i="3"/>
  <c r="IG5" i="3"/>
  <c r="IH5" i="3"/>
  <c r="II5" i="3"/>
  <c r="IJ5" i="3"/>
  <c r="IK5" i="3"/>
  <c r="IL5" i="3"/>
  <c r="IM5" i="3"/>
  <c r="IN5" i="3"/>
  <c r="IO5" i="3"/>
  <c r="IP5" i="3"/>
  <c r="IQ5" i="3"/>
  <c r="IR5" i="3"/>
  <c r="GX5" i="3"/>
  <c r="GY5" i="3"/>
  <c r="GZ5" i="3"/>
  <c r="HA5" i="3"/>
  <c r="HB5" i="3"/>
  <c r="HC5" i="3"/>
  <c r="HD5" i="3"/>
  <c r="HE5" i="3"/>
  <c r="HF5" i="3"/>
  <c r="HG5" i="3"/>
  <c r="HH5" i="3"/>
  <c r="HI5" i="3"/>
  <c r="HJ5" i="3"/>
  <c r="HK5" i="3"/>
  <c r="HL5" i="3"/>
  <c r="HM5" i="3"/>
  <c r="HN5" i="3"/>
  <c r="HO5" i="3"/>
  <c r="HP5" i="3"/>
  <c r="HQ5" i="3"/>
  <c r="HR5" i="3"/>
  <c r="HS5" i="3"/>
  <c r="HT5" i="3"/>
  <c r="HU5" i="3"/>
  <c r="HV5" i="3"/>
  <c r="HW5" i="3"/>
  <c r="HX5" i="3"/>
  <c r="HY5" i="3"/>
  <c r="HZ5" i="3"/>
  <c r="IA5" i="3"/>
  <c r="FV5" i="3"/>
  <c r="FW5" i="3"/>
  <c r="FX5" i="3"/>
  <c r="FY5" i="3"/>
  <c r="FZ5" i="3"/>
  <c r="GA5" i="3"/>
  <c r="GB5" i="3"/>
  <c r="GC5" i="3"/>
  <c r="GD5" i="3"/>
  <c r="GE5" i="3"/>
  <c r="GF5" i="3"/>
  <c r="GG5" i="3"/>
  <c r="GH5" i="3"/>
  <c r="GI5" i="3"/>
  <c r="GJ5" i="3"/>
  <c r="GK5" i="3"/>
  <c r="GL5" i="3"/>
  <c r="GM5" i="3"/>
  <c r="GN5" i="3"/>
  <c r="GO5" i="3"/>
  <c r="GP5" i="3"/>
  <c r="GQ5" i="3"/>
  <c r="GR5" i="3"/>
  <c r="GS5" i="3"/>
  <c r="GT5" i="3"/>
  <c r="GU5" i="3"/>
  <c r="GV5" i="3"/>
  <c r="GW5" i="3"/>
  <c r="EM5" i="3"/>
  <c r="EN5" i="3"/>
  <c r="EO5" i="3"/>
  <c r="EP5" i="3"/>
  <c r="EQ5" i="3"/>
  <c r="ER5" i="3"/>
  <c r="ES5" i="3"/>
  <c r="ET5" i="3"/>
  <c r="EU5" i="3"/>
  <c r="EV5" i="3"/>
  <c r="EW5" i="3"/>
  <c r="EX5" i="3"/>
  <c r="EY5" i="3"/>
  <c r="EZ5" i="3"/>
  <c r="FA5" i="3"/>
  <c r="FB5" i="3"/>
  <c r="FC5" i="3"/>
  <c r="FD5" i="3"/>
  <c r="FE5" i="3"/>
  <c r="FF5" i="3"/>
  <c r="FG5" i="3"/>
  <c r="FH5" i="3"/>
  <c r="FI5" i="3"/>
  <c r="FJ5" i="3"/>
  <c r="FK5" i="3"/>
  <c r="FL5" i="3"/>
  <c r="FM5" i="3"/>
  <c r="FN5" i="3"/>
  <c r="FO5" i="3"/>
  <c r="FP5" i="3"/>
  <c r="FQ5" i="3"/>
  <c r="FR5" i="3"/>
  <c r="FS5" i="3"/>
  <c r="FT5" i="3"/>
  <c r="FU5" i="3"/>
  <c r="DB5" i="3"/>
  <c r="DC5" i="3"/>
  <c r="DD5" i="3"/>
  <c r="DE5" i="3"/>
  <c r="DF5" i="3"/>
  <c r="DG5" i="3"/>
  <c r="DH5" i="3"/>
  <c r="DI5" i="3"/>
  <c r="DJ5" i="3"/>
  <c r="DK5" i="3"/>
  <c r="DL5" i="3"/>
  <c r="DM5" i="3"/>
  <c r="DN5" i="3"/>
  <c r="DO5" i="3"/>
  <c r="DP5" i="3"/>
  <c r="DQ5" i="3"/>
  <c r="DR5" i="3"/>
  <c r="DS5" i="3"/>
  <c r="DT5" i="3"/>
  <c r="DU5" i="3"/>
  <c r="DV5" i="3"/>
  <c r="DW5" i="3"/>
  <c r="DX5" i="3"/>
  <c r="DY5" i="3"/>
  <c r="DZ5" i="3"/>
  <c r="EA5" i="3"/>
  <c r="EB5" i="3"/>
  <c r="EC5" i="3"/>
  <c r="ED5" i="3"/>
  <c r="EE5" i="3"/>
  <c r="EF5" i="3"/>
  <c r="EG5" i="3"/>
  <c r="EH5" i="3"/>
  <c r="EI5" i="3"/>
  <c r="EJ5" i="3"/>
  <c r="EK5" i="3"/>
  <c r="EL5" i="3"/>
  <c r="CN5" i="3"/>
  <c r="CO5" i="3"/>
  <c r="CP5" i="3"/>
  <c r="CQ5" i="3"/>
  <c r="CR5" i="3"/>
  <c r="CS5" i="3"/>
  <c r="CT5" i="3"/>
  <c r="CU5" i="3"/>
  <c r="CV5" i="3"/>
  <c r="CW5" i="3"/>
  <c r="CX5" i="3"/>
  <c r="CY5" i="3"/>
  <c r="CZ5" i="3"/>
  <c r="DA5" i="3"/>
  <c r="BQ5" i="3"/>
  <c r="BR5" i="3"/>
  <c r="BS5" i="3"/>
  <c r="BT5" i="3"/>
  <c r="BU5" i="3"/>
  <c r="BV5" i="3"/>
  <c r="BW5" i="3"/>
  <c r="BX5" i="3"/>
  <c r="BY5" i="3"/>
  <c r="BZ5" i="3"/>
  <c r="CA5" i="3"/>
  <c r="CB5" i="3"/>
  <c r="CC5" i="3"/>
  <c r="CD5" i="3"/>
  <c r="CE5" i="3"/>
  <c r="CF5" i="3"/>
  <c r="CG5" i="3"/>
  <c r="CH5" i="3"/>
  <c r="CI5" i="3"/>
  <c r="CJ5" i="3"/>
  <c r="CK5" i="3"/>
  <c r="CL5" i="3"/>
  <c r="CM5" i="3"/>
  <c r="AW5" i="3"/>
  <c r="AX5" i="3"/>
  <c r="AY5" i="3"/>
  <c r="AZ5" i="3"/>
  <c r="BA5" i="3"/>
  <c r="BB5" i="3"/>
  <c r="BC5" i="3"/>
  <c r="BD5" i="3"/>
  <c r="BE5" i="3"/>
  <c r="BF5" i="3"/>
  <c r="BG5" i="3"/>
  <c r="BH5" i="3"/>
  <c r="BI5" i="3"/>
  <c r="BJ5" i="3"/>
  <c r="BK5" i="3"/>
  <c r="BL5" i="3"/>
  <c r="BM5" i="3"/>
  <c r="BN5" i="3"/>
  <c r="BO5" i="3"/>
  <c r="BP5" i="3"/>
  <c r="AC5" i="3"/>
  <c r="AD5" i="3"/>
  <c r="AE5" i="3"/>
  <c r="AF5" i="3"/>
  <c r="AG5" i="3"/>
  <c r="AH5" i="3"/>
  <c r="AI5" i="3"/>
  <c r="AJ5" i="3"/>
  <c r="AK5" i="3"/>
  <c r="AL5" i="3"/>
  <c r="AM5" i="3"/>
  <c r="AN5" i="3"/>
  <c r="AO5" i="3"/>
  <c r="AP5" i="3"/>
  <c r="AQ5" i="3"/>
  <c r="AR5" i="3"/>
  <c r="AS5" i="3"/>
  <c r="AT5" i="3"/>
  <c r="AU5" i="3"/>
  <c r="AV5" i="3"/>
  <c r="I5" i="3"/>
  <c r="J5" i="3"/>
  <c r="K5" i="3"/>
  <c r="L5" i="3"/>
  <c r="M5" i="3"/>
  <c r="N5" i="3"/>
  <c r="O5" i="3"/>
  <c r="P5" i="3"/>
  <c r="Q5" i="3"/>
  <c r="R5" i="3"/>
  <c r="S5" i="3"/>
  <c r="T5" i="3"/>
  <c r="U5" i="3"/>
  <c r="V5" i="3"/>
  <c r="W5" i="3"/>
  <c r="X5" i="3"/>
  <c r="Y5" i="3"/>
  <c r="Z5" i="3"/>
  <c r="AA5" i="3"/>
  <c r="AB5" i="3"/>
  <c r="H5" i="3"/>
  <c r="G5" i="3"/>
  <c r="F5" i="3"/>
  <c r="E5" i="3"/>
  <c r="KC3" i="3"/>
  <c r="KD3" i="3"/>
  <c r="KE3" i="3"/>
  <c r="KF3" i="3"/>
  <c r="KG3" i="3"/>
  <c r="IY3" i="3"/>
  <c r="IZ3" i="3"/>
  <c r="JA3" i="3"/>
  <c r="JB3" i="3"/>
  <c r="JC3" i="3"/>
  <c r="JD3" i="3"/>
  <c r="JE3" i="3"/>
  <c r="JF3" i="3"/>
  <c r="JG3" i="3"/>
  <c r="JH3" i="3"/>
  <c r="JI3" i="3"/>
  <c r="JJ3" i="3"/>
  <c r="JK3" i="3"/>
  <c r="JL3" i="3"/>
  <c r="JM3" i="3"/>
  <c r="JN3" i="3"/>
  <c r="JO3" i="3"/>
  <c r="JP3" i="3"/>
  <c r="JQ3" i="3"/>
  <c r="JR3" i="3"/>
  <c r="JS3" i="3"/>
  <c r="JT3" i="3"/>
  <c r="JU3" i="3"/>
  <c r="JV3" i="3"/>
  <c r="JW3" i="3"/>
  <c r="JX3" i="3"/>
  <c r="JY3" i="3"/>
  <c r="JZ3" i="3"/>
  <c r="KA3" i="3"/>
  <c r="KB3" i="3"/>
  <c r="IC3" i="3"/>
  <c r="ID3" i="3"/>
  <c r="IE3" i="3"/>
  <c r="IF3" i="3"/>
  <c r="IG3" i="3"/>
  <c r="IH3" i="3"/>
  <c r="II3" i="3"/>
  <c r="IJ3" i="3"/>
  <c r="IK3" i="3"/>
  <c r="IL3" i="3"/>
  <c r="IM3" i="3"/>
  <c r="IN3" i="3"/>
  <c r="IO3" i="3"/>
  <c r="IP3" i="3"/>
  <c r="IQ3" i="3"/>
  <c r="IR3" i="3"/>
  <c r="IS3" i="3"/>
  <c r="IT3" i="3"/>
  <c r="IU3" i="3"/>
  <c r="IV3" i="3"/>
  <c r="IW3" i="3"/>
  <c r="IX3" i="3"/>
  <c r="HL3" i="3"/>
  <c r="HM3" i="3"/>
  <c r="HN3" i="3"/>
  <c r="HO3" i="3"/>
  <c r="HP3" i="3"/>
  <c r="HQ3" i="3"/>
  <c r="HR3" i="3"/>
  <c r="HS3" i="3"/>
  <c r="HT3" i="3"/>
  <c r="HU3" i="3"/>
  <c r="HV3" i="3"/>
  <c r="HW3" i="3"/>
  <c r="HX3" i="3"/>
  <c r="HY3" i="3"/>
  <c r="HZ3" i="3"/>
  <c r="IA3" i="3"/>
  <c r="IB3" i="3"/>
  <c r="GN3" i="3"/>
  <c r="GO3" i="3"/>
  <c r="GP3" i="3"/>
  <c r="GQ3" i="3"/>
  <c r="GR3" i="3"/>
  <c r="GS3" i="3"/>
  <c r="GT3" i="3"/>
  <c r="GU3" i="3"/>
  <c r="GV3" i="3"/>
  <c r="GW3" i="3"/>
  <c r="GX3" i="3"/>
  <c r="GY3" i="3"/>
  <c r="GZ3" i="3"/>
  <c r="HA3" i="3"/>
  <c r="HB3" i="3"/>
  <c r="HC3" i="3"/>
  <c r="HD3" i="3"/>
  <c r="HE3" i="3"/>
  <c r="HF3" i="3"/>
  <c r="HG3" i="3"/>
  <c r="HH3" i="3"/>
  <c r="HI3" i="3"/>
  <c r="HJ3" i="3"/>
  <c r="HK3" i="3"/>
  <c r="FO3" i="3"/>
  <c r="FP3" i="3"/>
  <c r="FQ3" i="3"/>
  <c r="FR3" i="3"/>
  <c r="FS3" i="3"/>
  <c r="FT3" i="3"/>
  <c r="FU3" i="3"/>
  <c r="FV3" i="3"/>
  <c r="FW3" i="3"/>
  <c r="FX3" i="3"/>
  <c r="FY3" i="3"/>
  <c r="FZ3" i="3"/>
  <c r="GA3" i="3"/>
  <c r="GB3" i="3"/>
  <c r="GC3" i="3"/>
  <c r="GD3" i="3"/>
  <c r="GE3" i="3"/>
  <c r="GF3" i="3"/>
  <c r="GG3" i="3"/>
  <c r="GH3" i="3"/>
  <c r="GI3" i="3"/>
  <c r="GJ3" i="3"/>
  <c r="GK3" i="3"/>
  <c r="GL3" i="3"/>
  <c r="GM3" i="3"/>
  <c r="ES3" i="3"/>
  <c r="ET3" i="3"/>
  <c r="EU3" i="3"/>
  <c r="EV3" i="3"/>
  <c r="EW3" i="3"/>
  <c r="EX3" i="3"/>
  <c r="EY3" i="3"/>
  <c r="EZ3" i="3"/>
  <c r="FA3" i="3"/>
  <c r="FB3" i="3"/>
  <c r="FC3" i="3"/>
  <c r="FD3" i="3"/>
  <c r="FE3" i="3"/>
  <c r="FF3" i="3"/>
  <c r="FG3" i="3"/>
  <c r="FH3" i="3"/>
  <c r="FI3" i="3"/>
  <c r="FJ3" i="3"/>
  <c r="FK3" i="3"/>
  <c r="FL3" i="3"/>
  <c r="FM3" i="3"/>
  <c r="FN3" i="3"/>
  <c r="EF3" i="3"/>
  <c r="EG3" i="3"/>
  <c r="EH3" i="3"/>
  <c r="EI3" i="3"/>
  <c r="EJ3" i="3"/>
  <c r="EK3" i="3"/>
  <c r="EL3" i="3"/>
  <c r="EM3" i="3"/>
  <c r="EN3" i="3"/>
  <c r="EO3" i="3"/>
  <c r="EP3" i="3"/>
  <c r="EQ3" i="3"/>
  <c r="ER3" i="3"/>
  <c r="DQ3" i="3"/>
  <c r="DR3" i="3"/>
  <c r="DS3" i="3"/>
  <c r="DT3" i="3"/>
  <c r="DU3" i="3"/>
  <c r="DV3" i="3"/>
  <c r="DW3" i="3"/>
  <c r="DX3" i="3"/>
  <c r="DY3" i="3"/>
  <c r="DZ3" i="3"/>
  <c r="EA3" i="3"/>
  <c r="EB3" i="3"/>
  <c r="EC3" i="3"/>
  <c r="ED3" i="3"/>
  <c r="EE3" i="3"/>
  <c r="DB3" i="3"/>
  <c r="DC3" i="3"/>
  <c r="DD3" i="3"/>
  <c r="DE3" i="3"/>
  <c r="DF3" i="3"/>
  <c r="DG3" i="3"/>
  <c r="DH3" i="3"/>
  <c r="DI3" i="3"/>
  <c r="DJ3" i="3"/>
  <c r="DK3" i="3"/>
  <c r="DL3" i="3"/>
  <c r="DM3" i="3"/>
  <c r="DN3" i="3"/>
  <c r="DO3" i="3"/>
  <c r="DP3" i="3"/>
  <c r="CS3" i="3"/>
  <c r="CT3" i="3"/>
  <c r="CU3" i="3"/>
  <c r="CV3" i="3"/>
  <c r="CW3" i="3"/>
  <c r="CX3" i="3"/>
  <c r="CY3" i="3"/>
  <c r="CZ3" i="3"/>
  <c r="DA3" i="3"/>
  <c r="CK3" i="3"/>
  <c r="CL3" i="3"/>
  <c r="CM3" i="3"/>
  <c r="CN3" i="3"/>
  <c r="CO3" i="3"/>
  <c r="CP3" i="3"/>
  <c r="CQ3" i="3"/>
  <c r="CR3" i="3"/>
  <c r="CA3" i="3"/>
  <c r="CB3" i="3"/>
  <c r="CC3" i="3"/>
  <c r="CD3" i="3"/>
  <c r="CE3" i="3"/>
  <c r="CF3" i="3"/>
  <c r="CG3" i="3"/>
  <c r="CH3" i="3"/>
  <c r="CI3" i="3"/>
  <c r="CJ3" i="3"/>
  <c r="BS3" i="3"/>
  <c r="BT3" i="3"/>
  <c r="BU3" i="3"/>
  <c r="BV3" i="3"/>
  <c r="BW3" i="3"/>
  <c r="BX3" i="3"/>
  <c r="BY3" i="3"/>
  <c r="BZ3" i="3"/>
  <c r="BO3" i="3"/>
  <c r="BP3" i="3"/>
  <c r="BQ3" i="3"/>
  <c r="BR3" i="3"/>
  <c r="BK3" i="3"/>
  <c r="BL3" i="3"/>
  <c r="BM3" i="3"/>
  <c r="BN3" i="3"/>
  <c r="AZ3" i="3"/>
  <c r="BA3" i="3"/>
  <c r="BB3" i="3"/>
  <c r="BC3" i="3"/>
  <c r="BD3" i="3"/>
  <c r="BE3" i="3"/>
  <c r="BF3" i="3"/>
  <c r="BG3" i="3"/>
  <c r="BH3" i="3"/>
  <c r="BI3" i="3"/>
  <c r="BJ3" i="3"/>
  <c r="AR3" i="3"/>
  <c r="AS3" i="3"/>
  <c r="AT3" i="3"/>
  <c r="AU3" i="3"/>
  <c r="AV3" i="3"/>
  <c r="AW3" i="3"/>
  <c r="AX3" i="3"/>
  <c r="AY3" i="3"/>
  <c r="AL3" i="3"/>
  <c r="AM3" i="3"/>
  <c r="AN3" i="3"/>
  <c r="AO3" i="3"/>
  <c r="AP3" i="3"/>
  <c r="AQ3" i="3"/>
  <c r="AC3" i="3"/>
  <c r="AD3" i="3"/>
  <c r="AE3" i="3"/>
  <c r="AF3" i="3"/>
  <c r="AG3" i="3"/>
  <c r="AH3" i="3"/>
  <c r="AI3" i="3"/>
  <c r="AJ3" i="3"/>
  <c r="AK3" i="3"/>
  <c r="R3" i="3"/>
  <c r="S3" i="3"/>
  <c r="T3" i="3"/>
  <c r="U3" i="3"/>
  <c r="V3" i="3"/>
  <c r="W3" i="3"/>
  <c r="X3" i="3"/>
  <c r="Y3" i="3"/>
  <c r="Z3" i="3"/>
  <c r="AA3" i="3"/>
  <c r="AB3" i="3"/>
  <c r="H3" i="3"/>
  <c r="I3" i="3"/>
  <c r="J3" i="3"/>
  <c r="K3" i="3"/>
  <c r="L3" i="3"/>
  <c r="M3" i="3"/>
  <c r="N3" i="3"/>
  <c r="O3" i="3"/>
  <c r="P3" i="3"/>
  <c r="Q3" i="3"/>
  <c r="G3" i="3"/>
  <c r="F3" i="3"/>
  <c r="E3" i="3"/>
  <c r="BN36" i="3"/>
  <c r="BM36" i="3"/>
  <c r="BP580" i="4"/>
  <c r="BP56" i="4"/>
  <c r="BP613" i="4" s="1"/>
  <c r="BP46" i="4"/>
  <c r="D3" i="3" l="1"/>
  <c r="D5" i="3"/>
  <c r="BP603" i="4"/>
  <c r="F580" i="4"/>
  <c r="DV3" i="8"/>
  <c r="DV3" i="10"/>
  <c r="DV30" i="10" s="1"/>
  <c r="AR3" i="8"/>
  <c r="AR3" i="10"/>
  <c r="AR30" i="10" s="1"/>
  <c r="CF3" i="8"/>
  <c r="CF3" i="10"/>
  <c r="CF30" i="10" s="1"/>
  <c r="DG3" i="8"/>
  <c r="DG3" i="10"/>
  <c r="DG30" i="10" s="1"/>
  <c r="FH3" i="8"/>
  <c r="FH3" i="10"/>
  <c r="FH30" i="10" s="1"/>
  <c r="FO3" i="8"/>
  <c r="FO3" i="10"/>
  <c r="FO30" i="10" s="1"/>
  <c r="F3" i="8"/>
  <c r="F3" i="10"/>
  <c r="F30" i="10" s="1"/>
  <c r="K3" i="8"/>
  <c r="K3" i="10"/>
  <c r="K30" i="10" s="1"/>
  <c r="X3" i="8"/>
  <c r="X3" i="10"/>
  <c r="X30" i="10" s="1"/>
  <c r="AJ3" i="8"/>
  <c r="AJ3" i="10"/>
  <c r="AJ30" i="10" s="1"/>
  <c r="AQ3" i="8"/>
  <c r="AQ3" i="10"/>
  <c r="AQ30" i="10" s="1"/>
  <c r="AW3" i="8"/>
  <c r="AW3" i="10"/>
  <c r="AW30" i="10" s="1"/>
  <c r="BH3" i="8"/>
  <c r="BH3" i="10"/>
  <c r="BH30" i="10" s="1"/>
  <c r="AZ3" i="8"/>
  <c r="AZ3" i="10"/>
  <c r="AZ30" i="10" s="1"/>
  <c r="BO3" i="8"/>
  <c r="BO3" i="10"/>
  <c r="BO30" i="10" s="1"/>
  <c r="BS3" i="8"/>
  <c r="BS3" i="10"/>
  <c r="BS30" i="10" s="1"/>
  <c r="CC3" i="8"/>
  <c r="CC3" i="10"/>
  <c r="CC30" i="10" s="1"/>
  <c r="CM3" i="8"/>
  <c r="CM3" i="10"/>
  <c r="CM30" i="10" s="1"/>
  <c r="CV3" i="8"/>
  <c r="CV3" i="10"/>
  <c r="CV30" i="10" s="1"/>
  <c r="DL3" i="8"/>
  <c r="DL3" i="10"/>
  <c r="DL30" i="10" s="1"/>
  <c r="DD3" i="8"/>
  <c r="DD3" i="10"/>
  <c r="DD30" i="10" s="1"/>
  <c r="DZ3" i="8"/>
  <c r="DZ3" i="10"/>
  <c r="DZ30" i="10" s="1"/>
  <c r="DR3" i="8"/>
  <c r="DR3" i="10"/>
  <c r="DR30" i="10" s="1"/>
  <c r="G3" i="8"/>
  <c r="G3" i="10"/>
  <c r="G30" i="10" s="1"/>
  <c r="J3" i="8"/>
  <c r="J3" i="10"/>
  <c r="J30" i="10" s="1"/>
  <c r="W3" i="8"/>
  <c r="W3" i="10"/>
  <c r="W30" i="10" s="1"/>
  <c r="AI3" i="8"/>
  <c r="AI3" i="10"/>
  <c r="AI30" i="10" s="1"/>
  <c r="AP3" i="8"/>
  <c r="AP3" i="10"/>
  <c r="AP30" i="10" s="1"/>
  <c r="AV3" i="8"/>
  <c r="AV3" i="10"/>
  <c r="AV30" i="10" s="1"/>
  <c r="BG3" i="8"/>
  <c r="BG3" i="10"/>
  <c r="BG30" i="10" s="1"/>
  <c r="BN3" i="8"/>
  <c r="BN3" i="10"/>
  <c r="BN30" i="10" s="1"/>
  <c r="D30" i="10" s="1"/>
  <c r="BZ3" i="8"/>
  <c r="BZ3" i="10"/>
  <c r="BZ30" i="10" s="1"/>
  <c r="CJ3" i="8"/>
  <c r="CJ3" i="10"/>
  <c r="CJ30" i="10" s="1"/>
  <c r="CB3" i="8"/>
  <c r="CB3" i="10"/>
  <c r="CB30" i="10" s="1"/>
  <c r="CL3" i="8"/>
  <c r="CL3" i="10"/>
  <c r="CL30" i="10" s="1"/>
  <c r="CU3" i="8"/>
  <c r="CU3" i="10"/>
  <c r="CU30" i="10" s="1"/>
  <c r="DK3" i="8"/>
  <c r="DK3" i="10"/>
  <c r="DK30" i="10" s="1"/>
  <c r="DC3" i="8"/>
  <c r="DC3" i="10"/>
  <c r="DC30" i="10" s="1"/>
  <c r="DY3" i="8"/>
  <c r="DY3" i="10"/>
  <c r="DY30" i="10" s="1"/>
  <c r="DQ3" i="8"/>
  <c r="DQ3" i="10"/>
  <c r="DQ30" i="10" s="1"/>
  <c r="EK3" i="8"/>
  <c r="EK3" i="10"/>
  <c r="EK30" i="10" s="1"/>
  <c r="FL3" i="8"/>
  <c r="FL3" i="10"/>
  <c r="FL30" i="10" s="1"/>
  <c r="FD3" i="8"/>
  <c r="FD3" i="10"/>
  <c r="FD30" i="10" s="1"/>
  <c r="EV3" i="8"/>
  <c r="EV3" i="10"/>
  <c r="EV30" i="10" s="1"/>
  <c r="GI3" i="8"/>
  <c r="GI3" i="10"/>
  <c r="GI30" i="10" s="1"/>
  <c r="GA3" i="8"/>
  <c r="GA3" i="10"/>
  <c r="GA30" i="10" s="1"/>
  <c r="FS3" i="8"/>
  <c r="FS3" i="10"/>
  <c r="FS30" i="10" s="1"/>
  <c r="HH3" i="8"/>
  <c r="HH3" i="10"/>
  <c r="HH30" i="10" s="1"/>
  <c r="GZ3" i="8"/>
  <c r="GZ3" i="10"/>
  <c r="GZ30" i="10" s="1"/>
  <c r="GR3" i="8"/>
  <c r="GR3" i="10"/>
  <c r="GR30" i="10" s="1"/>
  <c r="HY3" i="8"/>
  <c r="HY3" i="10"/>
  <c r="HY30" i="10" s="1"/>
  <c r="HQ3" i="8"/>
  <c r="HQ3" i="10"/>
  <c r="HQ30" i="10" s="1"/>
  <c r="IV3" i="8"/>
  <c r="IV3" i="10"/>
  <c r="IV30" i="10" s="1"/>
  <c r="IN3" i="8"/>
  <c r="IN3" i="10"/>
  <c r="IN30" i="10" s="1"/>
  <c r="IF3" i="8"/>
  <c r="IF3" i="10"/>
  <c r="IF30" i="10" s="1"/>
  <c r="JX3" i="8"/>
  <c r="JX3" i="10"/>
  <c r="JX30" i="10" s="1"/>
  <c r="JP3" i="8"/>
  <c r="JP3" i="10"/>
  <c r="JP30" i="10" s="1"/>
  <c r="JH3" i="8"/>
  <c r="JH3" i="10"/>
  <c r="JH30" i="10" s="1"/>
  <c r="IZ3" i="8"/>
  <c r="IZ3" i="10"/>
  <c r="IZ30" i="10" s="1"/>
  <c r="F5" i="8"/>
  <c r="F5" i="10"/>
  <c r="F50" i="10" s="1"/>
  <c r="W5" i="8"/>
  <c r="W5" i="10"/>
  <c r="W50" i="10" s="1"/>
  <c r="O5" i="8"/>
  <c r="O5" i="10"/>
  <c r="O50" i="10" s="1"/>
  <c r="AU5" i="8"/>
  <c r="AU5" i="10"/>
  <c r="AU50" i="10" s="1"/>
  <c r="AM5" i="8"/>
  <c r="AM5" i="10"/>
  <c r="AM50" i="10" s="1"/>
  <c r="AE5" i="8"/>
  <c r="AE5" i="10"/>
  <c r="AE50" i="10" s="1"/>
  <c r="BK5" i="8"/>
  <c r="BK5" i="10"/>
  <c r="BK50" i="10" s="1"/>
  <c r="BC5" i="8"/>
  <c r="BC5" i="10"/>
  <c r="BC50" i="10" s="1"/>
  <c r="CL5" i="8"/>
  <c r="CL5" i="10"/>
  <c r="CL50" i="10" s="1"/>
  <c r="CD5" i="8"/>
  <c r="CD5" i="10"/>
  <c r="CD50" i="10" s="1"/>
  <c r="BV5" i="8"/>
  <c r="BV5" i="10"/>
  <c r="BV50" i="10" s="1"/>
  <c r="CY5" i="8"/>
  <c r="CY5" i="10"/>
  <c r="CY50" i="10" s="1"/>
  <c r="CQ5" i="8"/>
  <c r="CQ5" i="10"/>
  <c r="CQ50" i="10" s="1"/>
  <c r="EH5" i="8"/>
  <c r="EH5" i="10"/>
  <c r="EH50" i="10" s="1"/>
  <c r="DZ5" i="8"/>
  <c r="DZ5" i="10"/>
  <c r="DZ50" i="10" s="1"/>
  <c r="DR5" i="8"/>
  <c r="DR5" i="10"/>
  <c r="DR50" i="10" s="1"/>
  <c r="DJ5" i="8"/>
  <c r="DJ5" i="10"/>
  <c r="DJ50" i="10" s="1"/>
  <c r="DB5" i="8"/>
  <c r="DB5" i="10"/>
  <c r="DB50" i="10" s="1"/>
  <c r="FN5" i="8"/>
  <c r="FN5" i="10"/>
  <c r="FN50" i="10" s="1"/>
  <c r="FF5" i="8"/>
  <c r="FF5" i="10"/>
  <c r="FF50" i="10" s="1"/>
  <c r="EX5" i="8"/>
  <c r="EX5" i="10"/>
  <c r="EX50" i="10" s="1"/>
  <c r="EP5" i="8"/>
  <c r="EP5" i="10"/>
  <c r="EP50" i="10" s="1"/>
  <c r="GS5" i="8"/>
  <c r="GS5" i="10"/>
  <c r="GS50" i="10" s="1"/>
  <c r="GK5" i="8"/>
  <c r="GK5" i="10"/>
  <c r="GK50" i="10" s="1"/>
  <c r="GC5" i="8"/>
  <c r="GC5" i="10"/>
  <c r="GC50" i="10" s="1"/>
  <c r="IA5" i="8"/>
  <c r="IA5" i="10"/>
  <c r="IA50" i="10" s="1"/>
  <c r="HS5" i="8"/>
  <c r="HS5" i="10"/>
  <c r="HS50" i="10" s="1"/>
  <c r="HK5" i="8"/>
  <c r="HK5" i="10"/>
  <c r="HK50" i="10" s="1"/>
  <c r="HC5" i="8"/>
  <c r="HC5" i="10"/>
  <c r="HC50" i="10" s="1"/>
  <c r="IP5" i="8"/>
  <c r="IP5" i="10"/>
  <c r="IP50" i="10" s="1"/>
  <c r="IH5" i="8"/>
  <c r="IH5" i="10"/>
  <c r="IH50" i="10" s="1"/>
  <c r="JK5" i="8"/>
  <c r="JK5" i="10"/>
  <c r="JK50" i="10" s="1"/>
  <c r="JC5" i="8"/>
  <c r="JC5" i="10"/>
  <c r="JC50" i="10" s="1"/>
  <c r="IU5" i="8"/>
  <c r="IU5" i="10"/>
  <c r="IU50" i="10" s="1"/>
  <c r="KB5" i="8"/>
  <c r="KB5" i="10"/>
  <c r="KB50" i="10" s="1"/>
  <c r="JT5" i="8"/>
  <c r="JT5" i="10"/>
  <c r="JT50" i="10" s="1"/>
  <c r="Q3" i="8"/>
  <c r="Q3" i="10"/>
  <c r="Q30" i="10" s="1"/>
  <c r="I3" i="8"/>
  <c r="I3" i="10"/>
  <c r="I30" i="10" s="1"/>
  <c r="V3" i="8"/>
  <c r="V3" i="10"/>
  <c r="V30" i="10" s="1"/>
  <c r="AH3" i="8"/>
  <c r="AH3" i="10"/>
  <c r="AH30" i="10" s="1"/>
  <c r="AO3" i="8"/>
  <c r="AO3" i="10"/>
  <c r="AO30" i="10" s="1"/>
  <c r="AU3" i="8"/>
  <c r="AU3" i="10"/>
  <c r="AU30" i="10" s="1"/>
  <c r="BF3" i="8"/>
  <c r="BF3" i="10"/>
  <c r="BF30" i="10" s="1"/>
  <c r="BM3" i="8"/>
  <c r="BM3" i="10"/>
  <c r="BM30" i="10" s="1"/>
  <c r="BY3" i="8"/>
  <c r="BY3" i="10"/>
  <c r="BY30" i="10" s="1"/>
  <c r="CI3" i="8"/>
  <c r="CI3" i="10"/>
  <c r="CI30" i="10" s="1"/>
  <c r="CA3" i="8"/>
  <c r="CA3" i="10"/>
  <c r="CA30" i="10" s="1"/>
  <c r="CK3" i="8"/>
  <c r="CK3" i="10"/>
  <c r="CK30" i="10" s="1"/>
  <c r="CT3" i="8"/>
  <c r="CT3" i="10"/>
  <c r="CT30" i="10" s="1"/>
  <c r="DJ3" i="8"/>
  <c r="DJ3" i="10"/>
  <c r="DJ30" i="10" s="1"/>
  <c r="DB3" i="8"/>
  <c r="DB3" i="10"/>
  <c r="DB30" i="10" s="1"/>
  <c r="DX3" i="8"/>
  <c r="DX3" i="10"/>
  <c r="DX30" i="10" s="1"/>
  <c r="ER3" i="8"/>
  <c r="ER3" i="10"/>
  <c r="ER30" i="10" s="1"/>
  <c r="EJ3" i="8"/>
  <c r="EJ3" i="10"/>
  <c r="EJ30" i="10" s="1"/>
  <c r="FK3" i="8"/>
  <c r="FK3" i="10"/>
  <c r="FK30" i="10" s="1"/>
  <c r="FC3" i="8"/>
  <c r="FC3" i="10"/>
  <c r="FC30" i="10" s="1"/>
  <c r="EU3" i="8"/>
  <c r="EU3" i="10"/>
  <c r="EU30" i="10" s="1"/>
  <c r="GH3" i="8"/>
  <c r="GH3" i="10"/>
  <c r="GH30" i="10" s="1"/>
  <c r="FZ3" i="8"/>
  <c r="FZ3" i="10"/>
  <c r="FZ30" i="10" s="1"/>
  <c r="FR3" i="8"/>
  <c r="FR3" i="10"/>
  <c r="FR30" i="10" s="1"/>
  <c r="HG3" i="8"/>
  <c r="HG3" i="10"/>
  <c r="HG30" i="10" s="1"/>
  <c r="GY3" i="8"/>
  <c r="GY3" i="10"/>
  <c r="GY30" i="10" s="1"/>
  <c r="GQ3" i="8"/>
  <c r="GQ3" i="10"/>
  <c r="GQ30" i="10" s="1"/>
  <c r="HX3" i="8"/>
  <c r="HX3" i="10"/>
  <c r="HX30" i="10" s="1"/>
  <c r="HP3" i="8"/>
  <c r="HP3" i="10"/>
  <c r="HP30" i="10" s="1"/>
  <c r="IU3" i="8"/>
  <c r="IU3" i="10"/>
  <c r="IU30" i="10" s="1"/>
  <c r="IM3" i="8"/>
  <c r="IM3" i="10"/>
  <c r="IM30" i="10" s="1"/>
  <c r="IE3" i="8"/>
  <c r="IE3" i="10"/>
  <c r="IE30" i="10" s="1"/>
  <c r="JW3" i="8"/>
  <c r="JW3" i="10"/>
  <c r="JW30" i="10" s="1"/>
  <c r="JO3" i="8"/>
  <c r="JO3" i="10"/>
  <c r="JO30" i="10" s="1"/>
  <c r="JG3" i="8"/>
  <c r="JG3" i="10"/>
  <c r="JG30" i="10" s="1"/>
  <c r="IY3" i="8"/>
  <c r="IY3" i="10"/>
  <c r="IY30" i="10" s="1"/>
  <c r="G5" i="8"/>
  <c r="G5" i="10"/>
  <c r="G50" i="10" s="1"/>
  <c r="V5" i="8"/>
  <c r="V5" i="10"/>
  <c r="V50" i="10" s="1"/>
  <c r="N5" i="8"/>
  <c r="N5" i="10"/>
  <c r="N50" i="10" s="1"/>
  <c r="AT5" i="8"/>
  <c r="AT5" i="10"/>
  <c r="AT50" i="10" s="1"/>
  <c r="AL5" i="8"/>
  <c r="AL5" i="10"/>
  <c r="AL50" i="10" s="1"/>
  <c r="AD5" i="8"/>
  <c r="AD5" i="10"/>
  <c r="AD50" i="10" s="1"/>
  <c r="BJ5" i="8"/>
  <c r="BJ5" i="10"/>
  <c r="BJ50" i="10" s="1"/>
  <c r="BB5" i="8"/>
  <c r="BB5" i="10"/>
  <c r="BB50" i="10" s="1"/>
  <c r="CK5" i="8"/>
  <c r="CK5" i="10"/>
  <c r="CK50" i="10" s="1"/>
  <c r="CC5" i="8"/>
  <c r="CC5" i="10"/>
  <c r="CC50" i="10" s="1"/>
  <c r="BU5" i="8"/>
  <c r="BU5" i="10"/>
  <c r="BU50" i="10" s="1"/>
  <c r="CX5" i="8"/>
  <c r="CX5" i="10"/>
  <c r="CX50" i="10" s="1"/>
  <c r="CP5" i="8"/>
  <c r="CP5" i="10"/>
  <c r="CP50" i="10" s="1"/>
  <c r="EG5" i="8"/>
  <c r="EG5" i="10"/>
  <c r="EG50" i="10" s="1"/>
  <c r="DY5" i="8"/>
  <c r="DY5" i="10"/>
  <c r="DY50" i="10" s="1"/>
  <c r="DQ5" i="8"/>
  <c r="DQ5" i="10"/>
  <c r="DQ50" i="10" s="1"/>
  <c r="DI5" i="8"/>
  <c r="DI5" i="10"/>
  <c r="DI50" i="10" s="1"/>
  <c r="FU5" i="8"/>
  <c r="FU5" i="10"/>
  <c r="FU50" i="10" s="1"/>
  <c r="FM5" i="8"/>
  <c r="FM5" i="10"/>
  <c r="FM50" i="10" s="1"/>
  <c r="FE5" i="8"/>
  <c r="FE5" i="10"/>
  <c r="FE50" i="10" s="1"/>
  <c r="EW5" i="8"/>
  <c r="EW5" i="10"/>
  <c r="EW50" i="10" s="1"/>
  <c r="EO5" i="8"/>
  <c r="EO5" i="10"/>
  <c r="EO50" i="10" s="1"/>
  <c r="GR5" i="8"/>
  <c r="GR5" i="10"/>
  <c r="GR50" i="10" s="1"/>
  <c r="GJ5" i="8"/>
  <c r="GJ5" i="10"/>
  <c r="GJ50" i="10" s="1"/>
  <c r="GB5" i="8"/>
  <c r="GB5" i="10"/>
  <c r="GB50" i="10" s="1"/>
  <c r="HZ5" i="8"/>
  <c r="HZ5" i="10"/>
  <c r="HZ50" i="10" s="1"/>
  <c r="HR5" i="8"/>
  <c r="HR5" i="10"/>
  <c r="HR50" i="10" s="1"/>
  <c r="HJ5" i="8"/>
  <c r="HJ5" i="10"/>
  <c r="HJ50" i="10" s="1"/>
  <c r="HB5" i="8"/>
  <c r="HB5" i="10"/>
  <c r="HB50" i="10" s="1"/>
  <c r="IO5" i="8"/>
  <c r="IO5" i="10"/>
  <c r="IO50" i="10" s="1"/>
  <c r="IG5" i="8"/>
  <c r="IG5" i="10"/>
  <c r="IG50" i="10" s="1"/>
  <c r="JJ5" i="8"/>
  <c r="JJ5" i="10"/>
  <c r="JJ50" i="10" s="1"/>
  <c r="JB5" i="8"/>
  <c r="JB5" i="10"/>
  <c r="JB50" i="10" s="1"/>
  <c r="IT5" i="8"/>
  <c r="IT5" i="10"/>
  <c r="IT50" i="10" s="1"/>
  <c r="KA5" i="8"/>
  <c r="KA5" i="10"/>
  <c r="KA50" i="10" s="1"/>
  <c r="JS5" i="8"/>
  <c r="JS5" i="10"/>
  <c r="JS50" i="10" s="1"/>
  <c r="P3" i="8"/>
  <c r="P3" i="10"/>
  <c r="P30" i="10" s="1"/>
  <c r="H3" i="8"/>
  <c r="H3" i="10"/>
  <c r="H30" i="10" s="1"/>
  <c r="U3" i="8"/>
  <c r="U3" i="10"/>
  <c r="U30" i="10" s="1"/>
  <c r="AG3" i="8"/>
  <c r="AG3" i="10"/>
  <c r="AG30" i="10" s="1"/>
  <c r="AN3" i="8"/>
  <c r="AN3" i="10"/>
  <c r="AN30" i="10" s="1"/>
  <c r="AT3" i="8"/>
  <c r="AT3" i="10"/>
  <c r="AT30" i="10" s="1"/>
  <c r="BE3" i="8"/>
  <c r="BE3" i="10"/>
  <c r="BE30" i="10" s="1"/>
  <c r="BL3" i="8"/>
  <c r="BL3" i="10"/>
  <c r="BL30" i="10" s="1"/>
  <c r="BX3" i="8"/>
  <c r="BX3" i="10"/>
  <c r="BX30" i="10" s="1"/>
  <c r="CH3" i="8"/>
  <c r="CH3" i="10"/>
  <c r="CH30" i="10" s="1"/>
  <c r="CR3" i="8"/>
  <c r="CR3" i="10"/>
  <c r="CR30" i="10" s="1"/>
  <c r="DA3" i="8"/>
  <c r="DA3" i="10"/>
  <c r="DA30" i="10" s="1"/>
  <c r="CS3" i="8"/>
  <c r="CS3" i="10"/>
  <c r="CS30" i="10" s="1"/>
  <c r="DI3" i="8"/>
  <c r="DI3" i="10"/>
  <c r="DI30" i="10" s="1"/>
  <c r="EE3" i="8"/>
  <c r="EE3" i="10"/>
  <c r="EE30" i="10" s="1"/>
  <c r="DW3" i="8"/>
  <c r="DW3" i="10"/>
  <c r="DW30" i="10" s="1"/>
  <c r="EQ3" i="8"/>
  <c r="EQ3" i="10"/>
  <c r="EQ30" i="10" s="1"/>
  <c r="EI3" i="8"/>
  <c r="EI3" i="10"/>
  <c r="EI30" i="10" s="1"/>
  <c r="FJ3" i="8"/>
  <c r="FJ3" i="10"/>
  <c r="FJ30" i="10" s="1"/>
  <c r="FB3" i="8"/>
  <c r="FB3" i="10"/>
  <c r="FB30" i="10" s="1"/>
  <c r="ET3" i="8"/>
  <c r="ET3" i="10"/>
  <c r="ET30" i="10" s="1"/>
  <c r="GG3" i="8"/>
  <c r="GG3" i="10"/>
  <c r="GG30" i="10" s="1"/>
  <c r="FY3" i="8"/>
  <c r="FY3" i="10"/>
  <c r="FY30" i="10" s="1"/>
  <c r="FQ3" i="8"/>
  <c r="FQ3" i="10"/>
  <c r="FQ30" i="10" s="1"/>
  <c r="HF3" i="8"/>
  <c r="HF3" i="10"/>
  <c r="HF30" i="10" s="1"/>
  <c r="GX3" i="8"/>
  <c r="GX3" i="10"/>
  <c r="GX30" i="10" s="1"/>
  <c r="GP3" i="8"/>
  <c r="GP3" i="10"/>
  <c r="GP30" i="10" s="1"/>
  <c r="HW3" i="8"/>
  <c r="HW3" i="10"/>
  <c r="HW30" i="10" s="1"/>
  <c r="HO3" i="8"/>
  <c r="HO3" i="10"/>
  <c r="HO30" i="10" s="1"/>
  <c r="IT3" i="8"/>
  <c r="IT3" i="10"/>
  <c r="IT30" i="10" s="1"/>
  <c r="IL3" i="8"/>
  <c r="IL3" i="10"/>
  <c r="IL30" i="10" s="1"/>
  <c r="ID3" i="8"/>
  <c r="ID3" i="10"/>
  <c r="ID30" i="10" s="1"/>
  <c r="JV3" i="8"/>
  <c r="JV3" i="10"/>
  <c r="JV30" i="10" s="1"/>
  <c r="JN3" i="8"/>
  <c r="JN3" i="10"/>
  <c r="JN30" i="10" s="1"/>
  <c r="JF3" i="8"/>
  <c r="JF3" i="10"/>
  <c r="JF30" i="10" s="1"/>
  <c r="KG3" i="8"/>
  <c r="KG3" i="10"/>
  <c r="KG30" i="10" s="1"/>
  <c r="H5" i="8"/>
  <c r="H5" i="10"/>
  <c r="H50" i="10" s="1"/>
  <c r="U5" i="8"/>
  <c r="U5" i="10"/>
  <c r="U50" i="10" s="1"/>
  <c r="M5" i="8"/>
  <c r="M5" i="10"/>
  <c r="M50" i="10" s="1"/>
  <c r="AS5" i="8"/>
  <c r="AS5" i="10"/>
  <c r="AS50" i="10" s="1"/>
  <c r="AK5" i="8"/>
  <c r="AK5" i="10"/>
  <c r="AK50" i="10" s="1"/>
  <c r="AC5" i="8"/>
  <c r="AC5" i="10"/>
  <c r="AC50" i="10" s="1"/>
  <c r="BI5" i="8"/>
  <c r="BI5" i="10"/>
  <c r="BI50" i="10" s="1"/>
  <c r="BA5" i="8"/>
  <c r="BA5" i="10"/>
  <c r="BA50" i="10" s="1"/>
  <c r="CJ5" i="8"/>
  <c r="CJ5" i="10"/>
  <c r="CJ50" i="10" s="1"/>
  <c r="CB5" i="8"/>
  <c r="CB5" i="10"/>
  <c r="CB50" i="10" s="1"/>
  <c r="BT5" i="8"/>
  <c r="BT5" i="10"/>
  <c r="BT50" i="10" s="1"/>
  <c r="CW5" i="8"/>
  <c r="CW5" i="10"/>
  <c r="CW50" i="10" s="1"/>
  <c r="CO5" i="8"/>
  <c r="CO5" i="10"/>
  <c r="CO50" i="10" s="1"/>
  <c r="EF5" i="8"/>
  <c r="EF5" i="10"/>
  <c r="EF50" i="10" s="1"/>
  <c r="DX5" i="8"/>
  <c r="DX5" i="10"/>
  <c r="DX50" i="10" s="1"/>
  <c r="DP5" i="8"/>
  <c r="DP5" i="10"/>
  <c r="DP50" i="10" s="1"/>
  <c r="DH5" i="8"/>
  <c r="DH5" i="10"/>
  <c r="DH50" i="10" s="1"/>
  <c r="FT5" i="8"/>
  <c r="FT5" i="10"/>
  <c r="FT50" i="10" s="1"/>
  <c r="FL5" i="8"/>
  <c r="FL5" i="10"/>
  <c r="FL50" i="10" s="1"/>
  <c r="FD5" i="8"/>
  <c r="FD5" i="10"/>
  <c r="FD50" i="10" s="1"/>
  <c r="EV5" i="8"/>
  <c r="EV5" i="10"/>
  <c r="EV50" i="10" s="1"/>
  <c r="EN5" i="8"/>
  <c r="EN5" i="10"/>
  <c r="EN50" i="10" s="1"/>
  <c r="GQ5" i="8"/>
  <c r="GQ5" i="10"/>
  <c r="GQ50" i="10" s="1"/>
  <c r="GI5" i="8"/>
  <c r="GI5" i="10"/>
  <c r="GI50" i="10" s="1"/>
  <c r="GA5" i="8"/>
  <c r="GA5" i="10"/>
  <c r="GA50" i="10" s="1"/>
  <c r="HY5" i="8"/>
  <c r="HY5" i="10"/>
  <c r="HY50" i="10" s="1"/>
  <c r="HQ5" i="8"/>
  <c r="HQ5" i="10"/>
  <c r="HQ50" i="10" s="1"/>
  <c r="HI5" i="8"/>
  <c r="HI5" i="10"/>
  <c r="HI50" i="10" s="1"/>
  <c r="HA5" i="8"/>
  <c r="HA5" i="10"/>
  <c r="HA50" i="10" s="1"/>
  <c r="IN5" i="8"/>
  <c r="IN5" i="10"/>
  <c r="IN50" i="10" s="1"/>
  <c r="IF5" i="8"/>
  <c r="IF5" i="10"/>
  <c r="IF50" i="10" s="1"/>
  <c r="JI5" i="8"/>
  <c r="JI5" i="10"/>
  <c r="JI50" i="10" s="1"/>
  <c r="JA5" i="8"/>
  <c r="JA5" i="10"/>
  <c r="JA50" i="10" s="1"/>
  <c r="IS5" i="8"/>
  <c r="IS5" i="10"/>
  <c r="IS50" i="10" s="1"/>
  <c r="JZ5" i="8"/>
  <c r="JZ5" i="10"/>
  <c r="JZ50" i="10" s="1"/>
  <c r="JR5" i="8"/>
  <c r="JR5" i="10"/>
  <c r="JR50" i="10" s="1"/>
  <c r="EP3" i="8"/>
  <c r="EP3" i="10"/>
  <c r="EP30" i="10" s="1"/>
  <c r="EH3" i="8"/>
  <c r="EH3" i="10"/>
  <c r="EH30" i="10" s="1"/>
  <c r="FI3" i="8"/>
  <c r="FI3" i="10"/>
  <c r="FI30" i="10" s="1"/>
  <c r="FA3" i="8"/>
  <c r="FA3" i="10"/>
  <c r="FA30" i="10" s="1"/>
  <c r="ES3" i="8"/>
  <c r="ES3" i="10"/>
  <c r="ES30" i="10" s="1"/>
  <c r="GF3" i="8"/>
  <c r="GF3" i="10"/>
  <c r="GF30" i="10" s="1"/>
  <c r="FX3" i="8"/>
  <c r="FX3" i="10"/>
  <c r="FX30" i="10" s="1"/>
  <c r="FP3" i="8"/>
  <c r="FP3" i="10"/>
  <c r="FP30" i="10" s="1"/>
  <c r="HE3" i="8"/>
  <c r="HE3" i="10"/>
  <c r="HE30" i="10" s="1"/>
  <c r="GW3" i="8"/>
  <c r="GW3" i="10"/>
  <c r="GW30" i="10" s="1"/>
  <c r="GO3" i="8"/>
  <c r="GO3" i="10"/>
  <c r="GO30" i="10" s="1"/>
  <c r="HV3" i="8"/>
  <c r="HV3" i="10"/>
  <c r="HV30" i="10" s="1"/>
  <c r="HN3" i="8"/>
  <c r="HN3" i="10"/>
  <c r="HN30" i="10" s="1"/>
  <c r="IS3" i="8"/>
  <c r="IS3" i="10"/>
  <c r="IS30" i="10" s="1"/>
  <c r="IK3" i="8"/>
  <c r="IK3" i="10"/>
  <c r="IK30" i="10" s="1"/>
  <c r="IC3" i="8"/>
  <c r="IC3" i="10"/>
  <c r="IC30" i="10" s="1"/>
  <c r="JU3" i="8"/>
  <c r="JU3" i="10"/>
  <c r="JU30" i="10" s="1"/>
  <c r="JM3" i="8"/>
  <c r="JM3" i="10"/>
  <c r="JM30" i="10" s="1"/>
  <c r="JE3" i="8"/>
  <c r="JE3" i="10"/>
  <c r="JE30" i="10" s="1"/>
  <c r="KF3" i="8"/>
  <c r="KF3" i="10"/>
  <c r="KF30" i="10" s="1"/>
  <c r="AB5" i="8"/>
  <c r="AB5" i="10"/>
  <c r="AB50" i="10" s="1"/>
  <c r="T5" i="8"/>
  <c r="T5" i="10"/>
  <c r="T50" i="10" s="1"/>
  <c r="L5" i="8"/>
  <c r="L5" i="10"/>
  <c r="L50" i="10" s="1"/>
  <c r="AR5" i="8"/>
  <c r="AR5" i="10"/>
  <c r="AR50" i="10" s="1"/>
  <c r="AJ5" i="8"/>
  <c r="AJ5" i="10"/>
  <c r="AJ50" i="10" s="1"/>
  <c r="BP5" i="8"/>
  <c r="BP5" i="10"/>
  <c r="BP50" i="10" s="1"/>
  <c r="BH5" i="8"/>
  <c r="BH5" i="10"/>
  <c r="BH50" i="10" s="1"/>
  <c r="AZ5" i="8"/>
  <c r="AZ5" i="10"/>
  <c r="AZ50" i="10" s="1"/>
  <c r="CI5" i="8"/>
  <c r="CI5" i="10"/>
  <c r="CI50" i="10" s="1"/>
  <c r="CA5" i="8"/>
  <c r="CA5" i="10"/>
  <c r="CA50" i="10" s="1"/>
  <c r="BS5" i="8"/>
  <c r="BS5" i="10"/>
  <c r="BS50" i="10" s="1"/>
  <c r="CV5" i="8"/>
  <c r="CV5" i="10"/>
  <c r="CV50" i="10" s="1"/>
  <c r="CN5" i="8"/>
  <c r="CN5" i="10"/>
  <c r="CN50" i="10" s="1"/>
  <c r="EE5" i="8"/>
  <c r="EE5" i="10"/>
  <c r="EE50" i="10" s="1"/>
  <c r="DW5" i="8"/>
  <c r="DW5" i="10"/>
  <c r="DW50" i="10" s="1"/>
  <c r="DO5" i="8"/>
  <c r="DO5" i="10"/>
  <c r="DO50" i="10" s="1"/>
  <c r="DG5" i="8"/>
  <c r="DG5" i="10"/>
  <c r="DG50" i="10" s="1"/>
  <c r="FS5" i="8"/>
  <c r="FS5" i="10"/>
  <c r="FS50" i="10" s="1"/>
  <c r="FK5" i="8"/>
  <c r="FK5" i="10"/>
  <c r="FK50" i="10" s="1"/>
  <c r="FC5" i="8"/>
  <c r="FC5" i="10"/>
  <c r="FC50" i="10" s="1"/>
  <c r="EU5" i="8"/>
  <c r="EU5" i="10"/>
  <c r="EU50" i="10" s="1"/>
  <c r="EM5" i="8"/>
  <c r="EM5" i="10"/>
  <c r="EM50" i="10" s="1"/>
  <c r="GP5" i="8"/>
  <c r="GP5" i="10"/>
  <c r="GP50" i="10" s="1"/>
  <c r="GH5" i="8"/>
  <c r="GH5" i="10"/>
  <c r="GH50" i="10" s="1"/>
  <c r="FZ5" i="8"/>
  <c r="FZ5" i="10"/>
  <c r="FZ50" i="10" s="1"/>
  <c r="HX5" i="8"/>
  <c r="HX5" i="10"/>
  <c r="HX50" i="10" s="1"/>
  <c r="HP5" i="8"/>
  <c r="HP5" i="10"/>
  <c r="HP50" i="10" s="1"/>
  <c r="HH5" i="8"/>
  <c r="HH5" i="10"/>
  <c r="HH50" i="10" s="1"/>
  <c r="GZ5" i="8"/>
  <c r="GZ5" i="10"/>
  <c r="GZ50" i="10" s="1"/>
  <c r="IM5" i="8"/>
  <c r="IM5" i="10"/>
  <c r="IM50" i="10" s="1"/>
  <c r="IE5" i="8"/>
  <c r="IE5" i="10"/>
  <c r="IE50" i="10" s="1"/>
  <c r="JH5" i="8"/>
  <c r="JH5" i="10"/>
  <c r="JH50" i="10" s="1"/>
  <c r="IZ5" i="8"/>
  <c r="IZ5" i="10"/>
  <c r="IZ50" i="10" s="1"/>
  <c r="KG5" i="8"/>
  <c r="KG5" i="10"/>
  <c r="KG50" i="10" s="1"/>
  <c r="JY5" i="8"/>
  <c r="JY5" i="10"/>
  <c r="JY50" i="10" s="1"/>
  <c r="JQ5" i="8"/>
  <c r="JQ5" i="10"/>
  <c r="JQ50" i="10" s="1"/>
  <c r="O3" i="8"/>
  <c r="O3" i="10"/>
  <c r="O30" i="10" s="1"/>
  <c r="AB3" i="8"/>
  <c r="AB3" i="10"/>
  <c r="AB30" i="10" s="1"/>
  <c r="T3" i="8"/>
  <c r="T3" i="10"/>
  <c r="T30" i="10" s="1"/>
  <c r="AF3" i="8"/>
  <c r="AF3" i="10"/>
  <c r="AF30" i="10" s="1"/>
  <c r="AM3" i="8"/>
  <c r="AM3" i="10"/>
  <c r="AM30" i="10" s="1"/>
  <c r="AS3" i="8"/>
  <c r="AS3" i="10"/>
  <c r="AS30" i="10" s="1"/>
  <c r="BD3" i="8"/>
  <c r="BD3" i="10"/>
  <c r="BD30" i="10" s="1"/>
  <c r="BK3" i="8"/>
  <c r="BK3" i="10"/>
  <c r="BK30" i="10" s="1"/>
  <c r="BW3" i="8"/>
  <c r="BW3" i="10"/>
  <c r="BW30" i="10" s="1"/>
  <c r="CG3" i="8"/>
  <c r="CG3" i="10"/>
  <c r="CG30" i="10" s="1"/>
  <c r="CQ3" i="8"/>
  <c r="CQ3" i="10"/>
  <c r="CQ30" i="10" s="1"/>
  <c r="ED3" i="8"/>
  <c r="ED3" i="10"/>
  <c r="ED30" i="10" s="1"/>
  <c r="S3" i="8"/>
  <c r="S3" i="10"/>
  <c r="S30" i="10" s="1"/>
  <c r="AE3" i="8"/>
  <c r="AE3" i="10"/>
  <c r="AE30" i="10" s="1"/>
  <c r="BC3" i="8"/>
  <c r="BC3" i="10"/>
  <c r="BC30" i="10" s="1"/>
  <c r="CY3" i="8"/>
  <c r="CY3" i="10"/>
  <c r="CY30" i="10" s="1"/>
  <c r="EC3" i="8"/>
  <c r="EC3" i="10"/>
  <c r="EC30" i="10" s="1"/>
  <c r="EG3" i="8"/>
  <c r="EG3" i="10"/>
  <c r="EG30" i="10" s="1"/>
  <c r="EZ3" i="8"/>
  <c r="EZ3" i="10"/>
  <c r="EZ30" i="10" s="1"/>
  <c r="FW3" i="8"/>
  <c r="FW3" i="10"/>
  <c r="FW30" i="10" s="1"/>
  <c r="HD3" i="8"/>
  <c r="HD3" i="10"/>
  <c r="HD30" i="10" s="1"/>
  <c r="GN3" i="8"/>
  <c r="GN3" i="10"/>
  <c r="GN30" i="10" s="1"/>
  <c r="HU3" i="8"/>
  <c r="HU3" i="10"/>
  <c r="HU30" i="10" s="1"/>
  <c r="IJ3" i="8"/>
  <c r="IJ3" i="10"/>
  <c r="IJ30" i="10" s="1"/>
  <c r="KB3" i="8"/>
  <c r="KB3" i="10"/>
  <c r="KB30" i="10" s="1"/>
  <c r="JL3" i="8"/>
  <c r="JL3" i="10"/>
  <c r="JL30" i="10" s="1"/>
  <c r="JD3" i="8"/>
  <c r="JD3" i="10"/>
  <c r="JD30" i="10" s="1"/>
  <c r="KE3" i="8"/>
  <c r="KE3" i="10"/>
  <c r="KE30" i="10" s="1"/>
  <c r="S5" i="8"/>
  <c r="S5" i="10"/>
  <c r="S50" i="10" s="1"/>
  <c r="AQ5" i="8"/>
  <c r="AQ5" i="10"/>
  <c r="AQ50" i="10" s="1"/>
  <c r="AI5" i="8"/>
  <c r="AI5" i="10"/>
  <c r="AI50" i="10" s="1"/>
  <c r="BO5" i="8"/>
  <c r="BO5" i="10"/>
  <c r="BO50" i="10" s="1"/>
  <c r="BG5" i="8"/>
  <c r="BG5" i="10"/>
  <c r="BG50" i="10" s="1"/>
  <c r="AY5" i="8"/>
  <c r="AY5" i="10"/>
  <c r="AY50" i="10" s="1"/>
  <c r="CH5" i="8"/>
  <c r="CH5" i="10"/>
  <c r="CH50" i="10" s="1"/>
  <c r="BZ5" i="8"/>
  <c r="BZ5" i="10"/>
  <c r="BZ50" i="10" s="1"/>
  <c r="BR5" i="8"/>
  <c r="BR5" i="10"/>
  <c r="BR50" i="10" s="1"/>
  <c r="CU5" i="8"/>
  <c r="CU5" i="10"/>
  <c r="CU50" i="10" s="1"/>
  <c r="EL5" i="8"/>
  <c r="EL5" i="10"/>
  <c r="EL50" i="10" s="1"/>
  <c r="ED5" i="8"/>
  <c r="ED5" i="10"/>
  <c r="ED50" i="10" s="1"/>
  <c r="DV5" i="8"/>
  <c r="DV5" i="10"/>
  <c r="DV50" i="10" s="1"/>
  <c r="DN5" i="8"/>
  <c r="DN5" i="10"/>
  <c r="DN50" i="10" s="1"/>
  <c r="DF5" i="8"/>
  <c r="DF5" i="10"/>
  <c r="DF50" i="10" s="1"/>
  <c r="FR5" i="8"/>
  <c r="FR5" i="10"/>
  <c r="FR50" i="10" s="1"/>
  <c r="FJ5" i="8"/>
  <c r="FJ5" i="10"/>
  <c r="FJ50" i="10" s="1"/>
  <c r="FB5" i="8"/>
  <c r="FB5" i="10"/>
  <c r="FB50" i="10" s="1"/>
  <c r="ET5" i="8"/>
  <c r="ET5" i="10"/>
  <c r="ET50" i="10" s="1"/>
  <c r="GW5" i="8"/>
  <c r="GW5" i="10"/>
  <c r="GW50" i="10" s="1"/>
  <c r="GO5" i="8"/>
  <c r="GO5" i="10"/>
  <c r="GO50" i="10" s="1"/>
  <c r="GG5" i="8"/>
  <c r="GG5" i="10"/>
  <c r="GG50" i="10" s="1"/>
  <c r="FY5" i="8"/>
  <c r="FY5" i="10"/>
  <c r="FY50" i="10" s="1"/>
  <c r="HW5" i="8"/>
  <c r="HW5" i="10"/>
  <c r="HW50" i="10" s="1"/>
  <c r="HO5" i="8"/>
  <c r="HO5" i="10"/>
  <c r="HO50" i="10" s="1"/>
  <c r="HG5" i="8"/>
  <c r="HG5" i="10"/>
  <c r="HG50" i="10" s="1"/>
  <c r="GY5" i="8"/>
  <c r="GY5" i="10"/>
  <c r="GY50" i="10" s="1"/>
  <c r="IL5" i="8"/>
  <c r="IL5" i="10"/>
  <c r="IL50" i="10" s="1"/>
  <c r="ID5" i="8"/>
  <c r="ID5" i="10"/>
  <c r="ID50" i="10" s="1"/>
  <c r="JG5" i="8"/>
  <c r="JG5" i="10"/>
  <c r="JG50" i="10" s="1"/>
  <c r="IY5" i="8"/>
  <c r="IY5" i="10"/>
  <c r="IY50" i="10" s="1"/>
  <c r="KF5" i="8"/>
  <c r="KF5" i="10"/>
  <c r="KF50" i="10" s="1"/>
  <c r="JX5" i="8"/>
  <c r="JX5" i="10"/>
  <c r="JX50" i="10" s="1"/>
  <c r="JP5" i="8"/>
  <c r="JP5" i="10"/>
  <c r="JP50" i="10" s="1"/>
  <c r="DH3" i="8"/>
  <c r="DH3" i="10"/>
  <c r="DH30" i="10" s="1"/>
  <c r="AL3" i="8"/>
  <c r="AL3" i="10"/>
  <c r="AL30" i="10" s="1"/>
  <c r="DU3" i="8"/>
  <c r="DU3" i="10"/>
  <c r="DU30" i="10" s="1"/>
  <c r="GM3" i="8"/>
  <c r="GM3" i="10"/>
  <c r="GM30" i="10" s="1"/>
  <c r="GV3" i="8"/>
  <c r="GV3" i="10"/>
  <c r="GV30" i="10" s="1"/>
  <c r="IR3" i="8"/>
  <c r="IR3" i="10"/>
  <c r="IR30" i="10" s="1"/>
  <c r="JT3" i="8"/>
  <c r="JT3" i="10"/>
  <c r="JT30" i="10" s="1"/>
  <c r="K5" i="8"/>
  <c r="K5" i="10"/>
  <c r="K50" i="10" s="1"/>
  <c r="M3" i="8"/>
  <c r="M3" i="10"/>
  <c r="M30" i="10" s="1"/>
  <c r="Z3" i="8"/>
  <c r="Z3" i="10"/>
  <c r="Z30" i="10" s="1"/>
  <c r="R3" i="8"/>
  <c r="R3" i="10"/>
  <c r="R30" i="10" s="1"/>
  <c r="AD3" i="8"/>
  <c r="AD3" i="10"/>
  <c r="AD30" i="10" s="1"/>
  <c r="AY3" i="8"/>
  <c r="AY3" i="10"/>
  <c r="AY30" i="10" s="1"/>
  <c r="BJ3" i="8"/>
  <c r="BJ3" i="10"/>
  <c r="BJ30" i="10" s="1"/>
  <c r="BB3" i="8"/>
  <c r="BB3" i="10"/>
  <c r="BB30" i="10" s="1"/>
  <c r="BQ3" i="8"/>
  <c r="BQ3" i="10"/>
  <c r="BQ30" i="10" s="1"/>
  <c r="BU3" i="8"/>
  <c r="BU3" i="10"/>
  <c r="BU30" i="10" s="1"/>
  <c r="CE3" i="8"/>
  <c r="CE3" i="10"/>
  <c r="CE30" i="10" s="1"/>
  <c r="CO3" i="8"/>
  <c r="CO3" i="10"/>
  <c r="CO30" i="10" s="1"/>
  <c r="CX3" i="8"/>
  <c r="CX3" i="10"/>
  <c r="CX30" i="10" s="1"/>
  <c r="DN3" i="8"/>
  <c r="DN3" i="10"/>
  <c r="DN30" i="10" s="1"/>
  <c r="DF3" i="8"/>
  <c r="DF3" i="10"/>
  <c r="DF30" i="10" s="1"/>
  <c r="EB3" i="8"/>
  <c r="EB3" i="10"/>
  <c r="EB30" i="10" s="1"/>
  <c r="DT3" i="8"/>
  <c r="DT3" i="10"/>
  <c r="DT30" i="10" s="1"/>
  <c r="EN3" i="8"/>
  <c r="EN3" i="10"/>
  <c r="EN30" i="10" s="1"/>
  <c r="EF3" i="8"/>
  <c r="EF3" i="10"/>
  <c r="EF30" i="10" s="1"/>
  <c r="FG3" i="8"/>
  <c r="FG3" i="10"/>
  <c r="FG30" i="10" s="1"/>
  <c r="EY3" i="8"/>
  <c r="EY3" i="10"/>
  <c r="EY30" i="10" s="1"/>
  <c r="GL3" i="8"/>
  <c r="GL3" i="10"/>
  <c r="GL30" i="10" s="1"/>
  <c r="GD3" i="8"/>
  <c r="GD3" i="10"/>
  <c r="GD30" i="10" s="1"/>
  <c r="FV3" i="8"/>
  <c r="FV3" i="10"/>
  <c r="FV30" i="10" s="1"/>
  <c r="HK3" i="8"/>
  <c r="HK3" i="10"/>
  <c r="HK30" i="10" s="1"/>
  <c r="HC3" i="8"/>
  <c r="HC3" i="10"/>
  <c r="HC30" i="10" s="1"/>
  <c r="GU3" i="8"/>
  <c r="GU3" i="10"/>
  <c r="GU30" i="10" s="1"/>
  <c r="IB3" i="8"/>
  <c r="IB3" i="10"/>
  <c r="IB30" i="10" s="1"/>
  <c r="HT3" i="8"/>
  <c r="HT3" i="10"/>
  <c r="HT30" i="10" s="1"/>
  <c r="HL3" i="8"/>
  <c r="HL3" i="10"/>
  <c r="HL30" i="10" s="1"/>
  <c r="IQ3" i="8"/>
  <c r="IQ3" i="10"/>
  <c r="IQ30" i="10" s="1"/>
  <c r="II3" i="8"/>
  <c r="II3" i="10"/>
  <c r="II30" i="10" s="1"/>
  <c r="KA3" i="8"/>
  <c r="KA3" i="10"/>
  <c r="KA30" i="10" s="1"/>
  <c r="JS3" i="8"/>
  <c r="JS3" i="10"/>
  <c r="JS30" i="10" s="1"/>
  <c r="JK3" i="8"/>
  <c r="JK3" i="10"/>
  <c r="JK30" i="10" s="1"/>
  <c r="JC3" i="8"/>
  <c r="JC3" i="10"/>
  <c r="JC30" i="10" s="1"/>
  <c r="KD3" i="8"/>
  <c r="KD3" i="10"/>
  <c r="KD30" i="10" s="1"/>
  <c r="Z5" i="8"/>
  <c r="Z5" i="10"/>
  <c r="Z50" i="10" s="1"/>
  <c r="R5" i="8"/>
  <c r="R5" i="10"/>
  <c r="R50" i="10" s="1"/>
  <c r="J5" i="8"/>
  <c r="J5" i="10"/>
  <c r="J50" i="10" s="1"/>
  <c r="AP5" i="8"/>
  <c r="AP5" i="10"/>
  <c r="AP50" i="10" s="1"/>
  <c r="AH5" i="8"/>
  <c r="AH5" i="10"/>
  <c r="AH50" i="10" s="1"/>
  <c r="BN5" i="8"/>
  <c r="BN5" i="10"/>
  <c r="BN50" i="10" s="1"/>
  <c r="D50" i="10" s="1"/>
  <c r="BF5" i="8"/>
  <c r="BF5" i="10"/>
  <c r="BF50" i="10" s="1"/>
  <c r="AX5" i="8"/>
  <c r="AX5" i="10"/>
  <c r="AX50" i="10" s="1"/>
  <c r="CG5" i="8"/>
  <c r="CG5" i="10"/>
  <c r="CG50" i="10" s="1"/>
  <c r="BY5" i="8"/>
  <c r="BY5" i="10"/>
  <c r="BY50" i="10" s="1"/>
  <c r="BQ5" i="8"/>
  <c r="BQ5" i="10"/>
  <c r="BQ50" i="10" s="1"/>
  <c r="CT5" i="8"/>
  <c r="CT5" i="10"/>
  <c r="CT50" i="10" s="1"/>
  <c r="EK5" i="8"/>
  <c r="EK5" i="10"/>
  <c r="EK50" i="10" s="1"/>
  <c r="EC5" i="8"/>
  <c r="EC5" i="10"/>
  <c r="EC50" i="10" s="1"/>
  <c r="DU5" i="8"/>
  <c r="DU5" i="10"/>
  <c r="DU50" i="10" s="1"/>
  <c r="DM5" i="8"/>
  <c r="DM5" i="10"/>
  <c r="DM50" i="10" s="1"/>
  <c r="DE5" i="8"/>
  <c r="DE5" i="10"/>
  <c r="DE50" i="10" s="1"/>
  <c r="FQ5" i="8"/>
  <c r="FQ5" i="10"/>
  <c r="FQ50" i="10" s="1"/>
  <c r="FI5" i="8"/>
  <c r="FI5" i="10"/>
  <c r="FI50" i="10" s="1"/>
  <c r="FA5" i="8"/>
  <c r="FA5" i="10"/>
  <c r="FA50" i="10" s="1"/>
  <c r="ES5" i="8"/>
  <c r="ES5" i="10"/>
  <c r="ES50" i="10" s="1"/>
  <c r="GV5" i="8"/>
  <c r="GV5" i="10"/>
  <c r="GV50" i="10" s="1"/>
  <c r="GN5" i="8"/>
  <c r="GN5" i="10"/>
  <c r="GN50" i="10" s="1"/>
  <c r="GF5" i="8"/>
  <c r="GF5" i="10"/>
  <c r="GF50" i="10" s="1"/>
  <c r="FX5" i="8"/>
  <c r="FX5" i="10"/>
  <c r="FX50" i="10" s="1"/>
  <c r="HV5" i="8"/>
  <c r="HV5" i="10"/>
  <c r="HV50" i="10" s="1"/>
  <c r="HN5" i="8"/>
  <c r="HN5" i="10"/>
  <c r="HN50" i="10" s="1"/>
  <c r="HF5" i="8"/>
  <c r="HF5" i="10"/>
  <c r="HF50" i="10" s="1"/>
  <c r="GX5" i="8"/>
  <c r="GX5" i="10"/>
  <c r="GX50" i="10" s="1"/>
  <c r="IK5" i="8"/>
  <c r="IK5" i="10"/>
  <c r="IK50" i="10" s="1"/>
  <c r="IC5" i="8"/>
  <c r="IC5" i="10"/>
  <c r="IC50" i="10" s="1"/>
  <c r="JF5" i="8"/>
  <c r="JF5" i="10"/>
  <c r="JF50" i="10" s="1"/>
  <c r="IX5" i="8"/>
  <c r="IX5" i="10"/>
  <c r="IX50" i="10" s="1"/>
  <c r="KE5" i="8"/>
  <c r="KE5" i="10"/>
  <c r="KE50" i="10" s="1"/>
  <c r="JW5" i="8"/>
  <c r="JW5" i="10"/>
  <c r="JW50" i="10" s="1"/>
  <c r="JO5" i="8"/>
  <c r="JO5" i="10"/>
  <c r="JO50" i="10" s="1"/>
  <c r="CZ3" i="8"/>
  <c r="CZ3" i="10"/>
  <c r="CZ30" i="10" s="1"/>
  <c r="N3" i="8"/>
  <c r="N3" i="10"/>
  <c r="N30" i="10" s="1"/>
  <c r="BV3" i="8"/>
  <c r="BV3" i="10"/>
  <c r="BV30" i="10" s="1"/>
  <c r="EO3" i="8"/>
  <c r="EO3" i="10"/>
  <c r="EO30" i="10" s="1"/>
  <c r="GE3" i="8"/>
  <c r="GE3" i="10"/>
  <c r="GE30" i="10" s="1"/>
  <c r="HM3" i="8"/>
  <c r="HM3" i="10"/>
  <c r="HM30" i="10" s="1"/>
  <c r="AA5" i="8"/>
  <c r="AA5" i="10"/>
  <c r="AA50" i="10" s="1"/>
  <c r="E3" i="10"/>
  <c r="L3" i="8"/>
  <c r="L3" i="10"/>
  <c r="L30" i="10" s="1"/>
  <c r="Y3" i="8"/>
  <c r="Y3" i="10"/>
  <c r="Y30" i="10" s="1"/>
  <c r="AK3" i="8"/>
  <c r="AK3" i="10"/>
  <c r="AK30" i="10" s="1"/>
  <c r="AC3" i="8"/>
  <c r="AC3" i="10"/>
  <c r="AC30" i="10" s="1"/>
  <c r="AX3" i="8"/>
  <c r="AX3" i="10"/>
  <c r="AX30" i="10" s="1"/>
  <c r="BI3" i="8"/>
  <c r="BI3" i="10"/>
  <c r="BI30" i="10" s="1"/>
  <c r="BA3" i="8"/>
  <c r="BA3" i="10"/>
  <c r="BA30" i="10" s="1"/>
  <c r="BP3" i="8"/>
  <c r="BP3" i="10"/>
  <c r="BP30" i="10" s="1"/>
  <c r="BT3" i="8"/>
  <c r="BT3" i="10"/>
  <c r="BT30" i="10" s="1"/>
  <c r="CD3" i="8"/>
  <c r="CD3" i="10"/>
  <c r="CD30" i="10" s="1"/>
  <c r="CN3" i="8"/>
  <c r="CN3" i="10"/>
  <c r="CN30" i="10" s="1"/>
  <c r="CW3" i="8"/>
  <c r="CW3" i="10"/>
  <c r="CW30" i="10" s="1"/>
  <c r="DM3" i="8"/>
  <c r="DM3" i="10"/>
  <c r="DM30" i="10" s="1"/>
  <c r="DE3" i="8"/>
  <c r="DE3" i="10"/>
  <c r="DE30" i="10" s="1"/>
  <c r="EA3" i="8"/>
  <c r="EA3" i="10"/>
  <c r="EA30" i="10" s="1"/>
  <c r="DS3" i="8"/>
  <c r="DS3" i="10"/>
  <c r="DS30" i="10" s="1"/>
  <c r="EM3" i="8"/>
  <c r="EM3" i="10"/>
  <c r="EM30" i="10" s="1"/>
  <c r="FN3" i="8"/>
  <c r="FN3" i="10"/>
  <c r="FN30" i="10" s="1"/>
  <c r="FF3" i="8"/>
  <c r="FF3" i="10"/>
  <c r="FF30" i="10" s="1"/>
  <c r="EX3" i="8"/>
  <c r="EX3" i="10"/>
  <c r="EX30" i="10" s="1"/>
  <c r="GK3" i="8"/>
  <c r="GK3" i="10"/>
  <c r="GK30" i="10" s="1"/>
  <c r="GC3" i="8"/>
  <c r="GC3" i="10"/>
  <c r="GC30" i="10" s="1"/>
  <c r="FU3" i="8"/>
  <c r="FU3" i="10"/>
  <c r="FU30" i="10" s="1"/>
  <c r="HJ3" i="8"/>
  <c r="HJ3" i="10"/>
  <c r="HJ30" i="10" s="1"/>
  <c r="HB3" i="8"/>
  <c r="HB3" i="10"/>
  <c r="HB30" i="10" s="1"/>
  <c r="GT3" i="8"/>
  <c r="GT3" i="10"/>
  <c r="GT30" i="10" s="1"/>
  <c r="IA3" i="8"/>
  <c r="IA3" i="10"/>
  <c r="IA30" i="10" s="1"/>
  <c r="HS3" i="8"/>
  <c r="HS3" i="10"/>
  <c r="HS30" i="10" s="1"/>
  <c r="IX3" i="8"/>
  <c r="IX3" i="10"/>
  <c r="IX30" i="10" s="1"/>
  <c r="IP3" i="8"/>
  <c r="IP3" i="10"/>
  <c r="IP30" i="10" s="1"/>
  <c r="IH3" i="8"/>
  <c r="IH3" i="10"/>
  <c r="IH30" i="10" s="1"/>
  <c r="JZ3" i="8"/>
  <c r="JZ3" i="10"/>
  <c r="JZ30" i="10" s="1"/>
  <c r="JR3" i="8"/>
  <c r="JR3" i="10"/>
  <c r="JR30" i="10" s="1"/>
  <c r="JJ3" i="8"/>
  <c r="JJ3" i="10"/>
  <c r="JJ30" i="10" s="1"/>
  <c r="JB3" i="8"/>
  <c r="JB3" i="10"/>
  <c r="JB30" i="10" s="1"/>
  <c r="KC3" i="8"/>
  <c r="KC3" i="10"/>
  <c r="KC30" i="10" s="1"/>
  <c r="Y5" i="8"/>
  <c r="Y5" i="10"/>
  <c r="Y50" i="10" s="1"/>
  <c r="Q5" i="8"/>
  <c r="Q5" i="10"/>
  <c r="Q50" i="10" s="1"/>
  <c r="I5" i="8"/>
  <c r="I5" i="10"/>
  <c r="I50" i="10" s="1"/>
  <c r="AO5" i="8"/>
  <c r="AO5" i="10"/>
  <c r="AO50" i="10" s="1"/>
  <c r="AG5" i="8"/>
  <c r="AG5" i="10"/>
  <c r="AG50" i="10" s="1"/>
  <c r="BM5" i="8"/>
  <c r="BM5" i="10"/>
  <c r="BM50" i="10" s="1"/>
  <c r="BE5" i="8"/>
  <c r="BE5" i="10"/>
  <c r="BE50" i="10" s="1"/>
  <c r="AW5" i="8"/>
  <c r="AW5" i="10"/>
  <c r="AW50" i="10" s="1"/>
  <c r="CF5" i="8"/>
  <c r="CF5" i="10"/>
  <c r="CF50" i="10" s="1"/>
  <c r="BX5" i="8"/>
  <c r="BX5" i="10"/>
  <c r="BX50" i="10" s="1"/>
  <c r="DA5" i="8"/>
  <c r="DA5" i="10"/>
  <c r="DA50" i="10" s="1"/>
  <c r="CS5" i="8"/>
  <c r="CS5" i="10"/>
  <c r="CS50" i="10" s="1"/>
  <c r="EJ5" i="8"/>
  <c r="EJ5" i="10"/>
  <c r="EJ50" i="10" s="1"/>
  <c r="EB5" i="8"/>
  <c r="EB5" i="10"/>
  <c r="EB50" i="10" s="1"/>
  <c r="DT5" i="8"/>
  <c r="DT5" i="10"/>
  <c r="DT50" i="10" s="1"/>
  <c r="DL5" i="8"/>
  <c r="DL5" i="10"/>
  <c r="DL50" i="10" s="1"/>
  <c r="DD5" i="8"/>
  <c r="DD5" i="10"/>
  <c r="DD50" i="10" s="1"/>
  <c r="FP5" i="8"/>
  <c r="FP5" i="10"/>
  <c r="FP50" i="10" s="1"/>
  <c r="FH5" i="8"/>
  <c r="FH5" i="10"/>
  <c r="FH50" i="10" s="1"/>
  <c r="EZ5" i="8"/>
  <c r="EZ5" i="10"/>
  <c r="EZ50" i="10" s="1"/>
  <c r="ER5" i="8"/>
  <c r="ER5" i="10"/>
  <c r="ER50" i="10" s="1"/>
  <c r="GU5" i="8"/>
  <c r="GU5" i="10"/>
  <c r="GU50" i="10" s="1"/>
  <c r="GM5" i="8"/>
  <c r="GM5" i="10"/>
  <c r="GM50" i="10" s="1"/>
  <c r="GE5" i="8"/>
  <c r="GE5" i="10"/>
  <c r="GE50" i="10" s="1"/>
  <c r="FW5" i="8"/>
  <c r="FW5" i="10"/>
  <c r="FW50" i="10" s="1"/>
  <c r="HU5" i="8"/>
  <c r="HU5" i="10"/>
  <c r="HU50" i="10" s="1"/>
  <c r="HM5" i="8"/>
  <c r="HM5" i="10"/>
  <c r="HM50" i="10" s="1"/>
  <c r="HE5" i="8"/>
  <c r="HE5" i="10"/>
  <c r="HE50" i="10" s="1"/>
  <c r="IR5" i="8"/>
  <c r="IR5" i="10"/>
  <c r="IR50" i="10" s="1"/>
  <c r="IJ5" i="8"/>
  <c r="IJ5" i="10"/>
  <c r="IJ50" i="10" s="1"/>
  <c r="IB5" i="8"/>
  <c r="IB5" i="10"/>
  <c r="IB50" i="10" s="1"/>
  <c r="JE5" i="8"/>
  <c r="JE5" i="10"/>
  <c r="JE50" i="10" s="1"/>
  <c r="IW5" i="8"/>
  <c r="IW5" i="10"/>
  <c r="IW50" i="10" s="1"/>
  <c r="KD5" i="8"/>
  <c r="KD5" i="10"/>
  <c r="KD50" i="10" s="1"/>
  <c r="JV5" i="8"/>
  <c r="JV5" i="10"/>
  <c r="JV50" i="10" s="1"/>
  <c r="JN5" i="8"/>
  <c r="JN5" i="10"/>
  <c r="JN50" i="10" s="1"/>
  <c r="DP3" i="8"/>
  <c r="DP3" i="10"/>
  <c r="DP30" i="10" s="1"/>
  <c r="AA3" i="8"/>
  <c r="AA3" i="10"/>
  <c r="AA30" i="10" s="1"/>
  <c r="BR3" i="8"/>
  <c r="BR3" i="10"/>
  <c r="BR30" i="10" s="1"/>
  <c r="CP3" i="8"/>
  <c r="CP3" i="10"/>
  <c r="CP30" i="10" s="1"/>
  <c r="DO3" i="8"/>
  <c r="DO3" i="10"/>
  <c r="DO30" i="10" s="1"/>
  <c r="EL3" i="8"/>
  <c r="EL3" i="10"/>
  <c r="EL30" i="10" s="1"/>
  <c r="FM3" i="8"/>
  <c r="FM3" i="10"/>
  <c r="FM30" i="10" s="1"/>
  <c r="FE3" i="8"/>
  <c r="FE3" i="10"/>
  <c r="FE30" i="10" s="1"/>
  <c r="EW3" i="8"/>
  <c r="EW3" i="10"/>
  <c r="EW30" i="10" s="1"/>
  <c r="GJ3" i="8"/>
  <c r="GJ3" i="10"/>
  <c r="GJ30" i="10" s="1"/>
  <c r="GB3" i="8"/>
  <c r="GB3" i="10"/>
  <c r="GB30" i="10" s="1"/>
  <c r="FT3" i="8"/>
  <c r="FT3" i="10"/>
  <c r="FT30" i="10" s="1"/>
  <c r="HI3" i="8"/>
  <c r="HI3" i="10"/>
  <c r="HI30" i="10" s="1"/>
  <c r="HA3" i="8"/>
  <c r="HA3" i="10"/>
  <c r="HA30" i="10" s="1"/>
  <c r="GS3" i="8"/>
  <c r="GS3" i="10"/>
  <c r="GS30" i="10" s="1"/>
  <c r="HZ3" i="8"/>
  <c r="HZ3" i="10"/>
  <c r="HZ30" i="10" s="1"/>
  <c r="HR3" i="8"/>
  <c r="HR3" i="10"/>
  <c r="HR30" i="10" s="1"/>
  <c r="IW3" i="8"/>
  <c r="IW3" i="10"/>
  <c r="IW30" i="10" s="1"/>
  <c r="IO3" i="8"/>
  <c r="IO3" i="10"/>
  <c r="IO30" i="10" s="1"/>
  <c r="IG3" i="8"/>
  <c r="IG3" i="10"/>
  <c r="IG30" i="10" s="1"/>
  <c r="JY3" i="8"/>
  <c r="JY3" i="10"/>
  <c r="JY30" i="10" s="1"/>
  <c r="JQ3" i="8"/>
  <c r="JQ3" i="10"/>
  <c r="JQ30" i="10" s="1"/>
  <c r="JI3" i="8"/>
  <c r="JI3" i="10"/>
  <c r="JI30" i="10" s="1"/>
  <c r="JA3" i="8"/>
  <c r="JA3" i="10"/>
  <c r="JA30" i="10" s="1"/>
  <c r="E5" i="8"/>
  <c r="E5" i="10"/>
  <c r="X5" i="8"/>
  <c r="X5" i="10"/>
  <c r="X50" i="10" s="1"/>
  <c r="P5" i="8"/>
  <c r="P5" i="10"/>
  <c r="P50" i="10" s="1"/>
  <c r="AV5" i="8"/>
  <c r="AV5" i="10"/>
  <c r="AV50" i="10" s="1"/>
  <c r="AN5" i="8"/>
  <c r="AN5" i="10"/>
  <c r="AN50" i="10" s="1"/>
  <c r="AF5" i="8"/>
  <c r="AF5" i="10"/>
  <c r="AF50" i="10" s="1"/>
  <c r="BL5" i="8"/>
  <c r="BL5" i="10"/>
  <c r="BL50" i="10" s="1"/>
  <c r="BD5" i="8"/>
  <c r="BD5" i="10"/>
  <c r="BD50" i="10" s="1"/>
  <c r="CM5" i="8"/>
  <c r="CM5" i="10"/>
  <c r="CM50" i="10" s="1"/>
  <c r="CE5" i="8"/>
  <c r="CE5" i="10"/>
  <c r="CE50" i="10" s="1"/>
  <c r="BW5" i="8"/>
  <c r="BW5" i="10"/>
  <c r="BW50" i="10" s="1"/>
  <c r="CZ5" i="8"/>
  <c r="CZ5" i="10"/>
  <c r="CZ50" i="10" s="1"/>
  <c r="CR5" i="8"/>
  <c r="CR5" i="10"/>
  <c r="CR50" i="10" s="1"/>
  <c r="EI5" i="8"/>
  <c r="EI5" i="10"/>
  <c r="EI50" i="10" s="1"/>
  <c r="EA5" i="8"/>
  <c r="EA5" i="10"/>
  <c r="EA50" i="10" s="1"/>
  <c r="DS5" i="8"/>
  <c r="DS5" i="10"/>
  <c r="DS50" i="10" s="1"/>
  <c r="DK5" i="8"/>
  <c r="DK5" i="10"/>
  <c r="DK50" i="10" s="1"/>
  <c r="DC5" i="8"/>
  <c r="DC5" i="10"/>
  <c r="DC50" i="10" s="1"/>
  <c r="FO5" i="8"/>
  <c r="FO5" i="10"/>
  <c r="FO50" i="10" s="1"/>
  <c r="FG5" i="8"/>
  <c r="FG5" i="10"/>
  <c r="FG50" i="10" s="1"/>
  <c r="EY5" i="8"/>
  <c r="EY5" i="10"/>
  <c r="EY50" i="10" s="1"/>
  <c r="EQ5" i="8"/>
  <c r="EQ5" i="10"/>
  <c r="EQ50" i="10" s="1"/>
  <c r="GT5" i="8"/>
  <c r="GT5" i="10"/>
  <c r="GT50" i="10" s="1"/>
  <c r="GL5" i="8"/>
  <c r="GL5" i="10"/>
  <c r="GL50" i="10" s="1"/>
  <c r="GD5" i="8"/>
  <c r="GD5" i="10"/>
  <c r="GD50" i="10" s="1"/>
  <c r="FV5" i="8"/>
  <c r="FV5" i="10"/>
  <c r="FV50" i="10" s="1"/>
  <c r="HT5" i="8"/>
  <c r="HT5" i="10"/>
  <c r="HT50" i="10" s="1"/>
  <c r="HL5" i="8"/>
  <c r="HL5" i="10"/>
  <c r="HL50" i="10" s="1"/>
  <c r="HD5" i="8"/>
  <c r="HD5" i="10"/>
  <c r="HD50" i="10" s="1"/>
  <c r="IQ5" i="8"/>
  <c r="IQ5" i="10"/>
  <c r="IQ50" i="10" s="1"/>
  <c r="II5" i="8"/>
  <c r="II5" i="10"/>
  <c r="II50" i="10" s="1"/>
  <c r="JL5" i="8"/>
  <c r="JL5" i="10"/>
  <c r="JL50" i="10" s="1"/>
  <c r="JD5" i="8"/>
  <c r="JD5" i="10"/>
  <c r="JD50" i="10" s="1"/>
  <c r="IV5" i="8"/>
  <c r="IV5" i="10"/>
  <c r="IV50" i="10" s="1"/>
  <c r="KC5" i="8"/>
  <c r="KC5" i="10"/>
  <c r="KC50" i="10" s="1"/>
  <c r="JU5" i="8"/>
  <c r="JU5" i="10"/>
  <c r="JU50" i="10" s="1"/>
  <c r="JM5" i="8"/>
  <c r="JM5" i="10"/>
  <c r="JM50" i="10" s="1"/>
  <c r="BP129" i="4"/>
  <c r="E3" i="8"/>
  <c r="BP62" i="4"/>
  <c r="BP47" i="4"/>
  <c r="BP43" i="4"/>
  <c r="BP35" i="4"/>
  <c r="BP31" i="4"/>
  <c r="BP2" i="4"/>
  <c r="L42" i="9"/>
  <c r="N42" i="9"/>
  <c r="N43" i="9"/>
  <c r="AG44" i="9"/>
  <c r="AI44" i="9"/>
  <c r="AA50" i="9"/>
  <c r="AB50" i="9"/>
  <c r="AC50" i="9"/>
  <c r="AD50" i="9"/>
  <c r="AE50" i="9"/>
  <c r="AF50" i="9"/>
  <c r="AG50" i="9"/>
  <c r="AH50" i="9"/>
  <c r="AI50" i="9"/>
  <c r="AJ50" i="9"/>
  <c r="AK50" i="9"/>
  <c r="O4" i="9"/>
  <c r="AD4" i="9"/>
  <c r="T10" i="9"/>
  <c r="O32" i="9"/>
  <c r="AA32" i="9"/>
  <c r="AB32" i="9"/>
  <c r="AD32" i="9"/>
  <c r="AE32" i="9"/>
  <c r="AF32" i="9"/>
  <c r="AG32" i="9"/>
  <c r="E50" i="10" l="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1" i="10" s="1"/>
  <c r="AD51" i="10" s="1"/>
  <c r="AE51" i="10" s="1"/>
  <c r="AF51" i="10" s="1"/>
  <c r="AG51" i="10" s="1"/>
  <c r="AH51" i="10" s="1"/>
  <c r="AI51" i="10" s="1"/>
  <c r="AJ51" i="10" s="1"/>
  <c r="AK51" i="10" s="1"/>
  <c r="AL51" i="10" s="1"/>
  <c r="AM51" i="10" s="1"/>
  <c r="AN51" i="10" s="1"/>
  <c r="AO51" i="10" s="1"/>
  <c r="AP51" i="10" s="1"/>
  <c r="AQ51" i="10" s="1"/>
  <c r="AR51" i="10" s="1"/>
  <c r="AS51" i="10" s="1"/>
  <c r="AT51" i="10" s="1"/>
  <c r="AU51" i="10" s="1"/>
  <c r="AV51" i="10" s="1"/>
  <c r="AW51" i="10" s="1"/>
  <c r="AX51" i="10" s="1"/>
  <c r="AY51" i="10" s="1"/>
  <c r="AZ51" i="10" s="1"/>
  <c r="BA51" i="10" s="1"/>
  <c r="BB51" i="10" s="1"/>
  <c r="BC51" i="10" s="1"/>
  <c r="BD51" i="10" s="1"/>
  <c r="BE51" i="10" s="1"/>
  <c r="BF51" i="10" s="1"/>
  <c r="BG51" i="10" s="1"/>
  <c r="BH51" i="10" s="1"/>
  <c r="BI51" i="10" s="1"/>
  <c r="BJ51" i="10" s="1"/>
  <c r="BK51" i="10" s="1"/>
  <c r="BL51" i="10" s="1"/>
  <c r="BM51" i="10" s="1"/>
  <c r="BN51" i="10" s="1"/>
  <c r="D5" i="10"/>
  <c r="E30"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BB31" i="10" s="1"/>
  <c r="BC31" i="10" s="1"/>
  <c r="BD31" i="10" s="1"/>
  <c r="BE31" i="10" s="1"/>
  <c r="BF31" i="10" s="1"/>
  <c r="BG31" i="10" s="1"/>
  <c r="BH31" i="10" s="1"/>
  <c r="BI31" i="10" s="1"/>
  <c r="BJ31" i="10" s="1"/>
  <c r="BK31" i="10" s="1"/>
  <c r="BL31" i="10" s="1"/>
  <c r="BM31" i="10" s="1"/>
  <c r="BN31" i="10" s="1"/>
  <c r="D3" i="10"/>
  <c r="KG50" i="8"/>
  <c r="KF50" i="8"/>
  <c r="KE50" i="8"/>
  <c r="KD50" i="8"/>
  <c r="KC50" i="8"/>
  <c r="KB50" i="8"/>
  <c r="KA50" i="8"/>
  <c r="JZ50" i="8"/>
  <c r="JY50" i="8"/>
  <c r="JX50" i="8"/>
  <c r="JW50" i="8"/>
  <c r="JV50" i="8"/>
  <c r="JU50" i="8"/>
  <c r="JT50" i="8"/>
  <c r="JS50" i="8"/>
  <c r="JR50" i="8"/>
  <c r="JQ50" i="8"/>
  <c r="JP50" i="8"/>
  <c r="JO50" i="8"/>
  <c r="JN50" i="8"/>
  <c r="JM50" i="8"/>
  <c r="JL50" i="8"/>
  <c r="JK50" i="8"/>
  <c r="JJ50" i="8"/>
  <c r="JI50" i="8"/>
  <c r="JH50" i="8"/>
  <c r="JG50" i="8"/>
  <c r="JF50" i="8"/>
  <c r="JE50" i="8"/>
  <c r="JD50" i="8"/>
  <c r="JC50" i="8"/>
  <c r="JB50" i="8"/>
  <c r="JA50" i="8"/>
  <c r="IZ50" i="8"/>
  <c r="IY50" i="8"/>
  <c r="IX50" i="8"/>
  <c r="IW50" i="8"/>
  <c r="IV50" i="8"/>
  <c r="IU50" i="8"/>
  <c r="IT50" i="8"/>
  <c r="IS50" i="8"/>
  <c r="IR50" i="8"/>
  <c r="IQ50" i="8"/>
  <c r="IP50" i="8"/>
  <c r="IO50" i="8"/>
  <c r="IN50" i="8"/>
  <c r="IM50" i="8"/>
  <c r="IL50" i="8"/>
  <c r="IK50" i="8"/>
  <c r="IJ50" i="8"/>
  <c r="II50" i="8"/>
  <c r="IH50" i="8"/>
  <c r="IG50" i="8"/>
  <c r="IF50" i="8"/>
  <c r="IE50" i="8"/>
  <c r="ID50" i="8"/>
  <c r="IC50" i="8"/>
  <c r="IB50" i="8"/>
  <c r="IA50" i="8"/>
  <c r="HZ50" i="8"/>
  <c r="HY50" i="8"/>
  <c r="HX50" i="8"/>
  <c r="HW50" i="8"/>
  <c r="HV50" i="8"/>
  <c r="HU50" i="8"/>
  <c r="HT50" i="8"/>
  <c r="HS50" i="8"/>
  <c r="HR50" i="8"/>
  <c r="HQ50" i="8"/>
  <c r="HP50" i="8"/>
  <c r="HO50" i="8"/>
  <c r="HN50" i="8"/>
  <c r="HM50" i="8"/>
  <c r="HL50" i="8"/>
  <c r="HK50" i="8"/>
  <c r="HJ50" i="8"/>
  <c r="HI50" i="8"/>
  <c r="HH50" i="8"/>
  <c r="HG50" i="8"/>
  <c r="HF50" i="8"/>
  <c r="HE50" i="8"/>
  <c r="HD50" i="8"/>
  <c r="HC50" i="8"/>
  <c r="HB50" i="8"/>
  <c r="HA50" i="8"/>
  <c r="GZ50" i="8"/>
  <c r="GY50" i="8"/>
  <c r="GX50" i="8"/>
  <c r="GW50" i="8"/>
  <c r="GV50" i="8"/>
  <c r="GU50" i="8"/>
  <c r="GT50" i="8"/>
  <c r="GS50" i="8"/>
  <c r="GR50" i="8"/>
  <c r="GQ50" i="8"/>
  <c r="GP50" i="8"/>
  <c r="GO50" i="8"/>
  <c r="GN50" i="8"/>
  <c r="GM50" i="8"/>
  <c r="GL50" i="8"/>
  <c r="GK50" i="8"/>
  <c r="GJ50" i="8"/>
  <c r="GI50" i="8"/>
  <c r="GH50" i="8"/>
  <c r="GG50" i="8"/>
  <c r="GF50" i="8"/>
  <c r="GE50" i="8"/>
  <c r="GD50" i="8"/>
  <c r="GC50" i="8"/>
  <c r="GB50" i="8"/>
  <c r="GA50" i="8"/>
  <c r="FZ50" i="8"/>
  <c r="FY50" i="8"/>
  <c r="FX50" i="8"/>
  <c r="FW50" i="8"/>
  <c r="FV50" i="8"/>
  <c r="FU50" i="8"/>
  <c r="FT50" i="8"/>
  <c r="FS50" i="8"/>
  <c r="FR50" i="8"/>
  <c r="FQ50" i="8"/>
  <c r="FP50" i="8"/>
  <c r="FO50" i="8"/>
  <c r="FN50" i="8"/>
  <c r="FM50" i="8"/>
  <c r="FL50" i="8"/>
  <c r="FK50" i="8"/>
  <c r="FJ50" i="8"/>
  <c r="FI50" i="8"/>
  <c r="FH50" i="8"/>
  <c r="FG50" i="8"/>
  <c r="FF50" i="8"/>
  <c r="FE50" i="8"/>
  <c r="FD50" i="8"/>
  <c r="FC50" i="8"/>
  <c r="FB50" i="8"/>
  <c r="FA50" i="8"/>
  <c r="EZ50" i="8"/>
  <c r="EY50" i="8"/>
  <c r="EX50" i="8"/>
  <c r="EW50" i="8"/>
  <c r="EV50" i="8"/>
  <c r="EU50" i="8"/>
  <c r="ET50" i="8"/>
  <c r="ES50" i="8"/>
  <c r="ER50" i="8"/>
  <c r="EQ50" i="8"/>
  <c r="EP50" i="8"/>
  <c r="EO50" i="8"/>
  <c r="EN50" i="8"/>
  <c r="EM50" i="8"/>
  <c r="EL50" i="8"/>
  <c r="EK50" i="8"/>
  <c r="EJ50" i="8"/>
  <c r="EI50" i="8"/>
  <c r="EH50" i="8"/>
  <c r="EG50" i="8"/>
  <c r="EF50" i="8"/>
  <c r="EE50" i="8"/>
  <c r="ED50" i="8"/>
  <c r="EC50" i="8"/>
  <c r="EB50" i="8"/>
  <c r="EA50" i="8"/>
  <c r="DZ50" i="8"/>
  <c r="DY50" i="8"/>
  <c r="DX50" i="8"/>
  <c r="DW50" i="8"/>
  <c r="DV50" i="8"/>
  <c r="DU50" i="8"/>
  <c r="DT50" i="8"/>
  <c r="DS50" i="8"/>
  <c r="DR50" i="8"/>
  <c r="DQ50" i="8"/>
  <c r="DP50" i="8"/>
  <c r="DO50" i="8"/>
  <c r="DN50" i="8"/>
  <c r="DM50" i="8"/>
  <c r="DL50" i="8"/>
  <c r="DK50" i="8"/>
  <c r="DJ50" i="8"/>
  <c r="DI50" i="8"/>
  <c r="DH50" i="8"/>
  <c r="DG50" i="8"/>
  <c r="DF50" i="8"/>
  <c r="DE50" i="8"/>
  <c r="DD50" i="8"/>
  <c r="DC50" i="8"/>
  <c r="DB50" i="8"/>
  <c r="DA50" i="8"/>
  <c r="CZ50" i="8"/>
  <c r="CY50" i="8"/>
  <c r="CX50" i="8"/>
  <c r="CW50" i="8"/>
  <c r="CV50" i="8"/>
  <c r="CU50" i="8"/>
  <c r="CT50" i="8"/>
  <c r="CS50" i="8"/>
  <c r="CR50" i="8"/>
  <c r="CQ50" i="8"/>
  <c r="CP50" i="8"/>
  <c r="CO50" i="8"/>
  <c r="CN50" i="8"/>
  <c r="CM50" i="8"/>
  <c r="CL50" i="8"/>
  <c r="CK50" i="8"/>
  <c r="CJ50" i="8"/>
  <c r="CI50" i="8"/>
  <c r="CH50" i="8"/>
  <c r="CG50" i="8"/>
  <c r="CF50" i="8"/>
  <c r="CE50" i="8"/>
  <c r="CD50" i="8"/>
  <c r="CC50" i="8"/>
  <c r="CB50" i="8"/>
  <c r="CA50" i="8"/>
  <c r="BZ50" i="8"/>
  <c r="BY50" i="8"/>
  <c r="BX50" i="8"/>
  <c r="BW50" i="8"/>
  <c r="BV50" i="8"/>
  <c r="BU50" i="8"/>
  <c r="BT50" i="8"/>
  <c r="BS50" i="8"/>
  <c r="BR50" i="8"/>
  <c r="BQ50" i="8"/>
  <c r="BP50" i="8"/>
  <c r="BO50" i="8"/>
  <c r="D50" i="8" s="1"/>
  <c r="BN50" i="8"/>
  <c r="BM50" i="8"/>
  <c r="BL50" i="8"/>
  <c r="BK50" i="8"/>
  <c r="BJ50" i="8"/>
  <c r="BI50" i="8"/>
  <c r="BH50" i="8"/>
  <c r="BG50" i="8"/>
  <c r="BF50" i="8"/>
  <c r="BE50" i="8"/>
  <c r="BD50" i="8"/>
  <c r="BC50" i="8"/>
  <c r="BB50" i="8"/>
  <c r="BA50" i="8"/>
  <c r="AZ50" i="8"/>
  <c r="AY50" i="8"/>
  <c r="AX50" i="8"/>
  <c r="AW50" i="8"/>
  <c r="AV50" i="8"/>
  <c r="AU50" i="8"/>
  <c r="AT50" i="8"/>
  <c r="AS50" i="8"/>
  <c r="AR50" i="8"/>
  <c r="AQ50" i="8"/>
  <c r="AP50" i="8"/>
  <c r="AO50" i="8"/>
  <c r="AN50" i="8"/>
  <c r="AM50" i="8"/>
  <c r="AL50" i="8"/>
  <c r="AK50" i="8"/>
  <c r="AJ50" i="8"/>
  <c r="AI50" i="8"/>
  <c r="AH50" i="8"/>
  <c r="AG50" i="8"/>
  <c r="AF50" i="8"/>
  <c r="AE50" i="8"/>
  <c r="AD50" i="8"/>
  <c r="AC50" i="8"/>
  <c r="AB50" i="8"/>
  <c r="AA50" i="8"/>
  <c r="Z50" i="8"/>
  <c r="Y50" i="8"/>
  <c r="X50" i="8"/>
  <c r="W50" i="8"/>
  <c r="V50" i="8"/>
  <c r="U50" i="8"/>
  <c r="T50" i="8"/>
  <c r="S50" i="8"/>
  <c r="R50" i="8"/>
  <c r="Q50" i="8"/>
  <c r="P50" i="8"/>
  <c r="O50" i="8"/>
  <c r="N50" i="8"/>
  <c r="M50" i="8"/>
  <c r="L50" i="8"/>
  <c r="K50" i="8"/>
  <c r="J50" i="8"/>
  <c r="I50" i="8"/>
  <c r="H50" i="8"/>
  <c r="G50" i="8"/>
  <c r="F50" i="8"/>
  <c r="E50" i="8"/>
  <c r="KG30" i="8"/>
  <c r="KF30" i="8"/>
  <c r="KE30" i="8"/>
  <c r="KD30" i="8"/>
  <c r="KC30" i="8"/>
  <c r="KB30" i="8"/>
  <c r="KA30" i="8"/>
  <c r="JZ30" i="8"/>
  <c r="JY30" i="8"/>
  <c r="JX30" i="8"/>
  <c r="JW30" i="8"/>
  <c r="JV30" i="8"/>
  <c r="JU30" i="8"/>
  <c r="JT30" i="8"/>
  <c r="JS30" i="8"/>
  <c r="JR30" i="8"/>
  <c r="JQ30" i="8"/>
  <c r="JP30" i="8"/>
  <c r="JO30" i="8"/>
  <c r="JN30" i="8"/>
  <c r="JM30" i="8"/>
  <c r="JL30" i="8"/>
  <c r="JK30" i="8"/>
  <c r="JJ30" i="8"/>
  <c r="JI30" i="8"/>
  <c r="JH30" i="8"/>
  <c r="JG30" i="8"/>
  <c r="JF30" i="8"/>
  <c r="JE30" i="8"/>
  <c r="JD30" i="8"/>
  <c r="JC30" i="8"/>
  <c r="JB30" i="8"/>
  <c r="JA30" i="8"/>
  <c r="IZ30" i="8"/>
  <c r="IY30" i="8"/>
  <c r="IX30" i="8"/>
  <c r="IW30" i="8"/>
  <c r="IV30" i="8"/>
  <c r="IU30" i="8"/>
  <c r="IT30" i="8"/>
  <c r="IS30" i="8"/>
  <c r="IR30" i="8"/>
  <c r="IQ30" i="8"/>
  <c r="IP30" i="8"/>
  <c r="IO30" i="8"/>
  <c r="IN30" i="8"/>
  <c r="IM30" i="8"/>
  <c r="IL30" i="8"/>
  <c r="IK30" i="8"/>
  <c r="IJ30" i="8"/>
  <c r="II30" i="8"/>
  <c r="IH30" i="8"/>
  <c r="IG30" i="8"/>
  <c r="IF30" i="8"/>
  <c r="IE30" i="8"/>
  <c r="ID30" i="8"/>
  <c r="IC30" i="8"/>
  <c r="IB30" i="8"/>
  <c r="IA30" i="8"/>
  <c r="HZ30" i="8"/>
  <c r="HY30" i="8"/>
  <c r="HX30" i="8"/>
  <c r="HW30" i="8"/>
  <c r="HV30" i="8"/>
  <c r="HU30" i="8"/>
  <c r="HT30" i="8"/>
  <c r="HS30" i="8"/>
  <c r="HR30" i="8"/>
  <c r="HQ30" i="8"/>
  <c r="HP30" i="8"/>
  <c r="HO30" i="8"/>
  <c r="HN30" i="8"/>
  <c r="HM30" i="8"/>
  <c r="HL30" i="8"/>
  <c r="HK30" i="8"/>
  <c r="HJ30" i="8"/>
  <c r="HI30" i="8"/>
  <c r="HH30" i="8"/>
  <c r="HG30" i="8"/>
  <c r="HF30" i="8"/>
  <c r="HE30" i="8"/>
  <c r="HD30" i="8"/>
  <c r="HC30" i="8"/>
  <c r="HB30" i="8"/>
  <c r="HA30" i="8"/>
  <c r="GZ30" i="8"/>
  <c r="GY30" i="8"/>
  <c r="GX30" i="8"/>
  <c r="GW30" i="8"/>
  <c r="GV30" i="8"/>
  <c r="GU30" i="8"/>
  <c r="GT30" i="8"/>
  <c r="GS30" i="8"/>
  <c r="GR30" i="8"/>
  <c r="GQ30" i="8"/>
  <c r="GP30" i="8"/>
  <c r="GO30" i="8"/>
  <c r="GN30" i="8"/>
  <c r="GM30" i="8"/>
  <c r="GL30" i="8"/>
  <c r="GK30" i="8"/>
  <c r="GJ30" i="8"/>
  <c r="GI30" i="8"/>
  <c r="GH30" i="8"/>
  <c r="GG30" i="8"/>
  <c r="GF30" i="8"/>
  <c r="GE30" i="8"/>
  <c r="GD30" i="8"/>
  <c r="GC30" i="8"/>
  <c r="GB30" i="8"/>
  <c r="GA30" i="8"/>
  <c r="FZ30" i="8"/>
  <c r="FY30" i="8"/>
  <c r="FX30" i="8"/>
  <c r="FW30" i="8"/>
  <c r="FV30" i="8"/>
  <c r="FU30" i="8"/>
  <c r="FT30" i="8"/>
  <c r="FS30" i="8"/>
  <c r="FR30" i="8"/>
  <c r="FQ30" i="8"/>
  <c r="FP30" i="8"/>
  <c r="FO30" i="8"/>
  <c r="FN30" i="8"/>
  <c r="FM30" i="8"/>
  <c r="FL30" i="8"/>
  <c r="FK30" i="8"/>
  <c r="FJ30" i="8"/>
  <c r="FI30" i="8"/>
  <c r="FH30" i="8"/>
  <c r="FG30" i="8"/>
  <c r="FF30" i="8"/>
  <c r="FE30" i="8"/>
  <c r="FD30" i="8"/>
  <c r="FC30" i="8"/>
  <c r="FB30" i="8"/>
  <c r="FA30" i="8"/>
  <c r="EZ30" i="8"/>
  <c r="EY30" i="8"/>
  <c r="EX30" i="8"/>
  <c r="EW30" i="8"/>
  <c r="EV30" i="8"/>
  <c r="EU30" i="8"/>
  <c r="ET30" i="8"/>
  <c r="ES30" i="8"/>
  <c r="ER30" i="8"/>
  <c r="EQ30" i="8"/>
  <c r="EP30" i="8"/>
  <c r="EO30" i="8"/>
  <c r="EN30" i="8"/>
  <c r="EM30" i="8"/>
  <c r="EL30" i="8"/>
  <c r="EK30" i="8"/>
  <c r="EJ30" i="8"/>
  <c r="EI30" i="8"/>
  <c r="EH30" i="8"/>
  <c r="EG30" i="8"/>
  <c r="EF30" i="8"/>
  <c r="EE30" i="8"/>
  <c r="ED30" i="8"/>
  <c r="EC30" i="8"/>
  <c r="EB30" i="8"/>
  <c r="EA30" i="8"/>
  <c r="DZ30" i="8"/>
  <c r="DY30" i="8"/>
  <c r="DX30" i="8"/>
  <c r="DW30" i="8"/>
  <c r="DV30" i="8"/>
  <c r="DU30" i="8"/>
  <c r="DT30" i="8"/>
  <c r="DS30" i="8"/>
  <c r="DR30" i="8"/>
  <c r="DQ30" i="8"/>
  <c r="DP30" i="8"/>
  <c r="DO30" i="8"/>
  <c r="DN30" i="8"/>
  <c r="DM30" i="8"/>
  <c r="DL30" i="8"/>
  <c r="DK30" i="8"/>
  <c r="DJ30" i="8"/>
  <c r="DI30" i="8"/>
  <c r="DH30" i="8"/>
  <c r="DG30" i="8"/>
  <c r="DF30" i="8"/>
  <c r="DE30" i="8"/>
  <c r="DD30" i="8"/>
  <c r="DC30" i="8"/>
  <c r="DB30" i="8"/>
  <c r="DA30" i="8"/>
  <c r="CZ30" i="8"/>
  <c r="CY30" i="8"/>
  <c r="CX30" i="8"/>
  <c r="CW30" i="8"/>
  <c r="CV30" i="8"/>
  <c r="CU30" i="8"/>
  <c r="CT30" i="8"/>
  <c r="CS30" i="8"/>
  <c r="CR30" i="8"/>
  <c r="CQ30" i="8"/>
  <c r="CP30" i="8"/>
  <c r="CO30" i="8"/>
  <c r="CN30" i="8"/>
  <c r="CM30" i="8"/>
  <c r="CL30" i="8"/>
  <c r="CK30" i="8"/>
  <c r="CJ30" i="8"/>
  <c r="CI30" i="8"/>
  <c r="CH30" i="8"/>
  <c r="CG30" i="8"/>
  <c r="CF30" i="8"/>
  <c r="CE30" i="8"/>
  <c r="CD30" i="8"/>
  <c r="CC30" i="8"/>
  <c r="CB30" i="8"/>
  <c r="CA30" i="8"/>
  <c r="BZ30" i="8"/>
  <c r="BY30" i="8"/>
  <c r="BX30" i="8"/>
  <c r="BW30" i="8"/>
  <c r="BV30" i="8"/>
  <c r="BU30" i="8"/>
  <c r="BT30" i="8"/>
  <c r="BS30" i="8"/>
  <c r="BR30" i="8"/>
  <c r="BQ30" i="8"/>
  <c r="BP30" i="8"/>
  <c r="D30" i="8" s="1"/>
  <c r="BO30" i="8"/>
  <c r="BN30" i="8"/>
  <c r="BM30" i="8"/>
  <c r="BL30" i="8"/>
  <c r="BK30" i="8"/>
  <c r="BJ30" i="8"/>
  <c r="BI30" i="8"/>
  <c r="BH30" i="8"/>
  <c r="BG30" i="8"/>
  <c r="BF30" i="8"/>
  <c r="BE30" i="8"/>
  <c r="BD30" i="8"/>
  <c r="BC30" i="8"/>
  <c r="BB30" i="8"/>
  <c r="BA30" i="8"/>
  <c r="AZ30" i="8"/>
  <c r="AY30" i="8"/>
  <c r="AX30" i="8"/>
  <c r="AW30" i="8"/>
  <c r="AV30" i="8"/>
  <c r="AU30" i="8"/>
  <c r="AT30" i="8"/>
  <c r="AS30" i="8"/>
  <c r="AR30" i="8"/>
  <c r="AQ30" i="8"/>
  <c r="AP30" i="8"/>
  <c r="AO30" i="8"/>
  <c r="AN30" i="8"/>
  <c r="AM30" i="8"/>
  <c r="AL30" i="8"/>
  <c r="AK30" i="8"/>
  <c r="AJ30" i="8"/>
  <c r="AI30" i="8"/>
  <c r="AH30" i="8"/>
  <c r="AG30" i="8"/>
  <c r="AF30" i="8"/>
  <c r="AE30" i="8"/>
  <c r="AD30" i="8"/>
  <c r="AC30" i="8"/>
  <c r="AB30" i="8"/>
  <c r="AA30" i="8"/>
  <c r="Z30" i="8"/>
  <c r="Y30" i="8"/>
  <c r="X30" i="8"/>
  <c r="W30" i="8"/>
  <c r="V30" i="8"/>
  <c r="U30" i="8"/>
  <c r="T30" i="8"/>
  <c r="S30" i="8"/>
  <c r="R30" i="8"/>
  <c r="Q30" i="8"/>
  <c r="P30" i="8"/>
  <c r="O30" i="8"/>
  <c r="N30" i="8"/>
  <c r="M30" i="8"/>
  <c r="L30" i="8"/>
  <c r="K30" i="8"/>
  <c r="J30" i="8"/>
  <c r="I30" i="8"/>
  <c r="H30" i="8"/>
  <c r="G30" i="8"/>
  <c r="F30" i="8"/>
  <c r="E30" i="8"/>
  <c r="KG1" i="8"/>
  <c r="KG19" i="8" s="1"/>
  <c r="KG29" i="8" s="1"/>
  <c r="KG39" i="8" s="1"/>
  <c r="KG49" i="8" s="1"/>
  <c r="KG59" i="8" s="1"/>
  <c r="KG69" i="8" s="1"/>
  <c r="KG79" i="8" s="1"/>
  <c r="KG89" i="8" s="1"/>
  <c r="KF1" i="8"/>
  <c r="KF19" i="8" s="1"/>
  <c r="KF29" i="8" s="1"/>
  <c r="KF39" i="8" s="1"/>
  <c r="KF49" i="8" s="1"/>
  <c r="KF59" i="8" s="1"/>
  <c r="KF69" i="8" s="1"/>
  <c r="KF79" i="8" s="1"/>
  <c r="KF89" i="8" s="1"/>
  <c r="KE1" i="8"/>
  <c r="KE19" i="8" s="1"/>
  <c r="KE29" i="8" s="1"/>
  <c r="KE39" i="8" s="1"/>
  <c r="KE49" i="8" s="1"/>
  <c r="KE59" i="8" s="1"/>
  <c r="KE69" i="8" s="1"/>
  <c r="KE79" i="8" s="1"/>
  <c r="KE89" i="8" s="1"/>
  <c r="KD1" i="8"/>
  <c r="KD19" i="8" s="1"/>
  <c r="KD29" i="8" s="1"/>
  <c r="KD39" i="8" s="1"/>
  <c r="KD49" i="8" s="1"/>
  <c r="KD59" i="8" s="1"/>
  <c r="KD69" i="8" s="1"/>
  <c r="KD79" i="8" s="1"/>
  <c r="KD89" i="8" s="1"/>
  <c r="KC1" i="8"/>
  <c r="KC19" i="8" s="1"/>
  <c r="KC29" i="8" s="1"/>
  <c r="KC39" i="8" s="1"/>
  <c r="KC49" i="8" s="1"/>
  <c r="KC59" i="8" s="1"/>
  <c r="KC69" i="8" s="1"/>
  <c r="KC79" i="8" s="1"/>
  <c r="KC89" i="8" s="1"/>
  <c r="KB1" i="8"/>
  <c r="KB19" i="8" s="1"/>
  <c r="KB29" i="8" s="1"/>
  <c r="KB39" i="8" s="1"/>
  <c r="KB49" i="8" s="1"/>
  <c r="KB59" i="8" s="1"/>
  <c r="KB69" i="8" s="1"/>
  <c r="KB79" i="8" s="1"/>
  <c r="KB89" i="8" s="1"/>
  <c r="KA1" i="8"/>
  <c r="KA19" i="8" s="1"/>
  <c r="KA29" i="8" s="1"/>
  <c r="KA39" i="8" s="1"/>
  <c r="KA49" i="8" s="1"/>
  <c r="KA59" i="8" s="1"/>
  <c r="KA69" i="8" s="1"/>
  <c r="KA79" i="8" s="1"/>
  <c r="KA89" i="8" s="1"/>
  <c r="JZ1" i="8"/>
  <c r="JZ19" i="8" s="1"/>
  <c r="JZ29" i="8" s="1"/>
  <c r="JZ39" i="8" s="1"/>
  <c r="JZ49" i="8" s="1"/>
  <c r="JZ59" i="8" s="1"/>
  <c r="JZ69" i="8" s="1"/>
  <c r="JZ79" i="8" s="1"/>
  <c r="JZ89" i="8" s="1"/>
  <c r="JY1" i="8"/>
  <c r="JY19" i="8" s="1"/>
  <c r="JY29" i="8" s="1"/>
  <c r="JY39" i="8" s="1"/>
  <c r="JY49" i="8" s="1"/>
  <c r="JY59" i="8" s="1"/>
  <c r="JY69" i="8" s="1"/>
  <c r="JY79" i="8" s="1"/>
  <c r="JY89" i="8" s="1"/>
  <c r="JX1" i="8"/>
  <c r="JX19" i="8" s="1"/>
  <c r="JX29" i="8" s="1"/>
  <c r="JX39" i="8" s="1"/>
  <c r="JX49" i="8" s="1"/>
  <c r="JX59" i="8" s="1"/>
  <c r="JX69" i="8" s="1"/>
  <c r="JX79" i="8" s="1"/>
  <c r="JX89" i="8" s="1"/>
  <c r="JW1" i="8"/>
  <c r="JW19" i="8" s="1"/>
  <c r="JW29" i="8" s="1"/>
  <c r="JW39" i="8" s="1"/>
  <c r="JW49" i="8" s="1"/>
  <c r="JW59" i="8" s="1"/>
  <c r="JW69" i="8" s="1"/>
  <c r="JW79" i="8" s="1"/>
  <c r="JW89" i="8" s="1"/>
  <c r="JV1" i="8"/>
  <c r="JV19" i="8" s="1"/>
  <c r="JV29" i="8" s="1"/>
  <c r="JV39" i="8" s="1"/>
  <c r="JV49" i="8" s="1"/>
  <c r="JV59" i="8" s="1"/>
  <c r="JV69" i="8" s="1"/>
  <c r="JV79" i="8" s="1"/>
  <c r="JV89" i="8" s="1"/>
  <c r="JU1" i="8"/>
  <c r="JU19" i="8" s="1"/>
  <c r="JU29" i="8" s="1"/>
  <c r="JU39" i="8" s="1"/>
  <c r="JU49" i="8" s="1"/>
  <c r="JU59" i="8" s="1"/>
  <c r="JU69" i="8" s="1"/>
  <c r="JU79" i="8" s="1"/>
  <c r="JU89" i="8" s="1"/>
  <c r="JT1" i="8"/>
  <c r="JT19" i="8" s="1"/>
  <c r="JT29" i="8" s="1"/>
  <c r="JT39" i="8" s="1"/>
  <c r="JT49" i="8" s="1"/>
  <c r="JT59" i="8" s="1"/>
  <c r="JT69" i="8" s="1"/>
  <c r="JT79" i="8" s="1"/>
  <c r="JT89" i="8" s="1"/>
  <c r="JS1" i="8"/>
  <c r="JS19" i="8" s="1"/>
  <c r="JS29" i="8" s="1"/>
  <c r="JS39" i="8" s="1"/>
  <c r="JS49" i="8" s="1"/>
  <c r="JS59" i="8" s="1"/>
  <c r="JS69" i="8" s="1"/>
  <c r="JS79" i="8" s="1"/>
  <c r="JS89" i="8" s="1"/>
  <c r="JR1" i="8"/>
  <c r="JR19" i="8" s="1"/>
  <c r="JR29" i="8" s="1"/>
  <c r="JR39" i="8" s="1"/>
  <c r="JR49" i="8" s="1"/>
  <c r="JR59" i="8" s="1"/>
  <c r="JR69" i="8" s="1"/>
  <c r="JR79" i="8" s="1"/>
  <c r="JR89" i="8" s="1"/>
  <c r="JQ1" i="8"/>
  <c r="JQ19" i="8" s="1"/>
  <c r="JQ29" i="8" s="1"/>
  <c r="JQ39" i="8" s="1"/>
  <c r="JQ49" i="8" s="1"/>
  <c r="JQ59" i="8" s="1"/>
  <c r="JQ69" i="8" s="1"/>
  <c r="JQ79" i="8" s="1"/>
  <c r="JQ89" i="8" s="1"/>
  <c r="JP1" i="8"/>
  <c r="JP19" i="8" s="1"/>
  <c r="JP29" i="8" s="1"/>
  <c r="JP39" i="8" s="1"/>
  <c r="JP49" i="8" s="1"/>
  <c r="JP59" i="8" s="1"/>
  <c r="JP69" i="8" s="1"/>
  <c r="JP79" i="8" s="1"/>
  <c r="JP89" i="8" s="1"/>
  <c r="JO1" i="8"/>
  <c r="JO19" i="8" s="1"/>
  <c r="JO29" i="8" s="1"/>
  <c r="JO39" i="8" s="1"/>
  <c r="JO49" i="8" s="1"/>
  <c r="JO59" i="8" s="1"/>
  <c r="JO69" i="8" s="1"/>
  <c r="JO79" i="8" s="1"/>
  <c r="JO89" i="8" s="1"/>
  <c r="JN1" i="8"/>
  <c r="JN19" i="8" s="1"/>
  <c r="JN29" i="8" s="1"/>
  <c r="JN39" i="8" s="1"/>
  <c r="JN49" i="8" s="1"/>
  <c r="JN59" i="8" s="1"/>
  <c r="JN69" i="8" s="1"/>
  <c r="JN79" i="8" s="1"/>
  <c r="JN89" i="8" s="1"/>
  <c r="JM1" i="8"/>
  <c r="JM19" i="8" s="1"/>
  <c r="JM29" i="8" s="1"/>
  <c r="JM39" i="8" s="1"/>
  <c r="JM49" i="8" s="1"/>
  <c r="JM59" i="8" s="1"/>
  <c r="JM69" i="8" s="1"/>
  <c r="JM79" i="8" s="1"/>
  <c r="JM89" i="8" s="1"/>
  <c r="JL1" i="8"/>
  <c r="JL19" i="8" s="1"/>
  <c r="JL29" i="8" s="1"/>
  <c r="JL39" i="8" s="1"/>
  <c r="JL49" i="8" s="1"/>
  <c r="JL59" i="8" s="1"/>
  <c r="JL69" i="8" s="1"/>
  <c r="JL79" i="8" s="1"/>
  <c r="JL89" i="8" s="1"/>
  <c r="JK1" i="8"/>
  <c r="JK19" i="8" s="1"/>
  <c r="JK29" i="8" s="1"/>
  <c r="JK39" i="8" s="1"/>
  <c r="JK49" i="8" s="1"/>
  <c r="JK59" i="8" s="1"/>
  <c r="JK69" i="8" s="1"/>
  <c r="JK79" i="8" s="1"/>
  <c r="JK89" i="8" s="1"/>
  <c r="JJ1" i="8"/>
  <c r="JJ19" i="8" s="1"/>
  <c r="JJ29" i="8" s="1"/>
  <c r="JJ39" i="8" s="1"/>
  <c r="JJ49" i="8" s="1"/>
  <c r="JJ59" i="8" s="1"/>
  <c r="JJ69" i="8" s="1"/>
  <c r="JJ79" i="8" s="1"/>
  <c r="JJ89" i="8" s="1"/>
  <c r="JI1" i="8"/>
  <c r="JI19" i="8" s="1"/>
  <c r="JI29" i="8" s="1"/>
  <c r="JI39" i="8" s="1"/>
  <c r="JI49" i="8" s="1"/>
  <c r="JI59" i="8" s="1"/>
  <c r="JI69" i="8" s="1"/>
  <c r="JI79" i="8" s="1"/>
  <c r="JI89" i="8" s="1"/>
  <c r="JH1" i="8"/>
  <c r="JH19" i="8" s="1"/>
  <c r="JH29" i="8" s="1"/>
  <c r="JH39" i="8" s="1"/>
  <c r="JH49" i="8" s="1"/>
  <c r="JH59" i="8" s="1"/>
  <c r="JH69" i="8" s="1"/>
  <c r="JH79" i="8" s="1"/>
  <c r="JH89" i="8" s="1"/>
  <c r="JG1" i="8"/>
  <c r="JG19" i="8" s="1"/>
  <c r="JG29" i="8" s="1"/>
  <c r="JG39" i="8" s="1"/>
  <c r="JG49" i="8" s="1"/>
  <c r="JG59" i="8" s="1"/>
  <c r="JG69" i="8" s="1"/>
  <c r="JG79" i="8" s="1"/>
  <c r="JG89" i="8" s="1"/>
  <c r="JF1" i="8"/>
  <c r="JF19" i="8" s="1"/>
  <c r="JF29" i="8" s="1"/>
  <c r="JF39" i="8" s="1"/>
  <c r="JF49" i="8" s="1"/>
  <c r="JF59" i="8" s="1"/>
  <c r="JF69" i="8" s="1"/>
  <c r="JF79" i="8" s="1"/>
  <c r="JF89" i="8" s="1"/>
  <c r="JE1" i="8"/>
  <c r="JE19" i="8" s="1"/>
  <c r="JE29" i="8" s="1"/>
  <c r="JE39" i="8" s="1"/>
  <c r="JE49" i="8" s="1"/>
  <c r="JE59" i="8" s="1"/>
  <c r="JE69" i="8" s="1"/>
  <c r="JE79" i="8" s="1"/>
  <c r="JE89" i="8" s="1"/>
  <c r="JD1" i="8"/>
  <c r="JD19" i="8" s="1"/>
  <c r="JD29" i="8" s="1"/>
  <c r="JD39" i="8" s="1"/>
  <c r="JD49" i="8" s="1"/>
  <c r="JD59" i="8" s="1"/>
  <c r="JD69" i="8" s="1"/>
  <c r="JD79" i="8" s="1"/>
  <c r="JD89" i="8" s="1"/>
  <c r="JC1" i="8"/>
  <c r="JC19" i="8" s="1"/>
  <c r="JC29" i="8" s="1"/>
  <c r="JC39" i="8" s="1"/>
  <c r="JC49" i="8" s="1"/>
  <c r="JC59" i="8" s="1"/>
  <c r="JC69" i="8" s="1"/>
  <c r="JC79" i="8" s="1"/>
  <c r="JC89" i="8" s="1"/>
  <c r="JB1" i="8"/>
  <c r="JB19" i="8" s="1"/>
  <c r="JB29" i="8" s="1"/>
  <c r="JB39" i="8" s="1"/>
  <c r="JB49" i="8" s="1"/>
  <c r="JB59" i="8" s="1"/>
  <c r="JB69" i="8" s="1"/>
  <c r="JB79" i="8" s="1"/>
  <c r="JB89" i="8" s="1"/>
  <c r="JA1" i="8"/>
  <c r="JA19" i="8" s="1"/>
  <c r="JA29" i="8" s="1"/>
  <c r="JA39" i="8" s="1"/>
  <c r="JA49" i="8" s="1"/>
  <c r="JA59" i="8" s="1"/>
  <c r="JA69" i="8" s="1"/>
  <c r="JA79" i="8" s="1"/>
  <c r="JA89" i="8" s="1"/>
  <c r="IZ1" i="8"/>
  <c r="IZ19" i="8" s="1"/>
  <c r="IZ29" i="8" s="1"/>
  <c r="IZ39" i="8" s="1"/>
  <c r="IZ49" i="8" s="1"/>
  <c r="IZ59" i="8" s="1"/>
  <c r="IZ69" i="8" s="1"/>
  <c r="IZ79" i="8" s="1"/>
  <c r="IZ89" i="8" s="1"/>
  <c r="IY1" i="8"/>
  <c r="IY19" i="8" s="1"/>
  <c r="IY29" i="8" s="1"/>
  <c r="IY39" i="8" s="1"/>
  <c r="IY49" i="8" s="1"/>
  <c r="IY59" i="8" s="1"/>
  <c r="IY69" i="8" s="1"/>
  <c r="IY79" i="8" s="1"/>
  <c r="IY89" i="8" s="1"/>
  <c r="IX1" i="8"/>
  <c r="IX19" i="8" s="1"/>
  <c r="IX29" i="8" s="1"/>
  <c r="IX39" i="8" s="1"/>
  <c r="IX49" i="8" s="1"/>
  <c r="IX59" i="8" s="1"/>
  <c r="IX69" i="8" s="1"/>
  <c r="IX79" i="8" s="1"/>
  <c r="IX89" i="8" s="1"/>
  <c r="IW1" i="8"/>
  <c r="IW19" i="8" s="1"/>
  <c r="IW29" i="8" s="1"/>
  <c r="IW39" i="8" s="1"/>
  <c r="IW49" i="8" s="1"/>
  <c r="IW59" i="8" s="1"/>
  <c r="IW69" i="8" s="1"/>
  <c r="IW79" i="8" s="1"/>
  <c r="IW89" i="8" s="1"/>
  <c r="IV1" i="8"/>
  <c r="IV19" i="8" s="1"/>
  <c r="IV29" i="8" s="1"/>
  <c r="IV39" i="8" s="1"/>
  <c r="IV49" i="8" s="1"/>
  <c r="IV59" i="8" s="1"/>
  <c r="IV69" i="8" s="1"/>
  <c r="IV79" i="8" s="1"/>
  <c r="IV89" i="8" s="1"/>
  <c r="IU1" i="8"/>
  <c r="IU19" i="8" s="1"/>
  <c r="IU29" i="8" s="1"/>
  <c r="IU39" i="8" s="1"/>
  <c r="IU49" i="8" s="1"/>
  <c r="IU59" i="8" s="1"/>
  <c r="IU69" i="8" s="1"/>
  <c r="IU79" i="8" s="1"/>
  <c r="IU89" i="8" s="1"/>
  <c r="IT1" i="8"/>
  <c r="IT19" i="8" s="1"/>
  <c r="IT29" i="8" s="1"/>
  <c r="IT39" i="8" s="1"/>
  <c r="IT49" i="8" s="1"/>
  <c r="IT59" i="8" s="1"/>
  <c r="IT69" i="8" s="1"/>
  <c r="IT79" i="8" s="1"/>
  <c r="IT89" i="8" s="1"/>
  <c r="IS1" i="8"/>
  <c r="IS19" i="8" s="1"/>
  <c r="IS29" i="8" s="1"/>
  <c r="IS39" i="8" s="1"/>
  <c r="IS49" i="8" s="1"/>
  <c r="IS59" i="8" s="1"/>
  <c r="IS69" i="8" s="1"/>
  <c r="IS79" i="8" s="1"/>
  <c r="IS89" i="8" s="1"/>
  <c r="IR1" i="8"/>
  <c r="IR19" i="8" s="1"/>
  <c r="IR29" i="8" s="1"/>
  <c r="IR39" i="8" s="1"/>
  <c r="IR49" i="8" s="1"/>
  <c r="IR59" i="8" s="1"/>
  <c r="IR69" i="8" s="1"/>
  <c r="IR79" i="8" s="1"/>
  <c r="IR89" i="8" s="1"/>
  <c r="IQ1" i="8"/>
  <c r="IQ19" i="8" s="1"/>
  <c r="IQ29" i="8" s="1"/>
  <c r="IQ39" i="8" s="1"/>
  <c r="IQ49" i="8" s="1"/>
  <c r="IQ59" i="8" s="1"/>
  <c r="IQ69" i="8" s="1"/>
  <c r="IQ79" i="8" s="1"/>
  <c r="IQ89" i="8" s="1"/>
  <c r="IP1" i="8"/>
  <c r="IP19" i="8" s="1"/>
  <c r="IP29" i="8" s="1"/>
  <c r="IP39" i="8" s="1"/>
  <c r="IP49" i="8" s="1"/>
  <c r="IP59" i="8" s="1"/>
  <c r="IP69" i="8" s="1"/>
  <c r="IP79" i="8" s="1"/>
  <c r="IP89" i="8" s="1"/>
  <c r="IO1" i="8"/>
  <c r="IO19" i="8" s="1"/>
  <c r="IO29" i="8" s="1"/>
  <c r="IO39" i="8" s="1"/>
  <c r="IO49" i="8" s="1"/>
  <c r="IO59" i="8" s="1"/>
  <c r="IO69" i="8" s="1"/>
  <c r="IO79" i="8" s="1"/>
  <c r="IO89" i="8" s="1"/>
  <c r="IN1" i="8"/>
  <c r="IN19" i="8" s="1"/>
  <c r="IN29" i="8" s="1"/>
  <c r="IN39" i="8" s="1"/>
  <c r="IN49" i="8" s="1"/>
  <c r="IN59" i="8" s="1"/>
  <c r="IN69" i="8" s="1"/>
  <c r="IN79" i="8" s="1"/>
  <c r="IN89" i="8" s="1"/>
  <c r="IM1" i="8"/>
  <c r="IM19" i="8" s="1"/>
  <c r="IM29" i="8" s="1"/>
  <c r="IM39" i="8" s="1"/>
  <c r="IM49" i="8" s="1"/>
  <c r="IM59" i="8" s="1"/>
  <c r="IM69" i="8" s="1"/>
  <c r="IM79" i="8" s="1"/>
  <c r="IM89" i="8" s="1"/>
  <c r="IL1" i="8"/>
  <c r="IL19" i="8" s="1"/>
  <c r="IL29" i="8" s="1"/>
  <c r="IL39" i="8" s="1"/>
  <c r="IL49" i="8" s="1"/>
  <c r="IL59" i="8" s="1"/>
  <c r="IL69" i="8" s="1"/>
  <c r="IL79" i="8" s="1"/>
  <c r="IL89" i="8" s="1"/>
  <c r="IK1" i="8"/>
  <c r="IK19" i="8" s="1"/>
  <c r="IK29" i="8" s="1"/>
  <c r="IK39" i="8" s="1"/>
  <c r="IK49" i="8" s="1"/>
  <c r="IK59" i="8" s="1"/>
  <c r="IK69" i="8" s="1"/>
  <c r="IK79" i="8" s="1"/>
  <c r="IK89" i="8" s="1"/>
  <c r="IJ1" i="8"/>
  <c r="IJ19" i="8" s="1"/>
  <c r="IJ29" i="8" s="1"/>
  <c r="IJ39" i="8" s="1"/>
  <c r="IJ49" i="8" s="1"/>
  <c r="IJ59" i="8" s="1"/>
  <c r="IJ69" i="8" s="1"/>
  <c r="IJ79" i="8" s="1"/>
  <c r="IJ89" i="8" s="1"/>
  <c r="II1" i="8"/>
  <c r="II19" i="8" s="1"/>
  <c r="II29" i="8" s="1"/>
  <c r="II39" i="8" s="1"/>
  <c r="II49" i="8" s="1"/>
  <c r="II59" i="8" s="1"/>
  <c r="II69" i="8" s="1"/>
  <c r="II79" i="8" s="1"/>
  <c r="II89" i="8" s="1"/>
  <c r="IH1" i="8"/>
  <c r="IH19" i="8" s="1"/>
  <c r="IH29" i="8" s="1"/>
  <c r="IH39" i="8" s="1"/>
  <c r="IH49" i="8" s="1"/>
  <c r="IH59" i="8" s="1"/>
  <c r="IH69" i="8" s="1"/>
  <c r="IH79" i="8" s="1"/>
  <c r="IH89" i="8" s="1"/>
  <c r="IG1" i="8"/>
  <c r="IG19" i="8" s="1"/>
  <c r="IG29" i="8" s="1"/>
  <c r="IG39" i="8" s="1"/>
  <c r="IG49" i="8" s="1"/>
  <c r="IG59" i="8" s="1"/>
  <c r="IG69" i="8" s="1"/>
  <c r="IG79" i="8" s="1"/>
  <c r="IG89" i="8" s="1"/>
  <c r="IF1" i="8"/>
  <c r="IF19" i="8" s="1"/>
  <c r="IF29" i="8" s="1"/>
  <c r="IF39" i="8" s="1"/>
  <c r="IF49" i="8" s="1"/>
  <c r="IF59" i="8" s="1"/>
  <c r="IF69" i="8" s="1"/>
  <c r="IF79" i="8" s="1"/>
  <c r="IF89" i="8" s="1"/>
  <c r="IE1" i="8"/>
  <c r="IE19" i="8" s="1"/>
  <c r="IE29" i="8" s="1"/>
  <c r="IE39" i="8" s="1"/>
  <c r="IE49" i="8" s="1"/>
  <c r="IE59" i="8" s="1"/>
  <c r="IE69" i="8" s="1"/>
  <c r="IE79" i="8" s="1"/>
  <c r="IE89" i="8" s="1"/>
  <c r="ID1" i="8"/>
  <c r="ID19" i="8" s="1"/>
  <c r="ID29" i="8" s="1"/>
  <c r="ID39" i="8" s="1"/>
  <c r="ID49" i="8" s="1"/>
  <c r="ID59" i="8" s="1"/>
  <c r="ID69" i="8" s="1"/>
  <c r="ID79" i="8" s="1"/>
  <c r="ID89" i="8" s="1"/>
  <c r="IC1" i="8"/>
  <c r="IC19" i="8" s="1"/>
  <c r="IC29" i="8" s="1"/>
  <c r="IC39" i="8" s="1"/>
  <c r="IC49" i="8" s="1"/>
  <c r="IC59" i="8" s="1"/>
  <c r="IC69" i="8" s="1"/>
  <c r="IC79" i="8" s="1"/>
  <c r="IC89" i="8" s="1"/>
  <c r="IB1" i="8"/>
  <c r="IB19" i="8" s="1"/>
  <c r="IB29" i="8" s="1"/>
  <c r="IB39" i="8" s="1"/>
  <c r="IB49" i="8" s="1"/>
  <c r="IB59" i="8" s="1"/>
  <c r="IB69" i="8" s="1"/>
  <c r="IB79" i="8" s="1"/>
  <c r="IB89" i="8" s="1"/>
  <c r="IA1" i="8"/>
  <c r="IA19" i="8" s="1"/>
  <c r="IA29" i="8" s="1"/>
  <c r="IA39" i="8" s="1"/>
  <c r="IA49" i="8" s="1"/>
  <c r="IA59" i="8" s="1"/>
  <c r="IA69" i="8" s="1"/>
  <c r="IA79" i="8" s="1"/>
  <c r="IA89" i="8" s="1"/>
  <c r="HZ1" i="8"/>
  <c r="HZ19" i="8" s="1"/>
  <c r="HZ29" i="8" s="1"/>
  <c r="HZ39" i="8" s="1"/>
  <c r="HZ49" i="8" s="1"/>
  <c r="HZ59" i="8" s="1"/>
  <c r="HZ69" i="8" s="1"/>
  <c r="HZ79" i="8" s="1"/>
  <c r="HZ89" i="8" s="1"/>
  <c r="HY1" i="8"/>
  <c r="HY19" i="8" s="1"/>
  <c r="HY29" i="8" s="1"/>
  <c r="HY39" i="8" s="1"/>
  <c r="HY49" i="8" s="1"/>
  <c r="HY59" i="8" s="1"/>
  <c r="HY69" i="8" s="1"/>
  <c r="HY79" i="8" s="1"/>
  <c r="HY89" i="8" s="1"/>
  <c r="HX1" i="8"/>
  <c r="HX19" i="8" s="1"/>
  <c r="HX29" i="8" s="1"/>
  <c r="HX39" i="8" s="1"/>
  <c r="HX49" i="8" s="1"/>
  <c r="HX59" i="8" s="1"/>
  <c r="HX69" i="8" s="1"/>
  <c r="HX79" i="8" s="1"/>
  <c r="HX89" i="8" s="1"/>
  <c r="HW1" i="8"/>
  <c r="HW19" i="8" s="1"/>
  <c r="HW29" i="8" s="1"/>
  <c r="HW39" i="8" s="1"/>
  <c r="HW49" i="8" s="1"/>
  <c r="HW59" i="8" s="1"/>
  <c r="HW69" i="8" s="1"/>
  <c r="HW79" i="8" s="1"/>
  <c r="HW89" i="8" s="1"/>
  <c r="HV1" i="8"/>
  <c r="HV19" i="8" s="1"/>
  <c r="HV29" i="8" s="1"/>
  <c r="HV39" i="8" s="1"/>
  <c r="HV49" i="8" s="1"/>
  <c r="HV59" i="8" s="1"/>
  <c r="HV69" i="8" s="1"/>
  <c r="HV79" i="8" s="1"/>
  <c r="HV89" i="8" s="1"/>
  <c r="HU1" i="8"/>
  <c r="HU19" i="8" s="1"/>
  <c r="HU29" i="8" s="1"/>
  <c r="HU39" i="8" s="1"/>
  <c r="HU49" i="8" s="1"/>
  <c r="HU59" i="8" s="1"/>
  <c r="HU69" i="8" s="1"/>
  <c r="HU79" i="8" s="1"/>
  <c r="HU89" i="8" s="1"/>
  <c r="HT1" i="8"/>
  <c r="HT19" i="8" s="1"/>
  <c r="HT29" i="8" s="1"/>
  <c r="HT39" i="8" s="1"/>
  <c r="HT49" i="8" s="1"/>
  <c r="HT59" i="8" s="1"/>
  <c r="HT69" i="8" s="1"/>
  <c r="HT79" i="8" s="1"/>
  <c r="HT89" i="8" s="1"/>
  <c r="HS1" i="8"/>
  <c r="HS19" i="8" s="1"/>
  <c r="HS29" i="8" s="1"/>
  <c r="HS39" i="8" s="1"/>
  <c r="HS49" i="8" s="1"/>
  <c r="HS59" i="8" s="1"/>
  <c r="HS69" i="8" s="1"/>
  <c r="HS79" i="8" s="1"/>
  <c r="HS89" i="8" s="1"/>
  <c r="HR1" i="8"/>
  <c r="HR19" i="8" s="1"/>
  <c r="HR29" i="8" s="1"/>
  <c r="HR39" i="8" s="1"/>
  <c r="HR49" i="8" s="1"/>
  <c r="HR59" i="8" s="1"/>
  <c r="HR69" i="8" s="1"/>
  <c r="HR79" i="8" s="1"/>
  <c r="HR89" i="8" s="1"/>
  <c r="HQ1" i="8"/>
  <c r="HQ19" i="8" s="1"/>
  <c r="HQ29" i="8" s="1"/>
  <c r="HQ39" i="8" s="1"/>
  <c r="HQ49" i="8" s="1"/>
  <c r="HQ59" i="8" s="1"/>
  <c r="HQ69" i="8" s="1"/>
  <c r="HQ79" i="8" s="1"/>
  <c r="HQ89" i="8" s="1"/>
  <c r="HP1" i="8"/>
  <c r="HP19" i="8" s="1"/>
  <c r="HP29" i="8" s="1"/>
  <c r="HP39" i="8" s="1"/>
  <c r="HP49" i="8" s="1"/>
  <c r="HP59" i="8" s="1"/>
  <c r="HP69" i="8" s="1"/>
  <c r="HP79" i="8" s="1"/>
  <c r="HP89" i="8" s="1"/>
  <c r="HO1" i="8"/>
  <c r="HO19" i="8" s="1"/>
  <c r="HO29" i="8" s="1"/>
  <c r="HO39" i="8" s="1"/>
  <c r="HO49" i="8" s="1"/>
  <c r="HO59" i="8" s="1"/>
  <c r="HO69" i="8" s="1"/>
  <c r="HO79" i="8" s="1"/>
  <c r="HO89" i="8" s="1"/>
  <c r="HN1" i="8"/>
  <c r="HN19" i="8" s="1"/>
  <c r="HN29" i="8" s="1"/>
  <c r="HN39" i="8" s="1"/>
  <c r="HN49" i="8" s="1"/>
  <c r="HN59" i="8" s="1"/>
  <c r="HN69" i="8" s="1"/>
  <c r="HN79" i="8" s="1"/>
  <c r="HN89" i="8" s="1"/>
  <c r="HM1" i="8"/>
  <c r="HM19" i="8" s="1"/>
  <c r="HM29" i="8" s="1"/>
  <c r="HM39" i="8" s="1"/>
  <c r="HM49" i="8" s="1"/>
  <c r="HM59" i="8" s="1"/>
  <c r="HM69" i="8" s="1"/>
  <c r="HM79" i="8" s="1"/>
  <c r="HM89" i="8" s="1"/>
  <c r="HL1" i="8"/>
  <c r="HL19" i="8" s="1"/>
  <c r="HL29" i="8" s="1"/>
  <c r="HL39" i="8" s="1"/>
  <c r="HL49" i="8" s="1"/>
  <c r="HL59" i="8" s="1"/>
  <c r="HL69" i="8" s="1"/>
  <c r="HL79" i="8" s="1"/>
  <c r="HL89" i="8" s="1"/>
  <c r="HK1" i="8"/>
  <c r="HK19" i="8" s="1"/>
  <c r="HK29" i="8" s="1"/>
  <c r="HK39" i="8" s="1"/>
  <c r="HK49" i="8" s="1"/>
  <c r="HK59" i="8" s="1"/>
  <c r="HK69" i="8" s="1"/>
  <c r="HK79" i="8" s="1"/>
  <c r="HK89" i="8" s="1"/>
  <c r="HJ1" i="8"/>
  <c r="HJ19" i="8" s="1"/>
  <c r="HJ29" i="8" s="1"/>
  <c r="HJ39" i="8" s="1"/>
  <c r="HJ49" i="8" s="1"/>
  <c r="HJ59" i="8" s="1"/>
  <c r="HJ69" i="8" s="1"/>
  <c r="HJ79" i="8" s="1"/>
  <c r="HJ89" i="8" s="1"/>
  <c r="HI1" i="8"/>
  <c r="HI19" i="8" s="1"/>
  <c r="HI29" i="8" s="1"/>
  <c r="HI39" i="8" s="1"/>
  <c r="HI49" i="8" s="1"/>
  <c r="HI59" i="8" s="1"/>
  <c r="HI69" i="8" s="1"/>
  <c r="HI79" i="8" s="1"/>
  <c r="HI89" i="8" s="1"/>
  <c r="HH1" i="8"/>
  <c r="HH19" i="8" s="1"/>
  <c r="HH29" i="8" s="1"/>
  <c r="HH39" i="8" s="1"/>
  <c r="HH49" i="8" s="1"/>
  <c r="HH59" i="8" s="1"/>
  <c r="HH69" i="8" s="1"/>
  <c r="HH79" i="8" s="1"/>
  <c r="HH89" i="8" s="1"/>
  <c r="HG1" i="8"/>
  <c r="HG19" i="8" s="1"/>
  <c r="HG29" i="8" s="1"/>
  <c r="HG39" i="8" s="1"/>
  <c r="HG49" i="8" s="1"/>
  <c r="HG59" i="8" s="1"/>
  <c r="HG69" i="8" s="1"/>
  <c r="HG79" i="8" s="1"/>
  <c r="HG89" i="8" s="1"/>
  <c r="HF1" i="8"/>
  <c r="HF19" i="8" s="1"/>
  <c r="HF29" i="8" s="1"/>
  <c r="HF39" i="8" s="1"/>
  <c r="HF49" i="8" s="1"/>
  <c r="HF59" i="8" s="1"/>
  <c r="HF69" i="8" s="1"/>
  <c r="HF79" i="8" s="1"/>
  <c r="HF89" i="8" s="1"/>
  <c r="HE1" i="8"/>
  <c r="HE19" i="8" s="1"/>
  <c r="HE29" i="8" s="1"/>
  <c r="HE39" i="8" s="1"/>
  <c r="HE49" i="8" s="1"/>
  <c r="HE59" i="8" s="1"/>
  <c r="HE69" i="8" s="1"/>
  <c r="HE79" i="8" s="1"/>
  <c r="HE89" i="8" s="1"/>
  <c r="HD1" i="8"/>
  <c r="HD19" i="8" s="1"/>
  <c r="HD29" i="8" s="1"/>
  <c r="HD39" i="8" s="1"/>
  <c r="HD49" i="8" s="1"/>
  <c r="HD59" i="8" s="1"/>
  <c r="HD69" i="8" s="1"/>
  <c r="HD79" i="8" s="1"/>
  <c r="HD89" i="8" s="1"/>
  <c r="HC1" i="8"/>
  <c r="HC19" i="8" s="1"/>
  <c r="HC29" i="8" s="1"/>
  <c r="HC39" i="8" s="1"/>
  <c r="HC49" i="8" s="1"/>
  <c r="HC59" i="8" s="1"/>
  <c r="HC69" i="8" s="1"/>
  <c r="HC79" i="8" s="1"/>
  <c r="HC89" i="8" s="1"/>
  <c r="HB1" i="8"/>
  <c r="HB19" i="8" s="1"/>
  <c r="HB29" i="8" s="1"/>
  <c r="HB39" i="8" s="1"/>
  <c r="HB49" i="8" s="1"/>
  <c r="HB59" i="8" s="1"/>
  <c r="HB69" i="8" s="1"/>
  <c r="HB79" i="8" s="1"/>
  <c r="HB89" i="8" s="1"/>
  <c r="HA1" i="8"/>
  <c r="HA19" i="8" s="1"/>
  <c r="HA29" i="8" s="1"/>
  <c r="HA39" i="8" s="1"/>
  <c r="HA49" i="8" s="1"/>
  <c r="HA59" i="8" s="1"/>
  <c r="HA69" i="8" s="1"/>
  <c r="HA79" i="8" s="1"/>
  <c r="HA89" i="8" s="1"/>
  <c r="GZ1" i="8"/>
  <c r="GZ19" i="8" s="1"/>
  <c r="GZ29" i="8" s="1"/>
  <c r="GZ39" i="8" s="1"/>
  <c r="GZ49" i="8" s="1"/>
  <c r="GZ59" i="8" s="1"/>
  <c r="GZ69" i="8" s="1"/>
  <c r="GZ79" i="8" s="1"/>
  <c r="GZ89" i="8" s="1"/>
  <c r="GY1" i="8"/>
  <c r="GY19" i="8" s="1"/>
  <c r="GY29" i="8" s="1"/>
  <c r="GY39" i="8" s="1"/>
  <c r="GY49" i="8" s="1"/>
  <c r="GY59" i="8" s="1"/>
  <c r="GY69" i="8" s="1"/>
  <c r="GY79" i="8" s="1"/>
  <c r="GY89" i="8" s="1"/>
  <c r="GX1" i="8"/>
  <c r="GX19" i="8" s="1"/>
  <c r="GX29" i="8" s="1"/>
  <c r="GX39" i="8" s="1"/>
  <c r="GX49" i="8" s="1"/>
  <c r="GX59" i="8" s="1"/>
  <c r="GX69" i="8" s="1"/>
  <c r="GX79" i="8" s="1"/>
  <c r="GX89" i="8" s="1"/>
  <c r="GW1" i="8"/>
  <c r="GW19" i="8" s="1"/>
  <c r="GW29" i="8" s="1"/>
  <c r="GW39" i="8" s="1"/>
  <c r="GW49" i="8" s="1"/>
  <c r="GW59" i="8" s="1"/>
  <c r="GW69" i="8" s="1"/>
  <c r="GW79" i="8" s="1"/>
  <c r="GW89" i="8" s="1"/>
  <c r="GV1" i="8"/>
  <c r="GV19" i="8" s="1"/>
  <c r="GV29" i="8" s="1"/>
  <c r="GV39" i="8" s="1"/>
  <c r="GV49" i="8" s="1"/>
  <c r="GV59" i="8" s="1"/>
  <c r="GV69" i="8" s="1"/>
  <c r="GV79" i="8" s="1"/>
  <c r="GV89" i="8" s="1"/>
  <c r="GU1" i="8"/>
  <c r="GU19" i="8" s="1"/>
  <c r="GU29" i="8" s="1"/>
  <c r="GU39" i="8" s="1"/>
  <c r="GU49" i="8" s="1"/>
  <c r="GU59" i="8" s="1"/>
  <c r="GU69" i="8" s="1"/>
  <c r="GU79" i="8" s="1"/>
  <c r="GU89" i="8" s="1"/>
  <c r="GT1" i="8"/>
  <c r="GT19" i="8" s="1"/>
  <c r="GT29" i="8" s="1"/>
  <c r="GT39" i="8" s="1"/>
  <c r="GT49" i="8" s="1"/>
  <c r="GT59" i="8" s="1"/>
  <c r="GT69" i="8" s="1"/>
  <c r="GT79" i="8" s="1"/>
  <c r="GT89" i="8" s="1"/>
  <c r="GS1" i="8"/>
  <c r="GS19" i="8" s="1"/>
  <c r="GS29" i="8" s="1"/>
  <c r="GS39" i="8" s="1"/>
  <c r="GS49" i="8" s="1"/>
  <c r="GS59" i="8" s="1"/>
  <c r="GS69" i="8" s="1"/>
  <c r="GS79" i="8" s="1"/>
  <c r="GS89" i="8" s="1"/>
  <c r="GR1" i="8"/>
  <c r="GR19" i="8" s="1"/>
  <c r="GR29" i="8" s="1"/>
  <c r="GR39" i="8" s="1"/>
  <c r="GR49" i="8" s="1"/>
  <c r="GR59" i="8" s="1"/>
  <c r="GR69" i="8" s="1"/>
  <c r="GR79" i="8" s="1"/>
  <c r="GR89" i="8" s="1"/>
  <c r="GQ1" i="8"/>
  <c r="GQ19" i="8" s="1"/>
  <c r="GQ29" i="8" s="1"/>
  <c r="GQ39" i="8" s="1"/>
  <c r="GQ49" i="8" s="1"/>
  <c r="GQ59" i="8" s="1"/>
  <c r="GQ69" i="8" s="1"/>
  <c r="GQ79" i="8" s="1"/>
  <c r="GQ89" i="8" s="1"/>
  <c r="GP1" i="8"/>
  <c r="GP19" i="8" s="1"/>
  <c r="GP29" i="8" s="1"/>
  <c r="GP39" i="8" s="1"/>
  <c r="GP49" i="8" s="1"/>
  <c r="GP59" i="8" s="1"/>
  <c r="GP69" i="8" s="1"/>
  <c r="GP79" i="8" s="1"/>
  <c r="GP89" i="8" s="1"/>
  <c r="GO1" i="8"/>
  <c r="GO19" i="8" s="1"/>
  <c r="GO29" i="8" s="1"/>
  <c r="GO39" i="8" s="1"/>
  <c r="GO49" i="8" s="1"/>
  <c r="GO59" i="8" s="1"/>
  <c r="GO69" i="8" s="1"/>
  <c r="GO79" i="8" s="1"/>
  <c r="GO89" i="8" s="1"/>
  <c r="GN1" i="8"/>
  <c r="GN19" i="8" s="1"/>
  <c r="GN29" i="8" s="1"/>
  <c r="GN39" i="8" s="1"/>
  <c r="GN49" i="8" s="1"/>
  <c r="GN59" i="8" s="1"/>
  <c r="GN69" i="8" s="1"/>
  <c r="GN79" i="8" s="1"/>
  <c r="GN89" i="8" s="1"/>
  <c r="GM1" i="8"/>
  <c r="GM19" i="8" s="1"/>
  <c r="GM29" i="8" s="1"/>
  <c r="GM39" i="8" s="1"/>
  <c r="GM49" i="8" s="1"/>
  <c r="GM59" i="8" s="1"/>
  <c r="GM69" i="8" s="1"/>
  <c r="GM79" i="8" s="1"/>
  <c r="GM89" i="8" s="1"/>
  <c r="GL1" i="8"/>
  <c r="GL19" i="8" s="1"/>
  <c r="GL29" i="8" s="1"/>
  <c r="GL39" i="8" s="1"/>
  <c r="GL49" i="8" s="1"/>
  <c r="GL59" i="8" s="1"/>
  <c r="GL69" i="8" s="1"/>
  <c r="GL79" i="8" s="1"/>
  <c r="GL89" i="8" s="1"/>
  <c r="GK1" i="8"/>
  <c r="GK19" i="8" s="1"/>
  <c r="GK29" i="8" s="1"/>
  <c r="GK39" i="8" s="1"/>
  <c r="GK49" i="8" s="1"/>
  <c r="GK59" i="8" s="1"/>
  <c r="GK69" i="8" s="1"/>
  <c r="GK79" i="8" s="1"/>
  <c r="GK89" i="8" s="1"/>
  <c r="GJ1" i="8"/>
  <c r="GJ19" i="8" s="1"/>
  <c r="GJ29" i="8" s="1"/>
  <c r="GJ39" i="8" s="1"/>
  <c r="GJ49" i="8" s="1"/>
  <c r="GJ59" i="8" s="1"/>
  <c r="GJ69" i="8" s="1"/>
  <c r="GJ79" i="8" s="1"/>
  <c r="GJ89" i="8" s="1"/>
  <c r="GI1" i="8"/>
  <c r="GI19" i="8" s="1"/>
  <c r="GI29" i="8" s="1"/>
  <c r="GI39" i="8" s="1"/>
  <c r="GI49" i="8" s="1"/>
  <c r="GI59" i="8" s="1"/>
  <c r="GI69" i="8" s="1"/>
  <c r="GI79" i="8" s="1"/>
  <c r="GI89" i="8" s="1"/>
  <c r="GH1" i="8"/>
  <c r="GH19" i="8" s="1"/>
  <c r="GH29" i="8" s="1"/>
  <c r="GH39" i="8" s="1"/>
  <c r="GH49" i="8" s="1"/>
  <c r="GH59" i="8" s="1"/>
  <c r="GH69" i="8" s="1"/>
  <c r="GH79" i="8" s="1"/>
  <c r="GH89" i="8" s="1"/>
  <c r="GG1" i="8"/>
  <c r="GG19" i="8" s="1"/>
  <c r="GG29" i="8" s="1"/>
  <c r="GG39" i="8" s="1"/>
  <c r="GG49" i="8" s="1"/>
  <c r="GG59" i="8" s="1"/>
  <c r="GG69" i="8" s="1"/>
  <c r="GG79" i="8" s="1"/>
  <c r="GG89" i="8" s="1"/>
  <c r="GF1" i="8"/>
  <c r="GF19" i="8" s="1"/>
  <c r="GF29" i="8" s="1"/>
  <c r="GF39" i="8" s="1"/>
  <c r="GF49" i="8" s="1"/>
  <c r="GF59" i="8" s="1"/>
  <c r="GF69" i="8" s="1"/>
  <c r="GF79" i="8" s="1"/>
  <c r="GF89" i="8" s="1"/>
  <c r="GE1" i="8"/>
  <c r="GE19" i="8" s="1"/>
  <c r="GE29" i="8" s="1"/>
  <c r="GE39" i="8" s="1"/>
  <c r="GE49" i="8" s="1"/>
  <c r="GE59" i="8" s="1"/>
  <c r="GE69" i="8" s="1"/>
  <c r="GE79" i="8" s="1"/>
  <c r="GE89" i="8" s="1"/>
  <c r="GD1" i="8"/>
  <c r="GD19" i="8" s="1"/>
  <c r="GD29" i="8" s="1"/>
  <c r="GD39" i="8" s="1"/>
  <c r="GD49" i="8" s="1"/>
  <c r="GD59" i="8" s="1"/>
  <c r="GD69" i="8" s="1"/>
  <c r="GD79" i="8" s="1"/>
  <c r="GD89" i="8" s="1"/>
  <c r="GC1" i="8"/>
  <c r="GC19" i="8" s="1"/>
  <c r="GC29" i="8" s="1"/>
  <c r="GC39" i="8" s="1"/>
  <c r="GC49" i="8" s="1"/>
  <c r="GC59" i="8" s="1"/>
  <c r="GC69" i="8" s="1"/>
  <c r="GC79" i="8" s="1"/>
  <c r="GC89" i="8" s="1"/>
  <c r="GB1" i="8"/>
  <c r="GB19" i="8" s="1"/>
  <c r="GB29" i="8" s="1"/>
  <c r="GB39" i="8" s="1"/>
  <c r="GB49" i="8" s="1"/>
  <c r="GB59" i="8" s="1"/>
  <c r="GB69" i="8" s="1"/>
  <c r="GB79" i="8" s="1"/>
  <c r="GB89" i="8" s="1"/>
  <c r="GA1" i="8"/>
  <c r="GA19" i="8" s="1"/>
  <c r="GA29" i="8" s="1"/>
  <c r="GA39" i="8" s="1"/>
  <c r="GA49" i="8" s="1"/>
  <c r="GA59" i="8" s="1"/>
  <c r="GA69" i="8" s="1"/>
  <c r="GA79" i="8" s="1"/>
  <c r="GA89" i="8" s="1"/>
  <c r="FZ1" i="8"/>
  <c r="FZ19" i="8" s="1"/>
  <c r="FZ29" i="8" s="1"/>
  <c r="FZ39" i="8" s="1"/>
  <c r="FZ49" i="8" s="1"/>
  <c r="FZ59" i="8" s="1"/>
  <c r="FZ69" i="8" s="1"/>
  <c r="FZ79" i="8" s="1"/>
  <c r="FZ89" i="8" s="1"/>
  <c r="FY1" i="8"/>
  <c r="FY19" i="8" s="1"/>
  <c r="FY29" i="8" s="1"/>
  <c r="FY39" i="8" s="1"/>
  <c r="FY49" i="8" s="1"/>
  <c r="FY59" i="8" s="1"/>
  <c r="FY69" i="8" s="1"/>
  <c r="FY79" i="8" s="1"/>
  <c r="FY89" i="8" s="1"/>
  <c r="FX1" i="8"/>
  <c r="FX19" i="8" s="1"/>
  <c r="FX29" i="8" s="1"/>
  <c r="FX39" i="8" s="1"/>
  <c r="FX49" i="8" s="1"/>
  <c r="FX59" i="8" s="1"/>
  <c r="FX69" i="8" s="1"/>
  <c r="FX79" i="8" s="1"/>
  <c r="FX89" i="8" s="1"/>
  <c r="FW1" i="8"/>
  <c r="FW19" i="8" s="1"/>
  <c r="FW29" i="8" s="1"/>
  <c r="FW39" i="8" s="1"/>
  <c r="FW49" i="8" s="1"/>
  <c r="FW59" i="8" s="1"/>
  <c r="FW69" i="8" s="1"/>
  <c r="FW79" i="8" s="1"/>
  <c r="FW89" i="8" s="1"/>
  <c r="FV1" i="8"/>
  <c r="FV19" i="8" s="1"/>
  <c r="FV29" i="8" s="1"/>
  <c r="FV39" i="8" s="1"/>
  <c r="FV49" i="8" s="1"/>
  <c r="FV59" i="8" s="1"/>
  <c r="FV69" i="8" s="1"/>
  <c r="FV79" i="8" s="1"/>
  <c r="FV89" i="8" s="1"/>
  <c r="FU1" i="8"/>
  <c r="FU19" i="8" s="1"/>
  <c r="FU29" i="8" s="1"/>
  <c r="FU39" i="8" s="1"/>
  <c r="FU49" i="8" s="1"/>
  <c r="FU59" i="8" s="1"/>
  <c r="FU69" i="8" s="1"/>
  <c r="FU79" i="8" s="1"/>
  <c r="FU89" i="8" s="1"/>
  <c r="FT1" i="8"/>
  <c r="FT19" i="8" s="1"/>
  <c r="FT29" i="8" s="1"/>
  <c r="FT39" i="8" s="1"/>
  <c r="FT49" i="8" s="1"/>
  <c r="FT59" i="8" s="1"/>
  <c r="FT69" i="8" s="1"/>
  <c r="FT79" i="8" s="1"/>
  <c r="FT89" i="8" s="1"/>
  <c r="FS1" i="8"/>
  <c r="FS19" i="8" s="1"/>
  <c r="FS29" i="8" s="1"/>
  <c r="FS39" i="8" s="1"/>
  <c r="FS49" i="8" s="1"/>
  <c r="FS59" i="8" s="1"/>
  <c r="FS69" i="8" s="1"/>
  <c r="FS79" i="8" s="1"/>
  <c r="FS89" i="8" s="1"/>
  <c r="FR1" i="8"/>
  <c r="FR19" i="8" s="1"/>
  <c r="FR29" i="8" s="1"/>
  <c r="FR39" i="8" s="1"/>
  <c r="FR49" i="8" s="1"/>
  <c r="FR59" i="8" s="1"/>
  <c r="FR69" i="8" s="1"/>
  <c r="FR79" i="8" s="1"/>
  <c r="FR89" i="8" s="1"/>
  <c r="FQ1" i="8"/>
  <c r="FQ19" i="8" s="1"/>
  <c r="FQ29" i="8" s="1"/>
  <c r="FQ39" i="8" s="1"/>
  <c r="FQ49" i="8" s="1"/>
  <c r="FQ59" i="8" s="1"/>
  <c r="FQ69" i="8" s="1"/>
  <c r="FQ79" i="8" s="1"/>
  <c r="FQ89" i="8" s="1"/>
  <c r="FP1" i="8"/>
  <c r="FP19" i="8" s="1"/>
  <c r="FP29" i="8" s="1"/>
  <c r="FP39" i="8" s="1"/>
  <c r="FP49" i="8" s="1"/>
  <c r="FP59" i="8" s="1"/>
  <c r="FP69" i="8" s="1"/>
  <c r="FP79" i="8" s="1"/>
  <c r="FP89" i="8" s="1"/>
  <c r="FO1" i="8"/>
  <c r="FO19" i="8" s="1"/>
  <c r="FO29" i="8" s="1"/>
  <c r="FO39" i="8" s="1"/>
  <c r="FO49" i="8" s="1"/>
  <c r="FO59" i="8" s="1"/>
  <c r="FO69" i="8" s="1"/>
  <c r="FO79" i="8" s="1"/>
  <c r="FO89" i="8" s="1"/>
  <c r="FN1" i="8"/>
  <c r="FN19" i="8" s="1"/>
  <c r="FN29" i="8" s="1"/>
  <c r="FN39" i="8" s="1"/>
  <c r="FN49" i="8" s="1"/>
  <c r="FN59" i="8" s="1"/>
  <c r="FN69" i="8" s="1"/>
  <c r="FN79" i="8" s="1"/>
  <c r="FN89" i="8" s="1"/>
  <c r="FM1" i="8"/>
  <c r="FM19" i="8" s="1"/>
  <c r="FM29" i="8" s="1"/>
  <c r="FM39" i="8" s="1"/>
  <c r="FM49" i="8" s="1"/>
  <c r="FM59" i="8" s="1"/>
  <c r="FM69" i="8" s="1"/>
  <c r="FM79" i="8" s="1"/>
  <c r="FM89" i="8" s="1"/>
  <c r="FL1" i="8"/>
  <c r="FL19" i="8" s="1"/>
  <c r="FL29" i="8" s="1"/>
  <c r="FL39" i="8" s="1"/>
  <c r="FL49" i="8" s="1"/>
  <c r="FL59" i="8" s="1"/>
  <c r="FL69" i="8" s="1"/>
  <c r="FL79" i="8" s="1"/>
  <c r="FL89" i="8" s="1"/>
  <c r="FK1" i="8"/>
  <c r="FK19" i="8" s="1"/>
  <c r="FK29" i="8" s="1"/>
  <c r="FK39" i="8" s="1"/>
  <c r="FK49" i="8" s="1"/>
  <c r="FK59" i="8" s="1"/>
  <c r="FK69" i="8" s="1"/>
  <c r="FK79" i="8" s="1"/>
  <c r="FK89" i="8" s="1"/>
  <c r="FJ1" i="8"/>
  <c r="FJ19" i="8" s="1"/>
  <c r="FJ29" i="8" s="1"/>
  <c r="FJ39" i="8" s="1"/>
  <c r="FJ49" i="8" s="1"/>
  <c r="FJ59" i="8" s="1"/>
  <c r="FJ69" i="8" s="1"/>
  <c r="FJ79" i="8" s="1"/>
  <c r="FJ89" i="8" s="1"/>
  <c r="FI1" i="8"/>
  <c r="FI19" i="8" s="1"/>
  <c r="FI29" i="8" s="1"/>
  <c r="FI39" i="8" s="1"/>
  <c r="FI49" i="8" s="1"/>
  <c r="FI59" i="8" s="1"/>
  <c r="FI69" i="8" s="1"/>
  <c r="FI79" i="8" s="1"/>
  <c r="FI89" i="8" s="1"/>
  <c r="FH1" i="8"/>
  <c r="FH19" i="8" s="1"/>
  <c r="FH29" i="8" s="1"/>
  <c r="FH39" i="8" s="1"/>
  <c r="FH49" i="8" s="1"/>
  <c r="FH59" i="8" s="1"/>
  <c r="FH69" i="8" s="1"/>
  <c r="FH79" i="8" s="1"/>
  <c r="FH89" i="8" s="1"/>
  <c r="FG1" i="8"/>
  <c r="FG19" i="8" s="1"/>
  <c r="FG29" i="8" s="1"/>
  <c r="FG39" i="8" s="1"/>
  <c r="FG49" i="8" s="1"/>
  <c r="FG59" i="8" s="1"/>
  <c r="FG69" i="8" s="1"/>
  <c r="FG79" i="8" s="1"/>
  <c r="FG89" i="8" s="1"/>
  <c r="FF1" i="8"/>
  <c r="FF19" i="8" s="1"/>
  <c r="FF29" i="8" s="1"/>
  <c r="FF39" i="8" s="1"/>
  <c r="FF49" i="8" s="1"/>
  <c r="FF59" i="8" s="1"/>
  <c r="FF69" i="8" s="1"/>
  <c r="FF79" i="8" s="1"/>
  <c r="FF89" i="8" s="1"/>
  <c r="FE1" i="8"/>
  <c r="FE19" i="8" s="1"/>
  <c r="FE29" i="8" s="1"/>
  <c r="FE39" i="8" s="1"/>
  <c r="FE49" i="8" s="1"/>
  <c r="FE59" i="8" s="1"/>
  <c r="FE69" i="8" s="1"/>
  <c r="FE79" i="8" s="1"/>
  <c r="FE89" i="8" s="1"/>
  <c r="FD1" i="8"/>
  <c r="FD19" i="8" s="1"/>
  <c r="FD29" i="8" s="1"/>
  <c r="FD39" i="8" s="1"/>
  <c r="FD49" i="8" s="1"/>
  <c r="FD59" i="8" s="1"/>
  <c r="FD69" i="8" s="1"/>
  <c r="FD79" i="8" s="1"/>
  <c r="FD89" i="8" s="1"/>
  <c r="FC1" i="8"/>
  <c r="FC19" i="8" s="1"/>
  <c r="FC29" i="8" s="1"/>
  <c r="FC39" i="8" s="1"/>
  <c r="FC49" i="8" s="1"/>
  <c r="FC59" i="8" s="1"/>
  <c r="FC69" i="8" s="1"/>
  <c r="FC79" i="8" s="1"/>
  <c r="FC89" i="8" s="1"/>
  <c r="FB1" i="8"/>
  <c r="FB19" i="8" s="1"/>
  <c r="FB29" i="8" s="1"/>
  <c r="FB39" i="8" s="1"/>
  <c r="FB49" i="8" s="1"/>
  <c r="FB59" i="8" s="1"/>
  <c r="FB69" i="8" s="1"/>
  <c r="FB79" i="8" s="1"/>
  <c r="FB89" i="8" s="1"/>
  <c r="FA1" i="8"/>
  <c r="FA19" i="8" s="1"/>
  <c r="FA29" i="8" s="1"/>
  <c r="FA39" i="8" s="1"/>
  <c r="FA49" i="8" s="1"/>
  <c r="FA59" i="8" s="1"/>
  <c r="FA69" i="8" s="1"/>
  <c r="FA79" i="8" s="1"/>
  <c r="FA89" i="8" s="1"/>
  <c r="EZ1" i="8"/>
  <c r="EZ19" i="8" s="1"/>
  <c r="EZ29" i="8" s="1"/>
  <c r="EZ39" i="8" s="1"/>
  <c r="EZ49" i="8" s="1"/>
  <c r="EZ59" i="8" s="1"/>
  <c r="EZ69" i="8" s="1"/>
  <c r="EZ79" i="8" s="1"/>
  <c r="EZ89" i="8" s="1"/>
  <c r="EY1" i="8"/>
  <c r="EY19" i="8" s="1"/>
  <c r="EY29" i="8" s="1"/>
  <c r="EY39" i="8" s="1"/>
  <c r="EY49" i="8" s="1"/>
  <c r="EY59" i="8" s="1"/>
  <c r="EY69" i="8" s="1"/>
  <c r="EY79" i="8" s="1"/>
  <c r="EY89" i="8" s="1"/>
  <c r="EX1" i="8"/>
  <c r="EX19" i="8" s="1"/>
  <c r="EX29" i="8" s="1"/>
  <c r="EX39" i="8" s="1"/>
  <c r="EX49" i="8" s="1"/>
  <c r="EX59" i="8" s="1"/>
  <c r="EX69" i="8" s="1"/>
  <c r="EX79" i="8" s="1"/>
  <c r="EX89" i="8" s="1"/>
  <c r="EW1" i="8"/>
  <c r="EW19" i="8" s="1"/>
  <c r="EW29" i="8" s="1"/>
  <c r="EW39" i="8" s="1"/>
  <c r="EW49" i="8" s="1"/>
  <c r="EW59" i="8" s="1"/>
  <c r="EW69" i="8" s="1"/>
  <c r="EW79" i="8" s="1"/>
  <c r="EW89" i="8" s="1"/>
  <c r="EV1" i="8"/>
  <c r="EV19" i="8" s="1"/>
  <c r="EV29" i="8" s="1"/>
  <c r="EV39" i="8" s="1"/>
  <c r="EV49" i="8" s="1"/>
  <c r="EV59" i="8" s="1"/>
  <c r="EV69" i="8" s="1"/>
  <c r="EV79" i="8" s="1"/>
  <c r="EV89" i="8" s="1"/>
  <c r="EU1" i="8"/>
  <c r="EU19" i="8" s="1"/>
  <c r="EU29" i="8" s="1"/>
  <c r="EU39" i="8" s="1"/>
  <c r="EU49" i="8" s="1"/>
  <c r="EU59" i="8" s="1"/>
  <c r="EU69" i="8" s="1"/>
  <c r="EU79" i="8" s="1"/>
  <c r="EU89" i="8" s="1"/>
  <c r="ET1" i="8"/>
  <c r="ET19" i="8" s="1"/>
  <c r="ET29" i="8" s="1"/>
  <c r="ET39" i="8" s="1"/>
  <c r="ET49" i="8" s="1"/>
  <c r="ET59" i="8" s="1"/>
  <c r="ET69" i="8" s="1"/>
  <c r="ET79" i="8" s="1"/>
  <c r="ET89" i="8" s="1"/>
  <c r="ES1" i="8"/>
  <c r="ES19" i="8" s="1"/>
  <c r="ES29" i="8" s="1"/>
  <c r="ES39" i="8" s="1"/>
  <c r="ES49" i="8" s="1"/>
  <c r="ES59" i="8" s="1"/>
  <c r="ES69" i="8" s="1"/>
  <c r="ES79" i="8" s="1"/>
  <c r="ES89" i="8" s="1"/>
  <c r="ER1" i="8"/>
  <c r="ER19" i="8" s="1"/>
  <c r="ER29" i="8" s="1"/>
  <c r="ER39" i="8" s="1"/>
  <c r="ER49" i="8" s="1"/>
  <c r="ER59" i="8" s="1"/>
  <c r="ER69" i="8" s="1"/>
  <c r="ER79" i="8" s="1"/>
  <c r="ER89" i="8" s="1"/>
  <c r="EQ1" i="8"/>
  <c r="EQ19" i="8" s="1"/>
  <c r="EQ29" i="8" s="1"/>
  <c r="EQ39" i="8" s="1"/>
  <c r="EQ49" i="8" s="1"/>
  <c r="EQ59" i="8" s="1"/>
  <c r="EQ69" i="8" s="1"/>
  <c r="EQ79" i="8" s="1"/>
  <c r="EQ89" i="8" s="1"/>
  <c r="EP1" i="8"/>
  <c r="EP19" i="8" s="1"/>
  <c r="EP29" i="8" s="1"/>
  <c r="EP39" i="8" s="1"/>
  <c r="EP49" i="8" s="1"/>
  <c r="EP59" i="8" s="1"/>
  <c r="EP69" i="8" s="1"/>
  <c r="EP79" i="8" s="1"/>
  <c r="EP89" i="8" s="1"/>
  <c r="EO1" i="8"/>
  <c r="EO19" i="8" s="1"/>
  <c r="EO29" i="8" s="1"/>
  <c r="EO39" i="8" s="1"/>
  <c r="EO49" i="8" s="1"/>
  <c r="EO59" i="8" s="1"/>
  <c r="EO69" i="8" s="1"/>
  <c r="EO79" i="8" s="1"/>
  <c r="EO89" i="8" s="1"/>
  <c r="EN1" i="8"/>
  <c r="EN19" i="8" s="1"/>
  <c r="EN29" i="8" s="1"/>
  <c r="EN39" i="8" s="1"/>
  <c r="EN49" i="8" s="1"/>
  <c r="EN59" i="8" s="1"/>
  <c r="EN69" i="8" s="1"/>
  <c r="EN79" i="8" s="1"/>
  <c r="EN89" i="8" s="1"/>
  <c r="EM1" i="8"/>
  <c r="EM19" i="8" s="1"/>
  <c r="EM29" i="8" s="1"/>
  <c r="EM39" i="8" s="1"/>
  <c r="EM49" i="8" s="1"/>
  <c r="EM59" i="8" s="1"/>
  <c r="EM69" i="8" s="1"/>
  <c r="EM79" i="8" s="1"/>
  <c r="EM89" i="8" s="1"/>
  <c r="EL1" i="8"/>
  <c r="EL19" i="8" s="1"/>
  <c r="EL29" i="8" s="1"/>
  <c r="EL39" i="8" s="1"/>
  <c r="EL49" i="8" s="1"/>
  <c r="EL59" i="8" s="1"/>
  <c r="EL69" i="8" s="1"/>
  <c r="EL79" i="8" s="1"/>
  <c r="EL89" i="8" s="1"/>
  <c r="EK1" i="8"/>
  <c r="EK19" i="8" s="1"/>
  <c r="EK29" i="8" s="1"/>
  <c r="EK39" i="8" s="1"/>
  <c r="EK49" i="8" s="1"/>
  <c r="EK59" i="8" s="1"/>
  <c r="EK69" i="8" s="1"/>
  <c r="EK79" i="8" s="1"/>
  <c r="EK89" i="8" s="1"/>
  <c r="EJ1" i="8"/>
  <c r="EJ19" i="8" s="1"/>
  <c r="EJ29" i="8" s="1"/>
  <c r="EJ39" i="8" s="1"/>
  <c r="EJ49" i="8" s="1"/>
  <c r="EJ59" i="8" s="1"/>
  <c r="EJ69" i="8" s="1"/>
  <c r="EJ79" i="8" s="1"/>
  <c r="EJ89" i="8" s="1"/>
  <c r="EI1" i="8"/>
  <c r="EI19" i="8" s="1"/>
  <c r="EI29" i="8" s="1"/>
  <c r="EI39" i="8" s="1"/>
  <c r="EI49" i="8" s="1"/>
  <c r="EI59" i="8" s="1"/>
  <c r="EI69" i="8" s="1"/>
  <c r="EI79" i="8" s="1"/>
  <c r="EI89" i="8" s="1"/>
  <c r="EH1" i="8"/>
  <c r="EH19" i="8" s="1"/>
  <c r="EH29" i="8" s="1"/>
  <c r="EH39" i="8" s="1"/>
  <c r="EH49" i="8" s="1"/>
  <c r="EH59" i="8" s="1"/>
  <c r="EH69" i="8" s="1"/>
  <c r="EH79" i="8" s="1"/>
  <c r="EH89" i="8" s="1"/>
  <c r="EG1" i="8"/>
  <c r="EG19" i="8" s="1"/>
  <c r="EG29" i="8" s="1"/>
  <c r="EG39" i="8" s="1"/>
  <c r="EG49" i="8" s="1"/>
  <c r="EG59" i="8" s="1"/>
  <c r="EG69" i="8" s="1"/>
  <c r="EG79" i="8" s="1"/>
  <c r="EG89" i="8" s="1"/>
  <c r="EF1" i="8"/>
  <c r="EF19" i="8" s="1"/>
  <c r="EF29" i="8" s="1"/>
  <c r="EF39" i="8" s="1"/>
  <c r="EF49" i="8" s="1"/>
  <c r="EF59" i="8" s="1"/>
  <c r="EF69" i="8" s="1"/>
  <c r="EF79" i="8" s="1"/>
  <c r="EF89" i="8" s="1"/>
  <c r="EE1" i="8"/>
  <c r="EE19" i="8" s="1"/>
  <c r="EE29" i="8" s="1"/>
  <c r="EE39" i="8" s="1"/>
  <c r="EE49" i="8" s="1"/>
  <c r="EE59" i="8" s="1"/>
  <c r="EE69" i="8" s="1"/>
  <c r="EE79" i="8" s="1"/>
  <c r="EE89" i="8" s="1"/>
  <c r="ED1" i="8"/>
  <c r="ED19" i="8" s="1"/>
  <c r="ED29" i="8" s="1"/>
  <c r="ED39" i="8" s="1"/>
  <c r="ED49" i="8" s="1"/>
  <c r="ED59" i="8" s="1"/>
  <c r="ED69" i="8" s="1"/>
  <c r="ED79" i="8" s="1"/>
  <c r="ED89" i="8" s="1"/>
  <c r="EC1" i="8"/>
  <c r="EC19" i="8" s="1"/>
  <c r="EC29" i="8" s="1"/>
  <c r="EC39" i="8" s="1"/>
  <c r="EC49" i="8" s="1"/>
  <c r="EC59" i="8" s="1"/>
  <c r="EC69" i="8" s="1"/>
  <c r="EC79" i="8" s="1"/>
  <c r="EC89" i="8" s="1"/>
  <c r="EB1" i="8"/>
  <c r="EB19" i="8" s="1"/>
  <c r="EB29" i="8" s="1"/>
  <c r="EB39" i="8" s="1"/>
  <c r="EB49" i="8" s="1"/>
  <c r="EB59" i="8" s="1"/>
  <c r="EB69" i="8" s="1"/>
  <c r="EB79" i="8" s="1"/>
  <c r="EB89" i="8" s="1"/>
  <c r="EA1" i="8"/>
  <c r="EA19" i="8" s="1"/>
  <c r="EA29" i="8" s="1"/>
  <c r="EA39" i="8" s="1"/>
  <c r="EA49" i="8" s="1"/>
  <c r="EA59" i="8" s="1"/>
  <c r="EA69" i="8" s="1"/>
  <c r="EA79" i="8" s="1"/>
  <c r="EA89" i="8" s="1"/>
  <c r="DZ1" i="8"/>
  <c r="DZ19" i="8" s="1"/>
  <c r="DZ29" i="8" s="1"/>
  <c r="DZ39" i="8" s="1"/>
  <c r="DZ49" i="8" s="1"/>
  <c r="DZ59" i="8" s="1"/>
  <c r="DZ69" i="8" s="1"/>
  <c r="DZ79" i="8" s="1"/>
  <c r="DZ89" i="8" s="1"/>
  <c r="DY1" i="8"/>
  <c r="DY19" i="8" s="1"/>
  <c r="DY29" i="8" s="1"/>
  <c r="DY39" i="8" s="1"/>
  <c r="DY49" i="8" s="1"/>
  <c r="DY59" i="8" s="1"/>
  <c r="DY69" i="8" s="1"/>
  <c r="DY79" i="8" s="1"/>
  <c r="DY89" i="8" s="1"/>
  <c r="DX1" i="8"/>
  <c r="DX19" i="8" s="1"/>
  <c r="DX29" i="8" s="1"/>
  <c r="DX39" i="8" s="1"/>
  <c r="DX49" i="8" s="1"/>
  <c r="DX59" i="8" s="1"/>
  <c r="DX69" i="8" s="1"/>
  <c r="DX79" i="8" s="1"/>
  <c r="DX89" i="8" s="1"/>
  <c r="DW1" i="8"/>
  <c r="DW19" i="8" s="1"/>
  <c r="DW29" i="8" s="1"/>
  <c r="DW39" i="8" s="1"/>
  <c r="DW49" i="8" s="1"/>
  <c r="DW59" i="8" s="1"/>
  <c r="DW69" i="8" s="1"/>
  <c r="DW79" i="8" s="1"/>
  <c r="DW89" i="8" s="1"/>
  <c r="DV1" i="8"/>
  <c r="DV19" i="8" s="1"/>
  <c r="DV29" i="8" s="1"/>
  <c r="DV39" i="8" s="1"/>
  <c r="DV49" i="8" s="1"/>
  <c r="DV59" i="8" s="1"/>
  <c r="DV69" i="8" s="1"/>
  <c r="DV79" i="8" s="1"/>
  <c r="DV89" i="8" s="1"/>
  <c r="DU1" i="8"/>
  <c r="DU19" i="8" s="1"/>
  <c r="DU29" i="8" s="1"/>
  <c r="DU39" i="8" s="1"/>
  <c r="DU49" i="8" s="1"/>
  <c r="DU59" i="8" s="1"/>
  <c r="DU69" i="8" s="1"/>
  <c r="DU79" i="8" s="1"/>
  <c r="DU89" i="8" s="1"/>
  <c r="DT1" i="8"/>
  <c r="DT19" i="8" s="1"/>
  <c r="DT29" i="8" s="1"/>
  <c r="DT39" i="8" s="1"/>
  <c r="DT49" i="8" s="1"/>
  <c r="DT59" i="8" s="1"/>
  <c r="DT69" i="8" s="1"/>
  <c r="DT79" i="8" s="1"/>
  <c r="DT89" i="8" s="1"/>
  <c r="DS1" i="8"/>
  <c r="DS19" i="8" s="1"/>
  <c r="DS29" i="8" s="1"/>
  <c r="DS39" i="8" s="1"/>
  <c r="DS49" i="8" s="1"/>
  <c r="DS59" i="8" s="1"/>
  <c r="DS69" i="8" s="1"/>
  <c r="DS79" i="8" s="1"/>
  <c r="DS89" i="8" s="1"/>
  <c r="DR1" i="8"/>
  <c r="DR19" i="8" s="1"/>
  <c r="DR29" i="8" s="1"/>
  <c r="DR39" i="8" s="1"/>
  <c r="DR49" i="8" s="1"/>
  <c r="DR59" i="8" s="1"/>
  <c r="DR69" i="8" s="1"/>
  <c r="DR79" i="8" s="1"/>
  <c r="DR89" i="8" s="1"/>
  <c r="DQ1" i="8"/>
  <c r="DQ19" i="8" s="1"/>
  <c r="DQ29" i="8" s="1"/>
  <c r="DQ39" i="8" s="1"/>
  <c r="DQ49" i="8" s="1"/>
  <c r="DQ59" i="8" s="1"/>
  <c r="DQ69" i="8" s="1"/>
  <c r="DQ79" i="8" s="1"/>
  <c r="DQ89" i="8" s="1"/>
  <c r="DP1" i="8"/>
  <c r="DP19" i="8" s="1"/>
  <c r="DP29" i="8" s="1"/>
  <c r="DP39" i="8" s="1"/>
  <c r="DP49" i="8" s="1"/>
  <c r="DP59" i="8" s="1"/>
  <c r="DP69" i="8" s="1"/>
  <c r="DP79" i="8" s="1"/>
  <c r="DP89" i="8" s="1"/>
  <c r="DO1" i="8"/>
  <c r="DO19" i="8" s="1"/>
  <c r="DO29" i="8" s="1"/>
  <c r="DO39" i="8" s="1"/>
  <c r="DO49" i="8" s="1"/>
  <c r="DO59" i="8" s="1"/>
  <c r="DO69" i="8" s="1"/>
  <c r="DO79" i="8" s="1"/>
  <c r="DO89" i="8" s="1"/>
  <c r="DN1" i="8"/>
  <c r="DN19" i="8" s="1"/>
  <c r="DN29" i="8" s="1"/>
  <c r="DN39" i="8" s="1"/>
  <c r="DN49" i="8" s="1"/>
  <c r="DN59" i="8" s="1"/>
  <c r="DN69" i="8" s="1"/>
  <c r="DN79" i="8" s="1"/>
  <c r="DN89" i="8" s="1"/>
  <c r="DM1" i="8"/>
  <c r="DM19" i="8" s="1"/>
  <c r="DM29" i="8" s="1"/>
  <c r="DM39" i="8" s="1"/>
  <c r="DM49" i="8" s="1"/>
  <c r="DM59" i="8" s="1"/>
  <c r="DM69" i="8" s="1"/>
  <c r="DM79" i="8" s="1"/>
  <c r="DM89" i="8" s="1"/>
  <c r="DL1" i="8"/>
  <c r="DL19" i="8" s="1"/>
  <c r="DL29" i="8" s="1"/>
  <c r="DL39" i="8" s="1"/>
  <c r="DL49" i="8" s="1"/>
  <c r="DL59" i="8" s="1"/>
  <c r="DL69" i="8" s="1"/>
  <c r="DL79" i="8" s="1"/>
  <c r="DL89" i="8" s="1"/>
  <c r="DK1" i="8"/>
  <c r="DK19" i="8" s="1"/>
  <c r="DK29" i="8" s="1"/>
  <c r="DK39" i="8" s="1"/>
  <c r="DK49" i="8" s="1"/>
  <c r="DK59" i="8" s="1"/>
  <c r="DK69" i="8" s="1"/>
  <c r="DK79" i="8" s="1"/>
  <c r="DK89" i="8" s="1"/>
  <c r="DJ1" i="8"/>
  <c r="DJ19" i="8" s="1"/>
  <c r="DJ29" i="8" s="1"/>
  <c r="DJ39" i="8" s="1"/>
  <c r="DJ49" i="8" s="1"/>
  <c r="DJ59" i="8" s="1"/>
  <c r="DJ69" i="8" s="1"/>
  <c r="DJ79" i="8" s="1"/>
  <c r="DJ89" i="8" s="1"/>
  <c r="DI1" i="8"/>
  <c r="DI19" i="8" s="1"/>
  <c r="DI29" i="8" s="1"/>
  <c r="DI39" i="8" s="1"/>
  <c r="DI49" i="8" s="1"/>
  <c r="DI59" i="8" s="1"/>
  <c r="DI69" i="8" s="1"/>
  <c r="DI79" i="8" s="1"/>
  <c r="DI89" i="8" s="1"/>
  <c r="DH1" i="8"/>
  <c r="DH19" i="8" s="1"/>
  <c r="DH29" i="8" s="1"/>
  <c r="DH39" i="8" s="1"/>
  <c r="DH49" i="8" s="1"/>
  <c r="DH59" i="8" s="1"/>
  <c r="DH69" i="8" s="1"/>
  <c r="DH79" i="8" s="1"/>
  <c r="DH89" i="8" s="1"/>
  <c r="DG1" i="8"/>
  <c r="DG19" i="8" s="1"/>
  <c r="DG29" i="8" s="1"/>
  <c r="DG39" i="8" s="1"/>
  <c r="DG49" i="8" s="1"/>
  <c r="DG59" i="8" s="1"/>
  <c r="DG69" i="8" s="1"/>
  <c r="DG79" i="8" s="1"/>
  <c r="DG89" i="8" s="1"/>
  <c r="DF1" i="8"/>
  <c r="DF19" i="8" s="1"/>
  <c r="DF29" i="8" s="1"/>
  <c r="DF39" i="8" s="1"/>
  <c r="DF49" i="8" s="1"/>
  <c r="DF59" i="8" s="1"/>
  <c r="DF69" i="8" s="1"/>
  <c r="DF79" i="8" s="1"/>
  <c r="DF89" i="8" s="1"/>
  <c r="DE1" i="8"/>
  <c r="DE19" i="8" s="1"/>
  <c r="DE29" i="8" s="1"/>
  <c r="DE39" i="8" s="1"/>
  <c r="DE49" i="8" s="1"/>
  <c r="DE59" i="8" s="1"/>
  <c r="DE69" i="8" s="1"/>
  <c r="DE79" i="8" s="1"/>
  <c r="DE89" i="8" s="1"/>
  <c r="DD1" i="8"/>
  <c r="DD19" i="8" s="1"/>
  <c r="DD29" i="8" s="1"/>
  <c r="DD39" i="8" s="1"/>
  <c r="DD49" i="8" s="1"/>
  <c r="DD59" i="8" s="1"/>
  <c r="DD69" i="8" s="1"/>
  <c r="DD79" i="8" s="1"/>
  <c r="DD89" i="8" s="1"/>
  <c r="DC1" i="8"/>
  <c r="DC19" i="8" s="1"/>
  <c r="DC29" i="8" s="1"/>
  <c r="DC39" i="8" s="1"/>
  <c r="DC49" i="8" s="1"/>
  <c r="DC59" i="8" s="1"/>
  <c r="DC69" i="8" s="1"/>
  <c r="DC79" i="8" s="1"/>
  <c r="DC89" i="8" s="1"/>
  <c r="DB1" i="8"/>
  <c r="DB19" i="8" s="1"/>
  <c r="DB29" i="8" s="1"/>
  <c r="DB39" i="8" s="1"/>
  <c r="DB49" i="8" s="1"/>
  <c r="DB59" i="8" s="1"/>
  <c r="DB69" i="8" s="1"/>
  <c r="DB79" i="8" s="1"/>
  <c r="DB89" i="8" s="1"/>
  <c r="DA1" i="8"/>
  <c r="DA19" i="8" s="1"/>
  <c r="DA29" i="8" s="1"/>
  <c r="DA39" i="8" s="1"/>
  <c r="DA49" i="8" s="1"/>
  <c r="DA59" i="8" s="1"/>
  <c r="DA69" i="8" s="1"/>
  <c r="DA79" i="8" s="1"/>
  <c r="DA89" i="8" s="1"/>
  <c r="CZ1" i="8"/>
  <c r="CZ19" i="8" s="1"/>
  <c r="CZ29" i="8" s="1"/>
  <c r="CZ39" i="8" s="1"/>
  <c r="CZ49" i="8" s="1"/>
  <c r="CZ59" i="8" s="1"/>
  <c r="CZ69" i="8" s="1"/>
  <c r="CZ79" i="8" s="1"/>
  <c r="CZ89" i="8" s="1"/>
  <c r="CY1" i="8"/>
  <c r="CY19" i="8" s="1"/>
  <c r="CY29" i="8" s="1"/>
  <c r="CY39" i="8" s="1"/>
  <c r="CY49" i="8" s="1"/>
  <c r="CY59" i="8" s="1"/>
  <c r="CY69" i="8" s="1"/>
  <c r="CY79" i="8" s="1"/>
  <c r="CY89" i="8" s="1"/>
  <c r="CX1" i="8"/>
  <c r="CX19" i="8" s="1"/>
  <c r="CX29" i="8" s="1"/>
  <c r="CX39" i="8" s="1"/>
  <c r="CX49" i="8" s="1"/>
  <c r="CX59" i="8" s="1"/>
  <c r="CX69" i="8" s="1"/>
  <c r="CX79" i="8" s="1"/>
  <c r="CX89" i="8" s="1"/>
  <c r="CW1" i="8"/>
  <c r="CW19" i="8" s="1"/>
  <c r="CW29" i="8" s="1"/>
  <c r="CW39" i="8" s="1"/>
  <c r="CW49" i="8" s="1"/>
  <c r="CW59" i="8" s="1"/>
  <c r="CW69" i="8" s="1"/>
  <c r="CW79" i="8" s="1"/>
  <c r="CW89" i="8" s="1"/>
  <c r="CV1" i="8"/>
  <c r="CV19" i="8" s="1"/>
  <c r="CV29" i="8" s="1"/>
  <c r="CV39" i="8" s="1"/>
  <c r="CV49" i="8" s="1"/>
  <c r="CV59" i="8" s="1"/>
  <c r="CV69" i="8" s="1"/>
  <c r="CV79" i="8" s="1"/>
  <c r="CV89" i="8" s="1"/>
  <c r="CU1" i="8"/>
  <c r="CU19" i="8" s="1"/>
  <c r="CU29" i="8" s="1"/>
  <c r="CU39" i="8" s="1"/>
  <c r="CU49" i="8" s="1"/>
  <c r="CU59" i="8" s="1"/>
  <c r="CU69" i="8" s="1"/>
  <c r="CU79" i="8" s="1"/>
  <c r="CU89" i="8" s="1"/>
  <c r="CT1" i="8"/>
  <c r="CT19" i="8" s="1"/>
  <c r="CT29" i="8" s="1"/>
  <c r="CT39" i="8" s="1"/>
  <c r="CT49" i="8" s="1"/>
  <c r="CT59" i="8" s="1"/>
  <c r="CT69" i="8" s="1"/>
  <c r="CT79" i="8" s="1"/>
  <c r="CT89" i="8" s="1"/>
  <c r="CS1" i="8"/>
  <c r="CS19" i="8" s="1"/>
  <c r="CS29" i="8" s="1"/>
  <c r="CS39" i="8" s="1"/>
  <c r="CS49" i="8" s="1"/>
  <c r="CS59" i="8" s="1"/>
  <c r="CS69" i="8" s="1"/>
  <c r="CS79" i="8" s="1"/>
  <c r="CS89" i="8" s="1"/>
  <c r="CR1" i="8"/>
  <c r="CR19" i="8" s="1"/>
  <c r="CR29" i="8" s="1"/>
  <c r="CR39" i="8" s="1"/>
  <c r="CR49" i="8" s="1"/>
  <c r="CR59" i="8" s="1"/>
  <c r="CR69" i="8" s="1"/>
  <c r="CR79" i="8" s="1"/>
  <c r="CR89" i="8" s="1"/>
  <c r="CQ1" i="8"/>
  <c r="CQ19" i="8" s="1"/>
  <c r="CQ29" i="8" s="1"/>
  <c r="CQ39" i="8" s="1"/>
  <c r="CQ49" i="8" s="1"/>
  <c r="CQ59" i="8" s="1"/>
  <c r="CQ69" i="8" s="1"/>
  <c r="CQ79" i="8" s="1"/>
  <c r="CQ89" i="8" s="1"/>
  <c r="CP1" i="8"/>
  <c r="CP19" i="8" s="1"/>
  <c r="CP29" i="8" s="1"/>
  <c r="CP39" i="8" s="1"/>
  <c r="CP49" i="8" s="1"/>
  <c r="CP59" i="8" s="1"/>
  <c r="CP69" i="8" s="1"/>
  <c r="CP79" i="8" s="1"/>
  <c r="CP89" i="8" s="1"/>
  <c r="CO1" i="8"/>
  <c r="CO19" i="8" s="1"/>
  <c r="CO29" i="8" s="1"/>
  <c r="CO39" i="8" s="1"/>
  <c r="CO49" i="8" s="1"/>
  <c r="CO59" i="8" s="1"/>
  <c r="CO69" i="8" s="1"/>
  <c r="CO79" i="8" s="1"/>
  <c r="CO89" i="8" s="1"/>
  <c r="CN1" i="8"/>
  <c r="CN19" i="8" s="1"/>
  <c r="CN29" i="8" s="1"/>
  <c r="CN39" i="8" s="1"/>
  <c r="CN49" i="8" s="1"/>
  <c r="CN59" i="8" s="1"/>
  <c r="CN69" i="8" s="1"/>
  <c r="CN79" i="8" s="1"/>
  <c r="CN89" i="8" s="1"/>
  <c r="CM1" i="8"/>
  <c r="CM19" i="8" s="1"/>
  <c r="CM29" i="8" s="1"/>
  <c r="CM39" i="8" s="1"/>
  <c r="CM49" i="8" s="1"/>
  <c r="CM59" i="8" s="1"/>
  <c r="CM69" i="8" s="1"/>
  <c r="CM79" i="8" s="1"/>
  <c r="CM89" i="8" s="1"/>
  <c r="CL1" i="8"/>
  <c r="CL19" i="8" s="1"/>
  <c r="CL29" i="8" s="1"/>
  <c r="CL39" i="8" s="1"/>
  <c r="CL49" i="8" s="1"/>
  <c r="CL59" i="8" s="1"/>
  <c r="CL69" i="8" s="1"/>
  <c r="CL79" i="8" s="1"/>
  <c r="CL89" i="8" s="1"/>
  <c r="CK1" i="8"/>
  <c r="CK19" i="8" s="1"/>
  <c r="CK29" i="8" s="1"/>
  <c r="CK39" i="8" s="1"/>
  <c r="CK49" i="8" s="1"/>
  <c r="CK59" i="8" s="1"/>
  <c r="CK69" i="8" s="1"/>
  <c r="CK79" i="8" s="1"/>
  <c r="CK89" i="8" s="1"/>
  <c r="CJ1" i="8"/>
  <c r="CJ19" i="8" s="1"/>
  <c r="CJ29" i="8" s="1"/>
  <c r="CJ39" i="8" s="1"/>
  <c r="CJ49" i="8" s="1"/>
  <c r="CJ59" i="8" s="1"/>
  <c r="CJ69" i="8" s="1"/>
  <c r="CJ79" i="8" s="1"/>
  <c r="CJ89" i="8" s="1"/>
  <c r="CI1" i="8"/>
  <c r="CI19" i="8" s="1"/>
  <c r="CI29" i="8" s="1"/>
  <c r="CI39" i="8" s="1"/>
  <c r="CI49" i="8" s="1"/>
  <c r="CI59" i="8" s="1"/>
  <c r="CI69" i="8" s="1"/>
  <c r="CI79" i="8" s="1"/>
  <c r="CI89" i="8" s="1"/>
  <c r="CH1" i="8"/>
  <c r="CH19" i="8" s="1"/>
  <c r="CH29" i="8" s="1"/>
  <c r="CH39" i="8" s="1"/>
  <c r="CH49" i="8" s="1"/>
  <c r="CH59" i="8" s="1"/>
  <c r="CH69" i="8" s="1"/>
  <c r="CH79" i="8" s="1"/>
  <c r="CH89" i="8" s="1"/>
  <c r="CG1" i="8"/>
  <c r="CG19" i="8" s="1"/>
  <c r="CG29" i="8" s="1"/>
  <c r="CG39" i="8" s="1"/>
  <c r="CG49" i="8" s="1"/>
  <c r="CG59" i="8" s="1"/>
  <c r="CG69" i="8" s="1"/>
  <c r="CG79" i="8" s="1"/>
  <c r="CG89" i="8" s="1"/>
  <c r="CF1" i="8"/>
  <c r="CF19" i="8" s="1"/>
  <c r="CF29" i="8" s="1"/>
  <c r="CF39" i="8" s="1"/>
  <c r="CF49" i="8" s="1"/>
  <c r="CF59" i="8" s="1"/>
  <c r="CF69" i="8" s="1"/>
  <c r="CF79" i="8" s="1"/>
  <c r="CF89" i="8" s="1"/>
  <c r="CE1" i="8"/>
  <c r="CE19" i="8" s="1"/>
  <c r="CE29" i="8" s="1"/>
  <c r="CE39" i="8" s="1"/>
  <c r="CE49" i="8" s="1"/>
  <c r="CE59" i="8" s="1"/>
  <c r="CE69" i="8" s="1"/>
  <c r="CE79" i="8" s="1"/>
  <c r="CE89" i="8" s="1"/>
  <c r="CD1" i="8"/>
  <c r="CD19" i="8" s="1"/>
  <c r="CD29" i="8" s="1"/>
  <c r="CD39" i="8" s="1"/>
  <c r="CD49" i="8" s="1"/>
  <c r="CD59" i="8" s="1"/>
  <c r="CD69" i="8" s="1"/>
  <c r="CD79" i="8" s="1"/>
  <c r="CD89" i="8" s="1"/>
  <c r="CC1" i="8"/>
  <c r="CC19" i="8" s="1"/>
  <c r="CC29" i="8" s="1"/>
  <c r="CC39" i="8" s="1"/>
  <c r="CC49" i="8" s="1"/>
  <c r="CC59" i="8" s="1"/>
  <c r="CC69" i="8" s="1"/>
  <c r="CC79" i="8" s="1"/>
  <c r="CC89" i="8" s="1"/>
  <c r="CB1" i="8"/>
  <c r="CB19" i="8" s="1"/>
  <c r="CB29" i="8" s="1"/>
  <c r="CB39" i="8" s="1"/>
  <c r="CB49" i="8" s="1"/>
  <c r="CB59" i="8" s="1"/>
  <c r="CB69" i="8" s="1"/>
  <c r="CB79" i="8" s="1"/>
  <c r="CB89" i="8" s="1"/>
  <c r="CA1" i="8"/>
  <c r="CA19" i="8" s="1"/>
  <c r="CA29" i="8" s="1"/>
  <c r="CA39" i="8" s="1"/>
  <c r="CA49" i="8" s="1"/>
  <c r="CA59" i="8" s="1"/>
  <c r="CA69" i="8" s="1"/>
  <c r="CA79" i="8" s="1"/>
  <c r="CA89" i="8" s="1"/>
  <c r="BZ1" i="8"/>
  <c r="BZ19" i="8" s="1"/>
  <c r="BZ29" i="8" s="1"/>
  <c r="BZ39" i="8" s="1"/>
  <c r="BZ49" i="8" s="1"/>
  <c r="BZ59" i="8" s="1"/>
  <c r="BZ69" i="8" s="1"/>
  <c r="BZ79" i="8" s="1"/>
  <c r="BZ89" i="8" s="1"/>
  <c r="BY1" i="8"/>
  <c r="BY19" i="8" s="1"/>
  <c r="BY29" i="8" s="1"/>
  <c r="BY39" i="8" s="1"/>
  <c r="BY49" i="8" s="1"/>
  <c r="BY59" i="8" s="1"/>
  <c r="BY69" i="8" s="1"/>
  <c r="BY79" i="8" s="1"/>
  <c r="BY89" i="8" s="1"/>
  <c r="BX1" i="8"/>
  <c r="BX19" i="8" s="1"/>
  <c r="BX29" i="8" s="1"/>
  <c r="BX39" i="8" s="1"/>
  <c r="BX49" i="8" s="1"/>
  <c r="BX59" i="8" s="1"/>
  <c r="BX69" i="8" s="1"/>
  <c r="BX79" i="8" s="1"/>
  <c r="BX89" i="8" s="1"/>
  <c r="BW1" i="8"/>
  <c r="BW19" i="8" s="1"/>
  <c r="BW29" i="8" s="1"/>
  <c r="BW39" i="8" s="1"/>
  <c r="BW49" i="8" s="1"/>
  <c r="BW59" i="8" s="1"/>
  <c r="BW69" i="8" s="1"/>
  <c r="BW79" i="8" s="1"/>
  <c r="BW89" i="8" s="1"/>
  <c r="BV1" i="8"/>
  <c r="BV19" i="8" s="1"/>
  <c r="BV29" i="8" s="1"/>
  <c r="BV39" i="8" s="1"/>
  <c r="BV49" i="8" s="1"/>
  <c r="BV59" i="8" s="1"/>
  <c r="BV69" i="8" s="1"/>
  <c r="BV79" i="8" s="1"/>
  <c r="BV89" i="8" s="1"/>
  <c r="BU1" i="8"/>
  <c r="BU19" i="8" s="1"/>
  <c r="BU29" i="8" s="1"/>
  <c r="BU39" i="8" s="1"/>
  <c r="BU49" i="8" s="1"/>
  <c r="BU59" i="8" s="1"/>
  <c r="BU69" i="8" s="1"/>
  <c r="BU79" i="8" s="1"/>
  <c r="BU89" i="8" s="1"/>
  <c r="BT1" i="8"/>
  <c r="BT19" i="8" s="1"/>
  <c r="BT29" i="8" s="1"/>
  <c r="BT39" i="8" s="1"/>
  <c r="BT49" i="8" s="1"/>
  <c r="BT59" i="8" s="1"/>
  <c r="BT69" i="8" s="1"/>
  <c r="BT79" i="8" s="1"/>
  <c r="BT89" i="8" s="1"/>
  <c r="BS1" i="8"/>
  <c r="BS19" i="8" s="1"/>
  <c r="BS29" i="8" s="1"/>
  <c r="BS39" i="8" s="1"/>
  <c r="BS49" i="8" s="1"/>
  <c r="BS59" i="8" s="1"/>
  <c r="BS69" i="8" s="1"/>
  <c r="BS79" i="8" s="1"/>
  <c r="BS89" i="8" s="1"/>
  <c r="BR1" i="8"/>
  <c r="BR19" i="8" s="1"/>
  <c r="BR29" i="8" s="1"/>
  <c r="BR39" i="8" s="1"/>
  <c r="BR49" i="8" s="1"/>
  <c r="BR59" i="8" s="1"/>
  <c r="BR69" i="8" s="1"/>
  <c r="BR79" i="8" s="1"/>
  <c r="BR89" i="8" s="1"/>
  <c r="BQ1" i="8"/>
  <c r="BQ19" i="8" s="1"/>
  <c r="BQ29" i="8" s="1"/>
  <c r="BQ39" i="8" s="1"/>
  <c r="BQ49" i="8" s="1"/>
  <c r="BQ59" i="8" s="1"/>
  <c r="BQ69" i="8" s="1"/>
  <c r="BQ79" i="8" s="1"/>
  <c r="BQ89" i="8" s="1"/>
  <c r="BP1" i="8"/>
  <c r="BP19" i="8" s="1"/>
  <c r="BP29" i="8" s="1"/>
  <c r="BP39" i="8" s="1"/>
  <c r="BP49" i="8" s="1"/>
  <c r="BP59" i="8" s="1"/>
  <c r="BP69" i="8" s="1"/>
  <c r="BP79" i="8" s="1"/>
  <c r="BP89" i="8" s="1"/>
  <c r="BO1" i="8"/>
  <c r="BO19" i="8" s="1"/>
  <c r="BO29" i="8" s="1"/>
  <c r="BO39" i="8" s="1"/>
  <c r="BO49" i="8" s="1"/>
  <c r="BO59" i="8" s="1"/>
  <c r="BO69" i="8" s="1"/>
  <c r="BO79" i="8" s="1"/>
  <c r="BO89" i="8" s="1"/>
  <c r="BN1" i="8"/>
  <c r="BN19" i="8" s="1"/>
  <c r="BN29" i="8" s="1"/>
  <c r="BN39" i="8" s="1"/>
  <c r="BN49" i="8" s="1"/>
  <c r="BN59" i="8" s="1"/>
  <c r="BN69" i="8" s="1"/>
  <c r="BN79" i="8" s="1"/>
  <c r="BN89" i="8" s="1"/>
  <c r="BM1" i="8"/>
  <c r="BL1" i="8"/>
  <c r="BK1" i="8"/>
  <c r="BJ1" i="8"/>
  <c r="BI1" i="8"/>
  <c r="BH1" i="8"/>
  <c r="BG1" i="8"/>
  <c r="BF1" i="8"/>
  <c r="BE1" i="8"/>
  <c r="BD1" i="8"/>
  <c r="BC1" i="8"/>
  <c r="BB1" i="8"/>
  <c r="BA1" i="8"/>
  <c r="AZ1" i="8"/>
  <c r="AY1" i="8"/>
  <c r="AX1" i="8"/>
  <c r="AW1" i="8"/>
  <c r="AV1" i="8"/>
  <c r="AU1" i="8"/>
  <c r="AT1" i="8"/>
  <c r="AS1" i="8"/>
  <c r="AR1" i="8"/>
  <c r="AQ1" i="8"/>
  <c r="AP1" i="8"/>
  <c r="AO1" i="8"/>
  <c r="AN1" i="8"/>
  <c r="AM1" i="8"/>
  <c r="AL1" i="8"/>
  <c r="AK1" i="8"/>
  <c r="AJ1" i="8"/>
  <c r="AI1" i="8"/>
  <c r="AH1" i="8"/>
  <c r="AG1" i="8"/>
  <c r="AF1" i="8"/>
  <c r="AE1" i="8"/>
  <c r="AD1" i="8"/>
  <c r="AC1" i="8"/>
  <c r="AB1" i="8"/>
  <c r="AA1" i="8"/>
  <c r="Z1" i="8"/>
  <c r="Y1" i="8"/>
  <c r="X1" i="8"/>
  <c r="W1" i="8"/>
  <c r="V1" i="8"/>
  <c r="U1" i="8"/>
  <c r="T1" i="8"/>
  <c r="S1" i="8"/>
  <c r="R1" i="8"/>
  <c r="Q1" i="8"/>
  <c r="P1" i="8"/>
  <c r="O1" i="8"/>
  <c r="N1" i="8"/>
  <c r="M1" i="8"/>
  <c r="L1" i="8"/>
  <c r="K1" i="8"/>
  <c r="J1" i="8"/>
  <c r="I1" i="8"/>
  <c r="H1" i="8"/>
  <c r="G1" i="8"/>
  <c r="F1" i="8"/>
  <c r="E1" i="8"/>
  <c r="AX36" i="3"/>
  <c r="AX37" i="3" s="1"/>
  <c r="AY36" i="3"/>
  <c r="AZ36" i="3"/>
  <c r="BB12" i="3"/>
  <c r="BA12" i="3"/>
  <c r="BC36" i="3"/>
  <c r="BD36" i="3"/>
  <c r="BE36" i="3"/>
  <c r="BF36" i="3"/>
  <c r="BG36" i="3"/>
  <c r="BH36" i="3"/>
  <c r="BI36" i="3"/>
  <c r="BJ36" i="3"/>
  <c r="BK36" i="3"/>
  <c r="BL36" i="3"/>
  <c r="BB36" i="3"/>
  <c r="BA36" i="3"/>
  <c r="BO51" i="10" l="1"/>
  <c r="BP51" i="10" s="1"/>
  <c r="BQ51" i="10" s="1"/>
  <c r="BR51" i="10" s="1"/>
  <c r="BS51" i="10" s="1"/>
  <c r="BT51" i="10" s="1"/>
  <c r="BU51" i="10" s="1"/>
  <c r="BV51" i="10" s="1"/>
  <c r="BW51" i="10" s="1"/>
  <c r="BX51" i="10" s="1"/>
  <c r="BY51" i="10" s="1"/>
  <c r="BZ51" i="10" s="1"/>
  <c r="CA51" i="10" s="1"/>
  <c r="CB51" i="10" s="1"/>
  <c r="CC51" i="10" s="1"/>
  <c r="CD51" i="10" s="1"/>
  <c r="CE51" i="10" s="1"/>
  <c r="CF51" i="10" s="1"/>
  <c r="CG51" i="10" s="1"/>
  <c r="CH51" i="10" s="1"/>
  <c r="CI51" i="10" s="1"/>
  <c r="CJ51" i="10" s="1"/>
  <c r="CK51" i="10" s="1"/>
  <c r="CL51" i="10" s="1"/>
  <c r="CM51" i="10" s="1"/>
  <c r="CN51" i="10" s="1"/>
  <c r="CO51" i="10" s="1"/>
  <c r="CP51" i="10" s="1"/>
  <c r="CQ51" i="10" s="1"/>
  <c r="CR51" i="10" s="1"/>
  <c r="CS51" i="10" s="1"/>
  <c r="CT51" i="10" s="1"/>
  <c r="CU51" i="10" s="1"/>
  <c r="CV51" i="10" s="1"/>
  <c r="CW51" i="10" s="1"/>
  <c r="CX51" i="10" s="1"/>
  <c r="CY51" i="10" s="1"/>
  <c r="CZ51" i="10" s="1"/>
  <c r="DA51" i="10" s="1"/>
  <c r="DB51" i="10" s="1"/>
  <c r="DC51" i="10" s="1"/>
  <c r="DD51" i="10" s="1"/>
  <c r="DE51" i="10" s="1"/>
  <c r="DF51" i="10" s="1"/>
  <c r="DG51" i="10" s="1"/>
  <c r="DH51" i="10" s="1"/>
  <c r="DI51" i="10" s="1"/>
  <c r="DJ51" i="10" s="1"/>
  <c r="DK51" i="10" s="1"/>
  <c r="DL51" i="10" s="1"/>
  <c r="DM51" i="10" s="1"/>
  <c r="DN51" i="10" s="1"/>
  <c r="DO51" i="10" s="1"/>
  <c r="DP51" i="10" s="1"/>
  <c r="DQ51" i="10" s="1"/>
  <c r="DR51" i="10" s="1"/>
  <c r="DS51" i="10" s="1"/>
  <c r="DT51" i="10" s="1"/>
  <c r="DU51" i="10" s="1"/>
  <c r="DV51" i="10" s="1"/>
  <c r="DW51" i="10" s="1"/>
  <c r="DX51" i="10" s="1"/>
  <c r="DY51" i="10" s="1"/>
  <c r="DZ51" i="10" s="1"/>
  <c r="EA51" i="10" s="1"/>
  <c r="EB51" i="10" s="1"/>
  <c r="EC51" i="10" s="1"/>
  <c r="ED51" i="10" s="1"/>
  <c r="EE51" i="10" s="1"/>
  <c r="EF51" i="10" s="1"/>
  <c r="EG51" i="10" s="1"/>
  <c r="EH51" i="10" s="1"/>
  <c r="EI51" i="10" s="1"/>
  <c r="EJ51" i="10" s="1"/>
  <c r="EK51" i="10" s="1"/>
  <c r="EL51" i="10" s="1"/>
  <c r="EM51" i="10" s="1"/>
  <c r="EN51" i="10" s="1"/>
  <c r="EO51" i="10" s="1"/>
  <c r="EP51" i="10" s="1"/>
  <c r="EQ51" i="10" s="1"/>
  <c r="ER51" i="10" s="1"/>
  <c r="ES51" i="10" s="1"/>
  <c r="ET51" i="10" s="1"/>
  <c r="EU51" i="10" s="1"/>
  <c r="EV51" i="10" s="1"/>
  <c r="EW51" i="10" s="1"/>
  <c r="EX51" i="10" s="1"/>
  <c r="EY51" i="10" s="1"/>
  <c r="EZ51" i="10" s="1"/>
  <c r="FA51" i="10" s="1"/>
  <c r="FB51" i="10" s="1"/>
  <c r="FC51" i="10" s="1"/>
  <c r="FD51" i="10" s="1"/>
  <c r="FE51" i="10" s="1"/>
  <c r="FF51" i="10" s="1"/>
  <c r="FG51" i="10" s="1"/>
  <c r="FH51" i="10" s="1"/>
  <c r="FI51" i="10" s="1"/>
  <c r="FJ51" i="10" s="1"/>
  <c r="FK51" i="10" s="1"/>
  <c r="FL51" i="10" s="1"/>
  <c r="FM51" i="10" s="1"/>
  <c r="FN51" i="10" s="1"/>
  <c r="FO51" i="10" s="1"/>
  <c r="FP51" i="10" s="1"/>
  <c r="FQ51" i="10" s="1"/>
  <c r="FR51" i="10" s="1"/>
  <c r="FS51" i="10" s="1"/>
  <c r="FT51" i="10" s="1"/>
  <c r="FU51" i="10" s="1"/>
  <c r="FV51" i="10" s="1"/>
  <c r="FW51" i="10" s="1"/>
  <c r="FX51" i="10" s="1"/>
  <c r="FY51" i="10" s="1"/>
  <c r="FZ51" i="10" s="1"/>
  <c r="GA51" i="10" s="1"/>
  <c r="GB51" i="10" s="1"/>
  <c r="GC51" i="10" s="1"/>
  <c r="GD51" i="10" s="1"/>
  <c r="GE51" i="10" s="1"/>
  <c r="GF51" i="10" s="1"/>
  <c r="GG51" i="10" s="1"/>
  <c r="GH51" i="10" s="1"/>
  <c r="GI51" i="10" s="1"/>
  <c r="GJ51" i="10" s="1"/>
  <c r="GK51" i="10" s="1"/>
  <c r="GL51" i="10" s="1"/>
  <c r="GM51" i="10" s="1"/>
  <c r="GN51" i="10" s="1"/>
  <c r="GO51" i="10" s="1"/>
  <c r="GP51" i="10" s="1"/>
  <c r="GQ51" i="10" s="1"/>
  <c r="GR51" i="10" s="1"/>
  <c r="GS51" i="10" s="1"/>
  <c r="GT51" i="10" s="1"/>
  <c r="GU51" i="10" s="1"/>
  <c r="GV51" i="10" s="1"/>
  <c r="GW51" i="10" s="1"/>
  <c r="GX51" i="10" s="1"/>
  <c r="GY51" i="10" s="1"/>
  <c r="GZ51" i="10" s="1"/>
  <c r="HA51" i="10" s="1"/>
  <c r="HB51" i="10" s="1"/>
  <c r="HC51" i="10" s="1"/>
  <c r="HD51" i="10" s="1"/>
  <c r="HE51" i="10" s="1"/>
  <c r="HF51" i="10" s="1"/>
  <c r="HG51" i="10" s="1"/>
  <c r="HH51" i="10" s="1"/>
  <c r="HI51" i="10" s="1"/>
  <c r="HJ51" i="10" s="1"/>
  <c r="HK51" i="10" s="1"/>
  <c r="HL51" i="10" s="1"/>
  <c r="HM51" i="10" s="1"/>
  <c r="HN51" i="10" s="1"/>
  <c r="HO51" i="10" s="1"/>
  <c r="HP51" i="10" s="1"/>
  <c r="HQ51" i="10" s="1"/>
  <c r="HR51" i="10" s="1"/>
  <c r="HS51" i="10" s="1"/>
  <c r="HT51" i="10" s="1"/>
  <c r="HU51" i="10" s="1"/>
  <c r="HV51" i="10" s="1"/>
  <c r="HW51" i="10" s="1"/>
  <c r="HX51" i="10" s="1"/>
  <c r="HY51" i="10" s="1"/>
  <c r="HZ51" i="10" s="1"/>
  <c r="IA51" i="10" s="1"/>
  <c r="IB51" i="10" s="1"/>
  <c r="IC51" i="10" s="1"/>
  <c r="ID51" i="10" s="1"/>
  <c r="IE51" i="10" s="1"/>
  <c r="IF51" i="10" s="1"/>
  <c r="IG51" i="10" s="1"/>
  <c r="IH51" i="10" s="1"/>
  <c r="II51" i="10" s="1"/>
  <c r="IJ51" i="10" s="1"/>
  <c r="IK51" i="10" s="1"/>
  <c r="IL51" i="10" s="1"/>
  <c r="IM51" i="10" s="1"/>
  <c r="IN51" i="10" s="1"/>
  <c r="IO51" i="10" s="1"/>
  <c r="IP51" i="10" s="1"/>
  <c r="IQ51" i="10" s="1"/>
  <c r="IR51" i="10" s="1"/>
  <c r="IS51" i="10" s="1"/>
  <c r="IT51" i="10" s="1"/>
  <c r="IU51" i="10" s="1"/>
  <c r="IV51" i="10" s="1"/>
  <c r="IW51" i="10" s="1"/>
  <c r="IX51" i="10" s="1"/>
  <c r="IY51" i="10" s="1"/>
  <c r="IZ51" i="10" s="1"/>
  <c r="JA51" i="10" s="1"/>
  <c r="JB51" i="10" s="1"/>
  <c r="JC51" i="10" s="1"/>
  <c r="JD51" i="10" s="1"/>
  <c r="JE51" i="10" s="1"/>
  <c r="JF51" i="10" s="1"/>
  <c r="JG51" i="10" s="1"/>
  <c r="JH51" i="10" s="1"/>
  <c r="JI51" i="10" s="1"/>
  <c r="JJ51" i="10" s="1"/>
  <c r="JK51" i="10" s="1"/>
  <c r="JL51" i="10" s="1"/>
  <c r="JM51" i="10" s="1"/>
  <c r="JN51" i="10" s="1"/>
  <c r="JO51" i="10" s="1"/>
  <c r="JP51" i="10" s="1"/>
  <c r="JQ51" i="10" s="1"/>
  <c r="JR51" i="10" s="1"/>
  <c r="JS51" i="10" s="1"/>
  <c r="JT51" i="10" s="1"/>
  <c r="JU51" i="10" s="1"/>
  <c r="JV51" i="10" s="1"/>
  <c r="JW51" i="10" s="1"/>
  <c r="JX51" i="10" s="1"/>
  <c r="JY51" i="10" s="1"/>
  <c r="JZ51" i="10" s="1"/>
  <c r="KA51" i="10" s="1"/>
  <c r="KB51" i="10" s="1"/>
  <c r="KC51" i="10" s="1"/>
  <c r="KD51" i="10" s="1"/>
  <c r="KE51" i="10" s="1"/>
  <c r="KF51" i="10" s="1"/>
  <c r="KG51" i="10" s="1"/>
  <c r="D51" i="10"/>
  <c r="D31" i="10"/>
  <c r="BO31" i="10"/>
  <c r="BP31" i="10" s="1"/>
  <c r="BQ31" i="10" s="1"/>
  <c r="BR31" i="10" s="1"/>
  <c r="BS31" i="10" s="1"/>
  <c r="BT31" i="10" s="1"/>
  <c r="BU31" i="10" s="1"/>
  <c r="BV31" i="10" s="1"/>
  <c r="BW31" i="10" s="1"/>
  <c r="BX31" i="10" s="1"/>
  <c r="BY31" i="10" s="1"/>
  <c r="BZ31" i="10" s="1"/>
  <c r="CA31" i="10" s="1"/>
  <c r="CB31" i="10" s="1"/>
  <c r="CC31" i="10" s="1"/>
  <c r="CD31" i="10" s="1"/>
  <c r="CE31" i="10" s="1"/>
  <c r="CF31" i="10" s="1"/>
  <c r="CG31" i="10" s="1"/>
  <c r="CH31" i="10" s="1"/>
  <c r="CI31" i="10" s="1"/>
  <c r="CJ31" i="10" s="1"/>
  <c r="CK31" i="10" s="1"/>
  <c r="CL31" i="10" s="1"/>
  <c r="CM31" i="10" s="1"/>
  <c r="CN31" i="10" s="1"/>
  <c r="CO31" i="10" s="1"/>
  <c r="CP31" i="10" s="1"/>
  <c r="CQ31" i="10" s="1"/>
  <c r="CR31" i="10" s="1"/>
  <c r="CS31" i="10" s="1"/>
  <c r="CT31" i="10" s="1"/>
  <c r="CU31" i="10" s="1"/>
  <c r="CV31" i="10" s="1"/>
  <c r="CW31" i="10" s="1"/>
  <c r="CX31" i="10" s="1"/>
  <c r="CY31" i="10" s="1"/>
  <c r="CZ31" i="10" s="1"/>
  <c r="DA31" i="10" s="1"/>
  <c r="DB31" i="10" s="1"/>
  <c r="DC31" i="10" s="1"/>
  <c r="DD31" i="10" s="1"/>
  <c r="DE31" i="10" s="1"/>
  <c r="DF31" i="10" s="1"/>
  <c r="DG31" i="10" s="1"/>
  <c r="DH31" i="10" s="1"/>
  <c r="DI31" i="10" s="1"/>
  <c r="DJ31" i="10" s="1"/>
  <c r="DK31" i="10" s="1"/>
  <c r="DL31" i="10" s="1"/>
  <c r="DM31" i="10" s="1"/>
  <c r="DN31" i="10" s="1"/>
  <c r="DO31" i="10" s="1"/>
  <c r="DP31" i="10" s="1"/>
  <c r="DQ31" i="10" s="1"/>
  <c r="DR31" i="10" s="1"/>
  <c r="DS31" i="10" s="1"/>
  <c r="DT31" i="10" s="1"/>
  <c r="DU31" i="10" s="1"/>
  <c r="DV31" i="10" s="1"/>
  <c r="DW31" i="10" s="1"/>
  <c r="DX31" i="10" s="1"/>
  <c r="DY31" i="10" s="1"/>
  <c r="DZ31" i="10" s="1"/>
  <c r="EA31" i="10" s="1"/>
  <c r="EB31" i="10" s="1"/>
  <c r="EC31" i="10" s="1"/>
  <c r="ED31" i="10" s="1"/>
  <c r="EE31" i="10" s="1"/>
  <c r="EF31" i="10" s="1"/>
  <c r="EG31" i="10" s="1"/>
  <c r="EH31" i="10" s="1"/>
  <c r="EI31" i="10" s="1"/>
  <c r="EJ31" i="10" s="1"/>
  <c r="EK31" i="10" s="1"/>
  <c r="EL31" i="10" s="1"/>
  <c r="EM31" i="10" s="1"/>
  <c r="EN31" i="10" s="1"/>
  <c r="EO31" i="10" s="1"/>
  <c r="EP31" i="10" s="1"/>
  <c r="EQ31" i="10" s="1"/>
  <c r="ER31" i="10" s="1"/>
  <c r="ES31" i="10" s="1"/>
  <c r="ET31" i="10" s="1"/>
  <c r="EU31" i="10" s="1"/>
  <c r="EV31" i="10" s="1"/>
  <c r="EW31" i="10" s="1"/>
  <c r="EX31" i="10" s="1"/>
  <c r="EY31" i="10" s="1"/>
  <c r="EZ31" i="10" s="1"/>
  <c r="FA31" i="10" s="1"/>
  <c r="FB31" i="10" s="1"/>
  <c r="FC31" i="10" s="1"/>
  <c r="FD31" i="10" s="1"/>
  <c r="FE31" i="10" s="1"/>
  <c r="FF31" i="10" s="1"/>
  <c r="FG31" i="10" s="1"/>
  <c r="FH31" i="10" s="1"/>
  <c r="FI31" i="10" s="1"/>
  <c r="FJ31" i="10" s="1"/>
  <c r="FK31" i="10" s="1"/>
  <c r="FL31" i="10" s="1"/>
  <c r="FM31" i="10" s="1"/>
  <c r="FN31" i="10" s="1"/>
  <c r="FO31" i="10" s="1"/>
  <c r="FP31" i="10" s="1"/>
  <c r="FQ31" i="10" s="1"/>
  <c r="FR31" i="10" s="1"/>
  <c r="FS31" i="10" s="1"/>
  <c r="FT31" i="10" s="1"/>
  <c r="FU31" i="10" s="1"/>
  <c r="FV31" i="10" s="1"/>
  <c r="FW31" i="10" s="1"/>
  <c r="FX31" i="10" s="1"/>
  <c r="FY31" i="10" s="1"/>
  <c r="FZ31" i="10" s="1"/>
  <c r="GA31" i="10" s="1"/>
  <c r="GB31" i="10" s="1"/>
  <c r="GC31" i="10" s="1"/>
  <c r="GD31" i="10" s="1"/>
  <c r="GE31" i="10" s="1"/>
  <c r="GF31" i="10" s="1"/>
  <c r="GG31" i="10" s="1"/>
  <c r="GH31" i="10" s="1"/>
  <c r="GI31" i="10" s="1"/>
  <c r="GJ31" i="10" s="1"/>
  <c r="GK31" i="10" s="1"/>
  <c r="GL31" i="10" s="1"/>
  <c r="GM31" i="10" s="1"/>
  <c r="GN31" i="10" s="1"/>
  <c r="GO31" i="10" s="1"/>
  <c r="GP31" i="10" s="1"/>
  <c r="GQ31" i="10" s="1"/>
  <c r="GR31" i="10" s="1"/>
  <c r="GS31" i="10" s="1"/>
  <c r="GT31" i="10" s="1"/>
  <c r="GU31" i="10" s="1"/>
  <c r="GV31" i="10" s="1"/>
  <c r="GW31" i="10" s="1"/>
  <c r="GX31" i="10" s="1"/>
  <c r="GY31" i="10" s="1"/>
  <c r="GZ31" i="10" s="1"/>
  <c r="HA31" i="10" s="1"/>
  <c r="HB31" i="10" s="1"/>
  <c r="HC31" i="10" s="1"/>
  <c r="HD31" i="10" s="1"/>
  <c r="HE31" i="10" s="1"/>
  <c r="HF31" i="10" s="1"/>
  <c r="HG31" i="10" s="1"/>
  <c r="HH31" i="10" s="1"/>
  <c r="HI31" i="10" s="1"/>
  <c r="HJ31" i="10" s="1"/>
  <c r="HK31" i="10" s="1"/>
  <c r="HL31" i="10" s="1"/>
  <c r="HM31" i="10" s="1"/>
  <c r="HN31" i="10" s="1"/>
  <c r="HO31" i="10" s="1"/>
  <c r="HP31" i="10" s="1"/>
  <c r="HQ31" i="10" s="1"/>
  <c r="HR31" i="10" s="1"/>
  <c r="HS31" i="10" s="1"/>
  <c r="HT31" i="10" s="1"/>
  <c r="HU31" i="10" s="1"/>
  <c r="HV31" i="10" s="1"/>
  <c r="HW31" i="10" s="1"/>
  <c r="HX31" i="10" s="1"/>
  <c r="HY31" i="10" s="1"/>
  <c r="HZ31" i="10" s="1"/>
  <c r="IA31" i="10" s="1"/>
  <c r="IB31" i="10" s="1"/>
  <c r="IC31" i="10" s="1"/>
  <c r="ID31" i="10" s="1"/>
  <c r="IE31" i="10" s="1"/>
  <c r="IF31" i="10" s="1"/>
  <c r="IG31" i="10" s="1"/>
  <c r="IH31" i="10" s="1"/>
  <c r="II31" i="10" s="1"/>
  <c r="IJ31" i="10" s="1"/>
  <c r="IK31" i="10" s="1"/>
  <c r="IL31" i="10" s="1"/>
  <c r="IM31" i="10" s="1"/>
  <c r="IN31" i="10" s="1"/>
  <c r="IO31" i="10" s="1"/>
  <c r="IP31" i="10" s="1"/>
  <c r="IQ31" i="10" s="1"/>
  <c r="IR31" i="10" s="1"/>
  <c r="IS31" i="10" s="1"/>
  <c r="IT31" i="10" s="1"/>
  <c r="IU31" i="10" s="1"/>
  <c r="IV31" i="10" s="1"/>
  <c r="IW31" i="10" s="1"/>
  <c r="IX31" i="10" s="1"/>
  <c r="IY31" i="10" s="1"/>
  <c r="IZ31" i="10" s="1"/>
  <c r="JA31" i="10" s="1"/>
  <c r="JB31" i="10" s="1"/>
  <c r="JC31" i="10" s="1"/>
  <c r="JD31" i="10" s="1"/>
  <c r="JE31" i="10" s="1"/>
  <c r="JF31" i="10" s="1"/>
  <c r="JG31" i="10" s="1"/>
  <c r="JH31" i="10" s="1"/>
  <c r="JI31" i="10" s="1"/>
  <c r="JJ31" i="10" s="1"/>
  <c r="JK31" i="10" s="1"/>
  <c r="JL31" i="10" s="1"/>
  <c r="JM31" i="10" s="1"/>
  <c r="JN31" i="10" s="1"/>
  <c r="JO31" i="10" s="1"/>
  <c r="JP31" i="10" s="1"/>
  <c r="JQ31" i="10" s="1"/>
  <c r="JR31" i="10" s="1"/>
  <c r="JS31" i="10" s="1"/>
  <c r="JT31" i="10" s="1"/>
  <c r="JU31" i="10" s="1"/>
  <c r="JV31" i="10" s="1"/>
  <c r="JW31" i="10" s="1"/>
  <c r="JX31" i="10" s="1"/>
  <c r="JY31" i="10" s="1"/>
  <c r="JZ31" i="10" s="1"/>
  <c r="KA31" i="10" s="1"/>
  <c r="KB31" i="10" s="1"/>
  <c r="KC31" i="10" s="1"/>
  <c r="KD31" i="10" s="1"/>
  <c r="KE31" i="10" s="1"/>
  <c r="KF31" i="10" s="1"/>
  <c r="KG31" i="10" s="1"/>
  <c r="BA12" i="8"/>
  <c r="BA42" i="8" s="1"/>
  <c r="BA12" i="10"/>
  <c r="BA42" i="10" s="1"/>
  <c r="BB12" i="8"/>
  <c r="BB42" i="8" s="1"/>
  <c r="BB12" i="10"/>
  <c r="BB42" i="10" s="1"/>
  <c r="AY37" i="3"/>
  <c r="AZ37" i="3" s="1"/>
  <c r="BA37" i="3" s="1"/>
  <c r="E51" i="8"/>
  <c r="F51" i="8" s="1"/>
  <c r="G51" i="8" s="1"/>
  <c r="H51" i="8" s="1"/>
  <c r="I51" i="8" s="1"/>
  <c r="J51" i="8" s="1"/>
  <c r="K51" i="8" s="1"/>
  <c r="L51" i="8" s="1"/>
  <c r="M51" i="8" s="1"/>
  <c r="N51" i="8" s="1"/>
  <c r="O51" i="8" s="1"/>
  <c r="P51" i="8" s="1"/>
  <c r="Q51" i="8" s="1"/>
  <c r="R51" i="8" s="1"/>
  <c r="S51" i="8" s="1"/>
  <c r="T51" i="8" s="1"/>
  <c r="U51" i="8" s="1"/>
  <c r="V51" i="8" s="1"/>
  <c r="W51" i="8" s="1"/>
  <c r="X51" i="8" s="1"/>
  <c r="Y51" i="8" s="1"/>
  <c r="Z51" i="8" s="1"/>
  <c r="AA51" i="8" s="1"/>
  <c r="AB51" i="8" s="1"/>
  <c r="AC51" i="8" s="1"/>
  <c r="AD51" i="8" s="1"/>
  <c r="AE51" i="8" s="1"/>
  <c r="AF51" i="8" s="1"/>
  <c r="AG51" i="8" s="1"/>
  <c r="AH51" i="8" s="1"/>
  <c r="AI51" i="8" s="1"/>
  <c r="AJ51" i="8" s="1"/>
  <c r="AK51" i="8" s="1"/>
  <c r="AL51" i="8" s="1"/>
  <c r="AM51" i="8" s="1"/>
  <c r="AN51" i="8" s="1"/>
  <c r="AO51" i="8" s="1"/>
  <c r="AP51" i="8" s="1"/>
  <c r="AQ51" i="8" s="1"/>
  <c r="AR51" i="8" s="1"/>
  <c r="AS51" i="8" s="1"/>
  <c r="AT51" i="8" s="1"/>
  <c r="AU51" i="8" s="1"/>
  <c r="AV51" i="8" s="1"/>
  <c r="AW51" i="8" s="1"/>
  <c r="AX51" i="8" s="1"/>
  <c r="AY51" i="8" s="1"/>
  <c r="AZ51" i="8" s="1"/>
  <c r="BA51" i="8" s="1"/>
  <c r="BB51" i="8" s="1"/>
  <c r="BC51" i="8" s="1"/>
  <c r="BD51" i="8" s="1"/>
  <c r="BE51" i="8" s="1"/>
  <c r="BF51" i="8" s="1"/>
  <c r="BG51" i="8" s="1"/>
  <c r="BH51" i="8" s="1"/>
  <c r="BI51" i="8" s="1"/>
  <c r="BJ51" i="8" s="1"/>
  <c r="BK51" i="8" s="1"/>
  <c r="BL51" i="8" s="1"/>
  <c r="BM51" i="8" s="1"/>
  <c r="BN51" i="8" s="1"/>
  <c r="E31" i="8"/>
  <c r="F31" i="8" s="1"/>
  <c r="G31" i="8" s="1"/>
  <c r="H31" i="8" s="1"/>
  <c r="I31" i="8" s="1"/>
  <c r="J31" i="8" s="1"/>
  <c r="K31" i="8" s="1"/>
  <c r="L31" i="8" s="1"/>
  <c r="M31" i="8" s="1"/>
  <c r="N31" i="8" s="1"/>
  <c r="O31" i="8" s="1"/>
  <c r="P31" i="8" s="1"/>
  <c r="Q31" i="8" s="1"/>
  <c r="R31" i="8" s="1"/>
  <c r="S31" i="8" s="1"/>
  <c r="T31" i="8" s="1"/>
  <c r="U31" i="8" s="1"/>
  <c r="V31" i="8" s="1"/>
  <c r="W31" i="8" s="1"/>
  <c r="X31" i="8" s="1"/>
  <c r="Y31" i="8" s="1"/>
  <c r="Z31" i="8" s="1"/>
  <c r="AA31" i="8" s="1"/>
  <c r="AB31" i="8" s="1"/>
  <c r="AC31" i="8" s="1"/>
  <c r="AD31" i="8" s="1"/>
  <c r="AE31" i="8" s="1"/>
  <c r="AF31" i="8" s="1"/>
  <c r="AG31" i="8" s="1"/>
  <c r="AH31" i="8" s="1"/>
  <c r="AI31" i="8" s="1"/>
  <c r="AJ31" i="8" s="1"/>
  <c r="AK31" i="8" s="1"/>
  <c r="AL31" i="8" s="1"/>
  <c r="AM31" i="8" s="1"/>
  <c r="AN31" i="8" s="1"/>
  <c r="AO31" i="8" s="1"/>
  <c r="AP31" i="8" s="1"/>
  <c r="AQ31" i="8" s="1"/>
  <c r="AR31" i="8" s="1"/>
  <c r="AS31" i="8" s="1"/>
  <c r="AT31" i="8" s="1"/>
  <c r="AU31" i="8" s="1"/>
  <c r="AV31" i="8" s="1"/>
  <c r="AW31" i="8" s="1"/>
  <c r="AX31" i="8" s="1"/>
  <c r="AY31" i="8" s="1"/>
  <c r="AZ31" i="8" s="1"/>
  <c r="BA31" i="8" s="1"/>
  <c r="BB31" i="8" s="1"/>
  <c r="BC31" i="8" s="1"/>
  <c r="BD31" i="8" s="1"/>
  <c r="BE31" i="8" s="1"/>
  <c r="BF31" i="8" s="1"/>
  <c r="BG31" i="8" s="1"/>
  <c r="BH31" i="8" s="1"/>
  <c r="BI31" i="8" s="1"/>
  <c r="BJ31" i="8" s="1"/>
  <c r="BK31" i="8" s="1"/>
  <c r="BL31" i="8" s="1"/>
  <c r="BM31" i="8" s="1"/>
  <c r="D3" i="8"/>
  <c r="D5" i="8"/>
  <c r="K19" i="8"/>
  <c r="K29" i="8" s="1"/>
  <c r="K39" i="8" s="1"/>
  <c r="K49" i="8" s="1"/>
  <c r="K59" i="8" s="1"/>
  <c r="K69" i="8" s="1"/>
  <c r="K79" i="8" s="1"/>
  <c r="K89" i="8" s="1"/>
  <c r="AZ19" i="8"/>
  <c r="AZ29" i="8" s="1"/>
  <c r="AZ39" i="8" s="1"/>
  <c r="AZ49" i="8" s="1"/>
  <c r="AZ59" i="8" s="1"/>
  <c r="AZ69" i="8" s="1"/>
  <c r="AZ79" i="8" s="1"/>
  <c r="AZ89" i="8" s="1"/>
  <c r="I19" i="8"/>
  <c r="I29" i="8" s="1"/>
  <c r="I39" i="8" s="1"/>
  <c r="I49" i="8" s="1"/>
  <c r="I59" i="8" s="1"/>
  <c r="I69" i="8" s="1"/>
  <c r="I79" i="8" s="1"/>
  <c r="I89" i="8" s="1"/>
  <c r="Q19" i="8"/>
  <c r="Q29" i="8" s="1"/>
  <c r="Q39" i="8" s="1"/>
  <c r="Q49" i="8" s="1"/>
  <c r="Q59" i="8" s="1"/>
  <c r="Q69" i="8" s="1"/>
  <c r="Q79" i="8" s="1"/>
  <c r="Q89" i="8" s="1"/>
  <c r="Y19" i="8"/>
  <c r="Y29" i="8" s="1"/>
  <c r="Y39" i="8" s="1"/>
  <c r="Y49" i="8" s="1"/>
  <c r="Y59" i="8" s="1"/>
  <c r="Y69" i="8" s="1"/>
  <c r="Y79" i="8" s="1"/>
  <c r="Y89" i="8" s="1"/>
  <c r="AG19" i="8"/>
  <c r="AG29" i="8" s="1"/>
  <c r="AG39" i="8" s="1"/>
  <c r="AG49" i="8" s="1"/>
  <c r="AG59" i="8" s="1"/>
  <c r="AG69" i="8" s="1"/>
  <c r="AG79" i="8" s="1"/>
  <c r="AG89" i="8" s="1"/>
  <c r="AO19" i="8"/>
  <c r="AO29" i="8" s="1"/>
  <c r="AO39" i="8" s="1"/>
  <c r="AO49" i="8" s="1"/>
  <c r="AO59" i="8" s="1"/>
  <c r="AO69" i="8" s="1"/>
  <c r="AO79" i="8" s="1"/>
  <c r="AO89" i="8" s="1"/>
  <c r="AW19" i="8"/>
  <c r="AW29" i="8" s="1"/>
  <c r="AW39" i="8" s="1"/>
  <c r="AW49" i="8" s="1"/>
  <c r="AW59" i="8" s="1"/>
  <c r="AW69" i="8" s="1"/>
  <c r="AW79" i="8" s="1"/>
  <c r="AW89" i="8" s="1"/>
  <c r="BE19" i="8"/>
  <c r="BE29" i="8" s="1"/>
  <c r="BE39" i="8" s="1"/>
  <c r="BE49" i="8" s="1"/>
  <c r="BE59" i="8" s="1"/>
  <c r="BE69" i="8" s="1"/>
  <c r="BE79" i="8" s="1"/>
  <c r="BE89" i="8" s="1"/>
  <c r="BM19" i="8"/>
  <c r="BM29" i="8" s="1"/>
  <c r="BM39" i="8" s="1"/>
  <c r="BM49" i="8" s="1"/>
  <c r="BM59" i="8" s="1"/>
  <c r="BM69" i="8" s="1"/>
  <c r="BM79" i="8" s="1"/>
  <c r="BM89" i="8" s="1"/>
  <c r="M19" i="8"/>
  <c r="M29" i="8" s="1"/>
  <c r="M39" i="8" s="1"/>
  <c r="M49" i="8" s="1"/>
  <c r="M59" i="8" s="1"/>
  <c r="M69" i="8" s="1"/>
  <c r="M79" i="8" s="1"/>
  <c r="M89" i="8" s="1"/>
  <c r="AC19" i="8"/>
  <c r="AC29" i="8" s="1"/>
  <c r="AC39" i="8" s="1"/>
  <c r="AC49" i="8" s="1"/>
  <c r="AC59" i="8" s="1"/>
  <c r="AC69" i="8" s="1"/>
  <c r="AC79" i="8" s="1"/>
  <c r="AC89" i="8" s="1"/>
  <c r="AS19" i="8"/>
  <c r="AS29" i="8" s="1"/>
  <c r="AS39" i="8" s="1"/>
  <c r="AS49" i="8" s="1"/>
  <c r="AS59" i="8" s="1"/>
  <c r="AS69" i="8" s="1"/>
  <c r="AS79" i="8" s="1"/>
  <c r="AS89" i="8" s="1"/>
  <c r="BI19" i="8"/>
  <c r="BI29" i="8" s="1"/>
  <c r="BI39" i="8" s="1"/>
  <c r="BI49" i="8" s="1"/>
  <c r="BI59" i="8" s="1"/>
  <c r="BI69" i="8" s="1"/>
  <c r="BI79" i="8" s="1"/>
  <c r="BI89" i="8" s="1"/>
  <c r="AH19" i="8"/>
  <c r="AH29" i="8" s="1"/>
  <c r="AH39" i="8" s="1"/>
  <c r="AH49" i="8" s="1"/>
  <c r="AH59" i="8" s="1"/>
  <c r="AH69" i="8" s="1"/>
  <c r="AH79" i="8" s="1"/>
  <c r="AH89" i="8" s="1"/>
  <c r="N19" i="8"/>
  <c r="N29" i="8" s="1"/>
  <c r="N39" i="8" s="1"/>
  <c r="N49" i="8" s="1"/>
  <c r="N59" i="8" s="1"/>
  <c r="N69" i="8" s="1"/>
  <c r="N79" i="8" s="1"/>
  <c r="N89" i="8" s="1"/>
  <c r="AD19" i="8"/>
  <c r="AD29" i="8" s="1"/>
  <c r="AD39" i="8" s="1"/>
  <c r="AD49" i="8" s="1"/>
  <c r="AD59" i="8" s="1"/>
  <c r="AD69" i="8" s="1"/>
  <c r="AD79" i="8" s="1"/>
  <c r="AD89" i="8" s="1"/>
  <c r="AT19" i="8"/>
  <c r="AT29" i="8" s="1"/>
  <c r="AT39" i="8" s="1"/>
  <c r="AT49" i="8" s="1"/>
  <c r="AT59" i="8" s="1"/>
  <c r="AT69" i="8" s="1"/>
  <c r="AT79" i="8" s="1"/>
  <c r="AT89" i="8" s="1"/>
  <c r="BJ19" i="8"/>
  <c r="BJ29" i="8" s="1"/>
  <c r="BJ39" i="8" s="1"/>
  <c r="BJ49" i="8" s="1"/>
  <c r="BJ59" i="8" s="1"/>
  <c r="BJ69" i="8" s="1"/>
  <c r="BJ79" i="8" s="1"/>
  <c r="BJ89" i="8" s="1"/>
  <c r="R19" i="8"/>
  <c r="R29" i="8" s="1"/>
  <c r="R39" i="8" s="1"/>
  <c r="R49" i="8" s="1"/>
  <c r="R59" i="8" s="1"/>
  <c r="R69" i="8" s="1"/>
  <c r="R79" i="8" s="1"/>
  <c r="R89" i="8" s="1"/>
  <c r="AY19" i="8"/>
  <c r="AY29" i="8" s="1"/>
  <c r="AY39" i="8" s="1"/>
  <c r="AY49" i="8" s="1"/>
  <c r="AY59" i="8" s="1"/>
  <c r="AY69" i="8" s="1"/>
  <c r="AY79" i="8" s="1"/>
  <c r="AY89" i="8" s="1"/>
  <c r="O19" i="8"/>
  <c r="O29" i="8" s="1"/>
  <c r="O39" i="8" s="1"/>
  <c r="O49" i="8" s="1"/>
  <c r="O59" i="8" s="1"/>
  <c r="O69" i="8" s="1"/>
  <c r="O79" i="8" s="1"/>
  <c r="O89" i="8" s="1"/>
  <c r="AE19" i="8"/>
  <c r="AE29" i="8" s="1"/>
  <c r="AE39" i="8" s="1"/>
  <c r="AE49" i="8" s="1"/>
  <c r="AE59" i="8" s="1"/>
  <c r="AE69" i="8" s="1"/>
  <c r="AE79" i="8" s="1"/>
  <c r="AE89" i="8" s="1"/>
  <c r="AU19" i="8"/>
  <c r="AU29" i="8" s="1"/>
  <c r="AU39" i="8" s="1"/>
  <c r="AU49" i="8" s="1"/>
  <c r="AU59" i="8" s="1"/>
  <c r="AU69" i="8" s="1"/>
  <c r="AU79" i="8" s="1"/>
  <c r="AU89" i="8" s="1"/>
  <c r="BK19" i="8"/>
  <c r="BK29" i="8" s="1"/>
  <c r="BK39" i="8" s="1"/>
  <c r="BK49" i="8" s="1"/>
  <c r="BK59" i="8" s="1"/>
  <c r="BK69" i="8" s="1"/>
  <c r="BK79" i="8" s="1"/>
  <c r="BK89" i="8" s="1"/>
  <c r="J19" i="8"/>
  <c r="J29" i="8" s="1"/>
  <c r="J39" i="8" s="1"/>
  <c r="J49" i="8" s="1"/>
  <c r="J59" i="8" s="1"/>
  <c r="J69" i="8" s="1"/>
  <c r="J79" i="8" s="1"/>
  <c r="J89" i="8" s="1"/>
  <c r="AP19" i="8"/>
  <c r="AP29" i="8" s="1"/>
  <c r="AP39" i="8" s="1"/>
  <c r="AP49" i="8" s="1"/>
  <c r="AP59" i="8" s="1"/>
  <c r="AP69" i="8" s="1"/>
  <c r="AP79" i="8" s="1"/>
  <c r="AP89" i="8" s="1"/>
  <c r="AA19" i="8"/>
  <c r="AA29" i="8" s="1"/>
  <c r="AA39" i="8" s="1"/>
  <c r="AA49" i="8" s="1"/>
  <c r="AA59" i="8" s="1"/>
  <c r="AA69" i="8" s="1"/>
  <c r="AA79" i="8" s="1"/>
  <c r="AA89" i="8" s="1"/>
  <c r="P19" i="8"/>
  <c r="P29" i="8" s="1"/>
  <c r="P39" i="8" s="1"/>
  <c r="P49" i="8" s="1"/>
  <c r="P59" i="8" s="1"/>
  <c r="P69" i="8" s="1"/>
  <c r="P79" i="8" s="1"/>
  <c r="P89" i="8" s="1"/>
  <c r="AF19" i="8"/>
  <c r="AF29" i="8" s="1"/>
  <c r="AF39" i="8" s="1"/>
  <c r="AF49" i="8" s="1"/>
  <c r="AF59" i="8" s="1"/>
  <c r="AF69" i="8" s="1"/>
  <c r="AF79" i="8" s="1"/>
  <c r="AF89" i="8" s="1"/>
  <c r="AV19" i="8"/>
  <c r="AV29" i="8" s="1"/>
  <c r="AV39" i="8" s="1"/>
  <c r="AV49" i="8" s="1"/>
  <c r="AV59" i="8" s="1"/>
  <c r="AV69" i="8" s="1"/>
  <c r="AV79" i="8" s="1"/>
  <c r="AV89" i="8" s="1"/>
  <c r="BL19" i="8"/>
  <c r="BL29" i="8" s="1"/>
  <c r="BL39" i="8" s="1"/>
  <c r="BL49" i="8" s="1"/>
  <c r="BL59" i="8" s="1"/>
  <c r="BL69" i="8" s="1"/>
  <c r="BL79" i="8" s="1"/>
  <c r="BL89" i="8" s="1"/>
  <c r="Z19" i="8"/>
  <c r="Z29" i="8" s="1"/>
  <c r="Z39" i="8" s="1"/>
  <c r="Z49" i="8" s="1"/>
  <c r="Z59" i="8" s="1"/>
  <c r="Z69" i="8" s="1"/>
  <c r="Z79" i="8" s="1"/>
  <c r="Z89" i="8" s="1"/>
  <c r="BF19" i="8"/>
  <c r="BF29" i="8" s="1"/>
  <c r="BF39" i="8" s="1"/>
  <c r="BF49" i="8" s="1"/>
  <c r="BF59" i="8" s="1"/>
  <c r="BF69" i="8" s="1"/>
  <c r="BF79" i="8" s="1"/>
  <c r="BF89" i="8" s="1"/>
  <c r="S19" i="8"/>
  <c r="S29" i="8" s="1"/>
  <c r="S39" i="8" s="1"/>
  <c r="S49" i="8" s="1"/>
  <c r="S59" i="8" s="1"/>
  <c r="S69" i="8" s="1"/>
  <c r="S79" i="8" s="1"/>
  <c r="S89" i="8" s="1"/>
  <c r="AB19" i="8"/>
  <c r="AB29" i="8" s="1"/>
  <c r="AB39" i="8" s="1"/>
  <c r="AB49" i="8" s="1"/>
  <c r="AB59" i="8" s="1"/>
  <c r="AB69" i="8" s="1"/>
  <c r="AB79" i="8" s="1"/>
  <c r="AB89" i="8" s="1"/>
  <c r="E19" i="8"/>
  <c r="E29" i="8" s="1"/>
  <c r="E39" i="8" s="1"/>
  <c r="E49" i="8" s="1"/>
  <c r="E59" i="8" s="1"/>
  <c r="E69" i="8" s="1"/>
  <c r="E79" i="8" s="1"/>
  <c r="E89" i="8" s="1"/>
  <c r="U19" i="8"/>
  <c r="U29" i="8" s="1"/>
  <c r="U39" i="8" s="1"/>
  <c r="U49" i="8" s="1"/>
  <c r="U59" i="8" s="1"/>
  <c r="U69" i="8" s="1"/>
  <c r="U79" i="8" s="1"/>
  <c r="U89" i="8" s="1"/>
  <c r="AK19" i="8"/>
  <c r="AK29" i="8" s="1"/>
  <c r="AK39" i="8" s="1"/>
  <c r="AK49" i="8" s="1"/>
  <c r="AK59" i="8" s="1"/>
  <c r="AK69" i="8" s="1"/>
  <c r="AK79" i="8" s="1"/>
  <c r="AK89" i="8" s="1"/>
  <c r="BA19" i="8"/>
  <c r="BA29" i="8" s="1"/>
  <c r="BA39" i="8" s="1"/>
  <c r="BA49" i="8" s="1"/>
  <c r="BA59" i="8" s="1"/>
  <c r="BA69" i="8" s="1"/>
  <c r="BA79" i="8" s="1"/>
  <c r="BA89" i="8" s="1"/>
  <c r="AQ19" i="8"/>
  <c r="AQ29" i="8" s="1"/>
  <c r="AQ39" i="8" s="1"/>
  <c r="AQ49" i="8" s="1"/>
  <c r="AQ59" i="8" s="1"/>
  <c r="AQ69" i="8" s="1"/>
  <c r="AQ79" i="8" s="1"/>
  <c r="AQ89" i="8" s="1"/>
  <c r="L19" i="8"/>
  <c r="L29" i="8" s="1"/>
  <c r="L39" i="8" s="1"/>
  <c r="L49" i="8" s="1"/>
  <c r="L59" i="8" s="1"/>
  <c r="L69" i="8" s="1"/>
  <c r="L79" i="8" s="1"/>
  <c r="L89" i="8" s="1"/>
  <c r="F19" i="8"/>
  <c r="F29" i="8" s="1"/>
  <c r="F39" i="8" s="1"/>
  <c r="F49" i="8" s="1"/>
  <c r="F59" i="8" s="1"/>
  <c r="F69" i="8" s="1"/>
  <c r="F79" i="8" s="1"/>
  <c r="F89" i="8" s="1"/>
  <c r="V19" i="8"/>
  <c r="V29" i="8" s="1"/>
  <c r="V39" i="8" s="1"/>
  <c r="V49" i="8" s="1"/>
  <c r="V59" i="8" s="1"/>
  <c r="V69" i="8" s="1"/>
  <c r="V79" i="8" s="1"/>
  <c r="V89" i="8" s="1"/>
  <c r="AL19" i="8"/>
  <c r="AL29" i="8" s="1"/>
  <c r="AL39" i="8" s="1"/>
  <c r="AL49" i="8" s="1"/>
  <c r="AL59" i="8" s="1"/>
  <c r="AL69" i="8" s="1"/>
  <c r="AL79" i="8" s="1"/>
  <c r="AL89" i="8" s="1"/>
  <c r="BB19" i="8"/>
  <c r="BB29" i="8" s="1"/>
  <c r="BB39" i="8" s="1"/>
  <c r="BB49" i="8" s="1"/>
  <c r="BB59" i="8" s="1"/>
  <c r="BB69" i="8" s="1"/>
  <c r="BB79" i="8" s="1"/>
  <c r="BB89" i="8" s="1"/>
  <c r="AX19" i="8"/>
  <c r="AX29" i="8" s="1"/>
  <c r="AX39" i="8" s="1"/>
  <c r="AX49" i="8" s="1"/>
  <c r="AX59" i="8" s="1"/>
  <c r="AX69" i="8" s="1"/>
  <c r="AX79" i="8" s="1"/>
  <c r="AX89" i="8" s="1"/>
  <c r="BG19" i="8"/>
  <c r="BG29" i="8" s="1"/>
  <c r="BG39" i="8" s="1"/>
  <c r="BG49" i="8" s="1"/>
  <c r="BG59" i="8" s="1"/>
  <c r="BG69" i="8" s="1"/>
  <c r="BG79" i="8" s="1"/>
  <c r="BG89" i="8" s="1"/>
  <c r="T19" i="8"/>
  <c r="T29" i="8" s="1"/>
  <c r="T39" i="8" s="1"/>
  <c r="T49" i="8" s="1"/>
  <c r="T59" i="8" s="1"/>
  <c r="T69" i="8" s="1"/>
  <c r="T79" i="8" s="1"/>
  <c r="T89" i="8" s="1"/>
  <c r="AR19" i="8"/>
  <c r="AR29" i="8" s="1"/>
  <c r="AR39" i="8" s="1"/>
  <c r="AR49" i="8" s="1"/>
  <c r="AR59" i="8" s="1"/>
  <c r="AR69" i="8" s="1"/>
  <c r="AR79" i="8" s="1"/>
  <c r="AR89" i="8" s="1"/>
  <c r="G19" i="8"/>
  <c r="G29" i="8" s="1"/>
  <c r="G39" i="8" s="1"/>
  <c r="G49" i="8" s="1"/>
  <c r="G59" i="8" s="1"/>
  <c r="G69" i="8" s="1"/>
  <c r="G79" i="8" s="1"/>
  <c r="G89" i="8" s="1"/>
  <c r="W19" i="8"/>
  <c r="W29" i="8" s="1"/>
  <c r="W39" i="8" s="1"/>
  <c r="W49" i="8" s="1"/>
  <c r="W59" i="8" s="1"/>
  <c r="W69" i="8" s="1"/>
  <c r="W79" i="8" s="1"/>
  <c r="W89" i="8" s="1"/>
  <c r="AM19" i="8"/>
  <c r="AM29" i="8" s="1"/>
  <c r="AM39" i="8" s="1"/>
  <c r="AM49" i="8" s="1"/>
  <c r="AM59" i="8" s="1"/>
  <c r="AM69" i="8" s="1"/>
  <c r="AM79" i="8" s="1"/>
  <c r="AM89" i="8" s="1"/>
  <c r="BC19" i="8"/>
  <c r="BC29" i="8" s="1"/>
  <c r="BC39" i="8" s="1"/>
  <c r="BC49" i="8" s="1"/>
  <c r="BC59" i="8" s="1"/>
  <c r="BC69" i="8" s="1"/>
  <c r="BC79" i="8" s="1"/>
  <c r="BC89" i="8" s="1"/>
  <c r="AI19" i="8"/>
  <c r="AI29" i="8" s="1"/>
  <c r="AI39" i="8" s="1"/>
  <c r="AI49" i="8" s="1"/>
  <c r="AI59" i="8" s="1"/>
  <c r="AI69" i="8" s="1"/>
  <c r="AI79" i="8" s="1"/>
  <c r="AI89" i="8" s="1"/>
  <c r="AJ19" i="8"/>
  <c r="AJ29" i="8" s="1"/>
  <c r="AJ39" i="8" s="1"/>
  <c r="AJ49" i="8" s="1"/>
  <c r="AJ59" i="8" s="1"/>
  <c r="AJ69" i="8" s="1"/>
  <c r="AJ79" i="8" s="1"/>
  <c r="AJ89" i="8" s="1"/>
  <c r="BH19" i="8"/>
  <c r="BH29" i="8" s="1"/>
  <c r="BH39" i="8" s="1"/>
  <c r="BH49" i="8" s="1"/>
  <c r="BH59" i="8" s="1"/>
  <c r="BH69" i="8" s="1"/>
  <c r="BH79" i="8" s="1"/>
  <c r="BH89" i="8" s="1"/>
  <c r="H19" i="8"/>
  <c r="H29" i="8" s="1"/>
  <c r="H39" i="8" s="1"/>
  <c r="H49" i="8" s="1"/>
  <c r="H59" i="8" s="1"/>
  <c r="H69" i="8" s="1"/>
  <c r="H79" i="8" s="1"/>
  <c r="H89" i="8" s="1"/>
  <c r="X19" i="8"/>
  <c r="X29" i="8" s="1"/>
  <c r="X39" i="8" s="1"/>
  <c r="X49" i="8" s="1"/>
  <c r="X59" i="8" s="1"/>
  <c r="X69" i="8" s="1"/>
  <c r="X79" i="8" s="1"/>
  <c r="X89" i="8" s="1"/>
  <c r="AN19" i="8"/>
  <c r="AN29" i="8" s="1"/>
  <c r="AN39" i="8" s="1"/>
  <c r="AN49" i="8" s="1"/>
  <c r="AN59" i="8" s="1"/>
  <c r="AN69" i="8" s="1"/>
  <c r="AN79" i="8" s="1"/>
  <c r="AN89" i="8" s="1"/>
  <c r="BD19" i="8"/>
  <c r="BD29" i="8" s="1"/>
  <c r="BD39" i="8" s="1"/>
  <c r="BD49" i="8" s="1"/>
  <c r="BD59" i="8" s="1"/>
  <c r="BD69" i="8" s="1"/>
  <c r="BD79" i="8" s="1"/>
  <c r="BD89" i="8" s="1"/>
  <c r="BO51" i="8" l="1"/>
  <c r="BN31" i="8"/>
  <c r="BO129" i="4"/>
  <c r="BO56" i="4"/>
  <c r="BO613" i="4" s="1"/>
  <c r="BO46" i="4"/>
  <c r="BJ119" i="4"/>
  <c r="F119" i="4" s="1"/>
  <c r="BJ621" i="4" l="1"/>
  <c r="BP51" i="8"/>
  <c r="BQ51" i="8" s="1"/>
  <c r="BR51" i="8" s="1"/>
  <c r="BS51" i="8" s="1"/>
  <c r="BT51" i="8" s="1"/>
  <c r="BU51" i="8" s="1"/>
  <c r="BV51" i="8" s="1"/>
  <c r="BW51" i="8" s="1"/>
  <c r="BX51" i="8" s="1"/>
  <c r="BY51" i="8" s="1"/>
  <c r="BZ51" i="8" s="1"/>
  <c r="CA51" i="8" s="1"/>
  <c r="CB51" i="8" s="1"/>
  <c r="CC51" i="8" s="1"/>
  <c r="CD51" i="8" s="1"/>
  <c r="CE51" i="8" s="1"/>
  <c r="CF51" i="8" s="1"/>
  <c r="CG51" i="8" s="1"/>
  <c r="CH51" i="8" s="1"/>
  <c r="CI51" i="8" s="1"/>
  <c r="CJ51" i="8" s="1"/>
  <c r="CK51" i="8" s="1"/>
  <c r="CL51" i="8" s="1"/>
  <c r="CM51" i="8" s="1"/>
  <c r="CN51" i="8" s="1"/>
  <c r="CO51" i="8" s="1"/>
  <c r="CP51" i="8" s="1"/>
  <c r="CQ51" i="8" s="1"/>
  <c r="CR51" i="8" s="1"/>
  <c r="CS51" i="8" s="1"/>
  <c r="CT51" i="8" s="1"/>
  <c r="CU51" i="8" s="1"/>
  <c r="CV51" i="8" s="1"/>
  <c r="CW51" i="8" s="1"/>
  <c r="CX51" i="8" s="1"/>
  <c r="CY51" i="8" s="1"/>
  <c r="CZ51" i="8" s="1"/>
  <c r="DA51" i="8" s="1"/>
  <c r="DB51" i="8" s="1"/>
  <c r="DC51" i="8" s="1"/>
  <c r="DD51" i="8" s="1"/>
  <c r="DE51" i="8" s="1"/>
  <c r="DF51" i="8" s="1"/>
  <c r="DG51" i="8" s="1"/>
  <c r="DH51" i="8" s="1"/>
  <c r="DI51" i="8" s="1"/>
  <c r="DJ51" i="8" s="1"/>
  <c r="DK51" i="8" s="1"/>
  <c r="DL51" i="8" s="1"/>
  <c r="DM51" i="8" s="1"/>
  <c r="DN51" i="8" s="1"/>
  <c r="DO51" i="8" s="1"/>
  <c r="DP51" i="8" s="1"/>
  <c r="DQ51" i="8" s="1"/>
  <c r="DR51" i="8" s="1"/>
  <c r="DS51" i="8" s="1"/>
  <c r="DT51" i="8" s="1"/>
  <c r="DU51" i="8" s="1"/>
  <c r="DV51" i="8" s="1"/>
  <c r="DW51" i="8" s="1"/>
  <c r="DX51" i="8" s="1"/>
  <c r="DY51" i="8" s="1"/>
  <c r="DZ51" i="8" s="1"/>
  <c r="EA51" i="8" s="1"/>
  <c r="EB51" i="8" s="1"/>
  <c r="EC51" i="8" s="1"/>
  <c r="ED51" i="8" s="1"/>
  <c r="EE51" i="8" s="1"/>
  <c r="EF51" i="8" s="1"/>
  <c r="EG51" i="8" s="1"/>
  <c r="EH51" i="8" s="1"/>
  <c r="EI51" i="8" s="1"/>
  <c r="EJ51" i="8" s="1"/>
  <c r="EK51" i="8" s="1"/>
  <c r="EL51" i="8" s="1"/>
  <c r="EM51" i="8" s="1"/>
  <c r="EN51" i="8" s="1"/>
  <c r="EO51" i="8" s="1"/>
  <c r="EP51" i="8" s="1"/>
  <c r="EQ51" i="8" s="1"/>
  <c r="ER51" i="8" s="1"/>
  <c r="ES51" i="8" s="1"/>
  <c r="ET51" i="8" s="1"/>
  <c r="EU51" i="8" s="1"/>
  <c r="EV51" i="8" s="1"/>
  <c r="EW51" i="8" s="1"/>
  <c r="EX51" i="8" s="1"/>
  <c r="EY51" i="8" s="1"/>
  <c r="EZ51" i="8" s="1"/>
  <c r="FA51" i="8" s="1"/>
  <c r="FB51" i="8" s="1"/>
  <c r="FC51" i="8" s="1"/>
  <c r="FD51" i="8" s="1"/>
  <c r="FE51" i="8" s="1"/>
  <c r="FF51" i="8" s="1"/>
  <c r="FG51" i="8" s="1"/>
  <c r="FH51" i="8" s="1"/>
  <c r="FI51" i="8" s="1"/>
  <c r="FJ51" i="8" s="1"/>
  <c r="FK51" i="8" s="1"/>
  <c r="FL51" i="8" s="1"/>
  <c r="FM51" i="8" s="1"/>
  <c r="FN51" i="8" s="1"/>
  <c r="FO51" i="8" s="1"/>
  <c r="FP51" i="8" s="1"/>
  <c r="FQ51" i="8" s="1"/>
  <c r="FR51" i="8" s="1"/>
  <c r="FS51" i="8" s="1"/>
  <c r="FT51" i="8" s="1"/>
  <c r="FU51" i="8" s="1"/>
  <c r="FV51" i="8" s="1"/>
  <c r="FW51" i="8" s="1"/>
  <c r="FX51" i="8" s="1"/>
  <c r="FY51" i="8" s="1"/>
  <c r="FZ51" i="8" s="1"/>
  <c r="GA51" i="8" s="1"/>
  <c r="GB51" i="8" s="1"/>
  <c r="GC51" i="8" s="1"/>
  <c r="GD51" i="8" s="1"/>
  <c r="GE51" i="8" s="1"/>
  <c r="GF51" i="8" s="1"/>
  <c r="GG51" i="8" s="1"/>
  <c r="GH51" i="8" s="1"/>
  <c r="GI51" i="8" s="1"/>
  <c r="GJ51" i="8" s="1"/>
  <c r="GK51" i="8" s="1"/>
  <c r="GL51" i="8" s="1"/>
  <c r="GM51" i="8" s="1"/>
  <c r="GN51" i="8" s="1"/>
  <c r="GO51" i="8" s="1"/>
  <c r="GP51" i="8" s="1"/>
  <c r="GQ51" i="8" s="1"/>
  <c r="GR51" i="8" s="1"/>
  <c r="GS51" i="8" s="1"/>
  <c r="GT51" i="8" s="1"/>
  <c r="GU51" i="8" s="1"/>
  <c r="GV51" i="8" s="1"/>
  <c r="GW51" i="8" s="1"/>
  <c r="GX51" i="8" s="1"/>
  <c r="GY51" i="8" s="1"/>
  <c r="GZ51" i="8" s="1"/>
  <c r="HA51" i="8" s="1"/>
  <c r="HB51" i="8" s="1"/>
  <c r="HC51" i="8" s="1"/>
  <c r="HD51" i="8" s="1"/>
  <c r="HE51" i="8" s="1"/>
  <c r="HF51" i="8" s="1"/>
  <c r="HG51" i="8" s="1"/>
  <c r="HH51" i="8" s="1"/>
  <c r="HI51" i="8" s="1"/>
  <c r="HJ51" i="8" s="1"/>
  <c r="HK51" i="8" s="1"/>
  <c r="HL51" i="8" s="1"/>
  <c r="HM51" i="8" s="1"/>
  <c r="HN51" i="8" s="1"/>
  <c r="HO51" i="8" s="1"/>
  <c r="HP51" i="8" s="1"/>
  <c r="HQ51" i="8" s="1"/>
  <c r="HR51" i="8" s="1"/>
  <c r="HS51" i="8" s="1"/>
  <c r="HT51" i="8" s="1"/>
  <c r="HU51" i="8" s="1"/>
  <c r="HV51" i="8" s="1"/>
  <c r="HW51" i="8" s="1"/>
  <c r="HX51" i="8" s="1"/>
  <c r="HY51" i="8" s="1"/>
  <c r="HZ51" i="8" s="1"/>
  <c r="IA51" i="8" s="1"/>
  <c r="IB51" i="8" s="1"/>
  <c r="IC51" i="8" s="1"/>
  <c r="ID51" i="8" s="1"/>
  <c r="IE51" i="8" s="1"/>
  <c r="IF51" i="8" s="1"/>
  <c r="IG51" i="8" s="1"/>
  <c r="IH51" i="8" s="1"/>
  <c r="II51" i="8" s="1"/>
  <c r="IJ51" i="8" s="1"/>
  <c r="IK51" i="8" s="1"/>
  <c r="IL51" i="8" s="1"/>
  <c r="IM51" i="8" s="1"/>
  <c r="IN51" i="8" s="1"/>
  <c r="IO51" i="8" s="1"/>
  <c r="IP51" i="8" s="1"/>
  <c r="IQ51" i="8" s="1"/>
  <c r="IR51" i="8" s="1"/>
  <c r="IS51" i="8" s="1"/>
  <c r="IT51" i="8" s="1"/>
  <c r="IU51" i="8" s="1"/>
  <c r="IV51" i="8" s="1"/>
  <c r="IW51" i="8" s="1"/>
  <c r="IX51" i="8" s="1"/>
  <c r="IY51" i="8" s="1"/>
  <c r="IZ51" i="8" s="1"/>
  <c r="JA51" i="8" s="1"/>
  <c r="JB51" i="8" s="1"/>
  <c r="JC51" i="8" s="1"/>
  <c r="JD51" i="8" s="1"/>
  <c r="JE51" i="8" s="1"/>
  <c r="JF51" i="8" s="1"/>
  <c r="JG51" i="8" s="1"/>
  <c r="JH51" i="8" s="1"/>
  <c r="JI51" i="8" s="1"/>
  <c r="JJ51" i="8" s="1"/>
  <c r="JK51" i="8" s="1"/>
  <c r="JL51" i="8" s="1"/>
  <c r="JM51" i="8" s="1"/>
  <c r="JN51" i="8" s="1"/>
  <c r="JO51" i="8" s="1"/>
  <c r="JP51" i="8" s="1"/>
  <c r="JQ51" i="8" s="1"/>
  <c r="JR51" i="8" s="1"/>
  <c r="JS51" i="8" s="1"/>
  <c r="JT51" i="8" s="1"/>
  <c r="JU51" i="8" s="1"/>
  <c r="JV51" i="8" s="1"/>
  <c r="JW51" i="8" s="1"/>
  <c r="JX51" i="8" s="1"/>
  <c r="JY51" i="8" s="1"/>
  <c r="JZ51" i="8" s="1"/>
  <c r="KA51" i="8" s="1"/>
  <c r="KB51" i="8" s="1"/>
  <c r="KC51" i="8" s="1"/>
  <c r="KD51" i="8" s="1"/>
  <c r="KE51" i="8" s="1"/>
  <c r="KF51" i="8" s="1"/>
  <c r="KG51" i="8" s="1"/>
  <c r="D51" i="8"/>
  <c r="BO31" i="8"/>
  <c r="BM12" i="3"/>
  <c r="BO62" i="4"/>
  <c r="BO47" i="4"/>
  <c r="BO43" i="4"/>
  <c r="BO35" i="4"/>
  <c r="BO31" i="4"/>
  <c r="BO2" i="4"/>
  <c r="BN56" i="4"/>
  <c r="BN613" i="4" s="1"/>
  <c r="BN46" i="4"/>
  <c r="F46" i="4" s="1"/>
  <c r="F41" i="11" l="1"/>
  <c r="H41" i="11"/>
  <c r="H26" i="11"/>
  <c r="BP31" i="8"/>
  <c r="BM12" i="8"/>
  <c r="BM42" i="8" s="1"/>
  <c r="BM12" i="10"/>
  <c r="BM42" i="10" s="1"/>
  <c r="BN43" i="4"/>
  <c r="BL12" i="3"/>
  <c r="BN129" i="4"/>
  <c r="BN62" i="4"/>
  <c r="BN47" i="4"/>
  <c r="BN35" i="4"/>
  <c r="BN31" i="4"/>
  <c r="BN2" i="4"/>
  <c r="BQ31" i="8" l="1"/>
  <c r="BR31" i="8" s="1"/>
  <c r="BS31" i="8" s="1"/>
  <c r="BT31" i="8" s="1"/>
  <c r="BU31" i="8" s="1"/>
  <c r="BV31" i="8" s="1"/>
  <c r="BW31" i="8" s="1"/>
  <c r="BX31" i="8" s="1"/>
  <c r="BY31" i="8" s="1"/>
  <c r="BZ31" i="8" s="1"/>
  <c r="CA31" i="8" s="1"/>
  <c r="CB31" i="8" s="1"/>
  <c r="CC31" i="8" s="1"/>
  <c r="CD31" i="8" s="1"/>
  <c r="CE31" i="8" s="1"/>
  <c r="CF31" i="8" s="1"/>
  <c r="CG31" i="8" s="1"/>
  <c r="CH31" i="8" s="1"/>
  <c r="CI31" i="8" s="1"/>
  <c r="CJ31" i="8" s="1"/>
  <c r="CK31" i="8" s="1"/>
  <c r="CL31" i="8" s="1"/>
  <c r="CM31" i="8" s="1"/>
  <c r="CN31" i="8" s="1"/>
  <c r="CO31" i="8" s="1"/>
  <c r="CP31" i="8" s="1"/>
  <c r="CQ31" i="8" s="1"/>
  <c r="CR31" i="8" s="1"/>
  <c r="CS31" i="8" s="1"/>
  <c r="CT31" i="8" s="1"/>
  <c r="CU31" i="8" s="1"/>
  <c r="CV31" i="8" s="1"/>
  <c r="CW31" i="8" s="1"/>
  <c r="CX31" i="8" s="1"/>
  <c r="CY31" i="8" s="1"/>
  <c r="CZ31" i="8" s="1"/>
  <c r="DA31" i="8" s="1"/>
  <c r="DB31" i="8" s="1"/>
  <c r="DC31" i="8" s="1"/>
  <c r="DD31" i="8" s="1"/>
  <c r="DE31" i="8" s="1"/>
  <c r="DF31" i="8" s="1"/>
  <c r="DG31" i="8" s="1"/>
  <c r="DH31" i="8" s="1"/>
  <c r="DI31" i="8" s="1"/>
  <c r="DJ31" i="8" s="1"/>
  <c r="DK31" i="8" s="1"/>
  <c r="DL31" i="8" s="1"/>
  <c r="DM31" i="8" s="1"/>
  <c r="DN31" i="8" s="1"/>
  <c r="DO31" i="8" s="1"/>
  <c r="DP31" i="8" s="1"/>
  <c r="DQ31" i="8" s="1"/>
  <c r="DR31" i="8" s="1"/>
  <c r="DS31" i="8" s="1"/>
  <c r="DT31" i="8" s="1"/>
  <c r="DU31" i="8" s="1"/>
  <c r="DV31" i="8" s="1"/>
  <c r="DW31" i="8" s="1"/>
  <c r="DX31" i="8" s="1"/>
  <c r="DY31" i="8" s="1"/>
  <c r="DZ31" i="8" s="1"/>
  <c r="EA31" i="8" s="1"/>
  <c r="EB31" i="8" s="1"/>
  <c r="EC31" i="8" s="1"/>
  <c r="ED31" i="8" s="1"/>
  <c r="EE31" i="8" s="1"/>
  <c r="EF31" i="8" s="1"/>
  <c r="EG31" i="8" s="1"/>
  <c r="EH31" i="8" s="1"/>
  <c r="EI31" i="8" s="1"/>
  <c r="EJ31" i="8" s="1"/>
  <c r="EK31" i="8" s="1"/>
  <c r="EL31" i="8" s="1"/>
  <c r="EM31" i="8" s="1"/>
  <c r="EN31" i="8" s="1"/>
  <c r="EO31" i="8" s="1"/>
  <c r="EP31" i="8" s="1"/>
  <c r="EQ31" i="8" s="1"/>
  <c r="ER31" i="8" s="1"/>
  <c r="ES31" i="8" s="1"/>
  <c r="ET31" i="8" s="1"/>
  <c r="EU31" i="8" s="1"/>
  <c r="EV31" i="8" s="1"/>
  <c r="EW31" i="8" s="1"/>
  <c r="EX31" i="8" s="1"/>
  <c r="EY31" i="8" s="1"/>
  <c r="EZ31" i="8" s="1"/>
  <c r="FA31" i="8" s="1"/>
  <c r="FB31" i="8" s="1"/>
  <c r="FC31" i="8" s="1"/>
  <c r="FD31" i="8" s="1"/>
  <c r="FE31" i="8" s="1"/>
  <c r="FF31" i="8" s="1"/>
  <c r="FG31" i="8" s="1"/>
  <c r="FH31" i="8" s="1"/>
  <c r="FI31" i="8" s="1"/>
  <c r="FJ31" i="8" s="1"/>
  <c r="FK31" i="8" s="1"/>
  <c r="FL31" i="8" s="1"/>
  <c r="FM31" i="8" s="1"/>
  <c r="FN31" i="8" s="1"/>
  <c r="FO31" i="8" s="1"/>
  <c r="FP31" i="8" s="1"/>
  <c r="FQ31" i="8" s="1"/>
  <c r="FR31" i="8" s="1"/>
  <c r="FS31" i="8" s="1"/>
  <c r="FT31" i="8" s="1"/>
  <c r="FU31" i="8" s="1"/>
  <c r="FV31" i="8" s="1"/>
  <c r="FW31" i="8" s="1"/>
  <c r="FX31" i="8" s="1"/>
  <c r="FY31" i="8" s="1"/>
  <c r="FZ31" i="8" s="1"/>
  <c r="GA31" i="8" s="1"/>
  <c r="GB31" i="8" s="1"/>
  <c r="GC31" i="8" s="1"/>
  <c r="GD31" i="8" s="1"/>
  <c r="GE31" i="8" s="1"/>
  <c r="GF31" i="8" s="1"/>
  <c r="GG31" i="8" s="1"/>
  <c r="GH31" i="8" s="1"/>
  <c r="GI31" i="8" s="1"/>
  <c r="GJ31" i="8" s="1"/>
  <c r="GK31" i="8" s="1"/>
  <c r="GL31" i="8" s="1"/>
  <c r="GM31" i="8" s="1"/>
  <c r="GN31" i="8" s="1"/>
  <c r="GO31" i="8" s="1"/>
  <c r="GP31" i="8" s="1"/>
  <c r="GQ31" i="8" s="1"/>
  <c r="GR31" i="8" s="1"/>
  <c r="GS31" i="8" s="1"/>
  <c r="GT31" i="8" s="1"/>
  <c r="GU31" i="8" s="1"/>
  <c r="GV31" i="8" s="1"/>
  <c r="GW31" i="8" s="1"/>
  <c r="GX31" i="8" s="1"/>
  <c r="GY31" i="8" s="1"/>
  <c r="GZ31" i="8" s="1"/>
  <c r="HA31" i="8" s="1"/>
  <c r="HB31" i="8" s="1"/>
  <c r="HC31" i="8" s="1"/>
  <c r="HD31" i="8" s="1"/>
  <c r="HE31" i="8" s="1"/>
  <c r="HF31" i="8" s="1"/>
  <c r="HG31" i="8" s="1"/>
  <c r="HH31" i="8" s="1"/>
  <c r="HI31" i="8" s="1"/>
  <c r="HJ31" i="8" s="1"/>
  <c r="HK31" i="8" s="1"/>
  <c r="HL31" i="8" s="1"/>
  <c r="HM31" i="8" s="1"/>
  <c r="HN31" i="8" s="1"/>
  <c r="HO31" i="8" s="1"/>
  <c r="HP31" i="8" s="1"/>
  <c r="HQ31" i="8" s="1"/>
  <c r="HR31" i="8" s="1"/>
  <c r="HS31" i="8" s="1"/>
  <c r="HT31" i="8" s="1"/>
  <c r="HU31" i="8" s="1"/>
  <c r="HV31" i="8" s="1"/>
  <c r="HW31" i="8" s="1"/>
  <c r="HX31" i="8" s="1"/>
  <c r="HY31" i="8" s="1"/>
  <c r="HZ31" i="8" s="1"/>
  <c r="IA31" i="8" s="1"/>
  <c r="IB31" i="8" s="1"/>
  <c r="IC31" i="8" s="1"/>
  <c r="ID31" i="8" s="1"/>
  <c r="IE31" i="8" s="1"/>
  <c r="IF31" i="8" s="1"/>
  <c r="IG31" i="8" s="1"/>
  <c r="IH31" i="8" s="1"/>
  <c r="II31" i="8" s="1"/>
  <c r="IJ31" i="8" s="1"/>
  <c r="IK31" i="8" s="1"/>
  <c r="IL31" i="8" s="1"/>
  <c r="IM31" i="8" s="1"/>
  <c r="IN31" i="8" s="1"/>
  <c r="IO31" i="8" s="1"/>
  <c r="IP31" i="8" s="1"/>
  <c r="IQ31" i="8" s="1"/>
  <c r="IR31" i="8" s="1"/>
  <c r="IS31" i="8" s="1"/>
  <c r="IT31" i="8" s="1"/>
  <c r="IU31" i="8" s="1"/>
  <c r="IV31" i="8" s="1"/>
  <c r="IW31" i="8" s="1"/>
  <c r="IX31" i="8" s="1"/>
  <c r="IY31" i="8" s="1"/>
  <c r="IZ31" i="8" s="1"/>
  <c r="JA31" i="8" s="1"/>
  <c r="JB31" i="8" s="1"/>
  <c r="JC31" i="8" s="1"/>
  <c r="JD31" i="8" s="1"/>
  <c r="JE31" i="8" s="1"/>
  <c r="JF31" i="8" s="1"/>
  <c r="JG31" i="8" s="1"/>
  <c r="JH31" i="8" s="1"/>
  <c r="JI31" i="8" s="1"/>
  <c r="JJ31" i="8" s="1"/>
  <c r="JK31" i="8" s="1"/>
  <c r="JL31" i="8" s="1"/>
  <c r="JM31" i="8" s="1"/>
  <c r="JN31" i="8" s="1"/>
  <c r="JO31" i="8" s="1"/>
  <c r="JP31" i="8" s="1"/>
  <c r="JQ31" i="8" s="1"/>
  <c r="JR31" i="8" s="1"/>
  <c r="JS31" i="8" s="1"/>
  <c r="JT31" i="8" s="1"/>
  <c r="JU31" i="8" s="1"/>
  <c r="JV31" i="8" s="1"/>
  <c r="JW31" i="8" s="1"/>
  <c r="JX31" i="8" s="1"/>
  <c r="JY31" i="8" s="1"/>
  <c r="JZ31" i="8" s="1"/>
  <c r="KA31" i="8" s="1"/>
  <c r="KB31" i="8" s="1"/>
  <c r="KC31" i="8" s="1"/>
  <c r="KD31" i="8" s="1"/>
  <c r="KE31" i="8" s="1"/>
  <c r="KF31" i="8" s="1"/>
  <c r="KG31" i="8" s="1"/>
  <c r="D31" i="8"/>
  <c r="BL12" i="8"/>
  <c r="BL42" i="8" s="1"/>
  <c r="BL12" i="10"/>
  <c r="BL42" i="10" s="1"/>
  <c r="BM129" i="4"/>
  <c r="BM128" i="4"/>
  <c r="BM622" i="4" s="1"/>
  <c r="BM56" i="4"/>
  <c r="BM613" i="4" s="1"/>
  <c r="BH35" i="4"/>
  <c r="BI35" i="4"/>
  <c r="BJ35" i="4"/>
  <c r="BK35" i="4"/>
  <c r="BL35" i="4"/>
  <c r="AS35" i="4"/>
  <c r="AT35" i="4"/>
  <c r="AU35" i="4"/>
  <c r="AV35" i="4"/>
  <c r="AW35" i="4"/>
  <c r="AX35" i="4"/>
  <c r="AY35" i="4"/>
  <c r="AZ35" i="4"/>
  <c r="BA35" i="4"/>
  <c r="BB35" i="4"/>
  <c r="BC35" i="4"/>
  <c r="BD35" i="4"/>
  <c r="BE35" i="4"/>
  <c r="BF35" i="4"/>
  <c r="BG35" i="4"/>
  <c r="AK35" i="4"/>
  <c r="AL35" i="4"/>
  <c r="AM35" i="4"/>
  <c r="AN35" i="4"/>
  <c r="AO35" i="4"/>
  <c r="AP35" i="4"/>
  <c r="AQ35" i="4"/>
  <c r="AR35" i="4"/>
  <c r="Y35" i="4"/>
  <c r="Z35" i="4"/>
  <c r="AA35" i="4"/>
  <c r="AB35" i="4"/>
  <c r="AC35" i="4"/>
  <c r="AD35" i="4"/>
  <c r="AE35" i="4"/>
  <c r="AF35" i="4"/>
  <c r="AG35" i="4"/>
  <c r="AH35" i="4"/>
  <c r="AI35" i="4"/>
  <c r="AJ35" i="4"/>
  <c r="U35" i="4"/>
  <c r="V35" i="4"/>
  <c r="W35" i="4"/>
  <c r="X35" i="4"/>
  <c r="J35" i="4"/>
  <c r="K35" i="4"/>
  <c r="L35" i="4"/>
  <c r="M35" i="4"/>
  <c r="N35" i="4"/>
  <c r="O35" i="4"/>
  <c r="P35" i="4"/>
  <c r="Q35" i="4"/>
  <c r="R35" i="4"/>
  <c r="S35" i="4"/>
  <c r="T35" i="4"/>
  <c r="I35" i="4"/>
  <c r="H35" i="4"/>
  <c r="G35" i="4"/>
  <c r="BM35" i="4"/>
  <c r="F35" i="4" l="1"/>
  <c r="BK12" i="3"/>
  <c r="E2" i="3"/>
  <c r="F2" i="3"/>
  <c r="G2" i="3"/>
  <c r="H2" i="3"/>
  <c r="I2" i="3"/>
  <c r="J2" i="3"/>
  <c r="K2" i="3"/>
  <c r="L2" i="3"/>
  <c r="M2" i="3"/>
  <c r="N2" i="3"/>
  <c r="O2" i="3"/>
  <c r="P2" i="3"/>
  <c r="Q2" i="3"/>
  <c r="R2" i="3"/>
  <c r="S2" i="3"/>
  <c r="T2" i="3"/>
  <c r="U2" i="3"/>
  <c r="V2" i="3"/>
  <c r="W2" i="3"/>
  <c r="X2" i="3"/>
  <c r="Y2" i="3"/>
  <c r="Z2" i="3"/>
  <c r="AA2" i="3"/>
  <c r="AB2" i="3"/>
  <c r="AC2" i="3"/>
  <c r="BM62" i="4"/>
  <c r="BM47" i="4"/>
  <c r="BM43" i="4"/>
  <c r="BM31" i="4"/>
  <c r="BM2" i="4"/>
  <c r="BL534" i="4"/>
  <c r="F534" i="4" s="1"/>
  <c r="BL56" i="4"/>
  <c r="BL613" i="4" s="1"/>
  <c r="BK56" i="4"/>
  <c r="BK613" i="4" s="1"/>
  <c r="BJ56" i="4"/>
  <c r="BJ613" i="4" s="1"/>
  <c r="BI56" i="4"/>
  <c r="BI613" i="4" s="1"/>
  <c r="BH56" i="4"/>
  <c r="BH613" i="4" s="1"/>
  <c r="BG56" i="4"/>
  <c r="BG613" i="4" s="1"/>
  <c r="BF56" i="4"/>
  <c r="BF613" i="4" s="1"/>
  <c r="BE56" i="4"/>
  <c r="BE613" i="4" l="1"/>
  <c r="F56" i="4"/>
  <c r="BL602" i="4"/>
  <c r="I2" i="8"/>
  <c r="I20" i="8" s="1"/>
  <c r="I2" i="10"/>
  <c r="I20" i="10" s="1"/>
  <c r="X2" i="8"/>
  <c r="X20" i="8" s="1"/>
  <c r="X2" i="10"/>
  <c r="X20" i="10" s="1"/>
  <c r="P2" i="8"/>
  <c r="P20" i="8" s="1"/>
  <c r="P2" i="10"/>
  <c r="P20" i="10" s="1"/>
  <c r="H2" i="8"/>
  <c r="H20" i="8" s="1"/>
  <c r="H2" i="10"/>
  <c r="H20" i="10" s="1"/>
  <c r="W2" i="8"/>
  <c r="W20" i="8" s="1"/>
  <c r="W2" i="10"/>
  <c r="W20" i="10" s="1"/>
  <c r="G2" i="8"/>
  <c r="G20" i="8" s="1"/>
  <c r="G2" i="10"/>
  <c r="G20" i="10" s="1"/>
  <c r="F2" i="8"/>
  <c r="F20" i="8" s="1"/>
  <c r="F2" i="10"/>
  <c r="F20" i="10" s="1"/>
  <c r="U2" i="8"/>
  <c r="U20" i="8" s="1"/>
  <c r="U2" i="10"/>
  <c r="U20" i="10" s="1"/>
  <c r="M2" i="8"/>
  <c r="M20" i="8" s="1"/>
  <c r="M2" i="10"/>
  <c r="M20" i="10" s="1"/>
  <c r="AB2" i="8"/>
  <c r="AB20" i="8" s="1"/>
  <c r="AB2" i="10"/>
  <c r="AB20" i="10" s="1"/>
  <c r="T2" i="8"/>
  <c r="T20" i="8" s="1"/>
  <c r="T2" i="10"/>
  <c r="T20" i="10" s="1"/>
  <c r="L2" i="8"/>
  <c r="L20" i="8" s="1"/>
  <c r="L2" i="10"/>
  <c r="L20" i="10" s="1"/>
  <c r="Q2" i="8"/>
  <c r="Q20" i="8" s="1"/>
  <c r="Q2" i="10"/>
  <c r="Q20" i="10" s="1"/>
  <c r="N2" i="8"/>
  <c r="N20" i="8" s="1"/>
  <c r="N2" i="10"/>
  <c r="N20" i="10" s="1"/>
  <c r="AC2" i="8"/>
  <c r="AC20" i="8" s="1"/>
  <c r="AC2" i="10"/>
  <c r="AC20" i="10" s="1"/>
  <c r="AA2" i="8"/>
  <c r="AA20" i="8" s="1"/>
  <c r="AA2" i="10"/>
  <c r="AA20" i="10" s="1"/>
  <c r="S2" i="8"/>
  <c r="S20" i="8" s="1"/>
  <c r="S2" i="10"/>
  <c r="S20" i="10" s="1"/>
  <c r="K2" i="8"/>
  <c r="K20" i="8" s="1"/>
  <c r="K2" i="10"/>
  <c r="K20" i="10" s="1"/>
  <c r="Y2" i="8"/>
  <c r="Y20" i="8" s="1"/>
  <c r="Y2" i="10"/>
  <c r="Y20" i="10" s="1"/>
  <c r="O2" i="8"/>
  <c r="O20" i="8" s="1"/>
  <c r="O2" i="10"/>
  <c r="O20" i="10" s="1"/>
  <c r="V2" i="8"/>
  <c r="V20" i="8" s="1"/>
  <c r="V2" i="10"/>
  <c r="V20" i="10" s="1"/>
  <c r="E2" i="10"/>
  <c r="Z2" i="8"/>
  <c r="Z20" i="8" s="1"/>
  <c r="Z2" i="10"/>
  <c r="Z20" i="10" s="1"/>
  <c r="R2" i="8"/>
  <c r="R20" i="8" s="1"/>
  <c r="R2" i="10"/>
  <c r="R20" i="10" s="1"/>
  <c r="J2" i="8"/>
  <c r="J20" i="8" s="1"/>
  <c r="J2" i="10"/>
  <c r="J20" i="10" s="1"/>
  <c r="BK12" i="8"/>
  <c r="BK42" i="8" s="1"/>
  <c r="BK12" i="10"/>
  <c r="BK42" i="10" s="1"/>
  <c r="E2" i="8"/>
  <c r="BE12" i="3"/>
  <c r="BG12" i="3"/>
  <c r="BJ12" i="3"/>
  <c r="BC12" i="3"/>
  <c r="BD12" i="3"/>
  <c r="BF12" i="3"/>
  <c r="BH12" i="3"/>
  <c r="BI12" i="3"/>
  <c r="AX125" i="4"/>
  <c r="F125" i="4" s="1"/>
  <c r="BE125" i="4"/>
  <c r="BL128" i="4"/>
  <c r="F128" i="4" s="1"/>
  <c r="BL115" i="4"/>
  <c r="F115" i="4" s="1"/>
  <c r="BL110" i="4"/>
  <c r="BL622" i="4" l="1"/>
  <c r="E20" i="10"/>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1" i="10" s="1"/>
  <c r="BD12" i="8"/>
  <c r="BD42" i="8" s="1"/>
  <c r="BD12" i="10"/>
  <c r="BD42" i="10" s="1"/>
  <c r="BJ12" i="8"/>
  <c r="BJ42" i="8" s="1"/>
  <c r="BJ12" i="10"/>
  <c r="BJ42" i="10" s="1"/>
  <c r="BI12" i="8"/>
  <c r="BI42" i="8" s="1"/>
  <c r="BI12" i="10"/>
  <c r="BI42" i="10" s="1"/>
  <c r="BE12" i="8"/>
  <c r="BE42" i="8" s="1"/>
  <c r="BE12" i="10"/>
  <c r="BE42" i="10" s="1"/>
  <c r="BC12" i="8"/>
  <c r="BC42" i="8" s="1"/>
  <c r="BC12" i="10"/>
  <c r="BC42" i="10" s="1"/>
  <c r="BG12" i="8"/>
  <c r="BG42" i="8" s="1"/>
  <c r="BG12" i="10"/>
  <c r="BG42" i="10" s="1"/>
  <c r="BH12" i="8"/>
  <c r="BH42" i="8" s="1"/>
  <c r="BH12" i="10"/>
  <c r="BH42" i="10" s="1"/>
  <c r="BF12" i="8"/>
  <c r="BF42" i="8" s="1"/>
  <c r="BF12" i="10"/>
  <c r="BF42" i="10" s="1"/>
  <c r="E20" i="8"/>
  <c r="E21" i="8" s="1"/>
  <c r="F21" i="8" s="1"/>
  <c r="G21" i="8" s="1"/>
  <c r="H21" i="8" s="1"/>
  <c r="I21" i="8" s="1"/>
  <c r="J21" i="8" s="1"/>
  <c r="K21" i="8" s="1"/>
  <c r="L21" i="8" s="1"/>
  <c r="M21" i="8" s="1"/>
  <c r="N21" i="8" s="1"/>
  <c r="O21" i="8" s="1"/>
  <c r="P21" i="8" s="1"/>
  <c r="Q21" i="8" s="1"/>
  <c r="R21" i="8" s="1"/>
  <c r="S21" i="8" s="1"/>
  <c r="T21" i="8" s="1"/>
  <c r="U21" i="8" s="1"/>
  <c r="V21" i="8" s="1"/>
  <c r="W21" i="8" s="1"/>
  <c r="X21" i="8" s="1"/>
  <c r="Y21" i="8" s="1"/>
  <c r="Z21" i="8" s="1"/>
  <c r="AA21" i="8" s="1"/>
  <c r="AB21" i="8" s="1"/>
  <c r="AC21" i="8" s="1"/>
  <c r="BL129" i="4"/>
  <c r="BL62" i="4"/>
  <c r="BL47" i="4"/>
  <c r="BL43" i="4"/>
  <c r="BL31" i="4"/>
  <c r="BL2" i="4"/>
  <c r="AD17" i="4"/>
  <c r="BH63" i="4" l="1"/>
  <c r="F63" i="4" s="1"/>
  <c r="BJ553" i="4"/>
  <c r="F553" i="4" s="1"/>
  <c r="BK110" i="4"/>
  <c r="BK622" i="4" s="1"/>
  <c r="BJ603" i="4" l="1"/>
  <c r="BH617" i="4"/>
  <c r="BK129" i="4"/>
  <c r="BK62" i="4"/>
  <c r="BK47" i="4"/>
  <c r="BK43" i="4"/>
  <c r="BK31" i="4"/>
  <c r="BK2" i="4"/>
  <c r="L31" i="4"/>
  <c r="BD110" i="4" l="1"/>
  <c r="BE110" i="4"/>
  <c r="BF110" i="4"/>
  <c r="BG110" i="4"/>
  <c r="BH110" i="4"/>
  <c r="BH622" i="4" s="1"/>
  <c r="BG126" i="4"/>
  <c r="BF126" i="4"/>
  <c r="BE126" i="4"/>
  <c r="BD126" i="4"/>
  <c r="BC126" i="4"/>
  <c r="BC622" i="4" s="1"/>
  <c r="BB126" i="4"/>
  <c r="BA126" i="4"/>
  <c r="AZ126" i="4"/>
  <c r="AY126" i="4"/>
  <c r="AX126" i="4"/>
  <c r="AW126" i="4"/>
  <c r="AV126" i="4"/>
  <c r="AU126" i="4"/>
  <c r="AY114" i="4"/>
  <c r="AX114" i="4"/>
  <c r="AW114" i="4"/>
  <c r="AV114" i="4"/>
  <c r="AZ114" i="4"/>
  <c r="AZ622" i="4" s="1"/>
  <c r="BA114" i="4"/>
  <c r="BA622" i="4" s="1"/>
  <c r="BB114" i="4"/>
  <c r="AV622" i="4" l="1"/>
  <c r="F114" i="4"/>
  <c r="AU622" i="4"/>
  <c r="F126" i="4"/>
  <c r="F110" i="4"/>
  <c r="AW622" i="4"/>
  <c r="BF622" i="4"/>
  <c r="BG622" i="4"/>
  <c r="BE622" i="4"/>
  <c r="AX622" i="4"/>
  <c r="AY622" i="4"/>
  <c r="BB622" i="4"/>
  <c r="BD622" i="4"/>
  <c r="BF104" i="4"/>
  <c r="BF620" i="4" s="1"/>
  <c r="BE104" i="4"/>
  <c r="BE620" i="4" s="1"/>
  <c r="BD104" i="4"/>
  <c r="BD620" i="4" s="1"/>
  <c r="BC104" i="4"/>
  <c r="BI86" i="4"/>
  <c r="BI618" i="4" s="1"/>
  <c r="BH86" i="4"/>
  <c r="BH618" i="4" s="1"/>
  <c r="BG86" i="4"/>
  <c r="BG618" i="4" s="1"/>
  <c r="BF86" i="4"/>
  <c r="BF618" i="4" s="1"/>
  <c r="BE86" i="4"/>
  <c r="BJ129" i="4"/>
  <c r="BJ47" i="4"/>
  <c r="BJ43" i="4"/>
  <c r="BJ31" i="4"/>
  <c r="BJ2" i="4"/>
  <c r="G4" i="3"/>
  <c r="G4" i="10" s="1"/>
  <c r="G40" i="10" s="1"/>
  <c r="H4" i="3"/>
  <c r="H4" i="10" s="1"/>
  <c r="H40" i="10" s="1"/>
  <c r="I4" i="3"/>
  <c r="I4" i="10" s="1"/>
  <c r="I40" i="10" s="1"/>
  <c r="J4" i="3"/>
  <c r="J4" i="10" s="1"/>
  <c r="J40" i="10" s="1"/>
  <c r="K4" i="3"/>
  <c r="K4" i="10" s="1"/>
  <c r="K40" i="10" s="1"/>
  <c r="L4" i="3"/>
  <c r="L4" i="10" s="1"/>
  <c r="L40" i="10" s="1"/>
  <c r="M4" i="3"/>
  <c r="M4" i="10" s="1"/>
  <c r="M40" i="10" s="1"/>
  <c r="N4" i="3"/>
  <c r="N4" i="10" s="1"/>
  <c r="N40" i="10" s="1"/>
  <c r="O4" i="3"/>
  <c r="O4" i="10" s="1"/>
  <c r="O40" i="10" s="1"/>
  <c r="P4" i="3"/>
  <c r="P4" i="10" s="1"/>
  <c r="P40" i="10" s="1"/>
  <c r="Q4" i="3"/>
  <c r="Q4" i="10" s="1"/>
  <c r="Q40" i="10" s="1"/>
  <c r="R4" i="3"/>
  <c r="R4" i="10" s="1"/>
  <c r="R40" i="10" s="1"/>
  <c r="S4" i="3"/>
  <c r="S4" i="10" s="1"/>
  <c r="S40" i="10" s="1"/>
  <c r="T4" i="3"/>
  <c r="T4" i="10" s="1"/>
  <c r="T40" i="10" s="1"/>
  <c r="U4" i="3"/>
  <c r="U4" i="10" s="1"/>
  <c r="U40" i="10" s="1"/>
  <c r="V4" i="3"/>
  <c r="V4" i="10" s="1"/>
  <c r="V40" i="10" s="1"/>
  <c r="W4" i="3"/>
  <c r="W4" i="10" s="1"/>
  <c r="W40" i="10" s="1"/>
  <c r="X4" i="3"/>
  <c r="X4" i="10" s="1"/>
  <c r="X40" i="10" s="1"/>
  <c r="Y4" i="3"/>
  <c r="Y4" i="10" s="1"/>
  <c r="Y40" i="10" s="1"/>
  <c r="Z4" i="3"/>
  <c r="Z4" i="10" s="1"/>
  <c r="Z40" i="10" s="1"/>
  <c r="AA4" i="3"/>
  <c r="AA4" i="10" s="1"/>
  <c r="AA40" i="10" s="1"/>
  <c r="AB4" i="3"/>
  <c r="AB4" i="10" s="1"/>
  <c r="AB40" i="10" s="1"/>
  <c r="AC4" i="3"/>
  <c r="AC4" i="10" s="1"/>
  <c r="AC40" i="10" s="1"/>
  <c r="AD4" i="3"/>
  <c r="AD4" i="10" s="1"/>
  <c r="AD40" i="10" s="1"/>
  <c r="AE4" i="3"/>
  <c r="AE4" i="10" s="1"/>
  <c r="AE40" i="10" s="1"/>
  <c r="AF4" i="3"/>
  <c r="AF4" i="10" s="1"/>
  <c r="AF40" i="10" s="1"/>
  <c r="AG4" i="3"/>
  <c r="AG4" i="10" s="1"/>
  <c r="AG40" i="10" s="1"/>
  <c r="AH4" i="3"/>
  <c r="AH4" i="10" s="1"/>
  <c r="AH40" i="10" s="1"/>
  <c r="AI4" i="3"/>
  <c r="AI4" i="10" s="1"/>
  <c r="AI40" i="10" s="1"/>
  <c r="AJ4" i="3"/>
  <c r="AJ4" i="10" s="1"/>
  <c r="AJ40" i="10" s="1"/>
  <c r="AK4" i="3"/>
  <c r="AK4" i="10" s="1"/>
  <c r="AK40" i="10" s="1"/>
  <c r="AL4" i="3"/>
  <c r="AL4" i="10" s="1"/>
  <c r="AL40" i="10" s="1"/>
  <c r="AM4" i="3"/>
  <c r="AM4" i="10" s="1"/>
  <c r="AM40" i="10" s="1"/>
  <c r="AN4" i="3"/>
  <c r="AN4" i="10" s="1"/>
  <c r="AN40" i="10" s="1"/>
  <c r="AO4" i="3"/>
  <c r="AO4" i="10" s="1"/>
  <c r="AO40" i="10" s="1"/>
  <c r="AP4" i="3"/>
  <c r="AP4" i="10" s="1"/>
  <c r="AP40" i="10" s="1"/>
  <c r="AQ4" i="3"/>
  <c r="AQ4" i="10" s="1"/>
  <c r="AQ40" i="10" s="1"/>
  <c r="AR4" i="3"/>
  <c r="AR4" i="10" s="1"/>
  <c r="AR40" i="10" s="1"/>
  <c r="AS4" i="3"/>
  <c r="AS4" i="10" s="1"/>
  <c r="AS40" i="10" s="1"/>
  <c r="AT4" i="3"/>
  <c r="AT4" i="10" s="1"/>
  <c r="AT40" i="10" s="1"/>
  <c r="AU4" i="3"/>
  <c r="AU4" i="10" s="1"/>
  <c r="AU40" i="10" s="1"/>
  <c r="AV4" i="3"/>
  <c r="AV4" i="10" s="1"/>
  <c r="AV40" i="10" s="1"/>
  <c r="AW4" i="3"/>
  <c r="AW4" i="10" s="1"/>
  <c r="AW40" i="10" s="1"/>
  <c r="AX4" i="3"/>
  <c r="AX4" i="10" s="1"/>
  <c r="AX40" i="10" s="1"/>
  <c r="AY4" i="3"/>
  <c r="AY4" i="10" s="1"/>
  <c r="AY40" i="10" s="1"/>
  <c r="AZ4" i="3"/>
  <c r="AZ4" i="10" s="1"/>
  <c r="AZ40" i="10" s="1"/>
  <c r="BA4" i="3"/>
  <c r="BA4" i="10" s="1"/>
  <c r="BA40" i="10" s="1"/>
  <c r="BA44" i="10" s="1"/>
  <c r="BB4" i="3"/>
  <c r="BB4" i="10" s="1"/>
  <c r="BB40" i="10" s="1"/>
  <c r="BB44" i="10" s="1"/>
  <c r="BC4" i="3"/>
  <c r="BC4" i="10" s="1"/>
  <c r="BC40" i="10" s="1"/>
  <c r="BC44" i="10" s="1"/>
  <c r="BD4" i="3"/>
  <c r="BD4" i="10" s="1"/>
  <c r="BD40" i="10" s="1"/>
  <c r="BD44" i="10" s="1"/>
  <c r="BE4" i="3"/>
  <c r="BE4" i="10" s="1"/>
  <c r="BE40" i="10" s="1"/>
  <c r="BE44" i="10" s="1"/>
  <c r="BF4" i="3"/>
  <c r="BF4" i="10" s="1"/>
  <c r="BF40" i="10" s="1"/>
  <c r="BF44" i="10" s="1"/>
  <c r="BG4" i="3"/>
  <c r="BG4" i="10" s="1"/>
  <c r="BG40" i="10" s="1"/>
  <c r="BG44" i="10" s="1"/>
  <c r="BH4" i="3"/>
  <c r="BH4" i="10" s="1"/>
  <c r="BH40" i="10" s="1"/>
  <c r="BH44" i="10" s="1"/>
  <c r="BI4" i="3"/>
  <c r="BI4" i="10" s="1"/>
  <c r="BI40" i="10" s="1"/>
  <c r="BI44" i="10" s="1"/>
  <c r="BJ4" i="3"/>
  <c r="BJ4" i="10" s="1"/>
  <c r="BJ40" i="10" s="1"/>
  <c r="BJ44" i="10" s="1"/>
  <c r="BK4" i="3"/>
  <c r="BK4" i="10" s="1"/>
  <c r="BK40" i="10" s="1"/>
  <c r="BK44" i="10" s="1"/>
  <c r="BL4" i="3"/>
  <c r="BL4" i="10" s="1"/>
  <c r="BL40" i="10" s="1"/>
  <c r="BL44" i="10" s="1"/>
  <c r="BM4" i="3"/>
  <c r="BM4" i="10" s="1"/>
  <c r="BM40" i="10" s="1"/>
  <c r="BM44" i="10" s="1"/>
  <c r="BN4" i="3"/>
  <c r="BO4" i="3"/>
  <c r="BP4" i="3"/>
  <c r="BQ4" i="3"/>
  <c r="BR4" i="3"/>
  <c r="BS4" i="3"/>
  <c r="BT4" i="3"/>
  <c r="BU4" i="3"/>
  <c r="BV4" i="3"/>
  <c r="BW4" i="3"/>
  <c r="BX4" i="3"/>
  <c r="BY4" i="3"/>
  <c r="BZ4" i="3"/>
  <c r="CA4" i="3"/>
  <c r="CB4" i="3"/>
  <c r="CC4" i="3"/>
  <c r="CD4" i="3"/>
  <c r="CE4" i="3"/>
  <c r="CF4" i="3"/>
  <c r="CG4" i="3"/>
  <c r="CH4" i="3"/>
  <c r="CI4" i="3"/>
  <c r="CJ4" i="3"/>
  <c r="CK4" i="3"/>
  <c r="CL4" i="3"/>
  <c r="CM4" i="3"/>
  <c r="CN4" i="3"/>
  <c r="CO4" i="3"/>
  <c r="CP4" i="3"/>
  <c r="CQ4" i="3"/>
  <c r="CR4" i="3"/>
  <c r="CS4" i="3"/>
  <c r="CT4" i="3"/>
  <c r="CU4" i="3"/>
  <c r="CV4" i="3"/>
  <c r="CW4" i="3"/>
  <c r="CX4" i="3"/>
  <c r="CY4" i="3"/>
  <c r="CZ4" i="3"/>
  <c r="DA4" i="3"/>
  <c r="DB4" i="3"/>
  <c r="DC4" i="3"/>
  <c r="DD4" i="3"/>
  <c r="DE4" i="3"/>
  <c r="DF4" i="3"/>
  <c r="DG4" i="3"/>
  <c r="DH4" i="3"/>
  <c r="DI4" i="3"/>
  <c r="DJ4" i="3"/>
  <c r="DK4" i="3"/>
  <c r="DL4" i="3"/>
  <c r="DM4" i="3"/>
  <c r="DN4" i="3"/>
  <c r="DO4" i="3"/>
  <c r="DP4" i="3"/>
  <c r="DQ4" i="3"/>
  <c r="DR4" i="3"/>
  <c r="DS4" i="3"/>
  <c r="DT4" i="3"/>
  <c r="DU4" i="3"/>
  <c r="DV4" i="3"/>
  <c r="DW4" i="3"/>
  <c r="DX4" i="3"/>
  <c r="DY4" i="3"/>
  <c r="DZ4" i="3"/>
  <c r="EA4" i="3"/>
  <c r="EB4" i="3"/>
  <c r="EC4" i="3"/>
  <c r="ED4" i="3"/>
  <c r="EE4" i="3"/>
  <c r="EF4" i="3"/>
  <c r="EG4" i="3"/>
  <c r="EH4" i="3"/>
  <c r="EI4" i="3"/>
  <c r="EJ4" i="3"/>
  <c r="EK4" i="3"/>
  <c r="EL4" i="3"/>
  <c r="EM4" i="3"/>
  <c r="EN4" i="3"/>
  <c r="EO4" i="3"/>
  <c r="EP4" i="3"/>
  <c r="EQ4" i="3"/>
  <c r="ER4" i="3"/>
  <c r="ES4" i="3"/>
  <c r="ET4" i="3"/>
  <c r="EU4" i="3"/>
  <c r="EV4" i="3"/>
  <c r="EW4" i="3"/>
  <c r="EX4" i="3"/>
  <c r="EY4" i="3"/>
  <c r="EZ4" i="3"/>
  <c r="FA4" i="3"/>
  <c r="FB4" i="3"/>
  <c r="FC4" i="3"/>
  <c r="FD4" i="3"/>
  <c r="FE4" i="3"/>
  <c r="FF4" i="3"/>
  <c r="FG4" i="3"/>
  <c r="FH4" i="3"/>
  <c r="FI4" i="3"/>
  <c r="FJ4" i="3"/>
  <c r="FK4" i="3"/>
  <c r="FL4" i="3"/>
  <c r="FM4" i="3"/>
  <c r="FN4" i="3"/>
  <c r="FO4" i="3"/>
  <c r="FP4" i="3"/>
  <c r="FQ4" i="3"/>
  <c r="FR4" i="3"/>
  <c r="FS4" i="3"/>
  <c r="FT4" i="3"/>
  <c r="FU4" i="3"/>
  <c r="FV4" i="3"/>
  <c r="FW4" i="3"/>
  <c r="FX4" i="3"/>
  <c r="FY4" i="3"/>
  <c r="FZ4" i="3"/>
  <c r="GA4" i="3"/>
  <c r="GB4" i="3"/>
  <c r="GC4" i="3"/>
  <c r="GD4" i="3"/>
  <c r="GE4" i="3"/>
  <c r="GF4" i="3"/>
  <c r="GG4" i="3"/>
  <c r="GH4" i="3"/>
  <c r="GI4" i="3"/>
  <c r="GJ4" i="3"/>
  <c r="GK4" i="3"/>
  <c r="GL4" i="3"/>
  <c r="GM4" i="3"/>
  <c r="GN4" i="3"/>
  <c r="GO4" i="3"/>
  <c r="GP4" i="3"/>
  <c r="GQ4" i="3"/>
  <c r="GR4" i="3"/>
  <c r="GS4" i="3"/>
  <c r="GT4" i="3"/>
  <c r="GU4" i="3"/>
  <c r="GV4" i="3"/>
  <c r="GW4" i="3"/>
  <c r="GX4" i="3"/>
  <c r="GY4" i="3"/>
  <c r="GZ4" i="3"/>
  <c r="HA4" i="3"/>
  <c r="HB4" i="3"/>
  <c r="HC4" i="3"/>
  <c r="HD4" i="3"/>
  <c r="HE4" i="3"/>
  <c r="HF4" i="3"/>
  <c r="HG4" i="3"/>
  <c r="HH4" i="3"/>
  <c r="HI4" i="3"/>
  <c r="HJ4" i="3"/>
  <c r="HK4" i="3"/>
  <c r="HL4" i="3"/>
  <c r="HM4" i="3"/>
  <c r="HN4" i="3"/>
  <c r="HO4" i="3"/>
  <c r="HP4" i="3"/>
  <c r="HQ4" i="3"/>
  <c r="HR4" i="3"/>
  <c r="HS4" i="3"/>
  <c r="HT4" i="3"/>
  <c r="HU4" i="3"/>
  <c r="HV4" i="3"/>
  <c r="HW4" i="3"/>
  <c r="HX4" i="3"/>
  <c r="HY4" i="3"/>
  <c r="HZ4" i="3"/>
  <c r="IA4" i="3"/>
  <c r="IB4" i="3"/>
  <c r="IC4" i="3"/>
  <c r="ID4" i="3"/>
  <c r="IE4" i="3"/>
  <c r="IF4" i="3"/>
  <c r="IG4" i="3"/>
  <c r="IH4" i="3"/>
  <c r="II4" i="3"/>
  <c r="IJ4" i="3"/>
  <c r="IK4" i="3"/>
  <c r="IL4" i="3"/>
  <c r="IM4" i="3"/>
  <c r="IN4" i="3"/>
  <c r="IO4" i="3"/>
  <c r="IP4" i="3"/>
  <c r="IQ4" i="3"/>
  <c r="IR4" i="3"/>
  <c r="IS4" i="3"/>
  <c r="IT4" i="3"/>
  <c r="IU4" i="3"/>
  <c r="IV4" i="3"/>
  <c r="IW4" i="3"/>
  <c r="IX4" i="3"/>
  <c r="IY4" i="3"/>
  <c r="IZ4" i="3"/>
  <c r="JA4" i="3"/>
  <c r="JB4" i="3"/>
  <c r="JC4" i="3"/>
  <c r="JD4" i="3"/>
  <c r="JE4" i="3"/>
  <c r="JF4" i="3"/>
  <c r="JG4" i="3"/>
  <c r="JH4" i="3"/>
  <c r="JI4" i="3"/>
  <c r="JJ4" i="3"/>
  <c r="JK4" i="3"/>
  <c r="JL4" i="3"/>
  <c r="JM4" i="3"/>
  <c r="JN4" i="3"/>
  <c r="JO4" i="3"/>
  <c r="JP4" i="3"/>
  <c r="JQ4" i="3"/>
  <c r="JR4" i="3"/>
  <c r="JS4" i="3"/>
  <c r="JT4" i="3"/>
  <c r="JU4" i="3"/>
  <c r="JV4" i="3"/>
  <c r="JW4" i="3"/>
  <c r="JX4" i="3"/>
  <c r="JY4" i="3"/>
  <c r="JZ4" i="3"/>
  <c r="KA4" i="3"/>
  <c r="KB4" i="3"/>
  <c r="KC4" i="3"/>
  <c r="KD4" i="3"/>
  <c r="KE4" i="3"/>
  <c r="KF4" i="3"/>
  <c r="KG4" i="3"/>
  <c r="F4" i="3"/>
  <c r="F4" i="10" s="1"/>
  <c r="F40" i="10" s="1"/>
  <c r="E4" i="3"/>
  <c r="O11" i="3"/>
  <c r="P11" i="3"/>
  <c r="Q11" i="3"/>
  <c r="R11" i="3"/>
  <c r="Z11" i="3"/>
  <c r="AB11" i="3"/>
  <c r="AG11" i="3"/>
  <c r="AI11" i="3"/>
  <c r="AJ11" i="3"/>
  <c r="AK11" i="3"/>
  <c r="AL11" i="3"/>
  <c r="AM11" i="3"/>
  <c r="AN11" i="3"/>
  <c r="AO11" i="3"/>
  <c r="AP11" i="3"/>
  <c r="AQ11" i="3"/>
  <c r="AR11" i="3"/>
  <c r="AS11" i="3"/>
  <c r="AT11" i="3"/>
  <c r="AU11" i="3"/>
  <c r="AV11" i="3"/>
  <c r="AW11" i="3"/>
  <c r="AX11" i="3"/>
  <c r="AY11" i="3"/>
  <c r="AZ11" i="3"/>
  <c r="BA11" i="3"/>
  <c r="BB11" i="3"/>
  <c r="BC11" i="3"/>
  <c r="BD11" i="3"/>
  <c r="BE11" i="3"/>
  <c r="BF11" i="3"/>
  <c r="BG11" i="3"/>
  <c r="BH11" i="3"/>
  <c r="BI11" i="3"/>
  <c r="BJ11" i="3"/>
  <c r="BK11" i="3"/>
  <c r="BL11" i="3"/>
  <c r="BM11" i="3"/>
  <c r="BN11" i="3"/>
  <c r="BO11" i="3"/>
  <c r="BP11" i="3"/>
  <c r="BQ11" i="3"/>
  <c r="BR11" i="3"/>
  <c r="BS11" i="3"/>
  <c r="BT11" i="3"/>
  <c r="BU11" i="3"/>
  <c r="BV11" i="3"/>
  <c r="BW11" i="3"/>
  <c r="BX11" i="3"/>
  <c r="BY11" i="3"/>
  <c r="BZ11" i="3"/>
  <c r="CA11" i="3"/>
  <c r="CB11" i="3"/>
  <c r="CC11" i="3"/>
  <c r="CD11" i="3"/>
  <c r="CE11" i="3"/>
  <c r="CF11" i="3"/>
  <c r="CG11" i="3"/>
  <c r="CH11" i="3"/>
  <c r="CI11" i="3"/>
  <c r="CJ11" i="3"/>
  <c r="CK11" i="3"/>
  <c r="CL11" i="3"/>
  <c r="CM11" i="3"/>
  <c r="CN11" i="3"/>
  <c r="CO11" i="3"/>
  <c r="CP11" i="3"/>
  <c r="CQ11" i="3"/>
  <c r="CR11" i="3"/>
  <c r="CS11" i="3"/>
  <c r="CT11" i="3"/>
  <c r="CU11" i="3"/>
  <c r="CV11" i="3"/>
  <c r="CW11" i="3"/>
  <c r="CX11" i="3"/>
  <c r="CY11" i="3"/>
  <c r="CZ11" i="3"/>
  <c r="DA11" i="3"/>
  <c r="DB11" i="3"/>
  <c r="DC11" i="3"/>
  <c r="DD11" i="3"/>
  <c r="DE11" i="3"/>
  <c r="DF11" i="3"/>
  <c r="DG11" i="3"/>
  <c r="DH11" i="3"/>
  <c r="DI11" i="3"/>
  <c r="DJ11" i="3"/>
  <c r="DK11" i="3"/>
  <c r="DL11" i="3"/>
  <c r="DM11" i="3"/>
  <c r="DN11" i="3"/>
  <c r="DO11" i="3"/>
  <c r="DP11" i="3"/>
  <c r="DQ11" i="3"/>
  <c r="DR11" i="3"/>
  <c r="DS11" i="3"/>
  <c r="DT11" i="3"/>
  <c r="DU11" i="3"/>
  <c r="DV11" i="3"/>
  <c r="DW11" i="3"/>
  <c r="DX11" i="3"/>
  <c r="DY11" i="3"/>
  <c r="DZ11" i="3"/>
  <c r="EA11" i="3"/>
  <c r="EB11" i="3"/>
  <c r="EC11" i="3"/>
  <c r="ED11" i="3"/>
  <c r="EE11" i="3"/>
  <c r="EF11" i="3"/>
  <c r="EG11" i="3"/>
  <c r="EH11" i="3"/>
  <c r="EI11" i="3"/>
  <c r="EJ11" i="3"/>
  <c r="EK11" i="3"/>
  <c r="EL11" i="3"/>
  <c r="EM11" i="3"/>
  <c r="EN11" i="3"/>
  <c r="EO11" i="3"/>
  <c r="EP11" i="3"/>
  <c r="EQ11" i="3"/>
  <c r="ER11" i="3"/>
  <c r="ES11" i="3"/>
  <c r="ET11" i="3"/>
  <c r="EU11" i="3"/>
  <c r="EV11" i="3"/>
  <c r="EW11" i="3"/>
  <c r="EX11" i="3"/>
  <c r="EY11" i="3"/>
  <c r="EZ11" i="3"/>
  <c r="FA11" i="3"/>
  <c r="FB11" i="3"/>
  <c r="FC11" i="3"/>
  <c r="FD11" i="3"/>
  <c r="FE11" i="3"/>
  <c r="FF11" i="3"/>
  <c r="FG11" i="3"/>
  <c r="FH11" i="3"/>
  <c r="FI11" i="3"/>
  <c r="FJ11" i="3"/>
  <c r="FK11" i="3"/>
  <c r="FL11" i="3"/>
  <c r="FM11" i="3"/>
  <c r="FN11" i="3"/>
  <c r="FO11" i="3"/>
  <c r="FP11" i="3"/>
  <c r="FQ11" i="3"/>
  <c r="FR11" i="3"/>
  <c r="FS11" i="3"/>
  <c r="FT11" i="3"/>
  <c r="FU11" i="3"/>
  <c r="FV11" i="3"/>
  <c r="FW11" i="3"/>
  <c r="FX11" i="3"/>
  <c r="FY11" i="3"/>
  <c r="FZ11" i="3"/>
  <c r="GA11" i="3"/>
  <c r="GB11" i="3"/>
  <c r="GC11" i="3"/>
  <c r="GD11" i="3"/>
  <c r="GE11" i="3"/>
  <c r="GF11" i="3"/>
  <c r="GG11" i="3"/>
  <c r="GH11" i="3"/>
  <c r="GI11" i="3"/>
  <c r="GJ11" i="3"/>
  <c r="GK11" i="3"/>
  <c r="GL11" i="3"/>
  <c r="GM11" i="3"/>
  <c r="GN11" i="3"/>
  <c r="GO11" i="3"/>
  <c r="GP11" i="3"/>
  <c r="GQ11" i="3"/>
  <c r="GR11" i="3"/>
  <c r="GS11" i="3"/>
  <c r="GT11" i="3"/>
  <c r="GU11" i="3"/>
  <c r="GV11" i="3"/>
  <c r="GW11" i="3"/>
  <c r="GX11" i="3"/>
  <c r="GY11" i="3"/>
  <c r="GZ11" i="3"/>
  <c r="HA11" i="3"/>
  <c r="HB11" i="3"/>
  <c r="HC11" i="3"/>
  <c r="HD11" i="3"/>
  <c r="HE11" i="3"/>
  <c r="HF11" i="3"/>
  <c r="HG11" i="3"/>
  <c r="HH11" i="3"/>
  <c r="HI11" i="3"/>
  <c r="HJ11" i="3"/>
  <c r="HK11" i="3"/>
  <c r="HL11" i="3"/>
  <c r="HM11" i="3"/>
  <c r="HN11" i="3"/>
  <c r="HO11" i="3"/>
  <c r="HP11" i="3"/>
  <c r="HQ11" i="3"/>
  <c r="HR11" i="3"/>
  <c r="HS11" i="3"/>
  <c r="HT11" i="3"/>
  <c r="HU11" i="3"/>
  <c r="HV11" i="3"/>
  <c r="HW11" i="3"/>
  <c r="HX11" i="3"/>
  <c r="HY11" i="3"/>
  <c r="HZ11" i="3"/>
  <c r="IA11" i="3"/>
  <c r="IB11" i="3"/>
  <c r="IC11" i="3"/>
  <c r="ID11" i="3"/>
  <c r="IE11" i="3"/>
  <c r="IF11" i="3"/>
  <c r="IG11" i="3"/>
  <c r="IH11" i="3"/>
  <c r="II11" i="3"/>
  <c r="IJ11" i="3"/>
  <c r="IK11" i="3"/>
  <c r="IL11" i="3"/>
  <c r="IM11" i="3"/>
  <c r="IN11" i="3"/>
  <c r="IO11" i="3"/>
  <c r="IP11" i="3"/>
  <c r="IQ11" i="3"/>
  <c r="IR11" i="3"/>
  <c r="IS11" i="3"/>
  <c r="IT11" i="3"/>
  <c r="IU11" i="3"/>
  <c r="IV11" i="3"/>
  <c r="IW11" i="3"/>
  <c r="IX11" i="3"/>
  <c r="IY11" i="3"/>
  <c r="IZ11" i="3"/>
  <c r="JA11" i="3"/>
  <c r="JB11" i="3"/>
  <c r="JC11" i="3"/>
  <c r="JD11" i="3"/>
  <c r="JE11" i="3"/>
  <c r="JF11" i="3"/>
  <c r="JG11" i="3"/>
  <c r="JH11" i="3"/>
  <c r="JI11" i="3"/>
  <c r="JJ11" i="3"/>
  <c r="JK11" i="3"/>
  <c r="JL11" i="3"/>
  <c r="JM11" i="3"/>
  <c r="JN11" i="3"/>
  <c r="JO11" i="3"/>
  <c r="JP11" i="3"/>
  <c r="JQ11" i="3"/>
  <c r="JR11" i="3"/>
  <c r="JS11" i="3"/>
  <c r="JT11" i="3"/>
  <c r="JU11" i="3"/>
  <c r="JV11" i="3"/>
  <c r="JW11" i="3"/>
  <c r="JX11" i="3"/>
  <c r="JY11" i="3"/>
  <c r="JZ11" i="3"/>
  <c r="KA11" i="3"/>
  <c r="KB11" i="3"/>
  <c r="KC11" i="3"/>
  <c r="KD11" i="3"/>
  <c r="KE11" i="3"/>
  <c r="KF11" i="3"/>
  <c r="KG11" i="3"/>
  <c r="Q12" i="3"/>
  <c r="Q12" i="10" s="1"/>
  <c r="Q42" i="10" s="1"/>
  <c r="S12" i="3"/>
  <c r="S12" i="10" s="1"/>
  <c r="S42" i="10" s="1"/>
  <c r="T12" i="3"/>
  <c r="T12" i="10" s="1"/>
  <c r="T42" i="10" s="1"/>
  <c r="U12" i="3"/>
  <c r="U12" i="10" s="1"/>
  <c r="U42" i="10" s="1"/>
  <c r="V12" i="3"/>
  <c r="V12" i="10" s="1"/>
  <c r="V42" i="10" s="1"/>
  <c r="W12" i="3"/>
  <c r="W12" i="10" s="1"/>
  <c r="W42" i="10" s="1"/>
  <c r="X12" i="3"/>
  <c r="X12" i="10" s="1"/>
  <c r="X42" i="10" s="1"/>
  <c r="Z12" i="3"/>
  <c r="Z12" i="10" s="1"/>
  <c r="Z42" i="10" s="1"/>
  <c r="AA12" i="3"/>
  <c r="AA12" i="10" s="1"/>
  <c r="AA42" i="10" s="1"/>
  <c r="AB12" i="3"/>
  <c r="AB12" i="10" s="1"/>
  <c r="AB42" i="10" s="1"/>
  <c r="AC12" i="3"/>
  <c r="AC12" i="10" s="1"/>
  <c r="AC42" i="10" s="1"/>
  <c r="AD12" i="3"/>
  <c r="AD12" i="10" s="1"/>
  <c r="AD42" i="10" s="1"/>
  <c r="AE12" i="3"/>
  <c r="AE12" i="10" s="1"/>
  <c r="AE42" i="10" s="1"/>
  <c r="AF12" i="3"/>
  <c r="AF12" i="10" s="1"/>
  <c r="AF42" i="10" s="1"/>
  <c r="AG12" i="3"/>
  <c r="AG12" i="10" s="1"/>
  <c r="AG42" i="10" s="1"/>
  <c r="AI12" i="3"/>
  <c r="AI12" i="10" s="1"/>
  <c r="AI42" i="10" s="1"/>
  <c r="AJ12" i="3"/>
  <c r="AJ12" i="10" s="1"/>
  <c r="AJ42" i="10" s="1"/>
  <c r="AK12" i="3"/>
  <c r="AK12" i="10" s="1"/>
  <c r="AK42" i="10" s="1"/>
  <c r="AL12" i="3"/>
  <c r="AL12" i="10" s="1"/>
  <c r="AL42" i="10" s="1"/>
  <c r="AM12" i="3"/>
  <c r="AM12" i="10" s="1"/>
  <c r="AM42" i="10" s="1"/>
  <c r="AN12" i="3"/>
  <c r="AN12" i="10" s="1"/>
  <c r="AN42" i="10" s="1"/>
  <c r="AO12" i="3"/>
  <c r="AO12" i="10" s="1"/>
  <c r="AO42" i="10" s="1"/>
  <c r="AP12" i="3"/>
  <c r="AP12" i="10" s="1"/>
  <c r="AP42" i="10" s="1"/>
  <c r="AQ12" i="3"/>
  <c r="AQ12" i="10" s="1"/>
  <c r="AQ42" i="10" s="1"/>
  <c r="AR12" i="3"/>
  <c r="AR12" i="10" s="1"/>
  <c r="AR42" i="10" s="1"/>
  <c r="AS12" i="3"/>
  <c r="AS12" i="10" s="1"/>
  <c r="AS42" i="10" s="1"/>
  <c r="AT12" i="3"/>
  <c r="AT12" i="10" s="1"/>
  <c r="AT42" i="10" s="1"/>
  <c r="AU12" i="3"/>
  <c r="AU12" i="10" s="1"/>
  <c r="AU42" i="10" s="1"/>
  <c r="AV12" i="3"/>
  <c r="AV12" i="10" s="1"/>
  <c r="AV42" i="10" s="1"/>
  <c r="AW12" i="3"/>
  <c r="AW12" i="10" s="1"/>
  <c r="AW42" i="10" s="1"/>
  <c r="AX12" i="3"/>
  <c r="AX12" i="10" s="1"/>
  <c r="AX42" i="10" s="1"/>
  <c r="AY12" i="3"/>
  <c r="AY12" i="10" s="1"/>
  <c r="AY42" i="10" s="1"/>
  <c r="AZ12" i="3"/>
  <c r="AZ12" i="10" s="1"/>
  <c r="AZ42" i="10" s="1"/>
  <c r="BA45" i="3"/>
  <c r="BB45" i="3"/>
  <c r="BC45" i="3"/>
  <c r="BD45" i="3"/>
  <c r="BE45" i="3"/>
  <c r="BF45" i="3"/>
  <c r="BG45" i="3"/>
  <c r="BH45" i="3"/>
  <c r="BI45" i="3"/>
  <c r="BJ45" i="3"/>
  <c r="BK45" i="3"/>
  <c r="BL45" i="3"/>
  <c r="BM45" i="3"/>
  <c r="BN12" i="3"/>
  <c r="BO12" i="3"/>
  <c r="BP12" i="3"/>
  <c r="BQ12" i="3"/>
  <c r="BR12" i="3"/>
  <c r="BS12" i="3"/>
  <c r="BT12" i="3"/>
  <c r="BU12" i="3"/>
  <c r="BV12" i="3"/>
  <c r="BW12" i="3"/>
  <c r="BX12" i="3"/>
  <c r="BY12" i="3"/>
  <c r="BZ12" i="3"/>
  <c r="CA12" i="3"/>
  <c r="CB12" i="3"/>
  <c r="CC12" i="3"/>
  <c r="CD12" i="3"/>
  <c r="CE12" i="3"/>
  <c r="CF12" i="3"/>
  <c r="CG12" i="3"/>
  <c r="CH12" i="3"/>
  <c r="CI12" i="3"/>
  <c r="CJ12" i="3"/>
  <c r="CK12" i="3"/>
  <c r="CL12" i="3"/>
  <c r="CM12" i="3"/>
  <c r="CN12" i="3"/>
  <c r="CO12" i="3"/>
  <c r="CP12" i="3"/>
  <c r="CQ12" i="3"/>
  <c r="CR12" i="3"/>
  <c r="CS12" i="3"/>
  <c r="CT12" i="3"/>
  <c r="CU12" i="3"/>
  <c r="CV12" i="3"/>
  <c r="CW12" i="3"/>
  <c r="CX12" i="3"/>
  <c r="CY12" i="3"/>
  <c r="CZ12" i="3"/>
  <c r="DA12" i="3"/>
  <c r="DB12" i="3"/>
  <c r="DC12" i="3"/>
  <c r="DD12" i="3"/>
  <c r="DE12" i="3"/>
  <c r="DF12" i="3"/>
  <c r="DG12" i="3"/>
  <c r="DH12" i="3"/>
  <c r="DI12" i="3"/>
  <c r="DJ12" i="3"/>
  <c r="DK12" i="3"/>
  <c r="DL12" i="3"/>
  <c r="DM12" i="3"/>
  <c r="DN12" i="3"/>
  <c r="DO12" i="3"/>
  <c r="DP12" i="3"/>
  <c r="DQ12" i="3"/>
  <c r="DR12" i="3"/>
  <c r="DS12" i="3"/>
  <c r="DT12" i="3"/>
  <c r="DU12" i="3"/>
  <c r="DV12" i="3"/>
  <c r="DW12" i="3"/>
  <c r="DX12" i="3"/>
  <c r="DY12" i="3"/>
  <c r="DZ12" i="3"/>
  <c r="EA12" i="3"/>
  <c r="EB12" i="3"/>
  <c r="EC12" i="3"/>
  <c r="ED12" i="3"/>
  <c r="EE12" i="3"/>
  <c r="EF12" i="3"/>
  <c r="EG12" i="3"/>
  <c r="EH12" i="3"/>
  <c r="EI12" i="3"/>
  <c r="EJ12" i="3"/>
  <c r="EK12" i="3"/>
  <c r="EL12" i="3"/>
  <c r="EM12" i="3"/>
  <c r="EN12" i="3"/>
  <c r="EO12" i="3"/>
  <c r="EP12" i="3"/>
  <c r="EQ12" i="3"/>
  <c r="ER12" i="3"/>
  <c r="ES12" i="3"/>
  <c r="ET12" i="3"/>
  <c r="EU12" i="3"/>
  <c r="EV12" i="3"/>
  <c r="EW12" i="3"/>
  <c r="EX12" i="3"/>
  <c r="EY12" i="3"/>
  <c r="EZ12" i="3"/>
  <c r="FA12" i="3"/>
  <c r="FB12" i="3"/>
  <c r="FC12" i="3"/>
  <c r="FD12" i="3"/>
  <c r="FE12" i="3"/>
  <c r="FF12" i="3"/>
  <c r="FG12" i="3"/>
  <c r="FH12" i="3"/>
  <c r="FI12" i="3"/>
  <c r="FJ12" i="3"/>
  <c r="FK12" i="3"/>
  <c r="FL12" i="3"/>
  <c r="FM12" i="3"/>
  <c r="FN12" i="3"/>
  <c r="FO12" i="3"/>
  <c r="FP12" i="3"/>
  <c r="FQ12" i="3"/>
  <c r="FR12" i="3"/>
  <c r="FS12" i="3"/>
  <c r="FT12" i="3"/>
  <c r="FU12" i="3"/>
  <c r="FV12" i="3"/>
  <c r="FW12" i="3"/>
  <c r="FX12" i="3"/>
  <c r="FY12" i="3"/>
  <c r="FZ12" i="3"/>
  <c r="GA12" i="3"/>
  <c r="GB12" i="3"/>
  <c r="GC12" i="3"/>
  <c r="GD12" i="3"/>
  <c r="GE12" i="3"/>
  <c r="GF12" i="3"/>
  <c r="GG12" i="3"/>
  <c r="GH12" i="3"/>
  <c r="GI12" i="3"/>
  <c r="GJ12" i="3"/>
  <c r="GK12" i="3"/>
  <c r="GL12" i="3"/>
  <c r="GM12" i="3"/>
  <c r="GN12" i="3"/>
  <c r="GO12" i="3"/>
  <c r="GP12" i="3"/>
  <c r="GQ12" i="3"/>
  <c r="GR12" i="3"/>
  <c r="GS12" i="3"/>
  <c r="GT12" i="3"/>
  <c r="GU12" i="3"/>
  <c r="GV12" i="3"/>
  <c r="GW12" i="3"/>
  <c r="GX12" i="3"/>
  <c r="GY12" i="3"/>
  <c r="GZ12" i="3"/>
  <c r="HA12" i="3"/>
  <c r="HB12" i="3"/>
  <c r="HC12" i="3"/>
  <c r="HD12" i="3"/>
  <c r="HE12" i="3"/>
  <c r="HF12" i="3"/>
  <c r="HG12" i="3"/>
  <c r="HH12" i="3"/>
  <c r="HI12" i="3"/>
  <c r="HJ12" i="3"/>
  <c r="HK12" i="3"/>
  <c r="HL12" i="3"/>
  <c r="HM12" i="3"/>
  <c r="HN12" i="3"/>
  <c r="HO12" i="3"/>
  <c r="HP12" i="3"/>
  <c r="HQ12" i="3"/>
  <c r="HR12" i="3"/>
  <c r="HS12" i="3"/>
  <c r="HT12" i="3"/>
  <c r="HU12" i="3"/>
  <c r="HV12" i="3"/>
  <c r="HW12" i="3"/>
  <c r="HX12" i="3"/>
  <c r="HY12" i="3"/>
  <c r="HZ12" i="3"/>
  <c r="IA12" i="3"/>
  <c r="IB12" i="3"/>
  <c r="IC12" i="3"/>
  <c r="ID12" i="3"/>
  <c r="IE12" i="3"/>
  <c r="IF12" i="3"/>
  <c r="IG12" i="3"/>
  <c r="IH12" i="3"/>
  <c r="II12" i="3"/>
  <c r="IJ12" i="3"/>
  <c r="IK12" i="3"/>
  <c r="IL12" i="3"/>
  <c r="IM12" i="3"/>
  <c r="IN12" i="3"/>
  <c r="IO12" i="3"/>
  <c r="IP12" i="3"/>
  <c r="IQ12" i="3"/>
  <c r="IR12" i="3"/>
  <c r="IS12" i="3"/>
  <c r="IT12" i="3"/>
  <c r="IU12" i="3"/>
  <c r="IV12" i="3"/>
  <c r="IW12" i="3"/>
  <c r="IX12" i="3"/>
  <c r="IY12" i="3"/>
  <c r="IZ12" i="3"/>
  <c r="JA12" i="3"/>
  <c r="JB12" i="3"/>
  <c r="JC12" i="3"/>
  <c r="JD12" i="3"/>
  <c r="JE12" i="3"/>
  <c r="JF12" i="3"/>
  <c r="JG12" i="3"/>
  <c r="JH12" i="3"/>
  <c r="JI12" i="3"/>
  <c r="JJ12" i="3"/>
  <c r="JK12" i="3"/>
  <c r="JL12" i="3"/>
  <c r="JM12" i="3"/>
  <c r="JN12" i="3"/>
  <c r="JO12" i="3"/>
  <c r="JP12" i="3"/>
  <c r="JQ12" i="3"/>
  <c r="JR12" i="3"/>
  <c r="JS12" i="3"/>
  <c r="JT12" i="3"/>
  <c r="JU12" i="3"/>
  <c r="JV12" i="3"/>
  <c r="JW12" i="3"/>
  <c r="JX12" i="3"/>
  <c r="JY12" i="3"/>
  <c r="JZ12" i="3"/>
  <c r="KA12" i="3"/>
  <c r="KB12" i="3"/>
  <c r="KC12" i="3"/>
  <c r="KD12" i="3"/>
  <c r="KE12" i="3"/>
  <c r="KF12" i="3"/>
  <c r="KG12" i="3"/>
  <c r="N11" i="3"/>
  <c r="N12" i="3"/>
  <c r="N12" i="10" s="1"/>
  <c r="N42" i="10" s="1"/>
  <c r="L11" i="3"/>
  <c r="M11" i="3"/>
  <c r="L12" i="3"/>
  <c r="L12" i="10" s="1"/>
  <c r="L42" i="10" s="1"/>
  <c r="M12" i="3"/>
  <c r="M12" i="10" s="1"/>
  <c r="M42" i="10" s="1"/>
  <c r="K11" i="3"/>
  <c r="K12" i="3"/>
  <c r="K12" i="10" s="1"/>
  <c r="K42" i="10" s="1"/>
  <c r="J11" i="3"/>
  <c r="J12" i="3"/>
  <c r="J12" i="10" s="1"/>
  <c r="J42" i="10" s="1"/>
  <c r="I11" i="3"/>
  <c r="I12" i="3"/>
  <c r="I12" i="10" s="1"/>
  <c r="I42" i="10" s="1"/>
  <c r="H11" i="3"/>
  <c r="H12" i="3"/>
  <c r="H12" i="10" s="1"/>
  <c r="H42" i="10" s="1"/>
  <c r="G11" i="3"/>
  <c r="G12" i="3"/>
  <c r="G12" i="10" s="1"/>
  <c r="G42" i="10" s="1"/>
  <c r="F11" i="3"/>
  <c r="F12" i="3"/>
  <c r="F12" i="10" s="1"/>
  <c r="F42" i="10" s="1"/>
  <c r="E12" i="3"/>
  <c r="E11" i="3"/>
  <c r="AJ48" i="4"/>
  <c r="AJ613" i="4" s="1"/>
  <c r="AJ51" i="4"/>
  <c r="AH48" i="4"/>
  <c r="AH613" i="4" s="1"/>
  <c r="AG48" i="4"/>
  <c r="AG613" i="4" s="1"/>
  <c r="AF48" i="4"/>
  <c r="AF613" i="4" s="1"/>
  <c r="AE48" i="4"/>
  <c r="AE613" i="4" s="1"/>
  <c r="AC48" i="4"/>
  <c r="AC613" i="4" s="1"/>
  <c r="AA51" i="4"/>
  <c r="AA48" i="4"/>
  <c r="AA613" i="4" s="1"/>
  <c r="Z48" i="4"/>
  <c r="Z613" i="4" s="1"/>
  <c r="Y48" i="4"/>
  <c r="Y613" i="4" s="1"/>
  <c r="X48" i="4"/>
  <c r="X613" i="4" s="1"/>
  <c r="W48" i="4"/>
  <c r="W613" i="4" s="1"/>
  <c r="V48" i="4"/>
  <c r="V613" i="4" s="1"/>
  <c r="U48" i="4"/>
  <c r="T51" i="4"/>
  <c r="R51" i="4"/>
  <c r="Q51" i="4"/>
  <c r="D4" i="3" l="1"/>
  <c r="F51" i="4"/>
  <c r="BE618" i="4"/>
  <c r="F86" i="4"/>
  <c r="U613" i="4"/>
  <c r="F48" i="4"/>
  <c r="E12" i="10"/>
  <c r="E42" i="10" s="1"/>
  <c r="BC620" i="4"/>
  <c r="F104" i="4"/>
  <c r="G38" i="11"/>
  <c r="K44" i="10"/>
  <c r="X44" i="10"/>
  <c r="V44" i="10"/>
  <c r="T44" i="10"/>
  <c r="L44" i="10"/>
  <c r="N44" i="10"/>
  <c r="I44" i="10"/>
  <c r="S44" i="10"/>
  <c r="H44" i="10"/>
  <c r="M44" i="10"/>
  <c r="AJ44" i="10"/>
  <c r="AA44" i="10"/>
  <c r="AY44" i="10"/>
  <c r="AZ44" i="10"/>
  <c r="AQ44" i="10"/>
  <c r="AI44" i="10"/>
  <c r="AW44" i="10"/>
  <c r="AO44" i="10"/>
  <c r="AF44" i="10"/>
  <c r="F44" i="10"/>
  <c r="AD44" i="10"/>
  <c r="U44" i="10"/>
  <c r="AT44" i="10"/>
  <c r="AL44" i="10"/>
  <c r="AG44" i="10"/>
  <c r="AU44" i="10"/>
  <c r="AM44" i="10"/>
  <c r="W44" i="10"/>
  <c r="Z44" i="10"/>
  <c r="AE44" i="10"/>
  <c r="J44" i="10"/>
  <c r="G44" i="10"/>
  <c r="AR44" i="10"/>
  <c r="AB44" i="10"/>
  <c r="AP44" i="10"/>
  <c r="AC44" i="10"/>
  <c r="AS44" i="10"/>
  <c r="AK44" i="10"/>
  <c r="IZ11" i="8"/>
  <c r="IZ32" i="8" s="1"/>
  <c r="IZ34" i="8" s="1"/>
  <c r="IZ11" i="10"/>
  <c r="IZ32" i="10" s="1"/>
  <c r="IZ34" i="10" s="1"/>
  <c r="KG12" i="8"/>
  <c r="KG42" i="8" s="1"/>
  <c r="KG12" i="10"/>
  <c r="KG42" i="10" s="1"/>
  <c r="JQ12" i="8"/>
  <c r="JQ42" i="8" s="1"/>
  <c r="JQ12" i="10"/>
  <c r="JQ42" i="10" s="1"/>
  <c r="IS12" i="8"/>
  <c r="IS42" i="8" s="1"/>
  <c r="IS12" i="10"/>
  <c r="IS42" i="10" s="1"/>
  <c r="IC12" i="8"/>
  <c r="IC42" i="8" s="1"/>
  <c r="IC12" i="10"/>
  <c r="IC42" i="10" s="1"/>
  <c r="HM12" i="8"/>
  <c r="HM42" i="8" s="1"/>
  <c r="HM12" i="10"/>
  <c r="HM42" i="10" s="1"/>
  <c r="HE12" i="8"/>
  <c r="HE42" i="8" s="1"/>
  <c r="HE12" i="10"/>
  <c r="HE42" i="10" s="1"/>
  <c r="KA11" i="8"/>
  <c r="KA32" i="8" s="1"/>
  <c r="KA34" i="8" s="1"/>
  <c r="KA11" i="10"/>
  <c r="KA32" i="10" s="1"/>
  <c r="KA34" i="10" s="1"/>
  <c r="JS11" i="8"/>
  <c r="JS32" i="8" s="1"/>
  <c r="JS34" i="8" s="1"/>
  <c r="JS11" i="10"/>
  <c r="JS32" i="10" s="1"/>
  <c r="JS34" i="10" s="1"/>
  <c r="JK11" i="8"/>
  <c r="JK32" i="8" s="1"/>
  <c r="JK34" i="8" s="1"/>
  <c r="JK11" i="10"/>
  <c r="JK32" i="10" s="1"/>
  <c r="JK34" i="10" s="1"/>
  <c r="JC11" i="8"/>
  <c r="JC32" i="8" s="1"/>
  <c r="JC34" i="8" s="1"/>
  <c r="JC11" i="10"/>
  <c r="JC32" i="10" s="1"/>
  <c r="JC34" i="10" s="1"/>
  <c r="IU11" i="8"/>
  <c r="IU32" i="8" s="1"/>
  <c r="IU34" i="8" s="1"/>
  <c r="IU11" i="10"/>
  <c r="IU32" i="10" s="1"/>
  <c r="IU34" i="10" s="1"/>
  <c r="IM11" i="8"/>
  <c r="IM32" i="8" s="1"/>
  <c r="IM34" i="8" s="1"/>
  <c r="IM11" i="10"/>
  <c r="IM32" i="10" s="1"/>
  <c r="IM34" i="10" s="1"/>
  <c r="IE11" i="8"/>
  <c r="IE32" i="8" s="1"/>
  <c r="IE34" i="8" s="1"/>
  <c r="IE11" i="10"/>
  <c r="IE32" i="10" s="1"/>
  <c r="IE34" i="10" s="1"/>
  <c r="HW11" i="8"/>
  <c r="HW32" i="8" s="1"/>
  <c r="HW34" i="8" s="1"/>
  <c r="HW11" i="10"/>
  <c r="HW32" i="10" s="1"/>
  <c r="HW34" i="10" s="1"/>
  <c r="HO11" i="8"/>
  <c r="HO32" i="8" s="1"/>
  <c r="HO34" i="8" s="1"/>
  <c r="HO11" i="10"/>
  <c r="HO32" i="10" s="1"/>
  <c r="HO34" i="10" s="1"/>
  <c r="HG11" i="8"/>
  <c r="HG32" i="8" s="1"/>
  <c r="HG34" i="8" s="1"/>
  <c r="HG11" i="10"/>
  <c r="HG32" i="10" s="1"/>
  <c r="HG34" i="10" s="1"/>
  <c r="GY11" i="8"/>
  <c r="GY32" i="8" s="1"/>
  <c r="GY34" i="8" s="1"/>
  <c r="GY11" i="10"/>
  <c r="GY32" i="10" s="1"/>
  <c r="GY34" i="10" s="1"/>
  <c r="KE4" i="8"/>
  <c r="KE40" i="8" s="1"/>
  <c r="KE4" i="10"/>
  <c r="KE40" i="10" s="1"/>
  <c r="JW4" i="8"/>
  <c r="JW40" i="8" s="1"/>
  <c r="JW4" i="10"/>
  <c r="JW40" i="10" s="1"/>
  <c r="JO4" i="8"/>
  <c r="JO40" i="8" s="1"/>
  <c r="JO4" i="10"/>
  <c r="JO40" i="10" s="1"/>
  <c r="JG4" i="8"/>
  <c r="JG40" i="8" s="1"/>
  <c r="JG4" i="10"/>
  <c r="JG40" i="10" s="1"/>
  <c r="IY4" i="8"/>
  <c r="IY40" i="8" s="1"/>
  <c r="IY4" i="10"/>
  <c r="IY40" i="10" s="1"/>
  <c r="IQ4" i="8"/>
  <c r="IQ40" i="8" s="1"/>
  <c r="IQ4" i="10"/>
  <c r="IQ40" i="10" s="1"/>
  <c r="II4" i="8"/>
  <c r="II40" i="8" s="1"/>
  <c r="II4" i="10"/>
  <c r="II40" i="10" s="1"/>
  <c r="IA4" i="8"/>
  <c r="IA40" i="8" s="1"/>
  <c r="IA4" i="10"/>
  <c r="IA40" i="10" s="1"/>
  <c r="HS4" i="8"/>
  <c r="HS40" i="8" s="1"/>
  <c r="HS4" i="10"/>
  <c r="HS40" i="10" s="1"/>
  <c r="HK4" i="8"/>
  <c r="HK40" i="8" s="1"/>
  <c r="HK4" i="10"/>
  <c r="HK40" i="10" s="1"/>
  <c r="HC4" i="8"/>
  <c r="HC40" i="8" s="1"/>
  <c r="HC4" i="10"/>
  <c r="HC40" i="10" s="1"/>
  <c r="GU4" i="8"/>
  <c r="GU40" i="8" s="1"/>
  <c r="GU4" i="10"/>
  <c r="GU40" i="10" s="1"/>
  <c r="GM4" i="8"/>
  <c r="GM40" i="8" s="1"/>
  <c r="GM4" i="10"/>
  <c r="GM40" i="10" s="1"/>
  <c r="GE4" i="8"/>
  <c r="GE40" i="8" s="1"/>
  <c r="GE4" i="10"/>
  <c r="GE40" i="10" s="1"/>
  <c r="FW4" i="8"/>
  <c r="FW40" i="8" s="1"/>
  <c r="FW4" i="10"/>
  <c r="FW40" i="10" s="1"/>
  <c r="FO4" i="8"/>
  <c r="FO40" i="8" s="1"/>
  <c r="FO4" i="10"/>
  <c r="FO40" i="10" s="1"/>
  <c r="FG4" i="8"/>
  <c r="FG40" i="8" s="1"/>
  <c r="FG4" i="10"/>
  <c r="FG40" i="10" s="1"/>
  <c r="EY4" i="8"/>
  <c r="EY40" i="8" s="1"/>
  <c r="EY4" i="10"/>
  <c r="EY40" i="10" s="1"/>
  <c r="EQ4" i="8"/>
  <c r="EQ40" i="8" s="1"/>
  <c r="EQ4" i="10"/>
  <c r="EQ40" i="10" s="1"/>
  <c r="EI4" i="8"/>
  <c r="EI40" i="8" s="1"/>
  <c r="EI4" i="10"/>
  <c r="EI40" i="10" s="1"/>
  <c r="EA4" i="8"/>
  <c r="EA40" i="8" s="1"/>
  <c r="EA4" i="10"/>
  <c r="EA40" i="10" s="1"/>
  <c r="DS4" i="8"/>
  <c r="DS40" i="8" s="1"/>
  <c r="DS4" i="10"/>
  <c r="DS40" i="10" s="1"/>
  <c r="DK4" i="8"/>
  <c r="DK40" i="8" s="1"/>
  <c r="DK4" i="10"/>
  <c r="DK40" i="10" s="1"/>
  <c r="DC4" i="8"/>
  <c r="DC40" i="8" s="1"/>
  <c r="DC4" i="10"/>
  <c r="DC40" i="10" s="1"/>
  <c r="CU4" i="8"/>
  <c r="CU40" i="8" s="1"/>
  <c r="CU4" i="10"/>
  <c r="CU40" i="10" s="1"/>
  <c r="CM4" i="8"/>
  <c r="CM40" i="8" s="1"/>
  <c r="CM4" i="10"/>
  <c r="CM40" i="10" s="1"/>
  <c r="CE4" i="8"/>
  <c r="CE40" i="8" s="1"/>
  <c r="CE4" i="10"/>
  <c r="CE40" i="10" s="1"/>
  <c r="BW4" i="8"/>
  <c r="BW40" i="8" s="1"/>
  <c r="BW4" i="10"/>
  <c r="BW40" i="10" s="1"/>
  <c r="BO4" i="8"/>
  <c r="BO40" i="8" s="1"/>
  <c r="BO4" i="10"/>
  <c r="BO40" i="10" s="1"/>
  <c r="JY12" i="8"/>
  <c r="JY42" i="8" s="1"/>
  <c r="JY12" i="10"/>
  <c r="JY42" i="10" s="1"/>
  <c r="JI12" i="8"/>
  <c r="JI42" i="8" s="1"/>
  <c r="JI12" i="10"/>
  <c r="JI42" i="10" s="1"/>
  <c r="JA12" i="8"/>
  <c r="JA42" i="8" s="1"/>
  <c r="JA12" i="10"/>
  <c r="JA42" i="10" s="1"/>
  <c r="IK12" i="8"/>
  <c r="IK42" i="8" s="1"/>
  <c r="IK12" i="10"/>
  <c r="IK42" i="10" s="1"/>
  <c r="HU12" i="8"/>
  <c r="HU42" i="8" s="1"/>
  <c r="HU12" i="10"/>
  <c r="HU42" i="10" s="1"/>
  <c r="GW12" i="8"/>
  <c r="GW42" i="8" s="1"/>
  <c r="GW12" i="10"/>
  <c r="GW42" i="10" s="1"/>
  <c r="KF12" i="8"/>
  <c r="KF42" i="8" s="1"/>
  <c r="KF12" i="10"/>
  <c r="KF42" i="10" s="1"/>
  <c r="JX12" i="8"/>
  <c r="JX42" i="8" s="1"/>
  <c r="JX12" i="10"/>
  <c r="JX42" i="10" s="1"/>
  <c r="JP12" i="8"/>
  <c r="JP42" i="8" s="1"/>
  <c r="JP12" i="10"/>
  <c r="JP42" i="10" s="1"/>
  <c r="JH12" i="8"/>
  <c r="JH42" i="8" s="1"/>
  <c r="JH12" i="10"/>
  <c r="JH42" i="10" s="1"/>
  <c r="IZ12" i="8"/>
  <c r="IZ42" i="8" s="1"/>
  <c r="IZ12" i="10"/>
  <c r="IZ42" i="10" s="1"/>
  <c r="IR12" i="8"/>
  <c r="IR42" i="8" s="1"/>
  <c r="IR12" i="10"/>
  <c r="IR42" i="10" s="1"/>
  <c r="IJ12" i="8"/>
  <c r="IJ42" i="8" s="1"/>
  <c r="IJ12" i="10"/>
  <c r="IJ42" i="10" s="1"/>
  <c r="IB12" i="8"/>
  <c r="IB42" i="8" s="1"/>
  <c r="IB12" i="10"/>
  <c r="IB42" i="10" s="1"/>
  <c r="HT12" i="8"/>
  <c r="HT42" i="8" s="1"/>
  <c r="HT12" i="10"/>
  <c r="HT42" i="10" s="1"/>
  <c r="HL12" i="8"/>
  <c r="HL42" i="8" s="1"/>
  <c r="HL12" i="10"/>
  <c r="HL42" i="10" s="1"/>
  <c r="HD12" i="8"/>
  <c r="HD42" i="8" s="1"/>
  <c r="HD12" i="10"/>
  <c r="HD42" i="10" s="1"/>
  <c r="Q44" i="10"/>
  <c r="JZ11" i="8"/>
  <c r="JZ32" i="8" s="1"/>
  <c r="JZ34" i="8" s="1"/>
  <c r="JZ11" i="10"/>
  <c r="JZ32" i="10" s="1"/>
  <c r="JZ34" i="10" s="1"/>
  <c r="JR11" i="8"/>
  <c r="JR32" i="8" s="1"/>
  <c r="JR34" i="8" s="1"/>
  <c r="JR11" i="10"/>
  <c r="JR32" i="10" s="1"/>
  <c r="JR34" i="10" s="1"/>
  <c r="JJ11" i="8"/>
  <c r="JJ32" i="8" s="1"/>
  <c r="JJ34" i="8" s="1"/>
  <c r="JJ11" i="10"/>
  <c r="JJ32" i="10" s="1"/>
  <c r="JJ34" i="10" s="1"/>
  <c r="JB11" i="8"/>
  <c r="JB32" i="8" s="1"/>
  <c r="JB34" i="8" s="1"/>
  <c r="JB11" i="10"/>
  <c r="JB32" i="10" s="1"/>
  <c r="JB34" i="10" s="1"/>
  <c r="IT11" i="8"/>
  <c r="IT32" i="8" s="1"/>
  <c r="IT34" i="8" s="1"/>
  <c r="IT11" i="10"/>
  <c r="IT32" i="10" s="1"/>
  <c r="IT34" i="10" s="1"/>
  <c r="IL11" i="8"/>
  <c r="IL32" i="8" s="1"/>
  <c r="IL34" i="8" s="1"/>
  <c r="IL11" i="10"/>
  <c r="IL32" i="10" s="1"/>
  <c r="IL34" i="10" s="1"/>
  <c r="ID11" i="8"/>
  <c r="ID32" i="8" s="1"/>
  <c r="ID34" i="8" s="1"/>
  <c r="ID11" i="10"/>
  <c r="ID32" i="10" s="1"/>
  <c r="ID34" i="10" s="1"/>
  <c r="HV11" i="8"/>
  <c r="HV32" i="8" s="1"/>
  <c r="HV34" i="8" s="1"/>
  <c r="HV11" i="10"/>
  <c r="HV32" i="10" s="1"/>
  <c r="HV34" i="10" s="1"/>
  <c r="HN11" i="8"/>
  <c r="HN32" i="8" s="1"/>
  <c r="HN34" i="8" s="1"/>
  <c r="HN11" i="10"/>
  <c r="HN32" i="10" s="1"/>
  <c r="HN34" i="10" s="1"/>
  <c r="HF11" i="8"/>
  <c r="HF32" i="8" s="1"/>
  <c r="HF34" i="8" s="1"/>
  <c r="HF11" i="10"/>
  <c r="HF32" i="10" s="1"/>
  <c r="HF34" i="10" s="1"/>
  <c r="GX11" i="8"/>
  <c r="GX32" i="8" s="1"/>
  <c r="GX34" i="8" s="1"/>
  <c r="GX11" i="10"/>
  <c r="GX32" i="10" s="1"/>
  <c r="GX34" i="10" s="1"/>
  <c r="KD4" i="8"/>
  <c r="KD40" i="8" s="1"/>
  <c r="KD4" i="10"/>
  <c r="KD40" i="10" s="1"/>
  <c r="JV4" i="8"/>
  <c r="JV40" i="8" s="1"/>
  <c r="JV4" i="10"/>
  <c r="JV40" i="10" s="1"/>
  <c r="JN4" i="8"/>
  <c r="JN40" i="8" s="1"/>
  <c r="JN4" i="10"/>
  <c r="JN40" i="10" s="1"/>
  <c r="JF4" i="8"/>
  <c r="JF40" i="8" s="1"/>
  <c r="JF4" i="10"/>
  <c r="JF40" i="10" s="1"/>
  <c r="IX4" i="8"/>
  <c r="IX40" i="8" s="1"/>
  <c r="IX4" i="10"/>
  <c r="IX40" i="10" s="1"/>
  <c r="IP4" i="8"/>
  <c r="IP40" i="8" s="1"/>
  <c r="IP4" i="10"/>
  <c r="IP40" i="10" s="1"/>
  <c r="IH4" i="8"/>
  <c r="IH40" i="8" s="1"/>
  <c r="IH4" i="10"/>
  <c r="IH40" i="10" s="1"/>
  <c r="HZ4" i="8"/>
  <c r="HZ40" i="8" s="1"/>
  <c r="HZ4" i="10"/>
  <c r="HZ40" i="10" s="1"/>
  <c r="HR4" i="8"/>
  <c r="HR40" i="8" s="1"/>
  <c r="HR4" i="10"/>
  <c r="HR40" i="10" s="1"/>
  <c r="HJ4" i="8"/>
  <c r="HJ40" i="8" s="1"/>
  <c r="HJ4" i="10"/>
  <c r="HJ40" i="10" s="1"/>
  <c r="HB4" i="8"/>
  <c r="HB40" i="8" s="1"/>
  <c r="HB4" i="10"/>
  <c r="HB40" i="10" s="1"/>
  <c r="GT4" i="8"/>
  <c r="GT40" i="8" s="1"/>
  <c r="GT4" i="10"/>
  <c r="GT40" i="10" s="1"/>
  <c r="GL4" i="8"/>
  <c r="GL40" i="8" s="1"/>
  <c r="GL4" i="10"/>
  <c r="GL40" i="10" s="1"/>
  <c r="GD4" i="8"/>
  <c r="GD40" i="8" s="1"/>
  <c r="GD4" i="10"/>
  <c r="GD40" i="10" s="1"/>
  <c r="FV4" i="8"/>
  <c r="FV40" i="8" s="1"/>
  <c r="FV4" i="10"/>
  <c r="FV40" i="10" s="1"/>
  <c r="FN4" i="8"/>
  <c r="FN40" i="8" s="1"/>
  <c r="FN4" i="10"/>
  <c r="FN40" i="10" s="1"/>
  <c r="FF4" i="8"/>
  <c r="FF40" i="8" s="1"/>
  <c r="FF4" i="10"/>
  <c r="FF40" i="10" s="1"/>
  <c r="EX4" i="8"/>
  <c r="EX40" i="8" s="1"/>
  <c r="EX4" i="10"/>
  <c r="EX40" i="10" s="1"/>
  <c r="EP4" i="8"/>
  <c r="EP40" i="8" s="1"/>
  <c r="EP4" i="10"/>
  <c r="EP40" i="10" s="1"/>
  <c r="EH4" i="8"/>
  <c r="EH40" i="8" s="1"/>
  <c r="EH4" i="10"/>
  <c r="EH40" i="10" s="1"/>
  <c r="DZ4" i="8"/>
  <c r="DZ40" i="8" s="1"/>
  <c r="DZ4" i="10"/>
  <c r="DZ40" i="10" s="1"/>
  <c r="DR4" i="8"/>
  <c r="DR40" i="8" s="1"/>
  <c r="DR4" i="10"/>
  <c r="DR40" i="10" s="1"/>
  <c r="DJ4" i="8"/>
  <c r="DJ40" i="8" s="1"/>
  <c r="DJ4" i="10"/>
  <c r="DJ40" i="10" s="1"/>
  <c r="DB4" i="8"/>
  <c r="DB40" i="8" s="1"/>
  <c r="DB4" i="10"/>
  <c r="DB40" i="10" s="1"/>
  <c r="CT4" i="8"/>
  <c r="CT40" i="8" s="1"/>
  <c r="CT4" i="10"/>
  <c r="CT40" i="10" s="1"/>
  <c r="CL4" i="8"/>
  <c r="CL40" i="8" s="1"/>
  <c r="CL4" i="10"/>
  <c r="CL40" i="10" s="1"/>
  <c r="CD4" i="8"/>
  <c r="CD40" i="8" s="1"/>
  <c r="CD4" i="10"/>
  <c r="CD40" i="10" s="1"/>
  <c r="BV4" i="8"/>
  <c r="BV40" i="8" s="1"/>
  <c r="BV4" i="10"/>
  <c r="BV40" i="10" s="1"/>
  <c r="BN4" i="8"/>
  <c r="BN40" i="8" s="1"/>
  <c r="BN4" i="10"/>
  <c r="BN40" i="10" s="1"/>
  <c r="D40" i="10" s="1"/>
  <c r="KE12" i="8"/>
  <c r="KE42" i="8" s="1"/>
  <c r="KE12" i="10"/>
  <c r="KE42" i="10" s="1"/>
  <c r="JW12" i="8"/>
  <c r="JW42" i="8" s="1"/>
  <c r="JW12" i="10"/>
  <c r="JW42" i="10" s="1"/>
  <c r="JO12" i="8"/>
  <c r="JO42" i="8" s="1"/>
  <c r="JO12" i="10"/>
  <c r="JO42" i="10" s="1"/>
  <c r="JG12" i="8"/>
  <c r="JG42" i="8" s="1"/>
  <c r="JG12" i="10"/>
  <c r="JG42" i="10" s="1"/>
  <c r="IY12" i="8"/>
  <c r="IY42" i="8" s="1"/>
  <c r="IY12" i="10"/>
  <c r="IY42" i="10" s="1"/>
  <c r="IQ12" i="8"/>
  <c r="IQ42" i="8" s="1"/>
  <c r="IQ12" i="10"/>
  <c r="IQ42" i="10" s="1"/>
  <c r="II12" i="8"/>
  <c r="II42" i="8" s="1"/>
  <c r="II12" i="10"/>
  <c r="II42" i="10" s="1"/>
  <c r="IA12" i="8"/>
  <c r="IA42" i="8" s="1"/>
  <c r="IA12" i="10"/>
  <c r="IA42" i="10" s="1"/>
  <c r="HS12" i="8"/>
  <c r="HS42" i="8" s="1"/>
  <c r="HS12" i="10"/>
  <c r="HS42" i="10" s="1"/>
  <c r="HK12" i="8"/>
  <c r="HK42" i="8" s="1"/>
  <c r="HK12" i="10"/>
  <c r="HK42" i="10" s="1"/>
  <c r="HC12" i="8"/>
  <c r="HC42" i="8" s="1"/>
  <c r="HC12" i="10"/>
  <c r="HC42" i="10" s="1"/>
  <c r="KG11" i="8"/>
  <c r="KG32" i="8" s="1"/>
  <c r="KG34" i="8" s="1"/>
  <c r="KG11" i="10"/>
  <c r="KG32" i="10" s="1"/>
  <c r="KG34" i="10" s="1"/>
  <c r="JY11" i="8"/>
  <c r="JY32" i="8" s="1"/>
  <c r="JY34" i="8" s="1"/>
  <c r="JY11" i="10"/>
  <c r="JY32" i="10" s="1"/>
  <c r="JY34" i="10" s="1"/>
  <c r="JQ11" i="8"/>
  <c r="JQ32" i="8" s="1"/>
  <c r="JQ34" i="8" s="1"/>
  <c r="JQ11" i="10"/>
  <c r="JQ32" i="10" s="1"/>
  <c r="JQ34" i="10" s="1"/>
  <c r="JI11" i="8"/>
  <c r="JI32" i="8" s="1"/>
  <c r="JI34" i="8" s="1"/>
  <c r="JI11" i="10"/>
  <c r="JI32" i="10" s="1"/>
  <c r="JI34" i="10" s="1"/>
  <c r="JA11" i="8"/>
  <c r="JA32" i="8" s="1"/>
  <c r="JA34" i="8" s="1"/>
  <c r="JA11" i="10"/>
  <c r="JA32" i="10" s="1"/>
  <c r="JA34" i="10" s="1"/>
  <c r="IS11" i="8"/>
  <c r="IS32" i="8" s="1"/>
  <c r="IS34" i="8" s="1"/>
  <c r="IS11" i="10"/>
  <c r="IS32" i="10" s="1"/>
  <c r="IS34" i="10" s="1"/>
  <c r="IK11" i="8"/>
  <c r="IK32" i="8" s="1"/>
  <c r="IK34" i="8" s="1"/>
  <c r="IK11" i="10"/>
  <c r="IK32" i="10" s="1"/>
  <c r="IK34" i="10" s="1"/>
  <c r="IC11" i="8"/>
  <c r="IC32" i="8" s="1"/>
  <c r="IC34" i="8" s="1"/>
  <c r="IC11" i="10"/>
  <c r="IC32" i="10" s="1"/>
  <c r="IC34" i="10" s="1"/>
  <c r="HU11" i="8"/>
  <c r="HU32" i="8" s="1"/>
  <c r="HU34" i="8" s="1"/>
  <c r="HU11" i="10"/>
  <c r="HU32" i="10" s="1"/>
  <c r="HU34" i="10" s="1"/>
  <c r="HM11" i="8"/>
  <c r="HM32" i="8" s="1"/>
  <c r="HM34" i="8" s="1"/>
  <c r="HM11" i="10"/>
  <c r="HM32" i="10" s="1"/>
  <c r="HM34" i="10" s="1"/>
  <c r="HE11" i="8"/>
  <c r="HE32" i="8" s="1"/>
  <c r="HE34" i="8" s="1"/>
  <c r="HE11" i="10"/>
  <c r="HE32" i="10" s="1"/>
  <c r="HE34" i="10" s="1"/>
  <c r="GW11" i="8"/>
  <c r="GW32" i="8" s="1"/>
  <c r="GW34" i="8" s="1"/>
  <c r="GW11" i="10"/>
  <c r="GW32" i="10" s="1"/>
  <c r="GW34" i="10" s="1"/>
  <c r="KC4" i="8"/>
  <c r="KC40" i="8" s="1"/>
  <c r="KC4" i="10"/>
  <c r="KC40" i="10" s="1"/>
  <c r="JU4" i="8"/>
  <c r="JU40" i="8" s="1"/>
  <c r="JU4" i="10"/>
  <c r="JU40" i="10" s="1"/>
  <c r="JM4" i="8"/>
  <c r="JM40" i="8" s="1"/>
  <c r="JM4" i="10"/>
  <c r="JM40" i="10" s="1"/>
  <c r="JE4" i="8"/>
  <c r="JE40" i="8" s="1"/>
  <c r="JE4" i="10"/>
  <c r="JE40" i="10" s="1"/>
  <c r="IW4" i="8"/>
  <c r="IW40" i="8" s="1"/>
  <c r="IW4" i="10"/>
  <c r="IW40" i="10" s="1"/>
  <c r="IO4" i="8"/>
  <c r="IO40" i="8" s="1"/>
  <c r="IO4" i="10"/>
  <c r="IO40" i="10" s="1"/>
  <c r="IG4" i="8"/>
  <c r="IG40" i="8" s="1"/>
  <c r="IG4" i="10"/>
  <c r="IG40" i="10" s="1"/>
  <c r="HY4" i="8"/>
  <c r="HY40" i="8" s="1"/>
  <c r="HY4" i="10"/>
  <c r="HY40" i="10" s="1"/>
  <c r="HQ4" i="8"/>
  <c r="HQ40" i="8" s="1"/>
  <c r="HQ4" i="10"/>
  <c r="HQ40" i="10" s="1"/>
  <c r="HI4" i="8"/>
  <c r="HI40" i="8" s="1"/>
  <c r="HI4" i="10"/>
  <c r="HI40" i="10" s="1"/>
  <c r="HA4" i="8"/>
  <c r="HA40" i="8" s="1"/>
  <c r="HA4" i="10"/>
  <c r="HA40" i="10" s="1"/>
  <c r="GS4" i="8"/>
  <c r="GS40" i="8" s="1"/>
  <c r="GS4" i="10"/>
  <c r="GS40" i="10" s="1"/>
  <c r="GK4" i="8"/>
  <c r="GK40" i="8" s="1"/>
  <c r="GK4" i="10"/>
  <c r="GK40" i="10" s="1"/>
  <c r="GC4" i="8"/>
  <c r="GC40" i="8" s="1"/>
  <c r="GC4" i="10"/>
  <c r="GC40" i="10" s="1"/>
  <c r="FU4" i="8"/>
  <c r="FU40" i="8" s="1"/>
  <c r="FU4" i="10"/>
  <c r="FU40" i="10" s="1"/>
  <c r="FM4" i="8"/>
  <c r="FM40" i="8" s="1"/>
  <c r="FM4" i="10"/>
  <c r="FM40" i="10" s="1"/>
  <c r="FE4" i="8"/>
  <c r="FE40" i="8" s="1"/>
  <c r="FE4" i="10"/>
  <c r="FE40" i="10" s="1"/>
  <c r="EW4" i="8"/>
  <c r="EW40" i="8" s="1"/>
  <c r="EW4" i="10"/>
  <c r="EW40" i="10" s="1"/>
  <c r="EO4" i="8"/>
  <c r="EO40" i="8" s="1"/>
  <c r="EO4" i="10"/>
  <c r="EO40" i="10" s="1"/>
  <c r="EG4" i="8"/>
  <c r="EG40" i="8" s="1"/>
  <c r="EG4" i="10"/>
  <c r="EG40" i="10" s="1"/>
  <c r="DY4" i="8"/>
  <c r="DY40" i="8" s="1"/>
  <c r="DY4" i="10"/>
  <c r="DY40" i="10" s="1"/>
  <c r="DQ4" i="8"/>
  <c r="DQ40" i="8" s="1"/>
  <c r="DQ4" i="10"/>
  <c r="DQ40" i="10" s="1"/>
  <c r="DI4" i="8"/>
  <c r="DI40" i="8" s="1"/>
  <c r="DI4" i="10"/>
  <c r="DI40" i="10" s="1"/>
  <c r="DA4" i="8"/>
  <c r="DA40" i="8" s="1"/>
  <c r="DA4" i="10"/>
  <c r="DA40" i="10" s="1"/>
  <c r="CS4" i="8"/>
  <c r="CS40" i="8" s="1"/>
  <c r="CS4" i="10"/>
  <c r="CS40" i="10" s="1"/>
  <c r="CK4" i="8"/>
  <c r="CK40" i="8" s="1"/>
  <c r="CK4" i="10"/>
  <c r="CK40" i="10" s="1"/>
  <c r="CC4" i="8"/>
  <c r="CC40" i="8" s="1"/>
  <c r="CC4" i="10"/>
  <c r="CC40" i="10" s="1"/>
  <c r="BU4" i="8"/>
  <c r="BU40" i="8" s="1"/>
  <c r="BU4" i="10"/>
  <c r="BU40" i="10" s="1"/>
  <c r="KE11" i="8"/>
  <c r="KE32" i="8" s="1"/>
  <c r="KE34" i="8" s="1"/>
  <c r="KE11" i="10"/>
  <c r="KE32" i="10" s="1"/>
  <c r="KE34" i="10" s="1"/>
  <c r="JW11" i="8"/>
  <c r="JW32" i="8" s="1"/>
  <c r="JW34" i="8" s="1"/>
  <c r="JW11" i="10"/>
  <c r="JW32" i="10" s="1"/>
  <c r="JW34" i="10" s="1"/>
  <c r="JO11" i="8"/>
  <c r="JO32" i="8" s="1"/>
  <c r="JO34" i="8" s="1"/>
  <c r="JO11" i="10"/>
  <c r="JO32" i="10" s="1"/>
  <c r="JO34" i="10" s="1"/>
  <c r="JG11" i="8"/>
  <c r="JG32" i="8" s="1"/>
  <c r="JG34" i="8" s="1"/>
  <c r="JG11" i="10"/>
  <c r="JG32" i="10" s="1"/>
  <c r="JG34" i="10" s="1"/>
  <c r="IY11" i="8"/>
  <c r="IY32" i="8" s="1"/>
  <c r="IY34" i="8" s="1"/>
  <c r="IY11" i="10"/>
  <c r="IY32" i="10" s="1"/>
  <c r="IY34" i="10" s="1"/>
  <c r="IQ11" i="8"/>
  <c r="IQ32" i="8" s="1"/>
  <c r="IQ34" i="8" s="1"/>
  <c r="IQ11" i="10"/>
  <c r="IQ32" i="10" s="1"/>
  <c r="IQ34" i="10" s="1"/>
  <c r="II11" i="8"/>
  <c r="II32" i="8" s="1"/>
  <c r="II34" i="8" s="1"/>
  <c r="II11" i="10"/>
  <c r="II32" i="10" s="1"/>
  <c r="II34" i="10" s="1"/>
  <c r="IA11" i="8"/>
  <c r="IA32" i="8" s="1"/>
  <c r="IA34" i="8" s="1"/>
  <c r="IA11" i="10"/>
  <c r="IA32" i="10" s="1"/>
  <c r="IA34" i="10" s="1"/>
  <c r="HS11" i="8"/>
  <c r="HS32" i="8" s="1"/>
  <c r="HS34" i="8" s="1"/>
  <c r="HS11" i="10"/>
  <c r="HS32" i="10" s="1"/>
  <c r="HS34" i="10" s="1"/>
  <c r="HK11" i="8"/>
  <c r="HK32" i="8" s="1"/>
  <c r="HK34" i="8" s="1"/>
  <c r="HK11" i="10"/>
  <c r="HK32" i="10" s="1"/>
  <c r="HK34" i="10" s="1"/>
  <c r="HC11" i="8"/>
  <c r="HC32" i="8" s="1"/>
  <c r="HC34" i="8" s="1"/>
  <c r="HC11" i="10"/>
  <c r="HC32" i="10" s="1"/>
  <c r="HC34" i="10" s="1"/>
  <c r="E7" i="6"/>
  <c r="E4" i="10"/>
  <c r="KA4" i="8"/>
  <c r="KA40" i="8" s="1"/>
  <c r="KA4" i="10"/>
  <c r="KA40" i="10" s="1"/>
  <c r="JS4" i="8"/>
  <c r="JS40" i="8" s="1"/>
  <c r="JS4" i="10"/>
  <c r="JS40" i="10" s="1"/>
  <c r="JK4" i="8"/>
  <c r="JK40" i="8" s="1"/>
  <c r="JK4" i="10"/>
  <c r="JK40" i="10" s="1"/>
  <c r="JC4" i="8"/>
  <c r="JC40" i="8" s="1"/>
  <c r="JC4" i="10"/>
  <c r="JC40" i="10" s="1"/>
  <c r="IU4" i="8"/>
  <c r="IU40" i="8" s="1"/>
  <c r="IU4" i="10"/>
  <c r="IU40" i="10" s="1"/>
  <c r="IM4" i="8"/>
  <c r="IM40" i="8" s="1"/>
  <c r="IM4" i="10"/>
  <c r="IM40" i="10" s="1"/>
  <c r="IE4" i="8"/>
  <c r="IE40" i="8" s="1"/>
  <c r="IE4" i="10"/>
  <c r="IE40" i="10" s="1"/>
  <c r="HW4" i="8"/>
  <c r="HW40" i="8" s="1"/>
  <c r="HW4" i="10"/>
  <c r="HW40" i="10" s="1"/>
  <c r="HO4" i="8"/>
  <c r="HO40" i="8" s="1"/>
  <c r="HO4" i="10"/>
  <c r="HO40" i="10" s="1"/>
  <c r="HG4" i="8"/>
  <c r="HG40" i="8" s="1"/>
  <c r="HG4" i="10"/>
  <c r="HG40" i="10" s="1"/>
  <c r="GY4" i="8"/>
  <c r="GY40" i="8" s="1"/>
  <c r="GY4" i="10"/>
  <c r="GY40" i="10" s="1"/>
  <c r="GQ4" i="8"/>
  <c r="GQ40" i="8" s="1"/>
  <c r="GQ4" i="10"/>
  <c r="GQ40" i="10" s="1"/>
  <c r="GI4" i="8"/>
  <c r="GI40" i="8" s="1"/>
  <c r="GI4" i="10"/>
  <c r="GI40" i="10" s="1"/>
  <c r="GA4" i="8"/>
  <c r="GA40" i="8" s="1"/>
  <c r="GA4" i="10"/>
  <c r="GA40" i="10" s="1"/>
  <c r="FS4" i="8"/>
  <c r="FS40" i="8" s="1"/>
  <c r="FS4" i="10"/>
  <c r="FS40" i="10" s="1"/>
  <c r="FK4" i="8"/>
  <c r="FK40" i="8" s="1"/>
  <c r="FK4" i="10"/>
  <c r="FK40" i="10" s="1"/>
  <c r="FC4" i="8"/>
  <c r="FC40" i="8" s="1"/>
  <c r="FC4" i="10"/>
  <c r="FC40" i="10" s="1"/>
  <c r="EU4" i="8"/>
  <c r="EU40" i="8" s="1"/>
  <c r="EU4" i="10"/>
  <c r="EU40" i="10" s="1"/>
  <c r="EM4" i="8"/>
  <c r="EM40" i="8" s="1"/>
  <c r="EM4" i="10"/>
  <c r="EM40" i="10" s="1"/>
  <c r="EE4" i="8"/>
  <c r="EE40" i="8" s="1"/>
  <c r="EE4" i="10"/>
  <c r="EE40" i="10" s="1"/>
  <c r="DW4" i="8"/>
  <c r="DW40" i="8" s="1"/>
  <c r="DW4" i="10"/>
  <c r="DW40" i="10" s="1"/>
  <c r="DO4" i="8"/>
  <c r="DO40" i="8" s="1"/>
  <c r="DO4" i="10"/>
  <c r="DO40" i="10" s="1"/>
  <c r="DG4" i="8"/>
  <c r="DG40" i="8" s="1"/>
  <c r="DG4" i="10"/>
  <c r="DG40" i="10" s="1"/>
  <c r="CY4" i="8"/>
  <c r="CY40" i="8" s="1"/>
  <c r="CY4" i="10"/>
  <c r="CY40" i="10" s="1"/>
  <c r="CQ4" i="8"/>
  <c r="CQ40" i="8" s="1"/>
  <c r="CQ4" i="10"/>
  <c r="CQ40" i="10" s="1"/>
  <c r="CI4" i="8"/>
  <c r="CI40" i="8" s="1"/>
  <c r="CI4" i="10"/>
  <c r="CI40" i="10" s="1"/>
  <c r="CA4" i="8"/>
  <c r="CA40" i="8" s="1"/>
  <c r="CA4" i="10"/>
  <c r="CA40" i="10" s="1"/>
  <c r="BS4" i="8"/>
  <c r="BS40" i="8" s="1"/>
  <c r="BS4" i="10"/>
  <c r="BS40" i="10" s="1"/>
  <c r="KD12" i="8"/>
  <c r="KD42" i="8" s="1"/>
  <c r="KD12" i="10"/>
  <c r="KD42" i="10" s="1"/>
  <c r="JV12" i="8"/>
  <c r="JV42" i="8" s="1"/>
  <c r="JV12" i="10"/>
  <c r="JV42" i="10" s="1"/>
  <c r="JN12" i="8"/>
  <c r="JN42" i="8" s="1"/>
  <c r="JN12" i="10"/>
  <c r="JN42" i="10" s="1"/>
  <c r="JF12" i="8"/>
  <c r="JF42" i="8" s="1"/>
  <c r="JF12" i="10"/>
  <c r="JF42" i="10" s="1"/>
  <c r="IX12" i="8"/>
  <c r="IX42" i="8" s="1"/>
  <c r="IX12" i="10"/>
  <c r="IX42" i="10" s="1"/>
  <c r="IP12" i="8"/>
  <c r="IP42" i="8" s="1"/>
  <c r="IP12" i="10"/>
  <c r="IP42" i="10" s="1"/>
  <c r="IH12" i="8"/>
  <c r="IH42" i="8" s="1"/>
  <c r="IH12" i="10"/>
  <c r="IH42" i="10" s="1"/>
  <c r="HZ12" i="8"/>
  <c r="HZ42" i="8" s="1"/>
  <c r="HZ12" i="10"/>
  <c r="HZ42" i="10" s="1"/>
  <c r="HR12" i="8"/>
  <c r="HR42" i="8" s="1"/>
  <c r="HR12" i="10"/>
  <c r="HR42" i="10" s="1"/>
  <c r="HJ12" i="8"/>
  <c r="HJ42" i="8" s="1"/>
  <c r="HJ12" i="10"/>
  <c r="HJ42" i="10" s="1"/>
  <c r="HB12" i="8"/>
  <c r="HB42" i="8" s="1"/>
  <c r="HB12" i="10"/>
  <c r="HB42" i="10" s="1"/>
  <c r="KB12" i="8"/>
  <c r="KB42" i="8" s="1"/>
  <c r="KB12" i="10"/>
  <c r="KB42" i="10" s="1"/>
  <c r="JT12" i="8"/>
  <c r="JT42" i="8" s="1"/>
  <c r="JT12" i="10"/>
  <c r="JT42" i="10" s="1"/>
  <c r="JL12" i="8"/>
  <c r="JL42" i="8" s="1"/>
  <c r="JL12" i="10"/>
  <c r="JL42" i="10" s="1"/>
  <c r="JD12" i="8"/>
  <c r="JD42" i="8" s="1"/>
  <c r="JD12" i="10"/>
  <c r="JD42" i="10" s="1"/>
  <c r="IV12" i="8"/>
  <c r="IV42" i="8" s="1"/>
  <c r="IV12" i="10"/>
  <c r="IV42" i="10" s="1"/>
  <c r="IN12" i="8"/>
  <c r="IN42" i="8" s="1"/>
  <c r="IN12" i="10"/>
  <c r="IN42" i="10" s="1"/>
  <c r="IF12" i="8"/>
  <c r="IF42" i="8" s="1"/>
  <c r="IF12" i="10"/>
  <c r="IF42" i="10" s="1"/>
  <c r="HX12" i="8"/>
  <c r="HX42" i="8" s="1"/>
  <c r="HX12" i="10"/>
  <c r="HX42" i="10" s="1"/>
  <c r="HP12" i="8"/>
  <c r="HP42" i="8" s="1"/>
  <c r="HP12" i="10"/>
  <c r="HP42" i="10" s="1"/>
  <c r="HH12" i="8"/>
  <c r="HH42" i="8" s="1"/>
  <c r="HH12" i="10"/>
  <c r="HH42" i="10" s="1"/>
  <c r="GZ12" i="8"/>
  <c r="GZ42" i="8" s="1"/>
  <c r="GZ12" i="10"/>
  <c r="GZ42" i="10" s="1"/>
  <c r="AV44" i="10"/>
  <c r="AN44" i="10"/>
  <c r="KD11" i="8"/>
  <c r="KD32" i="8" s="1"/>
  <c r="KD34" i="8" s="1"/>
  <c r="KD11" i="10"/>
  <c r="KD32" i="10" s="1"/>
  <c r="KD34" i="10" s="1"/>
  <c r="JV11" i="8"/>
  <c r="JV32" i="8" s="1"/>
  <c r="JV34" i="8" s="1"/>
  <c r="JV11" i="10"/>
  <c r="JV32" i="10" s="1"/>
  <c r="JV34" i="10" s="1"/>
  <c r="JN11" i="8"/>
  <c r="JN32" i="8" s="1"/>
  <c r="JN34" i="8" s="1"/>
  <c r="JN11" i="10"/>
  <c r="JN32" i="10" s="1"/>
  <c r="JN34" i="10" s="1"/>
  <c r="JF11" i="8"/>
  <c r="JF32" i="8" s="1"/>
  <c r="JF34" i="8" s="1"/>
  <c r="JF11" i="10"/>
  <c r="JF32" i="10" s="1"/>
  <c r="JF34" i="10" s="1"/>
  <c r="IX11" i="8"/>
  <c r="IX32" i="8" s="1"/>
  <c r="IX34" i="8" s="1"/>
  <c r="IX11" i="10"/>
  <c r="IX32" i="10" s="1"/>
  <c r="IX34" i="10" s="1"/>
  <c r="IP11" i="8"/>
  <c r="IP32" i="8" s="1"/>
  <c r="IP34" i="8" s="1"/>
  <c r="IP11" i="10"/>
  <c r="IP32" i="10" s="1"/>
  <c r="IP34" i="10" s="1"/>
  <c r="IH11" i="8"/>
  <c r="IH32" i="8" s="1"/>
  <c r="IH34" i="8" s="1"/>
  <c r="IH11" i="10"/>
  <c r="IH32" i="10" s="1"/>
  <c r="IH34" i="10" s="1"/>
  <c r="HZ11" i="8"/>
  <c r="HZ32" i="8" s="1"/>
  <c r="HZ34" i="8" s="1"/>
  <c r="HZ11" i="10"/>
  <c r="HZ32" i="10" s="1"/>
  <c r="HZ34" i="10" s="1"/>
  <c r="HR11" i="8"/>
  <c r="HR32" i="8" s="1"/>
  <c r="HR34" i="8" s="1"/>
  <c r="HR11" i="10"/>
  <c r="HR32" i="10" s="1"/>
  <c r="HR34" i="10" s="1"/>
  <c r="HJ11" i="8"/>
  <c r="HJ32" i="8" s="1"/>
  <c r="HJ34" i="8" s="1"/>
  <c r="HJ11" i="10"/>
  <c r="HJ32" i="10" s="1"/>
  <c r="HJ34" i="10" s="1"/>
  <c r="HB11" i="8"/>
  <c r="HB32" i="8" s="1"/>
  <c r="HB34" i="8" s="1"/>
  <c r="HB11" i="10"/>
  <c r="HB32" i="10" s="1"/>
  <c r="HB34" i="10" s="1"/>
  <c r="JZ4" i="8"/>
  <c r="JZ40" i="8" s="1"/>
  <c r="JZ4" i="10"/>
  <c r="JZ40" i="10" s="1"/>
  <c r="JR4" i="8"/>
  <c r="JR40" i="8" s="1"/>
  <c r="JR4" i="10"/>
  <c r="JR40" i="10" s="1"/>
  <c r="JJ4" i="8"/>
  <c r="JJ40" i="8" s="1"/>
  <c r="JJ4" i="10"/>
  <c r="JJ40" i="10" s="1"/>
  <c r="JB4" i="8"/>
  <c r="JB40" i="8" s="1"/>
  <c r="JB4" i="10"/>
  <c r="JB40" i="10" s="1"/>
  <c r="IT4" i="8"/>
  <c r="IT40" i="8" s="1"/>
  <c r="IT4" i="10"/>
  <c r="IT40" i="10" s="1"/>
  <c r="IL4" i="8"/>
  <c r="IL40" i="8" s="1"/>
  <c r="IL4" i="10"/>
  <c r="IL40" i="10" s="1"/>
  <c r="ID4" i="8"/>
  <c r="ID40" i="8" s="1"/>
  <c r="ID4" i="10"/>
  <c r="ID40" i="10" s="1"/>
  <c r="HV4" i="8"/>
  <c r="HV40" i="8" s="1"/>
  <c r="HV4" i="10"/>
  <c r="HV40" i="10" s="1"/>
  <c r="HN4" i="8"/>
  <c r="HN40" i="8" s="1"/>
  <c r="HN4" i="10"/>
  <c r="HN40" i="10" s="1"/>
  <c r="HF4" i="8"/>
  <c r="HF40" i="8" s="1"/>
  <c r="HF4" i="10"/>
  <c r="HF40" i="10" s="1"/>
  <c r="GX4" i="8"/>
  <c r="GX40" i="8" s="1"/>
  <c r="GX4" i="10"/>
  <c r="GX40" i="10" s="1"/>
  <c r="GP4" i="8"/>
  <c r="GP40" i="8" s="1"/>
  <c r="GP4" i="10"/>
  <c r="GP40" i="10" s="1"/>
  <c r="GH4" i="8"/>
  <c r="GH40" i="8" s="1"/>
  <c r="GH4" i="10"/>
  <c r="GH40" i="10" s="1"/>
  <c r="FZ4" i="8"/>
  <c r="FZ40" i="8" s="1"/>
  <c r="FZ4" i="10"/>
  <c r="FZ40" i="10" s="1"/>
  <c r="FR4" i="8"/>
  <c r="FR40" i="8" s="1"/>
  <c r="FR4" i="10"/>
  <c r="FR40" i="10" s="1"/>
  <c r="FJ4" i="8"/>
  <c r="FJ40" i="8" s="1"/>
  <c r="FJ4" i="10"/>
  <c r="FJ40" i="10" s="1"/>
  <c r="FB4" i="8"/>
  <c r="FB40" i="8" s="1"/>
  <c r="FB4" i="10"/>
  <c r="FB40" i="10" s="1"/>
  <c r="ET4" i="8"/>
  <c r="ET40" i="8" s="1"/>
  <c r="ET4" i="10"/>
  <c r="ET40" i="10" s="1"/>
  <c r="EL4" i="8"/>
  <c r="EL40" i="8" s="1"/>
  <c r="EL4" i="10"/>
  <c r="EL40" i="10" s="1"/>
  <c r="ED4" i="8"/>
  <c r="ED40" i="8" s="1"/>
  <c r="ED4" i="10"/>
  <c r="ED40" i="10" s="1"/>
  <c r="DV4" i="8"/>
  <c r="DV40" i="8" s="1"/>
  <c r="DV4" i="10"/>
  <c r="DV40" i="10" s="1"/>
  <c r="DN4" i="8"/>
  <c r="DN40" i="8" s="1"/>
  <c r="DN4" i="10"/>
  <c r="DN40" i="10" s="1"/>
  <c r="DF4" i="8"/>
  <c r="DF40" i="8" s="1"/>
  <c r="DF4" i="10"/>
  <c r="DF40" i="10" s="1"/>
  <c r="CX4" i="8"/>
  <c r="CX40" i="8" s="1"/>
  <c r="CX4" i="10"/>
  <c r="CX40" i="10" s="1"/>
  <c r="CP4" i="8"/>
  <c r="CP40" i="8" s="1"/>
  <c r="CP4" i="10"/>
  <c r="CP40" i="10" s="1"/>
  <c r="CH4" i="8"/>
  <c r="CH40" i="8" s="1"/>
  <c r="CH4" i="10"/>
  <c r="CH40" i="10" s="1"/>
  <c r="BZ4" i="8"/>
  <c r="BZ40" i="8" s="1"/>
  <c r="BZ4" i="10"/>
  <c r="BZ40" i="10" s="1"/>
  <c r="BR4" i="8"/>
  <c r="BR40" i="8" s="1"/>
  <c r="BR4" i="10"/>
  <c r="BR40" i="10" s="1"/>
  <c r="JX11" i="8"/>
  <c r="JX32" i="8" s="1"/>
  <c r="JX34" i="8" s="1"/>
  <c r="JX11" i="10"/>
  <c r="JX32" i="10" s="1"/>
  <c r="JX34" i="10" s="1"/>
  <c r="JH11" i="8"/>
  <c r="JH32" i="8" s="1"/>
  <c r="JH34" i="8" s="1"/>
  <c r="JH11" i="10"/>
  <c r="JH32" i="10" s="1"/>
  <c r="JH34" i="10" s="1"/>
  <c r="IB11" i="8"/>
  <c r="IB32" i="8" s="1"/>
  <c r="IB34" i="8" s="1"/>
  <c r="IB11" i="10"/>
  <c r="IB32" i="10" s="1"/>
  <c r="IB34" i="10" s="1"/>
  <c r="HL11" i="8"/>
  <c r="HL32" i="8" s="1"/>
  <c r="HL34" i="8" s="1"/>
  <c r="HL11" i="10"/>
  <c r="HL32" i="10" s="1"/>
  <c r="HL34" i="10" s="1"/>
  <c r="EV4" i="8"/>
  <c r="EV40" i="8" s="1"/>
  <c r="EV4" i="10"/>
  <c r="EV40" i="10" s="1"/>
  <c r="KA12" i="8"/>
  <c r="KA42" i="8" s="1"/>
  <c r="KA12" i="10"/>
  <c r="KA42" i="10" s="1"/>
  <c r="JS12" i="8"/>
  <c r="JS42" i="8" s="1"/>
  <c r="JS12" i="10"/>
  <c r="JS42" i="10" s="1"/>
  <c r="JK12" i="8"/>
  <c r="JK42" i="8" s="1"/>
  <c r="JK12" i="10"/>
  <c r="JK42" i="10" s="1"/>
  <c r="JC12" i="8"/>
  <c r="JC42" i="8" s="1"/>
  <c r="JC12" i="10"/>
  <c r="JC42" i="10" s="1"/>
  <c r="IU12" i="8"/>
  <c r="IU42" i="8" s="1"/>
  <c r="IU12" i="10"/>
  <c r="IU42" i="10" s="1"/>
  <c r="IM12" i="8"/>
  <c r="IM42" i="8" s="1"/>
  <c r="IM12" i="10"/>
  <c r="IM42" i="10" s="1"/>
  <c r="IE12" i="8"/>
  <c r="IE42" i="8" s="1"/>
  <c r="IE12" i="10"/>
  <c r="IE42" i="10" s="1"/>
  <c r="HW12" i="8"/>
  <c r="HW42" i="8" s="1"/>
  <c r="HW12" i="10"/>
  <c r="HW42" i="10" s="1"/>
  <c r="HO12" i="8"/>
  <c r="HO42" i="8" s="1"/>
  <c r="HO12" i="10"/>
  <c r="HO42" i="10" s="1"/>
  <c r="HG12" i="8"/>
  <c r="HG42" i="8" s="1"/>
  <c r="HG12" i="10"/>
  <c r="HG42" i="10" s="1"/>
  <c r="GY12" i="8"/>
  <c r="GY42" i="8" s="1"/>
  <c r="GY12" i="10"/>
  <c r="GY42" i="10" s="1"/>
  <c r="KC11" i="8"/>
  <c r="KC32" i="8" s="1"/>
  <c r="KC34" i="8" s="1"/>
  <c r="KC11" i="10"/>
  <c r="KC32" i="10" s="1"/>
  <c r="KC34" i="10" s="1"/>
  <c r="JU11" i="8"/>
  <c r="JU32" i="8" s="1"/>
  <c r="JU34" i="8" s="1"/>
  <c r="JU11" i="10"/>
  <c r="JU32" i="10" s="1"/>
  <c r="JU34" i="10" s="1"/>
  <c r="JM11" i="8"/>
  <c r="JM32" i="8" s="1"/>
  <c r="JM34" i="8" s="1"/>
  <c r="JM11" i="10"/>
  <c r="JM32" i="10" s="1"/>
  <c r="JM34" i="10" s="1"/>
  <c r="JE11" i="8"/>
  <c r="JE32" i="8" s="1"/>
  <c r="JE34" i="8" s="1"/>
  <c r="JE11" i="10"/>
  <c r="JE32" i="10" s="1"/>
  <c r="JE34" i="10" s="1"/>
  <c r="IW11" i="8"/>
  <c r="IW32" i="8" s="1"/>
  <c r="IW34" i="8" s="1"/>
  <c r="IW11" i="10"/>
  <c r="IW32" i="10" s="1"/>
  <c r="IW34" i="10" s="1"/>
  <c r="IO11" i="8"/>
  <c r="IO32" i="8" s="1"/>
  <c r="IO34" i="8" s="1"/>
  <c r="IO11" i="10"/>
  <c r="IO32" i="10" s="1"/>
  <c r="IO34" i="10" s="1"/>
  <c r="IG11" i="8"/>
  <c r="IG32" i="8" s="1"/>
  <c r="IG34" i="8" s="1"/>
  <c r="IG11" i="10"/>
  <c r="IG32" i="10" s="1"/>
  <c r="IG34" i="10" s="1"/>
  <c r="HY11" i="8"/>
  <c r="HY32" i="8" s="1"/>
  <c r="HY34" i="8" s="1"/>
  <c r="HY11" i="10"/>
  <c r="HY32" i="10" s="1"/>
  <c r="HY34" i="10" s="1"/>
  <c r="HQ11" i="8"/>
  <c r="HQ32" i="8" s="1"/>
  <c r="HQ34" i="8" s="1"/>
  <c r="HQ11" i="10"/>
  <c r="HQ32" i="10" s="1"/>
  <c r="HQ34" i="10" s="1"/>
  <c r="HI11" i="8"/>
  <c r="HI32" i="8" s="1"/>
  <c r="HI34" i="8" s="1"/>
  <c r="HI11" i="10"/>
  <c r="HI32" i="10" s="1"/>
  <c r="HI34" i="10" s="1"/>
  <c r="HA11" i="8"/>
  <c r="HA32" i="8" s="1"/>
  <c r="HA34" i="8" s="1"/>
  <c r="HA11" i="10"/>
  <c r="HA32" i="10" s="1"/>
  <c r="HA34" i="10" s="1"/>
  <c r="KG4" i="8"/>
  <c r="KG40" i="8" s="1"/>
  <c r="KG4" i="10"/>
  <c r="KG40" i="10" s="1"/>
  <c r="KG44" i="10" s="1"/>
  <c r="JY4" i="8"/>
  <c r="JY40" i="8" s="1"/>
  <c r="JY4" i="10"/>
  <c r="JY40" i="10" s="1"/>
  <c r="JQ4" i="8"/>
  <c r="JQ40" i="8" s="1"/>
  <c r="JQ4" i="10"/>
  <c r="JQ40" i="10" s="1"/>
  <c r="JI4" i="8"/>
  <c r="JI40" i="8" s="1"/>
  <c r="JI4" i="10"/>
  <c r="JI40" i="10" s="1"/>
  <c r="JI44" i="10" s="1"/>
  <c r="JA4" i="8"/>
  <c r="JA40" i="8" s="1"/>
  <c r="JA4" i="10"/>
  <c r="JA40" i="10" s="1"/>
  <c r="JA44" i="10" s="1"/>
  <c r="IS4" i="8"/>
  <c r="IS40" i="8" s="1"/>
  <c r="IS4" i="10"/>
  <c r="IS40" i="10" s="1"/>
  <c r="IK4" i="8"/>
  <c r="IK40" i="8" s="1"/>
  <c r="IK4" i="10"/>
  <c r="IK40" i="10" s="1"/>
  <c r="IC4" i="8"/>
  <c r="IC40" i="8" s="1"/>
  <c r="IC4" i="10"/>
  <c r="IC40" i="10" s="1"/>
  <c r="IC44" i="10" s="1"/>
  <c r="HU4" i="8"/>
  <c r="HU40" i="8" s="1"/>
  <c r="HU4" i="10"/>
  <c r="HU40" i="10" s="1"/>
  <c r="HM4" i="8"/>
  <c r="HM40" i="8" s="1"/>
  <c r="HM4" i="10"/>
  <c r="HM40" i="10" s="1"/>
  <c r="HE4" i="8"/>
  <c r="HE40" i="8" s="1"/>
  <c r="HE4" i="10"/>
  <c r="HE40" i="10" s="1"/>
  <c r="GW4" i="8"/>
  <c r="GW40" i="8" s="1"/>
  <c r="GW4" i="10"/>
  <c r="GW40" i="10" s="1"/>
  <c r="GW44" i="10" s="1"/>
  <c r="GO4" i="8"/>
  <c r="GO40" i="8" s="1"/>
  <c r="GO4" i="10"/>
  <c r="GO40" i="10" s="1"/>
  <c r="GG4" i="8"/>
  <c r="GG40" i="8" s="1"/>
  <c r="GG4" i="10"/>
  <c r="GG40" i="10" s="1"/>
  <c r="FY4" i="8"/>
  <c r="FY40" i="8" s="1"/>
  <c r="FY4" i="10"/>
  <c r="FY40" i="10" s="1"/>
  <c r="FQ4" i="8"/>
  <c r="FQ40" i="8" s="1"/>
  <c r="FQ4" i="10"/>
  <c r="FQ40" i="10" s="1"/>
  <c r="FI4" i="8"/>
  <c r="FI40" i="8" s="1"/>
  <c r="FI4" i="10"/>
  <c r="FI40" i="10" s="1"/>
  <c r="FA4" i="8"/>
  <c r="FA40" i="8" s="1"/>
  <c r="FA4" i="10"/>
  <c r="FA40" i="10" s="1"/>
  <c r="ES4" i="8"/>
  <c r="ES40" i="8" s="1"/>
  <c r="ES4" i="10"/>
  <c r="ES40" i="10" s="1"/>
  <c r="EK4" i="8"/>
  <c r="EK40" i="8" s="1"/>
  <c r="EK4" i="10"/>
  <c r="EK40" i="10" s="1"/>
  <c r="EC4" i="8"/>
  <c r="EC40" i="8" s="1"/>
  <c r="EC4" i="10"/>
  <c r="EC40" i="10" s="1"/>
  <c r="DU4" i="8"/>
  <c r="DU40" i="8" s="1"/>
  <c r="DU4" i="10"/>
  <c r="DU40" i="10" s="1"/>
  <c r="DM4" i="8"/>
  <c r="DM40" i="8" s="1"/>
  <c r="DM4" i="10"/>
  <c r="DM40" i="10" s="1"/>
  <c r="DE4" i="8"/>
  <c r="DE40" i="8" s="1"/>
  <c r="DE4" i="10"/>
  <c r="DE40" i="10" s="1"/>
  <c r="CW4" i="8"/>
  <c r="CW40" i="8" s="1"/>
  <c r="CW4" i="10"/>
  <c r="CW40" i="10" s="1"/>
  <c r="CO4" i="8"/>
  <c r="CO40" i="8" s="1"/>
  <c r="CO4" i="10"/>
  <c r="CO40" i="10" s="1"/>
  <c r="CG4" i="8"/>
  <c r="CG40" i="8" s="1"/>
  <c r="CG4" i="10"/>
  <c r="CG40" i="10" s="1"/>
  <c r="BY4" i="8"/>
  <c r="BY40" i="8" s="1"/>
  <c r="BY4" i="10"/>
  <c r="BY40" i="10" s="1"/>
  <c r="BQ4" i="8"/>
  <c r="BQ40" i="8" s="1"/>
  <c r="BQ4" i="10"/>
  <c r="BQ40" i="10" s="1"/>
  <c r="KF11" i="8"/>
  <c r="KF32" i="8" s="1"/>
  <c r="KF34" i="8" s="1"/>
  <c r="KF11" i="10"/>
  <c r="KF32" i="10" s="1"/>
  <c r="KF34" i="10" s="1"/>
  <c r="JP11" i="8"/>
  <c r="JP32" i="8" s="1"/>
  <c r="JP34" i="8" s="1"/>
  <c r="JP11" i="10"/>
  <c r="JP32" i="10" s="1"/>
  <c r="JP34" i="10" s="1"/>
  <c r="IR11" i="8"/>
  <c r="IR32" i="8" s="1"/>
  <c r="IR34" i="8" s="1"/>
  <c r="IR11" i="10"/>
  <c r="IR32" i="10" s="1"/>
  <c r="IR34" i="10" s="1"/>
  <c r="IJ11" i="8"/>
  <c r="IJ32" i="8" s="1"/>
  <c r="IJ34" i="8" s="1"/>
  <c r="IJ11" i="10"/>
  <c r="IJ32" i="10" s="1"/>
  <c r="IJ34" i="10" s="1"/>
  <c r="HT11" i="8"/>
  <c r="HT32" i="8" s="1"/>
  <c r="HT34" i="8" s="1"/>
  <c r="HT11" i="10"/>
  <c r="HT32" i="10" s="1"/>
  <c r="HT34" i="10" s="1"/>
  <c r="HD11" i="8"/>
  <c r="HD32" i="8" s="1"/>
  <c r="HD34" i="8" s="1"/>
  <c r="HD11" i="10"/>
  <c r="HD32" i="10" s="1"/>
  <c r="HD34" i="10" s="1"/>
  <c r="KB4" i="8"/>
  <c r="KB40" i="8" s="1"/>
  <c r="KB4" i="10"/>
  <c r="KB40" i="10" s="1"/>
  <c r="JT4" i="8"/>
  <c r="JT40" i="8" s="1"/>
  <c r="JT4" i="10"/>
  <c r="JT40" i="10" s="1"/>
  <c r="JL4" i="8"/>
  <c r="JL40" i="8" s="1"/>
  <c r="JL4" i="10"/>
  <c r="JL40" i="10" s="1"/>
  <c r="JD4" i="8"/>
  <c r="JD40" i="8" s="1"/>
  <c r="JD4" i="10"/>
  <c r="JD40" i="10" s="1"/>
  <c r="IV4" i="8"/>
  <c r="IV40" i="8" s="1"/>
  <c r="IV4" i="10"/>
  <c r="IV40" i="10" s="1"/>
  <c r="IN4" i="8"/>
  <c r="IN40" i="8" s="1"/>
  <c r="IN4" i="10"/>
  <c r="IN40" i="10" s="1"/>
  <c r="IF4" i="8"/>
  <c r="IF40" i="8" s="1"/>
  <c r="IF4" i="10"/>
  <c r="IF40" i="10" s="1"/>
  <c r="HX4" i="8"/>
  <c r="HX40" i="8" s="1"/>
  <c r="HX4" i="10"/>
  <c r="HX40" i="10" s="1"/>
  <c r="HP4" i="8"/>
  <c r="HP40" i="8" s="1"/>
  <c r="HP4" i="10"/>
  <c r="HP40" i="10" s="1"/>
  <c r="HH4" i="8"/>
  <c r="HH40" i="8" s="1"/>
  <c r="HH4" i="10"/>
  <c r="HH40" i="10" s="1"/>
  <c r="GZ4" i="8"/>
  <c r="GZ40" i="8" s="1"/>
  <c r="GZ4" i="10"/>
  <c r="GZ40" i="10" s="1"/>
  <c r="GR4" i="8"/>
  <c r="GR40" i="8" s="1"/>
  <c r="GR4" i="10"/>
  <c r="GR40" i="10" s="1"/>
  <c r="GJ4" i="8"/>
  <c r="GJ40" i="8" s="1"/>
  <c r="GJ4" i="10"/>
  <c r="GJ40" i="10" s="1"/>
  <c r="GB4" i="8"/>
  <c r="GB40" i="8" s="1"/>
  <c r="GB4" i="10"/>
  <c r="GB40" i="10" s="1"/>
  <c r="FT4" i="8"/>
  <c r="FT40" i="8" s="1"/>
  <c r="FT4" i="10"/>
  <c r="FT40" i="10" s="1"/>
  <c r="FL4" i="8"/>
  <c r="FL40" i="8" s="1"/>
  <c r="FL4" i="10"/>
  <c r="FL40" i="10" s="1"/>
  <c r="FD4" i="8"/>
  <c r="FD40" i="8" s="1"/>
  <c r="FD4" i="10"/>
  <c r="FD40" i="10" s="1"/>
  <c r="EN4" i="8"/>
  <c r="EN40" i="8" s="1"/>
  <c r="EN4" i="10"/>
  <c r="EN40" i="10" s="1"/>
  <c r="EF4" i="8"/>
  <c r="EF40" i="8" s="1"/>
  <c r="EF4" i="10"/>
  <c r="EF40" i="10" s="1"/>
  <c r="DX4" i="8"/>
  <c r="DX40" i="8" s="1"/>
  <c r="DX4" i="10"/>
  <c r="DX40" i="10" s="1"/>
  <c r="DP4" i="8"/>
  <c r="DP40" i="8" s="1"/>
  <c r="DP4" i="10"/>
  <c r="DP40" i="10" s="1"/>
  <c r="DH4" i="8"/>
  <c r="DH40" i="8" s="1"/>
  <c r="DH4" i="10"/>
  <c r="DH40" i="10" s="1"/>
  <c r="CZ4" i="8"/>
  <c r="CZ40" i="8" s="1"/>
  <c r="CZ4" i="10"/>
  <c r="CZ40" i="10" s="1"/>
  <c r="CR4" i="8"/>
  <c r="CR40" i="8" s="1"/>
  <c r="CR4" i="10"/>
  <c r="CR40" i="10" s="1"/>
  <c r="CJ4" i="8"/>
  <c r="CJ40" i="8" s="1"/>
  <c r="CJ4" i="10"/>
  <c r="CJ40" i="10" s="1"/>
  <c r="CB4" i="8"/>
  <c r="CB40" i="8" s="1"/>
  <c r="CB4" i="10"/>
  <c r="CB40" i="10" s="1"/>
  <c r="BT4" i="8"/>
  <c r="BT40" i="8" s="1"/>
  <c r="BT4" i="10"/>
  <c r="BT40" i="10" s="1"/>
  <c r="E11" i="10"/>
  <c r="E32" i="10" s="1"/>
  <c r="KC12" i="8"/>
  <c r="KC42" i="8" s="1"/>
  <c r="KC12" i="10"/>
  <c r="KC42" i="10" s="1"/>
  <c r="JU12" i="8"/>
  <c r="JU42" i="8" s="1"/>
  <c r="JU12" i="10"/>
  <c r="JU42" i="10" s="1"/>
  <c r="JM12" i="8"/>
  <c r="JM42" i="8" s="1"/>
  <c r="JM12" i="10"/>
  <c r="JM42" i="10" s="1"/>
  <c r="JE12" i="8"/>
  <c r="JE42" i="8" s="1"/>
  <c r="JE12" i="10"/>
  <c r="JE42" i="10" s="1"/>
  <c r="IW12" i="8"/>
  <c r="IW42" i="8" s="1"/>
  <c r="IW12" i="10"/>
  <c r="IW42" i="10" s="1"/>
  <c r="IO12" i="8"/>
  <c r="IO42" i="8" s="1"/>
  <c r="IO12" i="10"/>
  <c r="IO42" i="10" s="1"/>
  <c r="IG12" i="8"/>
  <c r="IG42" i="8" s="1"/>
  <c r="IG12" i="10"/>
  <c r="IG42" i="10" s="1"/>
  <c r="HY12" i="8"/>
  <c r="HY42" i="8" s="1"/>
  <c r="HY12" i="10"/>
  <c r="HY42" i="10" s="1"/>
  <c r="HQ12" i="8"/>
  <c r="HQ42" i="8" s="1"/>
  <c r="HQ12" i="10"/>
  <c r="HQ42" i="10" s="1"/>
  <c r="HI12" i="8"/>
  <c r="HI42" i="8" s="1"/>
  <c r="HI12" i="10"/>
  <c r="HI42" i="10" s="1"/>
  <c r="HA12" i="8"/>
  <c r="HA42" i="8" s="1"/>
  <c r="HA12" i="10"/>
  <c r="HA42" i="10" s="1"/>
  <c r="JZ12" i="8"/>
  <c r="JZ42" i="8" s="1"/>
  <c r="JZ12" i="10"/>
  <c r="JZ42" i="10" s="1"/>
  <c r="JR12" i="8"/>
  <c r="JR42" i="8" s="1"/>
  <c r="JR12" i="10"/>
  <c r="JR42" i="10" s="1"/>
  <c r="JJ12" i="8"/>
  <c r="JJ42" i="8" s="1"/>
  <c r="JJ12" i="10"/>
  <c r="JJ42" i="10" s="1"/>
  <c r="JB12" i="8"/>
  <c r="JB42" i="8" s="1"/>
  <c r="JB12" i="10"/>
  <c r="JB42" i="10" s="1"/>
  <c r="IT12" i="8"/>
  <c r="IT42" i="8" s="1"/>
  <c r="IT12" i="10"/>
  <c r="IT42" i="10" s="1"/>
  <c r="IL12" i="8"/>
  <c r="IL42" i="8" s="1"/>
  <c r="IL12" i="10"/>
  <c r="IL42" i="10" s="1"/>
  <c r="ID12" i="8"/>
  <c r="ID42" i="8" s="1"/>
  <c r="ID12" i="10"/>
  <c r="ID42" i="10" s="1"/>
  <c r="HV12" i="8"/>
  <c r="HV42" i="8" s="1"/>
  <c r="HV12" i="10"/>
  <c r="HV42" i="10" s="1"/>
  <c r="HN12" i="8"/>
  <c r="HN42" i="8" s="1"/>
  <c r="HN12" i="10"/>
  <c r="HN42" i="10" s="1"/>
  <c r="HF12" i="8"/>
  <c r="HF42" i="8" s="1"/>
  <c r="HF12" i="10"/>
  <c r="HF42" i="10" s="1"/>
  <c r="GX12" i="8"/>
  <c r="GX42" i="8" s="1"/>
  <c r="GX12" i="10"/>
  <c r="GX42" i="10" s="1"/>
  <c r="KB11" i="8"/>
  <c r="KB32" i="8" s="1"/>
  <c r="KB34" i="8" s="1"/>
  <c r="KB11" i="10"/>
  <c r="KB32" i="10" s="1"/>
  <c r="KB34" i="10" s="1"/>
  <c r="JT11" i="8"/>
  <c r="JT32" i="8" s="1"/>
  <c r="JT34" i="8" s="1"/>
  <c r="JT11" i="10"/>
  <c r="JT32" i="10" s="1"/>
  <c r="JT34" i="10" s="1"/>
  <c r="JL11" i="8"/>
  <c r="JL32" i="8" s="1"/>
  <c r="JL34" i="8" s="1"/>
  <c r="JL11" i="10"/>
  <c r="JL32" i="10" s="1"/>
  <c r="JL34" i="10" s="1"/>
  <c r="JD11" i="8"/>
  <c r="JD32" i="8" s="1"/>
  <c r="JD34" i="8" s="1"/>
  <c r="JD11" i="10"/>
  <c r="JD32" i="10" s="1"/>
  <c r="JD34" i="10" s="1"/>
  <c r="IV11" i="8"/>
  <c r="IV32" i="8" s="1"/>
  <c r="IV34" i="8" s="1"/>
  <c r="IV11" i="10"/>
  <c r="IV32" i="10" s="1"/>
  <c r="IV34" i="10" s="1"/>
  <c r="IN11" i="8"/>
  <c r="IN32" i="8" s="1"/>
  <c r="IN34" i="8" s="1"/>
  <c r="IN11" i="10"/>
  <c r="IN32" i="10" s="1"/>
  <c r="IN34" i="10" s="1"/>
  <c r="IF11" i="8"/>
  <c r="IF32" i="8" s="1"/>
  <c r="IF34" i="8" s="1"/>
  <c r="IF11" i="10"/>
  <c r="IF32" i="10" s="1"/>
  <c r="IF34" i="10" s="1"/>
  <c r="HX11" i="8"/>
  <c r="HX32" i="8" s="1"/>
  <c r="HX34" i="8" s="1"/>
  <c r="HX11" i="10"/>
  <c r="HX32" i="10" s="1"/>
  <c r="HX34" i="10" s="1"/>
  <c r="HP11" i="8"/>
  <c r="HP32" i="8" s="1"/>
  <c r="HP34" i="8" s="1"/>
  <c r="HP11" i="10"/>
  <c r="HP32" i="10" s="1"/>
  <c r="HP34" i="10" s="1"/>
  <c r="HH11" i="8"/>
  <c r="HH32" i="8" s="1"/>
  <c r="HH34" i="8" s="1"/>
  <c r="HH11" i="10"/>
  <c r="HH32" i="10" s="1"/>
  <c r="HH34" i="10" s="1"/>
  <c r="GZ11" i="8"/>
  <c r="GZ32" i="8" s="1"/>
  <c r="GZ34" i="8" s="1"/>
  <c r="GZ11" i="10"/>
  <c r="GZ32" i="10" s="1"/>
  <c r="GZ34" i="10" s="1"/>
  <c r="KF4" i="8"/>
  <c r="KF40" i="8" s="1"/>
  <c r="KF4" i="10"/>
  <c r="KF40" i="10" s="1"/>
  <c r="KF44" i="10" s="1"/>
  <c r="JX4" i="8"/>
  <c r="JX40" i="8" s="1"/>
  <c r="JX4" i="10"/>
  <c r="JX40" i="10" s="1"/>
  <c r="JP4" i="8"/>
  <c r="JP40" i="8" s="1"/>
  <c r="JP4" i="10"/>
  <c r="JP40" i="10" s="1"/>
  <c r="JH4" i="8"/>
  <c r="JH40" i="8" s="1"/>
  <c r="JH4" i="10"/>
  <c r="JH40" i="10" s="1"/>
  <c r="JH44" i="10" s="1"/>
  <c r="IZ4" i="8"/>
  <c r="IZ40" i="8" s="1"/>
  <c r="IZ4" i="10"/>
  <c r="IZ40" i="10" s="1"/>
  <c r="IZ44" i="10" s="1"/>
  <c r="IR4" i="8"/>
  <c r="IR40" i="8" s="1"/>
  <c r="IR4" i="10"/>
  <c r="IR40" i="10" s="1"/>
  <c r="IJ4" i="8"/>
  <c r="IJ40" i="8" s="1"/>
  <c r="IJ4" i="10"/>
  <c r="IJ40" i="10" s="1"/>
  <c r="IB4" i="8"/>
  <c r="IB40" i="8" s="1"/>
  <c r="IB4" i="10"/>
  <c r="IB40" i="10" s="1"/>
  <c r="IB44" i="10" s="1"/>
  <c r="HT4" i="8"/>
  <c r="HT40" i="8" s="1"/>
  <c r="HT4" i="10"/>
  <c r="HT40" i="10" s="1"/>
  <c r="HT44" i="10" s="1"/>
  <c r="HL4" i="8"/>
  <c r="HL40" i="8" s="1"/>
  <c r="HL4" i="10"/>
  <c r="HL40" i="10" s="1"/>
  <c r="HD4" i="8"/>
  <c r="HD40" i="8" s="1"/>
  <c r="HD4" i="10"/>
  <c r="HD40" i="10" s="1"/>
  <c r="GV4" i="8"/>
  <c r="GV40" i="8" s="1"/>
  <c r="GV4" i="10"/>
  <c r="GV40" i="10" s="1"/>
  <c r="GN4" i="8"/>
  <c r="GN40" i="8" s="1"/>
  <c r="GN4" i="10"/>
  <c r="GN40" i="10" s="1"/>
  <c r="GF4" i="8"/>
  <c r="GF40" i="8" s="1"/>
  <c r="GF4" i="10"/>
  <c r="GF40" i="10" s="1"/>
  <c r="FX4" i="8"/>
  <c r="FX40" i="8" s="1"/>
  <c r="FX4" i="10"/>
  <c r="FX40" i="10" s="1"/>
  <c r="FP4" i="8"/>
  <c r="FP40" i="8" s="1"/>
  <c r="FP4" i="10"/>
  <c r="FP40" i="10" s="1"/>
  <c r="FH4" i="8"/>
  <c r="FH40" i="8" s="1"/>
  <c r="FH4" i="10"/>
  <c r="FH40" i="10" s="1"/>
  <c r="EZ4" i="8"/>
  <c r="EZ40" i="8" s="1"/>
  <c r="EZ4" i="10"/>
  <c r="EZ40" i="10" s="1"/>
  <c r="ER4" i="8"/>
  <c r="ER40" i="8" s="1"/>
  <c r="ER4" i="10"/>
  <c r="ER40" i="10" s="1"/>
  <c r="EJ4" i="8"/>
  <c r="EJ40" i="8" s="1"/>
  <c r="EJ4" i="10"/>
  <c r="EJ40" i="10" s="1"/>
  <c r="EB4" i="8"/>
  <c r="EB40" i="8" s="1"/>
  <c r="EB4" i="10"/>
  <c r="EB40" i="10" s="1"/>
  <c r="DT4" i="8"/>
  <c r="DT40" i="8" s="1"/>
  <c r="DT4" i="10"/>
  <c r="DT40" i="10" s="1"/>
  <c r="DL4" i="8"/>
  <c r="DL40" i="8" s="1"/>
  <c r="DL4" i="10"/>
  <c r="DL40" i="10" s="1"/>
  <c r="DD4" i="8"/>
  <c r="DD40" i="8" s="1"/>
  <c r="DD4" i="10"/>
  <c r="DD40" i="10" s="1"/>
  <c r="CV4" i="8"/>
  <c r="CV40" i="8" s="1"/>
  <c r="CV4" i="10"/>
  <c r="CV40" i="10" s="1"/>
  <c r="CN4" i="8"/>
  <c r="CN40" i="8" s="1"/>
  <c r="CN4" i="10"/>
  <c r="CN40" i="10" s="1"/>
  <c r="CF4" i="8"/>
  <c r="CF40" i="8" s="1"/>
  <c r="CF4" i="10"/>
  <c r="CF40" i="10" s="1"/>
  <c r="BX4" i="8"/>
  <c r="BX40" i="8" s="1"/>
  <c r="BX4" i="10"/>
  <c r="BX40" i="10" s="1"/>
  <c r="BP4" i="8"/>
  <c r="BP40" i="8" s="1"/>
  <c r="D40" i="8" s="1"/>
  <c r="BP4" i="10"/>
  <c r="BP40" i="10" s="1"/>
  <c r="GS11" i="8"/>
  <c r="GS32" i="8" s="1"/>
  <c r="GS34" i="8" s="1"/>
  <c r="GS11" i="10"/>
  <c r="GS32" i="10" s="1"/>
  <c r="GS34" i="10" s="1"/>
  <c r="GK11" i="8"/>
  <c r="GK32" i="8" s="1"/>
  <c r="GK34" i="8" s="1"/>
  <c r="GK11" i="10"/>
  <c r="GK32" i="10" s="1"/>
  <c r="GK34" i="10" s="1"/>
  <c r="GC11" i="8"/>
  <c r="GC32" i="8" s="1"/>
  <c r="GC34" i="8" s="1"/>
  <c r="GC11" i="10"/>
  <c r="GC32" i="10" s="1"/>
  <c r="GC34" i="10" s="1"/>
  <c r="FU11" i="8"/>
  <c r="FU32" i="8" s="1"/>
  <c r="FU34" i="8" s="1"/>
  <c r="FU11" i="10"/>
  <c r="FU32" i="10" s="1"/>
  <c r="FU34" i="10" s="1"/>
  <c r="FM11" i="8"/>
  <c r="FM32" i="8" s="1"/>
  <c r="FM34" i="8" s="1"/>
  <c r="FM11" i="10"/>
  <c r="FM32" i="10" s="1"/>
  <c r="FM34" i="10" s="1"/>
  <c r="FE11" i="8"/>
  <c r="FE32" i="8" s="1"/>
  <c r="FE34" i="8" s="1"/>
  <c r="FE11" i="10"/>
  <c r="FE32" i="10" s="1"/>
  <c r="FE34" i="10" s="1"/>
  <c r="EW11" i="8"/>
  <c r="EW32" i="8" s="1"/>
  <c r="EW34" i="8" s="1"/>
  <c r="EW11" i="10"/>
  <c r="EW32" i="10" s="1"/>
  <c r="EW34" i="10" s="1"/>
  <c r="EO11" i="8"/>
  <c r="EO32" i="8" s="1"/>
  <c r="EO34" i="8" s="1"/>
  <c r="EO11" i="10"/>
  <c r="EO32" i="10" s="1"/>
  <c r="EO34" i="10" s="1"/>
  <c r="EG11" i="8"/>
  <c r="EG32" i="8" s="1"/>
  <c r="EG34" i="8" s="1"/>
  <c r="EG11" i="10"/>
  <c r="EG32" i="10" s="1"/>
  <c r="EG34" i="10" s="1"/>
  <c r="DY11" i="8"/>
  <c r="DY32" i="8" s="1"/>
  <c r="DY34" i="8" s="1"/>
  <c r="DY11" i="10"/>
  <c r="DY32" i="10" s="1"/>
  <c r="DY34" i="10" s="1"/>
  <c r="DQ11" i="8"/>
  <c r="DQ32" i="8" s="1"/>
  <c r="DQ34" i="8" s="1"/>
  <c r="DQ11" i="10"/>
  <c r="DQ32" i="10" s="1"/>
  <c r="DQ34" i="10" s="1"/>
  <c r="DI11" i="8"/>
  <c r="DI32" i="8" s="1"/>
  <c r="DI34" i="8" s="1"/>
  <c r="DI11" i="10"/>
  <c r="DI32" i="10" s="1"/>
  <c r="DI34" i="10" s="1"/>
  <c r="DA11" i="8"/>
  <c r="DA32" i="8" s="1"/>
  <c r="DA34" i="8" s="1"/>
  <c r="DA11" i="10"/>
  <c r="DA32" i="10" s="1"/>
  <c r="DA34" i="10" s="1"/>
  <c r="CS11" i="8"/>
  <c r="CS32" i="8" s="1"/>
  <c r="CS34" i="8" s="1"/>
  <c r="CS11" i="10"/>
  <c r="CS32" i="10" s="1"/>
  <c r="CS34" i="10" s="1"/>
  <c r="CK11" i="8"/>
  <c r="CK32" i="8" s="1"/>
  <c r="CK34" i="8" s="1"/>
  <c r="CK11" i="10"/>
  <c r="CK32" i="10" s="1"/>
  <c r="CK34" i="10" s="1"/>
  <c r="CC11" i="8"/>
  <c r="CC32" i="8" s="1"/>
  <c r="CC34" i="8" s="1"/>
  <c r="CC11" i="10"/>
  <c r="CC32" i="10" s="1"/>
  <c r="CC34" i="10" s="1"/>
  <c r="BU11" i="8"/>
  <c r="BU32" i="8" s="1"/>
  <c r="BU34" i="8" s="1"/>
  <c r="BU11" i="10"/>
  <c r="BU32" i="10" s="1"/>
  <c r="BU34" i="10" s="1"/>
  <c r="BM11" i="8"/>
  <c r="BM32" i="8" s="1"/>
  <c r="BM34" i="8" s="1"/>
  <c r="BM11" i="10"/>
  <c r="BM32" i="10" s="1"/>
  <c r="BM34" i="10" s="1"/>
  <c r="BE11" i="8"/>
  <c r="BE32" i="8" s="1"/>
  <c r="BE34" i="8" s="1"/>
  <c r="BE11" i="10"/>
  <c r="BE32" i="10" s="1"/>
  <c r="BE34" i="10" s="1"/>
  <c r="AW11" i="8"/>
  <c r="AW32" i="8" s="1"/>
  <c r="AW34" i="8" s="1"/>
  <c r="AW11" i="10"/>
  <c r="AW32" i="10" s="1"/>
  <c r="AW34" i="10" s="1"/>
  <c r="AO11" i="8"/>
  <c r="AO32" i="8" s="1"/>
  <c r="AO34" i="8" s="1"/>
  <c r="AO11" i="10"/>
  <c r="AO32" i="10" s="1"/>
  <c r="AO34" i="10" s="1"/>
  <c r="AB11" i="8"/>
  <c r="AB32" i="8" s="1"/>
  <c r="AB34" i="8" s="1"/>
  <c r="AB11" i="10"/>
  <c r="AB32" i="10" s="1"/>
  <c r="AB34" i="10" s="1"/>
  <c r="GR11" i="8"/>
  <c r="GR32" i="8" s="1"/>
  <c r="GR34" i="8" s="1"/>
  <c r="GR11" i="10"/>
  <c r="GR32" i="10" s="1"/>
  <c r="GR34" i="10" s="1"/>
  <c r="GJ11" i="8"/>
  <c r="GJ32" i="8" s="1"/>
  <c r="GJ34" i="8" s="1"/>
  <c r="GJ11" i="10"/>
  <c r="GJ32" i="10" s="1"/>
  <c r="GJ34" i="10" s="1"/>
  <c r="GB11" i="8"/>
  <c r="GB32" i="8" s="1"/>
  <c r="GB34" i="8" s="1"/>
  <c r="GB11" i="10"/>
  <c r="GB32" i="10" s="1"/>
  <c r="GB34" i="10" s="1"/>
  <c r="FT11" i="8"/>
  <c r="FT32" i="8" s="1"/>
  <c r="FT34" i="8" s="1"/>
  <c r="FT11" i="10"/>
  <c r="FT32" i="10" s="1"/>
  <c r="FT34" i="10" s="1"/>
  <c r="FL11" i="8"/>
  <c r="FL32" i="8" s="1"/>
  <c r="FL34" i="8" s="1"/>
  <c r="FL11" i="10"/>
  <c r="FL32" i="10" s="1"/>
  <c r="FL34" i="10" s="1"/>
  <c r="FD11" i="8"/>
  <c r="FD32" i="8" s="1"/>
  <c r="FD34" i="8" s="1"/>
  <c r="FD11" i="10"/>
  <c r="FD32" i="10" s="1"/>
  <c r="FD34" i="10" s="1"/>
  <c r="EV11" i="8"/>
  <c r="EV32" i="8" s="1"/>
  <c r="EV34" i="8" s="1"/>
  <c r="EV11" i="10"/>
  <c r="EV32" i="10" s="1"/>
  <c r="EV34" i="10" s="1"/>
  <c r="EN11" i="8"/>
  <c r="EN32" i="8" s="1"/>
  <c r="EN34" i="8" s="1"/>
  <c r="EN11" i="10"/>
  <c r="EN32" i="10" s="1"/>
  <c r="EN34" i="10" s="1"/>
  <c r="EF11" i="8"/>
  <c r="EF32" i="8" s="1"/>
  <c r="EF34" i="8" s="1"/>
  <c r="EF11" i="10"/>
  <c r="EF32" i="10" s="1"/>
  <c r="EF34" i="10" s="1"/>
  <c r="DX11" i="8"/>
  <c r="DX32" i="8" s="1"/>
  <c r="DX34" i="8" s="1"/>
  <c r="DX11" i="10"/>
  <c r="DX32" i="10" s="1"/>
  <c r="DX34" i="10" s="1"/>
  <c r="DP11" i="8"/>
  <c r="DP32" i="8" s="1"/>
  <c r="DP34" i="8" s="1"/>
  <c r="DP11" i="10"/>
  <c r="DP32" i="10" s="1"/>
  <c r="DP34" i="10" s="1"/>
  <c r="DH11" i="8"/>
  <c r="DH32" i="8" s="1"/>
  <c r="DH34" i="8" s="1"/>
  <c r="DH11" i="10"/>
  <c r="DH32" i="10" s="1"/>
  <c r="DH34" i="10" s="1"/>
  <c r="CZ11" i="8"/>
  <c r="CZ32" i="8" s="1"/>
  <c r="CZ34" i="8" s="1"/>
  <c r="CZ11" i="10"/>
  <c r="CZ32" i="10" s="1"/>
  <c r="CZ34" i="10" s="1"/>
  <c r="CR11" i="8"/>
  <c r="CR32" i="8" s="1"/>
  <c r="CR34" i="8" s="1"/>
  <c r="CR11" i="10"/>
  <c r="CR32" i="10" s="1"/>
  <c r="CR34" i="10" s="1"/>
  <c r="CJ11" i="8"/>
  <c r="CJ32" i="8" s="1"/>
  <c r="CJ34" i="8" s="1"/>
  <c r="CJ11" i="10"/>
  <c r="CJ32" i="10" s="1"/>
  <c r="CJ34" i="10" s="1"/>
  <c r="CB11" i="8"/>
  <c r="CB32" i="8" s="1"/>
  <c r="CB34" i="8" s="1"/>
  <c r="CB11" i="10"/>
  <c r="CB32" i="10" s="1"/>
  <c r="CB34" i="10" s="1"/>
  <c r="BT11" i="8"/>
  <c r="BT32" i="8" s="1"/>
  <c r="BT34" i="8" s="1"/>
  <c r="BT11" i="10"/>
  <c r="BT32" i="10" s="1"/>
  <c r="BT34" i="10" s="1"/>
  <c r="BL11" i="8"/>
  <c r="BL32" i="8" s="1"/>
  <c r="BL34" i="8" s="1"/>
  <c r="BL11" i="10"/>
  <c r="BL32" i="10" s="1"/>
  <c r="BL34" i="10" s="1"/>
  <c r="BD11" i="8"/>
  <c r="BD32" i="8" s="1"/>
  <c r="BD34" i="8" s="1"/>
  <c r="BD11" i="10"/>
  <c r="BD32" i="10" s="1"/>
  <c r="BD34" i="10" s="1"/>
  <c r="AV11" i="8"/>
  <c r="AV32" i="8" s="1"/>
  <c r="AV34" i="8" s="1"/>
  <c r="AV11" i="10"/>
  <c r="AV32" i="10" s="1"/>
  <c r="AV34" i="10" s="1"/>
  <c r="AN11" i="8"/>
  <c r="AN32" i="8" s="1"/>
  <c r="AN34" i="8" s="1"/>
  <c r="AN11" i="10"/>
  <c r="AN32" i="10" s="1"/>
  <c r="AN34" i="10" s="1"/>
  <c r="Z11" i="8"/>
  <c r="Z32" i="8" s="1"/>
  <c r="Z34" i="8" s="1"/>
  <c r="Z11" i="10"/>
  <c r="Z32" i="10" s="1"/>
  <c r="Z34" i="10" s="1"/>
  <c r="FC12" i="8"/>
  <c r="FC42" i="8" s="1"/>
  <c r="FC12" i="10"/>
  <c r="FC42" i="10" s="1"/>
  <c r="DW12" i="8"/>
  <c r="DW42" i="8" s="1"/>
  <c r="DW12" i="10"/>
  <c r="DW42" i="10" s="1"/>
  <c r="CA12" i="8"/>
  <c r="CA42" i="8" s="1"/>
  <c r="CA12" i="10"/>
  <c r="CA42" i="10" s="1"/>
  <c r="F11" i="8"/>
  <c r="F32" i="8" s="1"/>
  <c r="F34" i="8" s="1"/>
  <c r="F11" i="10"/>
  <c r="F32" i="10" s="1"/>
  <c r="F34" i="10" s="1"/>
  <c r="GP12" i="8"/>
  <c r="GP42" i="8" s="1"/>
  <c r="GP12" i="10"/>
  <c r="GP42" i="10" s="1"/>
  <c r="FZ12" i="8"/>
  <c r="FZ42" i="8" s="1"/>
  <c r="FZ12" i="10"/>
  <c r="FZ42" i="10" s="1"/>
  <c r="ET12" i="8"/>
  <c r="ET42" i="8" s="1"/>
  <c r="ET12" i="10"/>
  <c r="ET42" i="10" s="1"/>
  <c r="ES12" i="8"/>
  <c r="ES42" i="8" s="1"/>
  <c r="ES12" i="10"/>
  <c r="ES42" i="10" s="1"/>
  <c r="GI11" i="8"/>
  <c r="GI32" i="8" s="1"/>
  <c r="GI34" i="8" s="1"/>
  <c r="GI11" i="10"/>
  <c r="GI32" i="10" s="1"/>
  <c r="GI34" i="10" s="1"/>
  <c r="GA11" i="8"/>
  <c r="GA32" i="8" s="1"/>
  <c r="GA34" i="8" s="1"/>
  <c r="GA11" i="10"/>
  <c r="GA32" i="10" s="1"/>
  <c r="GA34" i="10" s="1"/>
  <c r="FS11" i="8"/>
  <c r="FS32" i="8" s="1"/>
  <c r="FS34" i="8" s="1"/>
  <c r="FS11" i="10"/>
  <c r="FS32" i="10" s="1"/>
  <c r="FS34" i="10" s="1"/>
  <c r="FK11" i="8"/>
  <c r="FK32" i="8" s="1"/>
  <c r="FK34" i="8" s="1"/>
  <c r="FK11" i="10"/>
  <c r="FK32" i="10" s="1"/>
  <c r="FK34" i="10" s="1"/>
  <c r="FC11" i="8"/>
  <c r="FC32" i="8" s="1"/>
  <c r="FC34" i="8" s="1"/>
  <c r="FC11" i="10"/>
  <c r="FC32" i="10" s="1"/>
  <c r="FC34" i="10" s="1"/>
  <c r="EU11" i="8"/>
  <c r="EU32" i="8" s="1"/>
  <c r="EU34" i="8" s="1"/>
  <c r="EU11" i="10"/>
  <c r="EU32" i="10" s="1"/>
  <c r="EU34" i="10" s="1"/>
  <c r="EM11" i="8"/>
  <c r="EM32" i="8" s="1"/>
  <c r="EM34" i="8" s="1"/>
  <c r="EM11" i="10"/>
  <c r="EM32" i="10" s="1"/>
  <c r="EM34" i="10" s="1"/>
  <c r="EE11" i="8"/>
  <c r="EE32" i="8" s="1"/>
  <c r="EE34" i="8" s="1"/>
  <c r="EE11" i="10"/>
  <c r="EE32" i="10" s="1"/>
  <c r="EE34" i="10" s="1"/>
  <c r="DW11" i="8"/>
  <c r="DW32" i="8" s="1"/>
  <c r="DW34" i="8" s="1"/>
  <c r="DW11" i="10"/>
  <c r="DW32" i="10" s="1"/>
  <c r="DW34" i="10" s="1"/>
  <c r="DO11" i="8"/>
  <c r="DO32" i="8" s="1"/>
  <c r="DO34" i="8" s="1"/>
  <c r="DO11" i="10"/>
  <c r="DO32" i="10" s="1"/>
  <c r="DO34" i="10" s="1"/>
  <c r="DG11" i="8"/>
  <c r="DG32" i="8" s="1"/>
  <c r="DG34" i="8" s="1"/>
  <c r="DG11" i="10"/>
  <c r="DG32" i="10" s="1"/>
  <c r="DG34" i="10" s="1"/>
  <c r="CY11" i="8"/>
  <c r="CY32" i="8" s="1"/>
  <c r="CY34" i="8" s="1"/>
  <c r="CY11" i="10"/>
  <c r="CY32" i="10" s="1"/>
  <c r="CY34" i="10" s="1"/>
  <c r="CQ11" i="8"/>
  <c r="CQ32" i="8" s="1"/>
  <c r="CQ34" i="8" s="1"/>
  <c r="CQ11" i="10"/>
  <c r="CQ32" i="10" s="1"/>
  <c r="CQ34" i="10" s="1"/>
  <c r="CI11" i="8"/>
  <c r="CI32" i="8" s="1"/>
  <c r="CI34" i="8" s="1"/>
  <c r="CI11" i="10"/>
  <c r="CI32" i="10" s="1"/>
  <c r="CI34" i="10" s="1"/>
  <c r="CA11" i="8"/>
  <c r="CA32" i="8" s="1"/>
  <c r="CA34" i="8" s="1"/>
  <c r="CA11" i="10"/>
  <c r="CA32" i="10" s="1"/>
  <c r="CA34" i="10" s="1"/>
  <c r="BS11" i="8"/>
  <c r="BS32" i="8" s="1"/>
  <c r="BS34" i="8" s="1"/>
  <c r="BS11" i="10"/>
  <c r="BS32" i="10" s="1"/>
  <c r="BS34" i="10" s="1"/>
  <c r="BK11" i="8"/>
  <c r="BK32" i="8" s="1"/>
  <c r="BK34" i="8" s="1"/>
  <c r="BK11" i="10"/>
  <c r="BK32" i="10" s="1"/>
  <c r="BK34" i="10" s="1"/>
  <c r="BC11" i="8"/>
  <c r="BC32" i="8" s="1"/>
  <c r="BC34" i="8" s="1"/>
  <c r="BC11" i="10"/>
  <c r="BC32" i="10" s="1"/>
  <c r="BC34" i="10" s="1"/>
  <c r="AU11" i="8"/>
  <c r="AU32" i="8" s="1"/>
  <c r="AU34" i="8" s="1"/>
  <c r="AU11" i="10"/>
  <c r="AU32" i="10" s="1"/>
  <c r="AU34" i="10" s="1"/>
  <c r="AM11" i="8"/>
  <c r="AM32" i="8" s="1"/>
  <c r="AM34" i="8" s="1"/>
  <c r="AM11" i="10"/>
  <c r="AM32" i="10" s="1"/>
  <c r="AM34" i="10" s="1"/>
  <c r="R11" i="8"/>
  <c r="R32" i="8" s="1"/>
  <c r="R34" i="8" s="1"/>
  <c r="R11" i="10"/>
  <c r="R32" i="10" s="1"/>
  <c r="R34" i="10" s="1"/>
  <c r="FK12" i="8"/>
  <c r="FK42" i="8" s="1"/>
  <c r="FK12" i="10"/>
  <c r="FK42" i="10" s="1"/>
  <c r="EE12" i="8"/>
  <c r="EE42" i="8" s="1"/>
  <c r="EE12" i="10"/>
  <c r="EE42" i="10" s="1"/>
  <c r="DG12" i="8"/>
  <c r="DG42" i="8" s="1"/>
  <c r="DG12" i="10"/>
  <c r="DG42" i="10" s="1"/>
  <c r="CY12" i="8"/>
  <c r="CY42" i="8" s="1"/>
  <c r="CY12" i="10"/>
  <c r="CY42" i="10" s="1"/>
  <c r="CQ12" i="8"/>
  <c r="CQ42" i="8" s="1"/>
  <c r="CQ12" i="10"/>
  <c r="CQ42" i="10" s="1"/>
  <c r="N11" i="8"/>
  <c r="N32" i="8" s="1"/>
  <c r="N34" i="8" s="1"/>
  <c r="N11" i="10"/>
  <c r="N32" i="10" s="1"/>
  <c r="N34" i="10" s="1"/>
  <c r="GH12" i="8"/>
  <c r="GH42" i="8" s="1"/>
  <c r="GH12" i="10"/>
  <c r="GH42" i="10" s="1"/>
  <c r="FJ12" i="8"/>
  <c r="FJ42" i="8" s="1"/>
  <c r="FJ12" i="10"/>
  <c r="FJ42" i="10" s="1"/>
  <c r="EL12" i="8"/>
  <c r="EL42" i="8" s="1"/>
  <c r="EL12" i="10"/>
  <c r="EL42" i="10" s="1"/>
  <c r="DV12" i="8"/>
  <c r="DV42" i="8" s="1"/>
  <c r="DV12" i="10"/>
  <c r="DV42" i="10" s="1"/>
  <c r="DF12" i="8"/>
  <c r="DF42" i="8" s="1"/>
  <c r="DF12" i="10"/>
  <c r="DF42" i="10" s="1"/>
  <c r="CX12" i="8"/>
  <c r="CX42" i="8" s="1"/>
  <c r="CX12" i="10"/>
  <c r="CX42" i="10" s="1"/>
  <c r="CP12" i="8"/>
  <c r="CP42" i="8" s="1"/>
  <c r="CP12" i="10"/>
  <c r="CP42" i="10" s="1"/>
  <c r="CH12" i="8"/>
  <c r="CH42" i="8" s="1"/>
  <c r="CH12" i="10"/>
  <c r="CH42" i="10" s="1"/>
  <c r="BR12" i="8"/>
  <c r="BR42" i="8" s="1"/>
  <c r="BR12" i="10"/>
  <c r="BR42" i="10" s="1"/>
  <c r="GO12" i="8"/>
  <c r="GO42" i="8" s="1"/>
  <c r="GO12" i="10"/>
  <c r="GO42" i="10" s="1"/>
  <c r="FY12" i="8"/>
  <c r="FY42" i="8" s="1"/>
  <c r="FY12" i="10"/>
  <c r="FY42" i="10" s="1"/>
  <c r="FI12" i="8"/>
  <c r="FI42" i="8" s="1"/>
  <c r="FI12" i="10"/>
  <c r="FI42" i="10" s="1"/>
  <c r="EK12" i="8"/>
  <c r="EK42" i="8" s="1"/>
  <c r="EK12" i="10"/>
  <c r="EK42" i="10" s="1"/>
  <c r="DE12" i="8"/>
  <c r="DE42" i="8" s="1"/>
  <c r="DE12" i="10"/>
  <c r="DE42" i="10" s="1"/>
  <c r="BQ12" i="8"/>
  <c r="BQ42" i="8" s="1"/>
  <c r="BQ12" i="10"/>
  <c r="BQ42" i="10" s="1"/>
  <c r="G11" i="8"/>
  <c r="G32" i="8" s="1"/>
  <c r="G34" i="8" s="1"/>
  <c r="G11" i="10"/>
  <c r="G32" i="10" s="1"/>
  <c r="G34" i="10" s="1"/>
  <c r="GV12" i="8"/>
  <c r="GV42" i="8" s="1"/>
  <c r="GV12" i="10"/>
  <c r="GV42" i="10" s="1"/>
  <c r="GF12" i="8"/>
  <c r="GF42" i="8" s="1"/>
  <c r="GF12" i="10"/>
  <c r="GF42" i="10" s="1"/>
  <c r="FX12" i="8"/>
  <c r="FX42" i="8" s="1"/>
  <c r="FX12" i="10"/>
  <c r="FX42" i="10" s="1"/>
  <c r="FH12" i="8"/>
  <c r="FH42" i="8" s="1"/>
  <c r="FH12" i="10"/>
  <c r="FH42" i="10" s="1"/>
  <c r="ER12" i="8"/>
  <c r="ER42" i="8" s="1"/>
  <c r="ER12" i="10"/>
  <c r="ER42" i="10" s="1"/>
  <c r="DT12" i="8"/>
  <c r="DT42" i="8" s="1"/>
  <c r="DT12" i="10"/>
  <c r="DT42" i="10" s="1"/>
  <c r="CV12" i="8"/>
  <c r="CV42" i="8" s="1"/>
  <c r="CV12" i="10"/>
  <c r="CV42" i="10" s="1"/>
  <c r="CF12" i="8"/>
  <c r="CF42" i="8" s="1"/>
  <c r="CF12" i="10"/>
  <c r="CF42" i="10" s="1"/>
  <c r="BX12" i="8"/>
  <c r="BX42" i="8" s="1"/>
  <c r="BX12" i="10"/>
  <c r="BX42" i="10" s="1"/>
  <c r="GP11" i="8"/>
  <c r="GP32" i="8" s="1"/>
  <c r="GP34" i="8" s="1"/>
  <c r="GP11" i="10"/>
  <c r="GP32" i="10" s="1"/>
  <c r="GP34" i="10" s="1"/>
  <c r="GH11" i="8"/>
  <c r="GH32" i="8" s="1"/>
  <c r="GH34" i="8" s="1"/>
  <c r="GH11" i="10"/>
  <c r="GH32" i="10" s="1"/>
  <c r="GH34" i="10" s="1"/>
  <c r="FZ11" i="8"/>
  <c r="FZ32" i="8" s="1"/>
  <c r="FZ34" i="8" s="1"/>
  <c r="FZ11" i="10"/>
  <c r="FZ32" i="10" s="1"/>
  <c r="FZ34" i="10" s="1"/>
  <c r="FR11" i="8"/>
  <c r="FR32" i="8" s="1"/>
  <c r="FR34" i="8" s="1"/>
  <c r="FR11" i="10"/>
  <c r="FR32" i="10" s="1"/>
  <c r="FR34" i="10" s="1"/>
  <c r="FJ11" i="8"/>
  <c r="FJ32" i="8" s="1"/>
  <c r="FJ34" i="8" s="1"/>
  <c r="FJ11" i="10"/>
  <c r="FJ32" i="10" s="1"/>
  <c r="FJ34" i="10" s="1"/>
  <c r="FB11" i="8"/>
  <c r="FB32" i="8" s="1"/>
  <c r="FB34" i="8" s="1"/>
  <c r="FB11" i="10"/>
  <c r="FB32" i="10" s="1"/>
  <c r="FB34" i="10" s="1"/>
  <c r="ET11" i="8"/>
  <c r="ET32" i="8" s="1"/>
  <c r="ET34" i="8" s="1"/>
  <c r="ET11" i="10"/>
  <c r="ET32" i="10" s="1"/>
  <c r="ET34" i="10" s="1"/>
  <c r="EL11" i="8"/>
  <c r="EL32" i="8" s="1"/>
  <c r="EL34" i="8" s="1"/>
  <c r="EL11" i="10"/>
  <c r="EL32" i="10" s="1"/>
  <c r="EL34" i="10" s="1"/>
  <c r="ED11" i="8"/>
  <c r="ED32" i="8" s="1"/>
  <c r="ED34" i="8" s="1"/>
  <c r="ED11" i="10"/>
  <c r="ED32" i="10" s="1"/>
  <c r="ED34" i="10" s="1"/>
  <c r="DV11" i="8"/>
  <c r="DV32" i="8" s="1"/>
  <c r="DV34" i="8" s="1"/>
  <c r="DV11" i="10"/>
  <c r="DV32" i="10" s="1"/>
  <c r="DV34" i="10" s="1"/>
  <c r="DN11" i="8"/>
  <c r="DN32" i="8" s="1"/>
  <c r="DN34" i="8" s="1"/>
  <c r="DN11" i="10"/>
  <c r="DN32" i="10" s="1"/>
  <c r="DN34" i="10" s="1"/>
  <c r="DF11" i="8"/>
  <c r="DF32" i="8" s="1"/>
  <c r="DF34" i="8" s="1"/>
  <c r="DF11" i="10"/>
  <c r="DF32" i="10" s="1"/>
  <c r="DF34" i="10" s="1"/>
  <c r="CX11" i="8"/>
  <c r="CX32" i="8" s="1"/>
  <c r="CX34" i="8" s="1"/>
  <c r="CX11" i="10"/>
  <c r="CX32" i="10" s="1"/>
  <c r="CX34" i="10" s="1"/>
  <c r="CP11" i="8"/>
  <c r="CP32" i="8" s="1"/>
  <c r="CP34" i="8" s="1"/>
  <c r="CP11" i="10"/>
  <c r="CP32" i="10" s="1"/>
  <c r="CP34" i="10" s="1"/>
  <c r="CH11" i="8"/>
  <c r="CH32" i="8" s="1"/>
  <c r="CH34" i="8" s="1"/>
  <c r="CH11" i="10"/>
  <c r="CH32" i="10" s="1"/>
  <c r="CH34" i="10" s="1"/>
  <c r="BZ11" i="8"/>
  <c r="BZ32" i="8" s="1"/>
  <c r="BZ34" i="8" s="1"/>
  <c r="BZ11" i="10"/>
  <c r="BZ32" i="10" s="1"/>
  <c r="BZ34" i="10" s="1"/>
  <c r="BR11" i="8"/>
  <c r="BR32" i="8" s="1"/>
  <c r="BR34" i="8" s="1"/>
  <c r="BR11" i="10"/>
  <c r="BR32" i="10" s="1"/>
  <c r="BR34" i="10" s="1"/>
  <c r="BJ11" i="8"/>
  <c r="BJ32" i="8" s="1"/>
  <c r="BJ34" i="8" s="1"/>
  <c r="BJ11" i="10"/>
  <c r="BJ32" i="10" s="1"/>
  <c r="BB11" i="8"/>
  <c r="BB32" i="8" s="1"/>
  <c r="BB34" i="8" s="1"/>
  <c r="BB11" i="10"/>
  <c r="BB32" i="10" s="1"/>
  <c r="BB34" i="10" s="1"/>
  <c r="AT11" i="8"/>
  <c r="AT32" i="8" s="1"/>
  <c r="AT34" i="8" s="1"/>
  <c r="AT11" i="10"/>
  <c r="AT32" i="10" s="1"/>
  <c r="AT34" i="10" s="1"/>
  <c r="AL11" i="8"/>
  <c r="AL32" i="8" s="1"/>
  <c r="AL34" i="8" s="1"/>
  <c r="AL11" i="10"/>
  <c r="AL32" i="10" s="1"/>
  <c r="AL34" i="10" s="1"/>
  <c r="Q11" i="8"/>
  <c r="Q32" i="8" s="1"/>
  <c r="Q34" i="8" s="1"/>
  <c r="Q11" i="10"/>
  <c r="Q32" i="10" s="1"/>
  <c r="Q34" i="10" s="1"/>
  <c r="GM12" i="8"/>
  <c r="GM42" i="8" s="1"/>
  <c r="GM12" i="10"/>
  <c r="GM42" i="10" s="1"/>
  <c r="FW12" i="8"/>
  <c r="FW42" i="8" s="1"/>
  <c r="FW12" i="10"/>
  <c r="FW42" i="10" s="1"/>
  <c r="FG12" i="8"/>
  <c r="FG42" i="8" s="1"/>
  <c r="FG12" i="10"/>
  <c r="FG42" i="10" s="1"/>
  <c r="EI12" i="8"/>
  <c r="EI42" i="8" s="1"/>
  <c r="EI12" i="10"/>
  <c r="EI42" i="10" s="1"/>
  <c r="DS12" i="8"/>
  <c r="DS42" i="8" s="1"/>
  <c r="DS12" i="10"/>
  <c r="DS42" i="10" s="1"/>
  <c r="DC12" i="8"/>
  <c r="DC42" i="8" s="1"/>
  <c r="DC12" i="10"/>
  <c r="DC42" i="10" s="1"/>
  <c r="CM12" i="8"/>
  <c r="CM42" i="8" s="1"/>
  <c r="CM12" i="10"/>
  <c r="CM42" i="10" s="1"/>
  <c r="CE12" i="8"/>
  <c r="CE42" i="8" s="1"/>
  <c r="CE12" i="10"/>
  <c r="CE42" i="10" s="1"/>
  <c r="BW12" i="8"/>
  <c r="BW42" i="8" s="1"/>
  <c r="BW12" i="10"/>
  <c r="BW42" i="10" s="1"/>
  <c r="GO11" i="8"/>
  <c r="GO32" i="8" s="1"/>
  <c r="GO34" i="8" s="1"/>
  <c r="GO11" i="10"/>
  <c r="GO32" i="10" s="1"/>
  <c r="GO34" i="10" s="1"/>
  <c r="GG11" i="8"/>
  <c r="GG32" i="8" s="1"/>
  <c r="GG34" i="8" s="1"/>
  <c r="GG11" i="10"/>
  <c r="GG32" i="10" s="1"/>
  <c r="GG34" i="10" s="1"/>
  <c r="FY11" i="8"/>
  <c r="FY32" i="8" s="1"/>
  <c r="FY34" i="8" s="1"/>
  <c r="FY11" i="10"/>
  <c r="FY32" i="10" s="1"/>
  <c r="FY34" i="10" s="1"/>
  <c r="FQ11" i="8"/>
  <c r="FQ32" i="8" s="1"/>
  <c r="FQ34" i="8" s="1"/>
  <c r="FQ11" i="10"/>
  <c r="FQ32" i="10" s="1"/>
  <c r="FQ34" i="10" s="1"/>
  <c r="FI11" i="8"/>
  <c r="FI32" i="8" s="1"/>
  <c r="FI34" i="8" s="1"/>
  <c r="FI11" i="10"/>
  <c r="FI32" i="10" s="1"/>
  <c r="FI34" i="10" s="1"/>
  <c r="FA11" i="8"/>
  <c r="FA32" i="8" s="1"/>
  <c r="FA34" i="8" s="1"/>
  <c r="FA11" i="10"/>
  <c r="FA32" i="10" s="1"/>
  <c r="FA34" i="10" s="1"/>
  <c r="ES11" i="8"/>
  <c r="ES32" i="8" s="1"/>
  <c r="ES34" i="8" s="1"/>
  <c r="ES11" i="10"/>
  <c r="ES32" i="10" s="1"/>
  <c r="ES34" i="10" s="1"/>
  <c r="EK11" i="8"/>
  <c r="EK32" i="8" s="1"/>
  <c r="EK34" i="8" s="1"/>
  <c r="EK11" i="10"/>
  <c r="EK32" i="10" s="1"/>
  <c r="EK34" i="10" s="1"/>
  <c r="EC11" i="8"/>
  <c r="EC32" i="8" s="1"/>
  <c r="EC34" i="8" s="1"/>
  <c r="EC11" i="10"/>
  <c r="EC32" i="10" s="1"/>
  <c r="EC34" i="10" s="1"/>
  <c r="DU11" i="8"/>
  <c r="DU32" i="8" s="1"/>
  <c r="DU34" i="8" s="1"/>
  <c r="DU11" i="10"/>
  <c r="DU32" i="10" s="1"/>
  <c r="DU34" i="10" s="1"/>
  <c r="DM11" i="8"/>
  <c r="DM32" i="8" s="1"/>
  <c r="DM34" i="8" s="1"/>
  <c r="DM11" i="10"/>
  <c r="DM32" i="10" s="1"/>
  <c r="DM34" i="10" s="1"/>
  <c r="DE11" i="8"/>
  <c r="DE32" i="8" s="1"/>
  <c r="DE34" i="8" s="1"/>
  <c r="DE11" i="10"/>
  <c r="DE32" i="10" s="1"/>
  <c r="DE34" i="10" s="1"/>
  <c r="CW11" i="8"/>
  <c r="CW32" i="8" s="1"/>
  <c r="CW34" i="8" s="1"/>
  <c r="CW11" i="10"/>
  <c r="CW32" i="10" s="1"/>
  <c r="CW34" i="10" s="1"/>
  <c r="CO11" i="8"/>
  <c r="CO32" i="8" s="1"/>
  <c r="CO34" i="8" s="1"/>
  <c r="CO11" i="10"/>
  <c r="CO32" i="10" s="1"/>
  <c r="CO34" i="10" s="1"/>
  <c r="CG11" i="8"/>
  <c r="CG32" i="8" s="1"/>
  <c r="CG34" i="8" s="1"/>
  <c r="CG11" i="10"/>
  <c r="CG32" i="10" s="1"/>
  <c r="CG34" i="10" s="1"/>
  <c r="BY11" i="8"/>
  <c r="BY32" i="8" s="1"/>
  <c r="BY34" i="8" s="1"/>
  <c r="BY11" i="10"/>
  <c r="BY32" i="10" s="1"/>
  <c r="BY34" i="10" s="1"/>
  <c r="BQ11" i="8"/>
  <c r="BQ32" i="8" s="1"/>
  <c r="BQ34" i="8" s="1"/>
  <c r="BQ11" i="10"/>
  <c r="BQ32" i="10" s="1"/>
  <c r="BQ34" i="10" s="1"/>
  <c r="BI11" i="8"/>
  <c r="BI32" i="8" s="1"/>
  <c r="BI34" i="8" s="1"/>
  <c r="BI11" i="10"/>
  <c r="BI32" i="10" s="1"/>
  <c r="BI34" i="10" s="1"/>
  <c r="BA11" i="8"/>
  <c r="BA32" i="8" s="1"/>
  <c r="BA34" i="8" s="1"/>
  <c r="BA11" i="10"/>
  <c r="BA32" i="10" s="1"/>
  <c r="BA34" i="10" s="1"/>
  <c r="AS11" i="8"/>
  <c r="AS32" i="8" s="1"/>
  <c r="AS34" i="8" s="1"/>
  <c r="AS11" i="10"/>
  <c r="AS32" i="10" s="1"/>
  <c r="AS34" i="10" s="1"/>
  <c r="AK11" i="8"/>
  <c r="AK32" i="8" s="1"/>
  <c r="AK34" i="8" s="1"/>
  <c r="AK11" i="10"/>
  <c r="AK32" i="10" s="1"/>
  <c r="AK34" i="10" s="1"/>
  <c r="P11" i="8"/>
  <c r="P32" i="8" s="1"/>
  <c r="P34" i="8" s="1"/>
  <c r="P11" i="10"/>
  <c r="P32" i="10" s="1"/>
  <c r="P34" i="10" s="1"/>
  <c r="GU12" i="8"/>
  <c r="GU42" i="8" s="1"/>
  <c r="GU12" i="10"/>
  <c r="GU42" i="10" s="1"/>
  <c r="GE12" i="8"/>
  <c r="GE42" i="8" s="1"/>
  <c r="GE12" i="10"/>
  <c r="GE42" i="10" s="1"/>
  <c r="FO12" i="8"/>
  <c r="FO42" i="8" s="1"/>
  <c r="FO12" i="10"/>
  <c r="FO42" i="10" s="1"/>
  <c r="EY12" i="8"/>
  <c r="EY42" i="8" s="1"/>
  <c r="EY12" i="10"/>
  <c r="EY42" i="10" s="1"/>
  <c r="EQ12" i="8"/>
  <c r="EQ42" i="8" s="1"/>
  <c r="EQ12" i="10"/>
  <c r="EQ42" i="10" s="1"/>
  <c r="EA12" i="8"/>
  <c r="EA42" i="8" s="1"/>
  <c r="EA12" i="10"/>
  <c r="EA42" i="10" s="1"/>
  <c r="DK12" i="8"/>
  <c r="DK42" i="8" s="1"/>
  <c r="DK12" i="10"/>
  <c r="DK42" i="10" s="1"/>
  <c r="CU12" i="8"/>
  <c r="CU42" i="8" s="1"/>
  <c r="CU12" i="10"/>
  <c r="CU42" i="10" s="1"/>
  <c r="H11" i="8"/>
  <c r="H32" i="8" s="1"/>
  <c r="H34" i="8" s="1"/>
  <c r="H11" i="10"/>
  <c r="H32" i="10" s="1"/>
  <c r="H34" i="10" s="1"/>
  <c r="GT12" i="8"/>
  <c r="GT42" i="8" s="1"/>
  <c r="GT12" i="10"/>
  <c r="GT42" i="10" s="1"/>
  <c r="GL12" i="8"/>
  <c r="GL42" i="8" s="1"/>
  <c r="GL12" i="10"/>
  <c r="GL42" i="10" s="1"/>
  <c r="GD12" i="8"/>
  <c r="GD42" i="8" s="1"/>
  <c r="GD12" i="10"/>
  <c r="GD42" i="10" s="1"/>
  <c r="FV12" i="8"/>
  <c r="FV42" i="8" s="1"/>
  <c r="FV12" i="10"/>
  <c r="FV42" i="10" s="1"/>
  <c r="FN12" i="8"/>
  <c r="FN42" i="8" s="1"/>
  <c r="FN12" i="10"/>
  <c r="FN42" i="10" s="1"/>
  <c r="FF12" i="8"/>
  <c r="FF42" i="8" s="1"/>
  <c r="FF12" i="10"/>
  <c r="FF42" i="10" s="1"/>
  <c r="EX12" i="8"/>
  <c r="EX42" i="8" s="1"/>
  <c r="EX12" i="10"/>
  <c r="EX42" i="10" s="1"/>
  <c r="EP12" i="8"/>
  <c r="EP42" i="8" s="1"/>
  <c r="EP12" i="10"/>
  <c r="EP42" i="10" s="1"/>
  <c r="EH12" i="8"/>
  <c r="EH42" i="8" s="1"/>
  <c r="EH12" i="10"/>
  <c r="EH42" i="10" s="1"/>
  <c r="DZ12" i="8"/>
  <c r="DZ42" i="8" s="1"/>
  <c r="DZ12" i="10"/>
  <c r="DZ42" i="10" s="1"/>
  <c r="DR12" i="8"/>
  <c r="DR42" i="8" s="1"/>
  <c r="DR12" i="10"/>
  <c r="DR42" i="10" s="1"/>
  <c r="DJ12" i="8"/>
  <c r="DJ42" i="8" s="1"/>
  <c r="DJ12" i="10"/>
  <c r="DJ42" i="10" s="1"/>
  <c r="DB12" i="8"/>
  <c r="DB42" i="8" s="1"/>
  <c r="DB12" i="10"/>
  <c r="DB42" i="10" s="1"/>
  <c r="CT12" i="8"/>
  <c r="CT42" i="8" s="1"/>
  <c r="CT12" i="10"/>
  <c r="CT42" i="10" s="1"/>
  <c r="CL12" i="8"/>
  <c r="CL42" i="8" s="1"/>
  <c r="CL12" i="10"/>
  <c r="CL42" i="10" s="1"/>
  <c r="CD12" i="8"/>
  <c r="CD42" i="8" s="1"/>
  <c r="CD12" i="10"/>
  <c r="CD42" i="10" s="1"/>
  <c r="BV12" i="8"/>
  <c r="BV42" i="8" s="1"/>
  <c r="BV12" i="10"/>
  <c r="BV42" i="10" s="1"/>
  <c r="G23" i="11"/>
  <c r="F23" i="11"/>
  <c r="AX44" i="10"/>
  <c r="GV11" i="8"/>
  <c r="GV32" i="8" s="1"/>
  <c r="GV34" i="8" s="1"/>
  <c r="GV11" i="10"/>
  <c r="GV32" i="10" s="1"/>
  <c r="GV34" i="10" s="1"/>
  <c r="GN11" i="8"/>
  <c r="GN32" i="8" s="1"/>
  <c r="GN34" i="8" s="1"/>
  <c r="GN11" i="10"/>
  <c r="GN32" i="10" s="1"/>
  <c r="GN34" i="10" s="1"/>
  <c r="GF11" i="8"/>
  <c r="GF32" i="8" s="1"/>
  <c r="GF34" i="8" s="1"/>
  <c r="GF11" i="10"/>
  <c r="GF32" i="10" s="1"/>
  <c r="GF34" i="10" s="1"/>
  <c r="FX11" i="8"/>
  <c r="FX32" i="8" s="1"/>
  <c r="FX34" i="8" s="1"/>
  <c r="FX11" i="10"/>
  <c r="FX32" i="10" s="1"/>
  <c r="FX34" i="10" s="1"/>
  <c r="FP11" i="8"/>
  <c r="FP32" i="8" s="1"/>
  <c r="FP34" i="8" s="1"/>
  <c r="FP11" i="10"/>
  <c r="FP32" i="10" s="1"/>
  <c r="FP34" i="10" s="1"/>
  <c r="FH11" i="8"/>
  <c r="FH32" i="8" s="1"/>
  <c r="FH34" i="8" s="1"/>
  <c r="FH11" i="10"/>
  <c r="FH32" i="10" s="1"/>
  <c r="FH34" i="10" s="1"/>
  <c r="EZ11" i="8"/>
  <c r="EZ32" i="8" s="1"/>
  <c r="EZ34" i="8" s="1"/>
  <c r="EZ11" i="10"/>
  <c r="EZ32" i="10" s="1"/>
  <c r="EZ34" i="10" s="1"/>
  <c r="ER11" i="8"/>
  <c r="ER32" i="8" s="1"/>
  <c r="ER34" i="8" s="1"/>
  <c r="ER11" i="10"/>
  <c r="ER32" i="10" s="1"/>
  <c r="ER34" i="10" s="1"/>
  <c r="EJ11" i="8"/>
  <c r="EJ32" i="8" s="1"/>
  <c r="EJ34" i="8" s="1"/>
  <c r="EJ11" i="10"/>
  <c r="EJ32" i="10" s="1"/>
  <c r="EJ34" i="10" s="1"/>
  <c r="EB11" i="8"/>
  <c r="EB32" i="8" s="1"/>
  <c r="EB34" i="8" s="1"/>
  <c r="EB11" i="10"/>
  <c r="EB32" i="10" s="1"/>
  <c r="EB34" i="10" s="1"/>
  <c r="DT11" i="8"/>
  <c r="DT32" i="8" s="1"/>
  <c r="DT34" i="8" s="1"/>
  <c r="DT11" i="10"/>
  <c r="DT32" i="10" s="1"/>
  <c r="DT34" i="10" s="1"/>
  <c r="DL11" i="8"/>
  <c r="DL32" i="8" s="1"/>
  <c r="DL34" i="8" s="1"/>
  <c r="DL11" i="10"/>
  <c r="DL32" i="10" s="1"/>
  <c r="DL34" i="10" s="1"/>
  <c r="DD11" i="8"/>
  <c r="DD32" i="8" s="1"/>
  <c r="DD34" i="8" s="1"/>
  <c r="DD11" i="10"/>
  <c r="DD32" i="10" s="1"/>
  <c r="DD34" i="10" s="1"/>
  <c r="CV11" i="8"/>
  <c r="CV32" i="8" s="1"/>
  <c r="CV34" i="8" s="1"/>
  <c r="CV11" i="10"/>
  <c r="CV32" i="10" s="1"/>
  <c r="CV34" i="10" s="1"/>
  <c r="CN11" i="8"/>
  <c r="CN32" i="8" s="1"/>
  <c r="CN34" i="8" s="1"/>
  <c r="CN11" i="10"/>
  <c r="CN32" i="10" s="1"/>
  <c r="CN34" i="10" s="1"/>
  <c r="CF11" i="8"/>
  <c r="CF32" i="8" s="1"/>
  <c r="CF34" i="8" s="1"/>
  <c r="CF11" i="10"/>
  <c r="CF32" i="10" s="1"/>
  <c r="CF34" i="10" s="1"/>
  <c r="BX11" i="8"/>
  <c r="BX32" i="8" s="1"/>
  <c r="BX34" i="8" s="1"/>
  <c r="BX11" i="10"/>
  <c r="BX32" i="10" s="1"/>
  <c r="BX34" i="10" s="1"/>
  <c r="BP11" i="8"/>
  <c r="BP32" i="8" s="1"/>
  <c r="BP11" i="10"/>
  <c r="BP32" i="10" s="1"/>
  <c r="BP34" i="10" s="1"/>
  <c r="BH11" i="8"/>
  <c r="BH32" i="8" s="1"/>
  <c r="BH34" i="8" s="1"/>
  <c r="BH11" i="10"/>
  <c r="BH32" i="10" s="1"/>
  <c r="BH34" i="10" s="1"/>
  <c r="AZ11" i="8"/>
  <c r="AZ32" i="8" s="1"/>
  <c r="AZ34" i="8" s="1"/>
  <c r="AZ11" i="10"/>
  <c r="AZ32" i="10" s="1"/>
  <c r="AZ34" i="10" s="1"/>
  <c r="AR11" i="8"/>
  <c r="AR32" i="8" s="1"/>
  <c r="AR34" i="8" s="1"/>
  <c r="AR11" i="10"/>
  <c r="AR32" i="10" s="1"/>
  <c r="AR34" i="10" s="1"/>
  <c r="AJ11" i="8"/>
  <c r="AJ32" i="8" s="1"/>
  <c r="AJ34" i="8" s="1"/>
  <c r="AJ11" i="10"/>
  <c r="AJ32" i="10" s="1"/>
  <c r="AJ34" i="10" s="1"/>
  <c r="O11" i="8"/>
  <c r="O32" i="8" s="1"/>
  <c r="O34" i="8" s="1"/>
  <c r="O11" i="10"/>
  <c r="O32" i="10" s="1"/>
  <c r="O34" i="10" s="1"/>
  <c r="GQ12" i="8"/>
  <c r="GQ42" i="8" s="1"/>
  <c r="GQ12" i="10"/>
  <c r="GQ42" i="10" s="1"/>
  <c r="GA12" i="8"/>
  <c r="GA42" i="8" s="1"/>
  <c r="GA12" i="10"/>
  <c r="GA42" i="10" s="1"/>
  <c r="EU12" i="8"/>
  <c r="EU42" i="8" s="1"/>
  <c r="EU12" i="10"/>
  <c r="EU42" i="10" s="1"/>
  <c r="DO12" i="8"/>
  <c r="DO42" i="8" s="1"/>
  <c r="DO12" i="10"/>
  <c r="DO42" i="10" s="1"/>
  <c r="BS12" i="8"/>
  <c r="BS42" i="8" s="1"/>
  <c r="BS12" i="10"/>
  <c r="BS42" i="10" s="1"/>
  <c r="GU11" i="8"/>
  <c r="GU32" i="8" s="1"/>
  <c r="GU34" i="8" s="1"/>
  <c r="GU11" i="10"/>
  <c r="GU32" i="10" s="1"/>
  <c r="GU34" i="10" s="1"/>
  <c r="GM11" i="8"/>
  <c r="GM32" i="8" s="1"/>
  <c r="GM34" i="8" s="1"/>
  <c r="GM11" i="10"/>
  <c r="GM32" i="10" s="1"/>
  <c r="GM34" i="10" s="1"/>
  <c r="GE11" i="8"/>
  <c r="GE32" i="8" s="1"/>
  <c r="GE34" i="8" s="1"/>
  <c r="GE11" i="10"/>
  <c r="GE32" i="10" s="1"/>
  <c r="GE34" i="10" s="1"/>
  <c r="FW11" i="8"/>
  <c r="FW32" i="8" s="1"/>
  <c r="FW34" i="8" s="1"/>
  <c r="FW11" i="10"/>
  <c r="FW32" i="10" s="1"/>
  <c r="FW34" i="10" s="1"/>
  <c r="FO11" i="8"/>
  <c r="FO32" i="8" s="1"/>
  <c r="FO34" i="8" s="1"/>
  <c r="FO11" i="10"/>
  <c r="FO32" i="10" s="1"/>
  <c r="FO34" i="10" s="1"/>
  <c r="FG11" i="8"/>
  <c r="FG32" i="8" s="1"/>
  <c r="FG34" i="8" s="1"/>
  <c r="FG11" i="10"/>
  <c r="FG32" i="10" s="1"/>
  <c r="FG34" i="10" s="1"/>
  <c r="EY11" i="8"/>
  <c r="EY32" i="8" s="1"/>
  <c r="EY34" i="8" s="1"/>
  <c r="EY11" i="10"/>
  <c r="EY32" i="10" s="1"/>
  <c r="EY34" i="10" s="1"/>
  <c r="EQ11" i="8"/>
  <c r="EQ32" i="8" s="1"/>
  <c r="EQ34" i="8" s="1"/>
  <c r="EQ11" i="10"/>
  <c r="EQ32" i="10" s="1"/>
  <c r="EQ34" i="10" s="1"/>
  <c r="EI11" i="8"/>
  <c r="EI32" i="8" s="1"/>
  <c r="EI34" i="8" s="1"/>
  <c r="EI11" i="10"/>
  <c r="EI32" i="10" s="1"/>
  <c r="EI34" i="10" s="1"/>
  <c r="EA11" i="8"/>
  <c r="EA32" i="8" s="1"/>
  <c r="EA34" i="8" s="1"/>
  <c r="EA11" i="10"/>
  <c r="EA32" i="10" s="1"/>
  <c r="EA34" i="10" s="1"/>
  <c r="DS11" i="8"/>
  <c r="DS32" i="8" s="1"/>
  <c r="DS34" i="8" s="1"/>
  <c r="DS11" i="10"/>
  <c r="DS32" i="10" s="1"/>
  <c r="DS34" i="10" s="1"/>
  <c r="DK11" i="8"/>
  <c r="DK32" i="8" s="1"/>
  <c r="DK34" i="8" s="1"/>
  <c r="DK11" i="10"/>
  <c r="DK32" i="10" s="1"/>
  <c r="DK34" i="10" s="1"/>
  <c r="DC11" i="8"/>
  <c r="DC32" i="8" s="1"/>
  <c r="DC34" i="8" s="1"/>
  <c r="DC11" i="10"/>
  <c r="DC32" i="10" s="1"/>
  <c r="DC34" i="10" s="1"/>
  <c r="CU11" i="8"/>
  <c r="CU32" i="8" s="1"/>
  <c r="CU34" i="8" s="1"/>
  <c r="CU11" i="10"/>
  <c r="CU32" i="10" s="1"/>
  <c r="CU34" i="10" s="1"/>
  <c r="CM11" i="8"/>
  <c r="CM32" i="8" s="1"/>
  <c r="CM34" i="8" s="1"/>
  <c r="CM11" i="10"/>
  <c r="CM32" i="10" s="1"/>
  <c r="CM34" i="10" s="1"/>
  <c r="CE11" i="8"/>
  <c r="CE32" i="8" s="1"/>
  <c r="CE34" i="8" s="1"/>
  <c r="CE11" i="10"/>
  <c r="CE32" i="10" s="1"/>
  <c r="CE34" i="10" s="1"/>
  <c r="BW11" i="8"/>
  <c r="BW32" i="8" s="1"/>
  <c r="BW34" i="8" s="1"/>
  <c r="BW11" i="10"/>
  <c r="BW32" i="10" s="1"/>
  <c r="BW34" i="10" s="1"/>
  <c r="BG11" i="8"/>
  <c r="BG32" i="8" s="1"/>
  <c r="BG34" i="8" s="1"/>
  <c r="BG11" i="10"/>
  <c r="BG32" i="10" s="1"/>
  <c r="BG34" i="10" s="1"/>
  <c r="AY11" i="8"/>
  <c r="AY32" i="8" s="1"/>
  <c r="AY34" i="8" s="1"/>
  <c r="AY11" i="10"/>
  <c r="AY32" i="10" s="1"/>
  <c r="AY34" i="10" s="1"/>
  <c r="AQ11" i="8"/>
  <c r="AQ32" i="8" s="1"/>
  <c r="AQ34" i="8" s="1"/>
  <c r="AQ11" i="10"/>
  <c r="AQ32" i="10" s="1"/>
  <c r="AQ34" i="10" s="1"/>
  <c r="AI11" i="8"/>
  <c r="AI32" i="8" s="1"/>
  <c r="AI34" i="8" s="1"/>
  <c r="AI11" i="10"/>
  <c r="AI32" i="10" s="1"/>
  <c r="AI34" i="10" s="1"/>
  <c r="GI12" i="8"/>
  <c r="GI42" i="8" s="1"/>
  <c r="GI12" i="10"/>
  <c r="GI42" i="10" s="1"/>
  <c r="GI44" i="10" s="1"/>
  <c r="FS12" i="8"/>
  <c r="FS42" i="8" s="1"/>
  <c r="FS12" i="10"/>
  <c r="FS42" i="10" s="1"/>
  <c r="EM12" i="8"/>
  <c r="EM42" i="8" s="1"/>
  <c r="EM12" i="10"/>
  <c r="EM42" i="10" s="1"/>
  <c r="CI12" i="8"/>
  <c r="CI42" i="8" s="1"/>
  <c r="CI12" i="10"/>
  <c r="CI42" i="10" s="1"/>
  <c r="J11" i="8"/>
  <c r="J32" i="8" s="1"/>
  <c r="J34" i="8" s="1"/>
  <c r="J11" i="10"/>
  <c r="J32" i="10" s="1"/>
  <c r="J34" i="10" s="1"/>
  <c r="FR12" i="8"/>
  <c r="FR42" i="8" s="1"/>
  <c r="FR12" i="10"/>
  <c r="FR42" i="10" s="1"/>
  <c r="FB12" i="8"/>
  <c r="FB42" i="8" s="1"/>
  <c r="FB12" i="10"/>
  <c r="FB42" i="10" s="1"/>
  <c r="ED12" i="8"/>
  <c r="ED42" i="8" s="1"/>
  <c r="ED12" i="10"/>
  <c r="ED42" i="10" s="1"/>
  <c r="DN12" i="8"/>
  <c r="DN42" i="8" s="1"/>
  <c r="DN12" i="10"/>
  <c r="DN42" i="10" s="1"/>
  <c r="BZ12" i="8"/>
  <c r="BZ42" i="8" s="1"/>
  <c r="BZ12" i="10"/>
  <c r="BZ42" i="10" s="1"/>
  <c r="GG12" i="8"/>
  <c r="GG42" i="8" s="1"/>
  <c r="GG12" i="10"/>
  <c r="GG42" i="10" s="1"/>
  <c r="FQ12" i="8"/>
  <c r="FQ42" i="8" s="1"/>
  <c r="FQ12" i="10"/>
  <c r="FQ42" i="10" s="1"/>
  <c r="FA12" i="8"/>
  <c r="FA42" i="8" s="1"/>
  <c r="FA12" i="10"/>
  <c r="FA42" i="10" s="1"/>
  <c r="EC12" i="8"/>
  <c r="EC42" i="8" s="1"/>
  <c r="EC12" i="10"/>
  <c r="EC42" i="10" s="1"/>
  <c r="DU12" i="8"/>
  <c r="DU42" i="8" s="1"/>
  <c r="DU12" i="10"/>
  <c r="DU42" i="10" s="1"/>
  <c r="DM12" i="8"/>
  <c r="DM42" i="8" s="1"/>
  <c r="DM12" i="10"/>
  <c r="DM42" i="10" s="1"/>
  <c r="CW12" i="8"/>
  <c r="CW42" i="8" s="1"/>
  <c r="CW12" i="10"/>
  <c r="CW42" i="10" s="1"/>
  <c r="CO12" i="8"/>
  <c r="CO42" i="8" s="1"/>
  <c r="CO12" i="10"/>
  <c r="CO42" i="10" s="1"/>
  <c r="CG12" i="8"/>
  <c r="CG42" i="8" s="1"/>
  <c r="CG12" i="10"/>
  <c r="CG42" i="10" s="1"/>
  <c r="BY12" i="8"/>
  <c r="BY42" i="8" s="1"/>
  <c r="BY12" i="10"/>
  <c r="BY42" i="10" s="1"/>
  <c r="GQ11" i="8"/>
  <c r="GQ32" i="8" s="1"/>
  <c r="GQ34" i="8" s="1"/>
  <c r="GQ11" i="10"/>
  <c r="GQ32" i="10" s="1"/>
  <c r="GQ34" i="10" s="1"/>
  <c r="K11" i="8"/>
  <c r="K32" i="8" s="1"/>
  <c r="K34" i="8" s="1"/>
  <c r="K11" i="10"/>
  <c r="K32" i="10" s="1"/>
  <c r="K34" i="10" s="1"/>
  <c r="GN12" i="8"/>
  <c r="GN42" i="8" s="1"/>
  <c r="GN12" i="10"/>
  <c r="GN42" i="10" s="1"/>
  <c r="FP12" i="8"/>
  <c r="FP42" i="8" s="1"/>
  <c r="FP12" i="10"/>
  <c r="FP42" i="10" s="1"/>
  <c r="EZ12" i="8"/>
  <c r="EZ42" i="8" s="1"/>
  <c r="EZ12" i="10"/>
  <c r="EZ42" i="10" s="1"/>
  <c r="EJ12" i="8"/>
  <c r="EJ42" i="8" s="1"/>
  <c r="EJ12" i="10"/>
  <c r="EJ42" i="10" s="1"/>
  <c r="EB12" i="8"/>
  <c r="EB42" i="8" s="1"/>
  <c r="EB12" i="10"/>
  <c r="EB42" i="10" s="1"/>
  <c r="DL12" i="8"/>
  <c r="DL42" i="8" s="1"/>
  <c r="DL12" i="10"/>
  <c r="DL42" i="10" s="1"/>
  <c r="DD12" i="8"/>
  <c r="DD42" i="8" s="1"/>
  <c r="DD12" i="10"/>
  <c r="DD42" i="10" s="1"/>
  <c r="CN12" i="8"/>
  <c r="CN42" i="8" s="1"/>
  <c r="CN12" i="10"/>
  <c r="CN42" i="10" s="1"/>
  <c r="BP12" i="8"/>
  <c r="BP42" i="8" s="1"/>
  <c r="D42" i="8" s="1"/>
  <c r="BP12" i="10"/>
  <c r="BP42" i="10" s="1"/>
  <c r="M11" i="8"/>
  <c r="M32" i="8" s="1"/>
  <c r="M34" i="8" s="1"/>
  <c r="M11" i="10"/>
  <c r="M32" i="10" s="1"/>
  <c r="M34" i="10" s="1"/>
  <c r="GS12" i="8"/>
  <c r="GS42" i="8" s="1"/>
  <c r="GS12" i="10"/>
  <c r="GS42" i="10" s="1"/>
  <c r="GK12" i="8"/>
  <c r="GK42" i="8" s="1"/>
  <c r="GK12" i="10"/>
  <c r="GK42" i="10" s="1"/>
  <c r="GC12" i="8"/>
  <c r="GC42" i="8" s="1"/>
  <c r="GC12" i="10"/>
  <c r="GC42" i="10" s="1"/>
  <c r="FU12" i="8"/>
  <c r="FU42" i="8" s="1"/>
  <c r="FU12" i="10"/>
  <c r="FU42" i="10" s="1"/>
  <c r="FM12" i="8"/>
  <c r="FM42" i="8" s="1"/>
  <c r="FM12" i="10"/>
  <c r="FM42" i="10" s="1"/>
  <c r="FE12" i="8"/>
  <c r="FE42" i="8" s="1"/>
  <c r="FE12" i="10"/>
  <c r="FE42" i="10" s="1"/>
  <c r="EW12" i="8"/>
  <c r="EW42" i="8" s="1"/>
  <c r="EW12" i="10"/>
  <c r="EW42" i="10" s="1"/>
  <c r="EO12" i="8"/>
  <c r="EO42" i="8" s="1"/>
  <c r="EO12" i="10"/>
  <c r="EO42" i="10" s="1"/>
  <c r="EG12" i="8"/>
  <c r="EG42" i="8" s="1"/>
  <c r="EG12" i="10"/>
  <c r="EG42" i="10" s="1"/>
  <c r="DY12" i="8"/>
  <c r="DY42" i="8" s="1"/>
  <c r="DY12" i="10"/>
  <c r="DY42" i="10" s="1"/>
  <c r="DQ12" i="8"/>
  <c r="DQ42" i="8" s="1"/>
  <c r="DQ12" i="10"/>
  <c r="DQ42" i="10" s="1"/>
  <c r="DI12" i="8"/>
  <c r="DI42" i="8" s="1"/>
  <c r="DI12" i="10"/>
  <c r="DI42" i="10" s="1"/>
  <c r="DA12" i="8"/>
  <c r="DA42" i="8" s="1"/>
  <c r="DA12" i="10"/>
  <c r="DA42" i="10" s="1"/>
  <c r="CS12" i="8"/>
  <c r="CS42" i="8" s="1"/>
  <c r="CS12" i="10"/>
  <c r="CS42" i="10" s="1"/>
  <c r="CK12" i="8"/>
  <c r="CK42" i="8" s="1"/>
  <c r="CK12" i="10"/>
  <c r="CK42" i="10" s="1"/>
  <c r="CC12" i="8"/>
  <c r="CC42" i="8" s="1"/>
  <c r="CC12" i="10"/>
  <c r="CC42" i="10" s="1"/>
  <c r="BU12" i="8"/>
  <c r="BU42" i="8" s="1"/>
  <c r="BU12" i="10"/>
  <c r="BU42" i="10" s="1"/>
  <c r="I11" i="8"/>
  <c r="I32" i="8" s="1"/>
  <c r="I34" i="8" s="1"/>
  <c r="I11" i="10"/>
  <c r="I32" i="10" s="1"/>
  <c r="I34" i="10" s="1"/>
  <c r="L11" i="8"/>
  <c r="L32" i="8" s="1"/>
  <c r="L34" i="8" s="1"/>
  <c r="L11" i="10"/>
  <c r="L32" i="10" s="1"/>
  <c r="L34" i="10" s="1"/>
  <c r="GR12" i="8"/>
  <c r="GR42" i="8" s="1"/>
  <c r="GR12" i="10"/>
  <c r="GR42" i="10" s="1"/>
  <c r="GJ12" i="8"/>
  <c r="GJ42" i="8" s="1"/>
  <c r="GJ12" i="10"/>
  <c r="GJ42" i="10" s="1"/>
  <c r="GB12" i="8"/>
  <c r="GB42" i="8" s="1"/>
  <c r="GB12" i="10"/>
  <c r="GB42" i="10" s="1"/>
  <c r="FT12" i="8"/>
  <c r="FT42" i="8" s="1"/>
  <c r="FT12" i="10"/>
  <c r="FT42" i="10" s="1"/>
  <c r="FL12" i="8"/>
  <c r="FL42" i="8" s="1"/>
  <c r="FL12" i="10"/>
  <c r="FL42" i="10" s="1"/>
  <c r="FD12" i="8"/>
  <c r="FD42" i="8" s="1"/>
  <c r="FD12" i="10"/>
  <c r="FD42" i="10" s="1"/>
  <c r="EV12" i="8"/>
  <c r="EV42" i="8" s="1"/>
  <c r="EV12" i="10"/>
  <c r="EV42" i="10" s="1"/>
  <c r="EN12" i="8"/>
  <c r="EN42" i="8" s="1"/>
  <c r="EN12" i="10"/>
  <c r="EN42" i="10" s="1"/>
  <c r="EF12" i="8"/>
  <c r="EF42" i="8" s="1"/>
  <c r="EF12" i="10"/>
  <c r="EF42" i="10" s="1"/>
  <c r="DX12" i="8"/>
  <c r="DX42" i="8" s="1"/>
  <c r="DX12" i="10"/>
  <c r="DX42" i="10" s="1"/>
  <c r="DP12" i="8"/>
  <c r="DP42" i="8" s="1"/>
  <c r="DP12" i="10"/>
  <c r="DP42" i="10" s="1"/>
  <c r="DH12" i="8"/>
  <c r="DH42" i="8" s="1"/>
  <c r="DH12" i="10"/>
  <c r="DH42" i="10" s="1"/>
  <c r="CZ12" i="8"/>
  <c r="CZ42" i="8" s="1"/>
  <c r="CZ12" i="10"/>
  <c r="CZ42" i="10" s="1"/>
  <c r="CR12" i="8"/>
  <c r="CR42" i="8" s="1"/>
  <c r="CR12" i="10"/>
  <c r="CR42" i="10" s="1"/>
  <c r="CJ12" i="8"/>
  <c r="CJ42" i="8" s="1"/>
  <c r="CJ12" i="10"/>
  <c r="CJ42" i="10" s="1"/>
  <c r="CB12" i="8"/>
  <c r="CB42" i="8" s="1"/>
  <c r="CB12" i="10"/>
  <c r="CB42" i="10" s="1"/>
  <c r="BT12" i="8"/>
  <c r="BT42" i="8" s="1"/>
  <c r="BT12" i="10"/>
  <c r="BT42" i="10" s="1"/>
  <c r="GT11" i="8"/>
  <c r="GT32" i="8" s="1"/>
  <c r="GT34" i="8" s="1"/>
  <c r="GT11" i="10"/>
  <c r="GT32" i="10" s="1"/>
  <c r="GT34" i="10" s="1"/>
  <c r="GL11" i="8"/>
  <c r="GL32" i="8" s="1"/>
  <c r="GL34" i="8" s="1"/>
  <c r="GL11" i="10"/>
  <c r="GL32" i="10" s="1"/>
  <c r="GL34" i="10" s="1"/>
  <c r="GD11" i="8"/>
  <c r="GD32" i="8" s="1"/>
  <c r="GD34" i="8" s="1"/>
  <c r="GD11" i="10"/>
  <c r="GD32" i="10" s="1"/>
  <c r="GD34" i="10" s="1"/>
  <c r="FV11" i="8"/>
  <c r="FV32" i="8" s="1"/>
  <c r="FV34" i="8" s="1"/>
  <c r="FV11" i="10"/>
  <c r="FV32" i="10" s="1"/>
  <c r="FV34" i="10" s="1"/>
  <c r="FN11" i="8"/>
  <c r="FN32" i="8" s="1"/>
  <c r="FN34" i="8" s="1"/>
  <c r="FN11" i="10"/>
  <c r="FN32" i="10" s="1"/>
  <c r="FN34" i="10" s="1"/>
  <c r="FF11" i="8"/>
  <c r="FF32" i="8" s="1"/>
  <c r="FF34" i="8" s="1"/>
  <c r="FF11" i="10"/>
  <c r="FF32" i="10" s="1"/>
  <c r="FF34" i="10" s="1"/>
  <c r="EX11" i="8"/>
  <c r="EX32" i="8" s="1"/>
  <c r="EX34" i="8" s="1"/>
  <c r="EX11" i="10"/>
  <c r="EX32" i="10" s="1"/>
  <c r="EX34" i="10" s="1"/>
  <c r="EP11" i="8"/>
  <c r="EP32" i="8" s="1"/>
  <c r="EP34" i="8" s="1"/>
  <c r="EP11" i="10"/>
  <c r="EP32" i="10" s="1"/>
  <c r="EP34" i="10" s="1"/>
  <c r="EH11" i="8"/>
  <c r="EH32" i="8" s="1"/>
  <c r="EH34" i="8" s="1"/>
  <c r="EH11" i="10"/>
  <c r="EH32" i="10" s="1"/>
  <c r="EH34" i="10" s="1"/>
  <c r="DZ11" i="8"/>
  <c r="DZ32" i="8" s="1"/>
  <c r="DZ34" i="8" s="1"/>
  <c r="DZ11" i="10"/>
  <c r="DZ32" i="10" s="1"/>
  <c r="DZ34" i="10" s="1"/>
  <c r="DR11" i="8"/>
  <c r="DR32" i="8" s="1"/>
  <c r="DR34" i="8" s="1"/>
  <c r="DR11" i="10"/>
  <c r="DR32" i="10" s="1"/>
  <c r="DR34" i="10" s="1"/>
  <c r="DJ11" i="8"/>
  <c r="DJ32" i="8" s="1"/>
  <c r="DJ34" i="8" s="1"/>
  <c r="DJ11" i="10"/>
  <c r="DJ32" i="10" s="1"/>
  <c r="DJ34" i="10" s="1"/>
  <c r="DB11" i="8"/>
  <c r="DB32" i="8" s="1"/>
  <c r="DB34" i="8" s="1"/>
  <c r="DB11" i="10"/>
  <c r="DB32" i="10" s="1"/>
  <c r="DB34" i="10" s="1"/>
  <c r="CT11" i="8"/>
  <c r="CT32" i="8" s="1"/>
  <c r="CT34" i="8" s="1"/>
  <c r="CT11" i="10"/>
  <c r="CT32" i="10" s="1"/>
  <c r="CT34" i="10" s="1"/>
  <c r="CL11" i="8"/>
  <c r="CL32" i="8" s="1"/>
  <c r="CL34" i="8" s="1"/>
  <c r="CL11" i="10"/>
  <c r="CL32" i="10" s="1"/>
  <c r="CL34" i="10" s="1"/>
  <c r="CD11" i="8"/>
  <c r="CD32" i="8" s="1"/>
  <c r="CD34" i="8" s="1"/>
  <c r="CD11" i="10"/>
  <c r="CD32" i="10" s="1"/>
  <c r="CD34" i="10" s="1"/>
  <c r="BV11" i="8"/>
  <c r="BV32" i="8" s="1"/>
  <c r="BV34" i="8" s="1"/>
  <c r="BV11" i="10"/>
  <c r="BV32" i="10" s="1"/>
  <c r="BV34" i="10" s="1"/>
  <c r="BF11" i="8"/>
  <c r="BF32" i="8" s="1"/>
  <c r="BF34" i="8" s="1"/>
  <c r="BF11" i="10"/>
  <c r="BF32" i="10" s="1"/>
  <c r="BF34" i="10" s="1"/>
  <c r="AX11" i="8"/>
  <c r="AX32" i="8" s="1"/>
  <c r="AX34" i="8" s="1"/>
  <c r="AX11" i="10"/>
  <c r="AX32" i="10" s="1"/>
  <c r="AP11" i="8"/>
  <c r="AP32" i="8" s="1"/>
  <c r="AP34" i="8" s="1"/>
  <c r="AP11" i="10"/>
  <c r="AP32" i="10" s="1"/>
  <c r="AP34" i="10" s="1"/>
  <c r="AG11" i="8"/>
  <c r="AG32" i="8" s="1"/>
  <c r="AG34" i="8" s="1"/>
  <c r="AG11" i="10"/>
  <c r="AG32" i="10" s="1"/>
  <c r="AG34" i="10" s="1"/>
  <c r="BN12" i="8"/>
  <c r="BN42" i="8" s="1"/>
  <c r="BN12" i="10"/>
  <c r="BN42" i="10" s="1"/>
  <c r="BN11" i="8"/>
  <c r="BN32" i="8" s="1"/>
  <c r="BN34" i="8" s="1"/>
  <c r="BN11" i="10"/>
  <c r="BN32" i="10" s="1"/>
  <c r="BO12" i="8"/>
  <c r="BO42" i="8" s="1"/>
  <c r="BO12" i="10"/>
  <c r="BO42" i="10" s="1"/>
  <c r="BO11" i="8"/>
  <c r="BO32" i="8" s="1"/>
  <c r="BO11" i="10"/>
  <c r="BO32" i="10" s="1"/>
  <c r="AU45" i="3"/>
  <c r="AU12" i="8"/>
  <c r="AU42" i="8" s="1"/>
  <c r="AM45" i="3"/>
  <c r="AM12" i="8"/>
  <c r="AM42" i="8" s="1"/>
  <c r="AD45" i="3"/>
  <c r="AD12" i="8"/>
  <c r="AD42" i="8" s="1"/>
  <c r="U45" i="3"/>
  <c r="U12" i="8"/>
  <c r="U42" i="8" s="1"/>
  <c r="BI43" i="3"/>
  <c r="BI47" i="3" s="1"/>
  <c r="BI4" i="8"/>
  <c r="BI40" i="8" s="1"/>
  <c r="BI44" i="8" s="1"/>
  <c r="BA43" i="3"/>
  <c r="BA47" i="3" s="1"/>
  <c r="BA4" i="8"/>
  <c r="BA40" i="8" s="1"/>
  <c r="BA44" i="8" s="1"/>
  <c r="AS43" i="3"/>
  <c r="AS4" i="8"/>
  <c r="AS40" i="8" s="1"/>
  <c r="AK43" i="3"/>
  <c r="AK4" i="8"/>
  <c r="AK40" i="8" s="1"/>
  <c r="AC43" i="3"/>
  <c r="AC4" i="8"/>
  <c r="AC40" i="8" s="1"/>
  <c r="U43" i="3"/>
  <c r="U4" i="8"/>
  <c r="U40" i="8" s="1"/>
  <c r="M43" i="3"/>
  <c r="M4" i="8"/>
  <c r="M40" i="8" s="1"/>
  <c r="AT45" i="3"/>
  <c r="AT12" i="8"/>
  <c r="AT42" i="8" s="1"/>
  <c r="AL45" i="3"/>
  <c r="AL12" i="8"/>
  <c r="AL42" i="8" s="1"/>
  <c r="AC45" i="3"/>
  <c r="AC12" i="8"/>
  <c r="AC42" i="8" s="1"/>
  <c r="T45" i="3"/>
  <c r="T12" i="8"/>
  <c r="T42" i="8" s="1"/>
  <c r="BH43" i="3"/>
  <c r="BH47" i="3" s="1"/>
  <c r="BH4" i="8"/>
  <c r="BH40" i="8" s="1"/>
  <c r="BH44" i="8" s="1"/>
  <c r="AZ43" i="3"/>
  <c r="AZ4" i="8"/>
  <c r="AZ40" i="8" s="1"/>
  <c r="AR43" i="3"/>
  <c r="AR4" i="8"/>
  <c r="AR40" i="8" s="1"/>
  <c r="AJ43" i="3"/>
  <c r="AJ4" i="8"/>
  <c r="AJ40" i="8" s="1"/>
  <c r="AB43" i="3"/>
  <c r="AB4" i="8"/>
  <c r="AB40" i="8" s="1"/>
  <c r="T43" i="3"/>
  <c r="T4" i="8"/>
  <c r="T40" i="8" s="1"/>
  <c r="L43" i="3"/>
  <c r="L4" i="8"/>
  <c r="L40" i="8" s="1"/>
  <c r="AS45" i="3"/>
  <c r="AS12" i="8"/>
  <c r="AS42" i="8" s="1"/>
  <c r="AK45" i="3"/>
  <c r="AK12" i="8"/>
  <c r="AK42" i="8" s="1"/>
  <c r="AB45" i="3"/>
  <c r="AB12" i="8"/>
  <c r="AB42" i="8" s="1"/>
  <c r="S45" i="3"/>
  <c r="S12" i="8"/>
  <c r="S42" i="8" s="1"/>
  <c r="BG43" i="3"/>
  <c r="BG47" i="3" s="1"/>
  <c r="BG4" i="8"/>
  <c r="BG40" i="8" s="1"/>
  <c r="BG44" i="8" s="1"/>
  <c r="AY43" i="3"/>
  <c r="AY4" i="8"/>
  <c r="AY40" i="8" s="1"/>
  <c r="AQ43" i="3"/>
  <c r="AQ4" i="8"/>
  <c r="AQ40" i="8" s="1"/>
  <c r="AI43" i="3"/>
  <c r="AI4" i="8"/>
  <c r="AI40" i="8" s="1"/>
  <c r="AA43" i="3"/>
  <c r="AA4" i="8"/>
  <c r="AA40" i="8" s="1"/>
  <c r="S43" i="3"/>
  <c r="S4" i="8"/>
  <c r="S40" i="8" s="1"/>
  <c r="K43" i="3"/>
  <c r="K4" i="8"/>
  <c r="K40" i="8" s="1"/>
  <c r="AZ45" i="3"/>
  <c r="AZ12" i="8"/>
  <c r="AZ42" i="8" s="1"/>
  <c r="AR45" i="3"/>
  <c r="AR12" i="8"/>
  <c r="AR42" i="8" s="1"/>
  <c r="AJ45" i="3"/>
  <c r="AJ12" i="8"/>
  <c r="AJ42" i="8" s="1"/>
  <c r="AA45" i="3"/>
  <c r="AA12" i="8"/>
  <c r="AA42" i="8" s="1"/>
  <c r="Q45" i="3"/>
  <c r="Q12" i="8"/>
  <c r="Q42" i="8" s="1"/>
  <c r="BF43" i="3"/>
  <c r="BF47" i="3" s="1"/>
  <c r="BF4" i="8"/>
  <c r="BF40" i="8" s="1"/>
  <c r="BF44" i="8" s="1"/>
  <c r="AX43" i="3"/>
  <c r="AX4" i="8"/>
  <c r="AX40" i="8" s="1"/>
  <c r="AP43" i="3"/>
  <c r="AP4" i="8"/>
  <c r="AP40" i="8" s="1"/>
  <c r="AH43" i="3"/>
  <c r="AH4" i="8"/>
  <c r="AH40" i="8" s="1"/>
  <c r="Z43" i="3"/>
  <c r="Z4" i="8"/>
  <c r="Z40" i="8" s="1"/>
  <c r="R43" i="3"/>
  <c r="R4" i="8"/>
  <c r="R40" i="8" s="1"/>
  <c r="J43" i="3"/>
  <c r="J4" i="8"/>
  <c r="J40" i="8" s="1"/>
  <c r="N45" i="3"/>
  <c r="N12" i="8"/>
  <c r="N42" i="8" s="1"/>
  <c r="M45" i="3"/>
  <c r="M12" i="8"/>
  <c r="M42" i="8" s="1"/>
  <c r="AY45" i="3"/>
  <c r="AY12" i="8"/>
  <c r="AY42" i="8" s="1"/>
  <c r="AQ45" i="3"/>
  <c r="AQ12" i="8"/>
  <c r="AQ42" i="8" s="1"/>
  <c r="AI45" i="3"/>
  <c r="AI12" i="8"/>
  <c r="AI42" i="8" s="1"/>
  <c r="Z45" i="3"/>
  <c r="Z12" i="8"/>
  <c r="Z42" i="8" s="1"/>
  <c r="BM43" i="3"/>
  <c r="BM47" i="3" s="1"/>
  <c r="BM4" i="8"/>
  <c r="BM40" i="8" s="1"/>
  <c r="BM44" i="8" s="1"/>
  <c r="BE43" i="3"/>
  <c r="BE47" i="3" s="1"/>
  <c r="BE4" i="8"/>
  <c r="BE40" i="8" s="1"/>
  <c r="BE44" i="8" s="1"/>
  <c r="AW43" i="3"/>
  <c r="AW4" i="8"/>
  <c r="AW40" i="8" s="1"/>
  <c r="AO43" i="3"/>
  <c r="AO4" i="8"/>
  <c r="AO40" i="8" s="1"/>
  <c r="AG43" i="3"/>
  <c r="AG4" i="8"/>
  <c r="AG40" i="8" s="1"/>
  <c r="Y43" i="3"/>
  <c r="Y4" i="8"/>
  <c r="Y40" i="8" s="1"/>
  <c r="Q43" i="3"/>
  <c r="Q4" i="8"/>
  <c r="Q40" i="8" s="1"/>
  <c r="I43" i="3"/>
  <c r="I4" i="8"/>
  <c r="I40" i="8" s="1"/>
  <c r="AX45" i="3"/>
  <c r="AX12" i="8"/>
  <c r="AX42" i="8" s="1"/>
  <c r="AP45" i="3"/>
  <c r="AP12" i="8"/>
  <c r="AP42" i="8" s="1"/>
  <c r="AG45" i="3"/>
  <c r="AG12" i="8"/>
  <c r="AG42" i="8" s="1"/>
  <c r="X45" i="3"/>
  <c r="X12" i="8"/>
  <c r="X42" i="8" s="1"/>
  <c r="BL43" i="3"/>
  <c r="BL47" i="3" s="1"/>
  <c r="BL4" i="8"/>
  <c r="BL40" i="8" s="1"/>
  <c r="BL44" i="8" s="1"/>
  <c r="BD43" i="3"/>
  <c r="BD47" i="3" s="1"/>
  <c r="BD4" i="8"/>
  <c r="BD40" i="8" s="1"/>
  <c r="BD44" i="8" s="1"/>
  <c r="AV43" i="3"/>
  <c r="AV4" i="8"/>
  <c r="AV40" i="8" s="1"/>
  <c r="AN43" i="3"/>
  <c r="AN4" i="8"/>
  <c r="AN40" i="8" s="1"/>
  <c r="AF43" i="3"/>
  <c r="AF4" i="8"/>
  <c r="AF40" i="8" s="1"/>
  <c r="X43" i="3"/>
  <c r="X4" i="8"/>
  <c r="X40" i="8" s="1"/>
  <c r="P43" i="3"/>
  <c r="P4" i="8"/>
  <c r="P40" i="8" s="1"/>
  <c r="H43" i="3"/>
  <c r="H4" i="8"/>
  <c r="H40" i="8" s="1"/>
  <c r="E11" i="8"/>
  <c r="E32" i="8" s="1"/>
  <c r="AW45" i="3"/>
  <c r="AW12" i="8"/>
  <c r="AW42" i="8" s="1"/>
  <c r="AO45" i="3"/>
  <c r="AO12" i="8"/>
  <c r="AO42" i="8" s="1"/>
  <c r="AF45" i="3"/>
  <c r="AF12" i="8"/>
  <c r="AF42" i="8" s="1"/>
  <c r="W45" i="3"/>
  <c r="W12" i="8"/>
  <c r="W42" i="8" s="1"/>
  <c r="E43" i="3"/>
  <c r="E4" i="8"/>
  <c r="BK43" i="3"/>
  <c r="BK47" i="3" s="1"/>
  <c r="BK4" i="8"/>
  <c r="BK40" i="8" s="1"/>
  <c r="BK44" i="8" s="1"/>
  <c r="BC43" i="3"/>
  <c r="BC47" i="3" s="1"/>
  <c r="BC4" i="8"/>
  <c r="BC40" i="8" s="1"/>
  <c r="BC44" i="8" s="1"/>
  <c r="AU43" i="3"/>
  <c r="AU4" i="8"/>
  <c r="AU40" i="8" s="1"/>
  <c r="AM43" i="3"/>
  <c r="AM4" i="8"/>
  <c r="AM40" i="8" s="1"/>
  <c r="AE43" i="3"/>
  <c r="AE4" i="8"/>
  <c r="AE40" i="8" s="1"/>
  <c r="W43" i="3"/>
  <c r="W4" i="8"/>
  <c r="W40" i="8" s="1"/>
  <c r="O43" i="3"/>
  <c r="O4" i="8"/>
  <c r="O40" i="8" s="1"/>
  <c r="G43" i="3"/>
  <c r="G4" i="8"/>
  <c r="G40" i="8" s="1"/>
  <c r="AV45" i="3"/>
  <c r="AV12" i="8"/>
  <c r="AV42" i="8" s="1"/>
  <c r="AN45" i="3"/>
  <c r="AN12" i="8"/>
  <c r="AN42" i="8" s="1"/>
  <c r="AE45" i="3"/>
  <c r="AE12" i="8"/>
  <c r="AE42" i="8" s="1"/>
  <c r="V45" i="3"/>
  <c r="V12" i="8"/>
  <c r="V42" i="8" s="1"/>
  <c r="F43" i="3"/>
  <c r="F4" i="8"/>
  <c r="F40" i="8" s="1"/>
  <c r="BJ43" i="3"/>
  <c r="BJ47" i="3" s="1"/>
  <c r="BJ4" i="8"/>
  <c r="BJ40" i="8" s="1"/>
  <c r="BJ44" i="8" s="1"/>
  <c r="BB43" i="3"/>
  <c r="BB47" i="3" s="1"/>
  <c r="BB4" i="8"/>
  <c r="BB40" i="8" s="1"/>
  <c r="BB44" i="8" s="1"/>
  <c r="AT43" i="3"/>
  <c r="AT4" i="8"/>
  <c r="AT40" i="8" s="1"/>
  <c r="AL43" i="3"/>
  <c r="AL4" i="8"/>
  <c r="AL40" i="8" s="1"/>
  <c r="AD43" i="3"/>
  <c r="AD4" i="8"/>
  <c r="AD40" i="8" s="1"/>
  <c r="V43" i="3"/>
  <c r="V4" i="8"/>
  <c r="V40" i="8" s="1"/>
  <c r="N43" i="3"/>
  <c r="N4" i="8"/>
  <c r="N40" i="8" s="1"/>
  <c r="J45" i="3"/>
  <c r="J12" i="8"/>
  <c r="J42" i="8" s="1"/>
  <c r="F45" i="3"/>
  <c r="F12" i="8"/>
  <c r="F42" i="8" s="1"/>
  <c r="G45" i="3"/>
  <c r="G12" i="8"/>
  <c r="G42" i="8" s="1"/>
  <c r="K45" i="3"/>
  <c r="K12" i="8"/>
  <c r="K42" i="8" s="1"/>
  <c r="I45" i="3"/>
  <c r="I12" i="8"/>
  <c r="I42" i="8" s="1"/>
  <c r="H45" i="3"/>
  <c r="H12" i="8"/>
  <c r="H42" i="8" s="1"/>
  <c r="L45" i="3"/>
  <c r="L12" i="8"/>
  <c r="L42" i="8" s="1"/>
  <c r="E45" i="3"/>
  <c r="E12" i="8"/>
  <c r="E42" i="8" s="1"/>
  <c r="Y11" i="3"/>
  <c r="Y12" i="3"/>
  <c r="Y12" i="10" s="1"/>
  <c r="Y42" i="10" s="1"/>
  <c r="Y44" i="10" s="1"/>
  <c r="R12" i="3"/>
  <c r="R12" i="10" s="1"/>
  <c r="R42" i="10" s="1"/>
  <c r="R44" i="10" s="1"/>
  <c r="AA11" i="3"/>
  <c r="T11" i="3"/>
  <c r="AC11" i="3"/>
  <c r="P12" i="3"/>
  <c r="P12" i="10" s="1"/>
  <c r="P42" i="10" s="1"/>
  <c r="P44" i="10" s="1"/>
  <c r="U11" i="3"/>
  <c r="AE11" i="3"/>
  <c r="AD11" i="3"/>
  <c r="V11" i="3"/>
  <c r="W11" i="3"/>
  <c r="AF11" i="3"/>
  <c r="AH11" i="3"/>
  <c r="X11" i="3"/>
  <c r="AH12" i="3"/>
  <c r="AH12" i="10" s="1"/>
  <c r="AH42" i="10" s="1"/>
  <c r="AH44" i="10" s="1"/>
  <c r="O12" i="3"/>
  <c r="BJ62" i="4"/>
  <c r="S11" i="3"/>
  <c r="BP34" i="8" l="1"/>
  <c r="D34" i="8" s="1"/>
  <c r="D32" i="8"/>
  <c r="EC44" i="8"/>
  <c r="DO44" i="8"/>
  <c r="IG44" i="8"/>
  <c r="KC44" i="8"/>
  <c r="GI44" i="8"/>
  <c r="DD44" i="10"/>
  <c r="IW44" i="8"/>
  <c r="DU44" i="8"/>
  <c r="FB44" i="8"/>
  <c r="EM44" i="8"/>
  <c r="JA44" i="8"/>
  <c r="EC44" i="10"/>
  <c r="DO44" i="10"/>
  <c r="HT44" i="8"/>
  <c r="IZ44" i="8"/>
  <c r="KF44" i="8"/>
  <c r="DL44" i="10"/>
  <c r="IJ44" i="8"/>
  <c r="JP44" i="8"/>
  <c r="DD44" i="8"/>
  <c r="HL44" i="10"/>
  <c r="IR44" i="10"/>
  <c r="JX44" i="10"/>
  <c r="HD44" i="8"/>
  <c r="DU44" i="10"/>
  <c r="GG44" i="10"/>
  <c r="FB44" i="10"/>
  <c r="EM44" i="10"/>
  <c r="IB44" i="8"/>
  <c r="JH44" i="8"/>
  <c r="HD44" i="10"/>
  <c r="IJ44" i="10"/>
  <c r="JP44" i="10"/>
  <c r="JX44" i="8"/>
  <c r="D11" i="3"/>
  <c r="D12" i="3"/>
  <c r="F7" i="6" s="1"/>
  <c r="GW44" i="8"/>
  <c r="IC44" i="8"/>
  <c r="JI44" i="8"/>
  <c r="H38" i="11"/>
  <c r="G37" i="11"/>
  <c r="BJ34" i="10"/>
  <c r="H37" i="11"/>
  <c r="CM44" i="10"/>
  <c r="EY44" i="10"/>
  <c r="IR44" i="8"/>
  <c r="HL44" i="8"/>
  <c r="GC44" i="8"/>
  <c r="FO44" i="10"/>
  <c r="DC44" i="10"/>
  <c r="HM44" i="8"/>
  <c r="KG44" i="8"/>
  <c r="IA44" i="8"/>
  <c r="HA44" i="8"/>
  <c r="HJ44" i="8"/>
  <c r="HZ44" i="8"/>
  <c r="DJ44" i="8"/>
  <c r="HE44" i="10"/>
  <c r="IK44" i="10"/>
  <c r="JQ44" i="10"/>
  <c r="FC44" i="8"/>
  <c r="ED44" i="8"/>
  <c r="GZ44" i="8"/>
  <c r="GA44" i="8"/>
  <c r="IL44" i="8"/>
  <c r="JR44" i="8"/>
  <c r="IV44" i="8"/>
  <c r="HR44" i="8"/>
  <c r="KD44" i="8"/>
  <c r="II44" i="8"/>
  <c r="EY44" i="8"/>
  <c r="CM44" i="8"/>
  <c r="IO44" i="8"/>
  <c r="EL44" i="8"/>
  <c r="DW44" i="8"/>
  <c r="IU44" i="8"/>
  <c r="HQ44" i="8"/>
  <c r="IX44" i="8"/>
  <c r="JE44" i="8"/>
  <c r="JF44" i="8"/>
  <c r="JK44" i="8"/>
  <c r="CY44" i="8"/>
  <c r="JY44" i="8"/>
  <c r="HN44" i="8"/>
  <c r="IK44" i="8"/>
  <c r="CS44" i="10"/>
  <c r="DY44" i="10"/>
  <c r="FE44" i="10"/>
  <c r="GK44" i="10"/>
  <c r="CT44" i="8"/>
  <c r="DZ44" i="8"/>
  <c r="FF44" i="8"/>
  <c r="GL44" i="8"/>
  <c r="JM44" i="8"/>
  <c r="HK44" i="8"/>
  <c r="IQ44" i="8"/>
  <c r="JW44" i="8"/>
  <c r="IH44" i="8"/>
  <c r="IS44" i="8"/>
  <c r="JD44" i="8"/>
  <c r="CS44" i="8"/>
  <c r="DY44" i="8"/>
  <c r="GK44" i="8"/>
  <c r="BV44" i="10"/>
  <c r="DB44" i="10"/>
  <c r="EH44" i="10"/>
  <c r="FN44" i="10"/>
  <c r="GT44" i="10"/>
  <c r="EA44" i="10"/>
  <c r="GE44" i="10"/>
  <c r="DS44" i="10"/>
  <c r="GM44" i="10"/>
  <c r="DV44" i="10"/>
  <c r="CA44" i="10"/>
  <c r="CV44" i="8"/>
  <c r="JJ44" i="8"/>
  <c r="BQ44" i="8"/>
  <c r="HV44" i="8"/>
  <c r="IM44" i="8"/>
  <c r="JS44" i="8"/>
  <c r="GU44" i="8"/>
  <c r="JG44" i="8"/>
  <c r="CR44" i="8"/>
  <c r="DX44" i="8"/>
  <c r="BU44" i="10"/>
  <c r="DA44" i="10"/>
  <c r="EG44" i="10"/>
  <c r="FM44" i="10"/>
  <c r="GS44" i="10"/>
  <c r="BW44" i="8"/>
  <c r="FH44" i="8"/>
  <c r="FI44" i="8"/>
  <c r="HS44" i="8"/>
  <c r="IY44" i="8"/>
  <c r="KE44" i="8"/>
  <c r="BW44" i="10"/>
  <c r="EU44" i="10"/>
  <c r="GU44" i="10"/>
  <c r="EI44" i="10"/>
  <c r="BQ44" i="10"/>
  <c r="CD44" i="8"/>
  <c r="EP44" i="8"/>
  <c r="FV44" i="8"/>
  <c r="CC44" i="8"/>
  <c r="DI44" i="8"/>
  <c r="EO44" i="8"/>
  <c r="FU44" i="8"/>
  <c r="CL44" i="10"/>
  <c r="DR44" i="10"/>
  <c r="EX44" i="10"/>
  <c r="GD44" i="10"/>
  <c r="HE44" i="8"/>
  <c r="JQ44" i="8"/>
  <c r="EV44" i="8"/>
  <c r="CW44" i="10"/>
  <c r="ED44" i="10"/>
  <c r="CI44" i="10"/>
  <c r="GA44" i="10"/>
  <c r="CB44" i="8"/>
  <c r="DH44" i="8"/>
  <c r="EN44" i="8"/>
  <c r="CK44" i="10"/>
  <c r="DQ44" i="10"/>
  <c r="EW44" i="10"/>
  <c r="GC44" i="10"/>
  <c r="CU44" i="8"/>
  <c r="FG44" i="8"/>
  <c r="DE44" i="8"/>
  <c r="GO44" i="8"/>
  <c r="CX44" i="8"/>
  <c r="FJ44" i="8"/>
  <c r="GP44" i="8"/>
  <c r="HM44" i="10"/>
  <c r="EQ44" i="8"/>
  <c r="CE44" i="8"/>
  <c r="CP44" i="8"/>
  <c r="CQ44" i="8"/>
  <c r="FP44" i="8"/>
  <c r="BY44" i="8"/>
  <c r="JZ44" i="8"/>
  <c r="DM44" i="8"/>
  <c r="JC44" i="8"/>
  <c r="DT44" i="8"/>
  <c r="DK44" i="8"/>
  <c r="FW44" i="8"/>
  <c r="BX44" i="8"/>
  <c r="GV44" i="8"/>
  <c r="EK44" i="8"/>
  <c r="DF44" i="8"/>
  <c r="DG44" i="8"/>
  <c r="HU44" i="10"/>
  <c r="CJ44" i="8"/>
  <c r="DP44" i="8"/>
  <c r="CN44" i="8"/>
  <c r="CO44" i="8"/>
  <c r="FS44" i="8"/>
  <c r="GX44" i="8"/>
  <c r="ID44" i="8"/>
  <c r="HH44" i="8"/>
  <c r="IN44" i="8"/>
  <c r="JT44" i="8"/>
  <c r="HU44" i="8"/>
  <c r="GY44" i="8"/>
  <c r="IE44" i="8"/>
  <c r="JL44" i="8"/>
  <c r="CI44" i="8"/>
  <c r="FD44" i="8"/>
  <c r="GJ44" i="8"/>
  <c r="HI44" i="8"/>
  <c r="JU44" i="8"/>
  <c r="DR44" i="8"/>
  <c r="IP44" i="8"/>
  <c r="JV44" i="8"/>
  <c r="CW44" i="8"/>
  <c r="EU44" i="8"/>
  <c r="EQ44" i="10"/>
  <c r="CE44" i="10"/>
  <c r="EL44" i="10"/>
  <c r="CQ44" i="10"/>
  <c r="DW44" i="10"/>
  <c r="HF44" i="8"/>
  <c r="FQ44" i="8"/>
  <c r="HG44" i="8"/>
  <c r="FP44" i="10"/>
  <c r="BY44" i="10"/>
  <c r="FQ44" i="10"/>
  <c r="EI44" i="8"/>
  <c r="FY44" i="8"/>
  <c r="HX44" i="10"/>
  <c r="JD44" i="10"/>
  <c r="EV44" i="10"/>
  <c r="CK44" i="8"/>
  <c r="DQ44" i="8"/>
  <c r="EW44" i="8"/>
  <c r="BP44" i="8"/>
  <c r="D44" i="8" s="1"/>
  <c r="EB44" i="8"/>
  <c r="GN44" i="8"/>
  <c r="CG44" i="8"/>
  <c r="BS44" i="8"/>
  <c r="GQ44" i="8"/>
  <c r="DK44" i="10"/>
  <c r="FW44" i="10"/>
  <c r="GH44" i="10"/>
  <c r="DG44" i="10"/>
  <c r="JB44" i="8"/>
  <c r="IF44" i="8"/>
  <c r="HW44" i="8"/>
  <c r="GB44" i="8"/>
  <c r="EJ44" i="10"/>
  <c r="CO44" i="10"/>
  <c r="BZ44" i="10"/>
  <c r="FR44" i="10"/>
  <c r="FS44" i="10"/>
  <c r="FO44" i="8"/>
  <c r="DC44" i="8"/>
  <c r="ES44" i="8"/>
  <c r="HH44" i="10"/>
  <c r="IN44" i="10"/>
  <c r="JT44" i="10"/>
  <c r="CR44" i="10"/>
  <c r="DX44" i="10"/>
  <c r="FD44" i="10"/>
  <c r="GJ44" i="10"/>
  <c r="FE44" i="8"/>
  <c r="EJ44" i="8"/>
  <c r="BZ44" i="8"/>
  <c r="FR44" i="8"/>
  <c r="CF44" i="10"/>
  <c r="FH44" i="10"/>
  <c r="FI44" i="10"/>
  <c r="CH44" i="10"/>
  <c r="EE44" i="10"/>
  <c r="ET44" i="10"/>
  <c r="HF44" i="10"/>
  <c r="IL44" i="10"/>
  <c r="JR44" i="10"/>
  <c r="CB44" i="10"/>
  <c r="DH44" i="10"/>
  <c r="EN44" i="10"/>
  <c r="DE44" i="10"/>
  <c r="GO44" i="10"/>
  <c r="CX44" i="10"/>
  <c r="FJ44" i="10"/>
  <c r="GP44" i="10"/>
  <c r="FC44" i="10"/>
  <c r="HO44" i="8"/>
  <c r="KA44" i="8"/>
  <c r="BP44" i="10"/>
  <c r="EB44" i="10"/>
  <c r="GN44" i="10"/>
  <c r="CG44" i="10"/>
  <c r="BS44" i="10"/>
  <c r="GQ44" i="10"/>
  <c r="CL44" i="8"/>
  <c r="EX44" i="8"/>
  <c r="GD44" i="8"/>
  <c r="GZ44" i="10"/>
  <c r="IF44" i="10"/>
  <c r="JL44" i="10"/>
  <c r="IS44" i="10"/>
  <c r="JY44" i="10"/>
  <c r="GY44" i="10"/>
  <c r="IE44" i="10"/>
  <c r="JK44" i="10"/>
  <c r="HC44" i="8"/>
  <c r="JO44" i="8"/>
  <c r="K47" i="3"/>
  <c r="CJ44" i="10"/>
  <c r="DP44" i="10"/>
  <c r="GB44" i="10"/>
  <c r="CT44" i="10"/>
  <c r="DZ44" i="10"/>
  <c r="FF44" i="10"/>
  <c r="GL44" i="10"/>
  <c r="BX44" i="10"/>
  <c r="ER44" i="10"/>
  <c r="GV44" i="10"/>
  <c r="EK44" i="10"/>
  <c r="BR44" i="10"/>
  <c r="DF44" i="10"/>
  <c r="ES44" i="10"/>
  <c r="IT44" i="8"/>
  <c r="HB44" i="8"/>
  <c r="JN44" i="8"/>
  <c r="BR44" i="8"/>
  <c r="GH44" i="8"/>
  <c r="IA44" i="10"/>
  <c r="JG44" i="10"/>
  <c r="Z47" i="3"/>
  <c r="FX44" i="10"/>
  <c r="DL44" i="8"/>
  <c r="FX44" i="8"/>
  <c r="HX44" i="8"/>
  <c r="HP44" i="8"/>
  <c r="KB44" i="8"/>
  <c r="GF44" i="8"/>
  <c r="HN44" i="10"/>
  <c r="IT44" i="10"/>
  <c r="JZ44" i="10"/>
  <c r="HY44" i="8"/>
  <c r="HS44" i="10"/>
  <c r="IY44" i="10"/>
  <c r="KE44" i="10"/>
  <c r="GG44" i="8"/>
  <c r="CA44" i="8"/>
  <c r="HW44" i="10"/>
  <c r="JC44" i="10"/>
  <c r="E40" i="10"/>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AO41" i="10" s="1"/>
  <c r="AP41" i="10" s="1"/>
  <c r="AQ41" i="10" s="1"/>
  <c r="AR41" i="10" s="1"/>
  <c r="AS41" i="10" s="1"/>
  <c r="AT41" i="10" s="1"/>
  <c r="AU41" i="10" s="1"/>
  <c r="AV41" i="10" s="1"/>
  <c r="AW41" i="10" s="1"/>
  <c r="AX41" i="10" s="1"/>
  <c r="AY41" i="10" s="1"/>
  <c r="AZ41" i="10" s="1"/>
  <c r="BA41" i="10" s="1"/>
  <c r="BB41" i="10" s="1"/>
  <c r="BC41" i="10" s="1"/>
  <c r="BD41" i="10" s="1"/>
  <c r="BE41" i="10" s="1"/>
  <c r="BF41" i="10" s="1"/>
  <c r="BG41" i="10" s="1"/>
  <c r="BH41" i="10" s="1"/>
  <c r="BI41" i="10" s="1"/>
  <c r="BJ41" i="10" s="1"/>
  <c r="BK41" i="10" s="1"/>
  <c r="BL41" i="10" s="1"/>
  <c r="BM41" i="10" s="1"/>
  <c r="BN41" i="10" s="1"/>
  <c r="D4" i="10"/>
  <c r="HK44" i="10"/>
  <c r="IQ44" i="10"/>
  <c r="JW44" i="10"/>
  <c r="HY44" i="10"/>
  <c r="JE44" i="10"/>
  <c r="HZ44" i="10"/>
  <c r="JF44" i="10"/>
  <c r="CN44" i="10"/>
  <c r="ER44" i="8"/>
  <c r="HA44" i="10"/>
  <c r="IG44" i="10"/>
  <c r="JM44" i="10"/>
  <c r="HB44" i="10"/>
  <c r="IH44" i="10"/>
  <c r="JN44" i="10"/>
  <c r="K44" i="8"/>
  <c r="BT44" i="10"/>
  <c r="CZ44" i="10"/>
  <c r="EF44" i="10"/>
  <c r="FL44" i="10"/>
  <c r="GR44" i="10"/>
  <c r="BU44" i="8"/>
  <c r="DA44" i="8"/>
  <c r="EG44" i="8"/>
  <c r="FM44" i="8"/>
  <c r="GS44" i="8"/>
  <c r="EZ44" i="10"/>
  <c r="FA44" i="10"/>
  <c r="DN44" i="10"/>
  <c r="BV44" i="8"/>
  <c r="DB44" i="8"/>
  <c r="EH44" i="8"/>
  <c r="FN44" i="8"/>
  <c r="GT44" i="8"/>
  <c r="EA44" i="8"/>
  <c r="GE44" i="8"/>
  <c r="DS44" i="8"/>
  <c r="GM44" i="8"/>
  <c r="CF44" i="8"/>
  <c r="CH44" i="8"/>
  <c r="DV44" i="8"/>
  <c r="EE44" i="8"/>
  <c r="ET44" i="8"/>
  <c r="HV44" i="10"/>
  <c r="JB44" i="10"/>
  <c r="HG44" i="10"/>
  <c r="IM44" i="10"/>
  <c r="JS44" i="10"/>
  <c r="L47" i="3"/>
  <c r="M47" i="3"/>
  <c r="BT44" i="8"/>
  <c r="CZ44" i="8"/>
  <c r="EF44" i="8"/>
  <c r="FL44" i="8"/>
  <c r="GR44" i="8"/>
  <c r="CC44" i="10"/>
  <c r="DI44" i="10"/>
  <c r="EO44" i="10"/>
  <c r="FU44" i="10"/>
  <c r="EZ44" i="8"/>
  <c r="FA44" i="8"/>
  <c r="DN44" i="8"/>
  <c r="CD44" i="10"/>
  <c r="DJ44" i="10"/>
  <c r="EP44" i="10"/>
  <c r="FV44" i="10"/>
  <c r="CV44" i="10"/>
  <c r="FY44" i="10"/>
  <c r="CP44" i="10"/>
  <c r="FK44" i="10"/>
  <c r="FZ44" i="10"/>
  <c r="HI44" i="10"/>
  <c r="IO44" i="10"/>
  <c r="JU44" i="10"/>
  <c r="HJ44" i="10"/>
  <c r="IP44" i="10"/>
  <c r="JV44" i="10"/>
  <c r="FT44" i="10"/>
  <c r="DM44" i="10"/>
  <c r="FK44" i="8"/>
  <c r="FZ44" i="8"/>
  <c r="HP44" i="10"/>
  <c r="IV44" i="10"/>
  <c r="KB44" i="10"/>
  <c r="GX44" i="10"/>
  <c r="ID44" i="10"/>
  <c r="JJ44" i="10"/>
  <c r="HO44" i="10"/>
  <c r="IU44" i="10"/>
  <c r="KA44" i="10"/>
  <c r="HC44" i="10"/>
  <c r="II44" i="10"/>
  <c r="JO44" i="10"/>
  <c r="AS47" i="3"/>
  <c r="FT44" i="8"/>
  <c r="CU44" i="10"/>
  <c r="FG44" i="10"/>
  <c r="DT44" i="10"/>
  <c r="GF44" i="10"/>
  <c r="CY44" i="10"/>
  <c r="HQ44" i="10"/>
  <c r="IW44" i="10"/>
  <c r="KC44" i="10"/>
  <c r="HR44" i="10"/>
  <c r="IX44" i="10"/>
  <c r="KD44" i="10"/>
  <c r="BO34" i="8"/>
  <c r="BO44" i="8"/>
  <c r="AU44" i="8"/>
  <c r="BN44" i="8"/>
  <c r="S47" i="3"/>
  <c r="X44" i="8"/>
  <c r="N44" i="8"/>
  <c r="Q47" i="3"/>
  <c r="AU47" i="3"/>
  <c r="X47" i="3"/>
  <c r="T47" i="3"/>
  <c r="T11" i="8"/>
  <c r="T32" i="8" s="1"/>
  <c r="T34" i="8" s="1"/>
  <c r="T11" i="10"/>
  <c r="T32" i="10" s="1"/>
  <c r="T34" i="10" s="1"/>
  <c r="S11" i="8"/>
  <c r="S32" i="8" s="1"/>
  <c r="S34" i="8" s="1"/>
  <c r="S11" i="10"/>
  <c r="S32" i="10" s="1"/>
  <c r="S34" i="10" s="1"/>
  <c r="O12" i="8"/>
  <c r="O42" i="8" s="1"/>
  <c r="O12" i="10"/>
  <c r="AH11" i="8"/>
  <c r="AH32" i="8" s="1"/>
  <c r="AH34" i="8" s="1"/>
  <c r="AH11" i="10"/>
  <c r="AH32" i="10" s="1"/>
  <c r="AH34" i="10" s="1"/>
  <c r="AC11" i="8"/>
  <c r="AC32" i="8" s="1"/>
  <c r="AC34" i="8" s="1"/>
  <c r="AC11" i="10"/>
  <c r="AC32" i="10" s="1"/>
  <c r="AC34" i="10" s="1"/>
  <c r="AT47" i="3"/>
  <c r="AC44" i="8"/>
  <c r="E43" i="10"/>
  <c r="F43" i="10" s="1"/>
  <c r="G43" i="10" s="1"/>
  <c r="H43" i="10" s="1"/>
  <c r="I43" i="10" s="1"/>
  <c r="J43" i="10" s="1"/>
  <c r="K43" i="10" s="1"/>
  <c r="L43" i="10" s="1"/>
  <c r="M43" i="10" s="1"/>
  <c r="N43" i="10" s="1"/>
  <c r="W11" i="8"/>
  <c r="W32" i="8" s="1"/>
  <c r="W34" i="8" s="1"/>
  <c r="W11" i="10"/>
  <c r="W32" i="10" s="1"/>
  <c r="W34" i="10" s="1"/>
  <c r="AA11" i="8"/>
  <c r="AA32" i="8" s="1"/>
  <c r="AA34" i="8" s="1"/>
  <c r="AA11" i="10"/>
  <c r="AA32" i="10" s="1"/>
  <c r="AA34" i="10" s="1"/>
  <c r="V11" i="8"/>
  <c r="V32" i="8" s="1"/>
  <c r="V34" i="8" s="1"/>
  <c r="V11" i="10"/>
  <c r="V32" i="10" s="1"/>
  <c r="V34" i="10" s="1"/>
  <c r="G22" i="11"/>
  <c r="F22" i="11"/>
  <c r="AX34" i="10"/>
  <c r="AD11" i="8"/>
  <c r="AD32" i="8" s="1"/>
  <c r="AD34" i="8" s="1"/>
  <c r="AD11" i="10"/>
  <c r="AD32" i="10" s="1"/>
  <c r="AD34" i="10" s="1"/>
  <c r="AF11" i="8"/>
  <c r="AF32" i="8" s="1"/>
  <c r="AF34" i="8" s="1"/>
  <c r="AF11" i="10"/>
  <c r="AF32" i="10" s="1"/>
  <c r="AF34" i="10" s="1"/>
  <c r="E33" i="10"/>
  <c r="F33" i="10" s="1"/>
  <c r="G33" i="10" s="1"/>
  <c r="H33" i="10" s="1"/>
  <c r="I33" i="10" s="1"/>
  <c r="J33" i="10" s="1"/>
  <c r="K33" i="10" s="1"/>
  <c r="L33" i="10" s="1"/>
  <c r="M33" i="10" s="1"/>
  <c r="N33" i="10" s="1"/>
  <c r="O33" i="10" s="1"/>
  <c r="P33" i="10" s="1"/>
  <c r="Q33" i="10" s="1"/>
  <c r="R33" i="10" s="1"/>
  <c r="E34" i="10"/>
  <c r="E35" i="10" s="1"/>
  <c r="AE11" i="8"/>
  <c r="AE32" i="8" s="1"/>
  <c r="AE34" i="8" s="1"/>
  <c r="AE11" i="10"/>
  <c r="AE32" i="10" s="1"/>
  <c r="AE34" i="10" s="1"/>
  <c r="Y11" i="8"/>
  <c r="Y32" i="8" s="1"/>
  <c r="Y34" i="8" s="1"/>
  <c r="Y11" i="10"/>
  <c r="Y32" i="10" s="1"/>
  <c r="Y34" i="10" s="1"/>
  <c r="U11" i="8"/>
  <c r="U32" i="8" s="1"/>
  <c r="U34" i="8" s="1"/>
  <c r="U11" i="10"/>
  <c r="U32" i="10" s="1"/>
  <c r="U34" i="10" s="1"/>
  <c r="X11" i="8"/>
  <c r="X32" i="8" s="1"/>
  <c r="X34" i="8" s="1"/>
  <c r="X11" i="10"/>
  <c r="X32" i="10" s="1"/>
  <c r="X34" i="10" s="1"/>
  <c r="D32" i="10"/>
  <c r="BN34" i="10"/>
  <c r="D42" i="10"/>
  <c r="BN44" i="10"/>
  <c r="H22" i="11"/>
  <c r="BO34" i="10"/>
  <c r="H23" i="11"/>
  <c r="BO44" i="10"/>
  <c r="AX47" i="3"/>
  <c r="AG47" i="3"/>
  <c r="AI47" i="3"/>
  <c r="AQ47" i="3"/>
  <c r="U47" i="3"/>
  <c r="AY47" i="3"/>
  <c r="AK44" i="8"/>
  <c r="N47" i="3"/>
  <c r="AL47" i="3"/>
  <c r="AK47" i="3"/>
  <c r="AC47" i="3"/>
  <c r="AD44" i="8"/>
  <c r="W47" i="3"/>
  <c r="AO47" i="3"/>
  <c r="AJ47" i="3"/>
  <c r="F44" i="8"/>
  <c r="AR47" i="3"/>
  <c r="J44" i="8"/>
  <c r="AL44" i="8"/>
  <c r="G47" i="3"/>
  <c r="AD47" i="3"/>
  <c r="AV47" i="3"/>
  <c r="AE47" i="3"/>
  <c r="AP47" i="3"/>
  <c r="V47" i="3"/>
  <c r="AM44" i="8"/>
  <c r="AB47" i="3"/>
  <c r="AN47" i="3"/>
  <c r="AF47" i="3"/>
  <c r="AA47" i="3"/>
  <c r="L44" i="8"/>
  <c r="S44" i="8"/>
  <c r="I47" i="3"/>
  <c r="AE44" i="8"/>
  <c r="AW44" i="8"/>
  <c r="F47" i="3"/>
  <c r="AW47" i="3"/>
  <c r="AI44" i="8"/>
  <c r="AZ47" i="3"/>
  <c r="AM47" i="3"/>
  <c r="W44" i="8"/>
  <c r="AY44" i="8"/>
  <c r="T44" i="8"/>
  <c r="AS44" i="8"/>
  <c r="J47" i="3"/>
  <c r="H47" i="3"/>
  <c r="I44" i="8"/>
  <c r="AN44" i="8"/>
  <c r="AT44" i="8"/>
  <c r="AQ44" i="8"/>
  <c r="R45" i="3"/>
  <c r="R47" i="3" s="1"/>
  <c r="R12" i="8"/>
  <c r="R42" i="8" s="1"/>
  <c r="R44" i="8" s="1"/>
  <c r="H44" i="8"/>
  <c r="AP44" i="8"/>
  <c r="AJ44" i="8"/>
  <c r="P45" i="3"/>
  <c r="P47" i="3" s="1"/>
  <c r="P12" i="8"/>
  <c r="P42" i="8" s="1"/>
  <c r="P44" i="8" s="1"/>
  <c r="E33" i="8"/>
  <c r="F33" i="8" s="1"/>
  <c r="G33" i="8" s="1"/>
  <c r="H33" i="8" s="1"/>
  <c r="I33" i="8" s="1"/>
  <c r="J33" i="8" s="1"/>
  <c r="K33" i="8" s="1"/>
  <c r="L33" i="8" s="1"/>
  <c r="M33" i="8" s="1"/>
  <c r="N33" i="8" s="1"/>
  <c r="O33" i="8" s="1"/>
  <c r="P33" i="8" s="1"/>
  <c r="Q33" i="8" s="1"/>
  <c r="R33" i="8" s="1"/>
  <c r="E34" i="8"/>
  <c r="E35" i="8" s="1"/>
  <c r="AF44" i="8"/>
  <c r="Q44" i="8"/>
  <c r="Y45" i="3"/>
  <c r="Y47" i="3" s="1"/>
  <c r="Y12" i="8"/>
  <c r="Y42" i="8" s="1"/>
  <c r="Y44" i="8" s="1"/>
  <c r="AX44" i="8"/>
  <c r="AA44" i="8"/>
  <c r="AR44" i="8"/>
  <c r="Z44" i="8"/>
  <c r="AZ44" i="8"/>
  <c r="E47" i="3"/>
  <c r="E48" i="3" s="1"/>
  <c r="AV44" i="8"/>
  <c r="AG44" i="8"/>
  <c r="M44" i="8"/>
  <c r="AH45" i="3"/>
  <c r="AH47" i="3" s="1"/>
  <c r="AH12" i="8"/>
  <c r="AH42" i="8" s="1"/>
  <c r="AH44" i="8" s="1"/>
  <c r="G44" i="8"/>
  <c r="V44" i="8"/>
  <c r="E40" i="8"/>
  <c r="E41" i="8" s="1"/>
  <c r="F41" i="8" s="1"/>
  <c r="G41" i="8" s="1"/>
  <c r="H41" i="8" s="1"/>
  <c r="I41" i="8" s="1"/>
  <c r="J41" i="8" s="1"/>
  <c r="K41" i="8" s="1"/>
  <c r="L41" i="8" s="1"/>
  <c r="M41" i="8" s="1"/>
  <c r="N41" i="8" s="1"/>
  <c r="O41" i="8" s="1"/>
  <c r="P41" i="8" s="1"/>
  <c r="Q41" i="8" s="1"/>
  <c r="R41" i="8" s="1"/>
  <c r="S41" i="8" s="1"/>
  <c r="T41" i="8" s="1"/>
  <c r="U41" i="8" s="1"/>
  <c r="V41" i="8" s="1"/>
  <c r="W41" i="8" s="1"/>
  <c r="X41" i="8" s="1"/>
  <c r="Y41" i="8" s="1"/>
  <c r="Z41" i="8" s="1"/>
  <c r="AA41" i="8" s="1"/>
  <c r="AB41" i="8" s="1"/>
  <c r="AC41" i="8" s="1"/>
  <c r="AD41" i="8" s="1"/>
  <c r="AE41" i="8" s="1"/>
  <c r="AF41" i="8" s="1"/>
  <c r="AG41" i="8" s="1"/>
  <c r="AH41" i="8" s="1"/>
  <c r="AI41" i="8" s="1"/>
  <c r="AJ41" i="8" s="1"/>
  <c r="AK41" i="8" s="1"/>
  <c r="AL41" i="8" s="1"/>
  <c r="AM41" i="8" s="1"/>
  <c r="AN41" i="8" s="1"/>
  <c r="AO41" i="8" s="1"/>
  <c r="AP41" i="8" s="1"/>
  <c r="AQ41" i="8" s="1"/>
  <c r="AR41" i="8" s="1"/>
  <c r="AS41" i="8" s="1"/>
  <c r="AT41" i="8" s="1"/>
  <c r="AU41" i="8" s="1"/>
  <c r="AV41" i="8" s="1"/>
  <c r="AW41" i="8" s="1"/>
  <c r="AX41" i="8" s="1"/>
  <c r="AY41" i="8" s="1"/>
  <c r="AZ41" i="8" s="1"/>
  <c r="BA41" i="8" s="1"/>
  <c r="BB41" i="8" s="1"/>
  <c r="BC41" i="8" s="1"/>
  <c r="BD41" i="8" s="1"/>
  <c r="BE41" i="8" s="1"/>
  <c r="BF41" i="8" s="1"/>
  <c r="BG41" i="8" s="1"/>
  <c r="BH41" i="8" s="1"/>
  <c r="BI41" i="8" s="1"/>
  <c r="BJ41" i="8" s="1"/>
  <c r="BK41" i="8" s="1"/>
  <c r="BL41" i="8" s="1"/>
  <c r="BM41" i="8" s="1"/>
  <c r="BN41" i="8" s="1"/>
  <c r="D4" i="8"/>
  <c r="AB44" i="8"/>
  <c r="AO44" i="8"/>
  <c r="U44" i="8"/>
  <c r="E43" i="8"/>
  <c r="F43" i="8" s="1"/>
  <c r="G43" i="8" s="1"/>
  <c r="H43" i="8" s="1"/>
  <c r="I43" i="8" s="1"/>
  <c r="J43" i="8" s="1"/>
  <c r="K43" i="8" s="1"/>
  <c r="L43" i="8" s="1"/>
  <c r="M43" i="8" s="1"/>
  <c r="N43" i="8" s="1"/>
  <c r="O45" i="3"/>
  <c r="O47" i="3" s="1"/>
  <c r="BI129" i="4"/>
  <c r="BI62" i="4"/>
  <c r="BI47" i="4"/>
  <c r="BI43" i="4"/>
  <c r="BI31" i="4"/>
  <c r="BI2" i="4"/>
  <c r="H25" i="7"/>
  <c r="G25" i="7"/>
  <c r="F25" i="7"/>
  <c r="H43" i="4"/>
  <c r="I43" i="4"/>
  <c r="J43" i="4"/>
  <c r="K43" i="4"/>
  <c r="L43" i="4"/>
  <c r="M43" i="4"/>
  <c r="N43" i="4"/>
  <c r="O43" i="4"/>
  <c r="P43" i="4"/>
  <c r="Q43" i="4"/>
  <c r="R43" i="4"/>
  <c r="S43" i="4"/>
  <c r="T43" i="4"/>
  <c r="U43" i="4"/>
  <c r="V43" i="4"/>
  <c r="W43" i="4"/>
  <c r="X43" i="4"/>
  <c r="Y43" i="4"/>
  <c r="Z43" i="4"/>
  <c r="AA43" i="4"/>
  <c r="AB43" i="4"/>
  <c r="AC43" i="4"/>
  <c r="AD43" i="4"/>
  <c r="AE43" i="4"/>
  <c r="AF43" i="4"/>
  <c r="AG43" i="4"/>
  <c r="AH43" i="4"/>
  <c r="AI43" i="4"/>
  <c r="AJ43" i="4"/>
  <c r="AK43" i="4"/>
  <c r="AL43" i="4"/>
  <c r="AM43" i="4"/>
  <c r="AN43" i="4"/>
  <c r="AO43" i="4"/>
  <c r="AP43" i="4"/>
  <c r="AQ43" i="4"/>
  <c r="AR43" i="4"/>
  <c r="AS43" i="4"/>
  <c r="AT43" i="4"/>
  <c r="AU43" i="4"/>
  <c r="AV43" i="4"/>
  <c r="AW43" i="4"/>
  <c r="AX43" i="4"/>
  <c r="AY43" i="4"/>
  <c r="AZ43" i="4"/>
  <c r="BA43" i="4"/>
  <c r="BB43" i="4"/>
  <c r="BC43" i="4"/>
  <c r="BD43" i="4"/>
  <c r="BE43" i="4"/>
  <c r="BF43" i="4"/>
  <c r="BG43" i="4"/>
  <c r="BH43" i="4"/>
  <c r="G43" i="4"/>
  <c r="F43" i="4" l="1"/>
  <c r="F37" i="11"/>
  <c r="E44" i="10"/>
  <c r="E45" i="10" s="1"/>
  <c r="E46" i="10" s="1"/>
  <c r="BO41" i="10"/>
  <c r="BP41" i="10" s="1"/>
  <c r="BQ41" i="10" s="1"/>
  <c r="BR41" i="10" s="1"/>
  <c r="BS41" i="10" s="1"/>
  <c r="BT41" i="10" s="1"/>
  <c r="BU41" i="10" s="1"/>
  <c r="BV41" i="10" s="1"/>
  <c r="BW41" i="10" s="1"/>
  <c r="BX41" i="10" s="1"/>
  <c r="BY41" i="10" s="1"/>
  <c r="BZ41" i="10" s="1"/>
  <c r="CA41" i="10" s="1"/>
  <c r="CB41" i="10" s="1"/>
  <c r="CC41" i="10" s="1"/>
  <c r="CD41" i="10" s="1"/>
  <c r="CE41" i="10" s="1"/>
  <c r="CF41" i="10" s="1"/>
  <c r="CG41" i="10" s="1"/>
  <c r="CH41" i="10" s="1"/>
  <c r="CI41" i="10" s="1"/>
  <c r="CJ41" i="10" s="1"/>
  <c r="CK41" i="10" s="1"/>
  <c r="CL41" i="10" s="1"/>
  <c r="CM41" i="10" s="1"/>
  <c r="CN41" i="10" s="1"/>
  <c r="CO41" i="10" s="1"/>
  <c r="CP41" i="10" s="1"/>
  <c r="CQ41" i="10" s="1"/>
  <c r="CR41" i="10" s="1"/>
  <c r="CS41" i="10" s="1"/>
  <c r="CT41" i="10" s="1"/>
  <c r="CU41" i="10" s="1"/>
  <c r="CV41" i="10" s="1"/>
  <c r="CW41" i="10" s="1"/>
  <c r="CX41" i="10" s="1"/>
  <c r="CY41" i="10" s="1"/>
  <c r="CZ41" i="10" s="1"/>
  <c r="DA41" i="10" s="1"/>
  <c r="DB41" i="10" s="1"/>
  <c r="DC41" i="10" s="1"/>
  <c r="DD41" i="10" s="1"/>
  <c r="DE41" i="10" s="1"/>
  <c r="DF41" i="10" s="1"/>
  <c r="DG41" i="10" s="1"/>
  <c r="DH41" i="10" s="1"/>
  <c r="DI41" i="10" s="1"/>
  <c r="DJ41" i="10" s="1"/>
  <c r="DK41" i="10" s="1"/>
  <c r="DL41" i="10" s="1"/>
  <c r="DM41" i="10" s="1"/>
  <c r="DN41" i="10" s="1"/>
  <c r="DO41" i="10" s="1"/>
  <c r="DP41" i="10" s="1"/>
  <c r="DQ41" i="10" s="1"/>
  <c r="DR41" i="10" s="1"/>
  <c r="DS41" i="10" s="1"/>
  <c r="DT41" i="10" s="1"/>
  <c r="DU41" i="10" s="1"/>
  <c r="DV41" i="10" s="1"/>
  <c r="DW41" i="10" s="1"/>
  <c r="DX41" i="10" s="1"/>
  <c r="DY41" i="10" s="1"/>
  <c r="DZ41" i="10" s="1"/>
  <c r="EA41" i="10" s="1"/>
  <c r="EB41" i="10" s="1"/>
  <c r="EC41" i="10" s="1"/>
  <c r="ED41" i="10" s="1"/>
  <c r="EE41" i="10" s="1"/>
  <c r="EF41" i="10" s="1"/>
  <c r="EG41" i="10" s="1"/>
  <c r="EH41" i="10" s="1"/>
  <c r="EI41" i="10" s="1"/>
  <c r="EJ41" i="10" s="1"/>
  <c r="EK41" i="10" s="1"/>
  <c r="EL41" i="10" s="1"/>
  <c r="EM41" i="10" s="1"/>
  <c r="EN41" i="10" s="1"/>
  <c r="EO41" i="10" s="1"/>
  <c r="EP41" i="10" s="1"/>
  <c r="EQ41" i="10" s="1"/>
  <c r="ER41" i="10" s="1"/>
  <c r="ES41" i="10" s="1"/>
  <c r="ET41" i="10" s="1"/>
  <c r="EU41" i="10" s="1"/>
  <c r="EV41" i="10" s="1"/>
  <c r="EW41" i="10" s="1"/>
  <c r="EX41" i="10" s="1"/>
  <c r="EY41" i="10" s="1"/>
  <c r="EZ41" i="10" s="1"/>
  <c r="FA41" i="10" s="1"/>
  <c r="FB41" i="10" s="1"/>
  <c r="FC41" i="10" s="1"/>
  <c r="FD41" i="10" s="1"/>
  <c r="FE41" i="10" s="1"/>
  <c r="FF41" i="10" s="1"/>
  <c r="FG41" i="10" s="1"/>
  <c r="FH41" i="10" s="1"/>
  <c r="FI41" i="10" s="1"/>
  <c r="FJ41" i="10" s="1"/>
  <c r="FK41" i="10" s="1"/>
  <c r="FL41" i="10" s="1"/>
  <c r="FM41" i="10" s="1"/>
  <c r="FN41" i="10" s="1"/>
  <c r="FO41" i="10" s="1"/>
  <c r="FP41" i="10" s="1"/>
  <c r="FQ41" i="10" s="1"/>
  <c r="FR41" i="10" s="1"/>
  <c r="FS41" i="10" s="1"/>
  <c r="FT41" i="10" s="1"/>
  <c r="FU41" i="10" s="1"/>
  <c r="FV41" i="10" s="1"/>
  <c r="FW41" i="10" s="1"/>
  <c r="FX41" i="10" s="1"/>
  <c r="FY41" i="10" s="1"/>
  <c r="FZ41" i="10" s="1"/>
  <c r="GA41" i="10" s="1"/>
  <c r="GB41" i="10" s="1"/>
  <c r="GC41" i="10" s="1"/>
  <c r="GD41" i="10" s="1"/>
  <c r="GE41" i="10" s="1"/>
  <c r="GF41" i="10" s="1"/>
  <c r="GG41" i="10" s="1"/>
  <c r="GH41" i="10" s="1"/>
  <c r="GI41" i="10" s="1"/>
  <c r="GJ41" i="10" s="1"/>
  <c r="GK41" i="10" s="1"/>
  <c r="GL41" i="10" s="1"/>
  <c r="GM41" i="10" s="1"/>
  <c r="GN41" i="10" s="1"/>
  <c r="GO41" i="10" s="1"/>
  <c r="GP41" i="10" s="1"/>
  <c r="GQ41" i="10" s="1"/>
  <c r="GR41" i="10" s="1"/>
  <c r="GS41" i="10" s="1"/>
  <c r="GT41" i="10" s="1"/>
  <c r="GU41" i="10" s="1"/>
  <c r="GV41" i="10" s="1"/>
  <c r="GW41" i="10" s="1"/>
  <c r="GX41" i="10" s="1"/>
  <c r="GY41" i="10" s="1"/>
  <c r="GZ41" i="10" s="1"/>
  <c r="HA41" i="10" s="1"/>
  <c r="HB41" i="10" s="1"/>
  <c r="HC41" i="10" s="1"/>
  <c r="HD41" i="10" s="1"/>
  <c r="HE41" i="10" s="1"/>
  <c r="HF41" i="10" s="1"/>
  <c r="HG41" i="10" s="1"/>
  <c r="HH41" i="10" s="1"/>
  <c r="HI41" i="10" s="1"/>
  <c r="HJ41" i="10" s="1"/>
  <c r="HK41" i="10" s="1"/>
  <c r="HL41" i="10" s="1"/>
  <c r="HM41" i="10" s="1"/>
  <c r="HN41" i="10" s="1"/>
  <c r="HO41" i="10" s="1"/>
  <c r="HP41" i="10" s="1"/>
  <c r="HQ41" i="10" s="1"/>
  <c r="HR41" i="10" s="1"/>
  <c r="HS41" i="10" s="1"/>
  <c r="HT41" i="10" s="1"/>
  <c r="HU41" i="10" s="1"/>
  <c r="HV41" i="10" s="1"/>
  <c r="HW41" i="10" s="1"/>
  <c r="HX41" i="10" s="1"/>
  <c r="HY41" i="10" s="1"/>
  <c r="HZ41" i="10" s="1"/>
  <c r="IA41" i="10" s="1"/>
  <c r="IB41" i="10" s="1"/>
  <c r="IC41" i="10" s="1"/>
  <c r="ID41" i="10" s="1"/>
  <c r="IE41" i="10" s="1"/>
  <c r="IF41" i="10" s="1"/>
  <c r="IG41" i="10" s="1"/>
  <c r="IH41" i="10" s="1"/>
  <c r="II41" i="10" s="1"/>
  <c r="IJ41" i="10" s="1"/>
  <c r="IK41" i="10" s="1"/>
  <c r="IL41" i="10" s="1"/>
  <c r="IM41" i="10" s="1"/>
  <c r="IN41" i="10" s="1"/>
  <c r="IO41" i="10" s="1"/>
  <c r="IP41" i="10" s="1"/>
  <c r="IQ41" i="10" s="1"/>
  <c r="IR41" i="10" s="1"/>
  <c r="IS41" i="10" s="1"/>
  <c r="IT41" i="10" s="1"/>
  <c r="IU41" i="10" s="1"/>
  <c r="IV41" i="10" s="1"/>
  <c r="IW41" i="10" s="1"/>
  <c r="IX41" i="10" s="1"/>
  <c r="IY41" i="10" s="1"/>
  <c r="IZ41" i="10" s="1"/>
  <c r="JA41" i="10" s="1"/>
  <c r="JB41" i="10" s="1"/>
  <c r="JC41" i="10" s="1"/>
  <c r="JD41" i="10" s="1"/>
  <c r="JE41" i="10" s="1"/>
  <c r="JF41" i="10" s="1"/>
  <c r="JG41" i="10" s="1"/>
  <c r="JH41" i="10" s="1"/>
  <c r="JI41" i="10" s="1"/>
  <c r="JJ41" i="10" s="1"/>
  <c r="JK41" i="10" s="1"/>
  <c r="JL41" i="10" s="1"/>
  <c r="JM41" i="10" s="1"/>
  <c r="JN41" i="10" s="1"/>
  <c r="JO41" i="10" s="1"/>
  <c r="JP41" i="10" s="1"/>
  <c r="JQ41" i="10" s="1"/>
  <c r="JR41" i="10" s="1"/>
  <c r="JS41" i="10" s="1"/>
  <c r="JT41" i="10" s="1"/>
  <c r="JU41" i="10" s="1"/>
  <c r="JV41" i="10" s="1"/>
  <c r="JW41" i="10" s="1"/>
  <c r="JX41" i="10" s="1"/>
  <c r="JY41" i="10" s="1"/>
  <c r="JZ41" i="10" s="1"/>
  <c r="KA41" i="10" s="1"/>
  <c r="KB41" i="10" s="1"/>
  <c r="KC41" i="10" s="1"/>
  <c r="KD41" i="10" s="1"/>
  <c r="KE41" i="10" s="1"/>
  <c r="KF41" i="10" s="1"/>
  <c r="KG41" i="10" s="1"/>
  <c r="D41" i="10"/>
  <c r="S33" i="8"/>
  <c r="T33" i="8" s="1"/>
  <c r="U33" i="8" s="1"/>
  <c r="V33" i="8" s="1"/>
  <c r="W33" i="8" s="1"/>
  <c r="X33" i="8" s="1"/>
  <c r="Y33" i="8" s="1"/>
  <c r="Z33" i="8" s="1"/>
  <c r="AA33" i="8" s="1"/>
  <c r="AB33" i="8" s="1"/>
  <c r="AC33" i="8" s="1"/>
  <c r="AD33" i="8" s="1"/>
  <c r="AE33" i="8" s="1"/>
  <c r="AF33" i="8" s="1"/>
  <c r="AG33" i="8" s="1"/>
  <c r="AH33" i="8" s="1"/>
  <c r="AI33" i="8" s="1"/>
  <c r="AJ33" i="8" s="1"/>
  <c r="AK33" i="8" s="1"/>
  <c r="AL33" i="8" s="1"/>
  <c r="AM33" i="8" s="1"/>
  <c r="AN33" i="8" s="1"/>
  <c r="AO33" i="8" s="1"/>
  <c r="AP33" i="8" s="1"/>
  <c r="AQ33" i="8" s="1"/>
  <c r="AR33" i="8" s="1"/>
  <c r="AS33" i="8" s="1"/>
  <c r="AT33" i="8" s="1"/>
  <c r="AU33" i="8" s="1"/>
  <c r="AV33" i="8" s="1"/>
  <c r="AW33" i="8" s="1"/>
  <c r="AX33" i="8" s="1"/>
  <c r="AY33" i="8" s="1"/>
  <c r="AZ33" i="8" s="1"/>
  <c r="BA33" i="8" s="1"/>
  <c r="BB33" i="8" s="1"/>
  <c r="BC33" i="8" s="1"/>
  <c r="BD33" i="8" s="1"/>
  <c r="BE33" i="8" s="1"/>
  <c r="BF33" i="8" s="1"/>
  <c r="BG33" i="8" s="1"/>
  <c r="BH33" i="8" s="1"/>
  <c r="BI33" i="8" s="1"/>
  <c r="BJ33" i="8" s="1"/>
  <c r="BK33" i="8" s="1"/>
  <c r="BL33" i="8" s="1"/>
  <c r="BM33" i="8" s="1"/>
  <c r="BN33" i="8" s="1"/>
  <c r="S33" i="10"/>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AO33" i="10" s="1"/>
  <c r="AP33" i="10" s="1"/>
  <c r="AQ33" i="10" s="1"/>
  <c r="AR33" i="10" s="1"/>
  <c r="AS33" i="10" s="1"/>
  <c r="AT33" i="10" s="1"/>
  <c r="AU33" i="10" s="1"/>
  <c r="AV33" i="10" s="1"/>
  <c r="AW33" i="10" s="1"/>
  <c r="AX33" i="10" s="1"/>
  <c r="AY33" i="10" s="1"/>
  <c r="AZ33" i="10" s="1"/>
  <c r="BA33" i="10" s="1"/>
  <c r="BB33" i="10" s="1"/>
  <c r="BC33" i="10" s="1"/>
  <c r="BD33" i="10" s="1"/>
  <c r="BE33" i="10" s="1"/>
  <c r="BF33" i="10" s="1"/>
  <c r="BG33" i="10" s="1"/>
  <c r="BH33" i="10" s="1"/>
  <c r="BI33" i="10" s="1"/>
  <c r="BJ33" i="10" s="1"/>
  <c r="BK33" i="10" s="1"/>
  <c r="BL33" i="10" s="1"/>
  <c r="BM33" i="10" s="1"/>
  <c r="BN33" i="10" s="1"/>
  <c r="D33" i="10" s="1"/>
  <c r="D11" i="8"/>
  <c r="O42" i="10"/>
  <c r="D12" i="10"/>
  <c r="E36" i="10"/>
  <c r="F35" i="10"/>
  <c r="D11" i="10"/>
  <c r="D34" i="10"/>
  <c r="D44" i="10"/>
  <c r="F48" i="3"/>
  <c r="G48" i="3" s="1"/>
  <c r="H48" i="3" s="1"/>
  <c r="I48" i="3" s="1"/>
  <c r="D12" i="8"/>
  <c r="BO41" i="8"/>
  <c r="E44" i="8"/>
  <c r="E45" i="8" s="1"/>
  <c r="E46" i="8" s="1"/>
  <c r="F35" i="8"/>
  <c r="E36" i="8"/>
  <c r="O44" i="8"/>
  <c r="O43" i="8"/>
  <c r="P43" i="8" s="1"/>
  <c r="Q43" i="8" s="1"/>
  <c r="R43" i="8" s="1"/>
  <c r="S43" i="8" s="1"/>
  <c r="T43" i="8" s="1"/>
  <c r="U43" i="8" s="1"/>
  <c r="V43" i="8" s="1"/>
  <c r="W43" i="8" s="1"/>
  <c r="X43" i="8" s="1"/>
  <c r="Y43" i="8" s="1"/>
  <c r="Z43" i="8" s="1"/>
  <c r="AA43" i="8" s="1"/>
  <c r="AB43" i="8" s="1"/>
  <c r="AC43" i="8" s="1"/>
  <c r="AD43" i="8" s="1"/>
  <c r="AE43" i="8" s="1"/>
  <c r="AF43" i="8" s="1"/>
  <c r="AG43" i="8" s="1"/>
  <c r="AH43" i="8" s="1"/>
  <c r="AI43" i="8" s="1"/>
  <c r="AJ43" i="8" s="1"/>
  <c r="AK43" i="8" s="1"/>
  <c r="AL43" i="8" s="1"/>
  <c r="AM43" i="8" s="1"/>
  <c r="AN43" i="8" s="1"/>
  <c r="AO43" i="8" s="1"/>
  <c r="AP43" i="8" s="1"/>
  <c r="AQ43" i="8" s="1"/>
  <c r="AR43" i="8" s="1"/>
  <c r="AS43" i="8" s="1"/>
  <c r="AT43" i="8" s="1"/>
  <c r="AU43" i="8" s="1"/>
  <c r="AV43" i="8" s="1"/>
  <c r="AW43" i="8" s="1"/>
  <c r="AX43" i="8" s="1"/>
  <c r="AY43" i="8" s="1"/>
  <c r="AZ43" i="8" s="1"/>
  <c r="BA43" i="8" s="1"/>
  <c r="BB43" i="8" s="1"/>
  <c r="BC43" i="8" s="1"/>
  <c r="BD43" i="8" s="1"/>
  <c r="BE43" i="8" s="1"/>
  <c r="BF43" i="8" s="1"/>
  <c r="BG43" i="8" s="1"/>
  <c r="BH43" i="8" s="1"/>
  <c r="BI43" i="8" s="1"/>
  <c r="BJ43" i="8" s="1"/>
  <c r="BK43" i="8" s="1"/>
  <c r="BL43" i="8" s="1"/>
  <c r="BM43" i="8" s="1"/>
  <c r="AD2" i="3"/>
  <c r="AE2" i="3"/>
  <c r="AF2" i="3"/>
  <c r="AG2" i="3"/>
  <c r="AH2" i="3"/>
  <c r="AI2" i="3"/>
  <c r="AJ2" i="3"/>
  <c r="AK2" i="3"/>
  <c r="AL2" i="3"/>
  <c r="AM2" i="3"/>
  <c r="AN2" i="3"/>
  <c r="AO2" i="3"/>
  <c r="AP2" i="3"/>
  <c r="AQ2" i="3"/>
  <c r="AR2" i="3"/>
  <c r="AS2" i="3"/>
  <c r="AT2" i="3"/>
  <c r="AU2" i="3"/>
  <c r="AV2" i="3"/>
  <c r="AW2" i="3"/>
  <c r="AX2" i="3"/>
  <c r="AY2" i="3"/>
  <c r="AZ2" i="3"/>
  <c r="BA2" i="3"/>
  <c r="BH129" i="4"/>
  <c r="BH62" i="4"/>
  <c r="BH47" i="4"/>
  <c r="BH31" i="4"/>
  <c r="BH2" i="4"/>
  <c r="G31" i="4"/>
  <c r="H31" i="4"/>
  <c r="I31" i="4"/>
  <c r="J31" i="4"/>
  <c r="K31" i="4"/>
  <c r="M31" i="4"/>
  <c r="N31" i="4"/>
  <c r="O31" i="4"/>
  <c r="P31" i="4"/>
  <c r="Q31" i="4"/>
  <c r="R31" i="4"/>
  <c r="S31" i="4"/>
  <c r="T31" i="4"/>
  <c r="U31" i="4"/>
  <c r="V31" i="4"/>
  <c r="W31" i="4"/>
  <c r="X31" i="4"/>
  <c r="Y31" i="4"/>
  <c r="Z31" i="4"/>
  <c r="AA31" i="4"/>
  <c r="AB31" i="4"/>
  <c r="AC31" i="4"/>
  <c r="AD31" i="4"/>
  <c r="AE31" i="4"/>
  <c r="AF31" i="4"/>
  <c r="AG31" i="4"/>
  <c r="AH31" i="4"/>
  <c r="AI31" i="4"/>
  <c r="AJ31" i="4"/>
  <c r="AK31" i="4"/>
  <c r="AL31" i="4"/>
  <c r="AM31" i="4"/>
  <c r="AN31" i="4"/>
  <c r="AO31" i="4"/>
  <c r="AP31" i="4"/>
  <c r="AQ31" i="4"/>
  <c r="AR31" i="4"/>
  <c r="AS31" i="4"/>
  <c r="AT31" i="4"/>
  <c r="AU31" i="4"/>
  <c r="AV31" i="4"/>
  <c r="AW31" i="4"/>
  <c r="AX31" i="4"/>
  <c r="AY31" i="4"/>
  <c r="AZ31" i="4"/>
  <c r="BA31" i="4"/>
  <c r="BB31" i="4"/>
  <c r="BC31" i="4"/>
  <c r="BD31" i="4"/>
  <c r="BE31" i="4"/>
  <c r="BF31" i="4"/>
  <c r="BG31" i="4"/>
  <c r="F31" i="4" l="1"/>
  <c r="O44" i="10"/>
  <c r="F38" i="11"/>
  <c r="F45" i="10"/>
  <c r="G45" i="10" s="1"/>
  <c r="BA2" i="8"/>
  <c r="BA20" i="8" s="1"/>
  <c r="BA2" i="10"/>
  <c r="BA20" i="10" s="1"/>
  <c r="AS2" i="8"/>
  <c r="AS20" i="8" s="1"/>
  <c r="AS2" i="10"/>
  <c r="AS20" i="10" s="1"/>
  <c r="AK2" i="8"/>
  <c r="AK20" i="8" s="1"/>
  <c r="AK2" i="10"/>
  <c r="AK20" i="10" s="1"/>
  <c r="AZ2" i="8"/>
  <c r="AZ20" i="8" s="1"/>
  <c r="AZ2" i="10"/>
  <c r="AZ20" i="10" s="1"/>
  <c r="AR2" i="8"/>
  <c r="AR20" i="8" s="1"/>
  <c r="AR2" i="10"/>
  <c r="AR20" i="10" s="1"/>
  <c r="AJ2" i="8"/>
  <c r="AJ20" i="8" s="1"/>
  <c r="AJ2" i="10"/>
  <c r="AJ20" i="10" s="1"/>
  <c r="AI2" i="8"/>
  <c r="AI20" i="8" s="1"/>
  <c r="AI2" i="10"/>
  <c r="AI20" i="10" s="1"/>
  <c r="AY2" i="8"/>
  <c r="AY20" i="8" s="1"/>
  <c r="AY2" i="10"/>
  <c r="AY20" i="10" s="1"/>
  <c r="AQ2" i="8"/>
  <c r="AQ20" i="8" s="1"/>
  <c r="AQ2" i="10"/>
  <c r="AQ20" i="10" s="1"/>
  <c r="AX2" i="8"/>
  <c r="AX20" i="8" s="1"/>
  <c r="AX2" i="10"/>
  <c r="AX20" i="10" s="1"/>
  <c r="AP2" i="8"/>
  <c r="AP20" i="8" s="1"/>
  <c r="AP2" i="10"/>
  <c r="AP20" i="10" s="1"/>
  <c r="AH2" i="8"/>
  <c r="AH20" i="8" s="1"/>
  <c r="AH2" i="10"/>
  <c r="AH20" i="10" s="1"/>
  <c r="AO2" i="8"/>
  <c r="AO20" i="8" s="1"/>
  <c r="AO2" i="10"/>
  <c r="AO20" i="10" s="1"/>
  <c r="AW2" i="8"/>
  <c r="AW20" i="8" s="1"/>
  <c r="AW2" i="10"/>
  <c r="AW20" i="10" s="1"/>
  <c r="AG2" i="8"/>
  <c r="AG20" i="8" s="1"/>
  <c r="AG2" i="10"/>
  <c r="AG20" i="10" s="1"/>
  <c r="AV2" i="8"/>
  <c r="AV20" i="8" s="1"/>
  <c r="AV2" i="10"/>
  <c r="AV20" i="10" s="1"/>
  <c r="AN2" i="8"/>
  <c r="AN20" i="8" s="1"/>
  <c r="AN2" i="10"/>
  <c r="AN20" i="10" s="1"/>
  <c r="AU2" i="8"/>
  <c r="AU20" i="8" s="1"/>
  <c r="AU2" i="10"/>
  <c r="AU20" i="10" s="1"/>
  <c r="AM2" i="8"/>
  <c r="AM20" i="8" s="1"/>
  <c r="AM2" i="10"/>
  <c r="AM20" i="10" s="1"/>
  <c r="AE2" i="8"/>
  <c r="AE20" i="8" s="1"/>
  <c r="AE2" i="10"/>
  <c r="AE20" i="10" s="1"/>
  <c r="AF2" i="8"/>
  <c r="AF20" i="8" s="1"/>
  <c r="AF2" i="10"/>
  <c r="AF20" i="10" s="1"/>
  <c r="AT2" i="8"/>
  <c r="AT20" i="8" s="1"/>
  <c r="AT2" i="10"/>
  <c r="AT20" i="10" s="1"/>
  <c r="AL2" i="8"/>
  <c r="AL20" i="8" s="1"/>
  <c r="AL2" i="10"/>
  <c r="AL20" i="10" s="1"/>
  <c r="AD2" i="10"/>
  <c r="BP41" i="8"/>
  <c r="O43" i="10"/>
  <c r="P43" i="10" s="1"/>
  <c r="Q43" i="10" s="1"/>
  <c r="R43" i="10" s="1"/>
  <c r="S43" i="10" s="1"/>
  <c r="T43" i="10" s="1"/>
  <c r="U43" i="10" s="1"/>
  <c r="V43" i="10" s="1"/>
  <c r="W43" i="10" s="1"/>
  <c r="X43" i="10" s="1"/>
  <c r="Y43" i="10" s="1"/>
  <c r="Z43" i="10" s="1"/>
  <c r="AA43" i="10" s="1"/>
  <c r="AB43" i="10" s="1"/>
  <c r="AC43" i="10" s="1"/>
  <c r="AD43" i="10" s="1"/>
  <c r="AE43" i="10" s="1"/>
  <c r="AF43" i="10" s="1"/>
  <c r="AG43" i="10" s="1"/>
  <c r="AH43" i="10" s="1"/>
  <c r="AI43" i="10" s="1"/>
  <c r="AJ43" i="10" s="1"/>
  <c r="AK43" i="10" s="1"/>
  <c r="AL43" i="10" s="1"/>
  <c r="AM43" i="10" s="1"/>
  <c r="AN43" i="10" s="1"/>
  <c r="AO43" i="10" s="1"/>
  <c r="AP43" i="10" s="1"/>
  <c r="AQ43" i="10" s="1"/>
  <c r="AR43" i="10" s="1"/>
  <c r="AS43" i="10" s="1"/>
  <c r="AT43" i="10" s="1"/>
  <c r="AU43" i="10" s="1"/>
  <c r="AV43" i="10" s="1"/>
  <c r="AW43" i="10" s="1"/>
  <c r="AX43" i="10" s="1"/>
  <c r="AY43" i="10" s="1"/>
  <c r="AZ43" i="10" s="1"/>
  <c r="BA43" i="10" s="1"/>
  <c r="BB43" i="10" s="1"/>
  <c r="BC43" i="10" s="1"/>
  <c r="BD43" i="10" s="1"/>
  <c r="BE43" i="10" s="1"/>
  <c r="BF43" i="10" s="1"/>
  <c r="BG43" i="10" s="1"/>
  <c r="BH43" i="10" s="1"/>
  <c r="BI43" i="10" s="1"/>
  <c r="BJ43" i="10" s="1"/>
  <c r="BK43" i="10" s="1"/>
  <c r="BL43" i="10" s="1"/>
  <c r="BM43" i="10" s="1"/>
  <c r="BN43" i="10" s="1"/>
  <c r="BO33" i="10"/>
  <c r="BP33" i="10" s="1"/>
  <c r="BQ33" i="10" s="1"/>
  <c r="BR33" i="10" s="1"/>
  <c r="BS33" i="10" s="1"/>
  <c r="BT33" i="10" s="1"/>
  <c r="BU33" i="10" s="1"/>
  <c r="BV33" i="10" s="1"/>
  <c r="BW33" i="10" s="1"/>
  <c r="BX33" i="10" s="1"/>
  <c r="BY33" i="10" s="1"/>
  <c r="BZ33" i="10" s="1"/>
  <c r="CA33" i="10" s="1"/>
  <c r="CB33" i="10" s="1"/>
  <c r="CC33" i="10" s="1"/>
  <c r="CD33" i="10" s="1"/>
  <c r="CE33" i="10" s="1"/>
  <c r="CF33" i="10" s="1"/>
  <c r="CG33" i="10" s="1"/>
  <c r="CH33" i="10" s="1"/>
  <c r="CI33" i="10" s="1"/>
  <c r="CJ33" i="10" s="1"/>
  <c r="CK33" i="10" s="1"/>
  <c r="CL33" i="10" s="1"/>
  <c r="CM33" i="10" s="1"/>
  <c r="CN33" i="10" s="1"/>
  <c r="CO33" i="10" s="1"/>
  <c r="CP33" i="10" s="1"/>
  <c r="CQ33" i="10" s="1"/>
  <c r="CR33" i="10" s="1"/>
  <c r="CS33" i="10" s="1"/>
  <c r="CT33" i="10" s="1"/>
  <c r="CU33" i="10" s="1"/>
  <c r="CV33" i="10" s="1"/>
  <c r="CW33" i="10" s="1"/>
  <c r="CX33" i="10" s="1"/>
  <c r="CY33" i="10" s="1"/>
  <c r="CZ33" i="10" s="1"/>
  <c r="DA33" i="10" s="1"/>
  <c r="DB33" i="10" s="1"/>
  <c r="DC33" i="10" s="1"/>
  <c r="DD33" i="10" s="1"/>
  <c r="DE33" i="10" s="1"/>
  <c r="DF33" i="10" s="1"/>
  <c r="DG33" i="10" s="1"/>
  <c r="DH33" i="10" s="1"/>
  <c r="DI33" i="10" s="1"/>
  <c r="DJ33" i="10" s="1"/>
  <c r="DK33" i="10" s="1"/>
  <c r="DL33" i="10" s="1"/>
  <c r="DM33" i="10" s="1"/>
  <c r="DN33" i="10" s="1"/>
  <c r="DO33" i="10" s="1"/>
  <c r="DP33" i="10" s="1"/>
  <c r="DQ33" i="10" s="1"/>
  <c r="DR33" i="10" s="1"/>
  <c r="DS33" i="10" s="1"/>
  <c r="DT33" i="10" s="1"/>
  <c r="DU33" i="10" s="1"/>
  <c r="DV33" i="10" s="1"/>
  <c r="DW33" i="10" s="1"/>
  <c r="DX33" i="10" s="1"/>
  <c r="DY33" i="10" s="1"/>
  <c r="DZ33" i="10" s="1"/>
  <c r="EA33" i="10" s="1"/>
  <c r="EB33" i="10" s="1"/>
  <c r="EC33" i="10" s="1"/>
  <c r="ED33" i="10" s="1"/>
  <c r="EE33" i="10" s="1"/>
  <c r="EF33" i="10" s="1"/>
  <c r="EG33" i="10" s="1"/>
  <c r="EH33" i="10" s="1"/>
  <c r="EI33" i="10" s="1"/>
  <c r="EJ33" i="10" s="1"/>
  <c r="EK33" i="10" s="1"/>
  <c r="EL33" i="10" s="1"/>
  <c r="EM33" i="10" s="1"/>
  <c r="EN33" i="10" s="1"/>
  <c r="EO33" i="10" s="1"/>
  <c r="EP33" i="10" s="1"/>
  <c r="EQ33" i="10" s="1"/>
  <c r="ER33" i="10" s="1"/>
  <c r="ES33" i="10" s="1"/>
  <c r="ET33" i="10" s="1"/>
  <c r="EU33" i="10" s="1"/>
  <c r="EV33" i="10" s="1"/>
  <c r="EW33" i="10" s="1"/>
  <c r="EX33" i="10" s="1"/>
  <c r="EY33" i="10" s="1"/>
  <c r="EZ33" i="10" s="1"/>
  <c r="FA33" i="10" s="1"/>
  <c r="FB33" i="10" s="1"/>
  <c r="FC33" i="10" s="1"/>
  <c r="FD33" i="10" s="1"/>
  <c r="FE33" i="10" s="1"/>
  <c r="FF33" i="10" s="1"/>
  <c r="FG33" i="10" s="1"/>
  <c r="FH33" i="10" s="1"/>
  <c r="FI33" i="10" s="1"/>
  <c r="FJ33" i="10" s="1"/>
  <c r="FK33" i="10" s="1"/>
  <c r="FL33" i="10" s="1"/>
  <c r="FM33" i="10" s="1"/>
  <c r="FN33" i="10" s="1"/>
  <c r="FO33" i="10" s="1"/>
  <c r="FP33" i="10" s="1"/>
  <c r="FQ33" i="10" s="1"/>
  <c r="FR33" i="10" s="1"/>
  <c r="FS33" i="10" s="1"/>
  <c r="FT33" i="10" s="1"/>
  <c r="FU33" i="10" s="1"/>
  <c r="FV33" i="10" s="1"/>
  <c r="FW33" i="10" s="1"/>
  <c r="FX33" i="10" s="1"/>
  <c r="FY33" i="10" s="1"/>
  <c r="FZ33" i="10" s="1"/>
  <c r="GA33" i="10" s="1"/>
  <c r="GB33" i="10" s="1"/>
  <c r="GC33" i="10" s="1"/>
  <c r="GD33" i="10" s="1"/>
  <c r="GE33" i="10" s="1"/>
  <c r="GF33" i="10" s="1"/>
  <c r="GG33" i="10" s="1"/>
  <c r="GH33" i="10" s="1"/>
  <c r="GI33" i="10" s="1"/>
  <c r="GJ33" i="10" s="1"/>
  <c r="GK33" i="10" s="1"/>
  <c r="GL33" i="10" s="1"/>
  <c r="GM33" i="10" s="1"/>
  <c r="GN33" i="10" s="1"/>
  <c r="GO33" i="10" s="1"/>
  <c r="GP33" i="10" s="1"/>
  <c r="GQ33" i="10" s="1"/>
  <c r="GR33" i="10" s="1"/>
  <c r="GS33" i="10" s="1"/>
  <c r="GT33" i="10" s="1"/>
  <c r="GU33" i="10" s="1"/>
  <c r="GV33" i="10" s="1"/>
  <c r="GW33" i="10" s="1"/>
  <c r="GX33" i="10" s="1"/>
  <c r="GY33" i="10" s="1"/>
  <c r="GZ33" i="10" s="1"/>
  <c r="HA33" i="10" s="1"/>
  <c r="HB33" i="10" s="1"/>
  <c r="HC33" i="10" s="1"/>
  <c r="HD33" i="10" s="1"/>
  <c r="HE33" i="10" s="1"/>
  <c r="HF33" i="10" s="1"/>
  <c r="HG33" i="10" s="1"/>
  <c r="HH33" i="10" s="1"/>
  <c r="HI33" i="10" s="1"/>
  <c r="HJ33" i="10" s="1"/>
  <c r="HK33" i="10" s="1"/>
  <c r="HL33" i="10" s="1"/>
  <c r="HM33" i="10" s="1"/>
  <c r="HN33" i="10" s="1"/>
  <c r="HO33" i="10" s="1"/>
  <c r="HP33" i="10" s="1"/>
  <c r="HQ33" i="10" s="1"/>
  <c r="HR33" i="10" s="1"/>
  <c r="HS33" i="10" s="1"/>
  <c r="HT33" i="10" s="1"/>
  <c r="HU33" i="10" s="1"/>
  <c r="HV33" i="10" s="1"/>
  <c r="HW33" i="10" s="1"/>
  <c r="HX33" i="10" s="1"/>
  <c r="HY33" i="10" s="1"/>
  <c r="HZ33" i="10" s="1"/>
  <c r="IA33" i="10" s="1"/>
  <c r="IB33" i="10" s="1"/>
  <c r="IC33" i="10" s="1"/>
  <c r="ID33" i="10" s="1"/>
  <c r="IE33" i="10" s="1"/>
  <c r="IF33" i="10" s="1"/>
  <c r="IG33" i="10" s="1"/>
  <c r="IH33" i="10" s="1"/>
  <c r="II33" i="10" s="1"/>
  <c r="IJ33" i="10" s="1"/>
  <c r="IK33" i="10" s="1"/>
  <c r="IL33" i="10" s="1"/>
  <c r="IM33" i="10" s="1"/>
  <c r="IN33" i="10" s="1"/>
  <c r="IO33" i="10" s="1"/>
  <c r="IP33" i="10" s="1"/>
  <c r="IQ33" i="10" s="1"/>
  <c r="IR33" i="10" s="1"/>
  <c r="IS33" i="10" s="1"/>
  <c r="IT33" i="10" s="1"/>
  <c r="IU33" i="10" s="1"/>
  <c r="IV33" i="10" s="1"/>
  <c r="IW33" i="10" s="1"/>
  <c r="IX33" i="10" s="1"/>
  <c r="IY33" i="10" s="1"/>
  <c r="IZ33" i="10" s="1"/>
  <c r="JA33" i="10" s="1"/>
  <c r="JB33" i="10" s="1"/>
  <c r="JC33" i="10" s="1"/>
  <c r="JD33" i="10" s="1"/>
  <c r="JE33" i="10" s="1"/>
  <c r="JF33" i="10" s="1"/>
  <c r="JG33" i="10" s="1"/>
  <c r="JH33" i="10" s="1"/>
  <c r="JI33" i="10" s="1"/>
  <c r="JJ33" i="10" s="1"/>
  <c r="JK33" i="10" s="1"/>
  <c r="JL33" i="10" s="1"/>
  <c r="JM33" i="10" s="1"/>
  <c r="JN33" i="10" s="1"/>
  <c r="JO33" i="10" s="1"/>
  <c r="JP33" i="10" s="1"/>
  <c r="JQ33" i="10" s="1"/>
  <c r="JR33" i="10" s="1"/>
  <c r="JS33" i="10" s="1"/>
  <c r="JT33" i="10" s="1"/>
  <c r="JU33" i="10" s="1"/>
  <c r="JV33" i="10" s="1"/>
  <c r="JW33" i="10" s="1"/>
  <c r="JX33" i="10" s="1"/>
  <c r="JY33" i="10" s="1"/>
  <c r="JZ33" i="10" s="1"/>
  <c r="KA33" i="10" s="1"/>
  <c r="KB33" i="10" s="1"/>
  <c r="KC33" i="10" s="1"/>
  <c r="KD33" i="10" s="1"/>
  <c r="KE33" i="10" s="1"/>
  <c r="KF33" i="10" s="1"/>
  <c r="KG33" i="10" s="1"/>
  <c r="F36" i="10"/>
  <c r="G35" i="10"/>
  <c r="F45" i="8"/>
  <c r="G45" i="8" s="1"/>
  <c r="BO33" i="8"/>
  <c r="G35" i="8"/>
  <c r="F36" i="8"/>
  <c r="AD2" i="8"/>
  <c r="BN43" i="8"/>
  <c r="J48" i="3"/>
  <c r="H26" i="7"/>
  <c r="F26" i="7"/>
  <c r="G26" i="7"/>
  <c r="BG129" i="4"/>
  <c r="H62" i="4"/>
  <c r="I62" i="4"/>
  <c r="J62" i="4"/>
  <c r="K62" i="4"/>
  <c r="L62" i="4"/>
  <c r="M62" i="4"/>
  <c r="N62" i="4"/>
  <c r="O62" i="4"/>
  <c r="P62" i="4"/>
  <c r="Q62" i="4"/>
  <c r="R62" i="4"/>
  <c r="S62" i="4"/>
  <c r="T62" i="4"/>
  <c r="U62" i="4"/>
  <c r="V62" i="4"/>
  <c r="W62" i="4"/>
  <c r="X62" i="4"/>
  <c r="Y62" i="4"/>
  <c r="Z62" i="4"/>
  <c r="AA62" i="4"/>
  <c r="AB62" i="4"/>
  <c r="AC62" i="4"/>
  <c r="AD62" i="4"/>
  <c r="AE62" i="4"/>
  <c r="AF62" i="4"/>
  <c r="AG62" i="4"/>
  <c r="AH62" i="4"/>
  <c r="AI62" i="4"/>
  <c r="AJ62" i="4"/>
  <c r="AK62" i="4"/>
  <c r="AL62" i="4"/>
  <c r="AM62" i="4"/>
  <c r="AN62" i="4"/>
  <c r="AO62" i="4"/>
  <c r="AP62" i="4"/>
  <c r="AQ62" i="4"/>
  <c r="AR62" i="4"/>
  <c r="AS62" i="4"/>
  <c r="AT62" i="4"/>
  <c r="AU62" i="4"/>
  <c r="AV62" i="4"/>
  <c r="AW62" i="4"/>
  <c r="AX62" i="4"/>
  <c r="AY62" i="4"/>
  <c r="AZ62" i="4"/>
  <c r="BA62" i="4"/>
  <c r="BB62" i="4"/>
  <c r="BC62" i="4"/>
  <c r="BD62" i="4"/>
  <c r="BE62" i="4"/>
  <c r="BF62" i="4"/>
  <c r="BG62" i="4"/>
  <c r="G62" i="4"/>
  <c r="BF47" i="4"/>
  <c r="BG47" i="4"/>
  <c r="BG2" i="4"/>
  <c r="AP17" i="4"/>
  <c r="BB17" i="4"/>
  <c r="BQ41" i="8" l="1"/>
  <c r="BR41" i="8" s="1"/>
  <c r="BS41" i="8" s="1"/>
  <c r="BT41" i="8" s="1"/>
  <c r="BU41" i="8" s="1"/>
  <c r="BV41" i="8" s="1"/>
  <c r="BW41" i="8" s="1"/>
  <c r="BX41" i="8" s="1"/>
  <c r="BY41" i="8" s="1"/>
  <c r="BZ41" i="8" s="1"/>
  <c r="CA41" i="8" s="1"/>
  <c r="CB41" i="8" s="1"/>
  <c r="CC41" i="8" s="1"/>
  <c r="CD41" i="8" s="1"/>
  <c r="CE41" i="8" s="1"/>
  <c r="CF41" i="8" s="1"/>
  <c r="CG41" i="8" s="1"/>
  <c r="CH41" i="8" s="1"/>
  <c r="CI41" i="8" s="1"/>
  <c r="CJ41" i="8" s="1"/>
  <c r="CK41" i="8" s="1"/>
  <c r="CL41" i="8" s="1"/>
  <c r="CM41" i="8" s="1"/>
  <c r="CN41" i="8" s="1"/>
  <c r="CO41" i="8" s="1"/>
  <c r="CP41" i="8" s="1"/>
  <c r="CQ41" i="8" s="1"/>
  <c r="CR41" i="8" s="1"/>
  <c r="CS41" i="8" s="1"/>
  <c r="CT41" i="8" s="1"/>
  <c r="CU41" i="8" s="1"/>
  <c r="CV41" i="8" s="1"/>
  <c r="CW41" i="8" s="1"/>
  <c r="CX41" i="8" s="1"/>
  <c r="CY41" i="8" s="1"/>
  <c r="CZ41" i="8" s="1"/>
  <c r="DA41" i="8" s="1"/>
  <c r="DB41" i="8" s="1"/>
  <c r="DC41" i="8" s="1"/>
  <c r="DD41" i="8" s="1"/>
  <c r="DE41" i="8" s="1"/>
  <c r="DF41" i="8" s="1"/>
  <c r="DG41" i="8" s="1"/>
  <c r="DH41" i="8" s="1"/>
  <c r="DI41" i="8" s="1"/>
  <c r="DJ41" i="8" s="1"/>
  <c r="DK41" i="8" s="1"/>
  <c r="DL41" i="8" s="1"/>
  <c r="DM41" i="8" s="1"/>
  <c r="DN41" i="8" s="1"/>
  <c r="DO41" i="8" s="1"/>
  <c r="DP41" i="8" s="1"/>
  <c r="DQ41" i="8" s="1"/>
  <c r="DR41" i="8" s="1"/>
  <c r="DS41" i="8" s="1"/>
  <c r="DT41" i="8" s="1"/>
  <c r="DU41" i="8" s="1"/>
  <c r="DV41" i="8" s="1"/>
  <c r="DW41" i="8" s="1"/>
  <c r="DX41" i="8" s="1"/>
  <c r="DY41" i="8" s="1"/>
  <c r="DZ41" i="8" s="1"/>
  <c r="EA41" i="8" s="1"/>
  <c r="EB41" i="8" s="1"/>
  <c r="EC41" i="8" s="1"/>
  <c r="ED41" i="8" s="1"/>
  <c r="EE41" i="8" s="1"/>
  <c r="EF41" i="8" s="1"/>
  <c r="EG41" i="8" s="1"/>
  <c r="EH41" i="8" s="1"/>
  <c r="EI41" i="8" s="1"/>
  <c r="EJ41" i="8" s="1"/>
  <c r="EK41" i="8" s="1"/>
  <c r="EL41" i="8" s="1"/>
  <c r="EM41" i="8" s="1"/>
  <c r="EN41" i="8" s="1"/>
  <c r="EO41" i="8" s="1"/>
  <c r="EP41" i="8" s="1"/>
  <c r="EQ41" i="8" s="1"/>
  <c r="ER41" i="8" s="1"/>
  <c r="ES41" i="8" s="1"/>
  <c r="ET41" i="8" s="1"/>
  <c r="EU41" i="8" s="1"/>
  <c r="EV41" i="8" s="1"/>
  <c r="EW41" i="8" s="1"/>
  <c r="EX41" i="8" s="1"/>
  <c r="EY41" i="8" s="1"/>
  <c r="EZ41" i="8" s="1"/>
  <c r="FA41" i="8" s="1"/>
  <c r="FB41" i="8" s="1"/>
  <c r="FC41" i="8" s="1"/>
  <c r="FD41" i="8" s="1"/>
  <c r="FE41" i="8" s="1"/>
  <c r="FF41" i="8" s="1"/>
  <c r="FG41" i="8" s="1"/>
  <c r="FH41" i="8" s="1"/>
  <c r="FI41" i="8" s="1"/>
  <c r="FJ41" i="8" s="1"/>
  <c r="FK41" i="8" s="1"/>
  <c r="FL41" i="8" s="1"/>
  <c r="FM41" i="8" s="1"/>
  <c r="FN41" i="8" s="1"/>
  <c r="FO41" i="8" s="1"/>
  <c r="FP41" i="8" s="1"/>
  <c r="FQ41" i="8" s="1"/>
  <c r="FR41" i="8" s="1"/>
  <c r="FS41" i="8" s="1"/>
  <c r="FT41" i="8" s="1"/>
  <c r="FU41" i="8" s="1"/>
  <c r="FV41" i="8" s="1"/>
  <c r="FW41" i="8" s="1"/>
  <c r="FX41" i="8" s="1"/>
  <c r="FY41" i="8" s="1"/>
  <c r="FZ41" i="8" s="1"/>
  <c r="GA41" i="8" s="1"/>
  <c r="GB41" i="8" s="1"/>
  <c r="GC41" i="8" s="1"/>
  <c r="GD41" i="8" s="1"/>
  <c r="GE41" i="8" s="1"/>
  <c r="GF41" i="8" s="1"/>
  <c r="GG41" i="8" s="1"/>
  <c r="GH41" i="8" s="1"/>
  <c r="GI41" i="8" s="1"/>
  <c r="GJ41" i="8" s="1"/>
  <c r="GK41" i="8" s="1"/>
  <c r="GL41" i="8" s="1"/>
  <c r="GM41" i="8" s="1"/>
  <c r="GN41" i="8" s="1"/>
  <c r="GO41" i="8" s="1"/>
  <c r="GP41" i="8" s="1"/>
  <c r="GQ41" i="8" s="1"/>
  <c r="GR41" i="8" s="1"/>
  <c r="GS41" i="8" s="1"/>
  <c r="GT41" i="8" s="1"/>
  <c r="GU41" i="8" s="1"/>
  <c r="GV41" i="8" s="1"/>
  <c r="GW41" i="8" s="1"/>
  <c r="GX41" i="8" s="1"/>
  <c r="GY41" i="8" s="1"/>
  <c r="GZ41" i="8" s="1"/>
  <c r="HA41" i="8" s="1"/>
  <c r="HB41" i="8" s="1"/>
  <c r="HC41" i="8" s="1"/>
  <c r="HD41" i="8" s="1"/>
  <c r="HE41" i="8" s="1"/>
  <c r="HF41" i="8" s="1"/>
  <c r="HG41" i="8" s="1"/>
  <c r="HH41" i="8" s="1"/>
  <c r="HI41" i="8" s="1"/>
  <c r="HJ41" i="8" s="1"/>
  <c r="HK41" i="8" s="1"/>
  <c r="HL41" i="8" s="1"/>
  <c r="HM41" i="8" s="1"/>
  <c r="HN41" i="8" s="1"/>
  <c r="HO41" i="8" s="1"/>
  <c r="HP41" i="8" s="1"/>
  <c r="HQ41" i="8" s="1"/>
  <c r="HR41" i="8" s="1"/>
  <c r="HS41" i="8" s="1"/>
  <c r="HT41" i="8" s="1"/>
  <c r="HU41" i="8" s="1"/>
  <c r="HV41" i="8" s="1"/>
  <c r="HW41" i="8" s="1"/>
  <c r="HX41" i="8" s="1"/>
  <c r="HY41" i="8" s="1"/>
  <c r="HZ41" i="8" s="1"/>
  <c r="IA41" i="8" s="1"/>
  <c r="IB41" i="8" s="1"/>
  <c r="IC41" i="8" s="1"/>
  <c r="ID41" i="8" s="1"/>
  <c r="IE41" i="8" s="1"/>
  <c r="IF41" i="8" s="1"/>
  <c r="IG41" i="8" s="1"/>
  <c r="IH41" i="8" s="1"/>
  <c r="II41" i="8" s="1"/>
  <c r="IJ41" i="8" s="1"/>
  <c r="IK41" i="8" s="1"/>
  <c r="IL41" i="8" s="1"/>
  <c r="IM41" i="8" s="1"/>
  <c r="IN41" i="8" s="1"/>
  <c r="IO41" i="8" s="1"/>
  <c r="IP41" i="8" s="1"/>
  <c r="IQ41" i="8" s="1"/>
  <c r="IR41" i="8" s="1"/>
  <c r="IS41" i="8" s="1"/>
  <c r="IT41" i="8" s="1"/>
  <c r="IU41" i="8" s="1"/>
  <c r="IV41" i="8" s="1"/>
  <c r="IW41" i="8" s="1"/>
  <c r="IX41" i="8" s="1"/>
  <c r="IY41" i="8" s="1"/>
  <c r="IZ41" i="8" s="1"/>
  <c r="JA41" i="8" s="1"/>
  <c r="JB41" i="8" s="1"/>
  <c r="JC41" i="8" s="1"/>
  <c r="JD41" i="8" s="1"/>
  <c r="JE41" i="8" s="1"/>
  <c r="JF41" i="8" s="1"/>
  <c r="JG41" i="8" s="1"/>
  <c r="JH41" i="8" s="1"/>
  <c r="JI41" i="8" s="1"/>
  <c r="JJ41" i="8" s="1"/>
  <c r="JK41" i="8" s="1"/>
  <c r="JL41" i="8" s="1"/>
  <c r="JM41" i="8" s="1"/>
  <c r="JN41" i="8" s="1"/>
  <c r="JO41" i="8" s="1"/>
  <c r="JP41" i="8" s="1"/>
  <c r="JQ41" i="8" s="1"/>
  <c r="JR41" i="8" s="1"/>
  <c r="JS41" i="8" s="1"/>
  <c r="JT41" i="8" s="1"/>
  <c r="JU41" i="8" s="1"/>
  <c r="JV41" i="8" s="1"/>
  <c r="JW41" i="8" s="1"/>
  <c r="JX41" i="8" s="1"/>
  <c r="JY41" i="8" s="1"/>
  <c r="JZ41" i="8" s="1"/>
  <c r="KA41" i="8" s="1"/>
  <c r="KB41" i="8" s="1"/>
  <c r="KC41" i="8" s="1"/>
  <c r="KD41" i="8" s="1"/>
  <c r="KE41" i="8" s="1"/>
  <c r="KF41" i="8" s="1"/>
  <c r="KG41" i="8" s="1"/>
  <c r="D41" i="8"/>
  <c r="F17" i="4"/>
  <c r="F62" i="4"/>
  <c r="F46" i="10"/>
  <c r="AD20" i="10"/>
  <c r="AD21" i="10" s="1"/>
  <c r="AE21" i="10" s="1"/>
  <c r="AF21" i="10" s="1"/>
  <c r="AG21" i="10" s="1"/>
  <c r="AH21" i="10" s="1"/>
  <c r="AI21" i="10" s="1"/>
  <c r="AJ21" i="10" s="1"/>
  <c r="AK21" i="10" s="1"/>
  <c r="AL21" i="10" s="1"/>
  <c r="AM21" i="10" s="1"/>
  <c r="AN21" i="10" s="1"/>
  <c r="AO21" i="10" s="1"/>
  <c r="AP21" i="10" s="1"/>
  <c r="AQ21" i="10" s="1"/>
  <c r="AR21" i="10" s="1"/>
  <c r="AS21" i="10" s="1"/>
  <c r="AT21" i="10" s="1"/>
  <c r="AU21" i="10" s="1"/>
  <c r="AV21" i="10" s="1"/>
  <c r="AW21" i="10" s="1"/>
  <c r="AX21" i="10" s="1"/>
  <c r="AY21" i="10" s="1"/>
  <c r="AZ21" i="10" s="1"/>
  <c r="BA21" i="10" s="1"/>
  <c r="BP33" i="8"/>
  <c r="G36" i="10"/>
  <c r="H35" i="10"/>
  <c r="F46" i="8"/>
  <c r="H45" i="10"/>
  <c r="G46" i="10"/>
  <c r="D43" i="10"/>
  <c r="BO43" i="10"/>
  <c r="BP43" i="10" s="1"/>
  <c r="BQ43" i="10" s="1"/>
  <c r="BR43" i="10" s="1"/>
  <c r="BS43" i="10" s="1"/>
  <c r="BT43" i="10" s="1"/>
  <c r="BU43" i="10" s="1"/>
  <c r="BV43" i="10" s="1"/>
  <c r="BW43" i="10" s="1"/>
  <c r="BX43" i="10" s="1"/>
  <c r="BY43" i="10" s="1"/>
  <c r="BZ43" i="10" s="1"/>
  <c r="CA43" i="10" s="1"/>
  <c r="CB43" i="10" s="1"/>
  <c r="CC43" i="10" s="1"/>
  <c r="CD43" i="10" s="1"/>
  <c r="CE43" i="10" s="1"/>
  <c r="CF43" i="10" s="1"/>
  <c r="CG43" i="10" s="1"/>
  <c r="CH43" i="10" s="1"/>
  <c r="CI43" i="10" s="1"/>
  <c r="CJ43" i="10" s="1"/>
  <c r="CK43" i="10" s="1"/>
  <c r="CL43" i="10" s="1"/>
  <c r="CM43" i="10" s="1"/>
  <c r="CN43" i="10" s="1"/>
  <c r="CO43" i="10" s="1"/>
  <c r="CP43" i="10" s="1"/>
  <c r="CQ43" i="10" s="1"/>
  <c r="CR43" i="10" s="1"/>
  <c r="CS43" i="10" s="1"/>
  <c r="CT43" i="10" s="1"/>
  <c r="CU43" i="10" s="1"/>
  <c r="CV43" i="10" s="1"/>
  <c r="CW43" i="10" s="1"/>
  <c r="CX43" i="10" s="1"/>
  <c r="CY43" i="10" s="1"/>
  <c r="CZ43" i="10" s="1"/>
  <c r="DA43" i="10" s="1"/>
  <c r="DB43" i="10" s="1"/>
  <c r="DC43" i="10" s="1"/>
  <c r="DD43" i="10" s="1"/>
  <c r="DE43" i="10" s="1"/>
  <c r="DF43" i="10" s="1"/>
  <c r="DG43" i="10" s="1"/>
  <c r="DH43" i="10" s="1"/>
  <c r="DI43" i="10" s="1"/>
  <c r="DJ43" i="10" s="1"/>
  <c r="DK43" i="10" s="1"/>
  <c r="DL43" i="10" s="1"/>
  <c r="DM43" i="10" s="1"/>
  <c r="DN43" i="10" s="1"/>
  <c r="DO43" i="10" s="1"/>
  <c r="DP43" i="10" s="1"/>
  <c r="DQ43" i="10" s="1"/>
  <c r="DR43" i="10" s="1"/>
  <c r="DS43" i="10" s="1"/>
  <c r="DT43" i="10" s="1"/>
  <c r="DU43" i="10" s="1"/>
  <c r="DV43" i="10" s="1"/>
  <c r="DW43" i="10" s="1"/>
  <c r="DX43" i="10" s="1"/>
  <c r="DY43" i="10" s="1"/>
  <c r="DZ43" i="10" s="1"/>
  <c r="EA43" i="10" s="1"/>
  <c r="EB43" i="10" s="1"/>
  <c r="EC43" i="10" s="1"/>
  <c r="ED43" i="10" s="1"/>
  <c r="EE43" i="10" s="1"/>
  <c r="EF43" i="10" s="1"/>
  <c r="EG43" i="10" s="1"/>
  <c r="EH43" i="10" s="1"/>
  <c r="EI43" i="10" s="1"/>
  <c r="EJ43" i="10" s="1"/>
  <c r="EK43" i="10" s="1"/>
  <c r="EL43" i="10" s="1"/>
  <c r="EM43" i="10" s="1"/>
  <c r="EN43" i="10" s="1"/>
  <c r="EO43" i="10" s="1"/>
  <c r="EP43" i="10" s="1"/>
  <c r="EQ43" i="10" s="1"/>
  <c r="ER43" i="10" s="1"/>
  <c r="ES43" i="10" s="1"/>
  <c r="ET43" i="10" s="1"/>
  <c r="EU43" i="10" s="1"/>
  <c r="EV43" i="10" s="1"/>
  <c r="EW43" i="10" s="1"/>
  <c r="EX43" i="10" s="1"/>
  <c r="EY43" i="10" s="1"/>
  <c r="EZ43" i="10" s="1"/>
  <c r="FA43" i="10" s="1"/>
  <c r="FB43" i="10" s="1"/>
  <c r="FC43" i="10" s="1"/>
  <c r="FD43" i="10" s="1"/>
  <c r="FE43" i="10" s="1"/>
  <c r="FF43" i="10" s="1"/>
  <c r="FG43" i="10" s="1"/>
  <c r="FH43" i="10" s="1"/>
  <c r="FI43" i="10" s="1"/>
  <c r="FJ43" i="10" s="1"/>
  <c r="FK43" i="10" s="1"/>
  <c r="FL43" i="10" s="1"/>
  <c r="FM43" i="10" s="1"/>
  <c r="FN43" i="10" s="1"/>
  <c r="FO43" i="10" s="1"/>
  <c r="FP43" i="10" s="1"/>
  <c r="FQ43" i="10" s="1"/>
  <c r="FR43" i="10" s="1"/>
  <c r="FS43" i="10" s="1"/>
  <c r="FT43" i="10" s="1"/>
  <c r="FU43" i="10" s="1"/>
  <c r="FV43" i="10" s="1"/>
  <c r="FW43" i="10" s="1"/>
  <c r="FX43" i="10" s="1"/>
  <c r="FY43" i="10" s="1"/>
  <c r="FZ43" i="10" s="1"/>
  <c r="GA43" i="10" s="1"/>
  <c r="GB43" i="10" s="1"/>
  <c r="GC43" i="10" s="1"/>
  <c r="GD43" i="10" s="1"/>
  <c r="GE43" i="10" s="1"/>
  <c r="GF43" i="10" s="1"/>
  <c r="GG43" i="10" s="1"/>
  <c r="GH43" i="10" s="1"/>
  <c r="GI43" i="10" s="1"/>
  <c r="GJ43" i="10" s="1"/>
  <c r="GK43" i="10" s="1"/>
  <c r="GL43" i="10" s="1"/>
  <c r="GM43" i="10" s="1"/>
  <c r="GN43" i="10" s="1"/>
  <c r="GO43" i="10" s="1"/>
  <c r="GP43" i="10" s="1"/>
  <c r="GQ43" i="10" s="1"/>
  <c r="GR43" i="10" s="1"/>
  <c r="GS43" i="10" s="1"/>
  <c r="GT43" i="10" s="1"/>
  <c r="GU43" i="10" s="1"/>
  <c r="GV43" i="10" s="1"/>
  <c r="GW43" i="10" s="1"/>
  <c r="GX43" i="10" s="1"/>
  <c r="GY43" i="10" s="1"/>
  <c r="GZ43" i="10" s="1"/>
  <c r="HA43" i="10" s="1"/>
  <c r="HB43" i="10" s="1"/>
  <c r="HC43" i="10" s="1"/>
  <c r="HD43" i="10" s="1"/>
  <c r="HE43" i="10" s="1"/>
  <c r="HF43" i="10" s="1"/>
  <c r="HG43" i="10" s="1"/>
  <c r="HH43" i="10" s="1"/>
  <c r="HI43" i="10" s="1"/>
  <c r="HJ43" i="10" s="1"/>
  <c r="HK43" i="10" s="1"/>
  <c r="HL43" i="10" s="1"/>
  <c r="HM43" i="10" s="1"/>
  <c r="HN43" i="10" s="1"/>
  <c r="HO43" i="10" s="1"/>
  <c r="HP43" i="10" s="1"/>
  <c r="HQ43" i="10" s="1"/>
  <c r="HR43" i="10" s="1"/>
  <c r="HS43" i="10" s="1"/>
  <c r="HT43" i="10" s="1"/>
  <c r="HU43" i="10" s="1"/>
  <c r="HV43" i="10" s="1"/>
  <c r="HW43" i="10" s="1"/>
  <c r="HX43" i="10" s="1"/>
  <c r="HY43" i="10" s="1"/>
  <c r="HZ43" i="10" s="1"/>
  <c r="IA43" i="10" s="1"/>
  <c r="IB43" i="10" s="1"/>
  <c r="IC43" i="10" s="1"/>
  <c r="ID43" i="10" s="1"/>
  <c r="IE43" i="10" s="1"/>
  <c r="IF43" i="10" s="1"/>
  <c r="IG43" i="10" s="1"/>
  <c r="IH43" i="10" s="1"/>
  <c r="II43" i="10" s="1"/>
  <c r="IJ43" i="10" s="1"/>
  <c r="IK43" i="10" s="1"/>
  <c r="IL43" i="10" s="1"/>
  <c r="IM43" i="10" s="1"/>
  <c r="IN43" i="10" s="1"/>
  <c r="IO43" i="10" s="1"/>
  <c r="IP43" i="10" s="1"/>
  <c r="IQ43" i="10" s="1"/>
  <c r="IR43" i="10" s="1"/>
  <c r="IS43" i="10" s="1"/>
  <c r="IT43" i="10" s="1"/>
  <c r="IU43" i="10" s="1"/>
  <c r="IV43" i="10" s="1"/>
  <c r="IW43" i="10" s="1"/>
  <c r="IX43" i="10" s="1"/>
  <c r="IY43" i="10" s="1"/>
  <c r="IZ43" i="10" s="1"/>
  <c r="JA43" i="10" s="1"/>
  <c r="JB43" i="10" s="1"/>
  <c r="JC43" i="10" s="1"/>
  <c r="JD43" i="10" s="1"/>
  <c r="JE43" i="10" s="1"/>
  <c r="JF43" i="10" s="1"/>
  <c r="JG43" i="10" s="1"/>
  <c r="JH43" i="10" s="1"/>
  <c r="JI43" i="10" s="1"/>
  <c r="JJ43" i="10" s="1"/>
  <c r="JK43" i="10" s="1"/>
  <c r="JL43" i="10" s="1"/>
  <c r="JM43" i="10" s="1"/>
  <c r="JN43" i="10" s="1"/>
  <c r="JO43" i="10" s="1"/>
  <c r="JP43" i="10" s="1"/>
  <c r="JQ43" i="10" s="1"/>
  <c r="JR43" i="10" s="1"/>
  <c r="JS43" i="10" s="1"/>
  <c r="JT43" i="10" s="1"/>
  <c r="JU43" i="10" s="1"/>
  <c r="JV43" i="10" s="1"/>
  <c r="JW43" i="10" s="1"/>
  <c r="JX43" i="10" s="1"/>
  <c r="JY43" i="10" s="1"/>
  <c r="JZ43" i="10" s="1"/>
  <c r="KA43" i="10" s="1"/>
  <c r="KB43" i="10" s="1"/>
  <c r="KC43" i="10" s="1"/>
  <c r="KD43" i="10" s="1"/>
  <c r="KE43" i="10" s="1"/>
  <c r="KF43" i="10" s="1"/>
  <c r="KG43" i="10" s="1"/>
  <c r="AD20" i="8"/>
  <c r="AD21" i="8" s="1"/>
  <c r="AE21" i="8" s="1"/>
  <c r="AF21" i="8" s="1"/>
  <c r="AG21" i="8" s="1"/>
  <c r="AH21" i="8" s="1"/>
  <c r="AI21" i="8" s="1"/>
  <c r="AJ21" i="8" s="1"/>
  <c r="AK21" i="8" s="1"/>
  <c r="AL21" i="8" s="1"/>
  <c r="AM21" i="8" s="1"/>
  <c r="AN21" i="8" s="1"/>
  <c r="AO21" i="8" s="1"/>
  <c r="AP21" i="8" s="1"/>
  <c r="AQ21" i="8" s="1"/>
  <c r="AR21" i="8" s="1"/>
  <c r="AS21" i="8" s="1"/>
  <c r="AT21" i="8" s="1"/>
  <c r="AU21" i="8" s="1"/>
  <c r="AV21" i="8" s="1"/>
  <c r="AW21" i="8" s="1"/>
  <c r="AX21" i="8" s="1"/>
  <c r="AY21" i="8" s="1"/>
  <c r="AZ21" i="8" s="1"/>
  <c r="BA21" i="8" s="1"/>
  <c r="G36" i="8"/>
  <c r="H35" i="8"/>
  <c r="BO43" i="8"/>
  <c r="G46" i="8"/>
  <c r="H45" i="8"/>
  <c r="K48" i="3"/>
  <c r="H23" i="7"/>
  <c r="F23" i="7"/>
  <c r="G23" i="7"/>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AK6" i="3"/>
  <c r="AL6" i="3"/>
  <c r="AM6" i="3"/>
  <c r="AN6" i="3"/>
  <c r="AO6" i="3"/>
  <c r="AP6" i="3"/>
  <c r="AQ6" i="3"/>
  <c r="AR6" i="3"/>
  <c r="AS6" i="3"/>
  <c r="AT6" i="3"/>
  <c r="AU6" i="3"/>
  <c r="AV6" i="3"/>
  <c r="AW6" i="3"/>
  <c r="AX6" i="3"/>
  <c r="AY6" i="3"/>
  <c r="AZ6" i="3"/>
  <c r="BA6" i="3"/>
  <c r="BB6" i="3"/>
  <c r="BC6" i="3"/>
  <c r="BD6" i="3"/>
  <c r="BE6" i="3"/>
  <c r="BF6" i="3"/>
  <c r="BG6" i="3"/>
  <c r="BH6" i="3"/>
  <c r="BI6" i="3"/>
  <c r="BJ6" i="3"/>
  <c r="BK6" i="3"/>
  <c r="BL6" i="3"/>
  <c r="BM6" i="3"/>
  <c r="BN6" i="3"/>
  <c r="BO6" i="3"/>
  <c r="BP6" i="3"/>
  <c r="BQ6" i="3"/>
  <c r="BR6" i="3"/>
  <c r="BS6" i="3"/>
  <c r="BT6" i="3"/>
  <c r="BU6" i="3"/>
  <c r="BV6" i="3"/>
  <c r="BW6" i="3"/>
  <c r="BX6" i="3"/>
  <c r="BY6" i="3"/>
  <c r="BZ6" i="3"/>
  <c r="CA6" i="3"/>
  <c r="CB6" i="3"/>
  <c r="CC6" i="3"/>
  <c r="CD6" i="3"/>
  <c r="CE6" i="3"/>
  <c r="CF6" i="3"/>
  <c r="CG6" i="3"/>
  <c r="CH6" i="3"/>
  <c r="CI6" i="3"/>
  <c r="CJ6" i="3"/>
  <c r="CK6" i="3"/>
  <c r="CL6" i="3"/>
  <c r="CM6" i="3"/>
  <c r="CN6" i="3"/>
  <c r="CO6" i="3"/>
  <c r="CP6" i="3"/>
  <c r="CQ6" i="3"/>
  <c r="CR6" i="3"/>
  <c r="CS6" i="3"/>
  <c r="CT6" i="3"/>
  <c r="CU6" i="3"/>
  <c r="CV6" i="3"/>
  <c r="CW6" i="3"/>
  <c r="CX6" i="3"/>
  <c r="CY6" i="3"/>
  <c r="CZ6" i="3"/>
  <c r="DA6" i="3"/>
  <c r="DB6" i="3"/>
  <c r="DC6" i="3"/>
  <c r="DD6" i="3"/>
  <c r="DE6" i="3"/>
  <c r="DF6" i="3"/>
  <c r="DG6" i="3"/>
  <c r="DH6" i="3"/>
  <c r="DI6" i="3"/>
  <c r="DJ6" i="3"/>
  <c r="DK6" i="3"/>
  <c r="DL6" i="3"/>
  <c r="DM6" i="3"/>
  <c r="DN6" i="3"/>
  <c r="DO6" i="3"/>
  <c r="DP6" i="3"/>
  <c r="DQ6" i="3"/>
  <c r="DR6" i="3"/>
  <c r="DS6" i="3"/>
  <c r="DT6" i="3"/>
  <c r="DU6" i="3"/>
  <c r="DV6" i="3"/>
  <c r="DW6" i="3"/>
  <c r="DX6" i="3"/>
  <c r="DY6" i="3"/>
  <c r="DZ6" i="3"/>
  <c r="EA6" i="3"/>
  <c r="EB6" i="3"/>
  <c r="EC6" i="3"/>
  <c r="ED6" i="3"/>
  <c r="EE6" i="3"/>
  <c r="EF6" i="3"/>
  <c r="EG6" i="3"/>
  <c r="EH6" i="3"/>
  <c r="EI6" i="3"/>
  <c r="EJ6" i="3"/>
  <c r="EK6" i="3"/>
  <c r="EL6" i="3"/>
  <c r="EM6" i="3"/>
  <c r="EN6" i="3"/>
  <c r="EO6" i="3"/>
  <c r="EP6" i="3"/>
  <c r="EQ6" i="3"/>
  <c r="ER6" i="3"/>
  <c r="ES6" i="3"/>
  <c r="ET6" i="3"/>
  <c r="EU6" i="3"/>
  <c r="EV6" i="3"/>
  <c r="EW6" i="3"/>
  <c r="EX6" i="3"/>
  <c r="EY6" i="3"/>
  <c r="EZ6" i="3"/>
  <c r="FA6" i="3"/>
  <c r="FB6" i="3"/>
  <c r="FC6" i="3"/>
  <c r="FD6" i="3"/>
  <c r="FE6" i="3"/>
  <c r="FF6" i="3"/>
  <c r="FG6" i="3"/>
  <c r="FH6" i="3"/>
  <c r="FI6" i="3"/>
  <c r="FJ6" i="3"/>
  <c r="FK6" i="3"/>
  <c r="FL6" i="3"/>
  <c r="FM6" i="3"/>
  <c r="FN6" i="3"/>
  <c r="FO6" i="3"/>
  <c r="FP6" i="3"/>
  <c r="FQ6" i="3"/>
  <c r="FR6" i="3"/>
  <c r="FS6" i="3"/>
  <c r="FT6" i="3"/>
  <c r="FU6" i="3"/>
  <c r="FV6" i="3"/>
  <c r="FW6" i="3"/>
  <c r="FX6" i="3"/>
  <c r="FY6" i="3"/>
  <c r="FZ6" i="3"/>
  <c r="GA6" i="3"/>
  <c r="GB6" i="3"/>
  <c r="GC6" i="3"/>
  <c r="GD6" i="3"/>
  <c r="GE6" i="3"/>
  <c r="GF6" i="3"/>
  <c r="GG6" i="3"/>
  <c r="GH6" i="3"/>
  <c r="GI6" i="3"/>
  <c r="GJ6" i="3"/>
  <c r="GK6" i="3"/>
  <c r="GL6" i="3"/>
  <c r="GM6" i="3"/>
  <c r="GN6" i="3"/>
  <c r="GO6" i="3"/>
  <c r="GP6" i="3"/>
  <c r="GQ6" i="3"/>
  <c r="GR6" i="3"/>
  <c r="GS6" i="3"/>
  <c r="GT6" i="3"/>
  <c r="GU6" i="3"/>
  <c r="GV6" i="3"/>
  <c r="GW6" i="3"/>
  <c r="GX6" i="3"/>
  <c r="GY6" i="3"/>
  <c r="GZ6" i="3"/>
  <c r="HA6" i="3"/>
  <c r="HB6" i="3"/>
  <c r="HC6" i="3"/>
  <c r="HD6" i="3"/>
  <c r="HE6" i="3"/>
  <c r="HF6" i="3"/>
  <c r="HG6" i="3"/>
  <c r="HH6" i="3"/>
  <c r="HI6" i="3"/>
  <c r="HJ6" i="3"/>
  <c r="HK6" i="3"/>
  <c r="HL6" i="3"/>
  <c r="HM6" i="3"/>
  <c r="HN6" i="3"/>
  <c r="HO6" i="3"/>
  <c r="HP6" i="3"/>
  <c r="HQ6" i="3"/>
  <c r="HR6" i="3"/>
  <c r="HS6" i="3"/>
  <c r="HT6" i="3"/>
  <c r="HU6" i="3"/>
  <c r="HV6" i="3"/>
  <c r="HW6" i="3"/>
  <c r="HX6" i="3"/>
  <c r="HY6" i="3"/>
  <c r="HZ6" i="3"/>
  <c r="IA6" i="3"/>
  <c r="IB6" i="3"/>
  <c r="IC6" i="3"/>
  <c r="ID6" i="3"/>
  <c r="IE6" i="3"/>
  <c r="IF6" i="3"/>
  <c r="IG6" i="3"/>
  <c r="IH6" i="3"/>
  <c r="II6" i="3"/>
  <c r="IJ6" i="3"/>
  <c r="IK6" i="3"/>
  <c r="IL6" i="3"/>
  <c r="IM6" i="3"/>
  <c r="IN6" i="3"/>
  <c r="IO6" i="3"/>
  <c r="IP6" i="3"/>
  <c r="IQ6" i="3"/>
  <c r="IR6" i="3"/>
  <c r="IS6" i="3"/>
  <c r="IT6" i="3"/>
  <c r="IU6" i="3"/>
  <c r="IV6" i="3"/>
  <c r="IW6" i="3"/>
  <c r="IX6" i="3"/>
  <c r="IY6" i="3"/>
  <c r="IZ6" i="3"/>
  <c r="JA6" i="3"/>
  <c r="JB6" i="3"/>
  <c r="JC6" i="3"/>
  <c r="JD6" i="3"/>
  <c r="JE6" i="3"/>
  <c r="JF6" i="3"/>
  <c r="JG6" i="3"/>
  <c r="JH6" i="3"/>
  <c r="JI6" i="3"/>
  <c r="JJ6" i="3"/>
  <c r="JK6" i="3"/>
  <c r="JL6" i="3"/>
  <c r="JM6" i="3"/>
  <c r="JN6" i="3"/>
  <c r="JO6" i="3"/>
  <c r="JP6" i="3"/>
  <c r="JQ6" i="3"/>
  <c r="JR6" i="3"/>
  <c r="JS6" i="3"/>
  <c r="JT6" i="3"/>
  <c r="JU6" i="3"/>
  <c r="JV6" i="3"/>
  <c r="JW6" i="3"/>
  <c r="JX6" i="3"/>
  <c r="JY6" i="3"/>
  <c r="JZ6" i="3"/>
  <c r="KA6" i="3"/>
  <c r="KB6" i="3"/>
  <c r="KC6" i="3"/>
  <c r="KD6" i="3"/>
  <c r="KE6" i="3"/>
  <c r="KF6" i="3"/>
  <c r="KG6" i="3"/>
  <c r="E6" i="3"/>
  <c r="BQ33" i="8" l="1"/>
  <c r="BR33" i="8" s="1"/>
  <c r="BS33" i="8" s="1"/>
  <c r="BT33" i="8" s="1"/>
  <c r="BU33" i="8" s="1"/>
  <c r="BV33" i="8" s="1"/>
  <c r="BW33" i="8" s="1"/>
  <c r="BX33" i="8" s="1"/>
  <c r="BY33" i="8" s="1"/>
  <c r="BZ33" i="8" s="1"/>
  <c r="CA33" i="8" s="1"/>
  <c r="CB33" i="8" s="1"/>
  <c r="CC33" i="8" s="1"/>
  <c r="CD33" i="8" s="1"/>
  <c r="CE33" i="8" s="1"/>
  <c r="CF33" i="8" s="1"/>
  <c r="CG33" i="8" s="1"/>
  <c r="CH33" i="8" s="1"/>
  <c r="CI33" i="8" s="1"/>
  <c r="CJ33" i="8" s="1"/>
  <c r="CK33" i="8" s="1"/>
  <c r="CL33" i="8" s="1"/>
  <c r="CM33" i="8" s="1"/>
  <c r="CN33" i="8" s="1"/>
  <c r="CO33" i="8" s="1"/>
  <c r="CP33" i="8" s="1"/>
  <c r="CQ33" i="8" s="1"/>
  <c r="CR33" i="8" s="1"/>
  <c r="CS33" i="8" s="1"/>
  <c r="CT33" i="8" s="1"/>
  <c r="CU33" i="8" s="1"/>
  <c r="CV33" i="8" s="1"/>
  <c r="CW33" i="8" s="1"/>
  <c r="CX33" i="8" s="1"/>
  <c r="CY33" i="8" s="1"/>
  <c r="CZ33" i="8" s="1"/>
  <c r="DA33" i="8" s="1"/>
  <c r="DB33" i="8" s="1"/>
  <c r="DC33" i="8" s="1"/>
  <c r="DD33" i="8" s="1"/>
  <c r="DE33" i="8" s="1"/>
  <c r="DF33" i="8" s="1"/>
  <c r="DG33" i="8" s="1"/>
  <c r="DH33" i="8" s="1"/>
  <c r="DI33" i="8" s="1"/>
  <c r="DJ33" i="8" s="1"/>
  <c r="DK33" i="8" s="1"/>
  <c r="DL33" i="8" s="1"/>
  <c r="DM33" i="8" s="1"/>
  <c r="DN33" i="8" s="1"/>
  <c r="DO33" i="8" s="1"/>
  <c r="DP33" i="8" s="1"/>
  <c r="DQ33" i="8" s="1"/>
  <c r="DR33" i="8" s="1"/>
  <c r="DS33" i="8" s="1"/>
  <c r="DT33" i="8" s="1"/>
  <c r="DU33" i="8" s="1"/>
  <c r="DV33" i="8" s="1"/>
  <c r="DW33" i="8" s="1"/>
  <c r="DX33" i="8" s="1"/>
  <c r="DY33" i="8" s="1"/>
  <c r="DZ33" i="8" s="1"/>
  <c r="EA33" i="8" s="1"/>
  <c r="EB33" i="8" s="1"/>
  <c r="EC33" i="8" s="1"/>
  <c r="ED33" i="8" s="1"/>
  <c r="EE33" i="8" s="1"/>
  <c r="EF33" i="8" s="1"/>
  <c r="EG33" i="8" s="1"/>
  <c r="EH33" i="8" s="1"/>
  <c r="EI33" i="8" s="1"/>
  <c r="EJ33" i="8" s="1"/>
  <c r="EK33" i="8" s="1"/>
  <c r="EL33" i="8" s="1"/>
  <c r="EM33" i="8" s="1"/>
  <c r="EN33" i="8" s="1"/>
  <c r="EO33" i="8" s="1"/>
  <c r="EP33" i="8" s="1"/>
  <c r="EQ33" i="8" s="1"/>
  <c r="ER33" i="8" s="1"/>
  <c r="ES33" i="8" s="1"/>
  <c r="ET33" i="8" s="1"/>
  <c r="EU33" i="8" s="1"/>
  <c r="EV33" i="8" s="1"/>
  <c r="EW33" i="8" s="1"/>
  <c r="EX33" i="8" s="1"/>
  <c r="EY33" i="8" s="1"/>
  <c r="EZ33" i="8" s="1"/>
  <c r="FA33" i="8" s="1"/>
  <c r="FB33" i="8" s="1"/>
  <c r="FC33" i="8" s="1"/>
  <c r="FD33" i="8" s="1"/>
  <c r="FE33" i="8" s="1"/>
  <c r="FF33" i="8" s="1"/>
  <c r="FG33" i="8" s="1"/>
  <c r="FH33" i="8" s="1"/>
  <c r="FI33" i="8" s="1"/>
  <c r="FJ33" i="8" s="1"/>
  <c r="FK33" i="8" s="1"/>
  <c r="FL33" i="8" s="1"/>
  <c r="FM33" i="8" s="1"/>
  <c r="FN33" i="8" s="1"/>
  <c r="FO33" i="8" s="1"/>
  <c r="FP33" i="8" s="1"/>
  <c r="FQ33" i="8" s="1"/>
  <c r="FR33" i="8" s="1"/>
  <c r="FS33" i="8" s="1"/>
  <c r="FT33" i="8" s="1"/>
  <c r="FU33" i="8" s="1"/>
  <c r="FV33" i="8" s="1"/>
  <c r="FW33" i="8" s="1"/>
  <c r="FX33" i="8" s="1"/>
  <c r="FY33" i="8" s="1"/>
  <c r="FZ33" i="8" s="1"/>
  <c r="GA33" i="8" s="1"/>
  <c r="GB33" i="8" s="1"/>
  <c r="GC33" i="8" s="1"/>
  <c r="GD33" i="8" s="1"/>
  <c r="GE33" i="8" s="1"/>
  <c r="GF33" i="8" s="1"/>
  <c r="GG33" i="8" s="1"/>
  <c r="GH33" i="8" s="1"/>
  <c r="GI33" i="8" s="1"/>
  <c r="GJ33" i="8" s="1"/>
  <c r="GK33" i="8" s="1"/>
  <c r="GL33" i="8" s="1"/>
  <c r="GM33" i="8" s="1"/>
  <c r="GN33" i="8" s="1"/>
  <c r="GO33" i="8" s="1"/>
  <c r="GP33" i="8" s="1"/>
  <c r="GQ33" i="8" s="1"/>
  <c r="GR33" i="8" s="1"/>
  <c r="GS33" i="8" s="1"/>
  <c r="GT33" i="8" s="1"/>
  <c r="GU33" i="8" s="1"/>
  <c r="GV33" i="8" s="1"/>
  <c r="GW33" i="8" s="1"/>
  <c r="GX33" i="8" s="1"/>
  <c r="GY33" i="8" s="1"/>
  <c r="GZ33" i="8" s="1"/>
  <c r="HA33" i="8" s="1"/>
  <c r="HB33" i="8" s="1"/>
  <c r="HC33" i="8" s="1"/>
  <c r="HD33" i="8" s="1"/>
  <c r="HE33" i="8" s="1"/>
  <c r="HF33" i="8" s="1"/>
  <c r="HG33" i="8" s="1"/>
  <c r="HH33" i="8" s="1"/>
  <c r="HI33" i="8" s="1"/>
  <c r="HJ33" i="8" s="1"/>
  <c r="HK33" i="8" s="1"/>
  <c r="HL33" i="8" s="1"/>
  <c r="HM33" i="8" s="1"/>
  <c r="HN33" i="8" s="1"/>
  <c r="HO33" i="8" s="1"/>
  <c r="HP33" i="8" s="1"/>
  <c r="HQ33" i="8" s="1"/>
  <c r="HR33" i="8" s="1"/>
  <c r="HS33" i="8" s="1"/>
  <c r="HT33" i="8" s="1"/>
  <c r="HU33" i="8" s="1"/>
  <c r="HV33" i="8" s="1"/>
  <c r="HW33" i="8" s="1"/>
  <c r="HX33" i="8" s="1"/>
  <c r="HY33" i="8" s="1"/>
  <c r="HZ33" i="8" s="1"/>
  <c r="IA33" i="8" s="1"/>
  <c r="IB33" i="8" s="1"/>
  <c r="IC33" i="8" s="1"/>
  <c r="ID33" i="8" s="1"/>
  <c r="IE33" i="8" s="1"/>
  <c r="IF33" i="8" s="1"/>
  <c r="IG33" i="8" s="1"/>
  <c r="IH33" i="8" s="1"/>
  <c r="II33" i="8" s="1"/>
  <c r="IJ33" i="8" s="1"/>
  <c r="IK33" i="8" s="1"/>
  <c r="IL33" i="8" s="1"/>
  <c r="IM33" i="8" s="1"/>
  <c r="IN33" i="8" s="1"/>
  <c r="IO33" i="8" s="1"/>
  <c r="IP33" i="8" s="1"/>
  <c r="IQ33" i="8" s="1"/>
  <c r="IR33" i="8" s="1"/>
  <c r="IS33" i="8" s="1"/>
  <c r="IT33" i="8" s="1"/>
  <c r="IU33" i="8" s="1"/>
  <c r="IV33" i="8" s="1"/>
  <c r="IW33" i="8" s="1"/>
  <c r="IX33" i="8" s="1"/>
  <c r="IY33" i="8" s="1"/>
  <c r="IZ33" i="8" s="1"/>
  <c r="JA33" i="8" s="1"/>
  <c r="JB33" i="8" s="1"/>
  <c r="JC33" i="8" s="1"/>
  <c r="JD33" i="8" s="1"/>
  <c r="JE33" i="8" s="1"/>
  <c r="JF33" i="8" s="1"/>
  <c r="JG33" i="8" s="1"/>
  <c r="JH33" i="8" s="1"/>
  <c r="JI33" i="8" s="1"/>
  <c r="JJ33" i="8" s="1"/>
  <c r="JK33" i="8" s="1"/>
  <c r="JL33" i="8" s="1"/>
  <c r="JM33" i="8" s="1"/>
  <c r="JN33" i="8" s="1"/>
  <c r="JO33" i="8" s="1"/>
  <c r="JP33" i="8" s="1"/>
  <c r="JQ33" i="8" s="1"/>
  <c r="JR33" i="8" s="1"/>
  <c r="JS33" i="8" s="1"/>
  <c r="JT33" i="8" s="1"/>
  <c r="JU33" i="8" s="1"/>
  <c r="JV33" i="8" s="1"/>
  <c r="JW33" i="8" s="1"/>
  <c r="JX33" i="8" s="1"/>
  <c r="JY33" i="8" s="1"/>
  <c r="JZ33" i="8" s="1"/>
  <c r="KA33" i="8" s="1"/>
  <c r="KB33" i="8" s="1"/>
  <c r="KC33" i="8" s="1"/>
  <c r="KD33" i="8" s="1"/>
  <c r="KE33" i="8" s="1"/>
  <c r="KF33" i="8" s="1"/>
  <c r="KG33" i="8" s="1"/>
  <c r="D33" i="8"/>
  <c r="D6" i="3"/>
  <c r="E6" i="10"/>
  <c r="ED6" i="8"/>
  <c r="ED60" i="8" s="1"/>
  <c r="ED6" i="10"/>
  <c r="ED60" i="10" s="1"/>
  <c r="GX6" i="8"/>
  <c r="GX60" i="8" s="1"/>
  <c r="GX6" i="10"/>
  <c r="GX60" i="10" s="1"/>
  <c r="HF6" i="8"/>
  <c r="HF60" i="8" s="1"/>
  <c r="HF6" i="10"/>
  <c r="HF60" i="10" s="1"/>
  <c r="JJ6" i="8"/>
  <c r="JJ60" i="8" s="1"/>
  <c r="JJ6" i="10"/>
  <c r="JJ60" i="10" s="1"/>
  <c r="IT6" i="8"/>
  <c r="IT60" i="8" s="1"/>
  <c r="IT6" i="10"/>
  <c r="IT60" i="10" s="1"/>
  <c r="GP6" i="8"/>
  <c r="GP60" i="8" s="1"/>
  <c r="GP6" i="10"/>
  <c r="GP60" i="10" s="1"/>
  <c r="FJ6" i="8"/>
  <c r="FJ60" i="8" s="1"/>
  <c r="FJ6" i="10"/>
  <c r="FJ60" i="10" s="1"/>
  <c r="DV6" i="8"/>
  <c r="DV60" i="8" s="1"/>
  <c r="DV6" i="10"/>
  <c r="DV60" i="10" s="1"/>
  <c r="CP6" i="8"/>
  <c r="CP60" i="8" s="1"/>
  <c r="CP6" i="10"/>
  <c r="CP60" i="10" s="1"/>
  <c r="AD6" i="8"/>
  <c r="AD60" i="8" s="1"/>
  <c r="AD6" i="10"/>
  <c r="AD60" i="10" s="1"/>
  <c r="KG6" i="8"/>
  <c r="KG60" i="8" s="1"/>
  <c r="KG6" i="10"/>
  <c r="KG60" i="10" s="1"/>
  <c r="JI6" i="8"/>
  <c r="JI60" i="8" s="1"/>
  <c r="JI6" i="10"/>
  <c r="JI60" i="10" s="1"/>
  <c r="IC6" i="8"/>
  <c r="IC60" i="8" s="1"/>
  <c r="IC6" i="10"/>
  <c r="IC60" i="10" s="1"/>
  <c r="FY6" i="8"/>
  <c r="FY60" i="8" s="1"/>
  <c r="FY6" i="10"/>
  <c r="FY60" i="10" s="1"/>
  <c r="ES6" i="8"/>
  <c r="ES60" i="8" s="1"/>
  <c r="ES6" i="10"/>
  <c r="ES60" i="10" s="1"/>
  <c r="DU6" i="8"/>
  <c r="DU60" i="8" s="1"/>
  <c r="DU6" i="10"/>
  <c r="DU60" i="10" s="1"/>
  <c r="DE6" i="8"/>
  <c r="DE60" i="8" s="1"/>
  <c r="DE6" i="10"/>
  <c r="DE60" i="10" s="1"/>
  <c r="BY6" i="8"/>
  <c r="BY60" i="8" s="1"/>
  <c r="BY6" i="10"/>
  <c r="BY60" i="10" s="1"/>
  <c r="BI6" i="8"/>
  <c r="BI60" i="8" s="1"/>
  <c r="BI6" i="10"/>
  <c r="BI60" i="10" s="1"/>
  <c r="AK6" i="8"/>
  <c r="AK60" i="8" s="1"/>
  <c r="AK6" i="10"/>
  <c r="AK60" i="10" s="1"/>
  <c r="U6" i="8"/>
  <c r="U60" i="8" s="1"/>
  <c r="U6" i="10"/>
  <c r="U60" i="10" s="1"/>
  <c r="JX6" i="8"/>
  <c r="JX60" i="8" s="1"/>
  <c r="JX6" i="10"/>
  <c r="JX60" i="10" s="1"/>
  <c r="IB6" i="8"/>
  <c r="IB60" i="8" s="1"/>
  <c r="IB6" i="10"/>
  <c r="IB60" i="10" s="1"/>
  <c r="GV6" i="8"/>
  <c r="GV60" i="8" s="1"/>
  <c r="GV6" i="10"/>
  <c r="GV60" i="10" s="1"/>
  <c r="GF6" i="8"/>
  <c r="GF60" i="8" s="1"/>
  <c r="GF6" i="10"/>
  <c r="GF60" i="10" s="1"/>
  <c r="DT6" i="8"/>
  <c r="DT60" i="8" s="1"/>
  <c r="DT6" i="10"/>
  <c r="DT60" i="10" s="1"/>
  <c r="JO6" i="8"/>
  <c r="JO60" i="8" s="1"/>
  <c r="JO6" i="10"/>
  <c r="JO60" i="10" s="1"/>
  <c r="II6" i="8"/>
  <c r="II60" i="8" s="1"/>
  <c r="II6" i="10"/>
  <c r="II60" i="10" s="1"/>
  <c r="HK6" i="8"/>
  <c r="HK60" i="8" s="1"/>
  <c r="HK6" i="10"/>
  <c r="HK60" i="10" s="1"/>
  <c r="GM6" i="8"/>
  <c r="GM60" i="8" s="1"/>
  <c r="GM6" i="10"/>
  <c r="GM60" i="10" s="1"/>
  <c r="EY6" i="8"/>
  <c r="EY60" i="8" s="1"/>
  <c r="EY6" i="10"/>
  <c r="EY60" i="10" s="1"/>
  <c r="DC6" i="8"/>
  <c r="DC60" i="8" s="1"/>
  <c r="DC6" i="10"/>
  <c r="DC60" i="10" s="1"/>
  <c r="AQ6" i="8"/>
  <c r="AQ60" i="8" s="1"/>
  <c r="AQ6" i="10"/>
  <c r="AQ60" i="10" s="1"/>
  <c r="JB6" i="8"/>
  <c r="JB60" i="8" s="1"/>
  <c r="JB6" i="10"/>
  <c r="JB60" i="10" s="1"/>
  <c r="HV6" i="8"/>
  <c r="HV60" i="8" s="1"/>
  <c r="HV6" i="10"/>
  <c r="HV60" i="10" s="1"/>
  <c r="FZ6" i="8"/>
  <c r="FZ60" i="8" s="1"/>
  <c r="FZ6" i="10"/>
  <c r="FZ60" i="10" s="1"/>
  <c r="EL6" i="8"/>
  <c r="EL60" i="8" s="1"/>
  <c r="EL6" i="10"/>
  <c r="EL60" i="10" s="1"/>
  <c r="CX6" i="8"/>
  <c r="CX60" i="8" s="1"/>
  <c r="CX6" i="10"/>
  <c r="CX60" i="10" s="1"/>
  <c r="V6" i="8"/>
  <c r="V60" i="8" s="1"/>
  <c r="V6" i="10"/>
  <c r="V60" i="10" s="1"/>
  <c r="JY6" i="8"/>
  <c r="JY60" i="8" s="1"/>
  <c r="JY6" i="10"/>
  <c r="JY60" i="10" s="1"/>
  <c r="JA6" i="8"/>
  <c r="JA60" i="8" s="1"/>
  <c r="JA6" i="10"/>
  <c r="JA60" i="10" s="1"/>
  <c r="HE6" i="8"/>
  <c r="HE60" i="8" s="1"/>
  <c r="HE6" i="10"/>
  <c r="HE60" i="10" s="1"/>
  <c r="FI6" i="8"/>
  <c r="FI60" i="8" s="1"/>
  <c r="FI6" i="10"/>
  <c r="FI60" i="10" s="1"/>
  <c r="DM6" i="8"/>
  <c r="DM60" i="8" s="1"/>
  <c r="DM6" i="10"/>
  <c r="DM60" i="10" s="1"/>
  <c r="CO6" i="8"/>
  <c r="CO60" i="8" s="1"/>
  <c r="CO6" i="10"/>
  <c r="CO60" i="10" s="1"/>
  <c r="BQ6" i="8"/>
  <c r="BQ60" i="8" s="1"/>
  <c r="BQ6" i="10"/>
  <c r="BQ60" i="10" s="1"/>
  <c r="BA6" i="8"/>
  <c r="BA60" i="8" s="1"/>
  <c r="BA6" i="10"/>
  <c r="BA60" i="10" s="1"/>
  <c r="AS6" i="8"/>
  <c r="AS60" i="8" s="1"/>
  <c r="AS6" i="10"/>
  <c r="AS60" i="10" s="1"/>
  <c r="AC6" i="8"/>
  <c r="AC60" i="8" s="1"/>
  <c r="AC6" i="10"/>
  <c r="AC60" i="10" s="1"/>
  <c r="JP6" i="8"/>
  <c r="JP60" i="8" s="1"/>
  <c r="JP6" i="10"/>
  <c r="JP60" i="10" s="1"/>
  <c r="IR6" i="8"/>
  <c r="IR60" i="8" s="1"/>
  <c r="IR6" i="10"/>
  <c r="IR60" i="10" s="1"/>
  <c r="HT6" i="8"/>
  <c r="HT60" i="8" s="1"/>
  <c r="HT6" i="10"/>
  <c r="HT60" i="10" s="1"/>
  <c r="GN6" i="8"/>
  <c r="GN60" i="8" s="1"/>
  <c r="GN6" i="10"/>
  <c r="GN60" i="10" s="1"/>
  <c r="FX6" i="8"/>
  <c r="FX60" i="8" s="1"/>
  <c r="FX6" i="10"/>
  <c r="FX60" i="10" s="1"/>
  <c r="EZ6" i="8"/>
  <c r="EZ60" i="8" s="1"/>
  <c r="EZ6" i="10"/>
  <c r="EZ60" i="10" s="1"/>
  <c r="EB6" i="8"/>
  <c r="EB60" i="8" s="1"/>
  <c r="EB6" i="10"/>
  <c r="EB60" i="10" s="1"/>
  <c r="DD6" i="8"/>
  <c r="DD60" i="8" s="1"/>
  <c r="DD6" i="10"/>
  <c r="DD60" i="10" s="1"/>
  <c r="CV6" i="8"/>
  <c r="CV60" i="8" s="1"/>
  <c r="CV6" i="10"/>
  <c r="CV60" i="10" s="1"/>
  <c r="BX6" i="8"/>
  <c r="BX60" i="8" s="1"/>
  <c r="BX6" i="10"/>
  <c r="BX60" i="10" s="1"/>
  <c r="BH6" i="8"/>
  <c r="BH60" i="8" s="1"/>
  <c r="BH6" i="10"/>
  <c r="BH60" i="10" s="1"/>
  <c r="AZ6" i="8"/>
  <c r="AZ60" i="8" s="1"/>
  <c r="AZ6" i="10"/>
  <c r="AZ60" i="10" s="1"/>
  <c r="AR6" i="8"/>
  <c r="AR60" i="8" s="1"/>
  <c r="AR6" i="10"/>
  <c r="AR60" i="10" s="1"/>
  <c r="AJ6" i="8"/>
  <c r="AJ60" i="8" s="1"/>
  <c r="AJ6" i="10"/>
  <c r="AJ60" i="10" s="1"/>
  <c r="AB6" i="8"/>
  <c r="AB60" i="8" s="1"/>
  <c r="AB6" i="10"/>
  <c r="AB60" i="10" s="1"/>
  <c r="T6" i="8"/>
  <c r="T60" i="8" s="1"/>
  <c r="T6" i="10"/>
  <c r="T60" i="10" s="1"/>
  <c r="IY6" i="8"/>
  <c r="IY60" i="8" s="1"/>
  <c r="IY6" i="10"/>
  <c r="IY60" i="10" s="1"/>
  <c r="HC6" i="8"/>
  <c r="HC60" i="8" s="1"/>
  <c r="HC6" i="10"/>
  <c r="HC60" i="10" s="1"/>
  <c r="FO6" i="8"/>
  <c r="FO60" i="8" s="1"/>
  <c r="FO6" i="10"/>
  <c r="FO60" i="10" s="1"/>
  <c r="EQ6" i="8"/>
  <c r="EQ60" i="8" s="1"/>
  <c r="EQ6" i="10"/>
  <c r="EQ60" i="10" s="1"/>
  <c r="DS6" i="8"/>
  <c r="DS60" i="8" s="1"/>
  <c r="DS6" i="10"/>
  <c r="DS60" i="10" s="1"/>
  <c r="CM6" i="8"/>
  <c r="CM60" i="8" s="1"/>
  <c r="CM6" i="10"/>
  <c r="CM60" i="10" s="1"/>
  <c r="BW6" i="8"/>
  <c r="BW60" i="8" s="1"/>
  <c r="BW6" i="10"/>
  <c r="BW60" i="10" s="1"/>
  <c r="AY6" i="8"/>
  <c r="AY60" i="8" s="1"/>
  <c r="AY6" i="10"/>
  <c r="AY60" i="10" s="1"/>
  <c r="AI6" i="8"/>
  <c r="AI60" i="8" s="1"/>
  <c r="AI6" i="10"/>
  <c r="AI60" i="10" s="1"/>
  <c r="AA6" i="8"/>
  <c r="AA60" i="8" s="1"/>
  <c r="AA6" i="10"/>
  <c r="AA60" i="10" s="1"/>
  <c r="K6" i="8"/>
  <c r="K60" i="8" s="1"/>
  <c r="K6" i="10"/>
  <c r="K60" i="10" s="1"/>
  <c r="JF6" i="8"/>
  <c r="JF60" i="8" s="1"/>
  <c r="JF6" i="10"/>
  <c r="JF60" i="10" s="1"/>
  <c r="KD6" i="8"/>
  <c r="KD60" i="8" s="1"/>
  <c r="KD6" i="10"/>
  <c r="KD60" i="10" s="1"/>
  <c r="IX6" i="8"/>
  <c r="IX60" i="8" s="1"/>
  <c r="IX6" i="10"/>
  <c r="IX60" i="10" s="1"/>
  <c r="IH6" i="8"/>
  <c r="IH60" i="8" s="1"/>
  <c r="IH6" i="10"/>
  <c r="IH60" i="10" s="1"/>
  <c r="HR6" i="8"/>
  <c r="HR60" i="8" s="1"/>
  <c r="HR6" i="10"/>
  <c r="HR60" i="10" s="1"/>
  <c r="HB6" i="8"/>
  <c r="HB60" i="8" s="1"/>
  <c r="HB6" i="10"/>
  <c r="HB60" i="10" s="1"/>
  <c r="GT6" i="8"/>
  <c r="GT60" i="8" s="1"/>
  <c r="GT6" i="10"/>
  <c r="GT60" i="10" s="1"/>
  <c r="GD6" i="8"/>
  <c r="GD60" i="8" s="1"/>
  <c r="GD6" i="10"/>
  <c r="GD60" i="10" s="1"/>
  <c r="FV6" i="8"/>
  <c r="FV60" i="8" s="1"/>
  <c r="FV6" i="10"/>
  <c r="FV60" i="10" s="1"/>
  <c r="FN6" i="8"/>
  <c r="FN60" i="8" s="1"/>
  <c r="FN6" i="10"/>
  <c r="FN60" i="10" s="1"/>
  <c r="EX6" i="8"/>
  <c r="EX60" i="8" s="1"/>
  <c r="EX6" i="10"/>
  <c r="EX60" i="10" s="1"/>
  <c r="EP6" i="8"/>
  <c r="EP60" i="8" s="1"/>
  <c r="EP6" i="10"/>
  <c r="EP60" i="10" s="1"/>
  <c r="DZ6" i="8"/>
  <c r="DZ60" i="8" s="1"/>
  <c r="DZ6" i="10"/>
  <c r="DZ60" i="10" s="1"/>
  <c r="DR6" i="8"/>
  <c r="DR60" i="8" s="1"/>
  <c r="DR6" i="10"/>
  <c r="DR60" i="10" s="1"/>
  <c r="DJ6" i="8"/>
  <c r="DJ60" i="8" s="1"/>
  <c r="DJ6" i="10"/>
  <c r="DJ60" i="10" s="1"/>
  <c r="CT6" i="8"/>
  <c r="CT60" i="8" s="1"/>
  <c r="CT6" i="10"/>
  <c r="CT60" i="10" s="1"/>
  <c r="CD6" i="8"/>
  <c r="CD60" i="8" s="1"/>
  <c r="CD6" i="10"/>
  <c r="CD60" i="10" s="1"/>
  <c r="BV6" i="8"/>
  <c r="BV60" i="8" s="1"/>
  <c r="BV6" i="10"/>
  <c r="BV60" i="10" s="1"/>
  <c r="AX6" i="8"/>
  <c r="AX60" i="8" s="1"/>
  <c r="AX6" i="10"/>
  <c r="AX60" i="10" s="1"/>
  <c r="Z6" i="8"/>
  <c r="Z60" i="8" s="1"/>
  <c r="Z6" i="10"/>
  <c r="Z60" i="10" s="1"/>
  <c r="R6" i="8"/>
  <c r="R60" i="8" s="1"/>
  <c r="R6" i="10"/>
  <c r="R60" i="10" s="1"/>
  <c r="JU6" i="8"/>
  <c r="JU60" i="8" s="1"/>
  <c r="JU6" i="10"/>
  <c r="JU60" i="10" s="1"/>
  <c r="JE6" i="8"/>
  <c r="JE60" i="8" s="1"/>
  <c r="JE6" i="10"/>
  <c r="JE60" i="10" s="1"/>
  <c r="IW6" i="8"/>
  <c r="IW60" i="8" s="1"/>
  <c r="IW6" i="10"/>
  <c r="IW60" i="10" s="1"/>
  <c r="IO6" i="8"/>
  <c r="IO60" i="8" s="1"/>
  <c r="IO6" i="10"/>
  <c r="IO60" i="10" s="1"/>
  <c r="IG6" i="8"/>
  <c r="IG60" i="8" s="1"/>
  <c r="IG6" i="10"/>
  <c r="IG60" i="10" s="1"/>
  <c r="HY6" i="8"/>
  <c r="HY60" i="8" s="1"/>
  <c r="HY6" i="10"/>
  <c r="HY60" i="10" s="1"/>
  <c r="HQ6" i="8"/>
  <c r="HQ60" i="8" s="1"/>
  <c r="HQ6" i="10"/>
  <c r="HQ60" i="10" s="1"/>
  <c r="HI6" i="8"/>
  <c r="HI60" i="8" s="1"/>
  <c r="HI6" i="10"/>
  <c r="HI60" i="10" s="1"/>
  <c r="HA6" i="8"/>
  <c r="HA60" i="8" s="1"/>
  <c r="HA6" i="10"/>
  <c r="HA60" i="10" s="1"/>
  <c r="GS6" i="8"/>
  <c r="GS60" i="8" s="1"/>
  <c r="GS6" i="10"/>
  <c r="GS60" i="10" s="1"/>
  <c r="GK6" i="8"/>
  <c r="GK60" i="8" s="1"/>
  <c r="GK6" i="10"/>
  <c r="GK60" i="10" s="1"/>
  <c r="GC6" i="8"/>
  <c r="GC60" i="8" s="1"/>
  <c r="GC6" i="10"/>
  <c r="GC60" i="10" s="1"/>
  <c r="FU6" i="8"/>
  <c r="FU60" i="8" s="1"/>
  <c r="FU6" i="10"/>
  <c r="FU60" i="10" s="1"/>
  <c r="FM6" i="8"/>
  <c r="FM60" i="8" s="1"/>
  <c r="FM6" i="10"/>
  <c r="FM60" i="10" s="1"/>
  <c r="FE6" i="8"/>
  <c r="FE60" i="8" s="1"/>
  <c r="FE6" i="10"/>
  <c r="FE60" i="10" s="1"/>
  <c r="EW6" i="8"/>
  <c r="EW60" i="8" s="1"/>
  <c r="EW6" i="10"/>
  <c r="EW60" i="10" s="1"/>
  <c r="EO6" i="8"/>
  <c r="EO60" i="8" s="1"/>
  <c r="EO6" i="10"/>
  <c r="EO60" i="10" s="1"/>
  <c r="EG6" i="8"/>
  <c r="EG60" i="8" s="1"/>
  <c r="EG6" i="10"/>
  <c r="EG60" i="10" s="1"/>
  <c r="DY6" i="8"/>
  <c r="DY60" i="8" s="1"/>
  <c r="DY6" i="10"/>
  <c r="DY60" i="10" s="1"/>
  <c r="DQ6" i="8"/>
  <c r="DQ60" i="8" s="1"/>
  <c r="DQ6" i="10"/>
  <c r="DQ60" i="10" s="1"/>
  <c r="DI6" i="8"/>
  <c r="DI60" i="8" s="1"/>
  <c r="DI6" i="10"/>
  <c r="DI60" i="10" s="1"/>
  <c r="DA6" i="8"/>
  <c r="DA60" i="8" s="1"/>
  <c r="DA6" i="10"/>
  <c r="DA60" i="10" s="1"/>
  <c r="CS6" i="8"/>
  <c r="CS60" i="8" s="1"/>
  <c r="CS6" i="10"/>
  <c r="CS60" i="10" s="1"/>
  <c r="CK6" i="8"/>
  <c r="CK60" i="8" s="1"/>
  <c r="CK6" i="10"/>
  <c r="CK60" i="10" s="1"/>
  <c r="CC6" i="8"/>
  <c r="CC60" i="8" s="1"/>
  <c r="CC6" i="10"/>
  <c r="CC60" i="10" s="1"/>
  <c r="BU6" i="8"/>
  <c r="BU60" i="8" s="1"/>
  <c r="BU6" i="10"/>
  <c r="BU60" i="10" s="1"/>
  <c r="BM6" i="8"/>
  <c r="BM60" i="8" s="1"/>
  <c r="BM6" i="10"/>
  <c r="BM60" i="10" s="1"/>
  <c r="BE6" i="8"/>
  <c r="BE60" i="8" s="1"/>
  <c r="BE6" i="10"/>
  <c r="BE60" i="10" s="1"/>
  <c r="AW6" i="8"/>
  <c r="AW60" i="8" s="1"/>
  <c r="AW6" i="10"/>
  <c r="AW60" i="10" s="1"/>
  <c r="AO6" i="8"/>
  <c r="AO60" i="8" s="1"/>
  <c r="AO6" i="10"/>
  <c r="AO60" i="10" s="1"/>
  <c r="AG6" i="8"/>
  <c r="AG60" i="8" s="1"/>
  <c r="AG6" i="10"/>
  <c r="AG60" i="10" s="1"/>
  <c r="Y6" i="8"/>
  <c r="Y60" i="8" s="1"/>
  <c r="Y6" i="10"/>
  <c r="Y60" i="10" s="1"/>
  <c r="Q6" i="8"/>
  <c r="Q60" i="8" s="1"/>
  <c r="Q6" i="10"/>
  <c r="Q60" i="10" s="1"/>
  <c r="I6" i="8"/>
  <c r="I60" i="8" s="1"/>
  <c r="I6" i="10"/>
  <c r="I60" i="10" s="1"/>
  <c r="JR6" i="8"/>
  <c r="JR60" i="8" s="1"/>
  <c r="JR6" i="10"/>
  <c r="JR60" i="10" s="1"/>
  <c r="ID6" i="8"/>
  <c r="ID60" i="8" s="1"/>
  <c r="ID6" i="10"/>
  <c r="ID60" i="10" s="1"/>
  <c r="GH6" i="8"/>
  <c r="GH60" i="8" s="1"/>
  <c r="GH6" i="10"/>
  <c r="GH60" i="10" s="1"/>
  <c r="FB6" i="8"/>
  <c r="FB60" i="8" s="1"/>
  <c r="FB6" i="10"/>
  <c r="FB60" i="10" s="1"/>
  <c r="DN6" i="8"/>
  <c r="DN60" i="8" s="1"/>
  <c r="DN6" i="10"/>
  <c r="DN60" i="10" s="1"/>
  <c r="BZ6" i="8"/>
  <c r="BZ60" i="8" s="1"/>
  <c r="BZ6" i="10"/>
  <c r="BZ60" i="10" s="1"/>
  <c r="N6" i="8"/>
  <c r="N60" i="8" s="1"/>
  <c r="N6" i="10"/>
  <c r="N60" i="10" s="1"/>
  <c r="IS6" i="8"/>
  <c r="IS60" i="8" s="1"/>
  <c r="IS6" i="10"/>
  <c r="IS60" i="10" s="1"/>
  <c r="HU6" i="8"/>
  <c r="HU60" i="8" s="1"/>
  <c r="HU6" i="10"/>
  <c r="HU60" i="10" s="1"/>
  <c r="GO6" i="8"/>
  <c r="GO60" i="8" s="1"/>
  <c r="GO6" i="10"/>
  <c r="GO60" i="10" s="1"/>
  <c r="EK6" i="8"/>
  <c r="EK60" i="8" s="1"/>
  <c r="EK6" i="10"/>
  <c r="EK60" i="10" s="1"/>
  <c r="CW6" i="8"/>
  <c r="CW60" i="8" s="1"/>
  <c r="CW6" i="10"/>
  <c r="CW60" i="10" s="1"/>
  <c r="M6" i="8"/>
  <c r="M60" i="8" s="1"/>
  <c r="M6" i="10"/>
  <c r="M60" i="10" s="1"/>
  <c r="KF6" i="8"/>
  <c r="KF60" i="8" s="1"/>
  <c r="KF6" i="10"/>
  <c r="KF60" i="10" s="1"/>
  <c r="JH6" i="8"/>
  <c r="JH60" i="8" s="1"/>
  <c r="JH6" i="10"/>
  <c r="JH60" i="10" s="1"/>
  <c r="IJ6" i="8"/>
  <c r="IJ60" i="8" s="1"/>
  <c r="IJ6" i="10"/>
  <c r="IJ60" i="10" s="1"/>
  <c r="HD6" i="8"/>
  <c r="HD60" i="8" s="1"/>
  <c r="HD6" i="10"/>
  <c r="HD60" i="10" s="1"/>
  <c r="FH6" i="8"/>
  <c r="FH60" i="8" s="1"/>
  <c r="FH6" i="10"/>
  <c r="FH60" i="10" s="1"/>
  <c r="EJ6" i="8"/>
  <c r="EJ60" i="8" s="1"/>
  <c r="EJ6" i="10"/>
  <c r="EJ60" i="10" s="1"/>
  <c r="CF6" i="8"/>
  <c r="CF60" i="8" s="1"/>
  <c r="CF6" i="10"/>
  <c r="CF60" i="10" s="1"/>
  <c r="JW6" i="8"/>
  <c r="JW60" i="8" s="1"/>
  <c r="JW6" i="10"/>
  <c r="JW60" i="10" s="1"/>
  <c r="IQ6" i="8"/>
  <c r="IQ60" i="8" s="1"/>
  <c r="IQ6" i="10"/>
  <c r="IQ60" i="10" s="1"/>
  <c r="HS6" i="8"/>
  <c r="HS60" i="8" s="1"/>
  <c r="HS6" i="10"/>
  <c r="HS60" i="10" s="1"/>
  <c r="GE6" i="8"/>
  <c r="GE60" i="8" s="1"/>
  <c r="GE6" i="10"/>
  <c r="GE60" i="10" s="1"/>
  <c r="EI6" i="8"/>
  <c r="EI60" i="8" s="1"/>
  <c r="EI6" i="10"/>
  <c r="EI60" i="10" s="1"/>
  <c r="DK6" i="8"/>
  <c r="DK60" i="8" s="1"/>
  <c r="DK6" i="10"/>
  <c r="DK60" i="10" s="1"/>
  <c r="BO6" i="8"/>
  <c r="BO60" i="8" s="1"/>
  <c r="D60" i="8" s="1"/>
  <c r="BO6" i="10"/>
  <c r="BO60" i="10" s="1"/>
  <c r="JN6" i="8"/>
  <c r="JN60" i="8" s="1"/>
  <c r="JN6" i="10"/>
  <c r="JN60" i="10" s="1"/>
  <c r="IP6" i="8"/>
  <c r="IP60" i="8" s="1"/>
  <c r="IP6" i="10"/>
  <c r="IP60" i="10" s="1"/>
  <c r="HJ6" i="8"/>
  <c r="HJ60" i="8" s="1"/>
  <c r="HJ6" i="10"/>
  <c r="HJ60" i="10" s="1"/>
  <c r="FF6" i="8"/>
  <c r="FF60" i="8" s="1"/>
  <c r="FF6" i="10"/>
  <c r="FF60" i="10" s="1"/>
  <c r="DB6" i="8"/>
  <c r="DB60" i="8" s="1"/>
  <c r="DB6" i="10"/>
  <c r="DB60" i="10" s="1"/>
  <c r="BN6" i="8"/>
  <c r="BN60" i="8" s="1"/>
  <c r="BN6" i="10"/>
  <c r="BN60" i="10" s="1"/>
  <c r="D60" i="10" s="1"/>
  <c r="AP6" i="8"/>
  <c r="AP60" i="8" s="1"/>
  <c r="AP6" i="10"/>
  <c r="AP60" i="10" s="1"/>
  <c r="KC6" i="8"/>
  <c r="KC60" i="8" s="1"/>
  <c r="KC6" i="10"/>
  <c r="KC60" i="10" s="1"/>
  <c r="JM6" i="8"/>
  <c r="JM60" i="8" s="1"/>
  <c r="JM6" i="10"/>
  <c r="JM60" i="10" s="1"/>
  <c r="KB6" i="8"/>
  <c r="KB60" i="8" s="1"/>
  <c r="KB6" i="10"/>
  <c r="KB60" i="10" s="1"/>
  <c r="JT6" i="8"/>
  <c r="JT60" i="8" s="1"/>
  <c r="JT6" i="10"/>
  <c r="JT60" i="10" s="1"/>
  <c r="JL6" i="8"/>
  <c r="JL60" i="8" s="1"/>
  <c r="JL6" i="10"/>
  <c r="JL60" i="10" s="1"/>
  <c r="JD6" i="8"/>
  <c r="JD60" i="8" s="1"/>
  <c r="JD6" i="10"/>
  <c r="JD60" i="10" s="1"/>
  <c r="IV6" i="8"/>
  <c r="IV60" i="8" s="1"/>
  <c r="IV6" i="10"/>
  <c r="IV60" i="10" s="1"/>
  <c r="IN6" i="8"/>
  <c r="IN60" i="8" s="1"/>
  <c r="IN6" i="10"/>
  <c r="IN60" i="10" s="1"/>
  <c r="IF6" i="8"/>
  <c r="IF60" i="8" s="1"/>
  <c r="IF6" i="10"/>
  <c r="IF60" i="10" s="1"/>
  <c r="HX6" i="8"/>
  <c r="HX60" i="8" s="1"/>
  <c r="HX6" i="10"/>
  <c r="HX60" i="10" s="1"/>
  <c r="HP6" i="8"/>
  <c r="HP60" i="8" s="1"/>
  <c r="HP6" i="10"/>
  <c r="HP60" i="10" s="1"/>
  <c r="HH6" i="8"/>
  <c r="HH60" i="8" s="1"/>
  <c r="HH6" i="10"/>
  <c r="HH60" i="10" s="1"/>
  <c r="GZ6" i="8"/>
  <c r="GZ60" i="8" s="1"/>
  <c r="GZ6" i="10"/>
  <c r="GZ60" i="10" s="1"/>
  <c r="GR6" i="8"/>
  <c r="GR60" i="8" s="1"/>
  <c r="GR6" i="10"/>
  <c r="GR60" i="10" s="1"/>
  <c r="GJ6" i="8"/>
  <c r="GJ60" i="8" s="1"/>
  <c r="GJ6" i="10"/>
  <c r="GJ60" i="10" s="1"/>
  <c r="GB6" i="8"/>
  <c r="GB60" i="8" s="1"/>
  <c r="GB6" i="10"/>
  <c r="GB60" i="10" s="1"/>
  <c r="FT6" i="8"/>
  <c r="FT60" i="8" s="1"/>
  <c r="FT6" i="10"/>
  <c r="FT60" i="10" s="1"/>
  <c r="FL6" i="8"/>
  <c r="FL60" i="8" s="1"/>
  <c r="FL6" i="10"/>
  <c r="FL60" i="10" s="1"/>
  <c r="FD6" i="8"/>
  <c r="FD60" i="8" s="1"/>
  <c r="FD6" i="10"/>
  <c r="FD60" i="10" s="1"/>
  <c r="EV6" i="8"/>
  <c r="EV60" i="8" s="1"/>
  <c r="EV6" i="10"/>
  <c r="EV60" i="10" s="1"/>
  <c r="EN6" i="8"/>
  <c r="EN60" i="8" s="1"/>
  <c r="EN6" i="10"/>
  <c r="EN60" i="10" s="1"/>
  <c r="EF6" i="8"/>
  <c r="EF60" i="8" s="1"/>
  <c r="EF6" i="10"/>
  <c r="EF60" i="10" s="1"/>
  <c r="DX6" i="8"/>
  <c r="DX60" i="8" s="1"/>
  <c r="DX6" i="10"/>
  <c r="DX60" i="10" s="1"/>
  <c r="DP6" i="8"/>
  <c r="DP60" i="8" s="1"/>
  <c r="DP6" i="10"/>
  <c r="DP60" i="10" s="1"/>
  <c r="DH6" i="8"/>
  <c r="DH60" i="8" s="1"/>
  <c r="DH6" i="10"/>
  <c r="DH60" i="10" s="1"/>
  <c r="CZ6" i="8"/>
  <c r="CZ60" i="8" s="1"/>
  <c r="CZ6" i="10"/>
  <c r="CZ60" i="10" s="1"/>
  <c r="CR6" i="8"/>
  <c r="CR60" i="8" s="1"/>
  <c r="CR6" i="10"/>
  <c r="CR60" i="10" s="1"/>
  <c r="CJ6" i="8"/>
  <c r="CJ60" i="8" s="1"/>
  <c r="CJ6" i="10"/>
  <c r="CJ60" i="10" s="1"/>
  <c r="CB6" i="8"/>
  <c r="CB60" i="8" s="1"/>
  <c r="CB6" i="10"/>
  <c r="CB60" i="10" s="1"/>
  <c r="BT6" i="8"/>
  <c r="BT60" i="8" s="1"/>
  <c r="BT6" i="10"/>
  <c r="BT60" i="10" s="1"/>
  <c r="BL6" i="8"/>
  <c r="BL60" i="8" s="1"/>
  <c r="BL6" i="10"/>
  <c r="BL60" i="10" s="1"/>
  <c r="BD6" i="8"/>
  <c r="BD60" i="8" s="1"/>
  <c r="BD6" i="10"/>
  <c r="BD60" i="10" s="1"/>
  <c r="AV6" i="8"/>
  <c r="AV60" i="8" s="1"/>
  <c r="AV6" i="10"/>
  <c r="AV60" i="10" s="1"/>
  <c r="AN6" i="8"/>
  <c r="AN60" i="8" s="1"/>
  <c r="AN6" i="10"/>
  <c r="AN60" i="10" s="1"/>
  <c r="AF6" i="8"/>
  <c r="AF60" i="8" s="1"/>
  <c r="AF6" i="10"/>
  <c r="AF60" i="10" s="1"/>
  <c r="X6" i="8"/>
  <c r="X60" i="8" s="1"/>
  <c r="X6" i="10"/>
  <c r="X60" i="10" s="1"/>
  <c r="P6" i="8"/>
  <c r="P60" i="8" s="1"/>
  <c r="P6" i="10"/>
  <c r="P60" i="10" s="1"/>
  <c r="H6" i="8"/>
  <c r="H60" i="8" s="1"/>
  <c r="H6" i="10"/>
  <c r="H60" i="10" s="1"/>
  <c r="JZ6" i="8"/>
  <c r="JZ60" i="8" s="1"/>
  <c r="JZ6" i="10"/>
  <c r="JZ60" i="10" s="1"/>
  <c r="IL6" i="8"/>
  <c r="IL60" i="8" s="1"/>
  <c r="IL6" i="10"/>
  <c r="IL60" i="10" s="1"/>
  <c r="HN6" i="8"/>
  <c r="HN60" i="8" s="1"/>
  <c r="HN6" i="10"/>
  <c r="HN60" i="10" s="1"/>
  <c r="FR6" i="8"/>
  <c r="FR60" i="8" s="1"/>
  <c r="FR6" i="10"/>
  <c r="FR60" i="10" s="1"/>
  <c r="ET6" i="8"/>
  <c r="ET60" i="8" s="1"/>
  <c r="ET6" i="10"/>
  <c r="ET60" i="10" s="1"/>
  <c r="DF6" i="8"/>
  <c r="DF60" i="8" s="1"/>
  <c r="DF6" i="10"/>
  <c r="DF60" i="10" s="1"/>
  <c r="CH6" i="8"/>
  <c r="CH60" i="8" s="1"/>
  <c r="CH6" i="10"/>
  <c r="CH60" i="10" s="1"/>
  <c r="BR6" i="8"/>
  <c r="BR60" i="8" s="1"/>
  <c r="BR6" i="10"/>
  <c r="BR60" i="10" s="1"/>
  <c r="BJ6" i="8"/>
  <c r="BJ60" i="8" s="1"/>
  <c r="BJ6" i="10"/>
  <c r="BJ60" i="10" s="1"/>
  <c r="BB6" i="8"/>
  <c r="BB60" i="8" s="1"/>
  <c r="BB6" i="10"/>
  <c r="BB60" i="10" s="1"/>
  <c r="AT6" i="8"/>
  <c r="AT60" i="8" s="1"/>
  <c r="AT6" i="10"/>
  <c r="AT60" i="10" s="1"/>
  <c r="AL6" i="8"/>
  <c r="AL60" i="8" s="1"/>
  <c r="AL6" i="10"/>
  <c r="AL60" i="10" s="1"/>
  <c r="F6" i="8"/>
  <c r="F60" i="8" s="1"/>
  <c r="F6" i="10"/>
  <c r="F60" i="10" s="1"/>
  <c r="JQ6" i="8"/>
  <c r="JQ60" i="8" s="1"/>
  <c r="JQ6" i="10"/>
  <c r="JQ60" i="10" s="1"/>
  <c r="IK6" i="8"/>
  <c r="IK60" i="8" s="1"/>
  <c r="IK6" i="10"/>
  <c r="IK60" i="10" s="1"/>
  <c r="HM6" i="8"/>
  <c r="HM60" i="8" s="1"/>
  <c r="HM6" i="10"/>
  <c r="HM60" i="10" s="1"/>
  <c r="GW6" i="8"/>
  <c r="GW60" i="8" s="1"/>
  <c r="GW6" i="10"/>
  <c r="GW60" i="10" s="1"/>
  <c r="GG6" i="8"/>
  <c r="GG60" i="8" s="1"/>
  <c r="GG6" i="10"/>
  <c r="GG60" i="10" s="1"/>
  <c r="FQ6" i="8"/>
  <c r="FQ60" i="8" s="1"/>
  <c r="FQ6" i="10"/>
  <c r="FQ60" i="10" s="1"/>
  <c r="FA6" i="8"/>
  <c r="FA60" i="8" s="1"/>
  <c r="FA6" i="10"/>
  <c r="FA60" i="10" s="1"/>
  <c r="EC6" i="8"/>
  <c r="EC60" i="8" s="1"/>
  <c r="EC6" i="10"/>
  <c r="EC60" i="10" s="1"/>
  <c r="CG6" i="8"/>
  <c r="CG60" i="8" s="1"/>
  <c r="CG6" i="10"/>
  <c r="CG60" i="10" s="1"/>
  <c r="IZ6" i="8"/>
  <c r="IZ60" i="8" s="1"/>
  <c r="IZ6" i="10"/>
  <c r="IZ60" i="10" s="1"/>
  <c r="HL6" i="8"/>
  <c r="HL60" i="8" s="1"/>
  <c r="HL6" i="10"/>
  <c r="HL60" i="10" s="1"/>
  <c r="FP6" i="8"/>
  <c r="FP60" i="8" s="1"/>
  <c r="FP6" i="10"/>
  <c r="FP60" i="10" s="1"/>
  <c r="ER6" i="8"/>
  <c r="ER60" i="8" s="1"/>
  <c r="ER6" i="10"/>
  <c r="ER60" i="10" s="1"/>
  <c r="DL6" i="8"/>
  <c r="DL60" i="8" s="1"/>
  <c r="DL6" i="10"/>
  <c r="DL60" i="10" s="1"/>
  <c r="CN6" i="8"/>
  <c r="CN60" i="8" s="1"/>
  <c r="CN6" i="10"/>
  <c r="CN60" i="10" s="1"/>
  <c r="BP6" i="8"/>
  <c r="BP60" i="8" s="1"/>
  <c r="BP6" i="10"/>
  <c r="BP60" i="10" s="1"/>
  <c r="L6" i="8"/>
  <c r="L60" i="8" s="1"/>
  <c r="L6" i="10"/>
  <c r="L60" i="10" s="1"/>
  <c r="KE6" i="8"/>
  <c r="KE60" i="8" s="1"/>
  <c r="KE6" i="10"/>
  <c r="KE60" i="10" s="1"/>
  <c r="JG6" i="8"/>
  <c r="JG60" i="8" s="1"/>
  <c r="JG6" i="10"/>
  <c r="JG60" i="10" s="1"/>
  <c r="IA6" i="8"/>
  <c r="IA60" i="8" s="1"/>
  <c r="IA6" i="10"/>
  <c r="IA60" i="10" s="1"/>
  <c r="GU6" i="8"/>
  <c r="GU60" i="8" s="1"/>
  <c r="GU6" i="10"/>
  <c r="GU60" i="10" s="1"/>
  <c r="FW6" i="8"/>
  <c r="FW60" i="8" s="1"/>
  <c r="FW6" i="10"/>
  <c r="FW60" i="10" s="1"/>
  <c r="FG6" i="8"/>
  <c r="FG60" i="8" s="1"/>
  <c r="FG6" i="10"/>
  <c r="FG60" i="10" s="1"/>
  <c r="EA6" i="8"/>
  <c r="EA60" i="8" s="1"/>
  <c r="EA6" i="10"/>
  <c r="EA60" i="10" s="1"/>
  <c r="CU6" i="8"/>
  <c r="CU60" i="8" s="1"/>
  <c r="CU6" i="10"/>
  <c r="CU60" i="10" s="1"/>
  <c r="CE6" i="8"/>
  <c r="CE60" i="8" s="1"/>
  <c r="CE6" i="10"/>
  <c r="CE60" i="10" s="1"/>
  <c r="BG6" i="8"/>
  <c r="BG60" i="8" s="1"/>
  <c r="BG6" i="10"/>
  <c r="BG60" i="10" s="1"/>
  <c r="S6" i="8"/>
  <c r="S60" i="8" s="1"/>
  <c r="S6" i="10"/>
  <c r="S60" i="10" s="1"/>
  <c r="JV6" i="8"/>
  <c r="JV60" i="8" s="1"/>
  <c r="JV6" i="10"/>
  <c r="JV60" i="10" s="1"/>
  <c r="HZ6" i="8"/>
  <c r="HZ60" i="8" s="1"/>
  <c r="HZ6" i="10"/>
  <c r="HZ60" i="10" s="1"/>
  <c r="GL6" i="8"/>
  <c r="GL60" i="8" s="1"/>
  <c r="GL6" i="10"/>
  <c r="GL60" i="10" s="1"/>
  <c r="EH6" i="8"/>
  <c r="EH60" i="8" s="1"/>
  <c r="EH6" i="10"/>
  <c r="EH60" i="10" s="1"/>
  <c r="CL6" i="8"/>
  <c r="CL60" i="8" s="1"/>
  <c r="CL6" i="10"/>
  <c r="CL60" i="10" s="1"/>
  <c r="BF6" i="8"/>
  <c r="BF60" i="8" s="1"/>
  <c r="BF6" i="10"/>
  <c r="BF60" i="10" s="1"/>
  <c r="AH6" i="8"/>
  <c r="AH60" i="8" s="1"/>
  <c r="AH6" i="10"/>
  <c r="AH60" i="10" s="1"/>
  <c r="J6" i="8"/>
  <c r="J60" i="8" s="1"/>
  <c r="J6" i="10"/>
  <c r="J60" i="10" s="1"/>
  <c r="KA6" i="8"/>
  <c r="KA60" i="8" s="1"/>
  <c r="KA6" i="10"/>
  <c r="KA60" i="10" s="1"/>
  <c r="JS6" i="8"/>
  <c r="JS60" i="8" s="1"/>
  <c r="JS6" i="10"/>
  <c r="JS60" i="10" s="1"/>
  <c r="JK6" i="8"/>
  <c r="JK60" i="8" s="1"/>
  <c r="JK6" i="10"/>
  <c r="JK60" i="10" s="1"/>
  <c r="JC6" i="8"/>
  <c r="JC60" i="8" s="1"/>
  <c r="JC6" i="10"/>
  <c r="JC60" i="10" s="1"/>
  <c r="IU6" i="8"/>
  <c r="IU60" i="8" s="1"/>
  <c r="IU6" i="10"/>
  <c r="IU60" i="10" s="1"/>
  <c r="IM6" i="8"/>
  <c r="IM60" i="8" s="1"/>
  <c r="IM6" i="10"/>
  <c r="IM60" i="10" s="1"/>
  <c r="IE6" i="8"/>
  <c r="IE60" i="8" s="1"/>
  <c r="IE6" i="10"/>
  <c r="IE60" i="10" s="1"/>
  <c r="HW6" i="8"/>
  <c r="HW60" i="8" s="1"/>
  <c r="HW6" i="10"/>
  <c r="HW60" i="10" s="1"/>
  <c r="HO6" i="8"/>
  <c r="HO60" i="8" s="1"/>
  <c r="HO6" i="10"/>
  <c r="HO60" i="10" s="1"/>
  <c r="HG6" i="8"/>
  <c r="HG60" i="8" s="1"/>
  <c r="HG6" i="10"/>
  <c r="HG60" i="10" s="1"/>
  <c r="GY6" i="8"/>
  <c r="GY60" i="8" s="1"/>
  <c r="GY6" i="10"/>
  <c r="GY60" i="10" s="1"/>
  <c r="GQ6" i="8"/>
  <c r="GQ60" i="8" s="1"/>
  <c r="GQ6" i="10"/>
  <c r="GQ60" i="10" s="1"/>
  <c r="GI6" i="8"/>
  <c r="GI60" i="8" s="1"/>
  <c r="GI6" i="10"/>
  <c r="GI60" i="10" s="1"/>
  <c r="GA6" i="8"/>
  <c r="GA60" i="8" s="1"/>
  <c r="GA6" i="10"/>
  <c r="GA60" i="10" s="1"/>
  <c r="FS6" i="8"/>
  <c r="FS60" i="8" s="1"/>
  <c r="FS6" i="10"/>
  <c r="FS60" i="10" s="1"/>
  <c r="FK6" i="8"/>
  <c r="FK60" i="8" s="1"/>
  <c r="FK6" i="10"/>
  <c r="FK60" i="10" s="1"/>
  <c r="FC6" i="8"/>
  <c r="FC60" i="8" s="1"/>
  <c r="FC6" i="10"/>
  <c r="FC60" i="10" s="1"/>
  <c r="EU6" i="8"/>
  <c r="EU60" i="8" s="1"/>
  <c r="EU6" i="10"/>
  <c r="EU60" i="10" s="1"/>
  <c r="EM6" i="8"/>
  <c r="EM60" i="8" s="1"/>
  <c r="EM6" i="10"/>
  <c r="EM60" i="10" s="1"/>
  <c r="EE6" i="8"/>
  <c r="EE60" i="8" s="1"/>
  <c r="EE6" i="10"/>
  <c r="EE60" i="10" s="1"/>
  <c r="DW6" i="8"/>
  <c r="DW60" i="8" s="1"/>
  <c r="DW6" i="10"/>
  <c r="DW60" i="10" s="1"/>
  <c r="DO6" i="8"/>
  <c r="DO60" i="8" s="1"/>
  <c r="DO6" i="10"/>
  <c r="DO60" i="10" s="1"/>
  <c r="DG6" i="8"/>
  <c r="DG60" i="8" s="1"/>
  <c r="DG6" i="10"/>
  <c r="DG60" i="10" s="1"/>
  <c r="CY6" i="8"/>
  <c r="CY60" i="8" s="1"/>
  <c r="CY6" i="10"/>
  <c r="CY60" i="10" s="1"/>
  <c r="CQ6" i="8"/>
  <c r="CQ60" i="8" s="1"/>
  <c r="CQ6" i="10"/>
  <c r="CQ60" i="10" s="1"/>
  <c r="CI6" i="8"/>
  <c r="CI60" i="8" s="1"/>
  <c r="CI6" i="10"/>
  <c r="CI60" i="10" s="1"/>
  <c r="CA6" i="8"/>
  <c r="CA60" i="8" s="1"/>
  <c r="CA6" i="10"/>
  <c r="CA60" i="10" s="1"/>
  <c r="BS6" i="8"/>
  <c r="BS60" i="8" s="1"/>
  <c r="BS6" i="10"/>
  <c r="BS60" i="10" s="1"/>
  <c r="BK6" i="8"/>
  <c r="BK60" i="8" s="1"/>
  <c r="BK6" i="10"/>
  <c r="BK60" i="10" s="1"/>
  <c r="BC6" i="8"/>
  <c r="BC60" i="8" s="1"/>
  <c r="BC6" i="10"/>
  <c r="BC60" i="10" s="1"/>
  <c r="AU6" i="8"/>
  <c r="AU60" i="8" s="1"/>
  <c r="AU6" i="10"/>
  <c r="AU60" i="10" s="1"/>
  <c r="AM6" i="8"/>
  <c r="AM60" i="8" s="1"/>
  <c r="AM6" i="10"/>
  <c r="AM60" i="10" s="1"/>
  <c r="AE6" i="8"/>
  <c r="AE60" i="8" s="1"/>
  <c r="AE6" i="10"/>
  <c r="AE60" i="10" s="1"/>
  <c r="W6" i="8"/>
  <c r="W60" i="8" s="1"/>
  <c r="W6" i="10"/>
  <c r="W60" i="10" s="1"/>
  <c r="O6" i="8"/>
  <c r="O60" i="8" s="1"/>
  <c r="O6" i="10"/>
  <c r="O60" i="10" s="1"/>
  <c r="G6" i="8"/>
  <c r="G60" i="8" s="1"/>
  <c r="G6" i="10"/>
  <c r="G60" i="10" s="1"/>
  <c r="BP43" i="8"/>
  <c r="H46" i="10"/>
  <c r="I45" i="10"/>
  <c r="H36" i="10"/>
  <c r="I35" i="10"/>
  <c r="E6" i="8"/>
  <c r="I35" i="8"/>
  <c r="H36" i="8"/>
  <c r="I45" i="8"/>
  <c r="H46" i="8"/>
  <c r="L48" i="3"/>
  <c r="BE10" i="3"/>
  <c r="BF10" i="3"/>
  <c r="BG10" i="3"/>
  <c r="BH10" i="3"/>
  <c r="BI10" i="3"/>
  <c r="BJ10" i="3"/>
  <c r="BK10" i="3"/>
  <c r="BL10" i="3"/>
  <c r="BM10" i="3"/>
  <c r="BN10" i="3"/>
  <c r="BO10" i="3"/>
  <c r="BP10" i="3"/>
  <c r="BQ10" i="3"/>
  <c r="BR10" i="3"/>
  <c r="BS10" i="3"/>
  <c r="BT10" i="3"/>
  <c r="BU10" i="3"/>
  <c r="BV10" i="3"/>
  <c r="BW10" i="3"/>
  <c r="BX10" i="3"/>
  <c r="BY10" i="3"/>
  <c r="BZ10" i="3"/>
  <c r="CA10" i="3"/>
  <c r="CB10" i="3"/>
  <c r="CC10" i="3"/>
  <c r="CD10" i="3"/>
  <c r="CE10" i="3"/>
  <c r="CF10" i="3"/>
  <c r="CG10" i="3"/>
  <c r="CH10" i="3"/>
  <c r="CI10" i="3"/>
  <c r="CJ10" i="3"/>
  <c r="CK10" i="3"/>
  <c r="CL10" i="3"/>
  <c r="CM10" i="3"/>
  <c r="CN10" i="3"/>
  <c r="CO10" i="3"/>
  <c r="CP10" i="3"/>
  <c r="CQ10" i="3"/>
  <c r="CR10" i="3"/>
  <c r="CS10" i="3"/>
  <c r="CT10" i="3"/>
  <c r="CU10" i="3"/>
  <c r="CV10" i="3"/>
  <c r="CW10" i="3"/>
  <c r="CX10" i="3"/>
  <c r="CY10" i="3"/>
  <c r="CZ10" i="3"/>
  <c r="DA10" i="3"/>
  <c r="DB10" i="3"/>
  <c r="DC10" i="3"/>
  <c r="DD10" i="3"/>
  <c r="DE10" i="3"/>
  <c r="DF10" i="3"/>
  <c r="DG10" i="3"/>
  <c r="DH10" i="3"/>
  <c r="DI10" i="3"/>
  <c r="DJ10" i="3"/>
  <c r="DK10" i="3"/>
  <c r="DL10" i="3"/>
  <c r="DM10" i="3"/>
  <c r="DN10" i="3"/>
  <c r="DO10" i="3"/>
  <c r="DP10" i="3"/>
  <c r="DQ10" i="3"/>
  <c r="DR10" i="3"/>
  <c r="DS10" i="3"/>
  <c r="DT10" i="3"/>
  <c r="DU10" i="3"/>
  <c r="DV10" i="3"/>
  <c r="DW10" i="3"/>
  <c r="DX10" i="3"/>
  <c r="DY10" i="3"/>
  <c r="DZ10" i="3"/>
  <c r="EA10" i="3"/>
  <c r="EB10" i="3"/>
  <c r="EC10" i="3"/>
  <c r="ED10" i="3"/>
  <c r="EE10" i="3"/>
  <c r="EF10" i="3"/>
  <c r="EG10" i="3"/>
  <c r="EH10" i="3"/>
  <c r="EI10" i="3"/>
  <c r="EJ10" i="3"/>
  <c r="EK10" i="3"/>
  <c r="EL10" i="3"/>
  <c r="EM10" i="3"/>
  <c r="EN10" i="3"/>
  <c r="EO10" i="3"/>
  <c r="EP10" i="3"/>
  <c r="EQ10" i="3"/>
  <c r="ER10" i="3"/>
  <c r="ES10" i="3"/>
  <c r="ET10" i="3"/>
  <c r="EU10" i="3"/>
  <c r="EV10" i="3"/>
  <c r="EW10" i="3"/>
  <c r="EX10" i="3"/>
  <c r="EY10" i="3"/>
  <c r="EZ10" i="3"/>
  <c r="FA10" i="3"/>
  <c r="FB10" i="3"/>
  <c r="FC10" i="3"/>
  <c r="FD10" i="3"/>
  <c r="FE10" i="3"/>
  <c r="FF10" i="3"/>
  <c r="FG10" i="3"/>
  <c r="FH10" i="3"/>
  <c r="FI10" i="3"/>
  <c r="FJ10" i="3"/>
  <c r="FK10" i="3"/>
  <c r="FL10" i="3"/>
  <c r="FM10" i="3"/>
  <c r="FN10" i="3"/>
  <c r="FO10" i="3"/>
  <c r="FP10" i="3"/>
  <c r="FQ10" i="3"/>
  <c r="FR10" i="3"/>
  <c r="FS10" i="3"/>
  <c r="FT10" i="3"/>
  <c r="FU10" i="3"/>
  <c r="FV10" i="3"/>
  <c r="FW10" i="3"/>
  <c r="FX10" i="3"/>
  <c r="FY10" i="3"/>
  <c r="FZ10" i="3"/>
  <c r="GA10" i="3"/>
  <c r="GB10" i="3"/>
  <c r="GC10" i="3"/>
  <c r="GD10" i="3"/>
  <c r="GE10" i="3"/>
  <c r="GF10" i="3"/>
  <c r="GG10" i="3"/>
  <c r="GH10" i="3"/>
  <c r="GI10" i="3"/>
  <c r="GJ10" i="3"/>
  <c r="GK10" i="3"/>
  <c r="GL10" i="3"/>
  <c r="GM10" i="3"/>
  <c r="GN10" i="3"/>
  <c r="GO10" i="3"/>
  <c r="GP10" i="3"/>
  <c r="GQ10" i="3"/>
  <c r="GR10" i="3"/>
  <c r="GS10" i="3"/>
  <c r="GT10" i="3"/>
  <c r="GU10" i="3"/>
  <c r="GV10" i="3"/>
  <c r="GW10" i="3"/>
  <c r="GX10" i="3"/>
  <c r="GY10" i="3"/>
  <c r="GZ10" i="3"/>
  <c r="HA10" i="3"/>
  <c r="HB10" i="3"/>
  <c r="HC10" i="3"/>
  <c r="HD10" i="3"/>
  <c r="HE10" i="3"/>
  <c r="HF10" i="3"/>
  <c r="HG10" i="3"/>
  <c r="HH10" i="3"/>
  <c r="HI10" i="3"/>
  <c r="HJ10" i="3"/>
  <c r="HK10" i="3"/>
  <c r="HL10" i="3"/>
  <c r="HM10" i="3"/>
  <c r="HN10" i="3"/>
  <c r="HO10" i="3"/>
  <c r="HP10" i="3"/>
  <c r="HQ10" i="3"/>
  <c r="HR10" i="3"/>
  <c r="HS10" i="3"/>
  <c r="HT10" i="3"/>
  <c r="HU10" i="3"/>
  <c r="HV10" i="3"/>
  <c r="HW10" i="3"/>
  <c r="HX10" i="3"/>
  <c r="HY10" i="3"/>
  <c r="HZ10" i="3"/>
  <c r="IA10" i="3"/>
  <c r="IB10" i="3"/>
  <c r="IC10" i="3"/>
  <c r="ID10" i="3"/>
  <c r="IE10" i="3"/>
  <c r="IF10" i="3"/>
  <c r="IG10" i="3"/>
  <c r="IH10" i="3"/>
  <c r="II10" i="3"/>
  <c r="IJ10" i="3"/>
  <c r="IK10" i="3"/>
  <c r="IL10" i="3"/>
  <c r="IM10" i="3"/>
  <c r="IN10" i="3"/>
  <c r="IO10" i="3"/>
  <c r="IP10" i="3"/>
  <c r="IQ10" i="3"/>
  <c r="IR10" i="3"/>
  <c r="IS10" i="3"/>
  <c r="IT10" i="3"/>
  <c r="IU10" i="3"/>
  <c r="IV10" i="3"/>
  <c r="IW10" i="3"/>
  <c r="IX10" i="3"/>
  <c r="IY10" i="3"/>
  <c r="IZ10" i="3"/>
  <c r="JA10" i="3"/>
  <c r="JB10" i="3"/>
  <c r="JC10" i="3"/>
  <c r="JD10" i="3"/>
  <c r="JE10" i="3"/>
  <c r="JF10" i="3"/>
  <c r="JG10" i="3"/>
  <c r="JH10" i="3"/>
  <c r="JI10" i="3"/>
  <c r="JJ10" i="3"/>
  <c r="JK10" i="3"/>
  <c r="JL10" i="3"/>
  <c r="JM10" i="3"/>
  <c r="JN10" i="3"/>
  <c r="JO10" i="3"/>
  <c r="JP10" i="3"/>
  <c r="JQ10" i="3"/>
  <c r="JR10" i="3"/>
  <c r="JS10" i="3"/>
  <c r="JT10" i="3"/>
  <c r="JU10" i="3"/>
  <c r="JV10" i="3"/>
  <c r="JW10" i="3"/>
  <c r="JX10" i="3"/>
  <c r="JY10" i="3"/>
  <c r="JZ10" i="3"/>
  <c r="KA10" i="3"/>
  <c r="KB10" i="3"/>
  <c r="KC10" i="3"/>
  <c r="KD10" i="3"/>
  <c r="KE10" i="3"/>
  <c r="KF10" i="3"/>
  <c r="KG10" i="3"/>
  <c r="J18" i="3"/>
  <c r="BE18" i="3"/>
  <c r="BF18" i="3"/>
  <c r="BG18" i="3"/>
  <c r="BH18" i="3"/>
  <c r="BI18" i="3"/>
  <c r="BJ18" i="3"/>
  <c r="BK18" i="3"/>
  <c r="BL18" i="3"/>
  <c r="BM18" i="3"/>
  <c r="BN18" i="3"/>
  <c r="BO18" i="3"/>
  <c r="BP18" i="3"/>
  <c r="BQ18" i="3"/>
  <c r="BR18" i="3"/>
  <c r="BS18" i="3"/>
  <c r="BT18" i="3"/>
  <c r="BU18" i="3"/>
  <c r="BV18" i="3"/>
  <c r="BW18" i="3"/>
  <c r="BX18" i="3"/>
  <c r="BY18" i="3"/>
  <c r="BZ18" i="3"/>
  <c r="CA18" i="3"/>
  <c r="CB18" i="3"/>
  <c r="CC18" i="3"/>
  <c r="CD18" i="3"/>
  <c r="CE18" i="3"/>
  <c r="CF18" i="3"/>
  <c r="CG18" i="3"/>
  <c r="CH18" i="3"/>
  <c r="CI18" i="3"/>
  <c r="CJ18" i="3"/>
  <c r="CK18" i="3"/>
  <c r="CL18" i="3"/>
  <c r="CM18" i="3"/>
  <c r="CN18" i="3"/>
  <c r="CO18" i="3"/>
  <c r="CP18" i="3"/>
  <c r="CQ18" i="3"/>
  <c r="CR18" i="3"/>
  <c r="CS18" i="3"/>
  <c r="CT18" i="3"/>
  <c r="CU18" i="3"/>
  <c r="CV18" i="3"/>
  <c r="CW18" i="3"/>
  <c r="CX18" i="3"/>
  <c r="CY18" i="3"/>
  <c r="CZ18" i="3"/>
  <c r="DA18" i="3"/>
  <c r="DB18" i="3"/>
  <c r="DC18" i="3"/>
  <c r="DD18" i="3"/>
  <c r="DE18" i="3"/>
  <c r="DF18" i="3"/>
  <c r="DG18" i="3"/>
  <c r="DH18" i="3"/>
  <c r="DI18" i="3"/>
  <c r="DJ18" i="3"/>
  <c r="DK18" i="3"/>
  <c r="DL18" i="3"/>
  <c r="DM18" i="3"/>
  <c r="DN18" i="3"/>
  <c r="DO18" i="3"/>
  <c r="DP18" i="3"/>
  <c r="DQ18" i="3"/>
  <c r="DR18" i="3"/>
  <c r="DS18" i="3"/>
  <c r="DT18" i="3"/>
  <c r="DU18" i="3"/>
  <c r="DV18" i="3"/>
  <c r="DW18" i="3"/>
  <c r="DX18" i="3"/>
  <c r="DY18" i="3"/>
  <c r="DZ18" i="3"/>
  <c r="EA18" i="3"/>
  <c r="EB18" i="3"/>
  <c r="EC18" i="3"/>
  <c r="ED18" i="3"/>
  <c r="EE18" i="3"/>
  <c r="EF18" i="3"/>
  <c r="EG18" i="3"/>
  <c r="EH18" i="3"/>
  <c r="EI18" i="3"/>
  <c r="EJ18" i="3"/>
  <c r="EK18" i="3"/>
  <c r="EL18" i="3"/>
  <c r="EM18" i="3"/>
  <c r="EN18" i="3"/>
  <c r="EO18" i="3"/>
  <c r="EP18" i="3"/>
  <c r="EQ18" i="3"/>
  <c r="ER18" i="3"/>
  <c r="ES18" i="3"/>
  <c r="ET18" i="3"/>
  <c r="EU18" i="3"/>
  <c r="EV18" i="3"/>
  <c r="EW18" i="3"/>
  <c r="EX18" i="3"/>
  <c r="EY18" i="3"/>
  <c r="EZ18" i="3"/>
  <c r="FA18" i="3"/>
  <c r="FB18" i="3"/>
  <c r="FC18" i="3"/>
  <c r="FD18" i="3"/>
  <c r="FE18" i="3"/>
  <c r="FF18" i="3"/>
  <c r="FG18" i="3"/>
  <c r="FH18" i="3"/>
  <c r="FI18" i="3"/>
  <c r="FJ18" i="3"/>
  <c r="FK18" i="3"/>
  <c r="FL18" i="3"/>
  <c r="FM18" i="3"/>
  <c r="FN18" i="3"/>
  <c r="FO18" i="3"/>
  <c r="FP18" i="3"/>
  <c r="FQ18" i="3"/>
  <c r="FR18" i="3"/>
  <c r="FS18" i="3"/>
  <c r="FT18" i="3"/>
  <c r="FU18" i="3"/>
  <c r="FV18" i="3"/>
  <c r="FW18" i="3"/>
  <c r="FX18" i="3"/>
  <c r="FY18" i="3"/>
  <c r="FZ18" i="3"/>
  <c r="GA18" i="3"/>
  <c r="GB18" i="3"/>
  <c r="GC18" i="3"/>
  <c r="GD18" i="3"/>
  <c r="GE18" i="3"/>
  <c r="GF18" i="3"/>
  <c r="GG18" i="3"/>
  <c r="GH18" i="3"/>
  <c r="GI18" i="3"/>
  <c r="GJ18" i="3"/>
  <c r="GK18" i="3"/>
  <c r="GL18" i="3"/>
  <c r="GM18" i="3"/>
  <c r="GN18" i="3"/>
  <c r="GO18" i="3"/>
  <c r="GP18" i="3"/>
  <c r="GQ18" i="3"/>
  <c r="GR18" i="3"/>
  <c r="GS18" i="3"/>
  <c r="GT18" i="3"/>
  <c r="GU18" i="3"/>
  <c r="GV18" i="3"/>
  <c r="GW18" i="3"/>
  <c r="GX18" i="3"/>
  <c r="GY18" i="3"/>
  <c r="GZ18" i="3"/>
  <c r="HA18" i="3"/>
  <c r="HB18" i="3"/>
  <c r="HC18" i="3"/>
  <c r="HD18" i="3"/>
  <c r="HE18" i="3"/>
  <c r="HF18" i="3"/>
  <c r="HG18" i="3"/>
  <c r="HH18" i="3"/>
  <c r="HI18" i="3"/>
  <c r="HJ18" i="3"/>
  <c r="HK18" i="3"/>
  <c r="HL18" i="3"/>
  <c r="HM18" i="3"/>
  <c r="HN18" i="3"/>
  <c r="HO18" i="3"/>
  <c r="HP18" i="3"/>
  <c r="HQ18" i="3"/>
  <c r="HR18" i="3"/>
  <c r="HS18" i="3"/>
  <c r="HT18" i="3"/>
  <c r="HU18" i="3"/>
  <c r="HV18" i="3"/>
  <c r="HW18" i="3"/>
  <c r="HX18" i="3"/>
  <c r="HY18" i="3"/>
  <c r="HZ18" i="3"/>
  <c r="IA18" i="3"/>
  <c r="IB18" i="3"/>
  <c r="IC18" i="3"/>
  <c r="ID18" i="3"/>
  <c r="IE18" i="3"/>
  <c r="IF18" i="3"/>
  <c r="IG18" i="3"/>
  <c r="IH18" i="3"/>
  <c r="II18" i="3"/>
  <c r="IJ18" i="3"/>
  <c r="IK18" i="3"/>
  <c r="IL18" i="3"/>
  <c r="IM18" i="3"/>
  <c r="IN18" i="3"/>
  <c r="IO18" i="3"/>
  <c r="IP18" i="3"/>
  <c r="IQ18" i="3"/>
  <c r="IR18" i="3"/>
  <c r="IS18" i="3"/>
  <c r="IT18" i="3"/>
  <c r="IU18" i="3"/>
  <c r="IV18" i="3"/>
  <c r="IW18" i="3"/>
  <c r="IX18" i="3"/>
  <c r="IY18" i="3"/>
  <c r="IZ18" i="3"/>
  <c r="JA18" i="3"/>
  <c r="JB18" i="3"/>
  <c r="JC18" i="3"/>
  <c r="JD18" i="3"/>
  <c r="JE18" i="3"/>
  <c r="JF18" i="3"/>
  <c r="JG18" i="3"/>
  <c r="JH18" i="3"/>
  <c r="JI18" i="3"/>
  <c r="JJ18" i="3"/>
  <c r="JK18" i="3"/>
  <c r="JL18" i="3"/>
  <c r="JM18" i="3"/>
  <c r="JN18" i="3"/>
  <c r="JO18" i="3"/>
  <c r="JP18" i="3"/>
  <c r="JQ18" i="3"/>
  <c r="JR18" i="3"/>
  <c r="JS18" i="3"/>
  <c r="JT18" i="3"/>
  <c r="JU18" i="3"/>
  <c r="JV18" i="3"/>
  <c r="JW18" i="3"/>
  <c r="JX18" i="3"/>
  <c r="JY18" i="3"/>
  <c r="JZ18" i="3"/>
  <c r="KA18" i="3"/>
  <c r="KB18" i="3"/>
  <c r="KC18" i="3"/>
  <c r="KD18" i="3"/>
  <c r="KE18" i="3"/>
  <c r="KF18" i="3"/>
  <c r="KG18" i="3"/>
  <c r="BQ17" i="3"/>
  <c r="BR17" i="3"/>
  <c r="BS17" i="3"/>
  <c r="BT17" i="3"/>
  <c r="BU17" i="3"/>
  <c r="BV17" i="3"/>
  <c r="BW17" i="3"/>
  <c r="BX17" i="3"/>
  <c r="BY17" i="3"/>
  <c r="BZ17" i="3"/>
  <c r="CA17" i="3"/>
  <c r="CB17" i="3"/>
  <c r="CC17" i="3"/>
  <c r="CD17" i="3"/>
  <c r="CE17" i="3"/>
  <c r="CF17" i="3"/>
  <c r="CG17" i="3"/>
  <c r="CH17" i="3"/>
  <c r="CI17" i="3"/>
  <c r="CJ17" i="3"/>
  <c r="CK17" i="3"/>
  <c r="CL17" i="3"/>
  <c r="CM17" i="3"/>
  <c r="CN17" i="3"/>
  <c r="CO17" i="3"/>
  <c r="CP17" i="3"/>
  <c r="CQ17" i="3"/>
  <c r="CR17" i="3"/>
  <c r="CS17" i="3"/>
  <c r="CT17" i="3"/>
  <c r="CU17" i="3"/>
  <c r="CV17" i="3"/>
  <c r="CW17" i="3"/>
  <c r="CX17" i="3"/>
  <c r="CY17" i="3"/>
  <c r="CZ17" i="3"/>
  <c r="DA17" i="3"/>
  <c r="DB17" i="3"/>
  <c r="DC17" i="3"/>
  <c r="DD17" i="3"/>
  <c r="DE17" i="3"/>
  <c r="DF17" i="3"/>
  <c r="DG17" i="3"/>
  <c r="DH17" i="3"/>
  <c r="DI17" i="3"/>
  <c r="DJ17" i="3"/>
  <c r="DK17" i="3"/>
  <c r="DL17" i="3"/>
  <c r="DM17" i="3"/>
  <c r="DN17" i="3"/>
  <c r="DO17" i="3"/>
  <c r="DP17" i="3"/>
  <c r="DQ17" i="3"/>
  <c r="DR17" i="3"/>
  <c r="DS17" i="3"/>
  <c r="DT17" i="3"/>
  <c r="DU17" i="3"/>
  <c r="DV17" i="3"/>
  <c r="DW17" i="3"/>
  <c r="DX17" i="3"/>
  <c r="DY17" i="3"/>
  <c r="DZ17" i="3"/>
  <c r="EA17" i="3"/>
  <c r="EB17" i="3"/>
  <c r="EC17" i="3"/>
  <c r="ED17" i="3"/>
  <c r="EE17" i="3"/>
  <c r="EF17" i="3"/>
  <c r="EG17" i="3"/>
  <c r="EH17" i="3"/>
  <c r="EI17" i="3"/>
  <c r="EJ17" i="3"/>
  <c r="EK17" i="3"/>
  <c r="EL17" i="3"/>
  <c r="EM17" i="3"/>
  <c r="EN17" i="3"/>
  <c r="EO17" i="3"/>
  <c r="EP17" i="3"/>
  <c r="EQ17" i="3"/>
  <c r="ER17" i="3"/>
  <c r="ES17" i="3"/>
  <c r="ET17" i="3"/>
  <c r="EU17" i="3"/>
  <c r="EV17" i="3"/>
  <c r="EW17" i="3"/>
  <c r="EX17" i="3"/>
  <c r="EY17" i="3"/>
  <c r="EZ17" i="3"/>
  <c r="FA17" i="3"/>
  <c r="FB17" i="3"/>
  <c r="FC17" i="3"/>
  <c r="FD17" i="3"/>
  <c r="FE17" i="3"/>
  <c r="FF17" i="3"/>
  <c r="FG17" i="3"/>
  <c r="FH17" i="3"/>
  <c r="FI17" i="3"/>
  <c r="FJ17" i="3"/>
  <c r="FK17" i="3"/>
  <c r="FL17" i="3"/>
  <c r="FM17" i="3"/>
  <c r="FN17" i="3"/>
  <c r="FO17" i="3"/>
  <c r="FP17" i="3"/>
  <c r="FQ17" i="3"/>
  <c r="FR17" i="3"/>
  <c r="FS17" i="3"/>
  <c r="FT17" i="3"/>
  <c r="FU17" i="3"/>
  <c r="FV17" i="3"/>
  <c r="FW17" i="3"/>
  <c r="FX17" i="3"/>
  <c r="FY17" i="3"/>
  <c r="FZ17" i="3"/>
  <c r="GA17" i="3"/>
  <c r="GB17" i="3"/>
  <c r="GC17" i="3"/>
  <c r="GD17" i="3"/>
  <c r="GE17" i="3"/>
  <c r="GF17" i="3"/>
  <c r="GG17" i="3"/>
  <c r="GH17" i="3"/>
  <c r="GI17" i="3"/>
  <c r="GJ17" i="3"/>
  <c r="GK17" i="3"/>
  <c r="GL17" i="3"/>
  <c r="GM17" i="3"/>
  <c r="GN17" i="3"/>
  <c r="GO17" i="3"/>
  <c r="GP17" i="3"/>
  <c r="GQ17" i="3"/>
  <c r="GR17" i="3"/>
  <c r="GS17" i="3"/>
  <c r="GT17" i="3"/>
  <c r="GU17" i="3"/>
  <c r="GV17" i="3"/>
  <c r="GW17" i="3"/>
  <c r="GX17" i="3"/>
  <c r="GY17" i="3"/>
  <c r="GZ17" i="3"/>
  <c r="HA17" i="3"/>
  <c r="HB17" i="3"/>
  <c r="HC17" i="3"/>
  <c r="HD17" i="3"/>
  <c r="HE17" i="3"/>
  <c r="HF17" i="3"/>
  <c r="HG17" i="3"/>
  <c r="HH17" i="3"/>
  <c r="HI17" i="3"/>
  <c r="HJ17" i="3"/>
  <c r="HK17" i="3"/>
  <c r="HL17" i="3"/>
  <c r="HM17" i="3"/>
  <c r="HN17" i="3"/>
  <c r="HO17" i="3"/>
  <c r="HP17" i="3"/>
  <c r="HQ17" i="3"/>
  <c r="HR17" i="3"/>
  <c r="HS17" i="3"/>
  <c r="HT17" i="3"/>
  <c r="HU17" i="3"/>
  <c r="HV17" i="3"/>
  <c r="HW17" i="3"/>
  <c r="HX17" i="3"/>
  <c r="HY17" i="3"/>
  <c r="HZ17" i="3"/>
  <c r="IA17" i="3"/>
  <c r="IB17" i="3"/>
  <c r="IC17" i="3"/>
  <c r="ID17" i="3"/>
  <c r="IE17" i="3"/>
  <c r="IF17" i="3"/>
  <c r="IG17" i="3"/>
  <c r="IH17" i="3"/>
  <c r="II17" i="3"/>
  <c r="IJ17" i="3"/>
  <c r="IK17" i="3"/>
  <c r="IL17" i="3"/>
  <c r="IM17" i="3"/>
  <c r="IN17" i="3"/>
  <c r="IO17" i="3"/>
  <c r="IP17" i="3"/>
  <c r="IQ17" i="3"/>
  <c r="IR17" i="3"/>
  <c r="IS17" i="3"/>
  <c r="IT17" i="3"/>
  <c r="IU17" i="3"/>
  <c r="IV17" i="3"/>
  <c r="IW17" i="3"/>
  <c r="IX17" i="3"/>
  <c r="IY17" i="3"/>
  <c r="IZ17" i="3"/>
  <c r="JA17" i="3"/>
  <c r="JB17" i="3"/>
  <c r="JC17" i="3"/>
  <c r="JD17" i="3"/>
  <c r="JE17" i="3"/>
  <c r="JF17" i="3"/>
  <c r="JG17" i="3"/>
  <c r="JH17" i="3"/>
  <c r="JI17" i="3"/>
  <c r="JJ17" i="3"/>
  <c r="JK17" i="3"/>
  <c r="JL17" i="3"/>
  <c r="JM17" i="3"/>
  <c r="JN17" i="3"/>
  <c r="JO17" i="3"/>
  <c r="JP17" i="3"/>
  <c r="JQ17" i="3"/>
  <c r="JR17" i="3"/>
  <c r="JS17" i="3"/>
  <c r="JT17" i="3"/>
  <c r="JU17" i="3"/>
  <c r="JV17" i="3"/>
  <c r="JW17" i="3"/>
  <c r="JX17" i="3"/>
  <c r="JY17" i="3"/>
  <c r="JZ17" i="3"/>
  <c r="KA17" i="3"/>
  <c r="KB17" i="3"/>
  <c r="KC17" i="3"/>
  <c r="KD17" i="3"/>
  <c r="KE17" i="3"/>
  <c r="KF17" i="3"/>
  <c r="KG17" i="3"/>
  <c r="BE14" i="3"/>
  <c r="BF14" i="3"/>
  <c r="BG14" i="3"/>
  <c r="BH14" i="3"/>
  <c r="BI14" i="3"/>
  <c r="BJ14" i="3"/>
  <c r="BK14" i="3"/>
  <c r="BL14" i="3"/>
  <c r="BM14" i="3"/>
  <c r="BN14" i="3"/>
  <c r="BO14" i="3"/>
  <c r="BP14" i="3"/>
  <c r="BQ14" i="3"/>
  <c r="BR14" i="3"/>
  <c r="BS14" i="3"/>
  <c r="BT14" i="3"/>
  <c r="BU14" i="3"/>
  <c r="BV14" i="3"/>
  <c r="BW14" i="3"/>
  <c r="BX14" i="3"/>
  <c r="BY14" i="3"/>
  <c r="BZ14" i="3"/>
  <c r="CA14" i="3"/>
  <c r="CB14" i="3"/>
  <c r="CC14" i="3"/>
  <c r="CD14" i="3"/>
  <c r="CE14" i="3"/>
  <c r="CF14" i="3"/>
  <c r="CG14" i="3"/>
  <c r="CH14" i="3"/>
  <c r="CI14" i="3"/>
  <c r="CJ14" i="3"/>
  <c r="CK14" i="3"/>
  <c r="CL14" i="3"/>
  <c r="CM14" i="3"/>
  <c r="CN14" i="3"/>
  <c r="CO14" i="3"/>
  <c r="CP14" i="3"/>
  <c r="CQ14" i="3"/>
  <c r="CR14" i="3"/>
  <c r="CS14" i="3"/>
  <c r="CT14" i="3"/>
  <c r="CU14" i="3"/>
  <c r="CV14" i="3"/>
  <c r="CW14" i="3"/>
  <c r="CX14" i="3"/>
  <c r="CY14" i="3"/>
  <c r="CZ14" i="3"/>
  <c r="DA14" i="3"/>
  <c r="DB14" i="3"/>
  <c r="DC14" i="3"/>
  <c r="DD14" i="3"/>
  <c r="DE14" i="3"/>
  <c r="DF14" i="3"/>
  <c r="DG14" i="3"/>
  <c r="DH14" i="3"/>
  <c r="DI14" i="3"/>
  <c r="DJ14" i="3"/>
  <c r="DK14" i="3"/>
  <c r="DL14" i="3"/>
  <c r="DM14" i="3"/>
  <c r="DN14" i="3"/>
  <c r="DO14" i="3"/>
  <c r="DP14" i="3"/>
  <c r="DQ14" i="3"/>
  <c r="DR14" i="3"/>
  <c r="DS14" i="3"/>
  <c r="DT14" i="3"/>
  <c r="DU14" i="3"/>
  <c r="DV14" i="3"/>
  <c r="DW14" i="3"/>
  <c r="DX14" i="3"/>
  <c r="DY14" i="3"/>
  <c r="DZ14" i="3"/>
  <c r="EA14" i="3"/>
  <c r="EB14" i="3"/>
  <c r="EC14" i="3"/>
  <c r="ED14" i="3"/>
  <c r="EE14" i="3"/>
  <c r="EF14" i="3"/>
  <c r="EG14" i="3"/>
  <c r="EH14" i="3"/>
  <c r="EI14" i="3"/>
  <c r="EJ14" i="3"/>
  <c r="EK14" i="3"/>
  <c r="EL14" i="3"/>
  <c r="EM14" i="3"/>
  <c r="EN14" i="3"/>
  <c r="EO14" i="3"/>
  <c r="EP14" i="3"/>
  <c r="EQ14" i="3"/>
  <c r="ER14" i="3"/>
  <c r="ES14" i="3"/>
  <c r="ET14" i="3"/>
  <c r="EU14" i="3"/>
  <c r="EV14" i="3"/>
  <c r="EW14" i="3"/>
  <c r="EX14" i="3"/>
  <c r="EY14" i="3"/>
  <c r="EZ14" i="3"/>
  <c r="FA14" i="3"/>
  <c r="FB14" i="3"/>
  <c r="FC14" i="3"/>
  <c r="FD14" i="3"/>
  <c r="FE14" i="3"/>
  <c r="FF14" i="3"/>
  <c r="FG14" i="3"/>
  <c r="FH14" i="3"/>
  <c r="FI14" i="3"/>
  <c r="FJ14" i="3"/>
  <c r="FK14" i="3"/>
  <c r="FL14" i="3"/>
  <c r="FM14" i="3"/>
  <c r="FN14" i="3"/>
  <c r="FO14" i="3"/>
  <c r="FP14" i="3"/>
  <c r="FQ14" i="3"/>
  <c r="FR14" i="3"/>
  <c r="FS14" i="3"/>
  <c r="FT14" i="3"/>
  <c r="FU14" i="3"/>
  <c r="FV14" i="3"/>
  <c r="FW14" i="3"/>
  <c r="FX14" i="3"/>
  <c r="FY14" i="3"/>
  <c r="FZ14" i="3"/>
  <c r="GA14" i="3"/>
  <c r="GB14" i="3"/>
  <c r="GC14" i="3"/>
  <c r="GD14" i="3"/>
  <c r="GE14" i="3"/>
  <c r="GF14" i="3"/>
  <c r="GG14" i="3"/>
  <c r="GH14" i="3"/>
  <c r="GI14" i="3"/>
  <c r="GJ14" i="3"/>
  <c r="GK14" i="3"/>
  <c r="GL14" i="3"/>
  <c r="GM14" i="3"/>
  <c r="GN14" i="3"/>
  <c r="GO14" i="3"/>
  <c r="GP14" i="3"/>
  <c r="GQ14" i="3"/>
  <c r="GR14" i="3"/>
  <c r="GS14" i="3"/>
  <c r="GT14" i="3"/>
  <c r="GU14" i="3"/>
  <c r="GV14" i="3"/>
  <c r="GW14" i="3"/>
  <c r="GX14" i="3"/>
  <c r="GY14" i="3"/>
  <c r="GZ14" i="3"/>
  <c r="HA14" i="3"/>
  <c r="HB14" i="3"/>
  <c r="HC14" i="3"/>
  <c r="HD14" i="3"/>
  <c r="HE14" i="3"/>
  <c r="HF14" i="3"/>
  <c r="HG14" i="3"/>
  <c r="HH14" i="3"/>
  <c r="HI14" i="3"/>
  <c r="HJ14" i="3"/>
  <c r="HK14" i="3"/>
  <c r="HL14" i="3"/>
  <c r="HM14" i="3"/>
  <c r="HN14" i="3"/>
  <c r="HO14" i="3"/>
  <c r="HP14" i="3"/>
  <c r="HQ14" i="3"/>
  <c r="HR14" i="3"/>
  <c r="HS14" i="3"/>
  <c r="HT14" i="3"/>
  <c r="HU14" i="3"/>
  <c r="HV14" i="3"/>
  <c r="HW14" i="3"/>
  <c r="HX14" i="3"/>
  <c r="HY14" i="3"/>
  <c r="HZ14" i="3"/>
  <c r="IA14" i="3"/>
  <c r="IB14" i="3"/>
  <c r="IC14" i="3"/>
  <c r="ID14" i="3"/>
  <c r="IE14" i="3"/>
  <c r="IF14" i="3"/>
  <c r="IG14" i="3"/>
  <c r="IH14" i="3"/>
  <c r="II14" i="3"/>
  <c r="IJ14" i="3"/>
  <c r="IK14" i="3"/>
  <c r="IL14" i="3"/>
  <c r="IM14" i="3"/>
  <c r="IN14" i="3"/>
  <c r="IO14" i="3"/>
  <c r="IP14" i="3"/>
  <c r="IQ14" i="3"/>
  <c r="IR14" i="3"/>
  <c r="IS14" i="3"/>
  <c r="IT14" i="3"/>
  <c r="IU14" i="3"/>
  <c r="IV14" i="3"/>
  <c r="IW14" i="3"/>
  <c r="IX14" i="3"/>
  <c r="IY14" i="3"/>
  <c r="IZ14" i="3"/>
  <c r="JA14" i="3"/>
  <c r="JB14" i="3"/>
  <c r="JC14" i="3"/>
  <c r="JD14" i="3"/>
  <c r="JE14" i="3"/>
  <c r="JF14" i="3"/>
  <c r="JG14" i="3"/>
  <c r="JH14" i="3"/>
  <c r="JI14" i="3"/>
  <c r="JJ14" i="3"/>
  <c r="JK14" i="3"/>
  <c r="JL14" i="3"/>
  <c r="JM14" i="3"/>
  <c r="JN14" i="3"/>
  <c r="JO14" i="3"/>
  <c r="JP14" i="3"/>
  <c r="JQ14" i="3"/>
  <c r="JR14" i="3"/>
  <c r="JS14" i="3"/>
  <c r="JT14" i="3"/>
  <c r="JU14" i="3"/>
  <c r="JV14" i="3"/>
  <c r="JW14" i="3"/>
  <c r="JX14" i="3"/>
  <c r="JY14" i="3"/>
  <c r="JZ14" i="3"/>
  <c r="KA14" i="3"/>
  <c r="KB14" i="3"/>
  <c r="KC14" i="3"/>
  <c r="KD14" i="3"/>
  <c r="KE14" i="3"/>
  <c r="KF14" i="3"/>
  <c r="KG14"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AG13" i="3"/>
  <c r="AH13" i="3"/>
  <c r="AI13" i="3"/>
  <c r="AJ13" i="3"/>
  <c r="AK13" i="3"/>
  <c r="AL13" i="3"/>
  <c r="AM13" i="3"/>
  <c r="AN13" i="3"/>
  <c r="AO13" i="3"/>
  <c r="AP13" i="3"/>
  <c r="AQ13" i="3"/>
  <c r="AR13" i="3"/>
  <c r="AS13" i="3"/>
  <c r="AT13" i="3"/>
  <c r="AU13" i="3"/>
  <c r="AV13" i="3"/>
  <c r="AW13" i="3"/>
  <c r="AX13" i="3"/>
  <c r="AY13" i="3"/>
  <c r="AZ13" i="3"/>
  <c r="BA13" i="3"/>
  <c r="BB13" i="3"/>
  <c r="BC13" i="3"/>
  <c r="BD13" i="3"/>
  <c r="BE13" i="3"/>
  <c r="BE13" i="10" s="1"/>
  <c r="BE52" i="10" s="1"/>
  <c r="BE54" i="10" s="1"/>
  <c r="BF13" i="3"/>
  <c r="BG13" i="3"/>
  <c r="BH13" i="3"/>
  <c r="BI13" i="3"/>
  <c r="BJ13" i="3"/>
  <c r="BK13" i="3"/>
  <c r="BL13" i="3"/>
  <c r="BM13" i="3"/>
  <c r="BN13" i="3"/>
  <c r="BO13" i="3"/>
  <c r="BP13" i="3"/>
  <c r="BQ13" i="3"/>
  <c r="BR13" i="3"/>
  <c r="BS13" i="3"/>
  <c r="BT13" i="3"/>
  <c r="BU13" i="3"/>
  <c r="BV13" i="3"/>
  <c r="BW13" i="3"/>
  <c r="BX13" i="3"/>
  <c r="BY13" i="3"/>
  <c r="BZ13" i="3"/>
  <c r="CA13" i="3"/>
  <c r="CB13" i="3"/>
  <c r="CC13" i="3"/>
  <c r="CD13" i="3"/>
  <c r="CE13" i="3"/>
  <c r="CF13" i="3"/>
  <c r="CG13" i="3"/>
  <c r="CH13" i="3"/>
  <c r="CI13" i="3"/>
  <c r="CJ13" i="3"/>
  <c r="CK13" i="3"/>
  <c r="CL13" i="3"/>
  <c r="CM13" i="3"/>
  <c r="CN13" i="3"/>
  <c r="CO13" i="3"/>
  <c r="CP13" i="3"/>
  <c r="CQ13" i="3"/>
  <c r="CR13" i="3"/>
  <c r="CS13" i="3"/>
  <c r="CT13" i="3"/>
  <c r="CU13" i="3"/>
  <c r="CV13" i="3"/>
  <c r="CW13" i="3"/>
  <c r="CX13" i="3"/>
  <c r="CY13" i="3"/>
  <c r="CZ13" i="3"/>
  <c r="DA13" i="3"/>
  <c r="DB13" i="3"/>
  <c r="DC13" i="3"/>
  <c r="DD13" i="3"/>
  <c r="DE13" i="3"/>
  <c r="DF13" i="3"/>
  <c r="DG13" i="3"/>
  <c r="DH13" i="3"/>
  <c r="DI13" i="3"/>
  <c r="DJ13" i="3"/>
  <c r="DK13" i="3"/>
  <c r="DL13" i="3"/>
  <c r="DM13" i="3"/>
  <c r="DN13" i="3"/>
  <c r="DO13" i="3"/>
  <c r="DP13" i="3"/>
  <c r="DQ13" i="3"/>
  <c r="DR13" i="3"/>
  <c r="DS13" i="3"/>
  <c r="DT13" i="3"/>
  <c r="DU13" i="3"/>
  <c r="DV13" i="3"/>
  <c r="DW13" i="3"/>
  <c r="DX13" i="3"/>
  <c r="DY13" i="3"/>
  <c r="DZ13" i="3"/>
  <c r="EA13" i="3"/>
  <c r="EB13" i="3"/>
  <c r="EC13" i="3"/>
  <c r="ED13" i="3"/>
  <c r="EE13" i="3"/>
  <c r="EF13" i="3"/>
  <c r="EG13" i="3"/>
  <c r="EH13" i="3"/>
  <c r="EI13" i="3"/>
  <c r="EJ13" i="3"/>
  <c r="EK13" i="3"/>
  <c r="EL13" i="3"/>
  <c r="EM13" i="3"/>
  <c r="EN13" i="3"/>
  <c r="EO13" i="3"/>
  <c r="EP13" i="3"/>
  <c r="EQ13" i="3"/>
  <c r="ER13" i="3"/>
  <c r="ES13" i="3"/>
  <c r="ET13" i="3"/>
  <c r="EU13" i="3"/>
  <c r="EV13" i="3"/>
  <c r="EW13" i="3"/>
  <c r="EX13" i="3"/>
  <c r="EY13" i="3"/>
  <c r="EZ13" i="3"/>
  <c r="FA13" i="3"/>
  <c r="FB13" i="3"/>
  <c r="FC13" i="3"/>
  <c r="FD13" i="3"/>
  <c r="FE13" i="3"/>
  <c r="FF13" i="3"/>
  <c r="FG13" i="3"/>
  <c r="FH13" i="3"/>
  <c r="FI13" i="3"/>
  <c r="FJ13" i="3"/>
  <c r="FK13" i="3"/>
  <c r="FL13" i="3"/>
  <c r="FM13" i="3"/>
  <c r="FN13" i="3"/>
  <c r="FO13" i="3"/>
  <c r="FP13" i="3"/>
  <c r="FQ13" i="3"/>
  <c r="FR13" i="3"/>
  <c r="FS13" i="3"/>
  <c r="FT13" i="3"/>
  <c r="FU13" i="3"/>
  <c r="FV13" i="3"/>
  <c r="FW13" i="3"/>
  <c r="FX13" i="3"/>
  <c r="FY13" i="3"/>
  <c r="FZ13" i="3"/>
  <c r="GA13" i="3"/>
  <c r="GB13" i="3"/>
  <c r="GC13" i="3"/>
  <c r="GD13" i="3"/>
  <c r="GE13" i="3"/>
  <c r="GF13" i="3"/>
  <c r="GG13" i="3"/>
  <c r="GH13" i="3"/>
  <c r="GI13" i="3"/>
  <c r="GJ13" i="3"/>
  <c r="GK13" i="3"/>
  <c r="GL13" i="3"/>
  <c r="GM13" i="3"/>
  <c r="GN13" i="3"/>
  <c r="GO13" i="3"/>
  <c r="GP13" i="3"/>
  <c r="GQ13" i="3"/>
  <c r="GR13" i="3"/>
  <c r="GS13" i="3"/>
  <c r="GT13" i="3"/>
  <c r="GU13" i="3"/>
  <c r="GV13" i="3"/>
  <c r="GW13" i="3"/>
  <c r="GX13" i="3"/>
  <c r="GY13" i="3"/>
  <c r="GZ13" i="3"/>
  <c r="HA13" i="3"/>
  <c r="HB13" i="3"/>
  <c r="HC13" i="3"/>
  <c r="HD13" i="3"/>
  <c r="HE13" i="3"/>
  <c r="HF13" i="3"/>
  <c r="HG13" i="3"/>
  <c r="HH13" i="3"/>
  <c r="HI13" i="3"/>
  <c r="HJ13" i="3"/>
  <c r="HK13" i="3"/>
  <c r="HL13" i="3"/>
  <c r="HM13" i="3"/>
  <c r="HN13" i="3"/>
  <c r="HO13" i="3"/>
  <c r="HP13" i="3"/>
  <c r="HQ13" i="3"/>
  <c r="HR13" i="3"/>
  <c r="HS13" i="3"/>
  <c r="HT13" i="3"/>
  <c r="HU13" i="3"/>
  <c r="HV13" i="3"/>
  <c r="HW13" i="3"/>
  <c r="HX13" i="3"/>
  <c r="HY13" i="3"/>
  <c r="HZ13" i="3"/>
  <c r="IA13" i="3"/>
  <c r="IB13" i="3"/>
  <c r="IC13" i="3"/>
  <c r="ID13" i="3"/>
  <c r="IE13" i="3"/>
  <c r="IF13" i="3"/>
  <c r="IG13" i="3"/>
  <c r="IH13" i="3"/>
  <c r="II13" i="3"/>
  <c r="IJ13" i="3"/>
  <c r="IK13" i="3"/>
  <c r="IL13" i="3"/>
  <c r="IM13" i="3"/>
  <c r="IN13" i="3"/>
  <c r="IO13" i="3"/>
  <c r="IP13" i="3"/>
  <c r="IQ13" i="3"/>
  <c r="IR13" i="3"/>
  <c r="IS13" i="3"/>
  <c r="IT13" i="3"/>
  <c r="IU13" i="3"/>
  <c r="IV13" i="3"/>
  <c r="IW13" i="3"/>
  <c r="IX13" i="3"/>
  <c r="IY13" i="3"/>
  <c r="IZ13" i="3"/>
  <c r="JA13" i="3"/>
  <c r="JB13" i="3"/>
  <c r="JC13" i="3"/>
  <c r="JD13" i="3"/>
  <c r="JE13" i="3"/>
  <c r="JF13" i="3"/>
  <c r="JG13" i="3"/>
  <c r="JH13" i="3"/>
  <c r="JI13" i="3"/>
  <c r="JJ13" i="3"/>
  <c r="JK13" i="3"/>
  <c r="JL13" i="3"/>
  <c r="JM13" i="3"/>
  <c r="JN13" i="3"/>
  <c r="JO13" i="3"/>
  <c r="JP13" i="3"/>
  <c r="JQ13" i="3"/>
  <c r="JR13" i="3"/>
  <c r="JS13" i="3"/>
  <c r="JT13" i="3"/>
  <c r="JU13" i="3"/>
  <c r="JV13" i="3"/>
  <c r="JW13" i="3"/>
  <c r="JX13" i="3"/>
  <c r="JY13" i="3"/>
  <c r="JZ13" i="3"/>
  <c r="KA13" i="3"/>
  <c r="KB13" i="3"/>
  <c r="KC13" i="3"/>
  <c r="KD13" i="3"/>
  <c r="KE13" i="3"/>
  <c r="KF13" i="3"/>
  <c r="KG13" i="3"/>
  <c r="E13" i="3"/>
  <c r="H129" i="4"/>
  <c r="I129" i="4"/>
  <c r="J129" i="4"/>
  <c r="K129" i="4"/>
  <c r="L129" i="4"/>
  <c r="M129" i="4"/>
  <c r="N129" i="4"/>
  <c r="O129" i="4"/>
  <c r="P129" i="4"/>
  <c r="Q129" i="4"/>
  <c r="R129" i="4"/>
  <c r="S129" i="4"/>
  <c r="T129" i="4"/>
  <c r="U129" i="4"/>
  <c r="V129" i="4"/>
  <c r="W129" i="4"/>
  <c r="X129" i="4"/>
  <c r="Y129" i="4"/>
  <c r="Z129" i="4"/>
  <c r="AA129" i="4"/>
  <c r="AB129" i="4"/>
  <c r="AC129" i="4"/>
  <c r="AD129" i="4"/>
  <c r="AE129" i="4"/>
  <c r="AF129" i="4"/>
  <c r="AG129" i="4"/>
  <c r="AH129" i="4"/>
  <c r="AI129" i="4"/>
  <c r="AJ129" i="4"/>
  <c r="AK129" i="4"/>
  <c r="AL129" i="4"/>
  <c r="AM129" i="4"/>
  <c r="AN129" i="4"/>
  <c r="AO129" i="4"/>
  <c r="AP129" i="4"/>
  <c r="AQ129" i="4"/>
  <c r="AR129" i="4"/>
  <c r="AS129" i="4"/>
  <c r="AT129" i="4"/>
  <c r="AU129" i="4"/>
  <c r="AV129" i="4"/>
  <c r="AW129" i="4"/>
  <c r="AX129" i="4"/>
  <c r="AY129" i="4"/>
  <c r="AZ129" i="4"/>
  <c r="BA129" i="4"/>
  <c r="BB129" i="4"/>
  <c r="BC129" i="4"/>
  <c r="BD129" i="4"/>
  <c r="BE129" i="4"/>
  <c r="BF129" i="4"/>
  <c r="G129" i="4"/>
  <c r="H47" i="4"/>
  <c r="I47" i="4"/>
  <c r="J47" i="4"/>
  <c r="K47" i="4"/>
  <c r="L47" i="4"/>
  <c r="M47" i="4"/>
  <c r="N47" i="4"/>
  <c r="O47" i="4"/>
  <c r="P47" i="4"/>
  <c r="Q47" i="4"/>
  <c r="R47" i="4"/>
  <c r="S47" i="4"/>
  <c r="T47" i="4"/>
  <c r="U47" i="4"/>
  <c r="V47" i="4"/>
  <c r="W47" i="4"/>
  <c r="X47" i="4"/>
  <c r="Y47" i="4"/>
  <c r="Z47" i="4"/>
  <c r="AA47" i="4"/>
  <c r="AB47" i="4"/>
  <c r="AC47" i="4"/>
  <c r="AD47" i="4"/>
  <c r="AE47" i="4"/>
  <c r="AF47" i="4"/>
  <c r="AG47" i="4"/>
  <c r="AH47" i="4"/>
  <c r="AI47" i="4"/>
  <c r="AJ47" i="4"/>
  <c r="AK47" i="4"/>
  <c r="AL47" i="4"/>
  <c r="AM47" i="4"/>
  <c r="AN47" i="4"/>
  <c r="AO47" i="4"/>
  <c r="AP47" i="4"/>
  <c r="AQ47" i="4"/>
  <c r="AR47" i="4"/>
  <c r="AS47" i="4"/>
  <c r="AT47" i="4"/>
  <c r="AU47" i="4"/>
  <c r="AV47" i="4"/>
  <c r="AW47" i="4"/>
  <c r="AX47" i="4"/>
  <c r="AY47" i="4"/>
  <c r="AZ47" i="4"/>
  <c r="BA47" i="4"/>
  <c r="BB47" i="4"/>
  <c r="BC47" i="4"/>
  <c r="BD47" i="4"/>
  <c r="BE47" i="4"/>
  <c r="G47" i="4"/>
  <c r="F18" i="3"/>
  <c r="G18" i="3"/>
  <c r="H18" i="3"/>
  <c r="I18" i="3"/>
  <c r="K18" i="3"/>
  <c r="L18" i="3"/>
  <c r="M18" i="3"/>
  <c r="N18" i="3"/>
  <c r="O18" i="3"/>
  <c r="P18" i="3"/>
  <c r="Q18" i="3"/>
  <c r="R18" i="3"/>
  <c r="S18" i="3"/>
  <c r="T18" i="3"/>
  <c r="U18" i="3"/>
  <c r="V18" i="3"/>
  <c r="W18" i="3"/>
  <c r="X18" i="3"/>
  <c r="Y18" i="3"/>
  <c r="Z18" i="3"/>
  <c r="AA18" i="3"/>
  <c r="AB18" i="3"/>
  <c r="AC18" i="3"/>
  <c r="AD18" i="3"/>
  <c r="AE18" i="3"/>
  <c r="AF18" i="3"/>
  <c r="AG18" i="3"/>
  <c r="AH18" i="3"/>
  <c r="AI18" i="3"/>
  <c r="AJ18" i="3"/>
  <c r="AK18" i="3"/>
  <c r="AL18" i="3"/>
  <c r="AM18" i="3"/>
  <c r="AN18" i="3"/>
  <c r="AO18" i="3"/>
  <c r="AP18" i="3"/>
  <c r="AQ18" i="3"/>
  <c r="AR18" i="3"/>
  <c r="AS18" i="3"/>
  <c r="AT18" i="3"/>
  <c r="AU18" i="3"/>
  <c r="AV18" i="3"/>
  <c r="AW18" i="3"/>
  <c r="AX18" i="3"/>
  <c r="AY18" i="3"/>
  <c r="AZ18" i="3"/>
  <c r="BA18" i="3"/>
  <c r="BB18" i="3"/>
  <c r="BC18" i="3"/>
  <c r="BD18" i="3"/>
  <c r="E18" i="3"/>
  <c r="H2" i="4"/>
  <c r="I2" i="4"/>
  <c r="J2" i="4"/>
  <c r="K2" i="4"/>
  <c r="L2" i="4"/>
  <c r="M2" i="4"/>
  <c r="N2" i="4"/>
  <c r="O2" i="4"/>
  <c r="P2" i="4"/>
  <c r="Q2" i="4"/>
  <c r="R2" i="4"/>
  <c r="S2" i="4"/>
  <c r="T2" i="4"/>
  <c r="U2" i="4"/>
  <c r="V2" i="4"/>
  <c r="W2" i="4"/>
  <c r="X2" i="4"/>
  <c r="Y2" i="4"/>
  <c r="Z2" i="4"/>
  <c r="AA2" i="4"/>
  <c r="AB2" i="4"/>
  <c r="AC2" i="4"/>
  <c r="AD2" i="4"/>
  <c r="AE2" i="4"/>
  <c r="AF2" i="4"/>
  <c r="AG2" i="4"/>
  <c r="AH2" i="4"/>
  <c r="AI2" i="4"/>
  <c r="AJ2" i="4"/>
  <c r="AK2" i="4"/>
  <c r="AL2" i="4"/>
  <c r="AM2" i="4"/>
  <c r="AN2" i="4"/>
  <c r="AO2" i="4"/>
  <c r="AP2" i="4"/>
  <c r="AQ2" i="4"/>
  <c r="AR2" i="4"/>
  <c r="AS2" i="4"/>
  <c r="AT2" i="4"/>
  <c r="AU2" i="4"/>
  <c r="AV2" i="4"/>
  <c r="AW2" i="4"/>
  <c r="AX2" i="4"/>
  <c r="AY2" i="4"/>
  <c r="AZ2" i="4"/>
  <c r="BA2" i="4"/>
  <c r="BB2" i="4"/>
  <c r="BC2" i="4"/>
  <c r="BD2" i="4"/>
  <c r="BE2" i="4"/>
  <c r="BF2" i="4"/>
  <c r="G2" i="4"/>
  <c r="BQ43" i="8" l="1"/>
  <c r="BR43" i="8" s="1"/>
  <c r="BS43" i="8" s="1"/>
  <c r="BT43" i="8" s="1"/>
  <c r="BU43" i="8" s="1"/>
  <c r="BV43" i="8" s="1"/>
  <c r="BW43" i="8" s="1"/>
  <c r="BX43" i="8" s="1"/>
  <c r="BY43" i="8" s="1"/>
  <c r="BZ43" i="8" s="1"/>
  <c r="CA43" i="8" s="1"/>
  <c r="CB43" i="8" s="1"/>
  <c r="CC43" i="8" s="1"/>
  <c r="CD43" i="8" s="1"/>
  <c r="CE43" i="8" s="1"/>
  <c r="CF43" i="8" s="1"/>
  <c r="CG43" i="8" s="1"/>
  <c r="CH43" i="8" s="1"/>
  <c r="CI43" i="8" s="1"/>
  <c r="CJ43" i="8" s="1"/>
  <c r="CK43" i="8" s="1"/>
  <c r="CL43" i="8" s="1"/>
  <c r="CM43" i="8" s="1"/>
  <c r="CN43" i="8" s="1"/>
  <c r="CO43" i="8" s="1"/>
  <c r="CP43" i="8" s="1"/>
  <c r="CQ43" i="8" s="1"/>
  <c r="CR43" i="8" s="1"/>
  <c r="CS43" i="8" s="1"/>
  <c r="CT43" i="8" s="1"/>
  <c r="CU43" i="8" s="1"/>
  <c r="CV43" i="8" s="1"/>
  <c r="CW43" i="8" s="1"/>
  <c r="CX43" i="8" s="1"/>
  <c r="CY43" i="8" s="1"/>
  <c r="CZ43" i="8" s="1"/>
  <c r="DA43" i="8" s="1"/>
  <c r="DB43" i="8" s="1"/>
  <c r="DC43" i="8" s="1"/>
  <c r="DD43" i="8" s="1"/>
  <c r="DE43" i="8" s="1"/>
  <c r="DF43" i="8" s="1"/>
  <c r="DG43" i="8" s="1"/>
  <c r="DH43" i="8" s="1"/>
  <c r="DI43" i="8" s="1"/>
  <c r="DJ43" i="8" s="1"/>
  <c r="DK43" i="8" s="1"/>
  <c r="DL43" i="8" s="1"/>
  <c r="DM43" i="8" s="1"/>
  <c r="DN43" i="8" s="1"/>
  <c r="DO43" i="8" s="1"/>
  <c r="DP43" i="8" s="1"/>
  <c r="DQ43" i="8" s="1"/>
  <c r="DR43" i="8" s="1"/>
  <c r="DS43" i="8" s="1"/>
  <c r="DT43" i="8" s="1"/>
  <c r="DU43" i="8" s="1"/>
  <c r="DV43" i="8" s="1"/>
  <c r="DW43" i="8" s="1"/>
  <c r="DX43" i="8" s="1"/>
  <c r="DY43" i="8" s="1"/>
  <c r="DZ43" i="8" s="1"/>
  <c r="EA43" i="8" s="1"/>
  <c r="EB43" i="8" s="1"/>
  <c r="EC43" i="8" s="1"/>
  <c r="ED43" i="8" s="1"/>
  <c r="EE43" i="8" s="1"/>
  <c r="EF43" i="8" s="1"/>
  <c r="EG43" i="8" s="1"/>
  <c r="EH43" i="8" s="1"/>
  <c r="EI43" i="8" s="1"/>
  <c r="EJ43" i="8" s="1"/>
  <c r="EK43" i="8" s="1"/>
  <c r="EL43" i="8" s="1"/>
  <c r="EM43" i="8" s="1"/>
  <c r="EN43" i="8" s="1"/>
  <c r="EO43" i="8" s="1"/>
  <c r="EP43" i="8" s="1"/>
  <c r="EQ43" i="8" s="1"/>
  <c r="ER43" i="8" s="1"/>
  <c r="ES43" i="8" s="1"/>
  <c r="ET43" i="8" s="1"/>
  <c r="EU43" i="8" s="1"/>
  <c r="EV43" i="8" s="1"/>
  <c r="EW43" i="8" s="1"/>
  <c r="EX43" i="8" s="1"/>
  <c r="EY43" i="8" s="1"/>
  <c r="EZ43" i="8" s="1"/>
  <c r="FA43" i="8" s="1"/>
  <c r="FB43" i="8" s="1"/>
  <c r="FC43" i="8" s="1"/>
  <c r="FD43" i="8" s="1"/>
  <c r="FE43" i="8" s="1"/>
  <c r="FF43" i="8" s="1"/>
  <c r="FG43" i="8" s="1"/>
  <c r="FH43" i="8" s="1"/>
  <c r="FI43" i="8" s="1"/>
  <c r="FJ43" i="8" s="1"/>
  <c r="FK43" i="8" s="1"/>
  <c r="FL43" i="8" s="1"/>
  <c r="FM43" i="8" s="1"/>
  <c r="FN43" i="8" s="1"/>
  <c r="FO43" i="8" s="1"/>
  <c r="FP43" i="8" s="1"/>
  <c r="FQ43" i="8" s="1"/>
  <c r="FR43" i="8" s="1"/>
  <c r="FS43" i="8" s="1"/>
  <c r="FT43" i="8" s="1"/>
  <c r="FU43" i="8" s="1"/>
  <c r="FV43" i="8" s="1"/>
  <c r="FW43" i="8" s="1"/>
  <c r="FX43" i="8" s="1"/>
  <c r="FY43" i="8" s="1"/>
  <c r="FZ43" i="8" s="1"/>
  <c r="GA43" i="8" s="1"/>
  <c r="GB43" i="8" s="1"/>
  <c r="GC43" i="8" s="1"/>
  <c r="GD43" i="8" s="1"/>
  <c r="GE43" i="8" s="1"/>
  <c r="GF43" i="8" s="1"/>
  <c r="GG43" i="8" s="1"/>
  <c r="GH43" i="8" s="1"/>
  <c r="GI43" i="8" s="1"/>
  <c r="GJ43" i="8" s="1"/>
  <c r="GK43" i="8" s="1"/>
  <c r="GL43" i="8" s="1"/>
  <c r="GM43" i="8" s="1"/>
  <c r="GN43" i="8" s="1"/>
  <c r="GO43" i="8" s="1"/>
  <c r="GP43" i="8" s="1"/>
  <c r="GQ43" i="8" s="1"/>
  <c r="GR43" i="8" s="1"/>
  <c r="GS43" i="8" s="1"/>
  <c r="GT43" i="8" s="1"/>
  <c r="GU43" i="8" s="1"/>
  <c r="GV43" i="8" s="1"/>
  <c r="GW43" i="8" s="1"/>
  <c r="GX43" i="8" s="1"/>
  <c r="GY43" i="8" s="1"/>
  <c r="GZ43" i="8" s="1"/>
  <c r="HA43" i="8" s="1"/>
  <c r="HB43" i="8" s="1"/>
  <c r="HC43" i="8" s="1"/>
  <c r="HD43" i="8" s="1"/>
  <c r="HE43" i="8" s="1"/>
  <c r="HF43" i="8" s="1"/>
  <c r="HG43" i="8" s="1"/>
  <c r="HH43" i="8" s="1"/>
  <c r="HI43" i="8" s="1"/>
  <c r="HJ43" i="8" s="1"/>
  <c r="HK43" i="8" s="1"/>
  <c r="HL43" i="8" s="1"/>
  <c r="HM43" i="8" s="1"/>
  <c r="HN43" i="8" s="1"/>
  <c r="HO43" i="8" s="1"/>
  <c r="HP43" i="8" s="1"/>
  <c r="HQ43" i="8" s="1"/>
  <c r="HR43" i="8" s="1"/>
  <c r="HS43" i="8" s="1"/>
  <c r="HT43" i="8" s="1"/>
  <c r="HU43" i="8" s="1"/>
  <c r="HV43" i="8" s="1"/>
  <c r="HW43" i="8" s="1"/>
  <c r="HX43" i="8" s="1"/>
  <c r="HY43" i="8" s="1"/>
  <c r="HZ43" i="8" s="1"/>
  <c r="IA43" i="8" s="1"/>
  <c r="IB43" i="8" s="1"/>
  <c r="IC43" i="8" s="1"/>
  <c r="ID43" i="8" s="1"/>
  <c r="IE43" i="8" s="1"/>
  <c r="IF43" i="8" s="1"/>
  <c r="IG43" i="8" s="1"/>
  <c r="IH43" i="8" s="1"/>
  <c r="II43" i="8" s="1"/>
  <c r="IJ43" i="8" s="1"/>
  <c r="IK43" i="8" s="1"/>
  <c r="IL43" i="8" s="1"/>
  <c r="IM43" i="8" s="1"/>
  <c r="IN43" i="8" s="1"/>
  <c r="IO43" i="8" s="1"/>
  <c r="IP43" i="8" s="1"/>
  <c r="IQ43" i="8" s="1"/>
  <c r="IR43" i="8" s="1"/>
  <c r="IS43" i="8" s="1"/>
  <c r="IT43" i="8" s="1"/>
  <c r="IU43" i="8" s="1"/>
  <c r="IV43" i="8" s="1"/>
  <c r="IW43" i="8" s="1"/>
  <c r="IX43" i="8" s="1"/>
  <c r="IY43" i="8" s="1"/>
  <c r="IZ43" i="8" s="1"/>
  <c r="JA43" i="8" s="1"/>
  <c r="JB43" i="8" s="1"/>
  <c r="JC43" i="8" s="1"/>
  <c r="JD43" i="8" s="1"/>
  <c r="JE43" i="8" s="1"/>
  <c r="JF43" i="8" s="1"/>
  <c r="JG43" i="8" s="1"/>
  <c r="JH43" i="8" s="1"/>
  <c r="JI43" i="8" s="1"/>
  <c r="JJ43" i="8" s="1"/>
  <c r="JK43" i="8" s="1"/>
  <c r="JL43" i="8" s="1"/>
  <c r="JM43" i="8" s="1"/>
  <c r="JN43" i="8" s="1"/>
  <c r="JO43" i="8" s="1"/>
  <c r="JP43" i="8" s="1"/>
  <c r="JQ43" i="8" s="1"/>
  <c r="JR43" i="8" s="1"/>
  <c r="JS43" i="8" s="1"/>
  <c r="JT43" i="8" s="1"/>
  <c r="JU43" i="8" s="1"/>
  <c r="JV43" i="8" s="1"/>
  <c r="JW43" i="8" s="1"/>
  <c r="JX43" i="8" s="1"/>
  <c r="JY43" i="8" s="1"/>
  <c r="JZ43" i="8" s="1"/>
  <c r="KA43" i="8" s="1"/>
  <c r="KB43" i="8" s="1"/>
  <c r="KC43" i="8" s="1"/>
  <c r="KD43" i="8" s="1"/>
  <c r="KE43" i="8" s="1"/>
  <c r="KF43" i="8" s="1"/>
  <c r="KG43" i="8" s="1"/>
  <c r="D43" i="8"/>
  <c r="F47" i="4"/>
  <c r="D13" i="3"/>
  <c r="F129" i="4"/>
  <c r="F2" i="4"/>
  <c r="D18" i="3"/>
  <c r="KA13" i="8"/>
  <c r="KA52" i="8" s="1"/>
  <c r="KA54" i="8" s="1"/>
  <c r="KA13" i="10"/>
  <c r="KA52" i="10" s="1"/>
  <c r="KA54" i="10" s="1"/>
  <c r="JS13" i="8"/>
  <c r="JS52" i="8" s="1"/>
  <c r="JS54" i="8" s="1"/>
  <c r="JS13" i="10"/>
  <c r="JS52" i="10" s="1"/>
  <c r="JS54" i="10" s="1"/>
  <c r="JC13" i="8"/>
  <c r="JC52" i="8" s="1"/>
  <c r="JC54" i="8" s="1"/>
  <c r="JC13" i="10"/>
  <c r="JC52" i="10" s="1"/>
  <c r="JC54" i="10" s="1"/>
  <c r="IU13" i="8"/>
  <c r="IU52" i="8" s="1"/>
  <c r="IU54" i="8" s="1"/>
  <c r="IU13" i="10"/>
  <c r="IU52" i="10" s="1"/>
  <c r="IU54" i="10" s="1"/>
  <c r="IM13" i="8"/>
  <c r="IM52" i="8" s="1"/>
  <c r="IM54" i="8" s="1"/>
  <c r="IM13" i="10"/>
  <c r="IM52" i="10" s="1"/>
  <c r="IM54" i="10" s="1"/>
  <c r="HO13" i="8"/>
  <c r="HO52" i="8" s="1"/>
  <c r="HO54" i="8" s="1"/>
  <c r="HO13" i="10"/>
  <c r="HO52" i="10" s="1"/>
  <c r="HO54" i="10" s="1"/>
  <c r="GY13" i="8"/>
  <c r="GY52" i="8" s="1"/>
  <c r="GY54" i="8" s="1"/>
  <c r="GY13" i="10"/>
  <c r="GY52" i="10" s="1"/>
  <c r="GY54" i="10" s="1"/>
  <c r="IE14" i="8"/>
  <c r="IE62" i="8" s="1"/>
  <c r="IE64" i="8" s="1"/>
  <c r="IE14" i="10"/>
  <c r="IE62" i="10" s="1"/>
  <c r="IE64" i="10" s="1"/>
  <c r="JR13" i="8"/>
  <c r="JR52" i="8" s="1"/>
  <c r="JR54" i="8" s="1"/>
  <c r="JR13" i="10"/>
  <c r="JR52" i="10" s="1"/>
  <c r="JR54" i="10" s="1"/>
  <c r="JB13" i="8"/>
  <c r="JB52" i="8" s="1"/>
  <c r="JB54" i="8" s="1"/>
  <c r="JB13" i="10"/>
  <c r="JB52" i="10" s="1"/>
  <c r="JB54" i="10" s="1"/>
  <c r="IT13" i="8"/>
  <c r="IT52" i="8" s="1"/>
  <c r="IT54" i="8" s="1"/>
  <c r="IT13" i="10"/>
  <c r="IT52" i="10" s="1"/>
  <c r="IT54" i="10" s="1"/>
  <c r="ID13" i="8"/>
  <c r="ID52" i="8" s="1"/>
  <c r="ID54" i="8" s="1"/>
  <c r="ID13" i="10"/>
  <c r="ID52" i="10" s="1"/>
  <c r="ID54" i="10" s="1"/>
  <c r="HV13" i="8"/>
  <c r="HV52" i="8" s="1"/>
  <c r="HV54" i="8" s="1"/>
  <c r="HV13" i="10"/>
  <c r="HV52" i="10" s="1"/>
  <c r="HV54" i="10" s="1"/>
  <c r="HN13" i="8"/>
  <c r="HN52" i="8" s="1"/>
  <c r="HN54" i="8" s="1"/>
  <c r="HN13" i="10"/>
  <c r="HN52" i="10" s="1"/>
  <c r="HN54" i="10" s="1"/>
  <c r="HF13" i="8"/>
  <c r="HF52" i="8" s="1"/>
  <c r="HF54" i="8" s="1"/>
  <c r="HF13" i="10"/>
  <c r="HF52" i="10" s="1"/>
  <c r="HF54" i="10" s="1"/>
  <c r="GX13" i="8"/>
  <c r="GX52" i="8" s="1"/>
  <c r="GX54" i="8" s="1"/>
  <c r="GX13" i="10"/>
  <c r="GX52" i="10" s="1"/>
  <c r="GX54" i="10" s="1"/>
  <c r="JZ14" i="8"/>
  <c r="JZ62" i="8" s="1"/>
  <c r="JZ64" i="8" s="1"/>
  <c r="JZ14" i="10"/>
  <c r="JZ62" i="10" s="1"/>
  <c r="JZ64" i="10" s="1"/>
  <c r="JR14" i="8"/>
  <c r="JR62" i="8" s="1"/>
  <c r="JR64" i="8" s="1"/>
  <c r="JR14" i="10"/>
  <c r="JR62" i="10" s="1"/>
  <c r="JR64" i="10" s="1"/>
  <c r="JJ14" i="8"/>
  <c r="JJ62" i="8" s="1"/>
  <c r="JJ64" i="8" s="1"/>
  <c r="JJ14" i="10"/>
  <c r="JJ62" i="10" s="1"/>
  <c r="JJ64" i="10" s="1"/>
  <c r="IT14" i="8"/>
  <c r="IT62" i="8" s="1"/>
  <c r="IT64" i="8" s="1"/>
  <c r="IT14" i="10"/>
  <c r="IT62" i="10" s="1"/>
  <c r="IT64" i="10" s="1"/>
  <c r="IL14" i="8"/>
  <c r="IL62" i="8" s="1"/>
  <c r="IL64" i="8" s="1"/>
  <c r="IL14" i="10"/>
  <c r="IL62" i="10" s="1"/>
  <c r="IL64" i="10" s="1"/>
  <c r="ID14" i="8"/>
  <c r="ID62" i="8" s="1"/>
  <c r="ID64" i="8" s="1"/>
  <c r="ID14" i="10"/>
  <c r="ID62" i="10" s="1"/>
  <c r="ID64" i="10" s="1"/>
  <c r="HV14" i="8"/>
  <c r="HV62" i="8" s="1"/>
  <c r="HV64" i="8" s="1"/>
  <c r="HV14" i="10"/>
  <c r="HV62" i="10" s="1"/>
  <c r="HV64" i="10" s="1"/>
  <c r="HN14" i="8"/>
  <c r="HN62" i="8" s="1"/>
  <c r="HN64" i="8" s="1"/>
  <c r="HN14" i="10"/>
  <c r="HN62" i="10" s="1"/>
  <c r="HN64" i="10" s="1"/>
  <c r="HF14" i="8"/>
  <c r="HF62" i="8" s="1"/>
  <c r="HF64" i="8" s="1"/>
  <c r="HF14" i="10"/>
  <c r="HF62" i="10" s="1"/>
  <c r="HF64" i="10" s="1"/>
  <c r="GX14" i="8"/>
  <c r="GX62" i="8" s="1"/>
  <c r="GX64" i="8" s="1"/>
  <c r="GX14" i="10"/>
  <c r="GX62" i="10" s="1"/>
  <c r="GX64" i="10" s="1"/>
  <c r="KF15" i="8"/>
  <c r="KF72" i="8" s="1"/>
  <c r="KF15" i="10"/>
  <c r="KF72" i="10" s="1"/>
  <c r="JX15" i="8"/>
  <c r="JX72" i="8" s="1"/>
  <c r="JX15" i="10"/>
  <c r="JX72" i="10" s="1"/>
  <c r="JP15" i="8"/>
  <c r="JP72" i="8" s="1"/>
  <c r="JP15" i="10"/>
  <c r="JP72" i="10" s="1"/>
  <c r="JH15" i="8"/>
  <c r="JH72" i="8" s="1"/>
  <c r="JH15" i="10"/>
  <c r="JH72" i="10" s="1"/>
  <c r="IR15" i="8"/>
  <c r="IR72" i="8" s="1"/>
  <c r="IR15" i="10"/>
  <c r="IR72" i="10" s="1"/>
  <c r="IJ15" i="8"/>
  <c r="IJ72" i="8" s="1"/>
  <c r="IJ15" i="10"/>
  <c r="IJ72" i="10" s="1"/>
  <c r="IB15" i="8"/>
  <c r="IB72" i="8" s="1"/>
  <c r="IB15" i="10"/>
  <c r="IB72" i="10" s="1"/>
  <c r="HT15" i="8"/>
  <c r="HT72" i="8" s="1"/>
  <c r="HT15" i="10"/>
  <c r="HT72" i="10" s="1"/>
  <c r="HL15" i="8"/>
  <c r="HL72" i="8" s="1"/>
  <c r="HL15" i="10"/>
  <c r="HL72" i="10" s="1"/>
  <c r="HD15" i="8"/>
  <c r="HD72" i="8" s="1"/>
  <c r="HD15" i="10"/>
  <c r="HD72" i="10" s="1"/>
  <c r="KF16" i="8"/>
  <c r="KF82" i="8" s="1"/>
  <c r="KF16" i="10"/>
  <c r="KF82" i="10" s="1"/>
  <c r="JX16" i="8"/>
  <c r="JX82" i="8" s="1"/>
  <c r="JX16" i="10"/>
  <c r="JX82" i="10" s="1"/>
  <c r="JP16" i="8"/>
  <c r="JP82" i="8" s="1"/>
  <c r="JP16" i="10"/>
  <c r="JP82" i="10" s="1"/>
  <c r="JH16" i="8"/>
  <c r="JH82" i="8" s="1"/>
  <c r="JH16" i="10"/>
  <c r="JH82" i="10" s="1"/>
  <c r="IZ16" i="8"/>
  <c r="IZ82" i="8" s="1"/>
  <c r="IZ16" i="10"/>
  <c r="IZ82" i="10" s="1"/>
  <c r="IR16" i="8"/>
  <c r="IR82" i="8" s="1"/>
  <c r="IR16" i="10"/>
  <c r="IR82" i="10" s="1"/>
  <c r="IJ16" i="8"/>
  <c r="IJ82" i="8" s="1"/>
  <c r="IJ16" i="10"/>
  <c r="IJ82" i="10" s="1"/>
  <c r="IB16" i="8"/>
  <c r="IB82" i="8" s="1"/>
  <c r="IB16" i="10"/>
  <c r="IB82" i="10" s="1"/>
  <c r="HT16" i="8"/>
  <c r="HT82" i="8" s="1"/>
  <c r="HT16" i="10"/>
  <c r="HT82" i="10" s="1"/>
  <c r="HL16" i="8"/>
  <c r="HL82" i="8" s="1"/>
  <c r="HL16" i="10"/>
  <c r="HL82" i="10" s="1"/>
  <c r="HD16" i="8"/>
  <c r="HD82" i="8" s="1"/>
  <c r="HD16" i="10"/>
  <c r="HD82" i="10" s="1"/>
  <c r="KD10" i="8"/>
  <c r="KD22" i="8" s="1"/>
  <c r="KD10" i="10"/>
  <c r="KD22" i="10" s="1"/>
  <c r="JV10" i="8"/>
  <c r="JV22" i="8" s="1"/>
  <c r="JV10" i="10"/>
  <c r="JV22" i="10" s="1"/>
  <c r="JN10" i="8"/>
  <c r="JN22" i="8" s="1"/>
  <c r="JN10" i="10"/>
  <c r="JN22" i="10" s="1"/>
  <c r="JF10" i="8"/>
  <c r="JF22" i="8" s="1"/>
  <c r="JF10" i="10"/>
  <c r="JF22" i="10" s="1"/>
  <c r="IX10" i="8"/>
  <c r="IX22" i="8" s="1"/>
  <c r="IX10" i="10"/>
  <c r="IX22" i="10" s="1"/>
  <c r="IP10" i="8"/>
  <c r="IP22" i="8" s="1"/>
  <c r="IP10" i="10"/>
  <c r="IP22" i="10" s="1"/>
  <c r="IH10" i="8"/>
  <c r="IH22" i="8" s="1"/>
  <c r="IH10" i="10"/>
  <c r="IH22" i="10" s="1"/>
  <c r="HZ10" i="8"/>
  <c r="HZ22" i="8" s="1"/>
  <c r="HZ10" i="10"/>
  <c r="HZ22" i="10" s="1"/>
  <c r="HR10" i="8"/>
  <c r="HR22" i="8" s="1"/>
  <c r="HR10" i="10"/>
  <c r="HR22" i="10" s="1"/>
  <c r="HJ10" i="8"/>
  <c r="HJ22" i="8" s="1"/>
  <c r="HJ10" i="10"/>
  <c r="HJ22" i="10" s="1"/>
  <c r="HB10" i="8"/>
  <c r="HB22" i="8" s="1"/>
  <c r="HB10" i="10"/>
  <c r="HB22" i="10" s="1"/>
  <c r="KG13" i="8"/>
  <c r="KG52" i="8" s="1"/>
  <c r="KG54" i="8" s="1"/>
  <c r="KG13" i="10"/>
  <c r="KG52" i="10" s="1"/>
  <c r="KG54" i="10" s="1"/>
  <c r="JY13" i="8"/>
  <c r="JY52" i="8" s="1"/>
  <c r="JY54" i="8" s="1"/>
  <c r="JY13" i="10"/>
  <c r="JY52" i="10" s="1"/>
  <c r="JY54" i="10" s="1"/>
  <c r="JQ13" i="8"/>
  <c r="JQ52" i="8" s="1"/>
  <c r="JQ54" i="8" s="1"/>
  <c r="JQ13" i="10"/>
  <c r="JQ52" i="10" s="1"/>
  <c r="JQ54" i="10" s="1"/>
  <c r="JI13" i="8"/>
  <c r="JI52" i="8" s="1"/>
  <c r="JI54" i="8" s="1"/>
  <c r="JI13" i="10"/>
  <c r="JI52" i="10" s="1"/>
  <c r="JI54" i="10" s="1"/>
  <c r="JA13" i="8"/>
  <c r="JA52" i="8" s="1"/>
  <c r="JA54" i="8" s="1"/>
  <c r="JA13" i="10"/>
  <c r="JA52" i="10" s="1"/>
  <c r="JA54" i="10" s="1"/>
  <c r="IS13" i="8"/>
  <c r="IS52" i="8" s="1"/>
  <c r="IS54" i="8" s="1"/>
  <c r="IS13" i="10"/>
  <c r="IS52" i="10" s="1"/>
  <c r="IS54" i="10" s="1"/>
  <c r="IK13" i="8"/>
  <c r="IK52" i="8" s="1"/>
  <c r="IK54" i="8" s="1"/>
  <c r="IK13" i="10"/>
  <c r="IK52" i="10" s="1"/>
  <c r="IK54" i="10" s="1"/>
  <c r="IC13" i="8"/>
  <c r="IC52" i="8" s="1"/>
  <c r="IC54" i="8" s="1"/>
  <c r="IC13" i="10"/>
  <c r="IC52" i="10" s="1"/>
  <c r="IC54" i="10" s="1"/>
  <c r="HU13" i="8"/>
  <c r="HU52" i="8" s="1"/>
  <c r="HU54" i="8" s="1"/>
  <c r="HU13" i="10"/>
  <c r="HU52" i="10" s="1"/>
  <c r="HU54" i="10" s="1"/>
  <c r="HM13" i="8"/>
  <c r="HM52" i="8" s="1"/>
  <c r="HM54" i="8" s="1"/>
  <c r="HM13" i="10"/>
  <c r="HM52" i="10" s="1"/>
  <c r="HM54" i="10" s="1"/>
  <c r="HE13" i="8"/>
  <c r="HE52" i="8" s="1"/>
  <c r="HE54" i="8" s="1"/>
  <c r="HE13" i="10"/>
  <c r="HE52" i="10" s="1"/>
  <c r="HE54" i="10" s="1"/>
  <c r="GW13" i="8"/>
  <c r="GW52" i="8" s="1"/>
  <c r="GW54" i="8" s="1"/>
  <c r="GW13" i="10"/>
  <c r="GW52" i="10" s="1"/>
  <c r="GW54" i="10" s="1"/>
  <c r="KG14" i="8"/>
  <c r="KG62" i="8" s="1"/>
  <c r="KG64" i="8" s="1"/>
  <c r="KG14" i="10"/>
  <c r="KG62" i="10" s="1"/>
  <c r="KG64" i="10" s="1"/>
  <c r="JY14" i="8"/>
  <c r="JY62" i="8" s="1"/>
  <c r="JY64" i="8" s="1"/>
  <c r="JY14" i="10"/>
  <c r="JY62" i="10" s="1"/>
  <c r="JY64" i="10" s="1"/>
  <c r="JQ14" i="8"/>
  <c r="JQ62" i="8" s="1"/>
  <c r="JQ64" i="8" s="1"/>
  <c r="JQ14" i="10"/>
  <c r="JQ62" i="10" s="1"/>
  <c r="JQ64" i="10" s="1"/>
  <c r="JI14" i="8"/>
  <c r="JI62" i="8" s="1"/>
  <c r="JI64" i="8" s="1"/>
  <c r="JI14" i="10"/>
  <c r="JI62" i="10" s="1"/>
  <c r="JI64" i="10" s="1"/>
  <c r="JA14" i="8"/>
  <c r="JA62" i="8" s="1"/>
  <c r="JA64" i="8" s="1"/>
  <c r="JA14" i="10"/>
  <c r="JA62" i="10" s="1"/>
  <c r="JA64" i="10" s="1"/>
  <c r="IS14" i="8"/>
  <c r="IS62" i="8" s="1"/>
  <c r="IS64" i="8" s="1"/>
  <c r="IS14" i="10"/>
  <c r="IS62" i="10" s="1"/>
  <c r="IS64" i="10" s="1"/>
  <c r="IK14" i="8"/>
  <c r="IK62" i="8" s="1"/>
  <c r="IK64" i="8" s="1"/>
  <c r="IK14" i="10"/>
  <c r="IK62" i="10" s="1"/>
  <c r="IK64" i="10" s="1"/>
  <c r="IC14" i="8"/>
  <c r="IC62" i="8" s="1"/>
  <c r="IC64" i="8" s="1"/>
  <c r="IC14" i="10"/>
  <c r="IC62" i="10" s="1"/>
  <c r="IC64" i="10" s="1"/>
  <c r="HU14" i="8"/>
  <c r="HU62" i="8" s="1"/>
  <c r="HU64" i="8" s="1"/>
  <c r="HU14" i="10"/>
  <c r="HU62" i="10" s="1"/>
  <c r="HU64" i="10" s="1"/>
  <c r="HM14" i="8"/>
  <c r="HM62" i="8" s="1"/>
  <c r="HM64" i="8" s="1"/>
  <c r="HM14" i="10"/>
  <c r="HM62" i="10" s="1"/>
  <c r="HM64" i="10" s="1"/>
  <c r="HE14" i="8"/>
  <c r="HE62" i="8" s="1"/>
  <c r="HE64" i="8" s="1"/>
  <c r="HE14" i="10"/>
  <c r="HE62" i="10" s="1"/>
  <c r="HE64" i="10" s="1"/>
  <c r="GW14" i="8"/>
  <c r="GW62" i="8" s="1"/>
  <c r="GW64" i="8" s="1"/>
  <c r="GW14" i="10"/>
  <c r="GW62" i="10" s="1"/>
  <c r="GW64" i="10" s="1"/>
  <c r="KE15" i="8"/>
  <c r="KE72" i="8" s="1"/>
  <c r="KE15" i="10"/>
  <c r="KE72" i="10" s="1"/>
  <c r="JW15" i="8"/>
  <c r="JW72" i="8" s="1"/>
  <c r="JW15" i="10"/>
  <c r="JW72" i="10" s="1"/>
  <c r="JO15" i="8"/>
  <c r="JO72" i="8" s="1"/>
  <c r="JO15" i="10"/>
  <c r="JO72" i="10" s="1"/>
  <c r="JG15" i="8"/>
  <c r="JG72" i="8" s="1"/>
  <c r="JG15" i="10"/>
  <c r="JG72" i="10" s="1"/>
  <c r="IY15" i="8"/>
  <c r="IY72" i="8" s="1"/>
  <c r="IY15" i="10"/>
  <c r="IY72" i="10" s="1"/>
  <c r="IQ15" i="8"/>
  <c r="IQ72" i="8" s="1"/>
  <c r="IQ15" i="10"/>
  <c r="IQ72" i="10" s="1"/>
  <c r="II15" i="8"/>
  <c r="II72" i="8" s="1"/>
  <c r="II15" i="10"/>
  <c r="II72" i="10" s="1"/>
  <c r="IA15" i="8"/>
  <c r="IA72" i="8" s="1"/>
  <c r="IA15" i="10"/>
  <c r="IA72" i="10" s="1"/>
  <c r="HS15" i="8"/>
  <c r="HS72" i="8" s="1"/>
  <c r="HS15" i="10"/>
  <c r="HS72" i="10" s="1"/>
  <c r="HK15" i="8"/>
  <c r="HK72" i="8" s="1"/>
  <c r="HK15" i="10"/>
  <c r="HK72" i="10" s="1"/>
  <c r="HC15" i="8"/>
  <c r="HC72" i="8" s="1"/>
  <c r="HC15" i="10"/>
  <c r="HC72" i="10" s="1"/>
  <c r="KE16" i="8"/>
  <c r="KE82" i="8" s="1"/>
  <c r="KE16" i="10"/>
  <c r="KE82" i="10" s="1"/>
  <c r="JW16" i="8"/>
  <c r="JW82" i="8" s="1"/>
  <c r="JW16" i="10"/>
  <c r="JW82" i="10" s="1"/>
  <c r="JO16" i="8"/>
  <c r="JO82" i="8" s="1"/>
  <c r="JO16" i="10"/>
  <c r="JO82" i="10" s="1"/>
  <c r="JG16" i="8"/>
  <c r="JG82" i="8" s="1"/>
  <c r="JG16" i="10"/>
  <c r="JG82" i="10" s="1"/>
  <c r="IY16" i="8"/>
  <c r="IY82" i="8" s="1"/>
  <c r="IY16" i="10"/>
  <c r="IY82" i="10" s="1"/>
  <c r="IQ16" i="8"/>
  <c r="IQ82" i="8" s="1"/>
  <c r="IQ16" i="10"/>
  <c r="IQ82" i="10" s="1"/>
  <c r="II16" i="8"/>
  <c r="II82" i="8" s="1"/>
  <c r="II16" i="10"/>
  <c r="II82" i="10" s="1"/>
  <c r="IA16" i="8"/>
  <c r="IA82" i="8" s="1"/>
  <c r="IA16" i="10"/>
  <c r="IA82" i="10" s="1"/>
  <c r="HS16" i="8"/>
  <c r="HS82" i="8" s="1"/>
  <c r="HS16" i="10"/>
  <c r="HS82" i="10" s="1"/>
  <c r="HK16" i="8"/>
  <c r="HK82" i="8" s="1"/>
  <c r="HK16" i="10"/>
  <c r="HK82" i="10" s="1"/>
  <c r="HC16" i="8"/>
  <c r="HC82" i="8" s="1"/>
  <c r="HC16" i="10"/>
  <c r="HC82" i="10" s="1"/>
  <c r="KC10" i="8"/>
  <c r="KC22" i="8" s="1"/>
  <c r="KC10" i="10"/>
  <c r="KC22" i="10" s="1"/>
  <c r="JU10" i="8"/>
  <c r="JU22" i="8" s="1"/>
  <c r="JU10" i="10"/>
  <c r="JU22" i="10" s="1"/>
  <c r="JM10" i="8"/>
  <c r="JM22" i="8" s="1"/>
  <c r="JM10" i="10"/>
  <c r="JM22" i="10" s="1"/>
  <c r="JE10" i="8"/>
  <c r="JE22" i="8" s="1"/>
  <c r="JE10" i="10"/>
  <c r="JE22" i="10" s="1"/>
  <c r="IW10" i="8"/>
  <c r="IW22" i="8" s="1"/>
  <c r="IW10" i="10"/>
  <c r="IW22" i="10" s="1"/>
  <c r="IO10" i="8"/>
  <c r="IO22" i="8" s="1"/>
  <c r="IO10" i="10"/>
  <c r="IO22" i="10" s="1"/>
  <c r="IG10" i="8"/>
  <c r="IG22" i="8" s="1"/>
  <c r="IG10" i="10"/>
  <c r="IG22" i="10" s="1"/>
  <c r="HY10" i="8"/>
  <c r="HY22" i="8" s="1"/>
  <c r="HY10" i="10"/>
  <c r="HY22" i="10" s="1"/>
  <c r="HQ10" i="8"/>
  <c r="HQ22" i="8" s="1"/>
  <c r="HQ10" i="10"/>
  <c r="HQ22" i="10" s="1"/>
  <c r="HI10" i="8"/>
  <c r="HI22" i="8" s="1"/>
  <c r="HI10" i="10"/>
  <c r="HI22" i="10" s="1"/>
  <c r="HA10" i="8"/>
  <c r="HA22" i="8" s="1"/>
  <c r="HA10" i="10"/>
  <c r="HA22" i="10" s="1"/>
  <c r="KF13" i="8"/>
  <c r="KF52" i="8" s="1"/>
  <c r="KF54" i="8" s="1"/>
  <c r="KF13" i="10"/>
  <c r="KF52" i="10" s="1"/>
  <c r="KF54" i="10" s="1"/>
  <c r="JX13" i="8"/>
  <c r="JX52" i="8" s="1"/>
  <c r="JX54" i="8" s="1"/>
  <c r="JX13" i="10"/>
  <c r="JX52" i="10" s="1"/>
  <c r="JX54" i="10" s="1"/>
  <c r="JP13" i="8"/>
  <c r="JP52" i="8" s="1"/>
  <c r="JP54" i="8" s="1"/>
  <c r="JP13" i="10"/>
  <c r="JP52" i="10" s="1"/>
  <c r="JP54" i="10" s="1"/>
  <c r="JH13" i="8"/>
  <c r="JH52" i="8" s="1"/>
  <c r="JH54" i="8" s="1"/>
  <c r="JH13" i="10"/>
  <c r="JH52" i="10" s="1"/>
  <c r="JH54" i="10" s="1"/>
  <c r="IZ13" i="8"/>
  <c r="IZ52" i="8" s="1"/>
  <c r="IZ54" i="8" s="1"/>
  <c r="IZ13" i="10"/>
  <c r="IZ52" i="10" s="1"/>
  <c r="IZ54" i="10" s="1"/>
  <c r="IR13" i="8"/>
  <c r="IR52" i="8" s="1"/>
  <c r="IR54" i="8" s="1"/>
  <c r="IR13" i="10"/>
  <c r="IR52" i="10" s="1"/>
  <c r="IR54" i="10" s="1"/>
  <c r="IJ13" i="8"/>
  <c r="IJ52" i="8" s="1"/>
  <c r="IJ54" i="8" s="1"/>
  <c r="IJ13" i="10"/>
  <c r="IJ52" i="10" s="1"/>
  <c r="IJ54" i="10" s="1"/>
  <c r="IB13" i="8"/>
  <c r="IB52" i="8" s="1"/>
  <c r="IB54" i="8" s="1"/>
  <c r="IB13" i="10"/>
  <c r="IB52" i="10" s="1"/>
  <c r="IB54" i="10" s="1"/>
  <c r="HT13" i="8"/>
  <c r="HT52" i="8" s="1"/>
  <c r="HT54" i="8" s="1"/>
  <c r="HT13" i="10"/>
  <c r="HT52" i="10" s="1"/>
  <c r="HT54" i="10" s="1"/>
  <c r="HL13" i="8"/>
  <c r="HL52" i="8" s="1"/>
  <c r="HL54" i="8" s="1"/>
  <c r="HL13" i="10"/>
  <c r="HL52" i="10" s="1"/>
  <c r="HL54" i="10" s="1"/>
  <c r="HD13" i="8"/>
  <c r="HD52" i="8" s="1"/>
  <c r="HD54" i="8" s="1"/>
  <c r="HD13" i="10"/>
  <c r="HD52" i="10" s="1"/>
  <c r="HD54" i="10" s="1"/>
  <c r="KF14" i="8"/>
  <c r="KF62" i="8" s="1"/>
  <c r="KF64" i="8" s="1"/>
  <c r="KF14" i="10"/>
  <c r="KF62" i="10" s="1"/>
  <c r="KF64" i="10" s="1"/>
  <c r="JX14" i="8"/>
  <c r="JX62" i="8" s="1"/>
  <c r="JX64" i="8" s="1"/>
  <c r="JX14" i="10"/>
  <c r="JX62" i="10" s="1"/>
  <c r="JX64" i="10" s="1"/>
  <c r="JP14" i="8"/>
  <c r="JP62" i="8" s="1"/>
  <c r="JP64" i="8" s="1"/>
  <c r="JP14" i="10"/>
  <c r="JP62" i="10" s="1"/>
  <c r="JP64" i="10" s="1"/>
  <c r="JH14" i="8"/>
  <c r="JH62" i="8" s="1"/>
  <c r="JH64" i="8" s="1"/>
  <c r="JH14" i="10"/>
  <c r="JH62" i="10" s="1"/>
  <c r="JH64" i="10" s="1"/>
  <c r="IZ14" i="8"/>
  <c r="IZ62" i="8" s="1"/>
  <c r="IZ64" i="8" s="1"/>
  <c r="IZ14" i="10"/>
  <c r="IZ62" i="10" s="1"/>
  <c r="IZ64" i="10" s="1"/>
  <c r="IR14" i="8"/>
  <c r="IR62" i="8" s="1"/>
  <c r="IR64" i="8" s="1"/>
  <c r="IR14" i="10"/>
  <c r="IR62" i="10" s="1"/>
  <c r="IR64" i="10" s="1"/>
  <c r="IJ14" i="8"/>
  <c r="IJ62" i="8" s="1"/>
  <c r="IJ64" i="8" s="1"/>
  <c r="IJ14" i="10"/>
  <c r="IJ62" i="10" s="1"/>
  <c r="IJ64" i="10" s="1"/>
  <c r="IB14" i="8"/>
  <c r="IB62" i="8" s="1"/>
  <c r="IB64" i="8" s="1"/>
  <c r="IB14" i="10"/>
  <c r="IB62" i="10" s="1"/>
  <c r="IB64" i="10" s="1"/>
  <c r="HT14" i="8"/>
  <c r="HT62" i="8" s="1"/>
  <c r="HT64" i="8" s="1"/>
  <c r="HT14" i="10"/>
  <c r="HT62" i="10" s="1"/>
  <c r="HT64" i="10" s="1"/>
  <c r="HL14" i="8"/>
  <c r="HL62" i="8" s="1"/>
  <c r="HL64" i="8" s="1"/>
  <c r="HL14" i="10"/>
  <c r="HL62" i="10" s="1"/>
  <c r="HL64" i="10" s="1"/>
  <c r="HD14" i="8"/>
  <c r="HD62" i="8" s="1"/>
  <c r="HD64" i="8" s="1"/>
  <c r="HD14" i="10"/>
  <c r="HD62" i="10" s="1"/>
  <c r="HD64" i="10" s="1"/>
  <c r="KD15" i="8"/>
  <c r="KD72" i="8" s="1"/>
  <c r="KD15" i="10"/>
  <c r="KD72" i="10" s="1"/>
  <c r="JV15" i="8"/>
  <c r="JV72" i="8" s="1"/>
  <c r="JV15" i="10"/>
  <c r="JV72" i="10" s="1"/>
  <c r="JN15" i="8"/>
  <c r="JN72" i="8" s="1"/>
  <c r="JN15" i="10"/>
  <c r="JN72" i="10" s="1"/>
  <c r="JF15" i="8"/>
  <c r="JF72" i="8" s="1"/>
  <c r="JF15" i="10"/>
  <c r="JF72" i="10" s="1"/>
  <c r="IX15" i="8"/>
  <c r="IX72" i="8" s="1"/>
  <c r="IX15" i="10"/>
  <c r="IX72" i="10" s="1"/>
  <c r="IP15" i="8"/>
  <c r="IP72" i="8" s="1"/>
  <c r="IP15" i="10"/>
  <c r="IP72" i="10" s="1"/>
  <c r="IH15" i="8"/>
  <c r="IH72" i="8" s="1"/>
  <c r="IH15" i="10"/>
  <c r="IH72" i="10" s="1"/>
  <c r="HZ15" i="8"/>
  <c r="HZ72" i="8" s="1"/>
  <c r="HZ15" i="10"/>
  <c r="HZ72" i="10" s="1"/>
  <c r="HR15" i="8"/>
  <c r="HR72" i="8" s="1"/>
  <c r="HR15" i="10"/>
  <c r="HR72" i="10" s="1"/>
  <c r="HJ15" i="8"/>
  <c r="HJ72" i="8" s="1"/>
  <c r="HJ15" i="10"/>
  <c r="HJ72" i="10" s="1"/>
  <c r="HB15" i="8"/>
  <c r="HB72" i="8" s="1"/>
  <c r="HB15" i="10"/>
  <c r="HB72" i="10" s="1"/>
  <c r="KD16" i="8"/>
  <c r="KD82" i="8" s="1"/>
  <c r="KD16" i="10"/>
  <c r="KD82" i="10" s="1"/>
  <c r="JV16" i="8"/>
  <c r="JV82" i="8" s="1"/>
  <c r="JV16" i="10"/>
  <c r="JV82" i="10" s="1"/>
  <c r="JN16" i="8"/>
  <c r="JN82" i="8" s="1"/>
  <c r="JN16" i="10"/>
  <c r="JN82" i="10" s="1"/>
  <c r="JF16" i="8"/>
  <c r="JF82" i="8" s="1"/>
  <c r="JF16" i="10"/>
  <c r="JF82" i="10" s="1"/>
  <c r="IX16" i="8"/>
  <c r="IX82" i="8" s="1"/>
  <c r="IX16" i="10"/>
  <c r="IX82" i="10" s="1"/>
  <c r="IP16" i="8"/>
  <c r="IP82" i="8" s="1"/>
  <c r="IP16" i="10"/>
  <c r="IP82" i="10" s="1"/>
  <c r="IH16" i="8"/>
  <c r="IH82" i="8" s="1"/>
  <c r="IH16" i="10"/>
  <c r="IH82" i="10" s="1"/>
  <c r="HZ16" i="8"/>
  <c r="HZ82" i="8" s="1"/>
  <c r="HZ16" i="10"/>
  <c r="HZ82" i="10" s="1"/>
  <c r="HR16" i="8"/>
  <c r="HR82" i="8" s="1"/>
  <c r="HR16" i="10"/>
  <c r="HR82" i="10" s="1"/>
  <c r="HJ16" i="8"/>
  <c r="HJ82" i="8" s="1"/>
  <c r="HJ16" i="10"/>
  <c r="HJ82" i="10" s="1"/>
  <c r="HB16" i="8"/>
  <c r="HB82" i="8" s="1"/>
  <c r="HB16" i="10"/>
  <c r="HB82" i="10" s="1"/>
  <c r="KB10" i="8"/>
  <c r="KB22" i="8" s="1"/>
  <c r="KB10" i="10"/>
  <c r="KB22" i="10" s="1"/>
  <c r="JT10" i="8"/>
  <c r="JT22" i="8" s="1"/>
  <c r="JT10" i="10"/>
  <c r="JT22" i="10" s="1"/>
  <c r="JL10" i="8"/>
  <c r="JL22" i="8" s="1"/>
  <c r="JL10" i="10"/>
  <c r="JL22" i="10" s="1"/>
  <c r="JD10" i="8"/>
  <c r="JD22" i="8" s="1"/>
  <c r="JD10" i="10"/>
  <c r="JD22" i="10" s="1"/>
  <c r="IV10" i="8"/>
  <c r="IV22" i="8" s="1"/>
  <c r="IV10" i="10"/>
  <c r="IV22" i="10" s="1"/>
  <c r="IN10" i="8"/>
  <c r="IN22" i="8" s="1"/>
  <c r="IN10" i="10"/>
  <c r="IN22" i="10" s="1"/>
  <c r="IF10" i="8"/>
  <c r="IF22" i="8" s="1"/>
  <c r="IF10" i="10"/>
  <c r="IF22" i="10" s="1"/>
  <c r="HX10" i="8"/>
  <c r="HX22" i="8" s="1"/>
  <c r="HX10" i="10"/>
  <c r="HX22" i="10" s="1"/>
  <c r="HP10" i="8"/>
  <c r="HP22" i="8" s="1"/>
  <c r="HP10" i="10"/>
  <c r="HP22" i="10" s="1"/>
  <c r="HH10" i="8"/>
  <c r="HH22" i="8" s="1"/>
  <c r="HH10" i="10"/>
  <c r="HH22" i="10" s="1"/>
  <c r="GZ10" i="8"/>
  <c r="GZ22" i="8" s="1"/>
  <c r="GZ10" i="10"/>
  <c r="GZ22" i="10" s="1"/>
  <c r="HK14" i="8"/>
  <c r="HK62" i="8" s="1"/>
  <c r="HK64" i="8" s="1"/>
  <c r="HK14" i="10"/>
  <c r="HK62" i="10" s="1"/>
  <c r="HK64" i="10" s="1"/>
  <c r="KC15" i="8"/>
  <c r="KC72" i="8" s="1"/>
  <c r="KC15" i="10"/>
  <c r="KC72" i="10" s="1"/>
  <c r="JU15" i="8"/>
  <c r="JU72" i="8" s="1"/>
  <c r="JU15" i="10"/>
  <c r="JU72" i="10" s="1"/>
  <c r="JM15" i="8"/>
  <c r="JM72" i="8" s="1"/>
  <c r="JM15" i="10"/>
  <c r="JM72" i="10" s="1"/>
  <c r="JE15" i="8"/>
  <c r="JE72" i="8" s="1"/>
  <c r="JE15" i="10"/>
  <c r="JE72" i="10" s="1"/>
  <c r="IW15" i="8"/>
  <c r="IW72" i="8" s="1"/>
  <c r="IW15" i="10"/>
  <c r="IW72" i="10" s="1"/>
  <c r="IO15" i="8"/>
  <c r="IO72" i="8" s="1"/>
  <c r="IO15" i="10"/>
  <c r="IO72" i="10" s="1"/>
  <c r="IG15" i="8"/>
  <c r="IG72" i="8" s="1"/>
  <c r="IG15" i="10"/>
  <c r="IG72" i="10" s="1"/>
  <c r="HY15" i="8"/>
  <c r="HY72" i="8" s="1"/>
  <c r="HY15" i="10"/>
  <c r="HY72" i="10" s="1"/>
  <c r="HQ15" i="8"/>
  <c r="HQ72" i="8" s="1"/>
  <c r="HQ15" i="10"/>
  <c r="HQ72" i="10" s="1"/>
  <c r="HI15" i="8"/>
  <c r="HI72" i="8" s="1"/>
  <c r="HI15" i="10"/>
  <c r="HI72" i="10" s="1"/>
  <c r="HA15" i="8"/>
  <c r="HA72" i="8" s="1"/>
  <c r="HA15" i="10"/>
  <c r="HA72" i="10" s="1"/>
  <c r="KC16" i="8"/>
  <c r="KC82" i="8" s="1"/>
  <c r="KC16" i="10"/>
  <c r="KC82" i="10" s="1"/>
  <c r="JU16" i="8"/>
  <c r="JU82" i="8" s="1"/>
  <c r="JU16" i="10"/>
  <c r="JU82" i="10" s="1"/>
  <c r="JM16" i="8"/>
  <c r="JM82" i="8" s="1"/>
  <c r="JM16" i="10"/>
  <c r="JM82" i="10" s="1"/>
  <c r="JE16" i="8"/>
  <c r="JE82" i="8" s="1"/>
  <c r="JE16" i="10"/>
  <c r="JE82" i="10" s="1"/>
  <c r="IW16" i="8"/>
  <c r="IW82" i="8" s="1"/>
  <c r="IW16" i="10"/>
  <c r="IW82" i="10" s="1"/>
  <c r="IO16" i="8"/>
  <c r="IO82" i="8" s="1"/>
  <c r="IO16" i="10"/>
  <c r="IO82" i="10" s="1"/>
  <c r="IG16" i="8"/>
  <c r="IG82" i="8" s="1"/>
  <c r="IG16" i="10"/>
  <c r="IG82" i="10" s="1"/>
  <c r="HY16" i="8"/>
  <c r="HY82" i="8" s="1"/>
  <c r="HY16" i="10"/>
  <c r="HY82" i="10" s="1"/>
  <c r="HQ16" i="8"/>
  <c r="HQ82" i="8" s="1"/>
  <c r="HQ16" i="10"/>
  <c r="HQ82" i="10" s="1"/>
  <c r="HI16" i="8"/>
  <c r="HI82" i="8" s="1"/>
  <c r="HI16" i="10"/>
  <c r="HI82" i="10" s="1"/>
  <c r="HA16" i="8"/>
  <c r="HA82" i="8" s="1"/>
  <c r="HA16" i="10"/>
  <c r="HA82" i="10" s="1"/>
  <c r="KA10" i="8"/>
  <c r="KA22" i="8" s="1"/>
  <c r="KA10" i="10"/>
  <c r="KA22" i="10" s="1"/>
  <c r="JS10" i="8"/>
  <c r="JS22" i="8" s="1"/>
  <c r="JS10" i="10"/>
  <c r="JS22" i="10" s="1"/>
  <c r="JK10" i="8"/>
  <c r="JK22" i="8" s="1"/>
  <c r="JK10" i="10"/>
  <c r="JK22" i="10" s="1"/>
  <c r="JC10" i="8"/>
  <c r="JC22" i="8" s="1"/>
  <c r="JC10" i="10"/>
  <c r="JC22" i="10" s="1"/>
  <c r="IU10" i="8"/>
  <c r="IU22" i="8" s="1"/>
  <c r="IU10" i="10"/>
  <c r="IU22" i="10" s="1"/>
  <c r="IM10" i="8"/>
  <c r="IM22" i="8" s="1"/>
  <c r="IM10" i="10"/>
  <c r="IM22" i="10" s="1"/>
  <c r="IE10" i="8"/>
  <c r="IE22" i="8" s="1"/>
  <c r="IE10" i="10"/>
  <c r="IE22" i="10" s="1"/>
  <c r="HW10" i="8"/>
  <c r="HW22" i="8" s="1"/>
  <c r="HW10" i="10"/>
  <c r="HW22" i="10" s="1"/>
  <c r="HO10" i="8"/>
  <c r="HO22" i="8" s="1"/>
  <c r="HO10" i="10"/>
  <c r="HO22" i="10" s="1"/>
  <c r="HG10" i="8"/>
  <c r="HG22" i="8" s="1"/>
  <c r="HG10" i="10"/>
  <c r="HG22" i="10" s="1"/>
  <c r="GY10" i="8"/>
  <c r="GY22" i="8" s="1"/>
  <c r="GY10" i="10"/>
  <c r="GY22" i="10" s="1"/>
  <c r="KE13" i="8"/>
  <c r="KE52" i="8" s="1"/>
  <c r="KE54" i="8" s="1"/>
  <c r="KE13" i="10"/>
  <c r="KE52" i="10" s="1"/>
  <c r="KE54" i="10" s="1"/>
  <c r="KD13" i="8"/>
  <c r="KD52" i="8" s="1"/>
  <c r="KD54" i="8" s="1"/>
  <c r="KD13" i="10"/>
  <c r="KD52" i="10" s="1"/>
  <c r="KD54" i="10" s="1"/>
  <c r="JV13" i="8"/>
  <c r="JV52" i="8" s="1"/>
  <c r="JV54" i="8" s="1"/>
  <c r="JV13" i="10"/>
  <c r="JV52" i="10" s="1"/>
  <c r="JV54" i="10" s="1"/>
  <c r="JN13" i="8"/>
  <c r="JN52" i="8" s="1"/>
  <c r="JN54" i="8" s="1"/>
  <c r="JN13" i="10"/>
  <c r="JN52" i="10" s="1"/>
  <c r="JN54" i="10" s="1"/>
  <c r="JF13" i="8"/>
  <c r="JF52" i="8" s="1"/>
  <c r="JF54" i="8" s="1"/>
  <c r="JF13" i="10"/>
  <c r="JF52" i="10" s="1"/>
  <c r="JF54" i="10" s="1"/>
  <c r="IX13" i="8"/>
  <c r="IX52" i="8" s="1"/>
  <c r="IX54" i="8" s="1"/>
  <c r="IX13" i="10"/>
  <c r="IX52" i="10" s="1"/>
  <c r="IX54" i="10" s="1"/>
  <c r="IP13" i="8"/>
  <c r="IP52" i="8" s="1"/>
  <c r="IP54" i="8" s="1"/>
  <c r="IP13" i="10"/>
  <c r="IP52" i="10" s="1"/>
  <c r="IP54" i="10" s="1"/>
  <c r="IH13" i="8"/>
  <c r="IH52" i="8" s="1"/>
  <c r="IH54" i="8" s="1"/>
  <c r="IH13" i="10"/>
  <c r="IH52" i="10" s="1"/>
  <c r="IH54" i="10" s="1"/>
  <c r="HZ13" i="8"/>
  <c r="HZ52" i="8" s="1"/>
  <c r="HZ54" i="8" s="1"/>
  <c r="HZ13" i="10"/>
  <c r="HZ52" i="10" s="1"/>
  <c r="HZ54" i="10" s="1"/>
  <c r="HR13" i="8"/>
  <c r="HR52" i="8" s="1"/>
  <c r="HR54" i="8" s="1"/>
  <c r="HR13" i="10"/>
  <c r="HR52" i="10" s="1"/>
  <c r="HR54" i="10" s="1"/>
  <c r="HJ13" i="8"/>
  <c r="HJ52" i="8" s="1"/>
  <c r="HJ54" i="8" s="1"/>
  <c r="HJ13" i="10"/>
  <c r="HJ52" i="10" s="1"/>
  <c r="HJ54" i="10" s="1"/>
  <c r="HB13" i="8"/>
  <c r="HB52" i="8" s="1"/>
  <c r="HB54" i="8" s="1"/>
  <c r="HB13" i="10"/>
  <c r="HB52" i="10" s="1"/>
  <c r="HB54" i="10" s="1"/>
  <c r="KD14" i="8"/>
  <c r="KD62" i="8" s="1"/>
  <c r="KD64" i="8" s="1"/>
  <c r="KD14" i="10"/>
  <c r="KD62" i="10" s="1"/>
  <c r="KD64" i="10" s="1"/>
  <c r="JV14" i="8"/>
  <c r="JV62" i="8" s="1"/>
  <c r="JV64" i="8" s="1"/>
  <c r="JV14" i="10"/>
  <c r="JV62" i="10" s="1"/>
  <c r="JV64" i="10" s="1"/>
  <c r="JN14" i="8"/>
  <c r="JN62" i="8" s="1"/>
  <c r="JN64" i="8" s="1"/>
  <c r="JN14" i="10"/>
  <c r="JN62" i="10" s="1"/>
  <c r="JN64" i="10" s="1"/>
  <c r="JF14" i="8"/>
  <c r="JF62" i="8" s="1"/>
  <c r="JF64" i="8" s="1"/>
  <c r="JF14" i="10"/>
  <c r="JF62" i="10" s="1"/>
  <c r="JF64" i="10" s="1"/>
  <c r="IX14" i="8"/>
  <c r="IX62" i="8" s="1"/>
  <c r="IX64" i="8" s="1"/>
  <c r="IX14" i="10"/>
  <c r="IX62" i="10" s="1"/>
  <c r="IX64" i="10" s="1"/>
  <c r="IP14" i="8"/>
  <c r="IP62" i="8" s="1"/>
  <c r="IP64" i="8" s="1"/>
  <c r="IP14" i="10"/>
  <c r="IP62" i="10" s="1"/>
  <c r="IP64" i="10" s="1"/>
  <c r="IH14" i="8"/>
  <c r="IH62" i="8" s="1"/>
  <c r="IH64" i="8" s="1"/>
  <c r="IH14" i="10"/>
  <c r="IH62" i="10" s="1"/>
  <c r="IH64" i="10" s="1"/>
  <c r="HZ14" i="8"/>
  <c r="HZ62" i="8" s="1"/>
  <c r="HZ64" i="8" s="1"/>
  <c r="HZ14" i="10"/>
  <c r="HZ62" i="10" s="1"/>
  <c r="HZ64" i="10" s="1"/>
  <c r="HR14" i="8"/>
  <c r="HR62" i="8" s="1"/>
  <c r="HR64" i="8" s="1"/>
  <c r="HR14" i="10"/>
  <c r="HR62" i="10" s="1"/>
  <c r="HR64" i="10" s="1"/>
  <c r="HJ14" i="8"/>
  <c r="HJ62" i="8" s="1"/>
  <c r="HJ64" i="8" s="1"/>
  <c r="HJ14" i="10"/>
  <c r="HJ62" i="10" s="1"/>
  <c r="HJ64" i="10" s="1"/>
  <c r="HB14" i="8"/>
  <c r="HB62" i="8" s="1"/>
  <c r="HB64" i="8" s="1"/>
  <c r="HB14" i="10"/>
  <c r="HB62" i="10" s="1"/>
  <c r="HB64" i="10" s="1"/>
  <c r="KB15" i="8"/>
  <c r="KB72" i="8" s="1"/>
  <c r="KB15" i="10"/>
  <c r="KB72" i="10" s="1"/>
  <c r="JT15" i="8"/>
  <c r="JT72" i="8" s="1"/>
  <c r="JT15" i="10"/>
  <c r="JT72" i="10" s="1"/>
  <c r="JL15" i="8"/>
  <c r="JL72" i="8" s="1"/>
  <c r="JL15" i="10"/>
  <c r="JL72" i="10" s="1"/>
  <c r="JD15" i="8"/>
  <c r="JD72" i="8" s="1"/>
  <c r="JD15" i="10"/>
  <c r="JD72" i="10" s="1"/>
  <c r="IV15" i="8"/>
  <c r="IV72" i="8" s="1"/>
  <c r="IV15" i="10"/>
  <c r="IV72" i="10" s="1"/>
  <c r="IN15" i="8"/>
  <c r="IN72" i="8" s="1"/>
  <c r="IN15" i="10"/>
  <c r="IN72" i="10" s="1"/>
  <c r="IF15" i="8"/>
  <c r="IF72" i="8" s="1"/>
  <c r="IF15" i="10"/>
  <c r="IF72" i="10" s="1"/>
  <c r="HX15" i="8"/>
  <c r="HX72" i="8" s="1"/>
  <c r="HX15" i="10"/>
  <c r="HX72" i="10" s="1"/>
  <c r="HP15" i="8"/>
  <c r="HP72" i="8" s="1"/>
  <c r="HP15" i="10"/>
  <c r="HP72" i="10" s="1"/>
  <c r="HH15" i="8"/>
  <c r="HH72" i="8" s="1"/>
  <c r="HH15" i="10"/>
  <c r="HH72" i="10" s="1"/>
  <c r="GZ15" i="8"/>
  <c r="GZ72" i="8" s="1"/>
  <c r="GZ15" i="10"/>
  <c r="GZ72" i="10" s="1"/>
  <c r="KB16" i="8"/>
  <c r="KB82" i="8" s="1"/>
  <c r="KB16" i="10"/>
  <c r="KB82" i="10" s="1"/>
  <c r="JT16" i="8"/>
  <c r="JT82" i="8" s="1"/>
  <c r="JT16" i="10"/>
  <c r="JT82" i="10" s="1"/>
  <c r="JL16" i="8"/>
  <c r="JL82" i="8" s="1"/>
  <c r="JL16" i="10"/>
  <c r="JL82" i="10" s="1"/>
  <c r="JD16" i="8"/>
  <c r="JD82" i="8" s="1"/>
  <c r="JD16" i="10"/>
  <c r="JD82" i="10" s="1"/>
  <c r="IV16" i="8"/>
  <c r="IV82" i="8" s="1"/>
  <c r="IV16" i="10"/>
  <c r="IV82" i="10" s="1"/>
  <c r="IN16" i="8"/>
  <c r="IN82" i="8" s="1"/>
  <c r="IN16" i="10"/>
  <c r="IN82" i="10" s="1"/>
  <c r="IF16" i="8"/>
  <c r="IF82" i="8" s="1"/>
  <c r="IF16" i="10"/>
  <c r="IF82" i="10" s="1"/>
  <c r="HX16" i="8"/>
  <c r="HX82" i="8" s="1"/>
  <c r="HX16" i="10"/>
  <c r="HX82" i="10" s="1"/>
  <c r="HP16" i="8"/>
  <c r="HP82" i="8" s="1"/>
  <c r="HP16" i="10"/>
  <c r="HP82" i="10" s="1"/>
  <c r="HH16" i="8"/>
  <c r="HH82" i="8" s="1"/>
  <c r="HH16" i="10"/>
  <c r="HH82" i="10" s="1"/>
  <c r="GZ16" i="8"/>
  <c r="GZ82" i="8" s="1"/>
  <c r="GZ16" i="10"/>
  <c r="GZ82" i="10" s="1"/>
  <c r="JZ10" i="8"/>
  <c r="JZ22" i="8" s="1"/>
  <c r="JZ10" i="10"/>
  <c r="JZ22" i="10" s="1"/>
  <c r="JR10" i="8"/>
  <c r="JR22" i="8" s="1"/>
  <c r="JR10" i="10"/>
  <c r="JR22" i="10" s="1"/>
  <c r="JJ10" i="8"/>
  <c r="JJ22" i="8" s="1"/>
  <c r="JJ10" i="10"/>
  <c r="JJ22" i="10" s="1"/>
  <c r="JB10" i="8"/>
  <c r="JB22" i="8" s="1"/>
  <c r="JB10" i="10"/>
  <c r="JB22" i="10" s="1"/>
  <c r="IT10" i="8"/>
  <c r="IT22" i="8" s="1"/>
  <c r="IT10" i="10"/>
  <c r="IT22" i="10" s="1"/>
  <c r="IL10" i="8"/>
  <c r="IL22" i="8" s="1"/>
  <c r="IL10" i="10"/>
  <c r="IL22" i="10" s="1"/>
  <c r="ID10" i="8"/>
  <c r="ID22" i="8" s="1"/>
  <c r="ID10" i="10"/>
  <c r="ID22" i="10" s="1"/>
  <c r="HV10" i="8"/>
  <c r="HV22" i="8" s="1"/>
  <c r="HV10" i="10"/>
  <c r="HV22" i="10" s="1"/>
  <c r="HN10" i="8"/>
  <c r="HN22" i="8" s="1"/>
  <c r="HN10" i="10"/>
  <c r="HN22" i="10" s="1"/>
  <c r="HF10" i="8"/>
  <c r="HF22" i="8" s="1"/>
  <c r="HF10" i="10"/>
  <c r="HF22" i="10" s="1"/>
  <c r="GX10" i="8"/>
  <c r="GX22" i="8" s="1"/>
  <c r="GX10" i="10"/>
  <c r="GX22" i="10" s="1"/>
  <c r="JW13" i="8"/>
  <c r="JW52" i="8" s="1"/>
  <c r="JW54" i="8" s="1"/>
  <c r="JW13" i="10"/>
  <c r="JW52" i="10" s="1"/>
  <c r="JW54" i="10" s="1"/>
  <c r="JO13" i="8"/>
  <c r="JO52" i="8" s="1"/>
  <c r="JO54" i="8" s="1"/>
  <c r="JO13" i="10"/>
  <c r="JO52" i="10" s="1"/>
  <c r="JO54" i="10" s="1"/>
  <c r="JG13" i="8"/>
  <c r="JG52" i="8" s="1"/>
  <c r="JG54" i="8" s="1"/>
  <c r="JG13" i="10"/>
  <c r="JG52" i="10" s="1"/>
  <c r="JG54" i="10" s="1"/>
  <c r="IY13" i="8"/>
  <c r="IY52" i="8" s="1"/>
  <c r="IY54" i="8" s="1"/>
  <c r="IY13" i="10"/>
  <c r="IY52" i="10" s="1"/>
  <c r="IY54" i="10" s="1"/>
  <c r="IQ13" i="8"/>
  <c r="IQ52" i="8" s="1"/>
  <c r="IQ54" i="8" s="1"/>
  <c r="IQ13" i="10"/>
  <c r="IQ52" i="10" s="1"/>
  <c r="IQ54" i="10" s="1"/>
  <c r="II13" i="8"/>
  <c r="II52" i="8" s="1"/>
  <c r="II54" i="8" s="1"/>
  <c r="II13" i="10"/>
  <c r="II52" i="10" s="1"/>
  <c r="II54" i="10" s="1"/>
  <c r="IA13" i="8"/>
  <c r="IA52" i="8" s="1"/>
  <c r="IA54" i="8" s="1"/>
  <c r="IA13" i="10"/>
  <c r="IA52" i="10" s="1"/>
  <c r="IA54" i="10" s="1"/>
  <c r="HS13" i="8"/>
  <c r="HS52" i="8" s="1"/>
  <c r="HS54" i="8" s="1"/>
  <c r="HS13" i="10"/>
  <c r="HS52" i="10" s="1"/>
  <c r="HS54" i="10" s="1"/>
  <c r="HK13" i="8"/>
  <c r="HK52" i="8" s="1"/>
  <c r="HK54" i="8" s="1"/>
  <c r="HK13" i="10"/>
  <c r="HK52" i="10" s="1"/>
  <c r="HK54" i="10" s="1"/>
  <c r="HC13" i="8"/>
  <c r="HC52" i="8" s="1"/>
  <c r="HC54" i="8" s="1"/>
  <c r="HC13" i="10"/>
  <c r="HC52" i="10" s="1"/>
  <c r="HC54" i="10" s="1"/>
  <c r="KE14" i="8"/>
  <c r="KE62" i="8" s="1"/>
  <c r="KE64" i="8" s="1"/>
  <c r="KE14" i="10"/>
  <c r="KE62" i="10" s="1"/>
  <c r="KE64" i="10" s="1"/>
  <c r="JW14" i="8"/>
  <c r="JW62" i="8" s="1"/>
  <c r="JW64" i="8" s="1"/>
  <c r="JW14" i="10"/>
  <c r="JW62" i="10" s="1"/>
  <c r="JW64" i="10" s="1"/>
  <c r="JO14" i="8"/>
  <c r="JO62" i="8" s="1"/>
  <c r="JO64" i="8" s="1"/>
  <c r="JO14" i="10"/>
  <c r="JO62" i="10" s="1"/>
  <c r="JO64" i="10" s="1"/>
  <c r="JG14" i="8"/>
  <c r="JG62" i="8" s="1"/>
  <c r="JG64" i="8" s="1"/>
  <c r="JG14" i="10"/>
  <c r="JG62" i="10" s="1"/>
  <c r="JG64" i="10" s="1"/>
  <c r="IY14" i="8"/>
  <c r="IY62" i="8" s="1"/>
  <c r="IY64" i="8" s="1"/>
  <c r="IY14" i="10"/>
  <c r="IY62" i="10" s="1"/>
  <c r="IY64" i="10" s="1"/>
  <c r="IQ14" i="8"/>
  <c r="IQ62" i="8" s="1"/>
  <c r="IQ64" i="8" s="1"/>
  <c r="IQ14" i="10"/>
  <c r="IQ62" i="10" s="1"/>
  <c r="IQ64" i="10" s="1"/>
  <c r="II14" i="8"/>
  <c r="II62" i="8" s="1"/>
  <c r="II64" i="8" s="1"/>
  <c r="II14" i="10"/>
  <c r="II62" i="10" s="1"/>
  <c r="II64" i="10" s="1"/>
  <c r="IA14" i="8"/>
  <c r="IA62" i="8" s="1"/>
  <c r="IA64" i="8" s="1"/>
  <c r="IA14" i="10"/>
  <c r="IA62" i="10" s="1"/>
  <c r="IA64" i="10" s="1"/>
  <c r="HS14" i="8"/>
  <c r="HS62" i="8" s="1"/>
  <c r="HS64" i="8" s="1"/>
  <c r="HS14" i="10"/>
  <c r="HS62" i="10" s="1"/>
  <c r="HS64" i="10" s="1"/>
  <c r="HC14" i="8"/>
  <c r="HC62" i="8" s="1"/>
  <c r="HC64" i="8" s="1"/>
  <c r="HC14" i="10"/>
  <c r="HC62" i="10" s="1"/>
  <c r="HC64" i="10" s="1"/>
  <c r="KC13" i="8"/>
  <c r="KC52" i="8" s="1"/>
  <c r="KC54" i="8" s="1"/>
  <c r="KC13" i="10"/>
  <c r="KC52" i="10" s="1"/>
  <c r="KC54" i="10" s="1"/>
  <c r="JU13" i="8"/>
  <c r="JU52" i="8" s="1"/>
  <c r="JU54" i="8" s="1"/>
  <c r="JU13" i="10"/>
  <c r="JU52" i="10" s="1"/>
  <c r="JU54" i="10" s="1"/>
  <c r="JM13" i="8"/>
  <c r="JM52" i="8" s="1"/>
  <c r="JM54" i="8" s="1"/>
  <c r="JM13" i="10"/>
  <c r="JM52" i="10" s="1"/>
  <c r="JM54" i="10" s="1"/>
  <c r="JE13" i="8"/>
  <c r="JE52" i="8" s="1"/>
  <c r="JE54" i="8" s="1"/>
  <c r="JE13" i="10"/>
  <c r="JE52" i="10" s="1"/>
  <c r="JE54" i="10" s="1"/>
  <c r="IW13" i="8"/>
  <c r="IW52" i="8" s="1"/>
  <c r="IW54" i="8" s="1"/>
  <c r="IW13" i="10"/>
  <c r="IW52" i="10" s="1"/>
  <c r="IW54" i="10" s="1"/>
  <c r="IO13" i="8"/>
  <c r="IO52" i="8" s="1"/>
  <c r="IO54" i="8" s="1"/>
  <c r="IO13" i="10"/>
  <c r="IO52" i="10" s="1"/>
  <c r="IO54" i="10" s="1"/>
  <c r="IG13" i="8"/>
  <c r="IG52" i="8" s="1"/>
  <c r="IG54" i="8" s="1"/>
  <c r="IG13" i="10"/>
  <c r="IG52" i="10" s="1"/>
  <c r="IG54" i="10" s="1"/>
  <c r="HY13" i="8"/>
  <c r="HY52" i="8" s="1"/>
  <c r="HY54" i="8" s="1"/>
  <c r="HY13" i="10"/>
  <c r="HY52" i="10" s="1"/>
  <c r="HY54" i="10" s="1"/>
  <c r="HQ13" i="8"/>
  <c r="HQ52" i="8" s="1"/>
  <c r="HQ54" i="8" s="1"/>
  <c r="HQ13" i="10"/>
  <c r="HQ52" i="10" s="1"/>
  <c r="HQ54" i="10" s="1"/>
  <c r="HI13" i="8"/>
  <c r="HI52" i="8" s="1"/>
  <c r="HI54" i="8" s="1"/>
  <c r="HI13" i="10"/>
  <c r="HI52" i="10" s="1"/>
  <c r="HI54" i="10" s="1"/>
  <c r="HA13" i="8"/>
  <c r="HA52" i="8" s="1"/>
  <c r="HA54" i="8" s="1"/>
  <c r="HA13" i="10"/>
  <c r="HA52" i="10" s="1"/>
  <c r="HA54" i="10" s="1"/>
  <c r="KC14" i="8"/>
  <c r="KC62" i="8" s="1"/>
  <c r="KC64" i="8" s="1"/>
  <c r="KC14" i="10"/>
  <c r="KC62" i="10" s="1"/>
  <c r="KC64" i="10" s="1"/>
  <c r="JU14" i="8"/>
  <c r="JU62" i="8" s="1"/>
  <c r="JU64" i="8" s="1"/>
  <c r="JU14" i="10"/>
  <c r="JU62" i="10" s="1"/>
  <c r="JU64" i="10" s="1"/>
  <c r="JM14" i="8"/>
  <c r="JM62" i="8" s="1"/>
  <c r="JM64" i="8" s="1"/>
  <c r="JM14" i="10"/>
  <c r="JM62" i="10" s="1"/>
  <c r="JM64" i="10" s="1"/>
  <c r="JE14" i="8"/>
  <c r="JE62" i="8" s="1"/>
  <c r="JE64" i="8" s="1"/>
  <c r="JE14" i="10"/>
  <c r="JE62" i="10" s="1"/>
  <c r="JE64" i="10" s="1"/>
  <c r="IW14" i="8"/>
  <c r="IW62" i="8" s="1"/>
  <c r="IW64" i="8" s="1"/>
  <c r="IW14" i="10"/>
  <c r="IW62" i="10" s="1"/>
  <c r="IW64" i="10" s="1"/>
  <c r="IO14" i="8"/>
  <c r="IO62" i="8" s="1"/>
  <c r="IO64" i="8" s="1"/>
  <c r="IO14" i="10"/>
  <c r="IO62" i="10" s="1"/>
  <c r="IO64" i="10" s="1"/>
  <c r="IG14" i="8"/>
  <c r="IG62" i="8" s="1"/>
  <c r="IG64" i="8" s="1"/>
  <c r="IG14" i="10"/>
  <c r="IG62" i="10" s="1"/>
  <c r="IG64" i="10" s="1"/>
  <c r="HY14" i="8"/>
  <c r="HY62" i="8" s="1"/>
  <c r="HY64" i="8" s="1"/>
  <c r="HY14" i="10"/>
  <c r="HY62" i="10" s="1"/>
  <c r="HY64" i="10" s="1"/>
  <c r="HQ14" i="8"/>
  <c r="HQ62" i="8" s="1"/>
  <c r="HQ64" i="8" s="1"/>
  <c r="HQ14" i="10"/>
  <c r="HQ62" i="10" s="1"/>
  <c r="HQ64" i="10" s="1"/>
  <c r="HI14" i="8"/>
  <c r="HI62" i="8" s="1"/>
  <c r="HI64" i="8" s="1"/>
  <c r="HI14" i="10"/>
  <c r="HI62" i="10" s="1"/>
  <c r="HI64" i="10" s="1"/>
  <c r="HA14" i="8"/>
  <c r="HA62" i="8" s="1"/>
  <c r="HA64" i="8" s="1"/>
  <c r="HA14" i="10"/>
  <c r="HA62" i="10" s="1"/>
  <c r="HA64" i="10" s="1"/>
  <c r="KA15" i="8"/>
  <c r="KA72" i="8" s="1"/>
  <c r="KA15" i="10"/>
  <c r="KA72" i="10" s="1"/>
  <c r="JS15" i="8"/>
  <c r="JS72" i="8" s="1"/>
  <c r="JS15" i="10"/>
  <c r="JS72" i="10" s="1"/>
  <c r="JK15" i="8"/>
  <c r="JK72" i="8" s="1"/>
  <c r="JK15" i="10"/>
  <c r="JK72" i="10" s="1"/>
  <c r="JC15" i="8"/>
  <c r="JC72" i="8" s="1"/>
  <c r="JC15" i="10"/>
  <c r="JC72" i="10" s="1"/>
  <c r="IU15" i="8"/>
  <c r="IU72" i="8" s="1"/>
  <c r="IU15" i="10"/>
  <c r="IU72" i="10" s="1"/>
  <c r="IM15" i="8"/>
  <c r="IM72" i="8" s="1"/>
  <c r="IM15" i="10"/>
  <c r="IM72" i="10" s="1"/>
  <c r="IE15" i="8"/>
  <c r="IE72" i="8" s="1"/>
  <c r="IE15" i="10"/>
  <c r="IE72" i="10" s="1"/>
  <c r="HW15" i="8"/>
  <c r="HW72" i="8" s="1"/>
  <c r="HW15" i="10"/>
  <c r="HW72" i="10" s="1"/>
  <c r="HO15" i="8"/>
  <c r="HO72" i="8" s="1"/>
  <c r="HO15" i="10"/>
  <c r="HO72" i="10" s="1"/>
  <c r="HG15" i="8"/>
  <c r="HG72" i="8" s="1"/>
  <c r="HG15" i="10"/>
  <c r="HG72" i="10" s="1"/>
  <c r="GY15" i="8"/>
  <c r="GY72" i="8" s="1"/>
  <c r="GY15" i="10"/>
  <c r="GY72" i="10" s="1"/>
  <c r="KA16" i="8"/>
  <c r="KA82" i="8" s="1"/>
  <c r="KA16" i="10"/>
  <c r="KA82" i="10" s="1"/>
  <c r="JS16" i="8"/>
  <c r="JS82" i="8" s="1"/>
  <c r="JS16" i="10"/>
  <c r="JS82" i="10" s="1"/>
  <c r="JK16" i="8"/>
  <c r="JK82" i="8" s="1"/>
  <c r="JK16" i="10"/>
  <c r="JK82" i="10" s="1"/>
  <c r="JC16" i="8"/>
  <c r="JC82" i="8" s="1"/>
  <c r="JC16" i="10"/>
  <c r="JC82" i="10" s="1"/>
  <c r="IU16" i="8"/>
  <c r="IU82" i="8" s="1"/>
  <c r="IU16" i="10"/>
  <c r="IU82" i="10" s="1"/>
  <c r="IM16" i="8"/>
  <c r="IM82" i="8" s="1"/>
  <c r="IM16" i="10"/>
  <c r="IM82" i="10" s="1"/>
  <c r="IE16" i="8"/>
  <c r="IE82" i="8" s="1"/>
  <c r="IE16" i="10"/>
  <c r="IE82" i="10" s="1"/>
  <c r="HW16" i="8"/>
  <c r="HW82" i="8" s="1"/>
  <c r="HW16" i="10"/>
  <c r="HW82" i="10" s="1"/>
  <c r="HO16" i="8"/>
  <c r="HO82" i="8" s="1"/>
  <c r="HO16" i="10"/>
  <c r="HO82" i="10" s="1"/>
  <c r="HG16" i="8"/>
  <c r="HG82" i="8" s="1"/>
  <c r="HG16" i="10"/>
  <c r="HG82" i="10" s="1"/>
  <c r="GY16" i="8"/>
  <c r="GY82" i="8" s="1"/>
  <c r="GY16" i="10"/>
  <c r="GY82" i="10" s="1"/>
  <c r="KG10" i="8"/>
  <c r="KG22" i="8" s="1"/>
  <c r="KG10" i="10"/>
  <c r="KG22" i="10" s="1"/>
  <c r="JY10" i="8"/>
  <c r="JY22" i="8" s="1"/>
  <c r="JY10" i="10"/>
  <c r="JY22" i="10" s="1"/>
  <c r="JQ10" i="8"/>
  <c r="JQ22" i="8" s="1"/>
  <c r="JQ10" i="10"/>
  <c r="JQ22" i="10" s="1"/>
  <c r="JI10" i="8"/>
  <c r="JI22" i="8" s="1"/>
  <c r="JI10" i="10"/>
  <c r="JI22" i="10" s="1"/>
  <c r="JA10" i="8"/>
  <c r="JA22" i="8" s="1"/>
  <c r="JA10" i="10"/>
  <c r="JA22" i="10" s="1"/>
  <c r="IS10" i="8"/>
  <c r="IS22" i="8" s="1"/>
  <c r="IS10" i="10"/>
  <c r="IS22" i="10" s="1"/>
  <c r="IK10" i="8"/>
  <c r="IK22" i="8" s="1"/>
  <c r="IK10" i="10"/>
  <c r="IK22" i="10" s="1"/>
  <c r="IC10" i="8"/>
  <c r="IC22" i="8" s="1"/>
  <c r="IC10" i="10"/>
  <c r="IC22" i="10" s="1"/>
  <c r="HU10" i="8"/>
  <c r="HU22" i="8" s="1"/>
  <c r="HU10" i="10"/>
  <c r="HU22" i="10" s="1"/>
  <c r="HM10" i="8"/>
  <c r="HM22" i="8" s="1"/>
  <c r="HM10" i="10"/>
  <c r="HM22" i="10" s="1"/>
  <c r="HE10" i="8"/>
  <c r="HE22" i="8" s="1"/>
  <c r="HE10" i="10"/>
  <c r="HE22" i="10" s="1"/>
  <c r="GW10" i="8"/>
  <c r="GW22" i="8" s="1"/>
  <c r="GW10" i="10"/>
  <c r="GW22" i="10" s="1"/>
  <c r="E16" i="10"/>
  <c r="E82" i="10" s="1"/>
  <c r="KB13" i="8"/>
  <c r="KB52" i="8" s="1"/>
  <c r="KB54" i="8" s="1"/>
  <c r="KB13" i="10"/>
  <c r="KB52" i="10" s="1"/>
  <c r="KB54" i="10" s="1"/>
  <c r="JT13" i="8"/>
  <c r="JT52" i="8" s="1"/>
  <c r="JT54" i="8" s="1"/>
  <c r="JT13" i="10"/>
  <c r="JT52" i="10" s="1"/>
  <c r="JT54" i="10" s="1"/>
  <c r="JL13" i="8"/>
  <c r="JL52" i="8" s="1"/>
  <c r="JL54" i="8" s="1"/>
  <c r="JL13" i="10"/>
  <c r="JL52" i="10" s="1"/>
  <c r="JL54" i="10" s="1"/>
  <c r="JD13" i="8"/>
  <c r="JD52" i="8" s="1"/>
  <c r="JD54" i="8" s="1"/>
  <c r="JD13" i="10"/>
  <c r="JD52" i="10" s="1"/>
  <c r="JD54" i="10" s="1"/>
  <c r="IV13" i="8"/>
  <c r="IV52" i="8" s="1"/>
  <c r="IV54" i="8" s="1"/>
  <c r="IV13" i="10"/>
  <c r="IV52" i="10" s="1"/>
  <c r="IV54" i="10" s="1"/>
  <c r="IN13" i="8"/>
  <c r="IN52" i="8" s="1"/>
  <c r="IN54" i="8" s="1"/>
  <c r="IN13" i="10"/>
  <c r="IN52" i="10" s="1"/>
  <c r="IN54" i="10" s="1"/>
  <c r="IF13" i="8"/>
  <c r="IF52" i="8" s="1"/>
  <c r="IF54" i="8" s="1"/>
  <c r="IF13" i="10"/>
  <c r="IF52" i="10" s="1"/>
  <c r="IF54" i="10" s="1"/>
  <c r="HX13" i="8"/>
  <c r="HX52" i="8" s="1"/>
  <c r="HX54" i="8" s="1"/>
  <c r="HX13" i="10"/>
  <c r="HX52" i="10" s="1"/>
  <c r="HX54" i="10" s="1"/>
  <c r="HP13" i="8"/>
  <c r="HP52" i="8" s="1"/>
  <c r="HP54" i="8" s="1"/>
  <c r="HP13" i="10"/>
  <c r="HP52" i="10" s="1"/>
  <c r="HP54" i="10" s="1"/>
  <c r="HH13" i="8"/>
  <c r="HH52" i="8" s="1"/>
  <c r="HH54" i="8" s="1"/>
  <c r="HH13" i="10"/>
  <c r="HH52" i="10" s="1"/>
  <c r="HH54" i="10" s="1"/>
  <c r="GZ13" i="8"/>
  <c r="GZ52" i="8" s="1"/>
  <c r="GZ54" i="8" s="1"/>
  <c r="GZ13" i="10"/>
  <c r="GZ52" i="10" s="1"/>
  <c r="GZ54" i="10" s="1"/>
  <c r="KB14" i="8"/>
  <c r="KB62" i="8" s="1"/>
  <c r="KB64" i="8" s="1"/>
  <c r="KB14" i="10"/>
  <c r="KB62" i="10" s="1"/>
  <c r="KB64" i="10" s="1"/>
  <c r="JT14" i="8"/>
  <c r="JT62" i="8" s="1"/>
  <c r="JT64" i="8" s="1"/>
  <c r="JT14" i="10"/>
  <c r="JT62" i="10" s="1"/>
  <c r="JT64" i="10" s="1"/>
  <c r="JL14" i="8"/>
  <c r="JL62" i="8" s="1"/>
  <c r="JL64" i="8" s="1"/>
  <c r="JL14" i="10"/>
  <c r="JL62" i="10" s="1"/>
  <c r="JL64" i="10" s="1"/>
  <c r="JD14" i="8"/>
  <c r="JD62" i="8" s="1"/>
  <c r="JD64" i="8" s="1"/>
  <c r="JD14" i="10"/>
  <c r="JD62" i="10" s="1"/>
  <c r="JD64" i="10" s="1"/>
  <c r="IV14" i="8"/>
  <c r="IV62" i="8" s="1"/>
  <c r="IV64" i="8" s="1"/>
  <c r="IV14" i="10"/>
  <c r="IV62" i="10" s="1"/>
  <c r="IV64" i="10" s="1"/>
  <c r="IN14" i="8"/>
  <c r="IN62" i="8" s="1"/>
  <c r="IN64" i="8" s="1"/>
  <c r="IN14" i="10"/>
  <c r="IN62" i="10" s="1"/>
  <c r="IN64" i="10" s="1"/>
  <c r="IF14" i="8"/>
  <c r="IF62" i="8" s="1"/>
  <c r="IF64" i="8" s="1"/>
  <c r="IF14" i="10"/>
  <c r="IF62" i="10" s="1"/>
  <c r="IF64" i="10" s="1"/>
  <c r="HX14" i="8"/>
  <c r="HX62" i="8" s="1"/>
  <c r="HX64" i="8" s="1"/>
  <c r="HX14" i="10"/>
  <c r="HX62" i="10" s="1"/>
  <c r="HX64" i="10" s="1"/>
  <c r="HP14" i="8"/>
  <c r="HP62" i="8" s="1"/>
  <c r="HP64" i="8" s="1"/>
  <c r="HP14" i="10"/>
  <c r="HP62" i="10" s="1"/>
  <c r="HP64" i="10" s="1"/>
  <c r="HH14" i="8"/>
  <c r="HH62" i="8" s="1"/>
  <c r="HH64" i="8" s="1"/>
  <c r="HH14" i="10"/>
  <c r="HH62" i="10" s="1"/>
  <c r="HH64" i="10" s="1"/>
  <c r="GZ14" i="8"/>
  <c r="GZ62" i="8" s="1"/>
  <c r="GZ64" i="8" s="1"/>
  <c r="GZ14" i="10"/>
  <c r="GZ62" i="10" s="1"/>
  <c r="GZ64" i="10" s="1"/>
  <c r="E15" i="10"/>
  <c r="E72" i="10" s="1"/>
  <c r="JZ15" i="8"/>
  <c r="JZ72" i="8" s="1"/>
  <c r="JZ15" i="10"/>
  <c r="JZ72" i="10" s="1"/>
  <c r="JR15" i="8"/>
  <c r="JR72" i="8" s="1"/>
  <c r="JR15" i="10"/>
  <c r="JR72" i="10" s="1"/>
  <c r="JJ15" i="8"/>
  <c r="JJ72" i="8" s="1"/>
  <c r="JJ15" i="10"/>
  <c r="JJ72" i="10" s="1"/>
  <c r="JB15" i="8"/>
  <c r="JB72" i="8" s="1"/>
  <c r="JB15" i="10"/>
  <c r="JB72" i="10" s="1"/>
  <c r="IT15" i="8"/>
  <c r="IT72" i="8" s="1"/>
  <c r="IT15" i="10"/>
  <c r="IT72" i="10" s="1"/>
  <c r="IL15" i="8"/>
  <c r="IL72" i="8" s="1"/>
  <c r="IL15" i="10"/>
  <c r="IL72" i="10" s="1"/>
  <c r="ID15" i="8"/>
  <c r="ID72" i="8" s="1"/>
  <c r="ID15" i="10"/>
  <c r="ID72" i="10" s="1"/>
  <c r="HV15" i="8"/>
  <c r="HV72" i="8" s="1"/>
  <c r="HV15" i="10"/>
  <c r="HV72" i="10" s="1"/>
  <c r="HN15" i="8"/>
  <c r="HN72" i="8" s="1"/>
  <c r="HN15" i="10"/>
  <c r="HN72" i="10" s="1"/>
  <c r="HF15" i="8"/>
  <c r="HF72" i="8" s="1"/>
  <c r="HF15" i="10"/>
  <c r="HF72" i="10" s="1"/>
  <c r="GX15" i="8"/>
  <c r="GX72" i="8" s="1"/>
  <c r="GX15" i="10"/>
  <c r="GX72" i="10" s="1"/>
  <c r="JZ16" i="8"/>
  <c r="JZ82" i="8" s="1"/>
  <c r="JZ16" i="10"/>
  <c r="JZ82" i="10" s="1"/>
  <c r="JR16" i="8"/>
  <c r="JR82" i="8" s="1"/>
  <c r="JR16" i="10"/>
  <c r="JR82" i="10" s="1"/>
  <c r="JJ16" i="8"/>
  <c r="JJ82" i="8" s="1"/>
  <c r="JJ16" i="10"/>
  <c r="JJ82" i="10" s="1"/>
  <c r="JB16" i="8"/>
  <c r="JB82" i="8" s="1"/>
  <c r="JB16" i="10"/>
  <c r="JB82" i="10" s="1"/>
  <c r="IT16" i="8"/>
  <c r="IT82" i="8" s="1"/>
  <c r="IT16" i="10"/>
  <c r="IT82" i="10" s="1"/>
  <c r="IL16" i="8"/>
  <c r="IL82" i="8" s="1"/>
  <c r="IL16" i="10"/>
  <c r="IL82" i="10" s="1"/>
  <c r="ID16" i="8"/>
  <c r="ID82" i="8" s="1"/>
  <c r="ID16" i="10"/>
  <c r="ID82" i="10" s="1"/>
  <c r="HV16" i="8"/>
  <c r="HV82" i="8" s="1"/>
  <c r="HV16" i="10"/>
  <c r="HV82" i="10" s="1"/>
  <c r="HN16" i="8"/>
  <c r="HN82" i="8" s="1"/>
  <c r="HN16" i="10"/>
  <c r="HN82" i="10" s="1"/>
  <c r="HF16" i="8"/>
  <c r="HF82" i="8" s="1"/>
  <c r="HF16" i="10"/>
  <c r="HF82" i="10" s="1"/>
  <c r="GX16" i="8"/>
  <c r="GX82" i="8" s="1"/>
  <c r="GX16" i="10"/>
  <c r="GX82" i="10" s="1"/>
  <c r="KF10" i="8"/>
  <c r="KF22" i="8" s="1"/>
  <c r="KF10" i="10"/>
  <c r="KF22" i="10" s="1"/>
  <c r="JX10" i="8"/>
  <c r="JX22" i="8" s="1"/>
  <c r="JX10" i="10"/>
  <c r="JX22" i="10" s="1"/>
  <c r="JP10" i="8"/>
  <c r="JP22" i="8" s="1"/>
  <c r="JP10" i="10"/>
  <c r="JP22" i="10" s="1"/>
  <c r="JH10" i="8"/>
  <c r="JH22" i="8" s="1"/>
  <c r="JH10" i="10"/>
  <c r="JH22" i="10" s="1"/>
  <c r="IZ10" i="8"/>
  <c r="IZ22" i="8" s="1"/>
  <c r="IZ10" i="10"/>
  <c r="IZ22" i="10" s="1"/>
  <c r="IR10" i="8"/>
  <c r="IR22" i="8" s="1"/>
  <c r="IR10" i="10"/>
  <c r="IR22" i="10" s="1"/>
  <c r="IJ10" i="8"/>
  <c r="IJ22" i="8" s="1"/>
  <c r="IJ10" i="10"/>
  <c r="IJ22" i="10" s="1"/>
  <c r="IB10" i="8"/>
  <c r="IB22" i="8" s="1"/>
  <c r="IB10" i="10"/>
  <c r="IB22" i="10" s="1"/>
  <c r="HT10" i="8"/>
  <c r="HT22" i="8" s="1"/>
  <c r="HT10" i="10"/>
  <c r="HT22" i="10" s="1"/>
  <c r="HL10" i="8"/>
  <c r="HL22" i="8" s="1"/>
  <c r="HL10" i="10"/>
  <c r="HL22" i="10" s="1"/>
  <c r="HD10" i="8"/>
  <c r="HD22" i="8" s="1"/>
  <c r="HD10" i="10"/>
  <c r="HD22" i="10" s="1"/>
  <c r="IE13" i="8"/>
  <c r="IE52" i="8" s="1"/>
  <c r="IE54" i="8" s="1"/>
  <c r="IE13" i="10"/>
  <c r="IE52" i="10" s="1"/>
  <c r="IE54" i="10" s="1"/>
  <c r="HW13" i="8"/>
  <c r="HW52" i="8" s="1"/>
  <c r="HW54" i="8" s="1"/>
  <c r="HW13" i="10"/>
  <c r="HW52" i="10" s="1"/>
  <c r="HW54" i="10" s="1"/>
  <c r="HG13" i="8"/>
  <c r="HG52" i="8" s="1"/>
  <c r="HG54" i="8" s="1"/>
  <c r="HG13" i="10"/>
  <c r="HG52" i="10" s="1"/>
  <c r="HG54" i="10" s="1"/>
  <c r="KA14" i="8"/>
  <c r="KA62" i="8" s="1"/>
  <c r="KA64" i="8" s="1"/>
  <c r="KA14" i="10"/>
  <c r="KA62" i="10" s="1"/>
  <c r="KA64" i="10" s="1"/>
  <c r="JS14" i="8"/>
  <c r="JS62" i="8" s="1"/>
  <c r="JS64" i="8" s="1"/>
  <c r="JS14" i="10"/>
  <c r="JS62" i="10" s="1"/>
  <c r="JS64" i="10" s="1"/>
  <c r="JK14" i="8"/>
  <c r="JK62" i="8" s="1"/>
  <c r="JK64" i="8" s="1"/>
  <c r="JK14" i="10"/>
  <c r="JK62" i="10" s="1"/>
  <c r="JK64" i="10" s="1"/>
  <c r="JC14" i="8"/>
  <c r="JC62" i="8" s="1"/>
  <c r="JC64" i="8" s="1"/>
  <c r="JC14" i="10"/>
  <c r="JC62" i="10" s="1"/>
  <c r="JC64" i="10" s="1"/>
  <c r="IU14" i="8"/>
  <c r="IU62" i="8" s="1"/>
  <c r="IU64" i="8" s="1"/>
  <c r="IU14" i="10"/>
  <c r="IU62" i="10" s="1"/>
  <c r="IU64" i="10" s="1"/>
  <c r="IM14" i="8"/>
  <c r="IM62" i="8" s="1"/>
  <c r="IM64" i="8" s="1"/>
  <c r="IM14" i="10"/>
  <c r="IM62" i="10" s="1"/>
  <c r="IM64" i="10" s="1"/>
  <c r="HW14" i="8"/>
  <c r="HW62" i="8" s="1"/>
  <c r="HW64" i="8" s="1"/>
  <c r="HW14" i="10"/>
  <c r="HW62" i="10" s="1"/>
  <c r="HW64" i="10" s="1"/>
  <c r="HO14" i="8"/>
  <c r="HO62" i="8" s="1"/>
  <c r="HO64" i="8" s="1"/>
  <c r="HO14" i="10"/>
  <c r="HO62" i="10" s="1"/>
  <c r="HO64" i="10" s="1"/>
  <c r="HG14" i="8"/>
  <c r="HG62" i="8" s="1"/>
  <c r="HG64" i="8" s="1"/>
  <c r="HG14" i="10"/>
  <c r="HG62" i="10" s="1"/>
  <c r="HG64" i="10" s="1"/>
  <c r="GY14" i="8"/>
  <c r="GY62" i="8" s="1"/>
  <c r="GY64" i="8" s="1"/>
  <c r="GY14" i="10"/>
  <c r="GY62" i="10" s="1"/>
  <c r="GY64" i="10" s="1"/>
  <c r="KG15" i="8"/>
  <c r="KG72" i="8" s="1"/>
  <c r="KG15" i="10"/>
  <c r="KG72" i="10" s="1"/>
  <c r="JY15" i="8"/>
  <c r="JY72" i="8" s="1"/>
  <c r="JY15" i="10"/>
  <c r="JY72" i="10" s="1"/>
  <c r="JQ15" i="8"/>
  <c r="JQ72" i="8" s="1"/>
  <c r="JQ15" i="10"/>
  <c r="JQ72" i="10" s="1"/>
  <c r="JI15" i="8"/>
  <c r="JI72" i="8" s="1"/>
  <c r="JI15" i="10"/>
  <c r="JI72" i="10" s="1"/>
  <c r="JA15" i="8"/>
  <c r="JA72" i="8" s="1"/>
  <c r="JA15" i="10"/>
  <c r="JA72" i="10" s="1"/>
  <c r="IS15" i="8"/>
  <c r="IS72" i="8" s="1"/>
  <c r="IS15" i="10"/>
  <c r="IS72" i="10" s="1"/>
  <c r="IK15" i="8"/>
  <c r="IK72" i="8" s="1"/>
  <c r="IK15" i="10"/>
  <c r="IK72" i="10" s="1"/>
  <c r="IC15" i="8"/>
  <c r="IC72" i="8" s="1"/>
  <c r="IC15" i="10"/>
  <c r="IC72" i="10" s="1"/>
  <c r="HU15" i="8"/>
  <c r="HU72" i="8" s="1"/>
  <c r="HU15" i="10"/>
  <c r="HU72" i="10" s="1"/>
  <c r="HM15" i="8"/>
  <c r="HM72" i="8" s="1"/>
  <c r="HM15" i="10"/>
  <c r="HM72" i="10" s="1"/>
  <c r="HE15" i="8"/>
  <c r="HE72" i="8" s="1"/>
  <c r="HE15" i="10"/>
  <c r="HE72" i="10" s="1"/>
  <c r="GW15" i="8"/>
  <c r="GW72" i="8" s="1"/>
  <c r="GW15" i="10"/>
  <c r="GW72" i="10" s="1"/>
  <c r="KG16" i="8"/>
  <c r="KG82" i="8" s="1"/>
  <c r="KG16" i="10"/>
  <c r="KG82" i="10" s="1"/>
  <c r="JY16" i="8"/>
  <c r="JY82" i="8" s="1"/>
  <c r="JY16" i="10"/>
  <c r="JY82" i="10" s="1"/>
  <c r="JQ16" i="8"/>
  <c r="JQ82" i="8" s="1"/>
  <c r="JQ16" i="10"/>
  <c r="JQ82" i="10" s="1"/>
  <c r="JI16" i="8"/>
  <c r="JI82" i="8" s="1"/>
  <c r="JI16" i="10"/>
  <c r="JI82" i="10" s="1"/>
  <c r="JA16" i="8"/>
  <c r="JA82" i="8" s="1"/>
  <c r="JA16" i="10"/>
  <c r="JA82" i="10" s="1"/>
  <c r="IS16" i="8"/>
  <c r="IS82" i="8" s="1"/>
  <c r="IS16" i="10"/>
  <c r="IS82" i="10" s="1"/>
  <c r="IK16" i="8"/>
  <c r="IK82" i="8" s="1"/>
  <c r="IK16" i="10"/>
  <c r="IK82" i="10" s="1"/>
  <c r="IC16" i="8"/>
  <c r="IC82" i="8" s="1"/>
  <c r="IC16" i="10"/>
  <c r="IC82" i="10" s="1"/>
  <c r="HU16" i="8"/>
  <c r="HU82" i="8" s="1"/>
  <c r="HU16" i="10"/>
  <c r="HU82" i="10" s="1"/>
  <c r="HM16" i="8"/>
  <c r="HM82" i="8" s="1"/>
  <c r="HM16" i="10"/>
  <c r="HM82" i="10" s="1"/>
  <c r="HE16" i="8"/>
  <c r="HE82" i="8" s="1"/>
  <c r="HE16" i="10"/>
  <c r="HE82" i="10" s="1"/>
  <c r="GW16" i="8"/>
  <c r="GW82" i="8" s="1"/>
  <c r="GW16" i="10"/>
  <c r="GW82" i="10" s="1"/>
  <c r="KE10" i="8"/>
  <c r="KE22" i="8" s="1"/>
  <c r="KE10" i="10"/>
  <c r="KE22" i="10" s="1"/>
  <c r="JW10" i="8"/>
  <c r="JW22" i="8" s="1"/>
  <c r="JW10" i="10"/>
  <c r="JW22" i="10" s="1"/>
  <c r="JO10" i="8"/>
  <c r="JO22" i="8" s="1"/>
  <c r="JO10" i="10"/>
  <c r="JO22" i="10" s="1"/>
  <c r="JG10" i="8"/>
  <c r="JG22" i="8" s="1"/>
  <c r="JG10" i="10"/>
  <c r="JG22" i="10" s="1"/>
  <c r="IY10" i="8"/>
  <c r="IY22" i="8" s="1"/>
  <c r="IY10" i="10"/>
  <c r="IY22" i="10" s="1"/>
  <c r="IQ10" i="8"/>
  <c r="IQ22" i="8" s="1"/>
  <c r="IQ10" i="10"/>
  <c r="IQ22" i="10" s="1"/>
  <c r="II10" i="8"/>
  <c r="II22" i="8" s="1"/>
  <c r="II10" i="10"/>
  <c r="II22" i="10" s="1"/>
  <c r="IA10" i="8"/>
  <c r="IA22" i="8" s="1"/>
  <c r="IA10" i="10"/>
  <c r="IA22" i="10" s="1"/>
  <c r="HS10" i="8"/>
  <c r="HS22" i="8" s="1"/>
  <c r="HS10" i="10"/>
  <c r="HS22" i="10" s="1"/>
  <c r="HK10" i="8"/>
  <c r="HK22" i="8" s="1"/>
  <c r="HK10" i="10"/>
  <c r="HK22" i="10" s="1"/>
  <c r="HC10" i="8"/>
  <c r="HC22" i="8" s="1"/>
  <c r="HC10" i="10"/>
  <c r="HC22" i="10" s="1"/>
  <c r="E60" i="10"/>
  <c r="E61" i="10" s="1"/>
  <c r="F61" i="10" s="1"/>
  <c r="G61" i="10" s="1"/>
  <c r="H61" i="10" s="1"/>
  <c r="I61" i="10" s="1"/>
  <c r="J61" i="10" s="1"/>
  <c r="K61" i="10" s="1"/>
  <c r="L61" i="10" s="1"/>
  <c r="M61" i="10" s="1"/>
  <c r="N61" i="10" s="1"/>
  <c r="O61" i="10" s="1"/>
  <c r="P61" i="10" s="1"/>
  <c r="Q61" i="10" s="1"/>
  <c r="R61" i="10" s="1"/>
  <c r="S61" i="10" s="1"/>
  <c r="T61" i="10" s="1"/>
  <c r="U61" i="10" s="1"/>
  <c r="V61" i="10" s="1"/>
  <c r="W61" i="10" s="1"/>
  <c r="X61" i="10" s="1"/>
  <c r="Y61" i="10" s="1"/>
  <c r="Z61" i="10" s="1"/>
  <c r="AA61" i="10" s="1"/>
  <c r="AB61" i="10" s="1"/>
  <c r="AC61" i="10" s="1"/>
  <c r="AD61" i="10" s="1"/>
  <c r="AE61" i="10" s="1"/>
  <c r="AF61" i="10" s="1"/>
  <c r="AG61" i="10" s="1"/>
  <c r="AH61" i="10" s="1"/>
  <c r="AI61" i="10" s="1"/>
  <c r="AJ61" i="10" s="1"/>
  <c r="AK61" i="10" s="1"/>
  <c r="AL61" i="10" s="1"/>
  <c r="AM61" i="10" s="1"/>
  <c r="AN61" i="10" s="1"/>
  <c r="AO61" i="10" s="1"/>
  <c r="AP61" i="10" s="1"/>
  <c r="AQ61" i="10" s="1"/>
  <c r="AR61" i="10" s="1"/>
  <c r="AS61" i="10" s="1"/>
  <c r="AT61" i="10" s="1"/>
  <c r="AU61" i="10" s="1"/>
  <c r="AV61" i="10" s="1"/>
  <c r="AW61" i="10" s="1"/>
  <c r="AX61" i="10" s="1"/>
  <c r="AY61" i="10" s="1"/>
  <c r="AZ61" i="10" s="1"/>
  <c r="BA61" i="10" s="1"/>
  <c r="BB61" i="10" s="1"/>
  <c r="BC61" i="10" s="1"/>
  <c r="BD61" i="10" s="1"/>
  <c r="BE61" i="10" s="1"/>
  <c r="BF61" i="10" s="1"/>
  <c r="BG61" i="10" s="1"/>
  <c r="BH61" i="10" s="1"/>
  <c r="BI61" i="10" s="1"/>
  <c r="BJ61" i="10" s="1"/>
  <c r="BK61" i="10" s="1"/>
  <c r="BL61" i="10" s="1"/>
  <c r="BM61" i="10" s="1"/>
  <c r="BN61" i="10" s="1"/>
  <c r="D6" i="10"/>
  <c r="JK13" i="8"/>
  <c r="JK52" i="8" s="1"/>
  <c r="JK54" i="8" s="1"/>
  <c r="JK13" i="10"/>
  <c r="JK52" i="10" s="1"/>
  <c r="JK54" i="10" s="1"/>
  <c r="JZ13" i="8"/>
  <c r="JZ52" i="8" s="1"/>
  <c r="JZ54" i="8" s="1"/>
  <c r="JZ13" i="10"/>
  <c r="JZ52" i="10" s="1"/>
  <c r="JZ54" i="10" s="1"/>
  <c r="JJ13" i="8"/>
  <c r="JJ52" i="8" s="1"/>
  <c r="JJ54" i="8" s="1"/>
  <c r="JJ13" i="10"/>
  <c r="JJ52" i="10" s="1"/>
  <c r="JJ54" i="10" s="1"/>
  <c r="IL13" i="8"/>
  <c r="IL52" i="8" s="1"/>
  <c r="IL54" i="8" s="1"/>
  <c r="IL13" i="10"/>
  <c r="IL52" i="10" s="1"/>
  <c r="IL54" i="10" s="1"/>
  <c r="JB14" i="8"/>
  <c r="JB62" i="8" s="1"/>
  <c r="JB64" i="8" s="1"/>
  <c r="JB14" i="10"/>
  <c r="JB62" i="10" s="1"/>
  <c r="JB64" i="10" s="1"/>
  <c r="IZ15" i="8"/>
  <c r="IZ72" i="8" s="1"/>
  <c r="IZ15" i="10"/>
  <c r="IZ72" i="10" s="1"/>
  <c r="EP13" i="8"/>
  <c r="EP52" i="8" s="1"/>
  <c r="EP54" i="8" s="1"/>
  <c r="EP13" i="10"/>
  <c r="EP52" i="10" s="1"/>
  <c r="EP54" i="10" s="1"/>
  <c r="BF13" i="8"/>
  <c r="BF52" i="8" s="1"/>
  <c r="BF54" i="8" s="1"/>
  <c r="BF13" i="10"/>
  <c r="BF52" i="10" s="1"/>
  <c r="BF54" i="10" s="1"/>
  <c r="DR14" i="8"/>
  <c r="DR62" i="8" s="1"/>
  <c r="DR64" i="8" s="1"/>
  <c r="DR14" i="10"/>
  <c r="DR62" i="10" s="1"/>
  <c r="DR64" i="10" s="1"/>
  <c r="BF14" i="8"/>
  <c r="BF62" i="8" s="1"/>
  <c r="BF64" i="8" s="1"/>
  <c r="BF14" i="10"/>
  <c r="BF62" i="10" s="1"/>
  <c r="BF64" i="10" s="1"/>
  <c r="GR15" i="8"/>
  <c r="GR72" i="8" s="1"/>
  <c r="GR15" i="10"/>
  <c r="GR72" i="10" s="1"/>
  <c r="EV15" i="8"/>
  <c r="EV72" i="8" s="1"/>
  <c r="EV15" i="10"/>
  <c r="EV72" i="10" s="1"/>
  <c r="CZ15" i="8"/>
  <c r="CZ72" i="8" s="1"/>
  <c r="CZ15" i="10"/>
  <c r="CZ72" i="10" s="1"/>
  <c r="AN15" i="8"/>
  <c r="AN72" i="8" s="1"/>
  <c r="AN15" i="10"/>
  <c r="AN72" i="10" s="1"/>
  <c r="CH10" i="8"/>
  <c r="CH22" i="8" s="1"/>
  <c r="CH10" i="10"/>
  <c r="CH22" i="10" s="1"/>
  <c r="GQ13" i="8"/>
  <c r="GQ52" i="8" s="1"/>
  <c r="GQ54" i="8" s="1"/>
  <c r="GQ13" i="10"/>
  <c r="GQ52" i="10" s="1"/>
  <c r="GQ54" i="10" s="1"/>
  <c r="FK13" i="8"/>
  <c r="FK52" i="8" s="1"/>
  <c r="FK54" i="8" s="1"/>
  <c r="FK13" i="10"/>
  <c r="FK52" i="10" s="1"/>
  <c r="FK54" i="10" s="1"/>
  <c r="EE13" i="8"/>
  <c r="EE52" i="8" s="1"/>
  <c r="EE54" i="8" s="1"/>
  <c r="EE13" i="10"/>
  <c r="EE52" i="10" s="1"/>
  <c r="EE54" i="10" s="1"/>
  <c r="DG13" i="8"/>
  <c r="DG52" i="8" s="1"/>
  <c r="DG54" i="8" s="1"/>
  <c r="DG13" i="10"/>
  <c r="DG52" i="10" s="1"/>
  <c r="DG54" i="10" s="1"/>
  <c r="CI13" i="8"/>
  <c r="CI52" i="8" s="1"/>
  <c r="CI54" i="8" s="1"/>
  <c r="CI13" i="10"/>
  <c r="CI52" i="10" s="1"/>
  <c r="CI54" i="10" s="1"/>
  <c r="AM13" i="8"/>
  <c r="AM52" i="8" s="1"/>
  <c r="AM54" i="8" s="1"/>
  <c r="AM13" i="10"/>
  <c r="AM52" i="10" s="1"/>
  <c r="AM54" i="10" s="1"/>
  <c r="GI14" i="8"/>
  <c r="GI62" i="8" s="1"/>
  <c r="GI64" i="8" s="1"/>
  <c r="GI14" i="10"/>
  <c r="GI62" i="10" s="1"/>
  <c r="GI64" i="10" s="1"/>
  <c r="FK14" i="8"/>
  <c r="FK62" i="8" s="1"/>
  <c r="FK64" i="8" s="1"/>
  <c r="FK14" i="10"/>
  <c r="FK62" i="10" s="1"/>
  <c r="FK64" i="10" s="1"/>
  <c r="EM14" i="8"/>
  <c r="EM62" i="8" s="1"/>
  <c r="EM64" i="8" s="1"/>
  <c r="EM14" i="10"/>
  <c r="EM62" i="10" s="1"/>
  <c r="EM64" i="10" s="1"/>
  <c r="DO14" i="8"/>
  <c r="DO62" i="8" s="1"/>
  <c r="DO64" i="8" s="1"/>
  <c r="DO14" i="10"/>
  <c r="DO62" i="10" s="1"/>
  <c r="DO64" i="10" s="1"/>
  <c r="CY14" i="8"/>
  <c r="CY62" i="8" s="1"/>
  <c r="CY64" i="8" s="1"/>
  <c r="CY14" i="10"/>
  <c r="CY62" i="10" s="1"/>
  <c r="CY64" i="10" s="1"/>
  <c r="CI14" i="8"/>
  <c r="CI62" i="8" s="1"/>
  <c r="CI64" i="8" s="1"/>
  <c r="CI14" i="10"/>
  <c r="CI62" i="10" s="1"/>
  <c r="CI64" i="10" s="1"/>
  <c r="CA14" i="8"/>
  <c r="CA62" i="8" s="1"/>
  <c r="CA64" i="8" s="1"/>
  <c r="CA14" i="10"/>
  <c r="CA62" i="10" s="1"/>
  <c r="CA64" i="10" s="1"/>
  <c r="BK14" i="8"/>
  <c r="BK62" i="8" s="1"/>
  <c r="BK64" i="8" s="1"/>
  <c r="BK14" i="10"/>
  <c r="BK62" i="10" s="1"/>
  <c r="BK64" i="10" s="1"/>
  <c r="FY15" i="8"/>
  <c r="FY72" i="8" s="1"/>
  <c r="FY15" i="10"/>
  <c r="FY72" i="10" s="1"/>
  <c r="FQ15" i="8"/>
  <c r="FQ72" i="8" s="1"/>
  <c r="FQ15" i="10"/>
  <c r="FQ72" i="10" s="1"/>
  <c r="FI15" i="8"/>
  <c r="FI72" i="8" s="1"/>
  <c r="FI15" i="10"/>
  <c r="FI72" i="10" s="1"/>
  <c r="FA15" i="8"/>
  <c r="FA72" i="8" s="1"/>
  <c r="FA15" i="10"/>
  <c r="FA72" i="10" s="1"/>
  <c r="ES15" i="8"/>
  <c r="ES72" i="8" s="1"/>
  <c r="ES15" i="10"/>
  <c r="ES72" i="10" s="1"/>
  <c r="DU15" i="8"/>
  <c r="DU72" i="8" s="1"/>
  <c r="DU15" i="10"/>
  <c r="DU72" i="10" s="1"/>
  <c r="DM15" i="8"/>
  <c r="DM72" i="8" s="1"/>
  <c r="DM15" i="10"/>
  <c r="DM72" i="10" s="1"/>
  <c r="DE15" i="8"/>
  <c r="DE72" i="8" s="1"/>
  <c r="DE15" i="10"/>
  <c r="DE72" i="10" s="1"/>
  <c r="CW15" i="8"/>
  <c r="CW72" i="8" s="1"/>
  <c r="CW15" i="10"/>
  <c r="CW72" i="10" s="1"/>
  <c r="CO15" i="8"/>
  <c r="CO72" i="8" s="1"/>
  <c r="CO15" i="10"/>
  <c r="CO72" i="10" s="1"/>
  <c r="CG15" i="8"/>
  <c r="CG72" i="8" s="1"/>
  <c r="CG15" i="10"/>
  <c r="CG72" i="10" s="1"/>
  <c r="BY15" i="8"/>
  <c r="BY72" i="8" s="1"/>
  <c r="BY15" i="10"/>
  <c r="BY72" i="10" s="1"/>
  <c r="BQ15" i="8"/>
  <c r="BQ72" i="8" s="1"/>
  <c r="BQ15" i="10"/>
  <c r="BQ72" i="10" s="1"/>
  <c r="BI15" i="8"/>
  <c r="BI72" i="8" s="1"/>
  <c r="BI15" i="10"/>
  <c r="BI72" i="10" s="1"/>
  <c r="AS15" i="8"/>
  <c r="AS72" i="8" s="1"/>
  <c r="AS15" i="10"/>
  <c r="AS72" i="10" s="1"/>
  <c r="AK15" i="8"/>
  <c r="AK72" i="8" s="1"/>
  <c r="AK15" i="10"/>
  <c r="AK72" i="10" s="1"/>
  <c r="U15" i="8"/>
  <c r="U72" i="8" s="1"/>
  <c r="U15" i="10"/>
  <c r="U72" i="10" s="1"/>
  <c r="M15" i="8"/>
  <c r="M72" i="8" s="1"/>
  <c r="M15" i="10"/>
  <c r="M72" i="10" s="1"/>
  <c r="GO16" i="8"/>
  <c r="GO82" i="8" s="1"/>
  <c r="GO16" i="10"/>
  <c r="GO82" i="10" s="1"/>
  <c r="FI16" i="8"/>
  <c r="FI82" i="8" s="1"/>
  <c r="FI16" i="10"/>
  <c r="FI82" i="10" s="1"/>
  <c r="DU16" i="8"/>
  <c r="DU82" i="8" s="1"/>
  <c r="DU16" i="10"/>
  <c r="DU82" i="10" s="1"/>
  <c r="CG16" i="8"/>
  <c r="CG82" i="8" s="1"/>
  <c r="CG16" i="10"/>
  <c r="CG82" i="10" s="1"/>
  <c r="GE10" i="8"/>
  <c r="GE22" i="8" s="1"/>
  <c r="GE10" i="10"/>
  <c r="GE22" i="10" s="1"/>
  <c r="EQ10" i="8"/>
  <c r="EQ22" i="8" s="1"/>
  <c r="EQ10" i="10"/>
  <c r="EQ22" i="10" s="1"/>
  <c r="BA16" i="8"/>
  <c r="BA82" i="8" s="1"/>
  <c r="BA16" i="10"/>
  <c r="BA82" i="10" s="1"/>
  <c r="AS16" i="8"/>
  <c r="AS82" i="8" s="1"/>
  <c r="AS16" i="10"/>
  <c r="AS82" i="10" s="1"/>
  <c r="AK16" i="8"/>
  <c r="AK82" i="8" s="1"/>
  <c r="AK16" i="10"/>
  <c r="AK82" i="10" s="1"/>
  <c r="AC16" i="8"/>
  <c r="AC82" i="8" s="1"/>
  <c r="AC16" i="10"/>
  <c r="AC82" i="10" s="1"/>
  <c r="U16" i="8"/>
  <c r="U82" i="8" s="1"/>
  <c r="U16" i="10"/>
  <c r="U82" i="10" s="1"/>
  <c r="M16" i="8"/>
  <c r="M82" i="8" s="1"/>
  <c r="M16" i="10"/>
  <c r="M82" i="10" s="1"/>
  <c r="GV13" i="8"/>
  <c r="GV52" i="8" s="1"/>
  <c r="GV54" i="8" s="1"/>
  <c r="GV13" i="10"/>
  <c r="GV52" i="10" s="1"/>
  <c r="GV54" i="10" s="1"/>
  <c r="GN13" i="8"/>
  <c r="GN52" i="8" s="1"/>
  <c r="GN54" i="8" s="1"/>
  <c r="GN13" i="10"/>
  <c r="GN52" i="10" s="1"/>
  <c r="GN54" i="10" s="1"/>
  <c r="GF13" i="8"/>
  <c r="GF52" i="8" s="1"/>
  <c r="GF54" i="8" s="1"/>
  <c r="GF13" i="10"/>
  <c r="GF52" i="10" s="1"/>
  <c r="GF54" i="10" s="1"/>
  <c r="FX13" i="8"/>
  <c r="FX52" i="8" s="1"/>
  <c r="FX54" i="8" s="1"/>
  <c r="FX13" i="10"/>
  <c r="FX52" i="10" s="1"/>
  <c r="FX54" i="10" s="1"/>
  <c r="FP13" i="8"/>
  <c r="FP52" i="8" s="1"/>
  <c r="FP54" i="8" s="1"/>
  <c r="FP13" i="10"/>
  <c r="FP52" i="10" s="1"/>
  <c r="FP54" i="10" s="1"/>
  <c r="FH13" i="8"/>
  <c r="FH52" i="8" s="1"/>
  <c r="FH54" i="8" s="1"/>
  <c r="FH13" i="10"/>
  <c r="FH52" i="10" s="1"/>
  <c r="FH54" i="10" s="1"/>
  <c r="EZ13" i="8"/>
  <c r="EZ52" i="8" s="1"/>
  <c r="EZ54" i="8" s="1"/>
  <c r="EZ13" i="10"/>
  <c r="EZ52" i="10" s="1"/>
  <c r="EZ54" i="10" s="1"/>
  <c r="ER13" i="8"/>
  <c r="ER52" i="8" s="1"/>
  <c r="ER54" i="8" s="1"/>
  <c r="ER13" i="10"/>
  <c r="ER52" i="10" s="1"/>
  <c r="ER54" i="10" s="1"/>
  <c r="EJ13" i="8"/>
  <c r="EJ52" i="8" s="1"/>
  <c r="EJ54" i="8" s="1"/>
  <c r="EJ13" i="10"/>
  <c r="EJ52" i="10" s="1"/>
  <c r="EJ54" i="10" s="1"/>
  <c r="EB13" i="8"/>
  <c r="EB52" i="8" s="1"/>
  <c r="EB54" i="8" s="1"/>
  <c r="EB13" i="10"/>
  <c r="EB52" i="10" s="1"/>
  <c r="EB54" i="10" s="1"/>
  <c r="DT13" i="8"/>
  <c r="DT52" i="8" s="1"/>
  <c r="DT54" i="8" s="1"/>
  <c r="DT13" i="10"/>
  <c r="DT52" i="10" s="1"/>
  <c r="DT54" i="10" s="1"/>
  <c r="DL13" i="8"/>
  <c r="DL52" i="8" s="1"/>
  <c r="DL54" i="8" s="1"/>
  <c r="DL13" i="10"/>
  <c r="DL52" i="10" s="1"/>
  <c r="DL54" i="10" s="1"/>
  <c r="DD13" i="8"/>
  <c r="DD52" i="8" s="1"/>
  <c r="DD54" i="8" s="1"/>
  <c r="DD13" i="10"/>
  <c r="DD52" i="10" s="1"/>
  <c r="DD54" i="10" s="1"/>
  <c r="CV13" i="8"/>
  <c r="CV52" i="8" s="1"/>
  <c r="CV54" i="8" s="1"/>
  <c r="CV13" i="10"/>
  <c r="CV52" i="10" s="1"/>
  <c r="CV54" i="10" s="1"/>
  <c r="CN13" i="8"/>
  <c r="CN52" i="8" s="1"/>
  <c r="CN54" i="8" s="1"/>
  <c r="CN13" i="10"/>
  <c r="CN52" i="10" s="1"/>
  <c r="CN54" i="10" s="1"/>
  <c r="CF13" i="8"/>
  <c r="CF52" i="8" s="1"/>
  <c r="CF54" i="8" s="1"/>
  <c r="CF13" i="10"/>
  <c r="CF52" i="10" s="1"/>
  <c r="CF54" i="10" s="1"/>
  <c r="BX13" i="8"/>
  <c r="BX52" i="8" s="1"/>
  <c r="BX54" i="8" s="1"/>
  <c r="BX13" i="10"/>
  <c r="BX52" i="10" s="1"/>
  <c r="BX54" i="10" s="1"/>
  <c r="BP13" i="8"/>
  <c r="BP52" i="8" s="1"/>
  <c r="BP54" i="8" s="1"/>
  <c r="BP13" i="10"/>
  <c r="BP52" i="10" s="1"/>
  <c r="BP54" i="10" s="1"/>
  <c r="BH13" i="8"/>
  <c r="BH52" i="8" s="1"/>
  <c r="BH54" i="8" s="1"/>
  <c r="BH13" i="10"/>
  <c r="BH52" i="10" s="1"/>
  <c r="BH54" i="10" s="1"/>
  <c r="AZ13" i="8"/>
  <c r="AZ52" i="8" s="1"/>
  <c r="AZ54" i="8" s="1"/>
  <c r="AZ13" i="10"/>
  <c r="AZ52" i="10" s="1"/>
  <c r="AZ54" i="10" s="1"/>
  <c r="AR13" i="8"/>
  <c r="AR52" i="8" s="1"/>
  <c r="AR54" i="8" s="1"/>
  <c r="AR13" i="10"/>
  <c r="AR52" i="10" s="1"/>
  <c r="AR54" i="10" s="1"/>
  <c r="AJ13" i="8"/>
  <c r="AJ52" i="8" s="1"/>
  <c r="AJ54" i="8" s="1"/>
  <c r="AJ13" i="10"/>
  <c r="AJ52" i="10" s="1"/>
  <c r="AJ54" i="10" s="1"/>
  <c r="AB13" i="8"/>
  <c r="AB52" i="8" s="1"/>
  <c r="AB54" i="8" s="1"/>
  <c r="AB13" i="10"/>
  <c r="AB52" i="10" s="1"/>
  <c r="AB54" i="10" s="1"/>
  <c r="T13" i="8"/>
  <c r="T52" i="8" s="1"/>
  <c r="T54" i="8" s="1"/>
  <c r="T13" i="10"/>
  <c r="T52" i="10" s="1"/>
  <c r="T54" i="10" s="1"/>
  <c r="L13" i="8"/>
  <c r="L52" i="8" s="1"/>
  <c r="L54" i="8" s="1"/>
  <c r="L13" i="10"/>
  <c r="L52" i="10" s="1"/>
  <c r="L54" i="10" s="1"/>
  <c r="GV14" i="8"/>
  <c r="GV62" i="8" s="1"/>
  <c r="GV64" i="8" s="1"/>
  <c r="GV14" i="10"/>
  <c r="GV62" i="10" s="1"/>
  <c r="GV64" i="10" s="1"/>
  <c r="GN14" i="8"/>
  <c r="GN62" i="8" s="1"/>
  <c r="GN64" i="8" s="1"/>
  <c r="GN14" i="10"/>
  <c r="GN62" i="10" s="1"/>
  <c r="GN64" i="10" s="1"/>
  <c r="GF14" i="8"/>
  <c r="GF62" i="8" s="1"/>
  <c r="GF64" i="8" s="1"/>
  <c r="GF14" i="10"/>
  <c r="GF62" i="10" s="1"/>
  <c r="GF64" i="10" s="1"/>
  <c r="FX14" i="8"/>
  <c r="FX62" i="8" s="1"/>
  <c r="FX64" i="8" s="1"/>
  <c r="FX14" i="10"/>
  <c r="FX62" i="10" s="1"/>
  <c r="FX64" i="10" s="1"/>
  <c r="FP14" i="8"/>
  <c r="FP62" i="8" s="1"/>
  <c r="FP64" i="8" s="1"/>
  <c r="FP14" i="10"/>
  <c r="FP62" i="10" s="1"/>
  <c r="FP64" i="10" s="1"/>
  <c r="FH14" i="8"/>
  <c r="FH62" i="8" s="1"/>
  <c r="FH64" i="8" s="1"/>
  <c r="FH14" i="10"/>
  <c r="FH62" i="10" s="1"/>
  <c r="FH64" i="10" s="1"/>
  <c r="EZ14" i="8"/>
  <c r="EZ62" i="8" s="1"/>
  <c r="EZ64" i="8" s="1"/>
  <c r="EZ14" i="10"/>
  <c r="EZ62" i="10" s="1"/>
  <c r="EZ64" i="10" s="1"/>
  <c r="ER14" i="8"/>
  <c r="ER62" i="8" s="1"/>
  <c r="ER64" i="8" s="1"/>
  <c r="ER14" i="10"/>
  <c r="ER62" i="10" s="1"/>
  <c r="ER64" i="10" s="1"/>
  <c r="EJ14" i="8"/>
  <c r="EJ62" i="8" s="1"/>
  <c r="EJ64" i="8" s="1"/>
  <c r="EJ14" i="10"/>
  <c r="EJ62" i="10" s="1"/>
  <c r="EJ64" i="10" s="1"/>
  <c r="EB14" i="8"/>
  <c r="EB62" i="8" s="1"/>
  <c r="EB64" i="8" s="1"/>
  <c r="EB14" i="10"/>
  <c r="EB62" i="10" s="1"/>
  <c r="EB64" i="10" s="1"/>
  <c r="DT14" i="8"/>
  <c r="DT62" i="8" s="1"/>
  <c r="DT64" i="8" s="1"/>
  <c r="DT14" i="10"/>
  <c r="DT62" i="10" s="1"/>
  <c r="DT64" i="10" s="1"/>
  <c r="DL14" i="8"/>
  <c r="DL62" i="8" s="1"/>
  <c r="DL64" i="8" s="1"/>
  <c r="DL14" i="10"/>
  <c r="DL62" i="10" s="1"/>
  <c r="DL64" i="10" s="1"/>
  <c r="DD14" i="8"/>
  <c r="DD62" i="8" s="1"/>
  <c r="DD64" i="8" s="1"/>
  <c r="DD14" i="10"/>
  <c r="DD62" i="10" s="1"/>
  <c r="DD64" i="10" s="1"/>
  <c r="CV14" i="8"/>
  <c r="CV62" i="8" s="1"/>
  <c r="CV64" i="8" s="1"/>
  <c r="CV14" i="10"/>
  <c r="CV62" i="10" s="1"/>
  <c r="CV64" i="10" s="1"/>
  <c r="CN14" i="8"/>
  <c r="CN62" i="8" s="1"/>
  <c r="CN64" i="8" s="1"/>
  <c r="CN14" i="10"/>
  <c r="CN62" i="10" s="1"/>
  <c r="CN64" i="10" s="1"/>
  <c r="CF14" i="8"/>
  <c r="CF62" i="8" s="1"/>
  <c r="CF64" i="8" s="1"/>
  <c r="CF14" i="10"/>
  <c r="CF62" i="10" s="1"/>
  <c r="CF64" i="10" s="1"/>
  <c r="BX14" i="8"/>
  <c r="BX62" i="8" s="1"/>
  <c r="BX64" i="8" s="1"/>
  <c r="BX14" i="10"/>
  <c r="BX62" i="10" s="1"/>
  <c r="BX64" i="10" s="1"/>
  <c r="BP14" i="8"/>
  <c r="BP62" i="8" s="1"/>
  <c r="BP64" i="8" s="1"/>
  <c r="BP14" i="10"/>
  <c r="BP62" i="10" s="1"/>
  <c r="BP64" i="10" s="1"/>
  <c r="BH14" i="8"/>
  <c r="BH62" i="8" s="1"/>
  <c r="BH64" i="8" s="1"/>
  <c r="BH14" i="10"/>
  <c r="BH62" i="10" s="1"/>
  <c r="BH64" i="10" s="1"/>
  <c r="GT15" i="8"/>
  <c r="GT72" i="8" s="1"/>
  <c r="GT15" i="10"/>
  <c r="GT72" i="10" s="1"/>
  <c r="GL15" i="8"/>
  <c r="GL72" i="8" s="1"/>
  <c r="GL15" i="10"/>
  <c r="GL72" i="10" s="1"/>
  <c r="GD15" i="8"/>
  <c r="GD72" i="8" s="1"/>
  <c r="GD15" i="10"/>
  <c r="GD72" i="10" s="1"/>
  <c r="FV15" i="8"/>
  <c r="FV72" i="8" s="1"/>
  <c r="FV15" i="10"/>
  <c r="FV72" i="10" s="1"/>
  <c r="FN15" i="8"/>
  <c r="FN72" i="8" s="1"/>
  <c r="FN15" i="10"/>
  <c r="FN72" i="10" s="1"/>
  <c r="FF15" i="8"/>
  <c r="FF72" i="8" s="1"/>
  <c r="FF15" i="10"/>
  <c r="FF72" i="10" s="1"/>
  <c r="EX15" i="8"/>
  <c r="EX72" i="8" s="1"/>
  <c r="EX15" i="10"/>
  <c r="EX72" i="10" s="1"/>
  <c r="EP15" i="8"/>
  <c r="EP72" i="8" s="1"/>
  <c r="EP15" i="10"/>
  <c r="EP72" i="10" s="1"/>
  <c r="EH15" i="8"/>
  <c r="EH72" i="8" s="1"/>
  <c r="EH15" i="10"/>
  <c r="EH72" i="10" s="1"/>
  <c r="DZ15" i="8"/>
  <c r="DZ72" i="8" s="1"/>
  <c r="DZ15" i="10"/>
  <c r="DZ72" i="10" s="1"/>
  <c r="DR15" i="8"/>
  <c r="DR72" i="8" s="1"/>
  <c r="DR15" i="10"/>
  <c r="DR72" i="10" s="1"/>
  <c r="DJ15" i="8"/>
  <c r="DJ72" i="8" s="1"/>
  <c r="DJ15" i="10"/>
  <c r="DJ72" i="10" s="1"/>
  <c r="DB15" i="8"/>
  <c r="DB72" i="8" s="1"/>
  <c r="DB15" i="10"/>
  <c r="DB72" i="10" s="1"/>
  <c r="CT15" i="8"/>
  <c r="CT72" i="8" s="1"/>
  <c r="CT15" i="10"/>
  <c r="CT72" i="10" s="1"/>
  <c r="CL15" i="8"/>
  <c r="CL72" i="8" s="1"/>
  <c r="CL15" i="10"/>
  <c r="CL72" i="10" s="1"/>
  <c r="CD15" i="8"/>
  <c r="CD72" i="8" s="1"/>
  <c r="CD15" i="10"/>
  <c r="CD72" i="10" s="1"/>
  <c r="BV15" i="8"/>
  <c r="BV72" i="8" s="1"/>
  <c r="BV15" i="10"/>
  <c r="BV72" i="10" s="1"/>
  <c r="BF15" i="8"/>
  <c r="BF72" i="8" s="1"/>
  <c r="BF15" i="10"/>
  <c r="BF72" i="10" s="1"/>
  <c r="AX15" i="8"/>
  <c r="AX72" i="8" s="1"/>
  <c r="AX15" i="10"/>
  <c r="AX72" i="10" s="1"/>
  <c r="AP15" i="8"/>
  <c r="AP72" i="8" s="1"/>
  <c r="AP15" i="10"/>
  <c r="AP72" i="10" s="1"/>
  <c r="AH15" i="8"/>
  <c r="AH72" i="8" s="1"/>
  <c r="AH15" i="10"/>
  <c r="AH72" i="10" s="1"/>
  <c r="Z15" i="8"/>
  <c r="Z72" i="8" s="1"/>
  <c r="Z15" i="10"/>
  <c r="Z72" i="10" s="1"/>
  <c r="R15" i="8"/>
  <c r="R72" i="8" s="1"/>
  <c r="R15" i="10"/>
  <c r="R72" i="10" s="1"/>
  <c r="J15" i="8"/>
  <c r="J72" i="8" s="1"/>
  <c r="J15" i="10"/>
  <c r="J72" i="10" s="1"/>
  <c r="GT16" i="8"/>
  <c r="GT82" i="8" s="1"/>
  <c r="GT16" i="10"/>
  <c r="GT82" i="10" s="1"/>
  <c r="GL16" i="8"/>
  <c r="GL82" i="8" s="1"/>
  <c r="GL16" i="10"/>
  <c r="GL82" i="10" s="1"/>
  <c r="GD16" i="8"/>
  <c r="GD82" i="8" s="1"/>
  <c r="GD16" i="10"/>
  <c r="GD82" i="10" s="1"/>
  <c r="FV16" i="8"/>
  <c r="FV82" i="8" s="1"/>
  <c r="FV16" i="10"/>
  <c r="FV82" i="10" s="1"/>
  <c r="FN16" i="8"/>
  <c r="FN82" i="8" s="1"/>
  <c r="FN16" i="10"/>
  <c r="FN82" i="10" s="1"/>
  <c r="FF16" i="8"/>
  <c r="FF82" i="8" s="1"/>
  <c r="FF16" i="10"/>
  <c r="FF82" i="10" s="1"/>
  <c r="EX16" i="8"/>
  <c r="EX82" i="8" s="1"/>
  <c r="EX16" i="10"/>
  <c r="EX82" i="10" s="1"/>
  <c r="EP16" i="8"/>
  <c r="EP82" i="8" s="1"/>
  <c r="EP16" i="10"/>
  <c r="EP82" i="10" s="1"/>
  <c r="EH16" i="8"/>
  <c r="EH82" i="8" s="1"/>
  <c r="EH16" i="10"/>
  <c r="EH82" i="10" s="1"/>
  <c r="DZ16" i="8"/>
  <c r="DZ82" i="8" s="1"/>
  <c r="DZ16" i="10"/>
  <c r="DZ82" i="10" s="1"/>
  <c r="DR16" i="8"/>
  <c r="DR82" i="8" s="1"/>
  <c r="DR16" i="10"/>
  <c r="DR82" i="10" s="1"/>
  <c r="DJ16" i="8"/>
  <c r="DJ82" i="8" s="1"/>
  <c r="DJ16" i="10"/>
  <c r="DJ82" i="10" s="1"/>
  <c r="DB16" i="8"/>
  <c r="DB82" i="8" s="1"/>
  <c r="DB16" i="10"/>
  <c r="DB82" i="10" s="1"/>
  <c r="CT16" i="8"/>
  <c r="CT82" i="8" s="1"/>
  <c r="CT16" i="10"/>
  <c r="CT82" i="10" s="1"/>
  <c r="CL16" i="8"/>
  <c r="CL82" i="8" s="1"/>
  <c r="CL16" i="10"/>
  <c r="CL82" i="10" s="1"/>
  <c r="CD16" i="8"/>
  <c r="CD82" i="8" s="1"/>
  <c r="CD16" i="10"/>
  <c r="CD82" i="10" s="1"/>
  <c r="BV16" i="8"/>
  <c r="BV82" i="8" s="1"/>
  <c r="BV16" i="10"/>
  <c r="BV82" i="10" s="1"/>
  <c r="BF16" i="8"/>
  <c r="BF82" i="8" s="1"/>
  <c r="BF16" i="10"/>
  <c r="BF82" i="10" s="1"/>
  <c r="GR10" i="8"/>
  <c r="GR22" i="8" s="1"/>
  <c r="GR10" i="10"/>
  <c r="GR22" i="10" s="1"/>
  <c r="GJ10" i="8"/>
  <c r="GJ22" i="8" s="1"/>
  <c r="GJ10" i="10"/>
  <c r="GJ22" i="10" s="1"/>
  <c r="GB10" i="8"/>
  <c r="GB22" i="8" s="1"/>
  <c r="GB10" i="10"/>
  <c r="GB22" i="10" s="1"/>
  <c r="FT10" i="8"/>
  <c r="FT22" i="8" s="1"/>
  <c r="FT10" i="10"/>
  <c r="FT22" i="10" s="1"/>
  <c r="FL10" i="8"/>
  <c r="FL22" i="8" s="1"/>
  <c r="FL10" i="10"/>
  <c r="FL22" i="10" s="1"/>
  <c r="FD10" i="8"/>
  <c r="FD22" i="8" s="1"/>
  <c r="FD10" i="10"/>
  <c r="FD22" i="10" s="1"/>
  <c r="EV10" i="8"/>
  <c r="EV22" i="8" s="1"/>
  <c r="EV10" i="10"/>
  <c r="EV22" i="10" s="1"/>
  <c r="EN10" i="8"/>
  <c r="EN22" i="8" s="1"/>
  <c r="EN10" i="10"/>
  <c r="EN22" i="10" s="1"/>
  <c r="EF10" i="8"/>
  <c r="EF22" i="8" s="1"/>
  <c r="EF10" i="10"/>
  <c r="EF22" i="10" s="1"/>
  <c r="DX10" i="8"/>
  <c r="DX22" i="8" s="1"/>
  <c r="DX10" i="10"/>
  <c r="DX22" i="10" s="1"/>
  <c r="DP10" i="8"/>
  <c r="DP22" i="8" s="1"/>
  <c r="DP10" i="10"/>
  <c r="DP22" i="10" s="1"/>
  <c r="DH10" i="8"/>
  <c r="DH22" i="8" s="1"/>
  <c r="DH10" i="10"/>
  <c r="DH22" i="10" s="1"/>
  <c r="CZ10" i="8"/>
  <c r="CZ22" i="8" s="1"/>
  <c r="CZ10" i="10"/>
  <c r="CZ22" i="10" s="1"/>
  <c r="CR10" i="8"/>
  <c r="CR22" i="8" s="1"/>
  <c r="CR10" i="10"/>
  <c r="CR22" i="10" s="1"/>
  <c r="CJ10" i="8"/>
  <c r="CJ22" i="8" s="1"/>
  <c r="CJ10" i="10"/>
  <c r="CJ22" i="10" s="1"/>
  <c r="CB10" i="8"/>
  <c r="CB22" i="8" s="1"/>
  <c r="CB10" i="10"/>
  <c r="CB22" i="10" s="1"/>
  <c r="BT10" i="8"/>
  <c r="BT22" i="8" s="1"/>
  <c r="BT10" i="10"/>
  <c r="BT22" i="10" s="1"/>
  <c r="BL10" i="8"/>
  <c r="BL22" i="8" s="1"/>
  <c r="BL10" i="10"/>
  <c r="BL22" i="10" s="1"/>
  <c r="AY16" i="8"/>
  <c r="AY82" i="8" s="1"/>
  <c r="AY16" i="10"/>
  <c r="AY82" i="10" s="1"/>
  <c r="AI16" i="8"/>
  <c r="AI82" i="8" s="1"/>
  <c r="AI16" i="10"/>
  <c r="AI82" i="10" s="1"/>
  <c r="S16" i="8"/>
  <c r="S82" i="8" s="1"/>
  <c r="S16" i="10"/>
  <c r="S82" i="10" s="1"/>
  <c r="AZ16" i="8"/>
  <c r="AZ82" i="8" s="1"/>
  <c r="AZ16" i="10"/>
  <c r="AZ82" i="10" s="1"/>
  <c r="AR16" i="8"/>
  <c r="AR82" i="8" s="1"/>
  <c r="AR16" i="10"/>
  <c r="AR82" i="10" s="1"/>
  <c r="AJ16" i="8"/>
  <c r="AJ82" i="8" s="1"/>
  <c r="AJ16" i="10"/>
  <c r="AJ82" i="10" s="1"/>
  <c r="AB16" i="8"/>
  <c r="AB82" i="8" s="1"/>
  <c r="AB16" i="10"/>
  <c r="AB82" i="10" s="1"/>
  <c r="T16" i="8"/>
  <c r="T82" i="8" s="1"/>
  <c r="T16" i="10"/>
  <c r="T82" i="10" s="1"/>
  <c r="L16" i="8"/>
  <c r="L82" i="8" s="1"/>
  <c r="L16" i="10"/>
  <c r="L82" i="10" s="1"/>
  <c r="GU13" i="8"/>
  <c r="GU52" i="8" s="1"/>
  <c r="GU54" i="8" s="1"/>
  <c r="GU13" i="10"/>
  <c r="GU52" i="10" s="1"/>
  <c r="GU54" i="10" s="1"/>
  <c r="GM13" i="8"/>
  <c r="GM52" i="8" s="1"/>
  <c r="GM54" i="8" s="1"/>
  <c r="GM13" i="10"/>
  <c r="GM52" i="10" s="1"/>
  <c r="GM54" i="10" s="1"/>
  <c r="GE13" i="8"/>
  <c r="GE52" i="8" s="1"/>
  <c r="GE54" i="8" s="1"/>
  <c r="GE13" i="10"/>
  <c r="GE52" i="10" s="1"/>
  <c r="GE54" i="10" s="1"/>
  <c r="FW13" i="8"/>
  <c r="FW52" i="8" s="1"/>
  <c r="FW54" i="8" s="1"/>
  <c r="FW13" i="10"/>
  <c r="FW52" i="10" s="1"/>
  <c r="FW54" i="10" s="1"/>
  <c r="FO13" i="8"/>
  <c r="FO52" i="8" s="1"/>
  <c r="FO54" i="8" s="1"/>
  <c r="FO13" i="10"/>
  <c r="FO52" i="10" s="1"/>
  <c r="FO54" i="10" s="1"/>
  <c r="FG13" i="8"/>
  <c r="FG52" i="8" s="1"/>
  <c r="FG54" i="8" s="1"/>
  <c r="FG13" i="10"/>
  <c r="FG52" i="10" s="1"/>
  <c r="FG54" i="10" s="1"/>
  <c r="EY13" i="8"/>
  <c r="EY52" i="8" s="1"/>
  <c r="EY54" i="8" s="1"/>
  <c r="EY13" i="10"/>
  <c r="EY52" i="10" s="1"/>
  <c r="EY54" i="10" s="1"/>
  <c r="EQ13" i="8"/>
  <c r="EQ52" i="8" s="1"/>
  <c r="EQ54" i="8" s="1"/>
  <c r="EQ13" i="10"/>
  <c r="EQ52" i="10" s="1"/>
  <c r="EQ54" i="10" s="1"/>
  <c r="EI13" i="8"/>
  <c r="EI52" i="8" s="1"/>
  <c r="EI54" i="8" s="1"/>
  <c r="EI13" i="10"/>
  <c r="EI52" i="10" s="1"/>
  <c r="EI54" i="10" s="1"/>
  <c r="EA13" i="8"/>
  <c r="EA52" i="8" s="1"/>
  <c r="EA54" i="8" s="1"/>
  <c r="EA13" i="10"/>
  <c r="EA52" i="10" s="1"/>
  <c r="EA54" i="10" s="1"/>
  <c r="DS13" i="8"/>
  <c r="DS52" i="8" s="1"/>
  <c r="DS54" i="8" s="1"/>
  <c r="DS13" i="10"/>
  <c r="DS52" i="10" s="1"/>
  <c r="DS54" i="10" s="1"/>
  <c r="DK13" i="8"/>
  <c r="DK52" i="8" s="1"/>
  <c r="DK54" i="8" s="1"/>
  <c r="DK13" i="10"/>
  <c r="DK52" i="10" s="1"/>
  <c r="DK54" i="10" s="1"/>
  <c r="DC13" i="8"/>
  <c r="DC52" i="8" s="1"/>
  <c r="DC54" i="8" s="1"/>
  <c r="DC13" i="10"/>
  <c r="DC52" i="10" s="1"/>
  <c r="DC54" i="10" s="1"/>
  <c r="CU13" i="8"/>
  <c r="CU52" i="8" s="1"/>
  <c r="CU54" i="8" s="1"/>
  <c r="CU13" i="10"/>
  <c r="CU52" i="10" s="1"/>
  <c r="CU54" i="10" s="1"/>
  <c r="CM13" i="8"/>
  <c r="CM52" i="8" s="1"/>
  <c r="CM54" i="8" s="1"/>
  <c r="CM13" i="10"/>
  <c r="CM52" i="10" s="1"/>
  <c r="CM54" i="10" s="1"/>
  <c r="CE13" i="8"/>
  <c r="CE52" i="8" s="1"/>
  <c r="CE54" i="8" s="1"/>
  <c r="CE13" i="10"/>
  <c r="CE52" i="10" s="1"/>
  <c r="CE54" i="10" s="1"/>
  <c r="BW13" i="8"/>
  <c r="BW52" i="8" s="1"/>
  <c r="BW54" i="8" s="1"/>
  <c r="BW13" i="10"/>
  <c r="BW52" i="10" s="1"/>
  <c r="BW54" i="10" s="1"/>
  <c r="BG13" i="8"/>
  <c r="BG52" i="8" s="1"/>
  <c r="BG54" i="8" s="1"/>
  <c r="BG13" i="10"/>
  <c r="BG52" i="10" s="1"/>
  <c r="BG54" i="10" s="1"/>
  <c r="AY13" i="8"/>
  <c r="AY52" i="8" s="1"/>
  <c r="AY54" i="8" s="1"/>
  <c r="AY13" i="10"/>
  <c r="AY52" i="10" s="1"/>
  <c r="AY54" i="10" s="1"/>
  <c r="AQ13" i="8"/>
  <c r="AQ52" i="8" s="1"/>
  <c r="AQ54" i="8" s="1"/>
  <c r="AQ13" i="10"/>
  <c r="AQ52" i="10" s="1"/>
  <c r="AQ54" i="10" s="1"/>
  <c r="AI13" i="8"/>
  <c r="AI52" i="8" s="1"/>
  <c r="AI54" i="8" s="1"/>
  <c r="AI13" i="10"/>
  <c r="AI52" i="10" s="1"/>
  <c r="AI54" i="10" s="1"/>
  <c r="AA13" i="8"/>
  <c r="AA52" i="8" s="1"/>
  <c r="AA54" i="8" s="1"/>
  <c r="AA13" i="10"/>
  <c r="AA52" i="10" s="1"/>
  <c r="AA54" i="10" s="1"/>
  <c r="S13" i="8"/>
  <c r="S52" i="8" s="1"/>
  <c r="S54" i="8" s="1"/>
  <c r="S13" i="10"/>
  <c r="S52" i="10" s="1"/>
  <c r="S54" i="10" s="1"/>
  <c r="K13" i="8"/>
  <c r="K52" i="8" s="1"/>
  <c r="K54" i="8" s="1"/>
  <c r="K13" i="10"/>
  <c r="K52" i="10" s="1"/>
  <c r="K54" i="10" s="1"/>
  <c r="GU14" i="8"/>
  <c r="GU62" i="8" s="1"/>
  <c r="GU64" i="8" s="1"/>
  <c r="GU14" i="10"/>
  <c r="GU62" i="10" s="1"/>
  <c r="GU64" i="10" s="1"/>
  <c r="GM14" i="8"/>
  <c r="GM62" i="8" s="1"/>
  <c r="GM64" i="8" s="1"/>
  <c r="GM14" i="10"/>
  <c r="GM62" i="10" s="1"/>
  <c r="GM64" i="10" s="1"/>
  <c r="GE14" i="8"/>
  <c r="GE62" i="8" s="1"/>
  <c r="GE64" i="8" s="1"/>
  <c r="GE14" i="10"/>
  <c r="GE62" i="10" s="1"/>
  <c r="GE64" i="10" s="1"/>
  <c r="FW14" i="8"/>
  <c r="FW62" i="8" s="1"/>
  <c r="FW64" i="8" s="1"/>
  <c r="FW14" i="10"/>
  <c r="FW62" i="10" s="1"/>
  <c r="FW64" i="10" s="1"/>
  <c r="FO14" i="8"/>
  <c r="FO62" i="8" s="1"/>
  <c r="FO64" i="8" s="1"/>
  <c r="FO14" i="10"/>
  <c r="FO62" i="10" s="1"/>
  <c r="FO64" i="10" s="1"/>
  <c r="FG14" i="8"/>
  <c r="FG62" i="8" s="1"/>
  <c r="FG64" i="8" s="1"/>
  <c r="FG14" i="10"/>
  <c r="FG62" i="10" s="1"/>
  <c r="FG64" i="10" s="1"/>
  <c r="EY14" i="8"/>
  <c r="EY62" i="8" s="1"/>
  <c r="EY64" i="8" s="1"/>
  <c r="EY14" i="10"/>
  <c r="EY62" i="10" s="1"/>
  <c r="EY64" i="10" s="1"/>
  <c r="EQ14" i="8"/>
  <c r="EQ62" i="8" s="1"/>
  <c r="EQ64" i="8" s="1"/>
  <c r="EQ14" i="10"/>
  <c r="EQ62" i="10" s="1"/>
  <c r="EQ64" i="10" s="1"/>
  <c r="EI14" i="8"/>
  <c r="EI62" i="8" s="1"/>
  <c r="EI64" i="8" s="1"/>
  <c r="EI14" i="10"/>
  <c r="EI62" i="10" s="1"/>
  <c r="EI64" i="10" s="1"/>
  <c r="EA14" i="8"/>
  <c r="EA62" i="8" s="1"/>
  <c r="EA64" i="8" s="1"/>
  <c r="EA14" i="10"/>
  <c r="EA62" i="10" s="1"/>
  <c r="EA64" i="10" s="1"/>
  <c r="DS14" i="8"/>
  <c r="DS62" i="8" s="1"/>
  <c r="DS64" i="8" s="1"/>
  <c r="DS14" i="10"/>
  <c r="DS62" i="10" s="1"/>
  <c r="DS64" i="10" s="1"/>
  <c r="DK14" i="8"/>
  <c r="DK62" i="8" s="1"/>
  <c r="DK64" i="8" s="1"/>
  <c r="DK14" i="10"/>
  <c r="DK62" i="10" s="1"/>
  <c r="DK64" i="10" s="1"/>
  <c r="DC14" i="8"/>
  <c r="DC62" i="8" s="1"/>
  <c r="DC64" i="8" s="1"/>
  <c r="DC14" i="10"/>
  <c r="DC62" i="10" s="1"/>
  <c r="DC64" i="10" s="1"/>
  <c r="CU14" i="8"/>
  <c r="CU62" i="8" s="1"/>
  <c r="CU64" i="8" s="1"/>
  <c r="CU14" i="10"/>
  <c r="CU62" i="10" s="1"/>
  <c r="CU64" i="10" s="1"/>
  <c r="CM14" i="8"/>
  <c r="CM62" i="8" s="1"/>
  <c r="CM64" i="8" s="1"/>
  <c r="CM14" i="10"/>
  <c r="CM62" i="10" s="1"/>
  <c r="CM64" i="10" s="1"/>
  <c r="CE14" i="8"/>
  <c r="CE62" i="8" s="1"/>
  <c r="CE64" i="8" s="1"/>
  <c r="CE14" i="10"/>
  <c r="CE62" i="10" s="1"/>
  <c r="CE64" i="10" s="1"/>
  <c r="BW14" i="8"/>
  <c r="BW62" i="8" s="1"/>
  <c r="BW64" i="8" s="1"/>
  <c r="BW14" i="10"/>
  <c r="BW62" i="10" s="1"/>
  <c r="BW64" i="10" s="1"/>
  <c r="BG14" i="8"/>
  <c r="BG62" i="8" s="1"/>
  <c r="BG64" i="8" s="1"/>
  <c r="BG14" i="10"/>
  <c r="BG62" i="10" s="1"/>
  <c r="BG64" i="10" s="1"/>
  <c r="GS15" i="8"/>
  <c r="GS72" i="8" s="1"/>
  <c r="GS15" i="10"/>
  <c r="GS72" i="10" s="1"/>
  <c r="GK15" i="8"/>
  <c r="GK72" i="8" s="1"/>
  <c r="GK15" i="10"/>
  <c r="GK72" i="10" s="1"/>
  <c r="GC15" i="8"/>
  <c r="GC72" i="8" s="1"/>
  <c r="GC15" i="10"/>
  <c r="GC72" i="10" s="1"/>
  <c r="FU15" i="8"/>
  <c r="FU72" i="8" s="1"/>
  <c r="FU15" i="10"/>
  <c r="FU72" i="10" s="1"/>
  <c r="FM15" i="8"/>
  <c r="FM72" i="8" s="1"/>
  <c r="FM15" i="10"/>
  <c r="FM72" i="10" s="1"/>
  <c r="FE15" i="8"/>
  <c r="FE72" i="8" s="1"/>
  <c r="FE15" i="10"/>
  <c r="FE72" i="10" s="1"/>
  <c r="EW15" i="8"/>
  <c r="EW72" i="8" s="1"/>
  <c r="EW15" i="10"/>
  <c r="EW72" i="10" s="1"/>
  <c r="EO15" i="8"/>
  <c r="EO72" i="8" s="1"/>
  <c r="EO15" i="10"/>
  <c r="EO72" i="10" s="1"/>
  <c r="EG15" i="8"/>
  <c r="EG72" i="8" s="1"/>
  <c r="EG15" i="10"/>
  <c r="EG72" i="10" s="1"/>
  <c r="DY15" i="8"/>
  <c r="DY72" i="8" s="1"/>
  <c r="DY15" i="10"/>
  <c r="DY72" i="10" s="1"/>
  <c r="DQ15" i="8"/>
  <c r="DQ72" i="8" s="1"/>
  <c r="DQ15" i="10"/>
  <c r="DQ72" i="10" s="1"/>
  <c r="DI15" i="8"/>
  <c r="DI72" i="8" s="1"/>
  <c r="DI15" i="10"/>
  <c r="DI72" i="10" s="1"/>
  <c r="DA15" i="8"/>
  <c r="DA72" i="8" s="1"/>
  <c r="DA15" i="10"/>
  <c r="DA72" i="10" s="1"/>
  <c r="CS15" i="8"/>
  <c r="CS72" i="8" s="1"/>
  <c r="CS15" i="10"/>
  <c r="CS72" i="10" s="1"/>
  <c r="CK15" i="8"/>
  <c r="CK72" i="8" s="1"/>
  <c r="CK15" i="10"/>
  <c r="CK72" i="10" s="1"/>
  <c r="CC15" i="8"/>
  <c r="CC72" i="8" s="1"/>
  <c r="CC15" i="10"/>
  <c r="CC72" i="10" s="1"/>
  <c r="BU15" i="8"/>
  <c r="BU72" i="8" s="1"/>
  <c r="BU15" i="10"/>
  <c r="BU72" i="10" s="1"/>
  <c r="BM15" i="8"/>
  <c r="BM72" i="8" s="1"/>
  <c r="BM15" i="10"/>
  <c r="BM72" i="10" s="1"/>
  <c r="BE15" i="8"/>
  <c r="BE72" i="8" s="1"/>
  <c r="BE15" i="10"/>
  <c r="BE72" i="10" s="1"/>
  <c r="AW15" i="8"/>
  <c r="AW72" i="8" s="1"/>
  <c r="AW15" i="10"/>
  <c r="AW72" i="10" s="1"/>
  <c r="AO15" i="8"/>
  <c r="AO72" i="8" s="1"/>
  <c r="AO15" i="10"/>
  <c r="AO72" i="10" s="1"/>
  <c r="AG15" i="8"/>
  <c r="AG72" i="8" s="1"/>
  <c r="AG15" i="10"/>
  <c r="AG72" i="10" s="1"/>
  <c r="Y15" i="8"/>
  <c r="Y72" i="8" s="1"/>
  <c r="Y15" i="10"/>
  <c r="Y72" i="10" s="1"/>
  <c r="Q15" i="8"/>
  <c r="Q72" i="8" s="1"/>
  <c r="Q15" i="10"/>
  <c r="Q72" i="10" s="1"/>
  <c r="I15" i="8"/>
  <c r="I72" i="8" s="1"/>
  <c r="I15" i="10"/>
  <c r="I72" i="10" s="1"/>
  <c r="GS16" i="8"/>
  <c r="GS82" i="8" s="1"/>
  <c r="GS16" i="10"/>
  <c r="GS82" i="10" s="1"/>
  <c r="GK16" i="8"/>
  <c r="GK82" i="8" s="1"/>
  <c r="GK16" i="10"/>
  <c r="GK82" i="10" s="1"/>
  <c r="GC16" i="8"/>
  <c r="GC82" i="8" s="1"/>
  <c r="GC16" i="10"/>
  <c r="GC82" i="10" s="1"/>
  <c r="FU16" i="8"/>
  <c r="FU82" i="8" s="1"/>
  <c r="FU16" i="10"/>
  <c r="FU82" i="10" s="1"/>
  <c r="FM16" i="8"/>
  <c r="FM82" i="8" s="1"/>
  <c r="FM16" i="10"/>
  <c r="FM82" i="10" s="1"/>
  <c r="FE16" i="8"/>
  <c r="FE82" i="8" s="1"/>
  <c r="FE16" i="10"/>
  <c r="FE82" i="10" s="1"/>
  <c r="EW16" i="8"/>
  <c r="EW82" i="8" s="1"/>
  <c r="EW16" i="10"/>
  <c r="EW82" i="10" s="1"/>
  <c r="EO16" i="8"/>
  <c r="EO82" i="8" s="1"/>
  <c r="EO16" i="10"/>
  <c r="EO82" i="10" s="1"/>
  <c r="EG16" i="8"/>
  <c r="EG82" i="8" s="1"/>
  <c r="EG16" i="10"/>
  <c r="EG82" i="10" s="1"/>
  <c r="DY16" i="8"/>
  <c r="DY82" i="8" s="1"/>
  <c r="DY16" i="10"/>
  <c r="DY82" i="10" s="1"/>
  <c r="DQ16" i="8"/>
  <c r="DQ82" i="8" s="1"/>
  <c r="DQ16" i="10"/>
  <c r="DQ82" i="10" s="1"/>
  <c r="DI16" i="8"/>
  <c r="DI82" i="8" s="1"/>
  <c r="DI16" i="10"/>
  <c r="DI82" i="10" s="1"/>
  <c r="DA16" i="8"/>
  <c r="DA82" i="8" s="1"/>
  <c r="DA16" i="10"/>
  <c r="DA82" i="10" s="1"/>
  <c r="CS16" i="8"/>
  <c r="CS82" i="8" s="1"/>
  <c r="CS16" i="10"/>
  <c r="CS82" i="10" s="1"/>
  <c r="CK16" i="8"/>
  <c r="CK82" i="8" s="1"/>
  <c r="CK16" i="10"/>
  <c r="CK82" i="10" s="1"/>
  <c r="CC16" i="8"/>
  <c r="CC82" i="8" s="1"/>
  <c r="CC16" i="10"/>
  <c r="CC82" i="10" s="1"/>
  <c r="BU16" i="8"/>
  <c r="BU82" i="8" s="1"/>
  <c r="BU16" i="10"/>
  <c r="BU82" i="10" s="1"/>
  <c r="BM16" i="8"/>
  <c r="BM82" i="8" s="1"/>
  <c r="BM16" i="10"/>
  <c r="BM82" i="10" s="1"/>
  <c r="BE16" i="8"/>
  <c r="BE82" i="8" s="1"/>
  <c r="BE16" i="10"/>
  <c r="BE82" i="10" s="1"/>
  <c r="GQ10" i="8"/>
  <c r="GQ22" i="8" s="1"/>
  <c r="GQ10" i="10"/>
  <c r="GQ22" i="10" s="1"/>
  <c r="GI10" i="8"/>
  <c r="GI22" i="8" s="1"/>
  <c r="GI10" i="10"/>
  <c r="GI22" i="10" s="1"/>
  <c r="GA10" i="8"/>
  <c r="GA22" i="8" s="1"/>
  <c r="GA10" i="10"/>
  <c r="GA22" i="10" s="1"/>
  <c r="FS10" i="8"/>
  <c r="FS22" i="8" s="1"/>
  <c r="FS10" i="10"/>
  <c r="FS22" i="10" s="1"/>
  <c r="FK10" i="8"/>
  <c r="FK22" i="8" s="1"/>
  <c r="FK10" i="10"/>
  <c r="FK22" i="10" s="1"/>
  <c r="FC10" i="8"/>
  <c r="FC22" i="8" s="1"/>
  <c r="FC10" i="10"/>
  <c r="FC22" i="10" s="1"/>
  <c r="EU10" i="8"/>
  <c r="EU22" i="8" s="1"/>
  <c r="EU10" i="10"/>
  <c r="EU22" i="10" s="1"/>
  <c r="EM10" i="8"/>
  <c r="EM22" i="8" s="1"/>
  <c r="EM10" i="10"/>
  <c r="EM22" i="10" s="1"/>
  <c r="EE10" i="8"/>
  <c r="EE22" i="8" s="1"/>
  <c r="EE10" i="10"/>
  <c r="EE22" i="10" s="1"/>
  <c r="DW10" i="8"/>
  <c r="DW22" i="8" s="1"/>
  <c r="DW10" i="10"/>
  <c r="DW22" i="10" s="1"/>
  <c r="DO10" i="8"/>
  <c r="DO22" i="8" s="1"/>
  <c r="DO10" i="10"/>
  <c r="DO22" i="10" s="1"/>
  <c r="DG10" i="8"/>
  <c r="DG22" i="8" s="1"/>
  <c r="DG10" i="10"/>
  <c r="DG22" i="10" s="1"/>
  <c r="CY10" i="8"/>
  <c r="CY22" i="8" s="1"/>
  <c r="CY10" i="10"/>
  <c r="CY22" i="10" s="1"/>
  <c r="CQ10" i="8"/>
  <c r="CQ22" i="8" s="1"/>
  <c r="CQ10" i="10"/>
  <c r="CQ22" i="10" s="1"/>
  <c r="CI10" i="8"/>
  <c r="CI22" i="8" s="1"/>
  <c r="CI10" i="10"/>
  <c r="CI22" i="10" s="1"/>
  <c r="CA10" i="8"/>
  <c r="CA22" i="8" s="1"/>
  <c r="CA10" i="10"/>
  <c r="CA22" i="10" s="1"/>
  <c r="BS10" i="8"/>
  <c r="BS22" i="8" s="1"/>
  <c r="BS10" i="10"/>
  <c r="BS22" i="10" s="1"/>
  <c r="BK10" i="8"/>
  <c r="BK22" i="8" s="1"/>
  <c r="BK10" i="10"/>
  <c r="BK22" i="10" s="1"/>
  <c r="AQ16" i="8"/>
  <c r="AQ82" i="8" s="1"/>
  <c r="AQ16" i="10"/>
  <c r="AQ82" i="10" s="1"/>
  <c r="GT13" i="8"/>
  <c r="GT52" i="8" s="1"/>
  <c r="GT54" i="8" s="1"/>
  <c r="GT13" i="10"/>
  <c r="GT52" i="10" s="1"/>
  <c r="GT54" i="10" s="1"/>
  <c r="DZ13" i="8"/>
  <c r="DZ52" i="8" s="1"/>
  <c r="DZ54" i="8" s="1"/>
  <c r="DZ13" i="10"/>
  <c r="DZ52" i="10" s="1"/>
  <c r="DZ54" i="10" s="1"/>
  <c r="BV13" i="8"/>
  <c r="BV52" i="8" s="1"/>
  <c r="BV54" i="8" s="1"/>
  <c r="BV13" i="10"/>
  <c r="BV52" i="10" s="1"/>
  <c r="BV54" i="10" s="1"/>
  <c r="FF14" i="8"/>
  <c r="FF62" i="8" s="1"/>
  <c r="FF64" i="8" s="1"/>
  <c r="FF14" i="10"/>
  <c r="FF62" i="10" s="1"/>
  <c r="FF64" i="10" s="1"/>
  <c r="CT14" i="8"/>
  <c r="CT62" i="8" s="1"/>
  <c r="CT64" i="8" s="1"/>
  <c r="CT14" i="10"/>
  <c r="CT62" i="10" s="1"/>
  <c r="CT64" i="10" s="1"/>
  <c r="GB15" i="8"/>
  <c r="GB72" i="8" s="1"/>
  <c r="GB15" i="10"/>
  <c r="GB72" i="10" s="1"/>
  <c r="EN15" i="8"/>
  <c r="EN72" i="8" s="1"/>
  <c r="EN15" i="10"/>
  <c r="EN72" i="10" s="1"/>
  <c r="CR15" i="8"/>
  <c r="CR72" i="8" s="1"/>
  <c r="CR15" i="10"/>
  <c r="CR72" i="10" s="1"/>
  <c r="BL15" i="8"/>
  <c r="BL72" i="8" s="1"/>
  <c r="BL15" i="10"/>
  <c r="BL72" i="10" s="1"/>
  <c r="AV15" i="8"/>
  <c r="AV72" i="8" s="1"/>
  <c r="AV15" i="10"/>
  <c r="AV72" i="10" s="1"/>
  <c r="GR16" i="8"/>
  <c r="GR82" i="8" s="1"/>
  <c r="GR16" i="10"/>
  <c r="GR82" i="10" s="1"/>
  <c r="FT16" i="8"/>
  <c r="FT82" i="8" s="1"/>
  <c r="FT16" i="10"/>
  <c r="FT82" i="10" s="1"/>
  <c r="FD16" i="8"/>
  <c r="FD82" i="8" s="1"/>
  <c r="FD16" i="10"/>
  <c r="FD82" i="10" s="1"/>
  <c r="EF16" i="8"/>
  <c r="EF82" i="8" s="1"/>
  <c r="EF16" i="10"/>
  <c r="EF82" i="10" s="1"/>
  <c r="DX16" i="8"/>
  <c r="DX82" i="8" s="1"/>
  <c r="DX16" i="10"/>
  <c r="DX82" i="10" s="1"/>
  <c r="DH16" i="8"/>
  <c r="DH82" i="8" s="1"/>
  <c r="DH16" i="10"/>
  <c r="DH82" i="10" s="1"/>
  <c r="CZ16" i="8"/>
  <c r="CZ82" i="8" s="1"/>
  <c r="CZ16" i="10"/>
  <c r="CZ82" i="10" s="1"/>
  <c r="CJ16" i="8"/>
  <c r="CJ82" i="8" s="1"/>
  <c r="CJ16" i="10"/>
  <c r="CJ82" i="10" s="1"/>
  <c r="BT16" i="8"/>
  <c r="BT82" i="8" s="1"/>
  <c r="BT16" i="10"/>
  <c r="BT82" i="10" s="1"/>
  <c r="J16" i="8"/>
  <c r="J82" i="8" s="1"/>
  <c r="J16" i="10"/>
  <c r="J82" i="10" s="1"/>
  <c r="GP10" i="8"/>
  <c r="GP22" i="8" s="1"/>
  <c r="GP10" i="10"/>
  <c r="GP22" i="10" s="1"/>
  <c r="FB10" i="8"/>
  <c r="FB22" i="8" s="1"/>
  <c r="FB10" i="10"/>
  <c r="FB22" i="10" s="1"/>
  <c r="DN10" i="8"/>
  <c r="DN22" i="8" s="1"/>
  <c r="DN10" i="10"/>
  <c r="DN22" i="10" s="1"/>
  <c r="BJ10" i="8"/>
  <c r="BJ22" i="8" s="1"/>
  <c r="BJ10" i="10"/>
  <c r="BJ22" i="10" s="1"/>
  <c r="EH13" i="8"/>
  <c r="EH52" i="8" s="1"/>
  <c r="EH54" i="8" s="1"/>
  <c r="EH13" i="10"/>
  <c r="EH52" i="10" s="1"/>
  <c r="EH54" i="10" s="1"/>
  <c r="AX13" i="8"/>
  <c r="AX52" i="8" s="1"/>
  <c r="AX54" i="8" s="1"/>
  <c r="AX13" i="10"/>
  <c r="AX52" i="10" s="1"/>
  <c r="GL14" i="8"/>
  <c r="GL62" i="8" s="1"/>
  <c r="GL64" i="8" s="1"/>
  <c r="GL14" i="10"/>
  <c r="GL62" i="10" s="1"/>
  <c r="GL64" i="10" s="1"/>
  <c r="EH14" i="8"/>
  <c r="EH62" i="8" s="1"/>
  <c r="EH64" i="8" s="1"/>
  <c r="EH14" i="10"/>
  <c r="EH62" i="10" s="1"/>
  <c r="EH64" i="10" s="1"/>
  <c r="DJ14" i="8"/>
  <c r="DJ62" i="8" s="1"/>
  <c r="DJ64" i="8" s="1"/>
  <c r="DJ14" i="10"/>
  <c r="DJ62" i="10" s="1"/>
  <c r="DJ64" i="10" s="1"/>
  <c r="CD14" i="8"/>
  <c r="CD62" i="8" s="1"/>
  <c r="CD64" i="8" s="1"/>
  <c r="CD14" i="10"/>
  <c r="CD62" i="10" s="1"/>
  <c r="CD64" i="10" s="1"/>
  <c r="FT15" i="8"/>
  <c r="FT72" i="8" s="1"/>
  <c r="FT15" i="10"/>
  <c r="FT72" i="10" s="1"/>
  <c r="DX15" i="8"/>
  <c r="DX72" i="8" s="1"/>
  <c r="DX15" i="10"/>
  <c r="DX72" i="10" s="1"/>
  <c r="CB15" i="8"/>
  <c r="CB72" i="8" s="1"/>
  <c r="CB15" i="10"/>
  <c r="CB72" i="10" s="1"/>
  <c r="H15" i="8"/>
  <c r="H72" i="8" s="1"/>
  <c r="H15" i="10"/>
  <c r="H72" i="10" s="1"/>
  <c r="GB16" i="8"/>
  <c r="GB82" i="8" s="1"/>
  <c r="GB16" i="10"/>
  <c r="GB82" i="10" s="1"/>
  <c r="CP10" i="8"/>
  <c r="CP22" i="8" s="1"/>
  <c r="CP10" i="10"/>
  <c r="CP22" i="10" s="1"/>
  <c r="Z16" i="8"/>
  <c r="Z82" i="8" s="1"/>
  <c r="Z16" i="10"/>
  <c r="Z82" i="10" s="1"/>
  <c r="Y13" i="8"/>
  <c r="Y52" i="8" s="1"/>
  <c r="Y54" i="8" s="1"/>
  <c r="Y13" i="10"/>
  <c r="Y52" i="10" s="1"/>
  <c r="Y54" i="10" s="1"/>
  <c r="K16" i="8"/>
  <c r="K82" i="8" s="1"/>
  <c r="K16" i="10"/>
  <c r="K82" i="10" s="1"/>
  <c r="FF13" i="8"/>
  <c r="FF52" i="8" s="1"/>
  <c r="FF54" i="8" s="1"/>
  <c r="FF13" i="10"/>
  <c r="FF52" i="10" s="1"/>
  <c r="FF54" i="10" s="1"/>
  <c r="CT13" i="8"/>
  <c r="CT52" i="8" s="1"/>
  <c r="CT54" i="8" s="1"/>
  <c r="CT13" i="10"/>
  <c r="CT52" i="10" s="1"/>
  <c r="CT54" i="10" s="1"/>
  <c r="AH13" i="8"/>
  <c r="AH52" i="8" s="1"/>
  <c r="AH54" i="8" s="1"/>
  <c r="AH13" i="10"/>
  <c r="AH52" i="10" s="1"/>
  <c r="AH54" i="10" s="1"/>
  <c r="EX14" i="8"/>
  <c r="EX62" i="8" s="1"/>
  <c r="EX64" i="8" s="1"/>
  <c r="EX14" i="10"/>
  <c r="EX62" i="10" s="1"/>
  <c r="EX64" i="10" s="1"/>
  <c r="CL14" i="8"/>
  <c r="CL62" i="8" s="1"/>
  <c r="CL64" i="8" s="1"/>
  <c r="CL14" i="10"/>
  <c r="CL62" i="10" s="1"/>
  <c r="CL64" i="10" s="1"/>
  <c r="FL15" i="8"/>
  <c r="FL72" i="8" s="1"/>
  <c r="FL15" i="10"/>
  <c r="FL72" i="10" s="1"/>
  <c r="DP15" i="8"/>
  <c r="DP72" i="8" s="1"/>
  <c r="DP15" i="10"/>
  <c r="DP72" i="10" s="1"/>
  <c r="BT15" i="8"/>
  <c r="BT72" i="8" s="1"/>
  <c r="BT15" i="10"/>
  <c r="BT72" i="10" s="1"/>
  <c r="BD15" i="8"/>
  <c r="BD72" i="8" s="1"/>
  <c r="BD15" i="10"/>
  <c r="BD72" i="10" s="1"/>
  <c r="P15" i="8"/>
  <c r="P72" i="8" s="1"/>
  <c r="P15" i="10"/>
  <c r="P72" i="10" s="1"/>
  <c r="GJ16" i="8"/>
  <c r="GJ82" i="8" s="1"/>
  <c r="GJ16" i="10"/>
  <c r="GJ82" i="10" s="1"/>
  <c r="FL16" i="8"/>
  <c r="FL82" i="8" s="1"/>
  <c r="FL16" i="10"/>
  <c r="FL82" i="10" s="1"/>
  <c r="EN16" i="8"/>
  <c r="EN82" i="8" s="1"/>
  <c r="EN16" i="10"/>
  <c r="EN82" i="10" s="1"/>
  <c r="DP16" i="8"/>
  <c r="DP82" i="8" s="1"/>
  <c r="DP16" i="10"/>
  <c r="DP82" i="10" s="1"/>
  <c r="CR16" i="8"/>
  <c r="CR82" i="8" s="1"/>
  <c r="CR16" i="10"/>
  <c r="CR82" i="10" s="1"/>
  <c r="CB16" i="8"/>
  <c r="CB82" i="8" s="1"/>
  <c r="CB16" i="10"/>
  <c r="CB82" i="10" s="1"/>
  <c r="BL16" i="8"/>
  <c r="BL82" i="8" s="1"/>
  <c r="BL16" i="10"/>
  <c r="BL82" i="10" s="1"/>
  <c r="GH10" i="8"/>
  <c r="GH22" i="8" s="1"/>
  <c r="GH10" i="10"/>
  <c r="GH22" i="10" s="1"/>
  <c r="FZ10" i="8"/>
  <c r="FZ22" i="8" s="1"/>
  <c r="FZ10" i="10"/>
  <c r="FZ22" i="10" s="1"/>
  <c r="FJ10" i="8"/>
  <c r="FJ22" i="8" s="1"/>
  <c r="FJ10" i="10"/>
  <c r="FJ22" i="10" s="1"/>
  <c r="ET10" i="8"/>
  <c r="ET22" i="8" s="1"/>
  <c r="ET10" i="10"/>
  <c r="ET22" i="10" s="1"/>
  <c r="EL10" i="8"/>
  <c r="EL22" i="8" s="1"/>
  <c r="EL10" i="10"/>
  <c r="EL22" i="10" s="1"/>
  <c r="ED10" i="8"/>
  <c r="ED22" i="8" s="1"/>
  <c r="ED10" i="10"/>
  <c r="ED22" i="10" s="1"/>
  <c r="DV10" i="8"/>
  <c r="DV22" i="8" s="1"/>
  <c r="DV10" i="10"/>
  <c r="DV22" i="10" s="1"/>
  <c r="DF10" i="8"/>
  <c r="DF22" i="8" s="1"/>
  <c r="DF10" i="10"/>
  <c r="DF22" i="10" s="1"/>
  <c r="CX10" i="8"/>
  <c r="CX22" i="8" s="1"/>
  <c r="CX10" i="10"/>
  <c r="CX22" i="10" s="1"/>
  <c r="BZ10" i="8"/>
  <c r="BZ22" i="8" s="1"/>
  <c r="BZ10" i="10"/>
  <c r="BZ22" i="10" s="1"/>
  <c r="AX16" i="8"/>
  <c r="AX82" i="8" s="1"/>
  <c r="AX16" i="10"/>
  <c r="AX82" i="10" s="1"/>
  <c r="AP16" i="8"/>
  <c r="AP82" i="8" s="1"/>
  <c r="AP16" i="10"/>
  <c r="AP82" i="10" s="1"/>
  <c r="AH16" i="8"/>
  <c r="AH82" i="8" s="1"/>
  <c r="AH16" i="10"/>
  <c r="AH82" i="10" s="1"/>
  <c r="I16" i="8"/>
  <c r="I82" i="8" s="1"/>
  <c r="I16" i="10"/>
  <c r="I82" i="10" s="1"/>
  <c r="GS13" i="8"/>
  <c r="GS52" i="8" s="1"/>
  <c r="GS54" i="8" s="1"/>
  <c r="GS13" i="10"/>
  <c r="GS52" i="10" s="1"/>
  <c r="GS54" i="10" s="1"/>
  <c r="GK13" i="8"/>
  <c r="GK52" i="8" s="1"/>
  <c r="GK54" i="8" s="1"/>
  <c r="GK13" i="10"/>
  <c r="GK52" i="10" s="1"/>
  <c r="GK54" i="10" s="1"/>
  <c r="GC13" i="8"/>
  <c r="GC52" i="8" s="1"/>
  <c r="GC54" i="8" s="1"/>
  <c r="GC13" i="10"/>
  <c r="GC52" i="10" s="1"/>
  <c r="GC54" i="10" s="1"/>
  <c r="FU13" i="8"/>
  <c r="FU52" i="8" s="1"/>
  <c r="FU54" i="8" s="1"/>
  <c r="FU13" i="10"/>
  <c r="FU52" i="10" s="1"/>
  <c r="FU54" i="10" s="1"/>
  <c r="FM13" i="8"/>
  <c r="FM52" i="8" s="1"/>
  <c r="FM54" i="8" s="1"/>
  <c r="FM13" i="10"/>
  <c r="FM52" i="10" s="1"/>
  <c r="FM54" i="10" s="1"/>
  <c r="FE13" i="8"/>
  <c r="FE52" i="8" s="1"/>
  <c r="FE54" i="8" s="1"/>
  <c r="FE13" i="10"/>
  <c r="FE52" i="10" s="1"/>
  <c r="FE54" i="10" s="1"/>
  <c r="EW13" i="8"/>
  <c r="EW52" i="8" s="1"/>
  <c r="EW54" i="8" s="1"/>
  <c r="EW13" i="10"/>
  <c r="EW52" i="10" s="1"/>
  <c r="EW54" i="10" s="1"/>
  <c r="EO13" i="8"/>
  <c r="EO52" i="8" s="1"/>
  <c r="EO54" i="8" s="1"/>
  <c r="EO13" i="10"/>
  <c r="EO52" i="10" s="1"/>
  <c r="EO54" i="10" s="1"/>
  <c r="EG13" i="8"/>
  <c r="EG52" i="8" s="1"/>
  <c r="EG54" i="8" s="1"/>
  <c r="EG13" i="10"/>
  <c r="EG52" i="10" s="1"/>
  <c r="EG54" i="10" s="1"/>
  <c r="DY13" i="8"/>
  <c r="DY52" i="8" s="1"/>
  <c r="DY54" i="8" s="1"/>
  <c r="DY13" i="10"/>
  <c r="DY52" i="10" s="1"/>
  <c r="DY54" i="10" s="1"/>
  <c r="DQ13" i="8"/>
  <c r="DQ52" i="8" s="1"/>
  <c r="DQ54" i="8" s="1"/>
  <c r="DQ13" i="10"/>
  <c r="DQ52" i="10" s="1"/>
  <c r="DQ54" i="10" s="1"/>
  <c r="DI13" i="8"/>
  <c r="DI52" i="8" s="1"/>
  <c r="DI54" i="8" s="1"/>
  <c r="DI13" i="10"/>
  <c r="DI52" i="10" s="1"/>
  <c r="DI54" i="10" s="1"/>
  <c r="DA13" i="8"/>
  <c r="DA52" i="8" s="1"/>
  <c r="DA54" i="8" s="1"/>
  <c r="DA13" i="10"/>
  <c r="DA52" i="10" s="1"/>
  <c r="DA54" i="10" s="1"/>
  <c r="CS13" i="8"/>
  <c r="CS52" i="8" s="1"/>
  <c r="CS54" i="8" s="1"/>
  <c r="CS13" i="10"/>
  <c r="CS52" i="10" s="1"/>
  <c r="CS54" i="10" s="1"/>
  <c r="CK13" i="8"/>
  <c r="CK52" i="8" s="1"/>
  <c r="CK54" i="8" s="1"/>
  <c r="CK13" i="10"/>
  <c r="CK52" i="10" s="1"/>
  <c r="CK54" i="10" s="1"/>
  <c r="CC13" i="8"/>
  <c r="CC52" i="8" s="1"/>
  <c r="CC54" i="8" s="1"/>
  <c r="CC13" i="10"/>
  <c r="CC52" i="10" s="1"/>
  <c r="CC54" i="10" s="1"/>
  <c r="BU13" i="8"/>
  <c r="BU52" i="8" s="1"/>
  <c r="BU54" i="8" s="1"/>
  <c r="BU13" i="10"/>
  <c r="BU52" i="10" s="1"/>
  <c r="BU54" i="10" s="1"/>
  <c r="AW13" i="8"/>
  <c r="AW52" i="8" s="1"/>
  <c r="AW54" i="8" s="1"/>
  <c r="AW13" i="10"/>
  <c r="AW52" i="10" s="1"/>
  <c r="AW54" i="10" s="1"/>
  <c r="AO13" i="8"/>
  <c r="AO52" i="8" s="1"/>
  <c r="AO54" i="8" s="1"/>
  <c r="AO13" i="10"/>
  <c r="AO52" i="10" s="1"/>
  <c r="AO54" i="10" s="1"/>
  <c r="AG13" i="8"/>
  <c r="AG52" i="8" s="1"/>
  <c r="AG54" i="8" s="1"/>
  <c r="AG13" i="10"/>
  <c r="AG52" i="10" s="1"/>
  <c r="AG54" i="10" s="1"/>
  <c r="Q13" i="8"/>
  <c r="Q52" i="8" s="1"/>
  <c r="Q54" i="8" s="1"/>
  <c r="Q13" i="10"/>
  <c r="Q52" i="10" s="1"/>
  <c r="Q54" i="10" s="1"/>
  <c r="I13" i="8"/>
  <c r="I52" i="8" s="1"/>
  <c r="I54" i="8" s="1"/>
  <c r="I13" i="10"/>
  <c r="I52" i="10" s="1"/>
  <c r="I54" i="10" s="1"/>
  <c r="GS14" i="8"/>
  <c r="GS62" i="8" s="1"/>
  <c r="GS64" i="8" s="1"/>
  <c r="GS14" i="10"/>
  <c r="GS62" i="10" s="1"/>
  <c r="GS64" i="10" s="1"/>
  <c r="GK14" i="8"/>
  <c r="GK62" i="8" s="1"/>
  <c r="GK64" i="8" s="1"/>
  <c r="GK14" i="10"/>
  <c r="GK62" i="10" s="1"/>
  <c r="GK64" i="10" s="1"/>
  <c r="GC14" i="8"/>
  <c r="GC62" i="8" s="1"/>
  <c r="GC64" i="8" s="1"/>
  <c r="GC14" i="10"/>
  <c r="GC62" i="10" s="1"/>
  <c r="GC64" i="10" s="1"/>
  <c r="FU14" i="8"/>
  <c r="FU62" i="8" s="1"/>
  <c r="FU64" i="8" s="1"/>
  <c r="FU14" i="10"/>
  <c r="FU62" i="10" s="1"/>
  <c r="FU64" i="10" s="1"/>
  <c r="FM14" i="8"/>
  <c r="FM62" i="8" s="1"/>
  <c r="FM64" i="8" s="1"/>
  <c r="FM14" i="10"/>
  <c r="FM62" i="10" s="1"/>
  <c r="FM64" i="10" s="1"/>
  <c r="FE14" i="8"/>
  <c r="FE62" i="8" s="1"/>
  <c r="FE64" i="8" s="1"/>
  <c r="FE14" i="10"/>
  <c r="FE62" i="10" s="1"/>
  <c r="FE64" i="10" s="1"/>
  <c r="EW14" i="8"/>
  <c r="EW62" i="8" s="1"/>
  <c r="EW64" i="8" s="1"/>
  <c r="EW14" i="10"/>
  <c r="EW62" i="10" s="1"/>
  <c r="EW64" i="10" s="1"/>
  <c r="EO14" i="8"/>
  <c r="EO62" i="8" s="1"/>
  <c r="EO64" i="8" s="1"/>
  <c r="EO14" i="10"/>
  <c r="EO62" i="10" s="1"/>
  <c r="EO64" i="10" s="1"/>
  <c r="EG14" i="8"/>
  <c r="EG62" i="8" s="1"/>
  <c r="EG64" i="8" s="1"/>
  <c r="EG14" i="10"/>
  <c r="EG62" i="10" s="1"/>
  <c r="EG64" i="10" s="1"/>
  <c r="DY14" i="8"/>
  <c r="DY62" i="8" s="1"/>
  <c r="DY64" i="8" s="1"/>
  <c r="DY14" i="10"/>
  <c r="DY62" i="10" s="1"/>
  <c r="DY64" i="10" s="1"/>
  <c r="DQ14" i="8"/>
  <c r="DQ62" i="8" s="1"/>
  <c r="DQ64" i="8" s="1"/>
  <c r="DQ14" i="10"/>
  <c r="DQ62" i="10" s="1"/>
  <c r="DQ64" i="10" s="1"/>
  <c r="DI14" i="8"/>
  <c r="DI62" i="8" s="1"/>
  <c r="DI64" i="8" s="1"/>
  <c r="DI14" i="10"/>
  <c r="DI62" i="10" s="1"/>
  <c r="DI64" i="10" s="1"/>
  <c r="DA14" i="8"/>
  <c r="DA62" i="8" s="1"/>
  <c r="DA64" i="8" s="1"/>
  <c r="DA14" i="10"/>
  <c r="DA62" i="10" s="1"/>
  <c r="DA64" i="10" s="1"/>
  <c r="CS14" i="8"/>
  <c r="CS62" i="8" s="1"/>
  <c r="CS64" i="8" s="1"/>
  <c r="CS14" i="10"/>
  <c r="CS62" i="10" s="1"/>
  <c r="CS64" i="10" s="1"/>
  <c r="CK14" i="8"/>
  <c r="CK62" i="8" s="1"/>
  <c r="CK64" i="8" s="1"/>
  <c r="CK14" i="10"/>
  <c r="CK62" i="10" s="1"/>
  <c r="CK64" i="10" s="1"/>
  <c r="CC14" i="8"/>
  <c r="CC62" i="8" s="1"/>
  <c r="CC64" i="8" s="1"/>
  <c r="CC14" i="10"/>
  <c r="CC62" i="10" s="1"/>
  <c r="CC64" i="10" s="1"/>
  <c r="BU14" i="8"/>
  <c r="BU62" i="8" s="1"/>
  <c r="BU64" i="8" s="1"/>
  <c r="BU14" i="10"/>
  <c r="BU62" i="10" s="1"/>
  <c r="BU64" i="10" s="1"/>
  <c r="BM14" i="8"/>
  <c r="BM62" i="8" s="1"/>
  <c r="BM64" i="8" s="1"/>
  <c r="BM14" i="10"/>
  <c r="BM62" i="10" s="1"/>
  <c r="BE14" i="8"/>
  <c r="BE62" i="8" s="1"/>
  <c r="BE64" i="8" s="1"/>
  <c r="BE14" i="10"/>
  <c r="BE62" i="10" s="1"/>
  <c r="BE64" i="10" s="1"/>
  <c r="GQ15" i="8"/>
  <c r="GQ72" i="8" s="1"/>
  <c r="GQ15" i="10"/>
  <c r="GQ72" i="10" s="1"/>
  <c r="GI15" i="8"/>
  <c r="GI72" i="8" s="1"/>
  <c r="GI15" i="10"/>
  <c r="GI72" i="10" s="1"/>
  <c r="GA15" i="8"/>
  <c r="GA72" i="8" s="1"/>
  <c r="GA15" i="10"/>
  <c r="GA72" i="10" s="1"/>
  <c r="FS15" i="8"/>
  <c r="FS72" i="8" s="1"/>
  <c r="FS15" i="10"/>
  <c r="FS72" i="10" s="1"/>
  <c r="FK15" i="8"/>
  <c r="FK72" i="8" s="1"/>
  <c r="FK15" i="10"/>
  <c r="FK72" i="10" s="1"/>
  <c r="FC15" i="8"/>
  <c r="FC72" i="8" s="1"/>
  <c r="FC15" i="10"/>
  <c r="FC72" i="10" s="1"/>
  <c r="EU15" i="8"/>
  <c r="EU72" i="8" s="1"/>
  <c r="EU15" i="10"/>
  <c r="EU72" i="10" s="1"/>
  <c r="EM15" i="8"/>
  <c r="EM72" i="8" s="1"/>
  <c r="EM15" i="10"/>
  <c r="EM72" i="10" s="1"/>
  <c r="EE15" i="8"/>
  <c r="EE72" i="8" s="1"/>
  <c r="EE15" i="10"/>
  <c r="EE72" i="10" s="1"/>
  <c r="DW15" i="8"/>
  <c r="DW72" i="8" s="1"/>
  <c r="DW15" i="10"/>
  <c r="DW72" i="10" s="1"/>
  <c r="DO15" i="8"/>
  <c r="DO72" i="8" s="1"/>
  <c r="DO15" i="10"/>
  <c r="DO72" i="10" s="1"/>
  <c r="DG15" i="8"/>
  <c r="DG72" i="8" s="1"/>
  <c r="DG15" i="10"/>
  <c r="DG72" i="10" s="1"/>
  <c r="CY15" i="8"/>
  <c r="CY72" i="8" s="1"/>
  <c r="CY15" i="10"/>
  <c r="CY72" i="10" s="1"/>
  <c r="CQ15" i="8"/>
  <c r="CQ72" i="8" s="1"/>
  <c r="CQ15" i="10"/>
  <c r="CQ72" i="10" s="1"/>
  <c r="CI15" i="8"/>
  <c r="CI72" i="8" s="1"/>
  <c r="CI15" i="10"/>
  <c r="CI72" i="10" s="1"/>
  <c r="CA15" i="8"/>
  <c r="CA72" i="8" s="1"/>
  <c r="CA15" i="10"/>
  <c r="CA72" i="10" s="1"/>
  <c r="BS15" i="8"/>
  <c r="BS72" i="8" s="1"/>
  <c r="BS15" i="10"/>
  <c r="BS72" i="10" s="1"/>
  <c r="BK15" i="8"/>
  <c r="BK72" i="8" s="1"/>
  <c r="BK15" i="10"/>
  <c r="BK72" i="10" s="1"/>
  <c r="BC15" i="8"/>
  <c r="BC72" i="8" s="1"/>
  <c r="BC15" i="10"/>
  <c r="BC72" i="10" s="1"/>
  <c r="AU15" i="8"/>
  <c r="AU72" i="8" s="1"/>
  <c r="AU15" i="10"/>
  <c r="AU72" i="10" s="1"/>
  <c r="AM15" i="8"/>
  <c r="AM72" i="8" s="1"/>
  <c r="AM15" i="10"/>
  <c r="AM72" i="10" s="1"/>
  <c r="AE15" i="8"/>
  <c r="AE72" i="8" s="1"/>
  <c r="AE15" i="10"/>
  <c r="AE72" i="10" s="1"/>
  <c r="W15" i="8"/>
  <c r="W72" i="8" s="1"/>
  <c r="W15" i="10"/>
  <c r="W72" i="10" s="1"/>
  <c r="O15" i="8"/>
  <c r="O72" i="8" s="1"/>
  <c r="O15" i="10"/>
  <c r="O72" i="10" s="1"/>
  <c r="G15" i="8"/>
  <c r="G72" i="8" s="1"/>
  <c r="G15" i="10"/>
  <c r="G72" i="10" s="1"/>
  <c r="GQ16" i="8"/>
  <c r="GQ82" i="8" s="1"/>
  <c r="GQ16" i="10"/>
  <c r="GQ82" i="10" s="1"/>
  <c r="GI16" i="8"/>
  <c r="GI82" i="8" s="1"/>
  <c r="GI16" i="10"/>
  <c r="GI82" i="10" s="1"/>
  <c r="GA16" i="8"/>
  <c r="GA82" i="8" s="1"/>
  <c r="GA16" i="10"/>
  <c r="GA82" i="10" s="1"/>
  <c r="FS16" i="8"/>
  <c r="FS82" i="8" s="1"/>
  <c r="FS16" i="10"/>
  <c r="FS82" i="10" s="1"/>
  <c r="FK16" i="8"/>
  <c r="FK82" i="8" s="1"/>
  <c r="FK16" i="10"/>
  <c r="FK82" i="10" s="1"/>
  <c r="FC16" i="8"/>
  <c r="FC82" i="8" s="1"/>
  <c r="FC16" i="10"/>
  <c r="FC82" i="10" s="1"/>
  <c r="EU16" i="8"/>
  <c r="EU82" i="8" s="1"/>
  <c r="EU16" i="10"/>
  <c r="EU82" i="10" s="1"/>
  <c r="EM16" i="8"/>
  <c r="EM82" i="8" s="1"/>
  <c r="EM16" i="10"/>
  <c r="EM82" i="10" s="1"/>
  <c r="EE16" i="8"/>
  <c r="EE82" i="8" s="1"/>
  <c r="EE16" i="10"/>
  <c r="EE82" i="10" s="1"/>
  <c r="DW16" i="8"/>
  <c r="DW82" i="8" s="1"/>
  <c r="DW16" i="10"/>
  <c r="DW82" i="10" s="1"/>
  <c r="DO16" i="8"/>
  <c r="DO82" i="8" s="1"/>
  <c r="DO16" i="10"/>
  <c r="DO82" i="10" s="1"/>
  <c r="DG16" i="8"/>
  <c r="DG82" i="8" s="1"/>
  <c r="DG16" i="10"/>
  <c r="DG82" i="10" s="1"/>
  <c r="CY16" i="8"/>
  <c r="CY82" i="8" s="1"/>
  <c r="CY16" i="10"/>
  <c r="CY82" i="10" s="1"/>
  <c r="CQ16" i="8"/>
  <c r="CQ82" i="8" s="1"/>
  <c r="CQ16" i="10"/>
  <c r="CQ82" i="10" s="1"/>
  <c r="CI16" i="8"/>
  <c r="CI82" i="8" s="1"/>
  <c r="CI16" i="10"/>
  <c r="CI82" i="10" s="1"/>
  <c r="CA16" i="8"/>
  <c r="CA82" i="8" s="1"/>
  <c r="CA16" i="10"/>
  <c r="CA82" i="10" s="1"/>
  <c r="BS16" i="8"/>
  <c r="BS82" i="8" s="1"/>
  <c r="BS16" i="10"/>
  <c r="BS82" i="10" s="1"/>
  <c r="BK16" i="8"/>
  <c r="BK82" i="8" s="1"/>
  <c r="BK16" i="10"/>
  <c r="BK82" i="10" s="1"/>
  <c r="GO10" i="8"/>
  <c r="GO22" i="8" s="1"/>
  <c r="GO10" i="10"/>
  <c r="GO22" i="10" s="1"/>
  <c r="GG10" i="8"/>
  <c r="GG22" i="8" s="1"/>
  <c r="GG10" i="10"/>
  <c r="GG22" i="10" s="1"/>
  <c r="FY10" i="8"/>
  <c r="FY22" i="8" s="1"/>
  <c r="FY10" i="10"/>
  <c r="FY22" i="10" s="1"/>
  <c r="FQ10" i="8"/>
  <c r="FQ22" i="8" s="1"/>
  <c r="FQ10" i="10"/>
  <c r="FQ22" i="10" s="1"/>
  <c r="FI10" i="8"/>
  <c r="FI22" i="8" s="1"/>
  <c r="FI10" i="10"/>
  <c r="FI22" i="10" s="1"/>
  <c r="FA10" i="8"/>
  <c r="FA22" i="8" s="1"/>
  <c r="FA10" i="10"/>
  <c r="FA22" i="10" s="1"/>
  <c r="ES10" i="8"/>
  <c r="ES22" i="8" s="1"/>
  <c r="ES10" i="10"/>
  <c r="ES22" i="10" s="1"/>
  <c r="EK10" i="8"/>
  <c r="EK22" i="8" s="1"/>
  <c r="EK10" i="10"/>
  <c r="EK22" i="10" s="1"/>
  <c r="EC10" i="8"/>
  <c r="EC22" i="8" s="1"/>
  <c r="EC10" i="10"/>
  <c r="EC22" i="10" s="1"/>
  <c r="DU10" i="8"/>
  <c r="DU22" i="8" s="1"/>
  <c r="DU10" i="10"/>
  <c r="DU22" i="10" s="1"/>
  <c r="DM10" i="8"/>
  <c r="DM22" i="8" s="1"/>
  <c r="DM10" i="10"/>
  <c r="DM22" i="10" s="1"/>
  <c r="DE10" i="8"/>
  <c r="DE22" i="8" s="1"/>
  <c r="DE10" i="10"/>
  <c r="DE22" i="10" s="1"/>
  <c r="CW10" i="8"/>
  <c r="CW22" i="8" s="1"/>
  <c r="CW10" i="10"/>
  <c r="CW22" i="10" s="1"/>
  <c r="CO10" i="8"/>
  <c r="CO22" i="8" s="1"/>
  <c r="CO10" i="10"/>
  <c r="CO22" i="10" s="1"/>
  <c r="CG10" i="8"/>
  <c r="CG22" i="8" s="1"/>
  <c r="CG10" i="10"/>
  <c r="CG22" i="10" s="1"/>
  <c r="BY10" i="8"/>
  <c r="BY22" i="8" s="1"/>
  <c r="BY10" i="10"/>
  <c r="BY22" i="10" s="1"/>
  <c r="BQ10" i="8"/>
  <c r="BQ22" i="8" s="1"/>
  <c r="BQ10" i="10"/>
  <c r="BQ22" i="10" s="1"/>
  <c r="BI10" i="8"/>
  <c r="BI22" i="8" s="1"/>
  <c r="BI10" i="10"/>
  <c r="BI22" i="10" s="1"/>
  <c r="AW16" i="8"/>
  <c r="AW82" i="8" s="1"/>
  <c r="AW16" i="10"/>
  <c r="AW82" i="10" s="1"/>
  <c r="AO16" i="8"/>
  <c r="AO82" i="8" s="1"/>
  <c r="AO16" i="10"/>
  <c r="AO82" i="10" s="1"/>
  <c r="AG16" i="8"/>
  <c r="AG82" i="8" s="1"/>
  <c r="AG16" i="10"/>
  <c r="AG82" i="10" s="1"/>
  <c r="Y16" i="8"/>
  <c r="Y82" i="8" s="1"/>
  <c r="Y16" i="10"/>
  <c r="Y82" i="10" s="1"/>
  <c r="Q16" i="8"/>
  <c r="Q82" i="8" s="1"/>
  <c r="Q16" i="10"/>
  <c r="Q82" i="10" s="1"/>
  <c r="H16" i="8"/>
  <c r="H82" i="8" s="1"/>
  <c r="H16" i="10"/>
  <c r="H82" i="10" s="1"/>
  <c r="GR13" i="8"/>
  <c r="GR52" i="8" s="1"/>
  <c r="GR54" i="8" s="1"/>
  <c r="GR13" i="10"/>
  <c r="GR52" i="10" s="1"/>
  <c r="GR54" i="10" s="1"/>
  <c r="GJ13" i="8"/>
  <c r="GJ52" i="8" s="1"/>
  <c r="GJ54" i="8" s="1"/>
  <c r="GJ13" i="10"/>
  <c r="GJ52" i="10" s="1"/>
  <c r="GJ54" i="10" s="1"/>
  <c r="GB13" i="8"/>
  <c r="GB52" i="8" s="1"/>
  <c r="GB54" i="8" s="1"/>
  <c r="GB13" i="10"/>
  <c r="GB52" i="10" s="1"/>
  <c r="GB54" i="10" s="1"/>
  <c r="FT13" i="8"/>
  <c r="FT52" i="8" s="1"/>
  <c r="FT54" i="8" s="1"/>
  <c r="FT13" i="10"/>
  <c r="FT52" i="10" s="1"/>
  <c r="FT54" i="10" s="1"/>
  <c r="FL13" i="8"/>
  <c r="FL52" i="8" s="1"/>
  <c r="FL54" i="8" s="1"/>
  <c r="FL13" i="10"/>
  <c r="FL52" i="10" s="1"/>
  <c r="FL54" i="10" s="1"/>
  <c r="FD13" i="8"/>
  <c r="FD52" i="8" s="1"/>
  <c r="FD54" i="8" s="1"/>
  <c r="FD13" i="10"/>
  <c r="FD52" i="10" s="1"/>
  <c r="FD54" i="10" s="1"/>
  <c r="EV13" i="8"/>
  <c r="EV52" i="8" s="1"/>
  <c r="EV54" i="8" s="1"/>
  <c r="EV13" i="10"/>
  <c r="EV52" i="10" s="1"/>
  <c r="EV54" i="10" s="1"/>
  <c r="EN13" i="8"/>
  <c r="EN52" i="8" s="1"/>
  <c r="EN54" i="8" s="1"/>
  <c r="EN13" i="10"/>
  <c r="EN52" i="10" s="1"/>
  <c r="EN54" i="10" s="1"/>
  <c r="EF13" i="8"/>
  <c r="EF52" i="8" s="1"/>
  <c r="EF54" i="8" s="1"/>
  <c r="EF13" i="10"/>
  <c r="EF52" i="10" s="1"/>
  <c r="EF54" i="10" s="1"/>
  <c r="DX13" i="8"/>
  <c r="DX52" i="8" s="1"/>
  <c r="DX54" i="8" s="1"/>
  <c r="DX13" i="10"/>
  <c r="DX52" i="10" s="1"/>
  <c r="DX54" i="10" s="1"/>
  <c r="DP13" i="8"/>
  <c r="DP52" i="8" s="1"/>
  <c r="DP54" i="8" s="1"/>
  <c r="DP13" i="10"/>
  <c r="DP52" i="10" s="1"/>
  <c r="DP54" i="10" s="1"/>
  <c r="DH13" i="8"/>
  <c r="DH52" i="8" s="1"/>
  <c r="DH54" i="8" s="1"/>
  <c r="DH13" i="10"/>
  <c r="DH52" i="10" s="1"/>
  <c r="DH54" i="10" s="1"/>
  <c r="CZ13" i="8"/>
  <c r="CZ52" i="8" s="1"/>
  <c r="CZ54" i="8" s="1"/>
  <c r="CZ13" i="10"/>
  <c r="CZ52" i="10" s="1"/>
  <c r="CZ54" i="10" s="1"/>
  <c r="CR13" i="8"/>
  <c r="CR52" i="8" s="1"/>
  <c r="CR54" i="8" s="1"/>
  <c r="CR13" i="10"/>
  <c r="CR52" i="10" s="1"/>
  <c r="CR54" i="10" s="1"/>
  <c r="CJ13" i="8"/>
  <c r="CJ52" i="8" s="1"/>
  <c r="CJ54" i="8" s="1"/>
  <c r="CJ13" i="10"/>
  <c r="CJ52" i="10" s="1"/>
  <c r="CJ54" i="10" s="1"/>
  <c r="CB13" i="8"/>
  <c r="CB52" i="8" s="1"/>
  <c r="CB54" i="8" s="1"/>
  <c r="CB13" i="10"/>
  <c r="CB52" i="10" s="1"/>
  <c r="CB54" i="10" s="1"/>
  <c r="BT13" i="8"/>
  <c r="BT52" i="8" s="1"/>
  <c r="BT54" i="8" s="1"/>
  <c r="BT13" i="10"/>
  <c r="BT52" i="10" s="1"/>
  <c r="BT54" i="10" s="1"/>
  <c r="BL13" i="8"/>
  <c r="BL52" i="8" s="1"/>
  <c r="BL54" i="8" s="1"/>
  <c r="BL13" i="10"/>
  <c r="BL52" i="10" s="1"/>
  <c r="BL54" i="10" s="1"/>
  <c r="BD13" i="8"/>
  <c r="BD52" i="8" s="1"/>
  <c r="BD54" i="8" s="1"/>
  <c r="BD13" i="10"/>
  <c r="BD52" i="10" s="1"/>
  <c r="BD54" i="10" s="1"/>
  <c r="AV13" i="8"/>
  <c r="AV52" i="8" s="1"/>
  <c r="AV54" i="8" s="1"/>
  <c r="AV13" i="10"/>
  <c r="AV52" i="10" s="1"/>
  <c r="AV54" i="10" s="1"/>
  <c r="AN13" i="8"/>
  <c r="AN52" i="8" s="1"/>
  <c r="AN54" i="8" s="1"/>
  <c r="AN13" i="10"/>
  <c r="AN52" i="10" s="1"/>
  <c r="AN54" i="10" s="1"/>
  <c r="AF13" i="8"/>
  <c r="AF52" i="8" s="1"/>
  <c r="AF54" i="8" s="1"/>
  <c r="AF13" i="10"/>
  <c r="AF52" i="10" s="1"/>
  <c r="AF54" i="10" s="1"/>
  <c r="X13" i="8"/>
  <c r="X52" i="8" s="1"/>
  <c r="X54" i="8" s="1"/>
  <c r="X13" i="10"/>
  <c r="X52" i="10" s="1"/>
  <c r="X54" i="10" s="1"/>
  <c r="P13" i="8"/>
  <c r="P52" i="8" s="1"/>
  <c r="P54" i="8" s="1"/>
  <c r="P13" i="10"/>
  <c r="P52" i="10" s="1"/>
  <c r="P54" i="10" s="1"/>
  <c r="H13" i="8"/>
  <c r="H52" i="8" s="1"/>
  <c r="H54" i="8" s="1"/>
  <c r="H13" i="10"/>
  <c r="H52" i="10" s="1"/>
  <c r="H54" i="10" s="1"/>
  <c r="GR14" i="8"/>
  <c r="GR62" i="8" s="1"/>
  <c r="GR64" i="8" s="1"/>
  <c r="GR14" i="10"/>
  <c r="GR62" i="10" s="1"/>
  <c r="GR64" i="10" s="1"/>
  <c r="GJ14" i="8"/>
  <c r="GJ62" i="8" s="1"/>
  <c r="GJ64" i="8" s="1"/>
  <c r="GJ14" i="10"/>
  <c r="GJ62" i="10" s="1"/>
  <c r="GJ64" i="10" s="1"/>
  <c r="GB14" i="8"/>
  <c r="GB62" i="8" s="1"/>
  <c r="GB64" i="8" s="1"/>
  <c r="GB14" i="10"/>
  <c r="GB62" i="10" s="1"/>
  <c r="GB64" i="10" s="1"/>
  <c r="FT14" i="8"/>
  <c r="FT62" i="8" s="1"/>
  <c r="FT64" i="8" s="1"/>
  <c r="FT14" i="10"/>
  <c r="FT62" i="10" s="1"/>
  <c r="FT64" i="10" s="1"/>
  <c r="FL14" i="8"/>
  <c r="FL62" i="8" s="1"/>
  <c r="FL64" i="8" s="1"/>
  <c r="FL14" i="10"/>
  <c r="FL62" i="10" s="1"/>
  <c r="FL64" i="10" s="1"/>
  <c r="FD14" i="8"/>
  <c r="FD62" i="8" s="1"/>
  <c r="FD64" i="8" s="1"/>
  <c r="FD14" i="10"/>
  <c r="FD62" i="10" s="1"/>
  <c r="FD64" i="10" s="1"/>
  <c r="EV14" i="8"/>
  <c r="EV62" i="8" s="1"/>
  <c r="EV64" i="8" s="1"/>
  <c r="EV14" i="10"/>
  <c r="EV62" i="10" s="1"/>
  <c r="EV64" i="10" s="1"/>
  <c r="EN14" i="8"/>
  <c r="EN62" i="8" s="1"/>
  <c r="EN64" i="8" s="1"/>
  <c r="EN14" i="10"/>
  <c r="EN62" i="10" s="1"/>
  <c r="EN64" i="10" s="1"/>
  <c r="EF14" i="8"/>
  <c r="EF62" i="8" s="1"/>
  <c r="EF64" i="8" s="1"/>
  <c r="EF14" i="10"/>
  <c r="EF62" i="10" s="1"/>
  <c r="EF64" i="10" s="1"/>
  <c r="DX14" i="8"/>
  <c r="DX62" i="8" s="1"/>
  <c r="DX64" i="8" s="1"/>
  <c r="DX14" i="10"/>
  <c r="DX62" i="10" s="1"/>
  <c r="DX64" i="10" s="1"/>
  <c r="DP14" i="8"/>
  <c r="DP62" i="8" s="1"/>
  <c r="DP64" i="8" s="1"/>
  <c r="DP14" i="10"/>
  <c r="DP62" i="10" s="1"/>
  <c r="DP64" i="10" s="1"/>
  <c r="DH14" i="8"/>
  <c r="DH62" i="8" s="1"/>
  <c r="DH64" i="8" s="1"/>
  <c r="DH14" i="10"/>
  <c r="DH62" i="10" s="1"/>
  <c r="DH64" i="10" s="1"/>
  <c r="CZ14" i="8"/>
  <c r="CZ62" i="8" s="1"/>
  <c r="CZ64" i="8" s="1"/>
  <c r="CZ14" i="10"/>
  <c r="CZ62" i="10" s="1"/>
  <c r="CZ64" i="10" s="1"/>
  <c r="CR14" i="8"/>
  <c r="CR62" i="8" s="1"/>
  <c r="CR64" i="8" s="1"/>
  <c r="CR14" i="10"/>
  <c r="CR62" i="10" s="1"/>
  <c r="CR64" i="10" s="1"/>
  <c r="CJ14" i="8"/>
  <c r="CJ62" i="8" s="1"/>
  <c r="CJ64" i="8" s="1"/>
  <c r="CJ14" i="10"/>
  <c r="CJ62" i="10" s="1"/>
  <c r="CJ64" i="10" s="1"/>
  <c r="CB14" i="8"/>
  <c r="CB62" i="8" s="1"/>
  <c r="CB64" i="8" s="1"/>
  <c r="CB14" i="10"/>
  <c r="CB62" i="10" s="1"/>
  <c r="CB64" i="10" s="1"/>
  <c r="BT14" i="8"/>
  <c r="BT62" i="8" s="1"/>
  <c r="BT64" i="8" s="1"/>
  <c r="BT14" i="10"/>
  <c r="BT62" i="10" s="1"/>
  <c r="BT64" i="10" s="1"/>
  <c r="BL14" i="8"/>
  <c r="BL62" i="8" s="1"/>
  <c r="BL64" i="8" s="1"/>
  <c r="BL14" i="10"/>
  <c r="BL62" i="10" s="1"/>
  <c r="BL64" i="10" s="1"/>
  <c r="GP15" i="8"/>
  <c r="GP72" i="8" s="1"/>
  <c r="GP15" i="10"/>
  <c r="GP72" i="10" s="1"/>
  <c r="GH15" i="8"/>
  <c r="GH72" i="8" s="1"/>
  <c r="GH15" i="10"/>
  <c r="GH72" i="10" s="1"/>
  <c r="FZ15" i="8"/>
  <c r="FZ72" i="8" s="1"/>
  <c r="FZ15" i="10"/>
  <c r="FZ72" i="10" s="1"/>
  <c r="FR15" i="8"/>
  <c r="FR72" i="8" s="1"/>
  <c r="FR15" i="10"/>
  <c r="FR72" i="10" s="1"/>
  <c r="FJ15" i="8"/>
  <c r="FJ72" i="8" s="1"/>
  <c r="FJ15" i="10"/>
  <c r="FJ72" i="10" s="1"/>
  <c r="FB15" i="8"/>
  <c r="FB72" i="8" s="1"/>
  <c r="FB15" i="10"/>
  <c r="FB72" i="10" s="1"/>
  <c r="ET15" i="8"/>
  <c r="ET72" i="8" s="1"/>
  <c r="ET15" i="10"/>
  <c r="ET72" i="10" s="1"/>
  <c r="EL15" i="8"/>
  <c r="EL72" i="8" s="1"/>
  <c r="EL15" i="10"/>
  <c r="EL72" i="10" s="1"/>
  <c r="ED15" i="8"/>
  <c r="ED72" i="8" s="1"/>
  <c r="ED15" i="10"/>
  <c r="ED72" i="10" s="1"/>
  <c r="DV15" i="8"/>
  <c r="DV72" i="8" s="1"/>
  <c r="DV15" i="10"/>
  <c r="DV72" i="10" s="1"/>
  <c r="DN15" i="8"/>
  <c r="DN72" i="8" s="1"/>
  <c r="DN15" i="10"/>
  <c r="DN72" i="10" s="1"/>
  <c r="DF15" i="8"/>
  <c r="DF72" i="8" s="1"/>
  <c r="DF15" i="10"/>
  <c r="DF72" i="10" s="1"/>
  <c r="CX15" i="8"/>
  <c r="CX72" i="8" s="1"/>
  <c r="CX15" i="10"/>
  <c r="CX72" i="10" s="1"/>
  <c r="CP15" i="8"/>
  <c r="CP72" i="8" s="1"/>
  <c r="CP15" i="10"/>
  <c r="CP72" i="10" s="1"/>
  <c r="CH15" i="8"/>
  <c r="CH72" i="8" s="1"/>
  <c r="CH15" i="10"/>
  <c r="CH72" i="10" s="1"/>
  <c r="BZ15" i="8"/>
  <c r="BZ72" i="8" s="1"/>
  <c r="BZ15" i="10"/>
  <c r="BZ72" i="10" s="1"/>
  <c r="BR15" i="8"/>
  <c r="BR72" i="8" s="1"/>
  <c r="BR15" i="10"/>
  <c r="BR72" i="10" s="1"/>
  <c r="BJ15" i="8"/>
  <c r="BJ72" i="8" s="1"/>
  <c r="BJ15" i="10"/>
  <c r="BJ72" i="10" s="1"/>
  <c r="BB15" i="8"/>
  <c r="BB72" i="8" s="1"/>
  <c r="BB15" i="10"/>
  <c r="BB72" i="10" s="1"/>
  <c r="AT15" i="8"/>
  <c r="AT72" i="8" s="1"/>
  <c r="AT15" i="10"/>
  <c r="AT72" i="10" s="1"/>
  <c r="AL15" i="8"/>
  <c r="AL72" i="8" s="1"/>
  <c r="AL15" i="10"/>
  <c r="AL72" i="10" s="1"/>
  <c r="AD15" i="8"/>
  <c r="AD72" i="8" s="1"/>
  <c r="AD15" i="10"/>
  <c r="AD72" i="10" s="1"/>
  <c r="V15" i="8"/>
  <c r="V72" i="8" s="1"/>
  <c r="V15" i="10"/>
  <c r="V72" i="10" s="1"/>
  <c r="N15" i="8"/>
  <c r="N72" i="8" s="1"/>
  <c r="N15" i="10"/>
  <c r="N72" i="10" s="1"/>
  <c r="F15" i="8"/>
  <c r="F72" i="8" s="1"/>
  <c r="F15" i="10"/>
  <c r="F72" i="10" s="1"/>
  <c r="GP16" i="8"/>
  <c r="GP82" i="8" s="1"/>
  <c r="GP16" i="10"/>
  <c r="GP82" i="10" s="1"/>
  <c r="GH16" i="8"/>
  <c r="GH82" i="8" s="1"/>
  <c r="GH16" i="10"/>
  <c r="GH82" i="10" s="1"/>
  <c r="FZ16" i="8"/>
  <c r="FZ82" i="8" s="1"/>
  <c r="FZ16" i="10"/>
  <c r="FZ82" i="10" s="1"/>
  <c r="FR16" i="8"/>
  <c r="FR82" i="8" s="1"/>
  <c r="FR16" i="10"/>
  <c r="FR82" i="10" s="1"/>
  <c r="FJ16" i="8"/>
  <c r="FJ82" i="8" s="1"/>
  <c r="FJ16" i="10"/>
  <c r="FJ82" i="10" s="1"/>
  <c r="FB16" i="8"/>
  <c r="FB82" i="8" s="1"/>
  <c r="FB16" i="10"/>
  <c r="FB82" i="10" s="1"/>
  <c r="ET16" i="8"/>
  <c r="ET82" i="8" s="1"/>
  <c r="ET16" i="10"/>
  <c r="ET82" i="10" s="1"/>
  <c r="EL16" i="8"/>
  <c r="EL82" i="8" s="1"/>
  <c r="EL16" i="10"/>
  <c r="EL82" i="10" s="1"/>
  <c r="ED16" i="8"/>
  <c r="ED82" i="8" s="1"/>
  <c r="ED16" i="10"/>
  <c r="ED82" i="10" s="1"/>
  <c r="DV16" i="8"/>
  <c r="DV82" i="8" s="1"/>
  <c r="DV16" i="10"/>
  <c r="DV82" i="10" s="1"/>
  <c r="DN16" i="8"/>
  <c r="DN82" i="8" s="1"/>
  <c r="DN16" i="10"/>
  <c r="DN82" i="10" s="1"/>
  <c r="DF16" i="8"/>
  <c r="DF82" i="8" s="1"/>
  <c r="DF16" i="10"/>
  <c r="DF82" i="10" s="1"/>
  <c r="CX16" i="8"/>
  <c r="CX82" i="8" s="1"/>
  <c r="CX16" i="10"/>
  <c r="CX82" i="10" s="1"/>
  <c r="CP16" i="8"/>
  <c r="CP82" i="8" s="1"/>
  <c r="CP16" i="10"/>
  <c r="CP82" i="10" s="1"/>
  <c r="CH16" i="8"/>
  <c r="CH82" i="8" s="1"/>
  <c r="CH16" i="10"/>
  <c r="CH82" i="10" s="1"/>
  <c r="BZ16" i="8"/>
  <c r="BZ82" i="8" s="1"/>
  <c r="BZ16" i="10"/>
  <c r="BZ82" i="10" s="1"/>
  <c r="BR16" i="8"/>
  <c r="BR82" i="8" s="1"/>
  <c r="BR16" i="10"/>
  <c r="BR82" i="10" s="1"/>
  <c r="BJ16" i="8"/>
  <c r="BJ82" i="8" s="1"/>
  <c r="BJ16" i="10"/>
  <c r="BJ82" i="10" s="1"/>
  <c r="GV10" i="8"/>
  <c r="GV22" i="8" s="1"/>
  <c r="GV10" i="10"/>
  <c r="GV22" i="10" s="1"/>
  <c r="GN10" i="8"/>
  <c r="GN22" i="8" s="1"/>
  <c r="GN10" i="10"/>
  <c r="GN22" i="10" s="1"/>
  <c r="GF10" i="8"/>
  <c r="GF22" i="8" s="1"/>
  <c r="GF10" i="10"/>
  <c r="GF22" i="10" s="1"/>
  <c r="FX10" i="8"/>
  <c r="FX22" i="8" s="1"/>
  <c r="FX10" i="10"/>
  <c r="FX22" i="10" s="1"/>
  <c r="FP10" i="8"/>
  <c r="FP22" i="8" s="1"/>
  <c r="FP10" i="10"/>
  <c r="FP22" i="10" s="1"/>
  <c r="FH10" i="8"/>
  <c r="FH22" i="8" s="1"/>
  <c r="FH10" i="10"/>
  <c r="FH22" i="10" s="1"/>
  <c r="EZ10" i="8"/>
  <c r="EZ22" i="8" s="1"/>
  <c r="EZ10" i="10"/>
  <c r="EZ22" i="10" s="1"/>
  <c r="ER10" i="8"/>
  <c r="ER22" i="8" s="1"/>
  <c r="ER10" i="10"/>
  <c r="ER22" i="10" s="1"/>
  <c r="EJ10" i="8"/>
  <c r="EJ22" i="8" s="1"/>
  <c r="EJ10" i="10"/>
  <c r="EJ22" i="10" s="1"/>
  <c r="EB10" i="8"/>
  <c r="EB22" i="8" s="1"/>
  <c r="EB10" i="10"/>
  <c r="EB22" i="10" s="1"/>
  <c r="DT10" i="8"/>
  <c r="DT22" i="8" s="1"/>
  <c r="DT10" i="10"/>
  <c r="DT22" i="10" s="1"/>
  <c r="DL10" i="8"/>
  <c r="DL22" i="8" s="1"/>
  <c r="DL10" i="10"/>
  <c r="DL22" i="10" s="1"/>
  <c r="DD10" i="8"/>
  <c r="DD22" i="8" s="1"/>
  <c r="DD10" i="10"/>
  <c r="DD22" i="10" s="1"/>
  <c r="CV10" i="8"/>
  <c r="CV22" i="8" s="1"/>
  <c r="CV10" i="10"/>
  <c r="CV22" i="10" s="1"/>
  <c r="CN10" i="8"/>
  <c r="CN22" i="8" s="1"/>
  <c r="CN10" i="10"/>
  <c r="CN22" i="10" s="1"/>
  <c r="CF10" i="8"/>
  <c r="CF22" i="8" s="1"/>
  <c r="CF10" i="10"/>
  <c r="CF22" i="10" s="1"/>
  <c r="BX10" i="8"/>
  <c r="BX22" i="8" s="1"/>
  <c r="BX10" i="10"/>
  <c r="BX22" i="10" s="1"/>
  <c r="BP10" i="8"/>
  <c r="BP22" i="8" s="1"/>
  <c r="D22" i="8" s="1"/>
  <c r="BP10" i="10"/>
  <c r="BP22" i="10" s="1"/>
  <c r="BH10" i="8"/>
  <c r="BH22" i="8" s="1"/>
  <c r="BH10" i="10"/>
  <c r="BH22" i="10" s="1"/>
  <c r="J35" i="10"/>
  <c r="I36" i="10"/>
  <c r="FN13" i="8"/>
  <c r="FN52" i="8" s="1"/>
  <c r="FN54" i="8" s="1"/>
  <c r="FN13" i="10"/>
  <c r="FN52" i="10" s="1"/>
  <c r="FN54" i="10" s="1"/>
  <c r="DJ13" i="8"/>
  <c r="DJ52" i="8" s="1"/>
  <c r="DJ54" i="8" s="1"/>
  <c r="DJ13" i="10"/>
  <c r="DJ52" i="10" s="1"/>
  <c r="DJ54" i="10" s="1"/>
  <c r="Z13" i="8"/>
  <c r="Z52" i="8" s="1"/>
  <c r="Z54" i="8" s="1"/>
  <c r="Z13" i="10"/>
  <c r="Z52" i="10" s="1"/>
  <c r="Z54" i="10" s="1"/>
  <c r="GD14" i="8"/>
  <c r="GD62" i="8" s="1"/>
  <c r="GD64" i="8" s="1"/>
  <c r="GD14" i="10"/>
  <c r="GD62" i="10" s="1"/>
  <c r="GD64" i="10" s="1"/>
  <c r="DB14" i="8"/>
  <c r="DB62" i="8" s="1"/>
  <c r="DB64" i="8" s="1"/>
  <c r="DB14" i="10"/>
  <c r="DB62" i="10" s="1"/>
  <c r="DB64" i="10" s="1"/>
  <c r="BV14" i="8"/>
  <c r="BV62" i="8" s="1"/>
  <c r="BV64" i="8" s="1"/>
  <c r="BV14" i="10"/>
  <c r="BV62" i="10" s="1"/>
  <c r="BV64" i="10" s="1"/>
  <c r="GJ15" i="8"/>
  <c r="GJ72" i="8" s="1"/>
  <c r="GJ15" i="10"/>
  <c r="GJ72" i="10" s="1"/>
  <c r="EF15" i="8"/>
  <c r="EF72" i="8" s="1"/>
  <c r="EF15" i="10"/>
  <c r="EF72" i="10" s="1"/>
  <c r="CJ15" i="8"/>
  <c r="CJ72" i="8" s="1"/>
  <c r="CJ15" i="10"/>
  <c r="CJ72" i="10" s="1"/>
  <c r="AF15" i="8"/>
  <c r="AF72" i="8" s="1"/>
  <c r="AF15" i="10"/>
  <c r="AF72" i="10" s="1"/>
  <c r="EV16" i="8"/>
  <c r="EV82" i="8" s="1"/>
  <c r="EV16" i="10"/>
  <c r="EV82" i="10" s="1"/>
  <c r="BR10" i="8"/>
  <c r="BR22" i="8" s="1"/>
  <c r="BR10" i="10"/>
  <c r="BR22" i="10" s="1"/>
  <c r="AA16" i="8"/>
  <c r="AA82" i="8" s="1"/>
  <c r="AA16" i="10"/>
  <c r="AA82" i="10" s="1"/>
  <c r="GL13" i="8"/>
  <c r="GL52" i="8" s="1"/>
  <c r="GL54" i="8" s="1"/>
  <c r="GL13" i="10"/>
  <c r="GL52" i="10" s="1"/>
  <c r="GL54" i="10" s="1"/>
  <c r="GD13" i="8"/>
  <c r="GD52" i="8" s="1"/>
  <c r="GD54" i="8" s="1"/>
  <c r="GD13" i="10"/>
  <c r="GD52" i="10" s="1"/>
  <c r="GD54" i="10" s="1"/>
  <c r="FV13" i="8"/>
  <c r="FV52" i="8" s="1"/>
  <c r="FV54" i="8" s="1"/>
  <c r="FV13" i="10"/>
  <c r="FV52" i="10" s="1"/>
  <c r="FV54" i="10" s="1"/>
  <c r="EX13" i="8"/>
  <c r="EX52" i="8" s="1"/>
  <c r="EX54" i="8" s="1"/>
  <c r="EX13" i="10"/>
  <c r="EX52" i="10" s="1"/>
  <c r="EX54" i="10" s="1"/>
  <c r="DR13" i="8"/>
  <c r="DR52" i="8" s="1"/>
  <c r="DR54" i="8" s="1"/>
  <c r="DR13" i="10"/>
  <c r="DR52" i="10" s="1"/>
  <c r="DR54" i="10" s="1"/>
  <c r="DB13" i="8"/>
  <c r="DB52" i="8" s="1"/>
  <c r="DB54" i="8" s="1"/>
  <c r="DB13" i="10"/>
  <c r="DB52" i="10" s="1"/>
  <c r="DB54" i="10" s="1"/>
  <c r="CL13" i="8"/>
  <c r="CL52" i="8" s="1"/>
  <c r="CL54" i="8" s="1"/>
  <c r="CL13" i="10"/>
  <c r="CL52" i="10" s="1"/>
  <c r="CL54" i="10" s="1"/>
  <c r="CD13" i="8"/>
  <c r="CD52" i="8" s="1"/>
  <c r="CD54" i="8" s="1"/>
  <c r="CD13" i="10"/>
  <c r="CD52" i="10" s="1"/>
  <c r="CD54" i="10" s="1"/>
  <c r="AP13" i="8"/>
  <c r="AP52" i="8" s="1"/>
  <c r="AP54" i="8" s="1"/>
  <c r="AP13" i="10"/>
  <c r="AP52" i="10" s="1"/>
  <c r="AP54" i="10" s="1"/>
  <c r="R13" i="8"/>
  <c r="R52" i="8" s="1"/>
  <c r="R54" i="8" s="1"/>
  <c r="R13" i="10"/>
  <c r="R52" i="10" s="1"/>
  <c r="R54" i="10" s="1"/>
  <c r="J13" i="8"/>
  <c r="J52" i="8" s="1"/>
  <c r="J54" i="8" s="1"/>
  <c r="J13" i="10"/>
  <c r="J52" i="10" s="1"/>
  <c r="J54" i="10" s="1"/>
  <c r="GT14" i="8"/>
  <c r="GT62" i="8" s="1"/>
  <c r="GT64" i="8" s="1"/>
  <c r="GT14" i="10"/>
  <c r="GT62" i="10" s="1"/>
  <c r="GT64" i="10" s="1"/>
  <c r="FV14" i="8"/>
  <c r="FV62" i="8" s="1"/>
  <c r="FV64" i="8" s="1"/>
  <c r="FV14" i="10"/>
  <c r="FV62" i="10" s="1"/>
  <c r="FV64" i="10" s="1"/>
  <c r="FN14" i="8"/>
  <c r="FN62" i="8" s="1"/>
  <c r="FN64" i="8" s="1"/>
  <c r="FN14" i="10"/>
  <c r="FN62" i="10" s="1"/>
  <c r="FN64" i="10" s="1"/>
  <c r="EP14" i="8"/>
  <c r="EP62" i="8" s="1"/>
  <c r="EP64" i="8" s="1"/>
  <c r="EP14" i="10"/>
  <c r="EP62" i="10" s="1"/>
  <c r="EP64" i="10" s="1"/>
  <c r="DZ14" i="8"/>
  <c r="DZ62" i="8" s="1"/>
  <c r="DZ64" i="8" s="1"/>
  <c r="DZ14" i="10"/>
  <c r="DZ62" i="10" s="1"/>
  <c r="DZ64" i="10" s="1"/>
  <c r="FD15" i="8"/>
  <c r="FD72" i="8" s="1"/>
  <c r="FD15" i="10"/>
  <c r="FD72" i="10" s="1"/>
  <c r="DH15" i="8"/>
  <c r="DH72" i="8" s="1"/>
  <c r="DH15" i="10"/>
  <c r="DH72" i="10" s="1"/>
  <c r="X15" i="8"/>
  <c r="X72" i="8" s="1"/>
  <c r="X15" i="10"/>
  <c r="X72" i="10" s="1"/>
  <c r="FR10" i="8"/>
  <c r="FR22" i="8" s="1"/>
  <c r="FR10" i="10"/>
  <c r="FR22" i="10" s="1"/>
  <c r="AV16" i="8"/>
  <c r="AV82" i="8" s="1"/>
  <c r="AV16" i="10"/>
  <c r="AV82" i="10" s="1"/>
  <c r="AF16" i="8"/>
  <c r="AF82" i="8" s="1"/>
  <c r="AF16" i="10"/>
  <c r="AF82" i="10" s="1"/>
  <c r="X16" i="8"/>
  <c r="X82" i="8" s="1"/>
  <c r="X16" i="10"/>
  <c r="X82" i="10" s="1"/>
  <c r="P16" i="8"/>
  <c r="P82" i="8" s="1"/>
  <c r="P16" i="10"/>
  <c r="P82" i="10" s="1"/>
  <c r="GI13" i="8"/>
  <c r="GI52" i="8" s="1"/>
  <c r="GI54" i="8" s="1"/>
  <c r="GI13" i="10"/>
  <c r="GI52" i="10" s="1"/>
  <c r="GI54" i="10" s="1"/>
  <c r="GA13" i="8"/>
  <c r="GA52" i="8" s="1"/>
  <c r="GA54" i="8" s="1"/>
  <c r="GA13" i="10"/>
  <c r="GA52" i="10" s="1"/>
  <c r="GA54" i="10" s="1"/>
  <c r="FC13" i="8"/>
  <c r="FC52" i="8" s="1"/>
  <c r="FC54" i="8" s="1"/>
  <c r="FC13" i="10"/>
  <c r="FC52" i="10" s="1"/>
  <c r="FC54" i="10" s="1"/>
  <c r="EM13" i="8"/>
  <c r="EM52" i="8" s="1"/>
  <c r="EM54" i="8" s="1"/>
  <c r="EM13" i="10"/>
  <c r="EM52" i="10" s="1"/>
  <c r="EM54" i="10" s="1"/>
  <c r="DO13" i="8"/>
  <c r="DO52" i="8" s="1"/>
  <c r="DO54" i="8" s="1"/>
  <c r="DO13" i="10"/>
  <c r="DO52" i="10" s="1"/>
  <c r="DO54" i="10" s="1"/>
  <c r="CY13" i="8"/>
  <c r="CY52" i="8" s="1"/>
  <c r="CY54" i="8" s="1"/>
  <c r="CY13" i="10"/>
  <c r="CY52" i="10" s="1"/>
  <c r="CY54" i="10" s="1"/>
  <c r="CQ13" i="8"/>
  <c r="CQ52" i="8" s="1"/>
  <c r="CQ54" i="8" s="1"/>
  <c r="CQ13" i="10"/>
  <c r="CQ52" i="10" s="1"/>
  <c r="CQ54" i="10" s="1"/>
  <c r="CA13" i="8"/>
  <c r="CA52" i="8" s="1"/>
  <c r="CA54" i="8" s="1"/>
  <c r="CA13" i="10"/>
  <c r="CA52" i="10" s="1"/>
  <c r="CA54" i="10" s="1"/>
  <c r="BK13" i="8"/>
  <c r="BK52" i="8" s="1"/>
  <c r="BK54" i="8" s="1"/>
  <c r="BK13" i="10"/>
  <c r="BK52" i="10" s="1"/>
  <c r="BK54" i="10" s="1"/>
  <c r="BC13" i="8"/>
  <c r="BC52" i="8" s="1"/>
  <c r="BC54" i="8" s="1"/>
  <c r="BC13" i="10"/>
  <c r="BC52" i="10" s="1"/>
  <c r="BC54" i="10" s="1"/>
  <c r="AU13" i="8"/>
  <c r="AU52" i="8" s="1"/>
  <c r="AU54" i="8" s="1"/>
  <c r="AU13" i="10"/>
  <c r="AU52" i="10" s="1"/>
  <c r="AU54" i="10" s="1"/>
  <c r="AE13" i="8"/>
  <c r="AE52" i="8" s="1"/>
  <c r="AE54" i="8" s="1"/>
  <c r="AE13" i="10"/>
  <c r="AE52" i="10" s="1"/>
  <c r="AE54" i="10" s="1"/>
  <c r="W13" i="8"/>
  <c r="W52" i="8" s="1"/>
  <c r="W54" i="8" s="1"/>
  <c r="W13" i="10"/>
  <c r="W52" i="10" s="1"/>
  <c r="W54" i="10" s="1"/>
  <c r="G13" i="8"/>
  <c r="G52" i="8" s="1"/>
  <c r="G54" i="8" s="1"/>
  <c r="G13" i="10"/>
  <c r="G52" i="10" s="1"/>
  <c r="G54" i="10" s="1"/>
  <c r="GQ14" i="8"/>
  <c r="GQ62" i="8" s="1"/>
  <c r="GQ64" i="8" s="1"/>
  <c r="GQ14" i="10"/>
  <c r="GQ62" i="10" s="1"/>
  <c r="GQ64" i="10" s="1"/>
  <c r="FS14" i="8"/>
  <c r="FS62" i="8" s="1"/>
  <c r="FS64" i="8" s="1"/>
  <c r="FS14" i="10"/>
  <c r="FS62" i="10" s="1"/>
  <c r="FS64" i="10" s="1"/>
  <c r="FC14" i="8"/>
  <c r="FC62" i="8" s="1"/>
  <c r="FC64" i="8" s="1"/>
  <c r="FC14" i="10"/>
  <c r="FC62" i="10" s="1"/>
  <c r="FC64" i="10" s="1"/>
  <c r="EE14" i="8"/>
  <c r="EE62" i="8" s="1"/>
  <c r="EE64" i="8" s="1"/>
  <c r="EE14" i="10"/>
  <c r="EE62" i="10" s="1"/>
  <c r="EE64" i="10" s="1"/>
  <c r="DG14" i="8"/>
  <c r="DG62" i="8" s="1"/>
  <c r="DG64" i="8" s="1"/>
  <c r="DG14" i="10"/>
  <c r="DG62" i="10" s="1"/>
  <c r="DG64" i="10" s="1"/>
  <c r="BS14" i="8"/>
  <c r="BS62" i="8" s="1"/>
  <c r="BS64" i="8" s="1"/>
  <c r="BS14" i="10"/>
  <c r="BS62" i="10" s="1"/>
  <c r="BS64" i="10" s="1"/>
  <c r="GG15" i="8"/>
  <c r="GG72" i="8" s="1"/>
  <c r="GG15" i="10"/>
  <c r="GG72" i="10" s="1"/>
  <c r="EK15" i="8"/>
  <c r="EK72" i="8" s="1"/>
  <c r="EK15" i="10"/>
  <c r="EK72" i="10" s="1"/>
  <c r="BA15" i="8"/>
  <c r="BA72" i="8" s="1"/>
  <c r="BA15" i="10"/>
  <c r="BA72" i="10" s="1"/>
  <c r="GG16" i="8"/>
  <c r="GG82" i="8" s="1"/>
  <c r="GG16" i="10"/>
  <c r="GG82" i="10" s="1"/>
  <c r="FQ16" i="8"/>
  <c r="FQ82" i="8" s="1"/>
  <c r="FQ16" i="10"/>
  <c r="FQ82" i="10" s="1"/>
  <c r="FA16" i="8"/>
  <c r="FA82" i="8" s="1"/>
  <c r="FA16" i="10"/>
  <c r="FA82" i="10" s="1"/>
  <c r="EK16" i="8"/>
  <c r="EK82" i="8" s="1"/>
  <c r="EK16" i="10"/>
  <c r="EK82" i="10" s="1"/>
  <c r="EC16" i="8"/>
  <c r="EC82" i="8" s="1"/>
  <c r="EC16" i="10"/>
  <c r="EC82" i="10" s="1"/>
  <c r="DE16" i="8"/>
  <c r="DE82" i="8" s="1"/>
  <c r="DE16" i="10"/>
  <c r="DE82" i="10" s="1"/>
  <c r="CO16" i="8"/>
  <c r="CO82" i="8" s="1"/>
  <c r="CO16" i="10"/>
  <c r="CO82" i="10" s="1"/>
  <c r="BQ16" i="8"/>
  <c r="BQ82" i="8" s="1"/>
  <c r="BQ16" i="10"/>
  <c r="BQ82" i="10" s="1"/>
  <c r="GU10" i="8"/>
  <c r="GU22" i="8" s="1"/>
  <c r="GU10" i="10"/>
  <c r="GU22" i="10" s="1"/>
  <c r="FW10" i="8"/>
  <c r="FW22" i="8" s="1"/>
  <c r="FW10" i="10"/>
  <c r="FW22" i="10" s="1"/>
  <c r="FG10" i="8"/>
  <c r="FG22" i="8" s="1"/>
  <c r="FG10" i="10"/>
  <c r="FG22" i="10" s="1"/>
  <c r="EI10" i="8"/>
  <c r="EI22" i="8" s="1"/>
  <c r="EI10" i="10"/>
  <c r="EI22" i="10" s="1"/>
  <c r="DK10" i="8"/>
  <c r="DK22" i="8" s="1"/>
  <c r="DK10" i="10"/>
  <c r="DK22" i="10" s="1"/>
  <c r="BG10" i="8"/>
  <c r="BG22" i="8" s="1"/>
  <c r="BG10" i="10"/>
  <c r="BG22" i="10" s="1"/>
  <c r="BC16" i="8"/>
  <c r="BC82" i="8" s="1"/>
  <c r="BC16" i="10"/>
  <c r="BC82" i="10" s="1"/>
  <c r="AU16" i="8"/>
  <c r="AU82" i="8" s="1"/>
  <c r="AU16" i="10"/>
  <c r="AU82" i="10" s="1"/>
  <c r="AM16" i="8"/>
  <c r="AM82" i="8" s="1"/>
  <c r="AM16" i="10"/>
  <c r="AM82" i="10" s="1"/>
  <c r="AE16" i="8"/>
  <c r="AE82" i="8" s="1"/>
  <c r="AE16" i="10"/>
  <c r="AE82" i="10" s="1"/>
  <c r="W16" i="8"/>
  <c r="W82" i="8" s="1"/>
  <c r="W16" i="10"/>
  <c r="W82" i="10" s="1"/>
  <c r="O16" i="8"/>
  <c r="O82" i="8" s="1"/>
  <c r="O16" i="10"/>
  <c r="O82" i="10" s="1"/>
  <c r="F16" i="8"/>
  <c r="F82" i="8" s="1"/>
  <c r="F16" i="10"/>
  <c r="F82" i="10" s="1"/>
  <c r="E13" i="8"/>
  <c r="E52" i="8" s="1"/>
  <c r="E53" i="8" s="1"/>
  <c r="E13" i="10"/>
  <c r="E52" i="10" s="1"/>
  <c r="GP13" i="8"/>
  <c r="GP52" i="8" s="1"/>
  <c r="GP54" i="8" s="1"/>
  <c r="GP13" i="10"/>
  <c r="GP52" i="10" s="1"/>
  <c r="GP54" i="10" s="1"/>
  <c r="GH13" i="8"/>
  <c r="GH52" i="8" s="1"/>
  <c r="GH54" i="8" s="1"/>
  <c r="GH13" i="10"/>
  <c r="GH52" i="10" s="1"/>
  <c r="GH54" i="10" s="1"/>
  <c r="FZ13" i="8"/>
  <c r="FZ52" i="8" s="1"/>
  <c r="FZ54" i="8" s="1"/>
  <c r="FZ13" i="10"/>
  <c r="FZ52" i="10" s="1"/>
  <c r="FZ54" i="10" s="1"/>
  <c r="FR13" i="8"/>
  <c r="FR52" i="8" s="1"/>
  <c r="FR54" i="8" s="1"/>
  <c r="FR13" i="10"/>
  <c r="FR52" i="10" s="1"/>
  <c r="FR54" i="10" s="1"/>
  <c r="FJ13" i="8"/>
  <c r="FJ52" i="8" s="1"/>
  <c r="FJ54" i="8" s="1"/>
  <c r="FJ13" i="10"/>
  <c r="FJ52" i="10" s="1"/>
  <c r="FJ54" i="10" s="1"/>
  <c r="FB13" i="8"/>
  <c r="FB52" i="8" s="1"/>
  <c r="FB54" i="8" s="1"/>
  <c r="FB13" i="10"/>
  <c r="FB52" i="10" s="1"/>
  <c r="FB54" i="10" s="1"/>
  <c r="ET13" i="8"/>
  <c r="ET52" i="8" s="1"/>
  <c r="ET54" i="8" s="1"/>
  <c r="ET13" i="10"/>
  <c r="ET52" i="10" s="1"/>
  <c r="ET54" i="10" s="1"/>
  <c r="EL13" i="8"/>
  <c r="EL52" i="8" s="1"/>
  <c r="EL54" i="8" s="1"/>
  <c r="EL13" i="10"/>
  <c r="EL52" i="10" s="1"/>
  <c r="EL54" i="10" s="1"/>
  <c r="ED13" i="8"/>
  <c r="ED52" i="8" s="1"/>
  <c r="ED54" i="8" s="1"/>
  <c r="ED13" i="10"/>
  <c r="ED52" i="10" s="1"/>
  <c r="ED54" i="10" s="1"/>
  <c r="DV13" i="8"/>
  <c r="DV52" i="8" s="1"/>
  <c r="DV54" i="8" s="1"/>
  <c r="DV13" i="10"/>
  <c r="DV52" i="10" s="1"/>
  <c r="DV54" i="10" s="1"/>
  <c r="DN13" i="8"/>
  <c r="DN52" i="8" s="1"/>
  <c r="DN54" i="8" s="1"/>
  <c r="DN13" i="10"/>
  <c r="DN52" i="10" s="1"/>
  <c r="DN54" i="10" s="1"/>
  <c r="DF13" i="8"/>
  <c r="DF52" i="8" s="1"/>
  <c r="DF54" i="8" s="1"/>
  <c r="DF13" i="10"/>
  <c r="DF52" i="10" s="1"/>
  <c r="DF54" i="10" s="1"/>
  <c r="CX13" i="8"/>
  <c r="CX52" i="8" s="1"/>
  <c r="CX54" i="8" s="1"/>
  <c r="CX13" i="10"/>
  <c r="CX52" i="10" s="1"/>
  <c r="CX54" i="10" s="1"/>
  <c r="CP13" i="8"/>
  <c r="CP52" i="8" s="1"/>
  <c r="CP54" i="8" s="1"/>
  <c r="CP13" i="10"/>
  <c r="CP52" i="10" s="1"/>
  <c r="CP54" i="10" s="1"/>
  <c r="CH13" i="8"/>
  <c r="CH52" i="8" s="1"/>
  <c r="CH54" i="8" s="1"/>
  <c r="CH13" i="10"/>
  <c r="CH52" i="10" s="1"/>
  <c r="CH54" i="10" s="1"/>
  <c r="BZ13" i="8"/>
  <c r="BZ52" i="8" s="1"/>
  <c r="BZ54" i="8" s="1"/>
  <c r="BZ13" i="10"/>
  <c r="BZ52" i="10" s="1"/>
  <c r="BZ54" i="10" s="1"/>
  <c r="BR13" i="8"/>
  <c r="BR52" i="8" s="1"/>
  <c r="BR54" i="8" s="1"/>
  <c r="BR13" i="10"/>
  <c r="BR52" i="10" s="1"/>
  <c r="BR54" i="10" s="1"/>
  <c r="BJ13" i="8"/>
  <c r="BJ52" i="8" s="1"/>
  <c r="BJ54" i="8" s="1"/>
  <c r="BJ13" i="10"/>
  <c r="BJ52" i="10" s="1"/>
  <c r="BB13" i="8"/>
  <c r="BB52" i="8" s="1"/>
  <c r="BB54" i="8" s="1"/>
  <c r="BB13" i="10"/>
  <c r="BB52" i="10" s="1"/>
  <c r="BB54" i="10" s="1"/>
  <c r="AT13" i="8"/>
  <c r="AT52" i="8" s="1"/>
  <c r="AT54" i="8" s="1"/>
  <c r="AT13" i="10"/>
  <c r="AT52" i="10" s="1"/>
  <c r="AT54" i="10" s="1"/>
  <c r="AL13" i="8"/>
  <c r="AL52" i="8" s="1"/>
  <c r="AL54" i="8" s="1"/>
  <c r="AL13" i="10"/>
  <c r="AL52" i="10" s="1"/>
  <c r="AL54" i="10" s="1"/>
  <c r="AD13" i="8"/>
  <c r="AD52" i="8" s="1"/>
  <c r="AD54" i="8" s="1"/>
  <c r="AD13" i="10"/>
  <c r="AD52" i="10" s="1"/>
  <c r="AD54" i="10" s="1"/>
  <c r="V13" i="8"/>
  <c r="V52" i="8" s="1"/>
  <c r="V54" i="8" s="1"/>
  <c r="V13" i="10"/>
  <c r="V52" i="10" s="1"/>
  <c r="V54" i="10" s="1"/>
  <c r="N13" i="8"/>
  <c r="N52" i="8" s="1"/>
  <c r="N54" i="8" s="1"/>
  <c r="N13" i="10"/>
  <c r="N52" i="10" s="1"/>
  <c r="N54" i="10" s="1"/>
  <c r="F13" i="8"/>
  <c r="F52" i="8" s="1"/>
  <c r="F54" i="8" s="1"/>
  <c r="F13" i="10"/>
  <c r="F52" i="10" s="1"/>
  <c r="F54" i="10" s="1"/>
  <c r="GP14" i="8"/>
  <c r="GP62" i="8" s="1"/>
  <c r="GP64" i="8" s="1"/>
  <c r="GP14" i="10"/>
  <c r="GP62" i="10" s="1"/>
  <c r="GP64" i="10" s="1"/>
  <c r="GH14" i="8"/>
  <c r="GH62" i="8" s="1"/>
  <c r="GH64" i="8" s="1"/>
  <c r="GH14" i="10"/>
  <c r="GH62" i="10" s="1"/>
  <c r="GH64" i="10" s="1"/>
  <c r="FZ14" i="8"/>
  <c r="FZ62" i="8" s="1"/>
  <c r="FZ64" i="8" s="1"/>
  <c r="FZ14" i="10"/>
  <c r="FZ62" i="10" s="1"/>
  <c r="FZ64" i="10" s="1"/>
  <c r="FR14" i="8"/>
  <c r="FR62" i="8" s="1"/>
  <c r="FR64" i="8" s="1"/>
  <c r="FR14" i="10"/>
  <c r="FR62" i="10" s="1"/>
  <c r="FR64" i="10" s="1"/>
  <c r="FJ14" i="8"/>
  <c r="FJ62" i="8" s="1"/>
  <c r="FJ64" i="8" s="1"/>
  <c r="FJ14" i="10"/>
  <c r="FJ62" i="10" s="1"/>
  <c r="FJ64" i="10" s="1"/>
  <c r="FB14" i="8"/>
  <c r="FB62" i="8" s="1"/>
  <c r="FB64" i="8" s="1"/>
  <c r="FB14" i="10"/>
  <c r="FB62" i="10" s="1"/>
  <c r="FB64" i="10" s="1"/>
  <c r="ET14" i="8"/>
  <c r="ET62" i="8" s="1"/>
  <c r="ET64" i="8" s="1"/>
  <c r="ET14" i="10"/>
  <c r="ET62" i="10" s="1"/>
  <c r="ET64" i="10" s="1"/>
  <c r="EL14" i="8"/>
  <c r="EL62" i="8" s="1"/>
  <c r="EL64" i="8" s="1"/>
  <c r="EL14" i="10"/>
  <c r="EL62" i="10" s="1"/>
  <c r="EL64" i="10" s="1"/>
  <c r="ED14" i="8"/>
  <c r="ED62" i="8" s="1"/>
  <c r="ED64" i="8" s="1"/>
  <c r="ED14" i="10"/>
  <c r="ED62" i="10" s="1"/>
  <c r="ED64" i="10" s="1"/>
  <c r="DV14" i="8"/>
  <c r="DV62" i="8" s="1"/>
  <c r="DV64" i="8" s="1"/>
  <c r="DV14" i="10"/>
  <c r="DV62" i="10" s="1"/>
  <c r="DV64" i="10" s="1"/>
  <c r="DN14" i="8"/>
  <c r="DN62" i="8" s="1"/>
  <c r="DN64" i="8" s="1"/>
  <c r="DN14" i="10"/>
  <c r="DN62" i="10" s="1"/>
  <c r="DN64" i="10" s="1"/>
  <c r="DF14" i="8"/>
  <c r="DF62" i="8" s="1"/>
  <c r="DF64" i="8" s="1"/>
  <c r="DF14" i="10"/>
  <c r="DF62" i="10" s="1"/>
  <c r="DF64" i="10" s="1"/>
  <c r="CX14" i="8"/>
  <c r="CX62" i="8" s="1"/>
  <c r="CX64" i="8" s="1"/>
  <c r="CX14" i="10"/>
  <c r="CX62" i="10" s="1"/>
  <c r="CX64" i="10" s="1"/>
  <c r="CP14" i="8"/>
  <c r="CP62" i="8" s="1"/>
  <c r="CP64" i="8" s="1"/>
  <c r="CP14" i="10"/>
  <c r="CP62" i="10" s="1"/>
  <c r="CP64" i="10" s="1"/>
  <c r="CH14" i="8"/>
  <c r="CH62" i="8" s="1"/>
  <c r="CH64" i="8" s="1"/>
  <c r="CH14" i="10"/>
  <c r="CH62" i="10" s="1"/>
  <c r="CH64" i="10" s="1"/>
  <c r="BZ14" i="8"/>
  <c r="BZ62" i="8" s="1"/>
  <c r="BZ64" i="8" s="1"/>
  <c r="BZ14" i="10"/>
  <c r="BZ62" i="10" s="1"/>
  <c r="BZ64" i="10" s="1"/>
  <c r="BR14" i="8"/>
  <c r="BR62" i="8" s="1"/>
  <c r="BR64" i="8" s="1"/>
  <c r="BR14" i="10"/>
  <c r="BR62" i="10" s="1"/>
  <c r="BR64" i="10" s="1"/>
  <c r="BJ14" i="8"/>
  <c r="BJ62" i="8" s="1"/>
  <c r="BJ64" i="8" s="1"/>
  <c r="BJ14" i="10"/>
  <c r="BJ62" i="10" s="1"/>
  <c r="GV15" i="8"/>
  <c r="GV72" i="8" s="1"/>
  <c r="GV15" i="10"/>
  <c r="GV72" i="10" s="1"/>
  <c r="GN15" i="8"/>
  <c r="GN72" i="8" s="1"/>
  <c r="GN15" i="10"/>
  <c r="GN72" i="10" s="1"/>
  <c r="GF15" i="8"/>
  <c r="GF72" i="8" s="1"/>
  <c r="GF15" i="10"/>
  <c r="GF72" i="10" s="1"/>
  <c r="FX15" i="8"/>
  <c r="FX72" i="8" s="1"/>
  <c r="FX15" i="10"/>
  <c r="FX72" i="10" s="1"/>
  <c r="FP15" i="8"/>
  <c r="FP72" i="8" s="1"/>
  <c r="FP15" i="10"/>
  <c r="FP72" i="10" s="1"/>
  <c r="FH15" i="8"/>
  <c r="FH72" i="8" s="1"/>
  <c r="FH15" i="10"/>
  <c r="FH72" i="10" s="1"/>
  <c r="EZ15" i="8"/>
  <c r="EZ72" i="8" s="1"/>
  <c r="EZ15" i="10"/>
  <c r="EZ72" i="10" s="1"/>
  <c r="ER15" i="8"/>
  <c r="ER72" i="8" s="1"/>
  <c r="ER15" i="10"/>
  <c r="ER72" i="10" s="1"/>
  <c r="EJ15" i="8"/>
  <c r="EJ72" i="8" s="1"/>
  <c r="EJ15" i="10"/>
  <c r="EJ72" i="10" s="1"/>
  <c r="EB15" i="8"/>
  <c r="EB72" i="8" s="1"/>
  <c r="EB15" i="10"/>
  <c r="EB72" i="10" s="1"/>
  <c r="DT15" i="8"/>
  <c r="DT72" i="8" s="1"/>
  <c r="DT15" i="10"/>
  <c r="DT72" i="10" s="1"/>
  <c r="DL15" i="8"/>
  <c r="DL72" i="8" s="1"/>
  <c r="DL15" i="10"/>
  <c r="DL72" i="10" s="1"/>
  <c r="DD15" i="8"/>
  <c r="DD72" i="8" s="1"/>
  <c r="DD15" i="10"/>
  <c r="DD72" i="10" s="1"/>
  <c r="CV15" i="8"/>
  <c r="CV72" i="8" s="1"/>
  <c r="CV15" i="10"/>
  <c r="CV72" i="10" s="1"/>
  <c r="CN15" i="8"/>
  <c r="CN72" i="8" s="1"/>
  <c r="CN15" i="10"/>
  <c r="CN72" i="10" s="1"/>
  <c r="CF15" i="8"/>
  <c r="CF72" i="8" s="1"/>
  <c r="CF15" i="10"/>
  <c r="CF72" i="10" s="1"/>
  <c r="BX15" i="8"/>
  <c r="BX72" i="8" s="1"/>
  <c r="BX15" i="10"/>
  <c r="BX72" i="10" s="1"/>
  <c r="BP15" i="8"/>
  <c r="BP72" i="8" s="1"/>
  <c r="BP15" i="10"/>
  <c r="BP72" i="10" s="1"/>
  <c r="BH15" i="8"/>
  <c r="BH72" i="8" s="1"/>
  <c r="BH15" i="10"/>
  <c r="BH72" i="10" s="1"/>
  <c r="AZ15" i="8"/>
  <c r="AZ72" i="8" s="1"/>
  <c r="AZ15" i="10"/>
  <c r="AZ72" i="10" s="1"/>
  <c r="AR15" i="8"/>
  <c r="AR72" i="8" s="1"/>
  <c r="AR15" i="10"/>
  <c r="AR72" i="10" s="1"/>
  <c r="AJ15" i="8"/>
  <c r="AJ72" i="8" s="1"/>
  <c r="AJ15" i="10"/>
  <c r="AJ72" i="10" s="1"/>
  <c r="AB15" i="8"/>
  <c r="AB72" i="8" s="1"/>
  <c r="AB15" i="10"/>
  <c r="AB72" i="10" s="1"/>
  <c r="T15" i="8"/>
  <c r="T72" i="8" s="1"/>
  <c r="T15" i="10"/>
  <c r="T72" i="10" s="1"/>
  <c r="L15" i="8"/>
  <c r="L72" i="8" s="1"/>
  <c r="L15" i="10"/>
  <c r="L72" i="10" s="1"/>
  <c r="GV16" i="8"/>
  <c r="GV82" i="8" s="1"/>
  <c r="GV16" i="10"/>
  <c r="GV82" i="10" s="1"/>
  <c r="GN16" i="8"/>
  <c r="GN82" i="8" s="1"/>
  <c r="GN16" i="10"/>
  <c r="GN82" i="10" s="1"/>
  <c r="GF16" i="8"/>
  <c r="GF82" i="8" s="1"/>
  <c r="GF16" i="10"/>
  <c r="GF82" i="10" s="1"/>
  <c r="FX16" i="8"/>
  <c r="FX82" i="8" s="1"/>
  <c r="FX16" i="10"/>
  <c r="FX82" i="10" s="1"/>
  <c r="FP16" i="8"/>
  <c r="FP82" i="8" s="1"/>
  <c r="FP16" i="10"/>
  <c r="FP82" i="10" s="1"/>
  <c r="FH16" i="8"/>
  <c r="FH82" i="8" s="1"/>
  <c r="FH16" i="10"/>
  <c r="FH82" i="10" s="1"/>
  <c r="EZ16" i="8"/>
  <c r="EZ82" i="8" s="1"/>
  <c r="EZ16" i="10"/>
  <c r="EZ82" i="10" s="1"/>
  <c r="ER16" i="8"/>
  <c r="ER82" i="8" s="1"/>
  <c r="ER16" i="10"/>
  <c r="ER82" i="10" s="1"/>
  <c r="EJ16" i="8"/>
  <c r="EJ82" i="8" s="1"/>
  <c r="EJ16" i="10"/>
  <c r="EJ82" i="10" s="1"/>
  <c r="EB16" i="8"/>
  <c r="EB82" i="8" s="1"/>
  <c r="EB16" i="10"/>
  <c r="EB82" i="10" s="1"/>
  <c r="DT16" i="8"/>
  <c r="DT82" i="8" s="1"/>
  <c r="DT16" i="10"/>
  <c r="DT82" i="10" s="1"/>
  <c r="DL16" i="8"/>
  <c r="DL82" i="8" s="1"/>
  <c r="DL16" i="10"/>
  <c r="DL82" i="10" s="1"/>
  <c r="DD16" i="8"/>
  <c r="DD82" i="8" s="1"/>
  <c r="DD16" i="10"/>
  <c r="DD82" i="10" s="1"/>
  <c r="CV16" i="8"/>
  <c r="CV82" i="8" s="1"/>
  <c r="CV16" i="10"/>
  <c r="CV82" i="10" s="1"/>
  <c r="CN16" i="8"/>
  <c r="CN82" i="8" s="1"/>
  <c r="CN16" i="10"/>
  <c r="CN82" i="10" s="1"/>
  <c r="CF16" i="8"/>
  <c r="CF82" i="8" s="1"/>
  <c r="CF16" i="10"/>
  <c r="CF82" i="10" s="1"/>
  <c r="BX16" i="8"/>
  <c r="BX82" i="8" s="1"/>
  <c r="BX16" i="10"/>
  <c r="BX82" i="10" s="1"/>
  <c r="BP16" i="8"/>
  <c r="BP82" i="8" s="1"/>
  <c r="BP16" i="10"/>
  <c r="BP82" i="10" s="1"/>
  <c r="BH16" i="8"/>
  <c r="BH82" i="8" s="1"/>
  <c r="BH16" i="10"/>
  <c r="BH82" i="10" s="1"/>
  <c r="GT10" i="8"/>
  <c r="GT22" i="8" s="1"/>
  <c r="GT10" i="10"/>
  <c r="GT22" i="10" s="1"/>
  <c r="GL10" i="8"/>
  <c r="GL22" i="8" s="1"/>
  <c r="GL10" i="10"/>
  <c r="GL22" i="10" s="1"/>
  <c r="GD10" i="8"/>
  <c r="GD22" i="8" s="1"/>
  <c r="GD10" i="10"/>
  <c r="GD22" i="10" s="1"/>
  <c r="FV10" i="8"/>
  <c r="FV22" i="8" s="1"/>
  <c r="FV10" i="10"/>
  <c r="FV22" i="10" s="1"/>
  <c r="FN10" i="8"/>
  <c r="FN22" i="8" s="1"/>
  <c r="FN10" i="10"/>
  <c r="FN22" i="10" s="1"/>
  <c r="FF10" i="8"/>
  <c r="FF22" i="8" s="1"/>
  <c r="FF10" i="10"/>
  <c r="FF22" i="10" s="1"/>
  <c r="EX10" i="8"/>
  <c r="EX22" i="8" s="1"/>
  <c r="EX10" i="10"/>
  <c r="EX22" i="10" s="1"/>
  <c r="EP10" i="8"/>
  <c r="EP22" i="8" s="1"/>
  <c r="EP10" i="10"/>
  <c r="EP22" i="10" s="1"/>
  <c r="EH10" i="8"/>
  <c r="EH22" i="8" s="1"/>
  <c r="EH10" i="10"/>
  <c r="EH22" i="10" s="1"/>
  <c r="DZ10" i="8"/>
  <c r="DZ22" i="8" s="1"/>
  <c r="DZ10" i="10"/>
  <c r="DZ22" i="10" s="1"/>
  <c r="DR10" i="8"/>
  <c r="DR22" i="8" s="1"/>
  <c r="DR10" i="10"/>
  <c r="DR22" i="10" s="1"/>
  <c r="DJ10" i="8"/>
  <c r="DJ22" i="8" s="1"/>
  <c r="DJ10" i="10"/>
  <c r="DJ22" i="10" s="1"/>
  <c r="DB10" i="8"/>
  <c r="DB22" i="8" s="1"/>
  <c r="DB10" i="10"/>
  <c r="DB22" i="10" s="1"/>
  <c r="CT10" i="8"/>
  <c r="CT22" i="8" s="1"/>
  <c r="CT10" i="10"/>
  <c r="CT22" i="10" s="1"/>
  <c r="CL10" i="8"/>
  <c r="CL22" i="8" s="1"/>
  <c r="CL10" i="10"/>
  <c r="CL22" i="10" s="1"/>
  <c r="CD10" i="8"/>
  <c r="CD22" i="8" s="1"/>
  <c r="CD10" i="10"/>
  <c r="CD22" i="10" s="1"/>
  <c r="BV10" i="8"/>
  <c r="BV22" i="8" s="1"/>
  <c r="BV10" i="10"/>
  <c r="BV22" i="10" s="1"/>
  <c r="BF10" i="8"/>
  <c r="BF22" i="8" s="1"/>
  <c r="BF10" i="10"/>
  <c r="BF22" i="10" s="1"/>
  <c r="J45" i="10"/>
  <c r="I46" i="10"/>
  <c r="R16" i="8"/>
  <c r="R82" i="8" s="1"/>
  <c r="R16" i="10"/>
  <c r="R82" i="10" s="1"/>
  <c r="BD16" i="8"/>
  <c r="BD82" i="8" s="1"/>
  <c r="BD16" i="10"/>
  <c r="BD82" i="10" s="1"/>
  <c r="AN16" i="8"/>
  <c r="AN82" i="8" s="1"/>
  <c r="AN16" i="10"/>
  <c r="AN82" i="10" s="1"/>
  <c r="G16" i="8"/>
  <c r="G82" i="8" s="1"/>
  <c r="G16" i="10"/>
  <c r="G82" i="10" s="1"/>
  <c r="FS13" i="8"/>
  <c r="FS52" i="8" s="1"/>
  <c r="FS54" i="8" s="1"/>
  <c r="FS13" i="10"/>
  <c r="FS52" i="10" s="1"/>
  <c r="FS54" i="10" s="1"/>
  <c r="EU13" i="8"/>
  <c r="EU52" i="8" s="1"/>
  <c r="EU54" i="8" s="1"/>
  <c r="EU13" i="10"/>
  <c r="EU52" i="10" s="1"/>
  <c r="EU54" i="10" s="1"/>
  <c r="DW13" i="8"/>
  <c r="DW52" i="8" s="1"/>
  <c r="DW54" i="8" s="1"/>
  <c r="DW13" i="10"/>
  <c r="DW52" i="10" s="1"/>
  <c r="DW54" i="10" s="1"/>
  <c r="BS13" i="8"/>
  <c r="BS52" i="8" s="1"/>
  <c r="BS54" i="8" s="1"/>
  <c r="BS13" i="10"/>
  <c r="BS52" i="10" s="1"/>
  <c r="BS54" i="10" s="1"/>
  <c r="O13" i="8"/>
  <c r="O52" i="8" s="1"/>
  <c r="O54" i="8" s="1"/>
  <c r="O13" i="10"/>
  <c r="O52" i="10" s="1"/>
  <c r="O54" i="10" s="1"/>
  <c r="GA14" i="8"/>
  <c r="GA62" i="8" s="1"/>
  <c r="GA64" i="8" s="1"/>
  <c r="GA14" i="10"/>
  <c r="GA62" i="10" s="1"/>
  <c r="GA64" i="10" s="1"/>
  <c r="EU14" i="8"/>
  <c r="EU62" i="8" s="1"/>
  <c r="EU64" i="8" s="1"/>
  <c r="EU14" i="10"/>
  <c r="EU62" i="10" s="1"/>
  <c r="EU64" i="10" s="1"/>
  <c r="DW14" i="8"/>
  <c r="DW62" i="8" s="1"/>
  <c r="DW64" i="8" s="1"/>
  <c r="DW14" i="10"/>
  <c r="DW62" i="10" s="1"/>
  <c r="DW64" i="10" s="1"/>
  <c r="CQ14" i="8"/>
  <c r="CQ62" i="8" s="1"/>
  <c r="CQ64" i="8" s="1"/>
  <c r="CQ14" i="10"/>
  <c r="CQ62" i="10" s="1"/>
  <c r="CQ64" i="10" s="1"/>
  <c r="GO15" i="8"/>
  <c r="GO72" i="8" s="1"/>
  <c r="GO15" i="10"/>
  <c r="GO72" i="10" s="1"/>
  <c r="EC15" i="8"/>
  <c r="EC72" i="8" s="1"/>
  <c r="EC15" i="10"/>
  <c r="EC72" i="10" s="1"/>
  <c r="AC15" i="8"/>
  <c r="AC72" i="8" s="1"/>
  <c r="AC15" i="10"/>
  <c r="AC72" i="10" s="1"/>
  <c r="FY16" i="8"/>
  <c r="FY82" i="8" s="1"/>
  <c r="FY16" i="10"/>
  <c r="FY82" i="10" s="1"/>
  <c r="ES16" i="8"/>
  <c r="ES82" i="8" s="1"/>
  <c r="ES16" i="10"/>
  <c r="ES82" i="10" s="1"/>
  <c r="DM16" i="8"/>
  <c r="DM82" i="8" s="1"/>
  <c r="DM16" i="10"/>
  <c r="DM82" i="10" s="1"/>
  <c r="CW16" i="8"/>
  <c r="CW82" i="8" s="1"/>
  <c r="CW16" i="10"/>
  <c r="CW82" i="10" s="1"/>
  <c r="BY16" i="8"/>
  <c r="BY82" i="8" s="1"/>
  <c r="BY16" i="10"/>
  <c r="BY82" i="10" s="1"/>
  <c r="BI16" i="8"/>
  <c r="BI82" i="8" s="1"/>
  <c r="BI16" i="10"/>
  <c r="BI82" i="10" s="1"/>
  <c r="GM10" i="8"/>
  <c r="GM22" i="8" s="1"/>
  <c r="GM10" i="10"/>
  <c r="GM22" i="10" s="1"/>
  <c r="FO10" i="8"/>
  <c r="FO22" i="8" s="1"/>
  <c r="FO10" i="10"/>
  <c r="FO22" i="10" s="1"/>
  <c r="EY10" i="8"/>
  <c r="EY22" i="8" s="1"/>
  <c r="EY10" i="10"/>
  <c r="EY22" i="10" s="1"/>
  <c r="EA10" i="8"/>
  <c r="EA22" i="8" s="1"/>
  <c r="EA10" i="10"/>
  <c r="EA22" i="10" s="1"/>
  <c r="DS10" i="8"/>
  <c r="DS22" i="8" s="1"/>
  <c r="DS10" i="10"/>
  <c r="DS22" i="10" s="1"/>
  <c r="DC10" i="8"/>
  <c r="DC22" i="8" s="1"/>
  <c r="DC10" i="10"/>
  <c r="DC22" i="10" s="1"/>
  <c r="CU10" i="8"/>
  <c r="CU22" i="8" s="1"/>
  <c r="CU10" i="10"/>
  <c r="CU22" i="10" s="1"/>
  <c r="CM10" i="8"/>
  <c r="CM22" i="8" s="1"/>
  <c r="CM10" i="10"/>
  <c r="CM22" i="10" s="1"/>
  <c r="CE10" i="8"/>
  <c r="CE22" i="8" s="1"/>
  <c r="CE10" i="10"/>
  <c r="CE22" i="10" s="1"/>
  <c r="BW10" i="8"/>
  <c r="BW22" i="8" s="1"/>
  <c r="BW10" i="10"/>
  <c r="BW22" i="10" s="1"/>
  <c r="BB16" i="8"/>
  <c r="BB82" i="8" s="1"/>
  <c r="BB16" i="10"/>
  <c r="BB82" i="10" s="1"/>
  <c r="AT16" i="8"/>
  <c r="AT82" i="8" s="1"/>
  <c r="AT16" i="10"/>
  <c r="AT82" i="10" s="1"/>
  <c r="AL16" i="8"/>
  <c r="AL82" i="8" s="1"/>
  <c r="AL16" i="10"/>
  <c r="AL82" i="10" s="1"/>
  <c r="AD16" i="8"/>
  <c r="AD82" i="8" s="1"/>
  <c r="AD16" i="10"/>
  <c r="AD82" i="10" s="1"/>
  <c r="V16" i="8"/>
  <c r="V82" i="8" s="1"/>
  <c r="V16" i="10"/>
  <c r="V82" i="10" s="1"/>
  <c r="N16" i="8"/>
  <c r="N82" i="8" s="1"/>
  <c r="N16" i="10"/>
  <c r="N82" i="10" s="1"/>
  <c r="GO13" i="8"/>
  <c r="GO52" i="8" s="1"/>
  <c r="GO54" i="8" s="1"/>
  <c r="GO13" i="10"/>
  <c r="GO52" i="10" s="1"/>
  <c r="GO54" i="10" s="1"/>
  <c r="GG13" i="8"/>
  <c r="GG52" i="8" s="1"/>
  <c r="GG54" i="8" s="1"/>
  <c r="GG13" i="10"/>
  <c r="GG52" i="10" s="1"/>
  <c r="GG54" i="10" s="1"/>
  <c r="FY13" i="8"/>
  <c r="FY52" i="8" s="1"/>
  <c r="FY54" i="8" s="1"/>
  <c r="FY13" i="10"/>
  <c r="FY52" i="10" s="1"/>
  <c r="FY54" i="10" s="1"/>
  <c r="FQ13" i="8"/>
  <c r="FQ52" i="8" s="1"/>
  <c r="FQ54" i="8" s="1"/>
  <c r="FQ13" i="10"/>
  <c r="FQ52" i="10" s="1"/>
  <c r="FQ54" i="10" s="1"/>
  <c r="FI13" i="8"/>
  <c r="FI52" i="8" s="1"/>
  <c r="FI54" i="8" s="1"/>
  <c r="FI13" i="10"/>
  <c r="FI52" i="10" s="1"/>
  <c r="FI54" i="10" s="1"/>
  <c r="FA13" i="8"/>
  <c r="FA52" i="8" s="1"/>
  <c r="FA54" i="8" s="1"/>
  <c r="FA13" i="10"/>
  <c r="FA52" i="10" s="1"/>
  <c r="FA54" i="10" s="1"/>
  <c r="ES13" i="8"/>
  <c r="ES52" i="8" s="1"/>
  <c r="ES54" i="8" s="1"/>
  <c r="ES13" i="10"/>
  <c r="ES52" i="10" s="1"/>
  <c r="ES54" i="10" s="1"/>
  <c r="EK13" i="8"/>
  <c r="EK52" i="8" s="1"/>
  <c r="EK54" i="8" s="1"/>
  <c r="EK13" i="10"/>
  <c r="EK52" i="10" s="1"/>
  <c r="EK54" i="10" s="1"/>
  <c r="EC13" i="8"/>
  <c r="EC52" i="8" s="1"/>
  <c r="EC54" i="8" s="1"/>
  <c r="EC13" i="10"/>
  <c r="EC52" i="10" s="1"/>
  <c r="EC54" i="10" s="1"/>
  <c r="DU13" i="8"/>
  <c r="DU52" i="8" s="1"/>
  <c r="DU54" i="8" s="1"/>
  <c r="DU13" i="10"/>
  <c r="DU52" i="10" s="1"/>
  <c r="DU54" i="10" s="1"/>
  <c r="DM13" i="8"/>
  <c r="DM52" i="8" s="1"/>
  <c r="DM54" i="8" s="1"/>
  <c r="DM13" i="10"/>
  <c r="DM52" i="10" s="1"/>
  <c r="DM54" i="10" s="1"/>
  <c r="DE13" i="8"/>
  <c r="DE52" i="8" s="1"/>
  <c r="DE54" i="8" s="1"/>
  <c r="DE13" i="10"/>
  <c r="DE52" i="10" s="1"/>
  <c r="DE54" i="10" s="1"/>
  <c r="CW13" i="8"/>
  <c r="CW52" i="8" s="1"/>
  <c r="CW54" i="8" s="1"/>
  <c r="CW13" i="10"/>
  <c r="CW52" i="10" s="1"/>
  <c r="CW54" i="10" s="1"/>
  <c r="CO13" i="8"/>
  <c r="CO52" i="8" s="1"/>
  <c r="CO54" i="8" s="1"/>
  <c r="CO13" i="10"/>
  <c r="CO52" i="10" s="1"/>
  <c r="CO54" i="10" s="1"/>
  <c r="CG13" i="8"/>
  <c r="CG52" i="8" s="1"/>
  <c r="CG54" i="8" s="1"/>
  <c r="CG13" i="10"/>
  <c r="CG52" i="10" s="1"/>
  <c r="CG54" i="10" s="1"/>
  <c r="BY13" i="8"/>
  <c r="BY52" i="8" s="1"/>
  <c r="BY54" i="8" s="1"/>
  <c r="BY13" i="10"/>
  <c r="BY52" i="10" s="1"/>
  <c r="BY54" i="10" s="1"/>
  <c r="BQ13" i="8"/>
  <c r="BQ52" i="8" s="1"/>
  <c r="BQ54" i="8" s="1"/>
  <c r="BQ13" i="10"/>
  <c r="BQ52" i="10" s="1"/>
  <c r="BQ54" i="10" s="1"/>
  <c r="BI13" i="8"/>
  <c r="BI52" i="8" s="1"/>
  <c r="BI54" i="8" s="1"/>
  <c r="BI13" i="10"/>
  <c r="BI52" i="10" s="1"/>
  <c r="BI54" i="10" s="1"/>
  <c r="BA13" i="8"/>
  <c r="BA52" i="8" s="1"/>
  <c r="BA54" i="8" s="1"/>
  <c r="BA13" i="10"/>
  <c r="BA52" i="10" s="1"/>
  <c r="BA54" i="10" s="1"/>
  <c r="AS13" i="8"/>
  <c r="AS52" i="8" s="1"/>
  <c r="AS54" i="8" s="1"/>
  <c r="AS13" i="10"/>
  <c r="AS52" i="10" s="1"/>
  <c r="AS54" i="10" s="1"/>
  <c r="AK13" i="8"/>
  <c r="AK52" i="8" s="1"/>
  <c r="AK54" i="8" s="1"/>
  <c r="AK13" i="10"/>
  <c r="AK52" i="10" s="1"/>
  <c r="AK54" i="10" s="1"/>
  <c r="AC13" i="8"/>
  <c r="AC52" i="8" s="1"/>
  <c r="AC54" i="8" s="1"/>
  <c r="AC13" i="10"/>
  <c r="AC52" i="10" s="1"/>
  <c r="AC54" i="10" s="1"/>
  <c r="U13" i="8"/>
  <c r="U52" i="8" s="1"/>
  <c r="U54" i="8" s="1"/>
  <c r="U13" i="10"/>
  <c r="U52" i="10" s="1"/>
  <c r="U54" i="10" s="1"/>
  <c r="M13" i="8"/>
  <c r="M52" i="8" s="1"/>
  <c r="M54" i="8" s="1"/>
  <c r="M13" i="10"/>
  <c r="M52" i="10" s="1"/>
  <c r="M54" i="10" s="1"/>
  <c r="GO14" i="8"/>
  <c r="GO62" i="8" s="1"/>
  <c r="GO64" i="8" s="1"/>
  <c r="GO14" i="10"/>
  <c r="GO62" i="10" s="1"/>
  <c r="GO64" i="10" s="1"/>
  <c r="GG14" i="8"/>
  <c r="GG62" i="8" s="1"/>
  <c r="GG64" i="8" s="1"/>
  <c r="GG14" i="10"/>
  <c r="GG62" i="10" s="1"/>
  <c r="GG64" i="10" s="1"/>
  <c r="FY14" i="8"/>
  <c r="FY62" i="8" s="1"/>
  <c r="FY64" i="8" s="1"/>
  <c r="FY14" i="10"/>
  <c r="FY62" i="10" s="1"/>
  <c r="FY64" i="10" s="1"/>
  <c r="FQ14" i="8"/>
  <c r="FQ62" i="8" s="1"/>
  <c r="FQ64" i="8" s="1"/>
  <c r="FQ14" i="10"/>
  <c r="FQ62" i="10" s="1"/>
  <c r="FQ64" i="10" s="1"/>
  <c r="FI14" i="8"/>
  <c r="FI62" i="8" s="1"/>
  <c r="FI64" i="8" s="1"/>
  <c r="FI14" i="10"/>
  <c r="FI62" i="10" s="1"/>
  <c r="FI64" i="10" s="1"/>
  <c r="FA14" i="8"/>
  <c r="FA62" i="8" s="1"/>
  <c r="FA64" i="8" s="1"/>
  <c r="FA14" i="10"/>
  <c r="FA62" i="10" s="1"/>
  <c r="FA64" i="10" s="1"/>
  <c r="ES14" i="8"/>
  <c r="ES62" i="8" s="1"/>
  <c r="ES64" i="8" s="1"/>
  <c r="ES14" i="10"/>
  <c r="ES62" i="10" s="1"/>
  <c r="ES64" i="10" s="1"/>
  <c r="EK14" i="8"/>
  <c r="EK62" i="8" s="1"/>
  <c r="EK64" i="8" s="1"/>
  <c r="EK14" i="10"/>
  <c r="EK62" i="10" s="1"/>
  <c r="EK64" i="10" s="1"/>
  <c r="EC14" i="8"/>
  <c r="EC62" i="8" s="1"/>
  <c r="EC64" i="8" s="1"/>
  <c r="EC14" i="10"/>
  <c r="EC62" i="10" s="1"/>
  <c r="EC64" i="10" s="1"/>
  <c r="DU14" i="8"/>
  <c r="DU62" i="8" s="1"/>
  <c r="DU64" i="8" s="1"/>
  <c r="DU14" i="10"/>
  <c r="DU62" i="10" s="1"/>
  <c r="DU64" i="10" s="1"/>
  <c r="DM14" i="8"/>
  <c r="DM62" i="8" s="1"/>
  <c r="DM64" i="8" s="1"/>
  <c r="DM14" i="10"/>
  <c r="DM62" i="10" s="1"/>
  <c r="DM64" i="10" s="1"/>
  <c r="DE14" i="8"/>
  <c r="DE62" i="8" s="1"/>
  <c r="DE64" i="8" s="1"/>
  <c r="DE14" i="10"/>
  <c r="DE62" i="10" s="1"/>
  <c r="DE64" i="10" s="1"/>
  <c r="CW14" i="8"/>
  <c r="CW62" i="8" s="1"/>
  <c r="CW64" i="8" s="1"/>
  <c r="CW14" i="10"/>
  <c r="CW62" i="10" s="1"/>
  <c r="CW64" i="10" s="1"/>
  <c r="CO14" i="8"/>
  <c r="CO62" i="8" s="1"/>
  <c r="CO64" i="8" s="1"/>
  <c r="CO14" i="10"/>
  <c r="CO62" i="10" s="1"/>
  <c r="CO64" i="10" s="1"/>
  <c r="CG14" i="8"/>
  <c r="CG62" i="8" s="1"/>
  <c r="CG64" i="8" s="1"/>
  <c r="CG14" i="10"/>
  <c r="CG62" i="10" s="1"/>
  <c r="CG64" i="10" s="1"/>
  <c r="BY14" i="8"/>
  <c r="BY62" i="8" s="1"/>
  <c r="BY64" i="8" s="1"/>
  <c r="BY14" i="10"/>
  <c r="BY62" i="10" s="1"/>
  <c r="BY64" i="10" s="1"/>
  <c r="BQ14" i="8"/>
  <c r="BQ62" i="8" s="1"/>
  <c r="BQ64" i="8" s="1"/>
  <c r="BQ14" i="10"/>
  <c r="BQ62" i="10" s="1"/>
  <c r="BQ64" i="10" s="1"/>
  <c r="BI14" i="8"/>
  <c r="BI62" i="8" s="1"/>
  <c r="BI64" i="8" s="1"/>
  <c r="BI14" i="10"/>
  <c r="BI62" i="10" s="1"/>
  <c r="BI64" i="10" s="1"/>
  <c r="GU15" i="8"/>
  <c r="GU72" i="8" s="1"/>
  <c r="GU15" i="10"/>
  <c r="GU72" i="10" s="1"/>
  <c r="GM15" i="8"/>
  <c r="GM72" i="8" s="1"/>
  <c r="GM15" i="10"/>
  <c r="GM72" i="10" s="1"/>
  <c r="GE15" i="8"/>
  <c r="GE72" i="8" s="1"/>
  <c r="GE15" i="10"/>
  <c r="GE72" i="10" s="1"/>
  <c r="FW15" i="8"/>
  <c r="FW72" i="8" s="1"/>
  <c r="FW15" i="10"/>
  <c r="FW72" i="10" s="1"/>
  <c r="FO15" i="8"/>
  <c r="FO72" i="8" s="1"/>
  <c r="FO15" i="10"/>
  <c r="FO72" i="10" s="1"/>
  <c r="FG15" i="8"/>
  <c r="FG72" i="8" s="1"/>
  <c r="FG15" i="10"/>
  <c r="FG72" i="10" s="1"/>
  <c r="EY15" i="8"/>
  <c r="EY72" i="8" s="1"/>
  <c r="EY15" i="10"/>
  <c r="EY72" i="10" s="1"/>
  <c r="EQ15" i="8"/>
  <c r="EQ72" i="8" s="1"/>
  <c r="EQ15" i="10"/>
  <c r="EQ72" i="10" s="1"/>
  <c r="EI15" i="8"/>
  <c r="EI72" i="8" s="1"/>
  <c r="EI15" i="10"/>
  <c r="EI72" i="10" s="1"/>
  <c r="EA15" i="8"/>
  <c r="EA72" i="8" s="1"/>
  <c r="EA15" i="10"/>
  <c r="EA72" i="10" s="1"/>
  <c r="DS15" i="8"/>
  <c r="DS72" i="8" s="1"/>
  <c r="DS15" i="10"/>
  <c r="DS72" i="10" s="1"/>
  <c r="DK15" i="8"/>
  <c r="DK72" i="8" s="1"/>
  <c r="DK15" i="10"/>
  <c r="DK72" i="10" s="1"/>
  <c r="DC15" i="8"/>
  <c r="DC72" i="8" s="1"/>
  <c r="DC15" i="10"/>
  <c r="DC72" i="10" s="1"/>
  <c r="CU15" i="8"/>
  <c r="CU72" i="8" s="1"/>
  <c r="CU15" i="10"/>
  <c r="CU72" i="10" s="1"/>
  <c r="CM15" i="8"/>
  <c r="CM72" i="8" s="1"/>
  <c r="CM15" i="10"/>
  <c r="CM72" i="10" s="1"/>
  <c r="CE15" i="8"/>
  <c r="CE72" i="8" s="1"/>
  <c r="CE15" i="10"/>
  <c r="CE72" i="10" s="1"/>
  <c r="BW15" i="8"/>
  <c r="BW72" i="8" s="1"/>
  <c r="BW15" i="10"/>
  <c r="BW72" i="10" s="1"/>
  <c r="BG15" i="8"/>
  <c r="BG72" i="8" s="1"/>
  <c r="BG15" i="10"/>
  <c r="BG72" i="10" s="1"/>
  <c r="AY15" i="8"/>
  <c r="AY72" i="8" s="1"/>
  <c r="AY15" i="10"/>
  <c r="AY72" i="10" s="1"/>
  <c r="AQ15" i="8"/>
  <c r="AQ72" i="8" s="1"/>
  <c r="AQ15" i="10"/>
  <c r="AQ72" i="10" s="1"/>
  <c r="AI15" i="8"/>
  <c r="AI72" i="8" s="1"/>
  <c r="AI15" i="10"/>
  <c r="AI72" i="10" s="1"/>
  <c r="AA15" i="8"/>
  <c r="AA72" i="8" s="1"/>
  <c r="AA15" i="10"/>
  <c r="AA72" i="10" s="1"/>
  <c r="S15" i="8"/>
  <c r="S72" i="8" s="1"/>
  <c r="S15" i="10"/>
  <c r="S72" i="10" s="1"/>
  <c r="K15" i="8"/>
  <c r="K72" i="8" s="1"/>
  <c r="K15" i="10"/>
  <c r="K72" i="10" s="1"/>
  <c r="GU16" i="8"/>
  <c r="GU82" i="8" s="1"/>
  <c r="GU16" i="10"/>
  <c r="GU82" i="10" s="1"/>
  <c r="GM16" i="8"/>
  <c r="GM82" i="8" s="1"/>
  <c r="GM16" i="10"/>
  <c r="GM82" i="10" s="1"/>
  <c r="GE16" i="8"/>
  <c r="GE82" i="8" s="1"/>
  <c r="GE16" i="10"/>
  <c r="GE82" i="10" s="1"/>
  <c r="FW16" i="8"/>
  <c r="FW82" i="8" s="1"/>
  <c r="FW16" i="10"/>
  <c r="FW82" i="10" s="1"/>
  <c r="FO16" i="8"/>
  <c r="FO82" i="8" s="1"/>
  <c r="FO16" i="10"/>
  <c r="FO82" i="10" s="1"/>
  <c r="FG16" i="8"/>
  <c r="FG82" i="8" s="1"/>
  <c r="FG16" i="10"/>
  <c r="FG82" i="10" s="1"/>
  <c r="EY16" i="8"/>
  <c r="EY82" i="8" s="1"/>
  <c r="EY16" i="10"/>
  <c r="EY82" i="10" s="1"/>
  <c r="EQ16" i="8"/>
  <c r="EQ82" i="8" s="1"/>
  <c r="EQ16" i="10"/>
  <c r="EQ82" i="10" s="1"/>
  <c r="EI16" i="8"/>
  <c r="EI82" i="8" s="1"/>
  <c r="EI16" i="10"/>
  <c r="EI82" i="10" s="1"/>
  <c r="EA16" i="8"/>
  <c r="EA82" i="8" s="1"/>
  <c r="EA16" i="10"/>
  <c r="EA82" i="10" s="1"/>
  <c r="DS16" i="8"/>
  <c r="DS82" i="8" s="1"/>
  <c r="DS16" i="10"/>
  <c r="DS82" i="10" s="1"/>
  <c r="DK16" i="8"/>
  <c r="DK82" i="8" s="1"/>
  <c r="DK16" i="10"/>
  <c r="DK82" i="10" s="1"/>
  <c r="DC16" i="8"/>
  <c r="DC82" i="8" s="1"/>
  <c r="DC16" i="10"/>
  <c r="DC82" i="10" s="1"/>
  <c r="CU16" i="8"/>
  <c r="CU82" i="8" s="1"/>
  <c r="CU16" i="10"/>
  <c r="CU82" i="10" s="1"/>
  <c r="CM16" i="8"/>
  <c r="CM82" i="8" s="1"/>
  <c r="CM16" i="10"/>
  <c r="CM82" i="10" s="1"/>
  <c r="CE16" i="8"/>
  <c r="CE82" i="8" s="1"/>
  <c r="CE16" i="10"/>
  <c r="CE82" i="10" s="1"/>
  <c r="BW16" i="8"/>
  <c r="BW82" i="8" s="1"/>
  <c r="BW16" i="10"/>
  <c r="BW82" i="10" s="1"/>
  <c r="BG16" i="8"/>
  <c r="BG82" i="8" s="1"/>
  <c r="BG16" i="10"/>
  <c r="BG82" i="10" s="1"/>
  <c r="GS10" i="8"/>
  <c r="GS22" i="8" s="1"/>
  <c r="GS10" i="10"/>
  <c r="GS22" i="10" s="1"/>
  <c r="GK10" i="8"/>
  <c r="GK22" i="8" s="1"/>
  <c r="GK10" i="10"/>
  <c r="GK22" i="10" s="1"/>
  <c r="GC10" i="8"/>
  <c r="GC22" i="8" s="1"/>
  <c r="GC10" i="10"/>
  <c r="GC22" i="10" s="1"/>
  <c r="FU10" i="8"/>
  <c r="FU22" i="8" s="1"/>
  <c r="FU10" i="10"/>
  <c r="FU22" i="10" s="1"/>
  <c r="FM10" i="8"/>
  <c r="FM22" i="8" s="1"/>
  <c r="FM10" i="10"/>
  <c r="FM22" i="10" s="1"/>
  <c r="FE10" i="8"/>
  <c r="FE22" i="8" s="1"/>
  <c r="FE10" i="10"/>
  <c r="FE22" i="10" s="1"/>
  <c r="EW10" i="8"/>
  <c r="EW22" i="8" s="1"/>
  <c r="EW10" i="10"/>
  <c r="EW22" i="10" s="1"/>
  <c r="EO10" i="8"/>
  <c r="EO22" i="8" s="1"/>
  <c r="EO10" i="10"/>
  <c r="EO22" i="10" s="1"/>
  <c r="EG10" i="8"/>
  <c r="EG22" i="8" s="1"/>
  <c r="EG10" i="10"/>
  <c r="EG22" i="10" s="1"/>
  <c r="DY10" i="8"/>
  <c r="DY22" i="8" s="1"/>
  <c r="DY10" i="10"/>
  <c r="DY22" i="10" s="1"/>
  <c r="DQ10" i="8"/>
  <c r="DQ22" i="8" s="1"/>
  <c r="DQ10" i="10"/>
  <c r="DQ22" i="10" s="1"/>
  <c r="DI10" i="8"/>
  <c r="DI22" i="8" s="1"/>
  <c r="DI10" i="10"/>
  <c r="DI22" i="10" s="1"/>
  <c r="DA10" i="8"/>
  <c r="DA22" i="8" s="1"/>
  <c r="DA10" i="10"/>
  <c r="DA22" i="10" s="1"/>
  <c r="CS10" i="8"/>
  <c r="CS22" i="8" s="1"/>
  <c r="CS10" i="10"/>
  <c r="CS22" i="10" s="1"/>
  <c r="CK10" i="8"/>
  <c r="CK22" i="8" s="1"/>
  <c r="CK10" i="10"/>
  <c r="CK22" i="10" s="1"/>
  <c r="CC10" i="8"/>
  <c r="CC22" i="8" s="1"/>
  <c r="CC10" i="10"/>
  <c r="CC22" i="10" s="1"/>
  <c r="BU10" i="8"/>
  <c r="BU22" i="8" s="1"/>
  <c r="BU10" i="10"/>
  <c r="BU22" i="10" s="1"/>
  <c r="BM10" i="8"/>
  <c r="BM22" i="8" s="1"/>
  <c r="BM10" i="10"/>
  <c r="BM22" i="10" s="1"/>
  <c r="BE10" i="8"/>
  <c r="BE22" i="8" s="1"/>
  <c r="BE10" i="10"/>
  <c r="BE22" i="10" s="1"/>
  <c r="BM13" i="8"/>
  <c r="BM52" i="8" s="1"/>
  <c r="BM54" i="8" s="1"/>
  <c r="BM13" i="10"/>
  <c r="BN15" i="8"/>
  <c r="BN72" i="8" s="1"/>
  <c r="BN15" i="10"/>
  <c r="BN72" i="10" s="1"/>
  <c r="BN16" i="8"/>
  <c r="BN82" i="8" s="1"/>
  <c r="BN16" i="10"/>
  <c r="BN82" i="10" s="1"/>
  <c r="BN13" i="8"/>
  <c r="BN52" i="8" s="1"/>
  <c r="BN13" i="10"/>
  <c r="BN52" i="10" s="1"/>
  <c r="BN14" i="8"/>
  <c r="BN62" i="8" s="1"/>
  <c r="BN64" i="8" s="1"/>
  <c r="BN14" i="10"/>
  <c r="BN62" i="10" s="1"/>
  <c r="BN10" i="8"/>
  <c r="BN22" i="8" s="1"/>
  <c r="BN10" i="10"/>
  <c r="BN22" i="10" s="1"/>
  <c r="BO10" i="8"/>
  <c r="BO22" i="8" s="1"/>
  <c r="BO10" i="10"/>
  <c r="BO22" i="10" s="1"/>
  <c r="BO16" i="8"/>
  <c r="BO82" i="8" s="1"/>
  <c r="D82" i="8" s="1"/>
  <c r="BO16" i="10"/>
  <c r="BO82" i="10" s="1"/>
  <c r="BO13" i="8"/>
  <c r="BO52" i="8" s="1"/>
  <c r="BO13" i="10"/>
  <c r="BO52" i="10" s="1"/>
  <c r="BO14" i="8"/>
  <c r="BO62" i="8" s="1"/>
  <c r="BO14" i="10"/>
  <c r="BO62" i="10" s="1"/>
  <c r="BO15" i="8"/>
  <c r="BO72" i="8" s="1"/>
  <c r="D72" i="8" s="1"/>
  <c r="BO15" i="10"/>
  <c r="BO72" i="10" s="1"/>
  <c r="I36" i="8"/>
  <c r="J35" i="8"/>
  <c r="E15" i="8"/>
  <c r="E60" i="8"/>
  <c r="E61" i="8" s="1"/>
  <c r="F61" i="8" s="1"/>
  <c r="G61" i="8" s="1"/>
  <c r="H61" i="8" s="1"/>
  <c r="I61" i="8" s="1"/>
  <c r="J61" i="8" s="1"/>
  <c r="K61" i="8" s="1"/>
  <c r="L61" i="8" s="1"/>
  <c r="M61" i="8" s="1"/>
  <c r="N61" i="8" s="1"/>
  <c r="O61" i="8" s="1"/>
  <c r="P61" i="8" s="1"/>
  <c r="Q61" i="8" s="1"/>
  <c r="R61" i="8" s="1"/>
  <c r="S61" i="8" s="1"/>
  <c r="T61" i="8" s="1"/>
  <c r="U61" i="8" s="1"/>
  <c r="V61" i="8" s="1"/>
  <c r="W61" i="8" s="1"/>
  <c r="X61" i="8" s="1"/>
  <c r="Y61" i="8" s="1"/>
  <c r="Z61" i="8" s="1"/>
  <c r="AA61" i="8" s="1"/>
  <c r="AB61" i="8" s="1"/>
  <c r="AC61" i="8" s="1"/>
  <c r="AD61" i="8" s="1"/>
  <c r="AE61" i="8" s="1"/>
  <c r="AF61" i="8" s="1"/>
  <c r="AG61" i="8" s="1"/>
  <c r="AH61" i="8" s="1"/>
  <c r="AI61" i="8" s="1"/>
  <c r="AJ61" i="8" s="1"/>
  <c r="AK61" i="8" s="1"/>
  <c r="AL61" i="8" s="1"/>
  <c r="AM61" i="8" s="1"/>
  <c r="AN61" i="8" s="1"/>
  <c r="AO61" i="8" s="1"/>
  <c r="AP61" i="8" s="1"/>
  <c r="AQ61" i="8" s="1"/>
  <c r="AR61" i="8" s="1"/>
  <c r="AS61" i="8" s="1"/>
  <c r="AT61" i="8" s="1"/>
  <c r="AU61" i="8" s="1"/>
  <c r="AV61" i="8" s="1"/>
  <c r="AW61" i="8" s="1"/>
  <c r="AX61" i="8" s="1"/>
  <c r="AY61" i="8" s="1"/>
  <c r="AZ61" i="8" s="1"/>
  <c r="BA61" i="8" s="1"/>
  <c r="BB61" i="8" s="1"/>
  <c r="BC61" i="8" s="1"/>
  <c r="BD61" i="8" s="1"/>
  <c r="BE61" i="8" s="1"/>
  <c r="BF61" i="8" s="1"/>
  <c r="BG61" i="8" s="1"/>
  <c r="BH61" i="8" s="1"/>
  <c r="BI61" i="8" s="1"/>
  <c r="BJ61" i="8" s="1"/>
  <c r="BK61" i="8" s="1"/>
  <c r="BL61" i="8" s="1"/>
  <c r="BM61" i="8" s="1"/>
  <c r="BN61" i="8" s="1"/>
  <c r="D6" i="8"/>
  <c r="E16" i="8"/>
  <c r="BE13" i="8"/>
  <c r="J45" i="8"/>
  <c r="I46" i="8"/>
  <c r="AO10" i="3"/>
  <c r="O10" i="3"/>
  <c r="BA10" i="3"/>
  <c r="BC14" i="3"/>
  <c r="AU14" i="3"/>
  <c r="AM14" i="3"/>
  <c r="AE14" i="3"/>
  <c r="W14" i="3"/>
  <c r="O14" i="3"/>
  <c r="G14" i="3"/>
  <c r="AZ10" i="3"/>
  <c r="AB10" i="3"/>
  <c r="BB14" i="3"/>
  <c r="AT14" i="3"/>
  <c r="AD14" i="3"/>
  <c r="V14" i="3"/>
  <c r="N14" i="3"/>
  <c r="F14" i="3"/>
  <c r="BA14" i="3"/>
  <c r="AS14" i="3"/>
  <c r="AK14" i="3"/>
  <c r="AC14" i="3"/>
  <c r="U14" i="3"/>
  <c r="M14" i="3"/>
  <c r="AJ14" i="3"/>
  <c r="AY10" i="3"/>
  <c r="AQ10" i="3"/>
  <c r="AA10" i="3"/>
  <c r="AX10" i="3"/>
  <c r="Z10" i="3"/>
  <c r="AZ14" i="3"/>
  <c r="AY14" i="3"/>
  <c r="AQ14" i="3"/>
  <c r="AI14" i="3"/>
  <c r="AA14" i="3"/>
  <c r="S14" i="3"/>
  <c r="K14" i="3"/>
  <c r="AB14" i="3"/>
  <c r="AP14" i="3"/>
  <c r="AH14" i="3"/>
  <c r="Z14" i="3"/>
  <c r="R14" i="3"/>
  <c r="J14" i="3"/>
  <c r="AR14" i="3"/>
  <c r="L14" i="3"/>
  <c r="P10" i="3"/>
  <c r="BC10" i="3"/>
  <c r="AM10" i="3"/>
  <c r="AW14" i="3"/>
  <c r="AO14" i="3"/>
  <c r="AG14" i="3"/>
  <c r="Y14" i="3"/>
  <c r="Q14" i="3"/>
  <c r="I14" i="3"/>
  <c r="T14" i="3"/>
  <c r="AN10" i="3"/>
  <c r="BB10" i="3"/>
  <c r="AL10" i="3"/>
  <c r="N10" i="3"/>
  <c r="BD14" i="3"/>
  <c r="AV14" i="3"/>
  <c r="AN14" i="3"/>
  <c r="AF14" i="3"/>
  <c r="X14" i="3"/>
  <c r="P14" i="3"/>
  <c r="H14" i="3"/>
  <c r="M48" i="3"/>
  <c r="BD10" i="3"/>
  <c r="H22" i="7"/>
  <c r="H24" i="7"/>
  <c r="AX14" i="3"/>
  <c r="F24" i="7"/>
  <c r="AL14" i="3"/>
  <c r="G24" i="7"/>
  <c r="G10" i="7"/>
  <c r="G22" i="7"/>
  <c r="F10" i="7"/>
  <c r="F22" i="7"/>
  <c r="H13" i="7"/>
  <c r="G14" i="7"/>
  <c r="H11" i="7"/>
  <c r="F14" i="7"/>
  <c r="F13" i="7"/>
  <c r="G13" i="7"/>
  <c r="H14" i="7"/>
  <c r="F11" i="7"/>
  <c r="G11" i="7"/>
  <c r="E14" i="3"/>
  <c r="AC10" i="3"/>
  <c r="Q10" i="3"/>
  <c r="AR10" i="3"/>
  <c r="AF10" i="3"/>
  <c r="T10" i="3"/>
  <c r="H10" i="3"/>
  <c r="AE10" i="3"/>
  <c r="S10" i="3"/>
  <c r="G10" i="3"/>
  <c r="AP10" i="3"/>
  <c r="AD10" i="3"/>
  <c r="R10" i="3"/>
  <c r="F10" i="3"/>
  <c r="AU10" i="3"/>
  <c r="AI10" i="3"/>
  <c r="W10" i="3"/>
  <c r="K10" i="3"/>
  <c r="AT10" i="3"/>
  <c r="AH10" i="3"/>
  <c r="V10" i="3"/>
  <c r="J10" i="3"/>
  <c r="AS10" i="3"/>
  <c r="AG10" i="3"/>
  <c r="U10" i="3"/>
  <c r="I10" i="3"/>
  <c r="Y10" i="3"/>
  <c r="M10" i="3"/>
  <c r="X10" i="3"/>
  <c r="L10" i="3"/>
  <c r="AJ10" i="3"/>
  <c r="AV10" i="3"/>
  <c r="AW10" i="3"/>
  <c r="AK10" i="3"/>
  <c r="E10" i="3"/>
  <c r="AI6" i="5"/>
  <c r="AJ6" i="5"/>
  <c r="AK6" i="5"/>
  <c r="AL6" i="5"/>
  <c r="AM6" i="5"/>
  <c r="AN6" i="5"/>
  <c r="AO6" i="5"/>
  <c r="AP6" i="5"/>
  <c r="AQ6" i="5"/>
  <c r="AR6" i="5"/>
  <c r="AS6" i="5"/>
  <c r="AT6"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Q10" i="5"/>
  <c r="AR10" i="5"/>
  <c r="AS10" i="5"/>
  <c r="AT10" i="5"/>
  <c r="B10" i="5"/>
  <c r="C8" i="5"/>
  <c r="D8" i="5"/>
  <c r="E8" i="5"/>
  <c r="F8" i="5"/>
  <c r="G8" i="5"/>
  <c r="H8" i="5"/>
  <c r="I8" i="5"/>
  <c r="J8" i="5"/>
  <c r="K8" i="5"/>
  <c r="L8" i="5"/>
  <c r="M8" i="5"/>
  <c r="N8" i="5"/>
  <c r="O8" i="5"/>
  <c r="P8" i="5"/>
  <c r="Q8" i="5"/>
  <c r="R8" i="5"/>
  <c r="S8" i="5"/>
  <c r="T8" i="5"/>
  <c r="U8" i="5"/>
  <c r="V8" i="5"/>
  <c r="W8" i="5"/>
  <c r="X8" i="5"/>
  <c r="Y8" i="5"/>
  <c r="Z8" i="5"/>
  <c r="AA8" i="5"/>
  <c r="AB8" i="5"/>
  <c r="AC8" i="5"/>
  <c r="AD8" i="5"/>
  <c r="AE8" i="5"/>
  <c r="AF8" i="5"/>
  <c r="AG8" i="5"/>
  <c r="AH8" i="5"/>
  <c r="AI8" i="5"/>
  <c r="AJ8" i="5"/>
  <c r="AK8" i="5"/>
  <c r="AL8" i="5"/>
  <c r="AM8" i="5"/>
  <c r="AN8" i="5"/>
  <c r="AO8" i="5"/>
  <c r="AP8" i="5"/>
  <c r="AQ8" i="5"/>
  <c r="AR8" i="5"/>
  <c r="AS8" i="5"/>
  <c r="AT8" i="5"/>
  <c r="B8" i="5"/>
  <c r="C6" i="5"/>
  <c r="D6" i="5"/>
  <c r="E6" i="5"/>
  <c r="F6" i="5"/>
  <c r="G6" i="5"/>
  <c r="H6" i="5"/>
  <c r="I6" i="5"/>
  <c r="J6" i="5"/>
  <c r="K6" i="5"/>
  <c r="L6" i="5"/>
  <c r="M6" i="5"/>
  <c r="N6" i="5"/>
  <c r="O6" i="5"/>
  <c r="P6" i="5"/>
  <c r="Q6" i="5"/>
  <c r="R6" i="5"/>
  <c r="S6" i="5"/>
  <c r="T6" i="5"/>
  <c r="U6" i="5"/>
  <c r="V6" i="5"/>
  <c r="W6" i="5"/>
  <c r="X6" i="5"/>
  <c r="Y6" i="5"/>
  <c r="Z6" i="5"/>
  <c r="AA6" i="5"/>
  <c r="AB6" i="5"/>
  <c r="AC6" i="5"/>
  <c r="AD6" i="5"/>
  <c r="AE6" i="5"/>
  <c r="AF6" i="5"/>
  <c r="AG6" i="5"/>
  <c r="AH6" i="5"/>
  <c r="B6" i="5"/>
  <c r="E10" i="10" l="1"/>
  <c r="D10" i="3"/>
  <c r="D14" i="3"/>
  <c r="G39" i="11"/>
  <c r="G42" i="11"/>
  <c r="BJ64" i="10"/>
  <c r="H40" i="11"/>
  <c r="BJ54" i="10"/>
  <c r="H42" i="11"/>
  <c r="F42" i="11"/>
  <c r="E14" i="10"/>
  <c r="E62" i="10" s="1"/>
  <c r="D61" i="10"/>
  <c r="BO61" i="10"/>
  <c r="BP61" i="10" s="1"/>
  <c r="BQ61" i="10" s="1"/>
  <c r="BR61" i="10" s="1"/>
  <c r="BS61" i="10" s="1"/>
  <c r="BT61" i="10" s="1"/>
  <c r="BU61" i="10" s="1"/>
  <c r="BV61" i="10" s="1"/>
  <c r="BW61" i="10" s="1"/>
  <c r="BX61" i="10" s="1"/>
  <c r="BY61" i="10" s="1"/>
  <c r="BZ61" i="10" s="1"/>
  <c r="CA61" i="10" s="1"/>
  <c r="CB61" i="10" s="1"/>
  <c r="CC61" i="10" s="1"/>
  <c r="CD61" i="10" s="1"/>
  <c r="CE61" i="10" s="1"/>
  <c r="CF61" i="10" s="1"/>
  <c r="CG61" i="10" s="1"/>
  <c r="CH61" i="10" s="1"/>
  <c r="CI61" i="10" s="1"/>
  <c r="CJ61" i="10" s="1"/>
  <c r="CK61" i="10" s="1"/>
  <c r="CL61" i="10" s="1"/>
  <c r="CM61" i="10" s="1"/>
  <c r="CN61" i="10" s="1"/>
  <c r="CO61" i="10" s="1"/>
  <c r="CP61" i="10" s="1"/>
  <c r="CQ61" i="10" s="1"/>
  <c r="CR61" i="10" s="1"/>
  <c r="CS61" i="10" s="1"/>
  <c r="CT61" i="10" s="1"/>
  <c r="CU61" i="10" s="1"/>
  <c r="CV61" i="10" s="1"/>
  <c r="CW61" i="10" s="1"/>
  <c r="CX61" i="10" s="1"/>
  <c r="CY61" i="10" s="1"/>
  <c r="CZ61" i="10" s="1"/>
  <c r="DA61" i="10" s="1"/>
  <c r="DB61" i="10" s="1"/>
  <c r="DC61" i="10" s="1"/>
  <c r="DD61" i="10" s="1"/>
  <c r="DE61" i="10" s="1"/>
  <c r="DF61" i="10" s="1"/>
  <c r="DG61" i="10" s="1"/>
  <c r="DH61" i="10" s="1"/>
  <c r="DI61" i="10" s="1"/>
  <c r="DJ61" i="10" s="1"/>
  <c r="DK61" i="10" s="1"/>
  <c r="DL61" i="10" s="1"/>
  <c r="DM61" i="10" s="1"/>
  <c r="DN61" i="10" s="1"/>
  <c r="DO61" i="10" s="1"/>
  <c r="DP61" i="10" s="1"/>
  <c r="DQ61" i="10" s="1"/>
  <c r="DR61" i="10" s="1"/>
  <c r="DS61" i="10" s="1"/>
  <c r="DT61" i="10" s="1"/>
  <c r="DU61" i="10" s="1"/>
  <c r="DV61" i="10" s="1"/>
  <c r="DW61" i="10" s="1"/>
  <c r="DX61" i="10" s="1"/>
  <c r="DY61" i="10" s="1"/>
  <c r="DZ61" i="10" s="1"/>
  <c r="EA61" i="10" s="1"/>
  <c r="EB61" i="10" s="1"/>
  <c r="EC61" i="10" s="1"/>
  <c r="ED61" i="10" s="1"/>
  <c r="EE61" i="10" s="1"/>
  <c r="EF61" i="10" s="1"/>
  <c r="EG61" i="10" s="1"/>
  <c r="EH61" i="10" s="1"/>
  <c r="EI61" i="10" s="1"/>
  <c r="EJ61" i="10" s="1"/>
  <c r="EK61" i="10" s="1"/>
  <c r="EL61" i="10" s="1"/>
  <c r="EM61" i="10" s="1"/>
  <c r="EN61" i="10" s="1"/>
  <c r="EO61" i="10" s="1"/>
  <c r="EP61" i="10" s="1"/>
  <c r="EQ61" i="10" s="1"/>
  <c r="ER61" i="10" s="1"/>
  <c r="ES61" i="10" s="1"/>
  <c r="ET61" i="10" s="1"/>
  <c r="EU61" i="10" s="1"/>
  <c r="EV61" i="10" s="1"/>
  <c r="EW61" i="10" s="1"/>
  <c r="EX61" i="10" s="1"/>
  <c r="EY61" i="10" s="1"/>
  <c r="EZ61" i="10" s="1"/>
  <c r="FA61" i="10" s="1"/>
  <c r="FB61" i="10" s="1"/>
  <c r="FC61" i="10" s="1"/>
  <c r="FD61" i="10" s="1"/>
  <c r="FE61" i="10" s="1"/>
  <c r="FF61" i="10" s="1"/>
  <c r="FG61" i="10" s="1"/>
  <c r="FH61" i="10" s="1"/>
  <c r="FI61" i="10" s="1"/>
  <c r="FJ61" i="10" s="1"/>
  <c r="FK61" i="10" s="1"/>
  <c r="FL61" i="10" s="1"/>
  <c r="FM61" i="10" s="1"/>
  <c r="FN61" i="10" s="1"/>
  <c r="FO61" i="10" s="1"/>
  <c r="FP61" i="10" s="1"/>
  <c r="FQ61" i="10" s="1"/>
  <c r="FR61" i="10" s="1"/>
  <c r="FS61" i="10" s="1"/>
  <c r="FT61" i="10" s="1"/>
  <c r="FU61" i="10" s="1"/>
  <c r="FV61" i="10" s="1"/>
  <c r="FW61" i="10" s="1"/>
  <c r="FX61" i="10" s="1"/>
  <c r="FY61" i="10" s="1"/>
  <c r="FZ61" i="10" s="1"/>
  <c r="GA61" i="10" s="1"/>
  <c r="GB61" i="10" s="1"/>
  <c r="GC61" i="10" s="1"/>
  <c r="GD61" i="10" s="1"/>
  <c r="GE61" i="10" s="1"/>
  <c r="GF61" i="10" s="1"/>
  <c r="GG61" i="10" s="1"/>
  <c r="GH61" i="10" s="1"/>
  <c r="GI61" i="10" s="1"/>
  <c r="GJ61" i="10" s="1"/>
  <c r="GK61" i="10" s="1"/>
  <c r="GL61" i="10" s="1"/>
  <c r="GM61" i="10" s="1"/>
  <c r="GN61" i="10" s="1"/>
  <c r="GO61" i="10" s="1"/>
  <c r="GP61" i="10" s="1"/>
  <c r="GQ61" i="10" s="1"/>
  <c r="GR61" i="10" s="1"/>
  <c r="GS61" i="10" s="1"/>
  <c r="GT61" i="10" s="1"/>
  <c r="GU61" i="10" s="1"/>
  <c r="GV61" i="10" s="1"/>
  <c r="GW61" i="10" s="1"/>
  <c r="GX61" i="10" s="1"/>
  <c r="GY61" i="10" s="1"/>
  <c r="GZ61" i="10" s="1"/>
  <c r="HA61" i="10" s="1"/>
  <c r="HB61" i="10" s="1"/>
  <c r="HC61" i="10" s="1"/>
  <c r="HD61" i="10" s="1"/>
  <c r="HE61" i="10" s="1"/>
  <c r="HF61" i="10" s="1"/>
  <c r="HG61" i="10" s="1"/>
  <c r="HH61" i="10" s="1"/>
  <c r="HI61" i="10" s="1"/>
  <c r="HJ61" i="10" s="1"/>
  <c r="HK61" i="10" s="1"/>
  <c r="HL61" i="10" s="1"/>
  <c r="HM61" i="10" s="1"/>
  <c r="HN61" i="10" s="1"/>
  <c r="HO61" i="10" s="1"/>
  <c r="HP61" i="10" s="1"/>
  <c r="HQ61" i="10" s="1"/>
  <c r="HR61" i="10" s="1"/>
  <c r="HS61" i="10" s="1"/>
  <c r="HT61" i="10" s="1"/>
  <c r="HU61" i="10" s="1"/>
  <c r="HV61" i="10" s="1"/>
  <c r="HW61" i="10" s="1"/>
  <c r="HX61" i="10" s="1"/>
  <c r="HY61" i="10" s="1"/>
  <c r="HZ61" i="10" s="1"/>
  <c r="IA61" i="10" s="1"/>
  <c r="IB61" i="10" s="1"/>
  <c r="IC61" i="10" s="1"/>
  <c r="ID61" i="10" s="1"/>
  <c r="IE61" i="10" s="1"/>
  <c r="IF61" i="10" s="1"/>
  <c r="IG61" i="10" s="1"/>
  <c r="IH61" i="10" s="1"/>
  <c r="II61" i="10" s="1"/>
  <c r="IJ61" i="10" s="1"/>
  <c r="IK61" i="10" s="1"/>
  <c r="IL61" i="10" s="1"/>
  <c r="IM61" i="10" s="1"/>
  <c r="IN61" i="10" s="1"/>
  <c r="IO61" i="10" s="1"/>
  <c r="IP61" i="10" s="1"/>
  <c r="IQ61" i="10" s="1"/>
  <c r="IR61" i="10" s="1"/>
  <c r="IS61" i="10" s="1"/>
  <c r="IT61" i="10" s="1"/>
  <c r="IU61" i="10" s="1"/>
  <c r="IV61" i="10" s="1"/>
  <c r="IW61" i="10" s="1"/>
  <c r="IX61" i="10" s="1"/>
  <c r="IY61" i="10" s="1"/>
  <c r="IZ61" i="10" s="1"/>
  <c r="JA61" i="10" s="1"/>
  <c r="JB61" i="10" s="1"/>
  <c r="JC61" i="10" s="1"/>
  <c r="JD61" i="10" s="1"/>
  <c r="JE61" i="10" s="1"/>
  <c r="JF61" i="10" s="1"/>
  <c r="JG61" i="10" s="1"/>
  <c r="JH61" i="10" s="1"/>
  <c r="JI61" i="10" s="1"/>
  <c r="JJ61" i="10" s="1"/>
  <c r="JK61" i="10" s="1"/>
  <c r="JL61" i="10" s="1"/>
  <c r="JM61" i="10" s="1"/>
  <c r="JN61" i="10" s="1"/>
  <c r="JO61" i="10" s="1"/>
  <c r="JP61" i="10" s="1"/>
  <c r="JQ61" i="10" s="1"/>
  <c r="JR61" i="10" s="1"/>
  <c r="JS61" i="10" s="1"/>
  <c r="JT61" i="10" s="1"/>
  <c r="JU61" i="10" s="1"/>
  <c r="JV61" i="10" s="1"/>
  <c r="JW61" i="10" s="1"/>
  <c r="JX61" i="10" s="1"/>
  <c r="JY61" i="10" s="1"/>
  <c r="JZ61" i="10" s="1"/>
  <c r="KA61" i="10" s="1"/>
  <c r="KB61" i="10" s="1"/>
  <c r="KC61" i="10" s="1"/>
  <c r="KD61" i="10" s="1"/>
  <c r="KE61" i="10" s="1"/>
  <c r="KF61" i="10" s="1"/>
  <c r="KG61" i="10" s="1"/>
  <c r="BO64" i="8"/>
  <c r="D64" i="8" s="1"/>
  <c r="D62" i="8"/>
  <c r="BO54" i="8"/>
  <c r="D54" i="8" s="1"/>
  <c r="D52" i="8"/>
  <c r="F53" i="8"/>
  <c r="G53" i="8" s="1"/>
  <c r="H53" i="8" s="1"/>
  <c r="I53" i="8" s="1"/>
  <c r="J53" i="8" s="1"/>
  <c r="K53" i="8" s="1"/>
  <c r="L53" i="8" s="1"/>
  <c r="M53" i="8" s="1"/>
  <c r="N53" i="8" s="1"/>
  <c r="O53" i="8" s="1"/>
  <c r="P53" i="8" s="1"/>
  <c r="Q53" i="8" s="1"/>
  <c r="R53" i="8" s="1"/>
  <c r="S53" i="8" s="1"/>
  <c r="T53" i="8" s="1"/>
  <c r="U53" i="8" s="1"/>
  <c r="V53" i="8" s="1"/>
  <c r="W53" i="8" s="1"/>
  <c r="X53" i="8" s="1"/>
  <c r="Y53" i="8" s="1"/>
  <c r="Z53" i="8" s="1"/>
  <c r="AA53" i="8" s="1"/>
  <c r="AB53" i="8" s="1"/>
  <c r="AC53" i="8" s="1"/>
  <c r="AD53" i="8" s="1"/>
  <c r="AE53" i="8" s="1"/>
  <c r="AF53" i="8" s="1"/>
  <c r="AG53" i="8" s="1"/>
  <c r="AH53" i="8" s="1"/>
  <c r="AI53" i="8" s="1"/>
  <c r="AJ53" i="8" s="1"/>
  <c r="AK53" i="8" s="1"/>
  <c r="AL53" i="8" s="1"/>
  <c r="AM53" i="8" s="1"/>
  <c r="AN53" i="8" s="1"/>
  <c r="AO53" i="8" s="1"/>
  <c r="AP53" i="8" s="1"/>
  <c r="AQ53" i="8" s="1"/>
  <c r="AR53" i="8" s="1"/>
  <c r="AS53" i="8" s="1"/>
  <c r="AT53" i="8" s="1"/>
  <c r="AU53" i="8" s="1"/>
  <c r="AV53" i="8" s="1"/>
  <c r="AW53" i="8" s="1"/>
  <c r="AX53" i="8" s="1"/>
  <c r="AY53" i="8" s="1"/>
  <c r="AZ53" i="8" s="1"/>
  <c r="BA53" i="8" s="1"/>
  <c r="BB53" i="8" s="1"/>
  <c r="BC53" i="8" s="1"/>
  <c r="BD53" i="8" s="1"/>
  <c r="E54" i="8"/>
  <c r="E55" i="8" s="1"/>
  <c r="F55" i="8" s="1"/>
  <c r="F56" i="8" s="1"/>
  <c r="E53" i="10"/>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3" i="10" s="1"/>
  <c r="AD53" i="10" s="1"/>
  <c r="AE53" i="10" s="1"/>
  <c r="AF53" i="10" s="1"/>
  <c r="AG53" i="10" s="1"/>
  <c r="AH53" i="10" s="1"/>
  <c r="AI53" i="10" s="1"/>
  <c r="AJ53" i="10" s="1"/>
  <c r="AK53" i="10" s="1"/>
  <c r="AL53" i="10" s="1"/>
  <c r="AM53" i="10" s="1"/>
  <c r="AN53" i="10" s="1"/>
  <c r="AO53" i="10" s="1"/>
  <c r="AP53" i="10" s="1"/>
  <c r="AQ53" i="10" s="1"/>
  <c r="AR53" i="10" s="1"/>
  <c r="AS53" i="10" s="1"/>
  <c r="AT53" i="10" s="1"/>
  <c r="AU53" i="10" s="1"/>
  <c r="AV53" i="10" s="1"/>
  <c r="AW53" i="10" s="1"/>
  <c r="AX53" i="10" s="1"/>
  <c r="AY53" i="10" s="1"/>
  <c r="AZ53" i="10" s="1"/>
  <c r="BA53" i="10" s="1"/>
  <c r="BB53" i="10" s="1"/>
  <c r="BC53" i="10" s="1"/>
  <c r="BD53" i="10" s="1"/>
  <c r="BE53" i="10" s="1"/>
  <c r="BF53" i="10" s="1"/>
  <c r="BG53" i="10" s="1"/>
  <c r="BH53" i="10" s="1"/>
  <c r="BI53" i="10" s="1"/>
  <c r="BJ53" i="10" s="1"/>
  <c r="BK53" i="10" s="1"/>
  <c r="BL53" i="10" s="1"/>
  <c r="E54" i="10"/>
  <c r="E55" i="10" s="1"/>
  <c r="L10" i="8"/>
  <c r="L22" i="8" s="1"/>
  <c r="L24" i="8" s="1"/>
  <c r="L10" i="10"/>
  <c r="L22" i="10" s="1"/>
  <c r="L24" i="10" s="1"/>
  <c r="J10" i="8"/>
  <c r="J22" i="8" s="1"/>
  <c r="J24" i="8" s="1"/>
  <c r="J10" i="10"/>
  <c r="J22" i="10" s="1"/>
  <c r="J24" i="10" s="1"/>
  <c r="F10" i="8"/>
  <c r="F22" i="8" s="1"/>
  <c r="F24" i="8" s="1"/>
  <c r="F10" i="10"/>
  <c r="F22" i="10" s="1"/>
  <c r="F24" i="10" s="1"/>
  <c r="T10" i="8"/>
  <c r="T22" i="8" s="1"/>
  <c r="T24" i="8" s="1"/>
  <c r="T10" i="10"/>
  <c r="T22" i="10" s="1"/>
  <c r="T24" i="10" s="1"/>
  <c r="AV14" i="8"/>
  <c r="AV62" i="8" s="1"/>
  <c r="AV64" i="8" s="1"/>
  <c r="AV14" i="10"/>
  <c r="AV62" i="10" s="1"/>
  <c r="AV64" i="10" s="1"/>
  <c r="Q14" i="8"/>
  <c r="Q62" i="8" s="1"/>
  <c r="Q64" i="8" s="1"/>
  <c r="Q14" i="10"/>
  <c r="Q62" i="10" s="1"/>
  <c r="Q64" i="10" s="1"/>
  <c r="L14" i="8"/>
  <c r="L62" i="8" s="1"/>
  <c r="L64" i="8" s="1"/>
  <c r="L14" i="10"/>
  <c r="L62" i="10" s="1"/>
  <c r="L64" i="10" s="1"/>
  <c r="K14" i="8"/>
  <c r="K62" i="8" s="1"/>
  <c r="K64" i="8" s="1"/>
  <c r="K14" i="10"/>
  <c r="K62" i="10" s="1"/>
  <c r="K64" i="10" s="1"/>
  <c r="AX10" i="8"/>
  <c r="AX22" i="8" s="1"/>
  <c r="AX24" i="8" s="1"/>
  <c r="AX10" i="10"/>
  <c r="AX22" i="10" s="1"/>
  <c r="AX24" i="10" s="1"/>
  <c r="AK14" i="8"/>
  <c r="AK62" i="8" s="1"/>
  <c r="AK64" i="8" s="1"/>
  <c r="AK14" i="10"/>
  <c r="AK62" i="10" s="1"/>
  <c r="AK64" i="10" s="1"/>
  <c r="BB14" i="8"/>
  <c r="BB62" i="8" s="1"/>
  <c r="BB64" i="8" s="1"/>
  <c r="BB14" i="10"/>
  <c r="BB62" i="10" s="1"/>
  <c r="BB64" i="10" s="1"/>
  <c r="Y14" i="8"/>
  <c r="Y62" i="8" s="1"/>
  <c r="Y64" i="8" s="1"/>
  <c r="Y14" i="10"/>
  <c r="Y62" i="10" s="1"/>
  <c r="Y64" i="10" s="1"/>
  <c r="AA10" i="8"/>
  <c r="AA22" i="8" s="1"/>
  <c r="AA24" i="8" s="1"/>
  <c r="AA10" i="10"/>
  <c r="AA22" i="10" s="1"/>
  <c r="AA24" i="10" s="1"/>
  <c r="AU14" i="8"/>
  <c r="AU62" i="8" s="1"/>
  <c r="AU64" i="8" s="1"/>
  <c r="AU14" i="10"/>
  <c r="AU62" i="10" s="1"/>
  <c r="AU64" i="10" s="1"/>
  <c r="AW10" i="8"/>
  <c r="AW22" i="8" s="1"/>
  <c r="AW24" i="8" s="1"/>
  <c r="AW10" i="10"/>
  <c r="AW22" i="10" s="1"/>
  <c r="AW24" i="10" s="1"/>
  <c r="U10" i="8"/>
  <c r="U22" i="8" s="1"/>
  <c r="U24" i="8" s="1"/>
  <c r="U10" i="10"/>
  <c r="U22" i="10" s="1"/>
  <c r="U24" i="10" s="1"/>
  <c r="W10" i="8"/>
  <c r="W22" i="8" s="1"/>
  <c r="W24" i="8" s="1"/>
  <c r="W10" i="10"/>
  <c r="W22" i="10" s="1"/>
  <c r="W24" i="10" s="1"/>
  <c r="S10" i="8"/>
  <c r="S22" i="8" s="1"/>
  <c r="S24" i="8" s="1"/>
  <c r="S10" i="10"/>
  <c r="S22" i="10" s="1"/>
  <c r="S24" i="10" s="1"/>
  <c r="X14" i="8"/>
  <c r="X62" i="8" s="1"/>
  <c r="X64" i="8" s="1"/>
  <c r="X14" i="10"/>
  <c r="X62" i="10" s="1"/>
  <c r="X64" i="10" s="1"/>
  <c r="AN10" i="8"/>
  <c r="AN22" i="8" s="1"/>
  <c r="AN24" i="8" s="1"/>
  <c r="AN10" i="10"/>
  <c r="AN22" i="10" s="1"/>
  <c r="AN24" i="10" s="1"/>
  <c r="AM10" i="8"/>
  <c r="AM22" i="8" s="1"/>
  <c r="AM24" i="8" s="1"/>
  <c r="AM10" i="10"/>
  <c r="AM22" i="10" s="1"/>
  <c r="AM24" i="10" s="1"/>
  <c r="AH14" i="8"/>
  <c r="AH62" i="8" s="1"/>
  <c r="AH64" i="8" s="1"/>
  <c r="AH14" i="10"/>
  <c r="AH62" i="10" s="1"/>
  <c r="AH64" i="10" s="1"/>
  <c r="AY14" i="8"/>
  <c r="AY62" i="8" s="1"/>
  <c r="AY64" i="8" s="1"/>
  <c r="AY14" i="10"/>
  <c r="AY62" i="10" s="1"/>
  <c r="AY64" i="10" s="1"/>
  <c r="M14" i="8"/>
  <c r="M62" i="8" s="1"/>
  <c r="M64" i="8" s="1"/>
  <c r="M14" i="10"/>
  <c r="M62" i="10" s="1"/>
  <c r="M64" i="10" s="1"/>
  <c r="V14" i="8"/>
  <c r="V62" i="8" s="1"/>
  <c r="V64" i="8" s="1"/>
  <c r="V14" i="10"/>
  <c r="V62" i="10" s="1"/>
  <c r="V64" i="10" s="1"/>
  <c r="O14" i="8"/>
  <c r="O62" i="8" s="1"/>
  <c r="O64" i="8" s="1"/>
  <c r="O14" i="10"/>
  <c r="O62" i="10" s="1"/>
  <c r="O64" i="10" s="1"/>
  <c r="AO10" i="8"/>
  <c r="AO22" i="8" s="1"/>
  <c r="AO24" i="8" s="1"/>
  <c r="AO10" i="10"/>
  <c r="AO22" i="10" s="1"/>
  <c r="AO24" i="10" s="1"/>
  <c r="E83" i="10"/>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3" i="10" s="1"/>
  <c r="AD83" i="10" s="1"/>
  <c r="AE83" i="10" s="1"/>
  <c r="AF83" i="10" s="1"/>
  <c r="AG83" i="10" s="1"/>
  <c r="AH83" i="10" s="1"/>
  <c r="AI83" i="10" s="1"/>
  <c r="AJ83" i="10" s="1"/>
  <c r="AK83" i="10" s="1"/>
  <c r="AL83" i="10" s="1"/>
  <c r="AM83" i="10" s="1"/>
  <c r="AN83" i="10" s="1"/>
  <c r="AO83" i="10" s="1"/>
  <c r="AP83" i="10" s="1"/>
  <c r="AQ83" i="10" s="1"/>
  <c r="AR83" i="10" s="1"/>
  <c r="AS83" i="10" s="1"/>
  <c r="AT83" i="10" s="1"/>
  <c r="AU83" i="10" s="1"/>
  <c r="AV83" i="10" s="1"/>
  <c r="AW83" i="10" s="1"/>
  <c r="AX83" i="10" s="1"/>
  <c r="AY83" i="10" s="1"/>
  <c r="AZ83" i="10" s="1"/>
  <c r="BA83" i="10" s="1"/>
  <c r="BB83" i="10" s="1"/>
  <c r="BC83" i="10" s="1"/>
  <c r="BD83" i="10" s="1"/>
  <c r="BE83" i="10" s="1"/>
  <c r="BF83" i="10" s="1"/>
  <c r="BG83" i="10" s="1"/>
  <c r="BH83" i="10" s="1"/>
  <c r="BI83" i="10" s="1"/>
  <c r="BJ83" i="10" s="1"/>
  <c r="BK83" i="10" s="1"/>
  <c r="BL83" i="10" s="1"/>
  <c r="BM83" i="10" s="1"/>
  <c r="BN83" i="10" s="1"/>
  <c r="T14" i="8"/>
  <c r="T62" i="8" s="1"/>
  <c r="T64" i="8" s="1"/>
  <c r="T14" i="10"/>
  <c r="T62" i="10" s="1"/>
  <c r="T64" i="10" s="1"/>
  <c r="AV10" i="8"/>
  <c r="AV22" i="8" s="1"/>
  <c r="AV24" i="8" s="1"/>
  <c r="AV10" i="10"/>
  <c r="AV22" i="10" s="1"/>
  <c r="AV24" i="10" s="1"/>
  <c r="AI10" i="8"/>
  <c r="AI22" i="8" s="1"/>
  <c r="AI24" i="8" s="1"/>
  <c r="AI10" i="10"/>
  <c r="AI22" i="10" s="1"/>
  <c r="AI24" i="10" s="1"/>
  <c r="AE10" i="8"/>
  <c r="AE22" i="8" s="1"/>
  <c r="AE24" i="8" s="1"/>
  <c r="AE10" i="10"/>
  <c r="AE22" i="10" s="1"/>
  <c r="AE24" i="10" s="1"/>
  <c r="AX14" i="8"/>
  <c r="AX62" i="8" s="1"/>
  <c r="AX64" i="8" s="1"/>
  <c r="AX14" i="10"/>
  <c r="AX62" i="10" s="1"/>
  <c r="U14" i="8"/>
  <c r="U62" i="8" s="1"/>
  <c r="U64" i="8" s="1"/>
  <c r="U14" i="10"/>
  <c r="U62" i="10" s="1"/>
  <c r="U64" i="10" s="1"/>
  <c r="AJ10" i="8"/>
  <c r="AJ22" i="8" s="1"/>
  <c r="AJ24" i="8" s="1"/>
  <c r="AJ10" i="10"/>
  <c r="AJ22" i="10" s="1"/>
  <c r="AJ24" i="10" s="1"/>
  <c r="AS10" i="8"/>
  <c r="AS22" i="8" s="1"/>
  <c r="AS24" i="8" s="1"/>
  <c r="AS10" i="10"/>
  <c r="AS22" i="10" s="1"/>
  <c r="AS24" i="10" s="1"/>
  <c r="AU10" i="8"/>
  <c r="AU22" i="8" s="1"/>
  <c r="AU24" i="8" s="1"/>
  <c r="AU10" i="10"/>
  <c r="AU22" i="10" s="1"/>
  <c r="AU24" i="10" s="1"/>
  <c r="H10" i="8"/>
  <c r="H22" i="8" s="1"/>
  <c r="H24" i="8" s="1"/>
  <c r="H10" i="10"/>
  <c r="H22" i="10" s="1"/>
  <c r="H24" i="10" s="1"/>
  <c r="AN14" i="8"/>
  <c r="AN62" i="8" s="1"/>
  <c r="AN64" i="8" s="1"/>
  <c r="AN14" i="10"/>
  <c r="AN62" i="10" s="1"/>
  <c r="AN64" i="10" s="1"/>
  <c r="I14" i="8"/>
  <c r="I62" i="8" s="1"/>
  <c r="I64" i="8" s="1"/>
  <c r="I14" i="10"/>
  <c r="I62" i="10" s="1"/>
  <c r="I64" i="10" s="1"/>
  <c r="P10" i="8"/>
  <c r="P22" i="8" s="1"/>
  <c r="P24" i="8" s="1"/>
  <c r="P10" i="10"/>
  <c r="P22" i="10" s="1"/>
  <c r="P24" i="10" s="1"/>
  <c r="AB14" i="8"/>
  <c r="AB62" i="8" s="1"/>
  <c r="AB64" i="8" s="1"/>
  <c r="AB14" i="10"/>
  <c r="AB62" i="10" s="1"/>
  <c r="AB64" i="10" s="1"/>
  <c r="Z10" i="8"/>
  <c r="Z22" i="8" s="1"/>
  <c r="Z24" i="8" s="1"/>
  <c r="Z10" i="10"/>
  <c r="Z22" i="10" s="1"/>
  <c r="Z24" i="10" s="1"/>
  <c r="AC14" i="8"/>
  <c r="AC62" i="8" s="1"/>
  <c r="AC64" i="8" s="1"/>
  <c r="AC14" i="10"/>
  <c r="AC62" i="10" s="1"/>
  <c r="AC64" i="10" s="1"/>
  <c r="AT14" i="8"/>
  <c r="AT62" i="8" s="1"/>
  <c r="AT64" i="8" s="1"/>
  <c r="AT14" i="10"/>
  <c r="AT62" i="10" s="1"/>
  <c r="AT64" i="10" s="1"/>
  <c r="AE14" i="8"/>
  <c r="AE62" i="8" s="1"/>
  <c r="AE64" i="8" s="1"/>
  <c r="AE14" i="10"/>
  <c r="AE62" i="10" s="1"/>
  <c r="AE64" i="10" s="1"/>
  <c r="AD14" i="8"/>
  <c r="AD62" i="8" s="1"/>
  <c r="AD64" i="8" s="1"/>
  <c r="AD14" i="10"/>
  <c r="AD62" i="10" s="1"/>
  <c r="AD64" i="10" s="1"/>
  <c r="AG10" i="8"/>
  <c r="AG22" i="8" s="1"/>
  <c r="AG24" i="8" s="1"/>
  <c r="AG10" i="10"/>
  <c r="AG22" i="10" s="1"/>
  <c r="AG24" i="10" s="1"/>
  <c r="AF14" i="8"/>
  <c r="AF62" i="8" s="1"/>
  <c r="AF64" i="8" s="1"/>
  <c r="AF14" i="10"/>
  <c r="AF62" i="10" s="1"/>
  <c r="AF64" i="10" s="1"/>
  <c r="BC10" i="8"/>
  <c r="BC22" i="8" s="1"/>
  <c r="BC10" i="10"/>
  <c r="BC22" i="10" s="1"/>
  <c r="W14" i="8"/>
  <c r="W62" i="8" s="1"/>
  <c r="W64" i="8" s="1"/>
  <c r="W14" i="10"/>
  <c r="W62" i="10" s="1"/>
  <c r="W64" i="10" s="1"/>
  <c r="AM14" i="8"/>
  <c r="AM62" i="8" s="1"/>
  <c r="AM64" i="8" s="1"/>
  <c r="AM14" i="10"/>
  <c r="AM62" i="10" s="1"/>
  <c r="AM64" i="10" s="1"/>
  <c r="X10" i="8"/>
  <c r="X22" i="8" s="1"/>
  <c r="X24" i="8" s="1"/>
  <c r="X10" i="10"/>
  <c r="X22" i="10" s="1"/>
  <c r="X24" i="10" s="1"/>
  <c r="V10" i="8"/>
  <c r="V22" i="8" s="1"/>
  <c r="V24" i="8" s="1"/>
  <c r="V10" i="10"/>
  <c r="V22" i="10" s="1"/>
  <c r="V24" i="10" s="1"/>
  <c r="R10" i="8"/>
  <c r="R22" i="8" s="1"/>
  <c r="R24" i="8" s="1"/>
  <c r="R10" i="10"/>
  <c r="R22" i="10" s="1"/>
  <c r="R24" i="10" s="1"/>
  <c r="AF10" i="8"/>
  <c r="AF22" i="8" s="1"/>
  <c r="AF24" i="8" s="1"/>
  <c r="AF10" i="10"/>
  <c r="AF22" i="10" s="1"/>
  <c r="AF24" i="10" s="1"/>
  <c r="BD10" i="8"/>
  <c r="BD22" i="8" s="1"/>
  <c r="BD10" i="10"/>
  <c r="BD22" i="10" s="1"/>
  <c r="AR14" i="8"/>
  <c r="AR62" i="8" s="1"/>
  <c r="AR64" i="8" s="1"/>
  <c r="AR14" i="10"/>
  <c r="AR62" i="10" s="1"/>
  <c r="AR64" i="10" s="1"/>
  <c r="AS14" i="8"/>
  <c r="AS62" i="8" s="1"/>
  <c r="AS64" i="8" s="1"/>
  <c r="AS14" i="10"/>
  <c r="AS62" i="10" s="1"/>
  <c r="AS64" i="10" s="1"/>
  <c r="M10" i="8"/>
  <c r="M22" i="8" s="1"/>
  <c r="M24" i="8" s="1"/>
  <c r="M10" i="10"/>
  <c r="M22" i="10" s="1"/>
  <c r="M24" i="10" s="1"/>
  <c r="AH10" i="8"/>
  <c r="AH22" i="8" s="1"/>
  <c r="AH24" i="8" s="1"/>
  <c r="AH10" i="10"/>
  <c r="AH22" i="10" s="1"/>
  <c r="AH24" i="10" s="1"/>
  <c r="AD10" i="8"/>
  <c r="AD22" i="8" s="1"/>
  <c r="AD24" i="8" s="1"/>
  <c r="AD10" i="10"/>
  <c r="AD22" i="10" s="1"/>
  <c r="AD24" i="10" s="1"/>
  <c r="AR10" i="8"/>
  <c r="AR22" i="8" s="1"/>
  <c r="AR24" i="8" s="1"/>
  <c r="AR10" i="10"/>
  <c r="AR22" i="10" s="1"/>
  <c r="AR24" i="10" s="1"/>
  <c r="N10" i="8"/>
  <c r="N22" i="8" s="1"/>
  <c r="N24" i="8" s="1"/>
  <c r="N10" i="10"/>
  <c r="N22" i="10" s="1"/>
  <c r="N24" i="10" s="1"/>
  <c r="AG14" i="8"/>
  <c r="AG62" i="8" s="1"/>
  <c r="AG64" i="8" s="1"/>
  <c r="AG14" i="10"/>
  <c r="AG62" i="10" s="1"/>
  <c r="AG64" i="10" s="1"/>
  <c r="J14" i="8"/>
  <c r="J62" i="8" s="1"/>
  <c r="J64" i="8" s="1"/>
  <c r="J14" i="10"/>
  <c r="J62" i="10" s="1"/>
  <c r="J64" i="10" s="1"/>
  <c r="AA14" i="8"/>
  <c r="AA62" i="8" s="1"/>
  <c r="AA64" i="8" s="1"/>
  <c r="AA14" i="10"/>
  <c r="AA62" i="10" s="1"/>
  <c r="AA64" i="10" s="1"/>
  <c r="AQ10" i="8"/>
  <c r="AQ22" i="8" s="1"/>
  <c r="AQ24" i="8" s="1"/>
  <c r="AQ10" i="10"/>
  <c r="AQ22" i="10" s="1"/>
  <c r="AQ24" i="10" s="1"/>
  <c r="BA14" i="8"/>
  <c r="BA62" i="8" s="1"/>
  <c r="BA64" i="8" s="1"/>
  <c r="BA14" i="10"/>
  <c r="BA62" i="10" s="1"/>
  <c r="BA64" i="10" s="1"/>
  <c r="AZ10" i="8"/>
  <c r="AZ22" i="8" s="1"/>
  <c r="AZ24" i="8" s="1"/>
  <c r="AZ10" i="10"/>
  <c r="AZ22" i="10" s="1"/>
  <c r="AZ24" i="10" s="1"/>
  <c r="BC14" i="8"/>
  <c r="BC62" i="8" s="1"/>
  <c r="BC64" i="8" s="1"/>
  <c r="BC14" i="10"/>
  <c r="BC62" i="10" s="1"/>
  <c r="BC64" i="10" s="1"/>
  <c r="D62" i="10"/>
  <c r="BM64" i="10"/>
  <c r="D64" i="10" s="1"/>
  <c r="F24" i="11"/>
  <c r="G24" i="11"/>
  <c r="AX54" i="10"/>
  <c r="AZ14" i="8"/>
  <c r="AZ62" i="8" s="1"/>
  <c r="AZ64" i="8" s="1"/>
  <c r="AZ14" i="10"/>
  <c r="AZ62" i="10" s="1"/>
  <c r="AZ64" i="10" s="1"/>
  <c r="Q10" i="8"/>
  <c r="Q22" i="8" s="1"/>
  <c r="Q24" i="8" s="1"/>
  <c r="Q10" i="10"/>
  <c r="Q22" i="10" s="1"/>
  <c r="Q24" i="10" s="1"/>
  <c r="BA10" i="8"/>
  <c r="BA22" i="8" s="1"/>
  <c r="BA24" i="8" s="1"/>
  <c r="BA10" i="10"/>
  <c r="BA22" i="10" s="1"/>
  <c r="BA24" i="10" s="1"/>
  <c r="K45" i="10"/>
  <c r="J46" i="10"/>
  <c r="K35" i="10"/>
  <c r="J36" i="10"/>
  <c r="AP14" i="8"/>
  <c r="AP62" i="8" s="1"/>
  <c r="AP64" i="8" s="1"/>
  <c r="AP14" i="10"/>
  <c r="AP62" i="10" s="1"/>
  <c r="AP64" i="10" s="1"/>
  <c r="D15" i="10"/>
  <c r="G27" i="11"/>
  <c r="F27" i="11"/>
  <c r="BD14" i="8"/>
  <c r="BD62" i="8" s="1"/>
  <c r="BD64" i="8" s="1"/>
  <c r="BD14" i="10"/>
  <c r="BD62" i="10" s="1"/>
  <c r="BD64" i="10" s="1"/>
  <c r="S14" i="8"/>
  <c r="S62" i="8" s="1"/>
  <c r="S64" i="8" s="1"/>
  <c r="S14" i="10"/>
  <c r="S62" i="10" s="1"/>
  <c r="S64" i="10" s="1"/>
  <c r="AB10" i="8"/>
  <c r="AB22" i="8" s="1"/>
  <c r="AB24" i="8" s="1"/>
  <c r="AB10" i="10"/>
  <c r="AB22" i="10" s="1"/>
  <c r="AB24" i="10" s="1"/>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BB73" i="10" s="1"/>
  <c r="BC73" i="10" s="1"/>
  <c r="BD73" i="10" s="1"/>
  <c r="BE73" i="10" s="1"/>
  <c r="BF73" i="10" s="1"/>
  <c r="BG73" i="10" s="1"/>
  <c r="BH73" i="10" s="1"/>
  <c r="BI73" i="10" s="1"/>
  <c r="BJ73" i="10" s="1"/>
  <c r="BK73" i="10" s="1"/>
  <c r="BL73" i="10" s="1"/>
  <c r="BM73" i="10" s="1"/>
  <c r="BN73" i="10" s="1"/>
  <c r="E22" i="10"/>
  <c r="Y10" i="8"/>
  <c r="Y22" i="8" s="1"/>
  <c r="Y24" i="8" s="1"/>
  <c r="Y10" i="10"/>
  <c r="Y22" i="10" s="1"/>
  <c r="Y24" i="10" s="1"/>
  <c r="AT10" i="8"/>
  <c r="AT22" i="8" s="1"/>
  <c r="AT24" i="8" s="1"/>
  <c r="AT10" i="10"/>
  <c r="AT22" i="10" s="1"/>
  <c r="AT24" i="10" s="1"/>
  <c r="AP10" i="8"/>
  <c r="AP22" i="8" s="1"/>
  <c r="AP24" i="8" s="1"/>
  <c r="AP10" i="10"/>
  <c r="AP22" i="10" s="1"/>
  <c r="AP24" i="10" s="1"/>
  <c r="H14" i="8"/>
  <c r="H62" i="8" s="1"/>
  <c r="H64" i="8" s="1"/>
  <c r="H14" i="10"/>
  <c r="H62" i="10" s="1"/>
  <c r="H64" i="10" s="1"/>
  <c r="AL10" i="8"/>
  <c r="AL22" i="8" s="1"/>
  <c r="AL24" i="8" s="1"/>
  <c r="AL10" i="10"/>
  <c r="AL22" i="10" s="1"/>
  <c r="AL24" i="10" s="1"/>
  <c r="AO14" i="8"/>
  <c r="AO62" i="8" s="1"/>
  <c r="AO64" i="8" s="1"/>
  <c r="AO14" i="10"/>
  <c r="AO62" i="10" s="1"/>
  <c r="AO64" i="10" s="1"/>
  <c r="R14" i="8"/>
  <c r="R62" i="8" s="1"/>
  <c r="R64" i="8" s="1"/>
  <c r="R14" i="10"/>
  <c r="R62" i="10" s="1"/>
  <c r="R64" i="10" s="1"/>
  <c r="AI14" i="8"/>
  <c r="AI62" i="8" s="1"/>
  <c r="AI64" i="8" s="1"/>
  <c r="AI14" i="10"/>
  <c r="AI62" i="10" s="1"/>
  <c r="AI64" i="10" s="1"/>
  <c r="AY10" i="8"/>
  <c r="AY22" i="8" s="1"/>
  <c r="AY24" i="8" s="1"/>
  <c r="AY10" i="10"/>
  <c r="AY22" i="10" s="1"/>
  <c r="AY24" i="10" s="1"/>
  <c r="F14" i="8"/>
  <c r="F62" i="8" s="1"/>
  <c r="F64" i="8" s="1"/>
  <c r="F14" i="10"/>
  <c r="F62" i="10" s="1"/>
  <c r="F64" i="10" s="1"/>
  <c r="AK10" i="8"/>
  <c r="AK22" i="8" s="1"/>
  <c r="AK24" i="8" s="1"/>
  <c r="AK10" i="10"/>
  <c r="AK22" i="10" s="1"/>
  <c r="AK24" i="10" s="1"/>
  <c r="I10" i="8"/>
  <c r="I22" i="8" s="1"/>
  <c r="I24" i="8" s="1"/>
  <c r="I10" i="10"/>
  <c r="I22" i="10" s="1"/>
  <c r="I24" i="10" s="1"/>
  <c r="K10" i="8"/>
  <c r="K22" i="8" s="1"/>
  <c r="K24" i="8" s="1"/>
  <c r="K10" i="10"/>
  <c r="K22" i="10" s="1"/>
  <c r="K24" i="10" s="1"/>
  <c r="G10" i="8"/>
  <c r="G22" i="8" s="1"/>
  <c r="G24" i="8" s="1"/>
  <c r="G10" i="10"/>
  <c r="G22" i="10" s="1"/>
  <c r="G24" i="10" s="1"/>
  <c r="AC10" i="8"/>
  <c r="AC22" i="8" s="1"/>
  <c r="AC24" i="8" s="1"/>
  <c r="AC10" i="10"/>
  <c r="AC22" i="10" s="1"/>
  <c r="AC24" i="10" s="1"/>
  <c r="AL14" i="8"/>
  <c r="AL62" i="8" s="1"/>
  <c r="AL64" i="8" s="1"/>
  <c r="AL14" i="10"/>
  <c r="AL62" i="10" s="1"/>
  <c r="AL64" i="10" s="1"/>
  <c r="P14" i="8"/>
  <c r="P62" i="8" s="1"/>
  <c r="P64" i="8" s="1"/>
  <c r="P14" i="10"/>
  <c r="P62" i="10" s="1"/>
  <c r="P64" i="10" s="1"/>
  <c r="BB10" i="8"/>
  <c r="BB22" i="8" s="1"/>
  <c r="BB10" i="10"/>
  <c r="BB22" i="10" s="1"/>
  <c r="AW14" i="8"/>
  <c r="AW62" i="8" s="1"/>
  <c r="AW64" i="8" s="1"/>
  <c r="AW14" i="10"/>
  <c r="AW62" i="10" s="1"/>
  <c r="AW64" i="10" s="1"/>
  <c r="Z14" i="8"/>
  <c r="Z62" i="8" s="1"/>
  <c r="Z64" i="8" s="1"/>
  <c r="Z14" i="10"/>
  <c r="Z62" i="10" s="1"/>
  <c r="Z64" i="10" s="1"/>
  <c r="AQ14" i="8"/>
  <c r="AQ62" i="8" s="1"/>
  <c r="AQ64" i="8" s="1"/>
  <c r="AQ14" i="10"/>
  <c r="AQ62" i="10" s="1"/>
  <c r="AQ64" i="10" s="1"/>
  <c r="AJ14" i="8"/>
  <c r="AJ62" i="8" s="1"/>
  <c r="AJ64" i="8" s="1"/>
  <c r="AJ14" i="10"/>
  <c r="AJ62" i="10" s="1"/>
  <c r="AJ64" i="10" s="1"/>
  <c r="N14" i="8"/>
  <c r="N62" i="8" s="1"/>
  <c r="N64" i="8" s="1"/>
  <c r="N14" i="10"/>
  <c r="N62" i="10" s="1"/>
  <c r="N64" i="10" s="1"/>
  <c r="G14" i="8"/>
  <c r="G62" i="8" s="1"/>
  <c r="G64" i="8" s="1"/>
  <c r="G14" i="10"/>
  <c r="G62" i="10" s="1"/>
  <c r="G64" i="10" s="1"/>
  <c r="O10" i="8"/>
  <c r="O22" i="8" s="1"/>
  <c r="O24" i="8" s="1"/>
  <c r="O10" i="10"/>
  <c r="O22" i="10" s="1"/>
  <c r="O24" i="10" s="1"/>
  <c r="D16" i="10"/>
  <c r="BM52" i="10"/>
  <c r="H24" i="11" s="1"/>
  <c r="D13" i="10"/>
  <c r="BN54" i="8"/>
  <c r="D52" i="10"/>
  <c r="BN54" i="10"/>
  <c r="D82" i="10"/>
  <c r="BN64" i="10"/>
  <c r="D72" i="10"/>
  <c r="D22" i="10"/>
  <c r="H25" i="11"/>
  <c r="BO64" i="10"/>
  <c r="BO54" i="10"/>
  <c r="H27" i="11"/>
  <c r="E10" i="8"/>
  <c r="E22" i="8" s="1"/>
  <c r="E23" i="8" s="1"/>
  <c r="E72" i="8"/>
  <c r="E73" i="8" s="1"/>
  <c r="F73" i="8" s="1"/>
  <c r="G73" i="8" s="1"/>
  <c r="H73" i="8" s="1"/>
  <c r="I73" i="8" s="1"/>
  <c r="J73" i="8" s="1"/>
  <c r="K73" i="8" s="1"/>
  <c r="L73" i="8" s="1"/>
  <c r="M73" i="8" s="1"/>
  <c r="N73" i="8" s="1"/>
  <c r="O73" i="8" s="1"/>
  <c r="P73" i="8" s="1"/>
  <c r="Q73" i="8" s="1"/>
  <c r="R73" i="8" s="1"/>
  <c r="S73" i="8" s="1"/>
  <c r="T73" i="8" s="1"/>
  <c r="U73" i="8" s="1"/>
  <c r="V73" i="8" s="1"/>
  <c r="W73" i="8" s="1"/>
  <c r="X73" i="8" s="1"/>
  <c r="Y73" i="8" s="1"/>
  <c r="Z73" i="8" s="1"/>
  <c r="AA73" i="8" s="1"/>
  <c r="AB73" i="8" s="1"/>
  <c r="AC73" i="8" s="1"/>
  <c r="AD73" i="8" s="1"/>
  <c r="AE73" i="8" s="1"/>
  <c r="AF73" i="8" s="1"/>
  <c r="AG73" i="8" s="1"/>
  <c r="AH73" i="8" s="1"/>
  <c r="AI73" i="8" s="1"/>
  <c r="AJ73" i="8" s="1"/>
  <c r="AK73" i="8" s="1"/>
  <c r="AL73" i="8" s="1"/>
  <c r="AM73" i="8" s="1"/>
  <c r="AN73" i="8" s="1"/>
  <c r="AO73" i="8" s="1"/>
  <c r="AP73" i="8" s="1"/>
  <c r="AQ73" i="8" s="1"/>
  <c r="AR73" i="8" s="1"/>
  <c r="AS73" i="8" s="1"/>
  <c r="AT73" i="8" s="1"/>
  <c r="AU73" i="8" s="1"/>
  <c r="AV73" i="8" s="1"/>
  <c r="AW73" i="8" s="1"/>
  <c r="AX73" i="8" s="1"/>
  <c r="AY73" i="8" s="1"/>
  <c r="AZ73" i="8" s="1"/>
  <c r="BA73" i="8" s="1"/>
  <c r="BB73" i="8" s="1"/>
  <c r="BC73" i="8" s="1"/>
  <c r="BD73" i="8" s="1"/>
  <c r="BE73" i="8" s="1"/>
  <c r="BF73" i="8" s="1"/>
  <c r="BG73" i="8" s="1"/>
  <c r="BH73" i="8" s="1"/>
  <c r="BI73" i="8" s="1"/>
  <c r="BJ73" i="8" s="1"/>
  <c r="BK73" i="8" s="1"/>
  <c r="BL73" i="8" s="1"/>
  <c r="BM73" i="8" s="1"/>
  <c r="BN73" i="8" s="1"/>
  <c r="D15" i="8"/>
  <c r="K35" i="8"/>
  <c r="J36" i="8"/>
  <c r="E14" i="8"/>
  <c r="E62" i="8" s="1"/>
  <c r="E63" i="8" s="1"/>
  <c r="E82" i="8"/>
  <c r="E83" i="8" s="1"/>
  <c r="F83" i="8" s="1"/>
  <c r="G83" i="8" s="1"/>
  <c r="H83" i="8" s="1"/>
  <c r="I83" i="8" s="1"/>
  <c r="J83" i="8" s="1"/>
  <c r="K83" i="8" s="1"/>
  <c r="L83" i="8" s="1"/>
  <c r="M83" i="8" s="1"/>
  <c r="N83" i="8" s="1"/>
  <c r="O83" i="8" s="1"/>
  <c r="P83" i="8" s="1"/>
  <c r="Q83" i="8" s="1"/>
  <c r="R83" i="8" s="1"/>
  <c r="S83" i="8" s="1"/>
  <c r="T83" i="8" s="1"/>
  <c r="U83" i="8" s="1"/>
  <c r="V83" i="8" s="1"/>
  <c r="W83" i="8" s="1"/>
  <c r="X83" i="8" s="1"/>
  <c r="Y83" i="8" s="1"/>
  <c r="Z83" i="8" s="1"/>
  <c r="AA83" i="8" s="1"/>
  <c r="AB83" i="8" s="1"/>
  <c r="AC83" i="8" s="1"/>
  <c r="AD83" i="8" s="1"/>
  <c r="AE83" i="8" s="1"/>
  <c r="AF83" i="8" s="1"/>
  <c r="AG83" i="8" s="1"/>
  <c r="AH83" i="8" s="1"/>
  <c r="AI83" i="8" s="1"/>
  <c r="AJ83" i="8" s="1"/>
  <c r="AK83" i="8" s="1"/>
  <c r="AL83" i="8" s="1"/>
  <c r="AM83" i="8" s="1"/>
  <c r="AN83" i="8" s="1"/>
  <c r="AO83" i="8" s="1"/>
  <c r="AP83" i="8" s="1"/>
  <c r="AQ83" i="8" s="1"/>
  <c r="AR83" i="8" s="1"/>
  <c r="AS83" i="8" s="1"/>
  <c r="AT83" i="8" s="1"/>
  <c r="AU83" i="8" s="1"/>
  <c r="AV83" i="8" s="1"/>
  <c r="AW83" i="8" s="1"/>
  <c r="AX83" i="8" s="1"/>
  <c r="AY83" i="8" s="1"/>
  <c r="AZ83" i="8" s="1"/>
  <c r="BA83" i="8" s="1"/>
  <c r="BB83" i="8" s="1"/>
  <c r="BC83" i="8" s="1"/>
  <c r="BD83" i="8" s="1"/>
  <c r="BE83" i="8" s="1"/>
  <c r="BF83" i="8" s="1"/>
  <c r="BG83" i="8" s="1"/>
  <c r="BH83" i="8" s="1"/>
  <c r="BI83" i="8" s="1"/>
  <c r="BJ83" i="8" s="1"/>
  <c r="BK83" i="8" s="1"/>
  <c r="BL83" i="8" s="1"/>
  <c r="BM83" i="8" s="1"/>
  <c r="BN83" i="8" s="1"/>
  <c r="D16" i="8"/>
  <c r="BO61" i="8"/>
  <c r="BE52" i="8"/>
  <c r="D13" i="8"/>
  <c r="K45" i="8"/>
  <c r="J46" i="8"/>
  <c r="G12" i="7"/>
  <c r="G16" i="7" s="1"/>
  <c r="G17" i="7" s="1"/>
  <c r="F12" i="7"/>
  <c r="F16" i="7" s="1"/>
  <c r="F17" i="7" s="1"/>
  <c r="F9" i="7"/>
  <c r="N48" i="3"/>
  <c r="G27" i="7"/>
  <c r="G28" i="7" s="1"/>
  <c r="H12" i="7"/>
  <c r="F27" i="7"/>
  <c r="F28" i="7" s="1"/>
  <c r="H27" i="7"/>
  <c r="H28" i="7" s="1"/>
  <c r="H10" i="7"/>
  <c r="G9" i="7"/>
  <c r="H9" i="7"/>
  <c r="F9" i="3"/>
  <c r="G9" i="3"/>
  <c r="H9" i="3"/>
  <c r="I9" i="3"/>
  <c r="J9" i="3"/>
  <c r="K9" i="3"/>
  <c r="L9" i="3"/>
  <c r="M9" i="3"/>
  <c r="N9" i="3"/>
  <c r="O9" i="3"/>
  <c r="P9" i="3"/>
  <c r="Q9" i="3"/>
  <c r="R9" i="3"/>
  <c r="S9" i="3"/>
  <c r="T9" i="3"/>
  <c r="U9" i="3"/>
  <c r="V9" i="3"/>
  <c r="W9" i="3"/>
  <c r="X9" i="3"/>
  <c r="Y9" i="3"/>
  <c r="Z9" i="3"/>
  <c r="AA9" i="3"/>
  <c r="AB9" i="3"/>
  <c r="AC9" i="3"/>
  <c r="AD9" i="3"/>
  <c r="AE9" i="3"/>
  <c r="AF9" i="3"/>
  <c r="AG9" i="3"/>
  <c r="AH9" i="3"/>
  <c r="AI9" i="3"/>
  <c r="AJ9" i="3"/>
  <c r="AK9" i="3"/>
  <c r="AL9" i="3"/>
  <c r="AM9" i="3"/>
  <c r="AN9" i="3"/>
  <c r="AO9" i="3"/>
  <c r="AP9" i="3"/>
  <c r="AQ9" i="3"/>
  <c r="AR9" i="3"/>
  <c r="AS9" i="3"/>
  <c r="AT9" i="3"/>
  <c r="AU9" i="3"/>
  <c r="AV9" i="3"/>
  <c r="AW9" i="3"/>
  <c r="AX9" i="3"/>
  <c r="AY9" i="3"/>
  <c r="AZ9" i="3"/>
  <c r="BA9" i="3"/>
  <c r="BB9" i="3"/>
  <c r="BC9" i="3"/>
  <c r="BD9" i="3"/>
  <c r="BE9" i="3"/>
  <c r="BF9" i="3"/>
  <c r="BG9" i="3"/>
  <c r="BH9" i="3"/>
  <c r="BI9" i="3"/>
  <c r="BJ9" i="3"/>
  <c r="BK9" i="3"/>
  <c r="BL9" i="3"/>
  <c r="BM9" i="3"/>
  <c r="BN9" i="3"/>
  <c r="BO9" i="3"/>
  <c r="BP9" i="3"/>
  <c r="BQ9" i="3"/>
  <c r="BR9" i="3"/>
  <c r="BS9" i="3"/>
  <c r="BT9" i="3"/>
  <c r="BU9" i="3"/>
  <c r="BV9" i="3"/>
  <c r="BW9" i="3"/>
  <c r="BX9" i="3"/>
  <c r="BY9" i="3"/>
  <c r="BZ9" i="3"/>
  <c r="CA9" i="3"/>
  <c r="CB9" i="3"/>
  <c r="CC9" i="3"/>
  <c r="CD9" i="3"/>
  <c r="CE9" i="3"/>
  <c r="CF9" i="3"/>
  <c r="CG9" i="3"/>
  <c r="CH9" i="3"/>
  <c r="CI9" i="3"/>
  <c r="CJ9" i="3"/>
  <c r="CK9" i="3"/>
  <c r="CL9" i="3"/>
  <c r="CM9" i="3"/>
  <c r="CN9" i="3"/>
  <c r="CO9" i="3"/>
  <c r="CP9" i="3"/>
  <c r="CQ9" i="3"/>
  <c r="CR9" i="3"/>
  <c r="CS9" i="3"/>
  <c r="CT9" i="3"/>
  <c r="CU9" i="3"/>
  <c r="CV9" i="3"/>
  <c r="CW9" i="3"/>
  <c r="CX9" i="3"/>
  <c r="CY9" i="3"/>
  <c r="CZ9" i="3"/>
  <c r="DA9" i="3"/>
  <c r="DB9" i="3"/>
  <c r="DC9" i="3"/>
  <c r="DD9" i="3"/>
  <c r="DE9" i="3"/>
  <c r="DF9" i="3"/>
  <c r="DG9" i="3"/>
  <c r="DH9" i="3"/>
  <c r="DI9" i="3"/>
  <c r="DJ9" i="3"/>
  <c r="DK9" i="3"/>
  <c r="DL9" i="3"/>
  <c r="DM9" i="3"/>
  <c r="DN9" i="3"/>
  <c r="DO9" i="3"/>
  <c r="DP9" i="3"/>
  <c r="DQ9" i="3"/>
  <c r="DR9" i="3"/>
  <c r="DS9" i="3"/>
  <c r="DT9" i="3"/>
  <c r="DU9" i="3"/>
  <c r="DV9" i="3"/>
  <c r="DW9" i="3"/>
  <c r="DX9" i="3"/>
  <c r="DY9" i="3"/>
  <c r="DZ9" i="3"/>
  <c r="EA9" i="3"/>
  <c r="EB9" i="3"/>
  <c r="EC9" i="3"/>
  <c r="ED9" i="3"/>
  <c r="EE9" i="3"/>
  <c r="EF9" i="3"/>
  <c r="EG9" i="3"/>
  <c r="EH9" i="3"/>
  <c r="EI9" i="3"/>
  <c r="EJ9" i="3"/>
  <c r="EK9" i="3"/>
  <c r="EL9" i="3"/>
  <c r="EM9" i="3"/>
  <c r="EN9" i="3"/>
  <c r="EO9" i="3"/>
  <c r="EP9" i="3"/>
  <c r="EQ9" i="3"/>
  <c r="ER9" i="3"/>
  <c r="ES9" i="3"/>
  <c r="ET9" i="3"/>
  <c r="EU9" i="3"/>
  <c r="EV9" i="3"/>
  <c r="EW9" i="3"/>
  <c r="EX9" i="3"/>
  <c r="EY9" i="3"/>
  <c r="EZ9" i="3"/>
  <c r="FA9" i="3"/>
  <c r="FB9" i="3"/>
  <c r="FC9" i="3"/>
  <c r="FD9" i="3"/>
  <c r="FE9" i="3"/>
  <c r="FF9" i="3"/>
  <c r="FG9" i="3"/>
  <c r="FH9" i="3"/>
  <c r="FI9" i="3"/>
  <c r="FJ9" i="3"/>
  <c r="FK9" i="3"/>
  <c r="FL9" i="3"/>
  <c r="FM9" i="3"/>
  <c r="FN9" i="3"/>
  <c r="FO9" i="3"/>
  <c r="FP9" i="3"/>
  <c r="FQ9" i="3"/>
  <c r="FR9" i="3"/>
  <c r="FS9" i="3"/>
  <c r="FT9" i="3"/>
  <c r="FU9" i="3"/>
  <c r="FV9" i="3"/>
  <c r="FW9" i="3"/>
  <c r="FX9" i="3"/>
  <c r="FY9" i="3"/>
  <c r="FZ9" i="3"/>
  <c r="GA9" i="3"/>
  <c r="GB9" i="3"/>
  <c r="GC9" i="3"/>
  <c r="GD9" i="3"/>
  <c r="GE9" i="3"/>
  <c r="GF9" i="3"/>
  <c r="GG9" i="3"/>
  <c r="GH9" i="3"/>
  <c r="GI9" i="3"/>
  <c r="GJ9" i="3"/>
  <c r="GK9" i="3"/>
  <c r="GL9" i="3"/>
  <c r="GM9" i="3"/>
  <c r="GN9" i="3"/>
  <c r="GO9" i="3"/>
  <c r="GP9" i="3"/>
  <c r="GQ9" i="3"/>
  <c r="GR9" i="3"/>
  <c r="GS9" i="3"/>
  <c r="GT9" i="3"/>
  <c r="GU9" i="3"/>
  <c r="GV9" i="3"/>
  <c r="GW9" i="3"/>
  <c r="GX9" i="3"/>
  <c r="GY9" i="3"/>
  <c r="GZ9" i="3"/>
  <c r="HA9" i="3"/>
  <c r="HB9" i="3"/>
  <c r="HC9" i="3"/>
  <c r="HD9" i="3"/>
  <c r="HE9" i="3"/>
  <c r="HF9" i="3"/>
  <c r="HG9" i="3"/>
  <c r="HH9" i="3"/>
  <c r="HI9" i="3"/>
  <c r="HJ9" i="3"/>
  <c r="HK9" i="3"/>
  <c r="HL9" i="3"/>
  <c r="HM9" i="3"/>
  <c r="HN9" i="3"/>
  <c r="HO9" i="3"/>
  <c r="HP9" i="3"/>
  <c r="HQ9" i="3"/>
  <c r="HR9" i="3"/>
  <c r="HS9" i="3"/>
  <c r="HT9" i="3"/>
  <c r="HU9" i="3"/>
  <c r="HV9" i="3"/>
  <c r="HW9" i="3"/>
  <c r="HX9" i="3"/>
  <c r="HY9" i="3"/>
  <c r="HZ9" i="3"/>
  <c r="IA9" i="3"/>
  <c r="IB9" i="3"/>
  <c r="IC9" i="3"/>
  <c r="ID9" i="3"/>
  <c r="IE9" i="3"/>
  <c r="IF9" i="3"/>
  <c r="IG9" i="3"/>
  <c r="IH9" i="3"/>
  <c r="II9" i="3"/>
  <c r="IJ9" i="3"/>
  <c r="IK9" i="3"/>
  <c r="IL9" i="3"/>
  <c r="IM9" i="3"/>
  <c r="IN9" i="3"/>
  <c r="IO9" i="3"/>
  <c r="IP9" i="3"/>
  <c r="IQ9" i="3"/>
  <c r="IR9" i="3"/>
  <c r="IS9" i="3"/>
  <c r="IT9" i="3"/>
  <c r="IU9" i="3"/>
  <c r="IV9" i="3"/>
  <c r="IW9" i="3"/>
  <c r="IX9" i="3"/>
  <c r="IY9" i="3"/>
  <c r="IZ9" i="3"/>
  <c r="JA9" i="3"/>
  <c r="JB9" i="3"/>
  <c r="JC9" i="3"/>
  <c r="JD9" i="3"/>
  <c r="JE9" i="3"/>
  <c r="JF9" i="3"/>
  <c r="JG9" i="3"/>
  <c r="JH9" i="3"/>
  <c r="JI9" i="3"/>
  <c r="JJ9" i="3"/>
  <c r="JK9" i="3"/>
  <c r="JL9" i="3"/>
  <c r="JM9" i="3"/>
  <c r="JN9" i="3"/>
  <c r="JO9" i="3"/>
  <c r="JP9" i="3"/>
  <c r="JQ9" i="3"/>
  <c r="JR9" i="3"/>
  <c r="JS9" i="3"/>
  <c r="JT9" i="3"/>
  <c r="JU9" i="3"/>
  <c r="JV9" i="3"/>
  <c r="JW9" i="3"/>
  <c r="JX9" i="3"/>
  <c r="JY9" i="3"/>
  <c r="JZ9" i="3"/>
  <c r="KA9" i="3"/>
  <c r="KB9" i="3"/>
  <c r="KC9" i="3"/>
  <c r="KD9" i="3"/>
  <c r="KE9" i="3"/>
  <c r="KF9" i="3"/>
  <c r="KG9" i="3"/>
  <c r="E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AG19" i="3"/>
  <c r="AH19" i="3"/>
  <c r="AI19" i="3"/>
  <c r="AJ19" i="3"/>
  <c r="AK19" i="3"/>
  <c r="AL19" i="3"/>
  <c r="AM19" i="3"/>
  <c r="AN19" i="3"/>
  <c r="AO19" i="3"/>
  <c r="AP19" i="3"/>
  <c r="AQ19" i="3"/>
  <c r="AR19" i="3"/>
  <c r="AS19" i="3"/>
  <c r="AT19" i="3"/>
  <c r="AU19" i="3"/>
  <c r="AV19" i="3"/>
  <c r="AW19" i="3"/>
  <c r="AX19" i="3"/>
  <c r="AY19" i="3"/>
  <c r="AZ19" i="3"/>
  <c r="BA19" i="3"/>
  <c r="BB19" i="3"/>
  <c r="BC19" i="3"/>
  <c r="BD19" i="3"/>
  <c r="BE19" i="3"/>
  <c r="BF19" i="3"/>
  <c r="BG19" i="3"/>
  <c r="BH19" i="3"/>
  <c r="BI19" i="3"/>
  <c r="BJ19" i="3"/>
  <c r="BK19" i="3"/>
  <c r="BL19" i="3"/>
  <c r="BM19" i="3"/>
  <c r="BN19" i="3"/>
  <c r="BO19" i="3"/>
  <c r="BP19" i="3"/>
  <c r="BQ19" i="3"/>
  <c r="BR19" i="3"/>
  <c r="BS19" i="3"/>
  <c r="BT19" i="3"/>
  <c r="BU19" i="3"/>
  <c r="BV19" i="3"/>
  <c r="BW19" i="3"/>
  <c r="BX19" i="3"/>
  <c r="BY19" i="3"/>
  <c r="BZ19" i="3"/>
  <c r="CA19" i="3"/>
  <c r="CB19" i="3"/>
  <c r="CC19" i="3"/>
  <c r="CD19" i="3"/>
  <c r="CE19" i="3"/>
  <c r="CF19" i="3"/>
  <c r="CG19" i="3"/>
  <c r="CH19" i="3"/>
  <c r="CI19" i="3"/>
  <c r="CJ19" i="3"/>
  <c r="CK19" i="3"/>
  <c r="CL19" i="3"/>
  <c r="CM19" i="3"/>
  <c r="CN19" i="3"/>
  <c r="CO19" i="3"/>
  <c r="CP19" i="3"/>
  <c r="CQ19" i="3"/>
  <c r="CR19" i="3"/>
  <c r="CS19" i="3"/>
  <c r="CT19" i="3"/>
  <c r="CU19" i="3"/>
  <c r="CV19" i="3"/>
  <c r="CW19" i="3"/>
  <c r="CX19" i="3"/>
  <c r="CY19" i="3"/>
  <c r="CZ19" i="3"/>
  <c r="DA19" i="3"/>
  <c r="DB19" i="3"/>
  <c r="DC19" i="3"/>
  <c r="DD19" i="3"/>
  <c r="DE19" i="3"/>
  <c r="DF19" i="3"/>
  <c r="DG19" i="3"/>
  <c r="DH19" i="3"/>
  <c r="DI19" i="3"/>
  <c r="DJ19" i="3"/>
  <c r="DK19" i="3"/>
  <c r="DL19" i="3"/>
  <c r="DM19" i="3"/>
  <c r="DN19" i="3"/>
  <c r="DO19" i="3"/>
  <c r="DP19" i="3"/>
  <c r="DQ19" i="3"/>
  <c r="DR19" i="3"/>
  <c r="DS19" i="3"/>
  <c r="DT19" i="3"/>
  <c r="DU19" i="3"/>
  <c r="DV19" i="3"/>
  <c r="DW19" i="3"/>
  <c r="DX19" i="3"/>
  <c r="DY19" i="3"/>
  <c r="DZ19" i="3"/>
  <c r="EA19" i="3"/>
  <c r="EB19" i="3"/>
  <c r="EC19" i="3"/>
  <c r="ED19" i="3"/>
  <c r="EE19" i="3"/>
  <c r="EF19" i="3"/>
  <c r="EG19" i="3"/>
  <c r="EH19" i="3"/>
  <c r="EI19" i="3"/>
  <c r="EJ19" i="3"/>
  <c r="EK19" i="3"/>
  <c r="EL19" i="3"/>
  <c r="EM19" i="3"/>
  <c r="EN19" i="3"/>
  <c r="EO19" i="3"/>
  <c r="EP19" i="3"/>
  <c r="EQ19" i="3"/>
  <c r="ER19" i="3"/>
  <c r="ES19" i="3"/>
  <c r="ET19" i="3"/>
  <c r="EU19" i="3"/>
  <c r="EV19" i="3"/>
  <c r="EW19" i="3"/>
  <c r="EX19" i="3"/>
  <c r="EY19" i="3"/>
  <c r="EZ19" i="3"/>
  <c r="FA19" i="3"/>
  <c r="FB19" i="3"/>
  <c r="FC19" i="3"/>
  <c r="FD19" i="3"/>
  <c r="FE19" i="3"/>
  <c r="FF19" i="3"/>
  <c r="FG19" i="3"/>
  <c r="FH19" i="3"/>
  <c r="FI19" i="3"/>
  <c r="FJ19" i="3"/>
  <c r="FK19" i="3"/>
  <c r="FL19" i="3"/>
  <c r="FM19" i="3"/>
  <c r="FN19" i="3"/>
  <c r="FO19" i="3"/>
  <c r="FP19" i="3"/>
  <c r="FQ19" i="3"/>
  <c r="FR19" i="3"/>
  <c r="FS19" i="3"/>
  <c r="FT19" i="3"/>
  <c r="FU19" i="3"/>
  <c r="FV19" i="3"/>
  <c r="FW19" i="3"/>
  <c r="FX19" i="3"/>
  <c r="FY19" i="3"/>
  <c r="FZ19" i="3"/>
  <c r="GA19" i="3"/>
  <c r="GB19" i="3"/>
  <c r="GC19" i="3"/>
  <c r="GD19" i="3"/>
  <c r="GE19" i="3"/>
  <c r="GF19" i="3"/>
  <c r="GG19" i="3"/>
  <c r="GH19" i="3"/>
  <c r="GI19" i="3"/>
  <c r="GJ19" i="3"/>
  <c r="GK19" i="3"/>
  <c r="GL19" i="3"/>
  <c r="GM19" i="3"/>
  <c r="GN19" i="3"/>
  <c r="GO19" i="3"/>
  <c r="GP19" i="3"/>
  <c r="GQ19" i="3"/>
  <c r="GR19" i="3"/>
  <c r="GS19" i="3"/>
  <c r="GT19" i="3"/>
  <c r="GU19" i="3"/>
  <c r="GV19" i="3"/>
  <c r="GW19" i="3"/>
  <c r="GX19" i="3"/>
  <c r="GY19" i="3"/>
  <c r="GZ19" i="3"/>
  <c r="HA19" i="3"/>
  <c r="HB19" i="3"/>
  <c r="HC19" i="3"/>
  <c r="HD19" i="3"/>
  <c r="HE19" i="3"/>
  <c r="HF19" i="3"/>
  <c r="HG19" i="3"/>
  <c r="HH19" i="3"/>
  <c r="HI19" i="3"/>
  <c r="HJ19" i="3"/>
  <c r="HK19" i="3"/>
  <c r="HL19" i="3"/>
  <c r="HM19" i="3"/>
  <c r="HN19" i="3"/>
  <c r="HO19" i="3"/>
  <c r="HP19" i="3"/>
  <c r="HQ19" i="3"/>
  <c r="HR19" i="3"/>
  <c r="HS19" i="3"/>
  <c r="HT19" i="3"/>
  <c r="HU19" i="3"/>
  <c r="HV19" i="3"/>
  <c r="HW19" i="3"/>
  <c r="HX19" i="3"/>
  <c r="HY19" i="3"/>
  <c r="HZ19" i="3"/>
  <c r="IA19" i="3"/>
  <c r="IB19" i="3"/>
  <c r="IC19" i="3"/>
  <c r="ID19" i="3"/>
  <c r="IE19" i="3"/>
  <c r="IF19" i="3"/>
  <c r="IG19" i="3"/>
  <c r="IH19" i="3"/>
  <c r="II19" i="3"/>
  <c r="IJ19" i="3"/>
  <c r="IK19" i="3"/>
  <c r="IL19" i="3"/>
  <c r="IM19" i="3"/>
  <c r="IN19" i="3"/>
  <c r="IO19" i="3"/>
  <c r="IP19" i="3"/>
  <c r="IQ19" i="3"/>
  <c r="IR19" i="3"/>
  <c r="IS19" i="3"/>
  <c r="IT19" i="3"/>
  <c r="IU19" i="3"/>
  <c r="IV19" i="3"/>
  <c r="IW19" i="3"/>
  <c r="IX19" i="3"/>
  <c r="IY19" i="3"/>
  <c r="IZ19" i="3"/>
  <c r="JA19" i="3"/>
  <c r="JB19" i="3"/>
  <c r="JC19" i="3"/>
  <c r="JD19" i="3"/>
  <c r="JE19" i="3"/>
  <c r="JF19" i="3"/>
  <c r="JG19" i="3"/>
  <c r="JH19" i="3"/>
  <c r="JI19" i="3"/>
  <c r="JJ19" i="3"/>
  <c r="JK19" i="3"/>
  <c r="JL19" i="3"/>
  <c r="JM19" i="3"/>
  <c r="JN19" i="3"/>
  <c r="JO19" i="3"/>
  <c r="JP19" i="3"/>
  <c r="JQ19" i="3"/>
  <c r="JR19" i="3"/>
  <c r="JS19" i="3"/>
  <c r="JT19" i="3"/>
  <c r="JU19" i="3"/>
  <c r="JV19" i="3"/>
  <c r="JW19" i="3"/>
  <c r="JX19" i="3"/>
  <c r="JY19" i="3"/>
  <c r="JZ19" i="3"/>
  <c r="KA19" i="3"/>
  <c r="KB19" i="3"/>
  <c r="KC19" i="3"/>
  <c r="KD19" i="3"/>
  <c r="KE19" i="3"/>
  <c r="KF19" i="3"/>
  <c r="KG19" i="3"/>
  <c r="E19"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O7" i="3"/>
  <c r="AP7" i="3"/>
  <c r="AQ7" i="3"/>
  <c r="AR7" i="3"/>
  <c r="AS7" i="3"/>
  <c r="AT7" i="3"/>
  <c r="AU7" i="3"/>
  <c r="AV7" i="3"/>
  <c r="AW7" i="3"/>
  <c r="AX7" i="3"/>
  <c r="AY7" i="3"/>
  <c r="AZ7" i="3"/>
  <c r="BA7" i="3"/>
  <c r="BB7" i="3"/>
  <c r="BC7" i="3"/>
  <c r="BD7" i="3"/>
  <c r="BE7" i="3"/>
  <c r="BF7" i="3"/>
  <c r="BG7" i="3"/>
  <c r="BH7" i="3"/>
  <c r="BI7" i="3"/>
  <c r="BJ7" i="3"/>
  <c r="BK7" i="3"/>
  <c r="BL7" i="3"/>
  <c r="BM7" i="3"/>
  <c r="BN7" i="3"/>
  <c r="BO7" i="3"/>
  <c r="BP7" i="3"/>
  <c r="BQ7" i="3"/>
  <c r="BR7" i="3"/>
  <c r="BS7" i="3"/>
  <c r="BT7" i="3"/>
  <c r="BU7" i="3"/>
  <c r="BV7" i="3"/>
  <c r="BW7" i="3"/>
  <c r="BX7" i="3"/>
  <c r="BY7" i="3"/>
  <c r="BZ7" i="3"/>
  <c r="CA7" i="3"/>
  <c r="CB7" i="3"/>
  <c r="CC7" i="3"/>
  <c r="CD7" i="3"/>
  <c r="CE7" i="3"/>
  <c r="CF7" i="3"/>
  <c r="CG7" i="3"/>
  <c r="CH7" i="3"/>
  <c r="CI7" i="3"/>
  <c r="CJ7" i="3"/>
  <c r="CK7" i="3"/>
  <c r="CL7" i="3"/>
  <c r="CM7" i="3"/>
  <c r="CN7" i="3"/>
  <c r="CO7" i="3"/>
  <c r="CP7" i="3"/>
  <c r="CQ7" i="3"/>
  <c r="CR7" i="3"/>
  <c r="CS7" i="3"/>
  <c r="CT7" i="3"/>
  <c r="CU7" i="3"/>
  <c r="CV7" i="3"/>
  <c r="CW7" i="3"/>
  <c r="CX7" i="3"/>
  <c r="CY7" i="3"/>
  <c r="CZ7" i="3"/>
  <c r="DA7" i="3"/>
  <c r="DB7" i="3"/>
  <c r="DC7" i="3"/>
  <c r="DD7" i="3"/>
  <c r="DE7" i="3"/>
  <c r="DF7" i="3"/>
  <c r="DG7" i="3"/>
  <c r="DH7" i="3"/>
  <c r="DI7" i="3"/>
  <c r="DJ7" i="3"/>
  <c r="DK7" i="3"/>
  <c r="DL7" i="3"/>
  <c r="DM7" i="3"/>
  <c r="DN7" i="3"/>
  <c r="DO7" i="3"/>
  <c r="DP7" i="3"/>
  <c r="DQ7" i="3"/>
  <c r="DR7" i="3"/>
  <c r="DS7" i="3"/>
  <c r="DT7" i="3"/>
  <c r="DU7" i="3"/>
  <c r="DV7" i="3"/>
  <c r="DW7" i="3"/>
  <c r="DX7" i="3"/>
  <c r="DY7" i="3"/>
  <c r="DZ7" i="3"/>
  <c r="EA7" i="3"/>
  <c r="EB7" i="3"/>
  <c r="EC7" i="3"/>
  <c r="ED7" i="3"/>
  <c r="EE7" i="3"/>
  <c r="EF7" i="3"/>
  <c r="EG7" i="3"/>
  <c r="EH7" i="3"/>
  <c r="EI7" i="3"/>
  <c r="EJ7" i="3"/>
  <c r="EK7" i="3"/>
  <c r="EL7" i="3"/>
  <c r="EM7" i="3"/>
  <c r="EN7" i="3"/>
  <c r="EO7" i="3"/>
  <c r="EP7" i="3"/>
  <c r="EQ7" i="3"/>
  <c r="ER7" i="3"/>
  <c r="ES7" i="3"/>
  <c r="ET7" i="3"/>
  <c r="EU7" i="3"/>
  <c r="EV7" i="3"/>
  <c r="EW7" i="3"/>
  <c r="EX7" i="3"/>
  <c r="EY7" i="3"/>
  <c r="EZ7" i="3"/>
  <c r="FA7" i="3"/>
  <c r="FB7" i="3"/>
  <c r="FC7" i="3"/>
  <c r="FD7" i="3"/>
  <c r="FE7" i="3"/>
  <c r="FF7" i="3"/>
  <c r="FG7" i="3"/>
  <c r="FH7" i="3"/>
  <c r="FI7" i="3"/>
  <c r="FJ7" i="3"/>
  <c r="FK7" i="3"/>
  <c r="FL7" i="3"/>
  <c r="FM7" i="3"/>
  <c r="FN7" i="3"/>
  <c r="FO7" i="3"/>
  <c r="FP7" i="3"/>
  <c r="FQ7" i="3"/>
  <c r="FR7" i="3"/>
  <c r="FS7" i="3"/>
  <c r="FT7" i="3"/>
  <c r="FU7" i="3"/>
  <c r="FV7" i="3"/>
  <c r="FW7" i="3"/>
  <c r="FX7" i="3"/>
  <c r="FY7" i="3"/>
  <c r="FZ7" i="3"/>
  <c r="GA7" i="3"/>
  <c r="GB7" i="3"/>
  <c r="GC7" i="3"/>
  <c r="GD7" i="3"/>
  <c r="GE7" i="3"/>
  <c r="GF7" i="3"/>
  <c r="GG7" i="3"/>
  <c r="GH7" i="3"/>
  <c r="GI7" i="3"/>
  <c r="GJ7" i="3"/>
  <c r="GK7" i="3"/>
  <c r="GL7" i="3"/>
  <c r="GM7" i="3"/>
  <c r="GN7" i="3"/>
  <c r="GO7" i="3"/>
  <c r="GP7" i="3"/>
  <c r="GQ7" i="3"/>
  <c r="GR7" i="3"/>
  <c r="GS7" i="3"/>
  <c r="GT7" i="3"/>
  <c r="GU7" i="3"/>
  <c r="GV7" i="3"/>
  <c r="GW7" i="3"/>
  <c r="GX7" i="3"/>
  <c r="GY7" i="3"/>
  <c r="GZ7" i="3"/>
  <c r="HA7" i="3"/>
  <c r="HB7" i="3"/>
  <c r="HC7" i="3"/>
  <c r="HD7" i="3"/>
  <c r="HE7" i="3"/>
  <c r="HF7" i="3"/>
  <c r="HG7" i="3"/>
  <c r="HH7" i="3"/>
  <c r="HI7" i="3"/>
  <c r="HJ7" i="3"/>
  <c r="HK7" i="3"/>
  <c r="HL7" i="3"/>
  <c r="HM7" i="3"/>
  <c r="HN7" i="3"/>
  <c r="HO7" i="3"/>
  <c r="HP7" i="3"/>
  <c r="HQ7" i="3"/>
  <c r="HR7" i="3"/>
  <c r="HS7" i="3"/>
  <c r="HT7" i="3"/>
  <c r="HU7" i="3"/>
  <c r="HV7" i="3"/>
  <c r="HW7" i="3"/>
  <c r="HX7" i="3"/>
  <c r="HY7" i="3"/>
  <c r="HZ7" i="3"/>
  <c r="IA7" i="3"/>
  <c r="IB7" i="3"/>
  <c r="IC7" i="3"/>
  <c r="ID7" i="3"/>
  <c r="IE7" i="3"/>
  <c r="IF7" i="3"/>
  <c r="IG7" i="3"/>
  <c r="IH7" i="3"/>
  <c r="II7" i="3"/>
  <c r="IJ7" i="3"/>
  <c r="IK7" i="3"/>
  <c r="IL7" i="3"/>
  <c r="IM7" i="3"/>
  <c r="IN7" i="3"/>
  <c r="IO7" i="3"/>
  <c r="IP7" i="3"/>
  <c r="IQ7" i="3"/>
  <c r="IR7" i="3"/>
  <c r="IS7" i="3"/>
  <c r="IT7" i="3"/>
  <c r="IU7" i="3"/>
  <c r="IV7" i="3"/>
  <c r="IW7" i="3"/>
  <c r="IX7" i="3"/>
  <c r="IY7" i="3"/>
  <c r="IZ7" i="3"/>
  <c r="JA7" i="3"/>
  <c r="JB7" i="3"/>
  <c r="JC7" i="3"/>
  <c r="JD7" i="3"/>
  <c r="JE7" i="3"/>
  <c r="JF7" i="3"/>
  <c r="JG7" i="3"/>
  <c r="JH7" i="3"/>
  <c r="JI7" i="3"/>
  <c r="JJ7" i="3"/>
  <c r="JK7" i="3"/>
  <c r="JL7" i="3"/>
  <c r="JM7" i="3"/>
  <c r="JN7" i="3"/>
  <c r="JO7" i="3"/>
  <c r="JP7" i="3"/>
  <c r="JQ7" i="3"/>
  <c r="JR7" i="3"/>
  <c r="JS7" i="3"/>
  <c r="JT7" i="3"/>
  <c r="JU7" i="3"/>
  <c r="JV7" i="3"/>
  <c r="JW7" i="3"/>
  <c r="JX7" i="3"/>
  <c r="JY7" i="3"/>
  <c r="JZ7" i="3"/>
  <c r="KA7" i="3"/>
  <c r="KB7" i="3"/>
  <c r="KC7" i="3"/>
  <c r="KD7" i="3"/>
  <c r="KE7" i="3"/>
  <c r="KF7" i="3"/>
  <c r="KG7" i="3"/>
  <c r="E7" i="3"/>
  <c r="D9" i="3" l="1"/>
  <c r="D7" i="3"/>
  <c r="D19" i="3"/>
  <c r="G40" i="11"/>
  <c r="G43" i="11" s="1"/>
  <c r="G44" i="11" s="1"/>
  <c r="H39" i="11"/>
  <c r="H43" i="11" s="1"/>
  <c r="H44" i="11" s="1"/>
  <c r="F39" i="11"/>
  <c r="F40" i="11"/>
  <c r="KC7" i="8"/>
  <c r="KC70" i="8" s="1"/>
  <c r="KC74" i="8" s="1"/>
  <c r="KC7" i="10"/>
  <c r="KC70" i="10" s="1"/>
  <c r="KC74" i="10" s="1"/>
  <c r="GK7" i="8"/>
  <c r="GK70" i="8" s="1"/>
  <c r="GK74" i="8" s="1"/>
  <c r="GK7" i="10"/>
  <c r="GK70" i="10" s="1"/>
  <c r="GK74" i="10" s="1"/>
  <c r="IA9" i="8"/>
  <c r="IA90" i="8" s="1"/>
  <c r="IA9" i="10"/>
  <c r="IA90" i="10" s="1"/>
  <c r="JY7" i="8"/>
  <c r="JY70" i="8" s="1"/>
  <c r="JY74" i="8" s="1"/>
  <c r="JY7" i="10"/>
  <c r="JY70" i="10" s="1"/>
  <c r="JY74" i="10" s="1"/>
  <c r="JA7" i="8"/>
  <c r="JA70" i="8" s="1"/>
  <c r="JA74" i="8" s="1"/>
  <c r="JA7" i="10"/>
  <c r="JA70" i="10" s="1"/>
  <c r="JA74" i="10" s="1"/>
  <c r="IK7" i="8"/>
  <c r="IK70" i="8" s="1"/>
  <c r="IK74" i="8" s="1"/>
  <c r="IK7" i="10"/>
  <c r="IK70" i="10" s="1"/>
  <c r="IK74" i="10" s="1"/>
  <c r="IC7" i="8"/>
  <c r="IC70" i="8" s="1"/>
  <c r="IC74" i="8" s="1"/>
  <c r="IC7" i="10"/>
  <c r="IC70" i="10" s="1"/>
  <c r="IC74" i="10" s="1"/>
  <c r="GW7" i="8"/>
  <c r="GW70" i="8" s="1"/>
  <c r="GW74" i="8" s="1"/>
  <c r="GW7" i="10"/>
  <c r="GW70" i="10" s="1"/>
  <c r="GW74" i="10" s="1"/>
  <c r="FA7" i="8"/>
  <c r="FA70" i="8" s="1"/>
  <c r="FA74" i="8" s="1"/>
  <c r="FA7" i="10"/>
  <c r="FA70" i="10" s="1"/>
  <c r="FA74" i="10" s="1"/>
  <c r="KD7" i="8"/>
  <c r="KD70" i="8" s="1"/>
  <c r="KD74" i="8" s="1"/>
  <c r="KD7" i="10"/>
  <c r="KD70" i="10" s="1"/>
  <c r="KD74" i="10" s="1"/>
  <c r="JV7" i="8"/>
  <c r="JV70" i="8" s="1"/>
  <c r="JV74" i="8" s="1"/>
  <c r="JV7" i="10"/>
  <c r="JV70" i="10" s="1"/>
  <c r="JV74" i="10" s="1"/>
  <c r="JN7" i="8"/>
  <c r="JN70" i="8" s="1"/>
  <c r="JN74" i="8" s="1"/>
  <c r="JN7" i="10"/>
  <c r="JN70" i="10" s="1"/>
  <c r="JN74" i="10" s="1"/>
  <c r="JF7" i="8"/>
  <c r="JF70" i="8" s="1"/>
  <c r="JF74" i="8" s="1"/>
  <c r="JF7" i="10"/>
  <c r="JF70" i="10" s="1"/>
  <c r="JF74" i="10" s="1"/>
  <c r="IX7" i="8"/>
  <c r="IX70" i="8" s="1"/>
  <c r="IX74" i="8" s="1"/>
  <c r="IX7" i="10"/>
  <c r="IX70" i="10" s="1"/>
  <c r="IX74" i="10" s="1"/>
  <c r="IP7" i="8"/>
  <c r="IP70" i="8" s="1"/>
  <c r="IP74" i="8" s="1"/>
  <c r="IP7" i="10"/>
  <c r="IP70" i="10" s="1"/>
  <c r="IP74" i="10" s="1"/>
  <c r="IH7" i="8"/>
  <c r="IH70" i="8" s="1"/>
  <c r="IH74" i="8" s="1"/>
  <c r="IH7" i="10"/>
  <c r="IH70" i="10" s="1"/>
  <c r="IH74" i="10" s="1"/>
  <c r="HZ7" i="8"/>
  <c r="HZ70" i="8" s="1"/>
  <c r="HZ74" i="8" s="1"/>
  <c r="HZ7" i="10"/>
  <c r="HZ70" i="10" s="1"/>
  <c r="HZ74" i="10" s="1"/>
  <c r="HR7" i="8"/>
  <c r="HR70" i="8" s="1"/>
  <c r="HR74" i="8" s="1"/>
  <c r="HR7" i="10"/>
  <c r="HR70" i="10" s="1"/>
  <c r="HR74" i="10" s="1"/>
  <c r="HJ7" i="8"/>
  <c r="HJ70" i="8" s="1"/>
  <c r="HJ74" i="8" s="1"/>
  <c r="HJ7" i="10"/>
  <c r="HJ70" i="10" s="1"/>
  <c r="HJ74" i="10" s="1"/>
  <c r="HB7" i="8"/>
  <c r="HB70" i="8" s="1"/>
  <c r="HB74" i="8" s="1"/>
  <c r="HB7" i="10"/>
  <c r="HB70" i="10" s="1"/>
  <c r="HB74" i="10" s="1"/>
  <c r="GT7" i="8"/>
  <c r="GT70" i="8" s="1"/>
  <c r="GT74" i="8" s="1"/>
  <c r="GT7" i="10"/>
  <c r="GT70" i="10" s="1"/>
  <c r="GT74" i="10" s="1"/>
  <c r="GL7" i="8"/>
  <c r="GL70" i="8" s="1"/>
  <c r="GL74" i="8" s="1"/>
  <c r="GL7" i="10"/>
  <c r="GL70" i="10" s="1"/>
  <c r="GL74" i="10" s="1"/>
  <c r="GD7" i="8"/>
  <c r="GD70" i="8" s="1"/>
  <c r="GD74" i="8" s="1"/>
  <c r="GD7" i="10"/>
  <c r="GD70" i="10" s="1"/>
  <c r="GD74" i="10" s="1"/>
  <c r="FV7" i="8"/>
  <c r="FV70" i="8" s="1"/>
  <c r="FV74" i="8" s="1"/>
  <c r="FV7" i="10"/>
  <c r="FV70" i="10" s="1"/>
  <c r="FV74" i="10" s="1"/>
  <c r="FN7" i="8"/>
  <c r="FN70" i="8" s="1"/>
  <c r="FN74" i="8" s="1"/>
  <c r="FN7" i="10"/>
  <c r="FN70" i="10" s="1"/>
  <c r="FN74" i="10" s="1"/>
  <c r="FF7" i="8"/>
  <c r="FF70" i="8" s="1"/>
  <c r="FF74" i="8" s="1"/>
  <c r="FF7" i="10"/>
  <c r="FF70" i="10" s="1"/>
  <c r="FF74" i="10" s="1"/>
  <c r="EX7" i="8"/>
  <c r="EX70" i="8" s="1"/>
  <c r="EX74" i="8" s="1"/>
  <c r="EX7" i="10"/>
  <c r="EX70" i="10" s="1"/>
  <c r="EX74" i="10" s="1"/>
  <c r="EP7" i="8"/>
  <c r="EP70" i="8" s="1"/>
  <c r="EP74" i="8" s="1"/>
  <c r="EP7" i="10"/>
  <c r="EP70" i="10" s="1"/>
  <c r="EP74" i="10" s="1"/>
  <c r="EH7" i="8"/>
  <c r="EH70" i="8" s="1"/>
  <c r="EH74" i="8" s="1"/>
  <c r="EH7" i="10"/>
  <c r="EH70" i="10" s="1"/>
  <c r="EH74" i="10" s="1"/>
  <c r="DZ7" i="8"/>
  <c r="DZ70" i="8" s="1"/>
  <c r="DZ74" i="8" s="1"/>
  <c r="DZ7" i="10"/>
  <c r="DZ70" i="10" s="1"/>
  <c r="DZ74" i="10" s="1"/>
  <c r="DR7" i="8"/>
  <c r="DR70" i="8" s="1"/>
  <c r="DR74" i="8" s="1"/>
  <c r="DR7" i="10"/>
  <c r="DR70" i="10" s="1"/>
  <c r="DR74" i="10" s="1"/>
  <c r="DJ7" i="8"/>
  <c r="DJ70" i="8" s="1"/>
  <c r="DJ74" i="8" s="1"/>
  <c r="DJ7" i="10"/>
  <c r="DJ70" i="10" s="1"/>
  <c r="DJ74" i="10" s="1"/>
  <c r="DB7" i="8"/>
  <c r="DB70" i="8" s="1"/>
  <c r="DB74" i="8" s="1"/>
  <c r="DB7" i="10"/>
  <c r="DB70" i="10" s="1"/>
  <c r="DB74" i="10" s="1"/>
  <c r="CT7" i="8"/>
  <c r="CT70" i="8" s="1"/>
  <c r="CT74" i="8" s="1"/>
  <c r="CT7" i="10"/>
  <c r="CT70" i="10" s="1"/>
  <c r="CT74" i="10" s="1"/>
  <c r="CL7" i="8"/>
  <c r="CL70" i="8" s="1"/>
  <c r="CL74" i="8" s="1"/>
  <c r="CL7" i="10"/>
  <c r="CL70" i="10" s="1"/>
  <c r="CL74" i="10" s="1"/>
  <c r="CD7" i="8"/>
  <c r="CD70" i="8" s="1"/>
  <c r="CD74" i="8" s="1"/>
  <c r="CD7" i="10"/>
  <c r="CD70" i="10" s="1"/>
  <c r="CD74" i="10" s="1"/>
  <c r="BV7" i="8"/>
  <c r="BV70" i="8" s="1"/>
  <c r="BV74" i="8" s="1"/>
  <c r="BV7" i="10"/>
  <c r="BV70" i="10" s="1"/>
  <c r="BV74" i="10" s="1"/>
  <c r="BN7" i="8"/>
  <c r="BN70" i="8" s="1"/>
  <c r="BN74" i="8" s="1"/>
  <c r="BN7" i="10"/>
  <c r="BN70" i="10" s="1"/>
  <c r="BF7" i="8"/>
  <c r="BF70" i="8" s="1"/>
  <c r="BF74" i="8" s="1"/>
  <c r="BF7" i="10"/>
  <c r="BF70" i="10" s="1"/>
  <c r="BF74" i="10" s="1"/>
  <c r="AX7" i="8"/>
  <c r="AX70" i="8" s="1"/>
  <c r="AX74" i="8" s="1"/>
  <c r="AX7" i="10"/>
  <c r="AX70" i="10" s="1"/>
  <c r="AX74" i="10" s="1"/>
  <c r="AP7" i="8"/>
  <c r="AP70" i="8" s="1"/>
  <c r="AP74" i="8" s="1"/>
  <c r="AP7" i="10"/>
  <c r="AP70" i="10" s="1"/>
  <c r="AP74" i="10" s="1"/>
  <c r="AH7" i="8"/>
  <c r="AH70" i="8" s="1"/>
  <c r="AH74" i="8" s="1"/>
  <c r="AH7" i="10"/>
  <c r="AH70" i="10" s="1"/>
  <c r="AH74" i="10" s="1"/>
  <c r="IO7" i="8"/>
  <c r="IO70" i="8" s="1"/>
  <c r="IO74" i="8" s="1"/>
  <c r="IO7" i="10"/>
  <c r="IO70" i="10" s="1"/>
  <c r="IO74" i="10" s="1"/>
  <c r="HI7" i="8"/>
  <c r="HI70" i="8" s="1"/>
  <c r="HI74" i="8" s="1"/>
  <c r="HI7" i="10"/>
  <c r="HI70" i="10" s="1"/>
  <c r="HI74" i="10" s="1"/>
  <c r="FM7" i="8"/>
  <c r="FM70" i="8" s="1"/>
  <c r="FM74" i="8" s="1"/>
  <c r="FM7" i="10"/>
  <c r="FM70" i="10" s="1"/>
  <c r="FM74" i="10" s="1"/>
  <c r="DY7" i="8"/>
  <c r="DY70" i="8" s="1"/>
  <c r="DY74" i="8" s="1"/>
  <c r="DY7" i="10"/>
  <c r="DY70" i="10" s="1"/>
  <c r="DY74" i="10" s="1"/>
  <c r="CK7" i="8"/>
  <c r="CK70" i="8" s="1"/>
  <c r="CK74" i="8" s="1"/>
  <c r="CK7" i="10"/>
  <c r="CK70" i="10" s="1"/>
  <c r="CK74" i="10" s="1"/>
  <c r="AO7" i="8"/>
  <c r="AO70" i="8" s="1"/>
  <c r="AO74" i="8" s="1"/>
  <c r="AO7" i="10"/>
  <c r="AO70" i="10" s="1"/>
  <c r="AO74" i="10" s="1"/>
  <c r="IH17" i="8"/>
  <c r="IH92" i="8" s="1"/>
  <c r="IH17" i="10"/>
  <c r="IH92" i="10" s="1"/>
  <c r="HC9" i="8"/>
  <c r="HC90" i="8" s="1"/>
  <c r="HC9" i="10"/>
  <c r="HC90" i="10" s="1"/>
  <c r="IW7" i="8"/>
  <c r="IW70" i="8" s="1"/>
  <c r="IW74" i="8" s="1"/>
  <c r="IW7" i="10"/>
  <c r="IW70" i="10" s="1"/>
  <c r="IW74" i="10" s="1"/>
  <c r="HQ7" i="8"/>
  <c r="HQ70" i="8" s="1"/>
  <c r="HQ74" i="8" s="1"/>
  <c r="HQ7" i="10"/>
  <c r="HQ70" i="10" s="1"/>
  <c r="HQ74" i="10" s="1"/>
  <c r="FU7" i="8"/>
  <c r="FU70" i="8" s="1"/>
  <c r="FU74" i="8" s="1"/>
  <c r="FU7" i="10"/>
  <c r="FU70" i="10" s="1"/>
  <c r="FU74" i="10" s="1"/>
  <c r="EG7" i="8"/>
  <c r="EG70" i="8" s="1"/>
  <c r="EG74" i="8" s="1"/>
  <c r="EG7" i="10"/>
  <c r="EG70" i="10" s="1"/>
  <c r="EG74" i="10" s="1"/>
  <c r="AG7" i="8"/>
  <c r="AG70" i="8" s="1"/>
  <c r="AG74" i="8" s="1"/>
  <c r="AG7" i="10"/>
  <c r="AG70" i="10" s="1"/>
  <c r="AG74" i="10" s="1"/>
  <c r="JE7" i="8"/>
  <c r="JE70" i="8" s="1"/>
  <c r="JE74" i="8" s="1"/>
  <c r="JE7" i="10"/>
  <c r="JE70" i="10" s="1"/>
  <c r="JE74" i="10" s="1"/>
  <c r="FO9" i="8"/>
  <c r="FO90" i="8" s="1"/>
  <c r="FO9" i="10"/>
  <c r="FO90" i="10" s="1"/>
  <c r="JM7" i="8"/>
  <c r="JM70" i="8" s="1"/>
  <c r="JM74" i="8" s="1"/>
  <c r="JM7" i="10"/>
  <c r="JM70" i="10" s="1"/>
  <c r="JM74" i="10" s="1"/>
  <c r="HY7" i="8"/>
  <c r="HY70" i="8" s="1"/>
  <c r="HY74" i="8" s="1"/>
  <c r="HY7" i="10"/>
  <c r="HY70" i="10" s="1"/>
  <c r="HY74" i="10" s="1"/>
  <c r="GC7" i="8"/>
  <c r="GC70" i="8" s="1"/>
  <c r="GC74" i="8" s="1"/>
  <c r="GC7" i="10"/>
  <c r="GC70" i="10" s="1"/>
  <c r="GC74" i="10" s="1"/>
  <c r="EW7" i="8"/>
  <c r="EW70" i="8" s="1"/>
  <c r="EW74" i="8" s="1"/>
  <c r="EW7" i="10"/>
  <c r="EW70" i="10" s="1"/>
  <c r="EW74" i="10" s="1"/>
  <c r="DA7" i="8"/>
  <c r="DA70" i="8" s="1"/>
  <c r="DA74" i="8" s="1"/>
  <c r="DA7" i="10"/>
  <c r="DA70" i="10" s="1"/>
  <c r="DA74" i="10" s="1"/>
  <c r="CC7" i="8"/>
  <c r="CC70" i="8" s="1"/>
  <c r="CC74" i="8" s="1"/>
  <c r="CC7" i="10"/>
  <c r="CC70" i="10" s="1"/>
  <c r="CC74" i="10" s="1"/>
  <c r="BM7" i="8"/>
  <c r="BM70" i="8" s="1"/>
  <c r="BM74" i="8" s="1"/>
  <c r="BM7" i="10"/>
  <c r="BM70" i="10" s="1"/>
  <c r="BM74" i="10" s="1"/>
  <c r="AW7" i="8"/>
  <c r="AW70" i="8" s="1"/>
  <c r="AW74" i="8" s="1"/>
  <c r="AW7" i="10"/>
  <c r="AW70" i="10" s="1"/>
  <c r="AW74" i="10" s="1"/>
  <c r="Y7" i="8"/>
  <c r="Y70" i="8" s="1"/>
  <c r="Y74" i="8" s="1"/>
  <c r="Y7" i="10"/>
  <c r="Y70" i="10" s="1"/>
  <c r="Y74" i="10" s="1"/>
  <c r="I7" i="8"/>
  <c r="I70" i="8" s="1"/>
  <c r="I74" i="8" s="1"/>
  <c r="I7" i="10"/>
  <c r="I70" i="10" s="1"/>
  <c r="I74" i="10" s="1"/>
  <c r="JN17" i="8"/>
  <c r="JN92" i="8" s="1"/>
  <c r="JN17" i="10"/>
  <c r="JN92" i="10" s="1"/>
  <c r="IX17" i="8"/>
  <c r="IX92" i="8" s="1"/>
  <c r="IX17" i="10"/>
  <c r="IX92" i="10" s="1"/>
  <c r="HZ17" i="8"/>
  <c r="HZ92" i="8" s="1"/>
  <c r="HZ17" i="10"/>
  <c r="HZ92" i="10" s="1"/>
  <c r="HJ17" i="8"/>
  <c r="HJ92" i="8" s="1"/>
  <c r="HJ17" i="10"/>
  <c r="HJ92" i="10" s="1"/>
  <c r="IQ9" i="8"/>
  <c r="IQ90" i="8" s="1"/>
  <c r="IQ9" i="10"/>
  <c r="IQ90" i="10" s="1"/>
  <c r="JQ7" i="8"/>
  <c r="JQ70" i="8" s="1"/>
  <c r="JQ74" i="8" s="1"/>
  <c r="JQ7" i="10"/>
  <c r="JQ70" i="10" s="1"/>
  <c r="JQ74" i="10" s="1"/>
  <c r="JI7" i="8"/>
  <c r="JI70" i="8" s="1"/>
  <c r="JI74" i="8" s="1"/>
  <c r="JI7" i="10"/>
  <c r="JI70" i="10" s="1"/>
  <c r="JI74" i="10" s="1"/>
  <c r="IS7" i="8"/>
  <c r="IS70" i="8" s="1"/>
  <c r="IS74" i="8" s="1"/>
  <c r="IS7" i="10"/>
  <c r="IS70" i="10" s="1"/>
  <c r="IS74" i="10" s="1"/>
  <c r="HU7" i="8"/>
  <c r="HU70" i="8" s="1"/>
  <c r="HU74" i="8" s="1"/>
  <c r="HU7" i="10"/>
  <c r="HU70" i="10" s="1"/>
  <c r="HU74" i="10" s="1"/>
  <c r="HE7" i="8"/>
  <c r="HE70" i="8" s="1"/>
  <c r="HE74" i="8" s="1"/>
  <c r="HE7" i="10"/>
  <c r="HE70" i="10" s="1"/>
  <c r="HE74" i="10" s="1"/>
  <c r="GO7" i="8"/>
  <c r="GO70" i="8" s="1"/>
  <c r="GO74" i="8" s="1"/>
  <c r="GO7" i="10"/>
  <c r="GO70" i="10" s="1"/>
  <c r="GO74" i="10" s="1"/>
  <c r="GG7" i="8"/>
  <c r="GG70" i="8" s="1"/>
  <c r="GG74" i="8" s="1"/>
  <c r="GG7" i="10"/>
  <c r="GG70" i="10" s="1"/>
  <c r="GG74" i="10" s="1"/>
  <c r="FY7" i="8"/>
  <c r="FY70" i="8" s="1"/>
  <c r="FY74" i="8" s="1"/>
  <c r="FY7" i="10"/>
  <c r="FY70" i="10" s="1"/>
  <c r="FY74" i="10" s="1"/>
  <c r="FI7" i="8"/>
  <c r="FI70" i="8" s="1"/>
  <c r="FI74" i="8" s="1"/>
  <c r="FI7" i="10"/>
  <c r="FI70" i="10" s="1"/>
  <c r="FI74" i="10" s="1"/>
  <c r="ES7" i="8"/>
  <c r="ES70" i="8" s="1"/>
  <c r="ES74" i="8" s="1"/>
  <c r="ES7" i="10"/>
  <c r="ES70" i="10" s="1"/>
  <c r="ES74" i="10" s="1"/>
  <c r="EK7" i="8"/>
  <c r="EK70" i="8" s="1"/>
  <c r="EK74" i="8" s="1"/>
  <c r="EK7" i="10"/>
  <c r="EK70" i="10" s="1"/>
  <c r="EK74" i="10" s="1"/>
  <c r="EC7" i="8"/>
  <c r="EC70" i="8" s="1"/>
  <c r="EC74" i="8" s="1"/>
  <c r="EC7" i="10"/>
  <c r="EC70" i="10" s="1"/>
  <c r="EC74" i="10" s="1"/>
  <c r="DU7" i="8"/>
  <c r="DU70" i="8" s="1"/>
  <c r="DU74" i="8" s="1"/>
  <c r="DU7" i="10"/>
  <c r="DU70" i="10" s="1"/>
  <c r="DU74" i="10" s="1"/>
  <c r="DE7" i="8"/>
  <c r="DE70" i="8" s="1"/>
  <c r="DE74" i="8" s="1"/>
  <c r="DE7" i="10"/>
  <c r="DE70" i="10" s="1"/>
  <c r="DE74" i="10" s="1"/>
  <c r="CW7" i="8"/>
  <c r="CW70" i="8" s="1"/>
  <c r="CW74" i="8" s="1"/>
  <c r="CW7" i="10"/>
  <c r="CW70" i="10" s="1"/>
  <c r="CW74" i="10" s="1"/>
  <c r="CG7" i="8"/>
  <c r="CG70" i="8" s="1"/>
  <c r="CG74" i="8" s="1"/>
  <c r="CG7" i="10"/>
  <c r="CG70" i="10" s="1"/>
  <c r="CG74" i="10" s="1"/>
  <c r="BY7" i="8"/>
  <c r="BY70" i="8" s="1"/>
  <c r="BY74" i="8" s="1"/>
  <c r="BY7" i="10"/>
  <c r="BY70" i="10" s="1"/>
  <c r="BY74" i="10" s="1"/>
  <c r="BI7" i="8"/>
  <c r="BI70" i="8" s="1"/>
  <c r="BI74" i="8" s="1"/>
  <c r="BI7" i="10"/>
  <c r="BI70" i="10" s="1"/>
  <c r="BI74" i="10" s="1"/>
  <c r="AS7" i="8"/>
  <c r="AS70" i="8" s="1"/>
  <c r="AS74" i="8" s="1"/>
  <c r="AS7" i="10"/>
  <c r="AS70" i="10" s="1"/>
  <c r="AS74" i="10" s="1"/>
  <c r="AC7" i="8"/>
  <c r="AC70" i="8" s="1"/>
  <c r="AC74" i="8" s="1"/>
  <c r="AC7" i="10"/>
  <c r="AC70" i="10" s="1"/>
  <c r="AC74" i="10" s="1"/>
  <c r="M7" i="8"/>
  <c r="M70" i="8" s="1"/>
  <c r="M74" i="8" s="1"/>
  <c r="M7" i="10"/>
  <c r="M70" i="10" s="1"/>
  <c r="M74" i="10" s="1"/>
  <c r="JZ17" i="8"/>
  <c r="JZ92" i="8" s="1"/>
  <c r="JZ17" i="10"/>
  <c r="JZ92" i="10" s="1"/>
  <c r="JR17" i="8"/>
  <c r="JR92" i="8" s="1"/>
  <c r="JR17" i="10"/>
  <c r="JR92" i="10" s="1"/>
  <c r="JJ17" i="8"/>
  <c r="JJ92" i="8" s="1"/>
  <c r="JJ17" i="10"/>
  <c r="JJ92" i="10" s="1"/>
  <c r="JB17" i="8"/>
  <c r="JB92" i="8" s="1"/>
  <c r="JB17" i="10"/>
  <c r="JB92" i="10" s="1"/>
  <c r="IT17" i="8"/>
  <c r="IT92" i="8" s="1"/>
  <c r="IT17" i="10"/>
  <c r="IT92" i="10" s="1"/>
  <c r="IL17" i="8"/>
  <c r="IL92" i="8" s="1"/>
  <c r="IL17" i="10"/>
  <c r="IL92" i="10" s="1"/>
  <c r="ID17" i="8"/>
  <c r="ID92" i="8" s="1"/>
  <c r="ID17" i="10"/>
  <c r="ID92" i="10" s="1"/>
  <c r="HV17" i="8"/>
  <c r="HV92" i="8" s="1"/>
  <c r="HV17" i="10"/>
  <c r="HV92" i="10" s="1"/>
  <c r="HN17" i="8"/>
  <c r="HN92" i="8" s="1"/>
  <c r="HN17" i="10"/>
  <c r="HN92" i="10" s="1"/>
  <c r="HF17" i="8"/>
  <c r="HF92" i="8" s="1"/>
  <c r="HF17" i="10"/>
  <c r="HF92" i="10" s="1"/>
  <c r="GX17" i="8"/>
  <c r="GX92" i="8" s="1"/>
  <c r="GX17" i="10"/>
  <c r="GX92" i="10" s="1"/>
  <c r="KA9" i="8"/>
  <c r="KA90" i="8" s="1"/>
  <c r="KA9" i="10"/>
  <c r="KA90" i="10" s="1"/>
  <c r="JS9" i="8"/>
  <c r="JS90" i="8" s="1"/>
  <c r="JS9" i="10"/>
  <c r="JS90" i="10" s="1"/>
  <c r="JK9" i="8"/>
  <c r="JK90" i="8" s="1"/>
  <c r="JK9" i="10"/>
  <c r="JK90" i="10" s="1"/>
  <c r="JC9" i="8"/>
  <c r="JC90" i="8" s="1"/>
  <c r="JC9" i="10"/>
  <c r="JC90" i="10" s="1"/>
  <c r="IU9" i="8"/>
  <c r="IU90" i="8" s="1"/>
  <c r="IU9" i="10"/>
  <c r="IU90" i="10" s="1"/>
  <c r="IM9" i="8"/>
  <c r="IM90" i="8" s="1"/>
  <c r="IM9" i="10"/>
  <c r="IM90" i="10" s="1"/>
  <c r="IE9" i="8"/>
  <c r="IE90" i="8" s="1"/>
  <c r="IE9" i="10"/>
  <c r="IE90" i="10" s="1"/>
  <c r="HW9" i="8"/>
  <c r="HW90" i="8" s="1"/>
  <c r="HW9" i="10"/>
  <c r="HW90" i="10" s="1"/>
  <c r="HO9" i="8"/>
  <c r="HO90" i="8" s="1"/>
  <c r="HO9" i="10"/>
  <c r="HO90" i="10" s="1"/>
  <c r="HG9" i="8"/>
  <c r="HG90" i="8" s="1"/>
  <c r="HG9" i="10"/>
  <c r="HG90" i="10" s="1"/>
  <c r="GY9" i="8"/>
  <c r="GY90" i="8" s="1"/>
  <c r="GY9" i="10"/>
  <c r="GY90" i="10" s="1"/>
  <c r="GQ9" i="8"/>
  <c r="GQ90" i="8" s="1"/>
  <c r="GQ9" i="10"/>
  <c r="GQ90" i="10" s="1"/>
  <c r="GI9" i="8"/>
  <c r="GI90" i="8" s="1"/>
  <c r="GI9" i="10"/>
  <c r="GI90" i="10" s="1"/>
  <c r="GA9" i="8"/>
  <c r="GA90" i="8" s="1"/>
  <c r="GA9" i="10"/>
  <c r="GA90" i="10" s="1"/>
  <c r="FS9" i="8"/>
  <c r="FS90" i="8" s="1"/>
  <c r="FS9" i="10"/>
  <c r="FS90" i="10" s="1"/>
  <c r="FK9" i="8"/>
  <c r="FK90" i="8" s="1"/>
  <c r="FK9" i="10"/>
  <c r="FK90" i="10" s="1"/>
  <c r="FC9" i="8"/>
  <c r="FC90" i="8" s="1"/>
  <c r="FC9" i="10"/>
  <c r="FC90" i="10" s="1"/>
  <c r="EU9" i="8"/>
  <c r="EU90" i="8" s="1"/>
  <c r="EU9" i="10"/>
  <c r="EU90" i="10" s="1"/>
  <c r="EM9" i="8"/>
  <c r="EM90" i="8" s="1"/>
  <c r="EM9" i="10"/>
  <c r="EM90" i="10" s="1"/>
  <c r="EE9" i="8"/>
  <c r="EE90" i="8" s="1"/>
  <c r="EE9" i="10"/>
  <c r="EE90" i="10" s="1"/>
  <c r="DW9" i="8"/>
  <c r="DW90" i="8" s="1"/>
  <c r="DW9" i="10"/>
  <c r="DW90" i="10" s="1"/>
  <c r="DO9" i="8"/>
  <c r="DO90" i="8" s="1"/>
  <c r="DO9" i="10"/>
  <c r="DO90" i="10" s="1"/>
  <c r="DG9" i="8"/>
  <c r="DG90" i="8" s="1"/>
  <c r="DG9" i="10"/>
  <c r="DG90" i="10" s="1"/>
  <c r="CY9" i="8"/>
  <c r="CY90" i="8" s="1"/>
  <c r="CY9" i="10"/>
  <c r="CY90" i="10" s="1"/>
  <c r="CQ9" i="8"/>
  <c r="CQ90" i="8" s="1"/>
  <c r="CQ9" i="10"/>
  <c r="CQ90" i="10" s="1"/>
  <c r="CI9" i="8"/>
  <c r="CI90" i="8" s="1"/>
  <c r="CI9" i="10"/>
  <c r="CI90" i="10" s="1"/>
  <c r="CA9" i="8"/>
  <c r="CA90" i="8" s="1"/>
  <c r="CA9" i="10"/>
  <c r="CA90" i="10" s="1"/>
  <c r="BS9" i="8"/>
  <c r="BS90" i="8" s="1"/>
  <c r="BS9" i="10"/>
  <c r="BS90" i="10" s="1"/>
  <c r="BK9" i="8"/>
  <c r="BK90" i="8" s="1"/>
  <c r="BK9" i="10"/>
  <c r="BK90" i="10" s="1"/>
  <c r="BC9" i="8"/>
  <c r="BC90" i="8" s="1"/>
  <c r="BC9" i="10"/>
  <c r="BC90" i="10" s="1"/>
  <c r="AU9" i="8"/>
  <c r="AU90" i="8" s="1"/>
  <c r="AU9" i="10"/>
  <c r="AU90" i="10" s="1"/>
  <c r="AM9" i="8"/>
  <c r="AM90" i="8" s="1"/>
  <c r="AM9" i="10"/>
  <c r="AM90" i="10" s="1"/>
  <c r="AE9" i="8"/>
  <c r="AE90" i="8" s="1"/>
  <c r="AE9" i="10"/>
  <c r="AE90" i="10" s="1"/>
  <c r="W9" i="8"/>
  <c r="W90" i="8" s="1"/>
  <c r="W9" i="10"/>
  <c r="W90" i="10" s="1"/>
  <c r="O9" i="8"/>
  <c r="O90" i="8" s="1"/>
  <c r="O9" i="10"/>
  <c r="O90" i="10" s="1"/>
  <c r="G9" i="8"/>
  <c r="G90" i="8" s="1"/>
  <c r="G9" i="10"/>
  <c r="G90" i="10" s="1"/>
  <c r="JU7" i="8"/>
  <c r="JU70" i="8" s="1"/>
  <c r="JU74" i="8" s="1"/>
  <c r="JU7" i="10"/>
  <c r="JU70" i="10" s="1"/>
  <c r="JU74" i="10" s="1"/>
  <c r="IG7" i="8"/>
  <c r="IG70" i="8" s="1"/>
  <c r="IG74" i="8" s="1"/>
  <c r="IG7" i="10"/>
  <c r="IG70" i="10" s="1"/>
  <c r="IG74" i="10" s="1"/>
  <c r="GS7" i="8"/>
  <c r="GS70" i="8" s="1"/>
  <c r="GS74" i="8" s="1"/>
  <c r="GS7" i="10"/>
  <c r="GS70" i="10" s="1"/>
  <c r="GS74" i="10" s="1"/>
  <c r="EO7" i="8"/>
  <c r="EO70" i="8" s="1"/>
  <c r="EO74" i="8" s="1"/>
  <c r="EO7" i="10"/>
  <c r="EO70" i="10" s="1"/>
  <c r="EO74" i="10" s="1"/>
  <c r="DQ7" i="8"/>
  <c r="DQ70" i="8" s="1"/>
  <c r="DQ74" i="8" s="1"/>
  <c r="DQ7" i="10"/>
  <c r="DQ70" i="10" s="1"/>
  <c r="DQ74" i="10" s="1"/>
  <c r="DI7" i="8"/>
  <c r="DI70" i="8" s="1"/>
  <c r="DI74" i="8" s="1"/>
  <c r="DI7" i="10"/>
  <c r="DI70" i="10" s="1"/>
  <c r="DI74" i="10" s="1"/>
  <c r="BU7" i="8"/>
  <c r="BU70" i="8" s="1"/>
  <c r="BU74" i="8" s="1"/>
  <c r="BU7" i="10"/>
  <c r="BU70" i="10" s="1"/>
  <c r="BU74" i="10" s="1"/>
  <c r="BE7" i="8"/>
  <c r="BE70" i="8" s="1"/>
  <c r="BE74" i="8" s="1"/>
  <c r="BE7" i="10"/>
  <c r="BE70" i="10" s="1"/>
  <c r="BE74" i="10" s="1"/>
  <c r="Q7" i="8"/>
  <c r="Q70" i="8" s="1"/>
  <c r="Q74" i="8" s="1"/>
  <c r="Q7" i="10"/>
  <c r="Q70" i="10" s="1"/>
  <c r="Q74" i="10" s="1"/>
  <c r="KD17" i="8"/>
  <c r="KD92" i="8" s="1"/>
  <c r="KD17" i="10"/>
  <c r="KD92" i="10" s="1"/>
  <c r="JV17" i="8"/>
  <c r="JV92" i="8" s="1"/>
  <c r="JV17" i="10"/>
  <c r="JV92" i="10" s="1"/>
  <c r="JF17" i="8"/>
  <c r="JF92" i="8" s="1"/>
  <c r="JF17" i="10"/>
  <c r="JF92" i="10" s="1"/>
  <c r="IP17" i="8"/>
  <c r="IP92" i="8" s="1"/>
  <c r="IP17" i="10"/>
  <c r="IP92" i="10" s="1"/>
  <c r="HR17" i="8"/>
  <c r="HR92" i="8" s="1"/>
  <c r="HR17" i="10"/>
  <c r="HR92" i="10" s="1"/>
  <c r="HB17" i="8"/>
  <c r="HB92" i="8" s="1"/>
  <c r="HB17" i="10"/>
  <c r="HB92" i="10" s="1"/>
  <c r="KE9" i="8"/>
  <c r="KE90" i="8" s="1"/>
  <c r="KE9" i="10"/>
  <c r="KE90" i="10" s="1"/>
  <c r="JW9" i="8"/>
  <c r="JW90" i="8" s="1"/>
  <c r="JW9" i="10"/>
  <c r="JW90" i="10" s="1"/>
  <c r="JO9" i="8"/>
  <c r="JO90" i="8" s="1"/>
  <c r="JO9" i="10"/>
  <c r="JO90" i="10" s="1"/>
  <c r="JG9" i="8"/>
  <c r="JG90" i="8" s="1"/>
  <c r="JG9" i="10"/>
  <c r="JG90" i="10" s="1"/>
  <c r="IY9" i="8"/>
  <c r="IY90" i="8" s="1"/>
  <c r="IY9" i="10"/>
  <c r="IY90" i="10" s="1"/>
  <c r="HS9" i="8"/>
  <c r="HS90" i="8" s="1"/>
  <c r="HS9" i="10"/>
  <c r="HS90" i="10" s="1"/>
  <c r="KG7" i="8"/>
  <c r="KG70" i="8" s="1"/>
  <c r="KG74" i="8" s="1"/>
  <c r="KG7" i="10"/>
  <c r="KG70" i="10" s="1"/>
  <c r="KG74" i="10" s="1"/>
  <c r="FQ7" i="8"/>
  <c r="FQ70" i="8" s="1"/>
  <c r="FQ74" i="8" s="1"/>
  <c r="FQ7" i="10"/>
  <c r="FQ70" i="10" s="1"/>
  <c r="FQ74" i="10" s="1"/>
  <c r="CO7" i="8"/>
  <c r="CO70" i="8" s="1"/>
  <c r="CO74" i="8" s="1"/>
  <c r="CO7" i="10"/>
  <c r="CO70" i="10" s="1"/>
  <c r="CO74" i="10" s="1"/>
  <c r="BA7" i="8"/>
  <c r="BA70" i="8" s="1"/>
  <c r="BA74" i="8" s="1"/>
  <c r="BA7" i="10"/>
  <c r="BA70" i="10" s="1"/>
  <c r="BA74" i="10" s="1"/>
  <c r="U7" i="8"/>
  <c r="U70" i="8" s="1"/>
  <c r="U74" i="8" s="1"/>
  <c r="U7" i="10"/>
  <c r="U70" i="10" s="1"/>
  <c r="U74" i="10" s="1"/>
  <c r="JX7" i="8"/>
  <c r="JX70" i="8" s="1"/>
  <c r="JX74" i="8" s="1"/>
  <c r="JX7" i="10"/>
  <c r="JX70" i="10" s="1"/>
  <c r="JX74" i="10" s="1"/>
  <c r="JP7" i="8"/>
  <c r="JP70" i="8" s="1"/>
  <c r="JP74" i="8" s="1"/>
  <c r="JP7" i="10"/>
  <c r="JP70" i="10" s="1"/>
  <c r="JP74" i="10" s="1"/>
  <c r="IZ7" i="8"/>
  <c r="IZ70" i="8" s="1"/>
  <c r="IZ74" i="8" s="1"/>
  <c r="IZ7" i="10"/>
  <c r="IZ70" i="10" s="1"/>
  <c r="IZ74" i="10" s="1"/>
  <c r="IJ7" i="8"/>
  <c r="IJ70" i="8" s="1"/>
  <c r="IJ74" i="8" s="1"/>
  <c r="IJ7" i="10"/>
  <c r="IJ70" i="10" s="1"/>
  <c r="IJ74" i="10" s="1"/>
  <c r="HL7" i="8"/>
  <c r="HL70" i="8" s="1"/>
  <c r="HL74" i="8" s="1"/>
  <c r="HL7" i="10"/>
  <c r="HL70" i="10" s="1"/>
  <c r="HL74" i="10" s="1"/>
  <c r="HD7" i="8"/>
  <c r="HD70" i="8" s="1"/>
  <c r="HD74" i="8" s="1"/>
  <c r="HD7" i="10"/>
  <c r="HD70" i="10" s="1"/>
  <c r="HD74" i="10" s="1"/>
  <c r="GN7" i="8"/>
  <c r="GN70" i="8" s="1"/>
  <c r="GN74" i="8" s="1"/>
  <c r="GN7" i="10"/>
  <c r="GN70" i="10" s="1"/>
  <c r="GN74" i="10" s="1"/>
  <c r="GF7" i="8"/>
  <c r="GF70" i="8" s="1"/>
  <c r="GF74" i="8" s="1"/>
  <c r="GF7" i="10"/>
  <c r="GF70" i="10" s="1"/>
  <c r="GF74" i="10" s="1"/>
  <c r="FX7" i="8"/>
  <c r="FX70" i="8" s="1"/>
  <c r="FX74" i="8" s="1"/>
  <c r="FX7" i="10"/>
  <c r="FX70" i="10" s="1"/>
  <c r="FX74" i="10" s="1"/>
  <c r="FP7" i="8"/>
  <c r="FP70" i="8" s="1"/>
  <c r="FP74" i="8" s="1"/>
  <c r="FP7" i="10"/>
  <c r="FP70" i="10" s="1"/>
  <c r="FP74" i="10" s="1"/>
  <c r="FH7" i="8"/>
  <c r="FH70" i="8" s="1"/>
  <c r="FH74" i="8" s="1"/>
  <c r="FH7" i="10"/>
  <c r="FH70" i="10" s="1"/>
  <c r="FH74" i="10" s="1"/>
  <c r="EZ7" i="8"/>
  <c r="EZ70" i="8" s="1"/>
  <c r="EZ74" i="8" s="1"/>
  <c r="EZ7" i="10"/>
  <c r="EZ70" i="10" s="1"/>
  <c r="EZ74" i="10" s="1"/>
  <c r="EJ7" i="8"/>
  <c r="EJ70" i="8" s="1"/>
  <c r="EJ74" i="8" s="1"/>
  <c r="EJ7" i="10"/>
  <c r="EJ70" i="10" s="1"/>
  <c r="EJ74" i="10" s="1"/>
  <c r="EB7" i="8"/>
  <c r="EB70" i="8" s="1"/>
  <c r="EB74" i="8" s="1"/>
  <c r="EB7" i="10"/>
  <c r="EB70" i="10" s="1"/>
  <c r="EB74" i="10" s="1"/>
  <c r="DT7" i="8"/>
  <c r="DT70" i="8" s="1"/>
  <c r="DT74" i="8" s="1"/>
  <c r="DT7" i="10"/>
  <c r="DT70" i="10" s="1"/>
  <c r="DT74" i="10" s="1"/>
  <c r="DL7" i="8"/>
  <c r="DL70" i="8" s="1"/>
  <c r="DL74" i="8" s="1"/>
  <c r="DL7" i="10"/>
  <c r="DL70" i="10" s="1"/>
  <c r="DL74" i="10" s="1"/>
  <c r="DD7" i="8"/>
  <c r="DD70" i="8" s="1"/>
  <c r="DD74" i="8" s="1"/>
  <c r="DD7" i="10"/>
  <c r="DD70" i="10" s="1"/>
  <c r="DD74" i="10" s="1"/>
  <c r="CV7" i="8"/>
  <c r="CV70" i="8" s="1"/>
  <c r="CV74" i="8" s="1"/>
  <c r="CV7" i="10"/>
  <c r="CV70" i="10" s="1"/>
  <c r="CV74" i="10" s="1"/>
  <c r="CN7" i="8"/>
  <c r="CN70" i="8" s="1"/>
  <c r="CN74" i="8" s="1"/>
  <c r="CN7" i="10"/>
  <c r="CN70" i="10" s="1"/>
  <c r="CN74" i="10" s="1"/>
  <c r="CF7" i="8"/>
  <c r="CF70" i="8" s="1"/>
  <c r="CF74" i="8" s="1"/>
  <c r="CF7" i="10"/>
  <c r="CF70" i="10" s="1"/>
  <c r="CF74" i="10" s="1"/>
  <c r="BX7" i="8"/>
  <c r="BX70" i="8" s="1"/>
  <c r="BX74" i="8" s="1"/>
  <c r="BX7" i="10"/>
  <c r="BX70" i="10" s="1"/>
  <c r="BX74" i="10" s="1"/>
  <c r="BP7" i="8"/>
  <c r="BP70" i="8" s="1"/>
  <c r="BP74" i="8" s="1"/>
  <c r="BP7" i="10"/>
  <c r="BP70" i="10" s="1"/>
  <c r="BP74" i="10" s="1"/>
  <c r="BH7" i="8"/>
  <c r="BH70" i="8" s="1"/>
  <c r="BH74" i="8" s="1"/>
  <c r="BH7" i="10"/>
  <c r="BH70" i="10" s="1"/>
  <c r="BH74" i="10" s="1"/>
  <c r="AZ7" i="8"/>
  <c r="AZ70" i="8" s="1"/>
  <c r="AZ74" i="8" s="1"/>
  <c r="AZ7" i="10"/>
  <c r="AZ70" i="10" s="1"/>
  <c r="AZ74" i="10" s="1"/>
  <c r="AR7" i="8"/>
  <c r="AR70" i="8" s="1"/>
  <c r="AR74" i="8" s="1"/>
  <c r="AR7" i="10"/>
  <c r="AR70" i="10" s="1"/>
  <c r="AR74" i="10" s="1"/>
  <c r="AJ7" i="8"/>
  <c r="AJ70" i="8" s="1"/>
  <c r="AJ74" i="8" s="1"/>
  <c r="AJ7" i="10"/>
  <c r="AJ70" i="10" s="1"/>
  <c r="AJ74" i="10" s="1"/>
  <c r="AB7" i="8"/>
  <c r="AB70" i="8" s="1"/>
  <c r="AB74" i="8" s="1"/>
  <c r="AB7" i="10"/>
  <c r="AB70" i="10" s="1"/>
  <c r="AB74" i="10" s="1"/>
  <c r="T7" i="8"/>
  <c r="T70" i="8" s="1"/>
  <c r="T74" i="8" s="1"/>
  <c r="T7" i="10"/>
  <c r="T70" i="10" s="1"/>
  <c r="T74" i="10" s="1"/>
  <c r="L7" i="8"/>
  <c r="L70" i="8" s="1"/>
  <c r="L74" i="8" s="1"/>
  <c r="L7" i="10"/>
  <c r="L70" i="10" s="1"/>
  <c r="L74" i="10" s="1"/>
  <c r="KG17" i="8"/>
  <c r="KG92" i="8" s="1"/>
  <c r="KG17" i="10"/>
  <c r="KG92" i="10" s="1"/>
  <c r="JY17" i="8"/>
  <c r="JY92" i="8" s="1"/>
  <c r="JY17" i="10"/>
  <c r="JY92" i="10" s="1"/>
  <c r="JQ17" i="8"/>
  <c r="JQ92" i="8" s="1"/>
  <c r="JQ17" i="10"/>
  <c r="JQ92" i="10" s="1"/>
  <c r="JI17" i="8"/>
  <c r="JI92" i="8" s="1"/>
  <c r="JI17" i="10"/>
  <c r="JI92" i="10" s="1"/>
  <c r="JA17" i="8"/>
  <c r="JA92" i="8" s="1"/>
  <c r="JA17" i="10"/>
  <c r="JA92" i="10" s="1"/>
  <c r="IS17" i="8"/>
  <c r="IS92" i="8" s="1"/>
  <c r="IS17" i="10"/>
  <c r="IS92" i="10" s="1"/>
  <c r="IK17" i="8"/>
  <c r="IK92" i="8" s="1"/>
  <c r="IK17" i="10"/>
  <c r="IK92" i="10" s="1"/>
  <c r="IC17" i="8"/>
  <c r="IC92" i="8" s="1"/>
  <c r="IC17" i="10"/>
  <c r="IC92" i="10" s="1"/>
  <c r="HU17" i="8"/>
  <c r="HU92" i="8" s="1"/>
  <c r="HU17" i="10"/>
  <c r="HU92" i="10" s="1"/>
  <c r="HM17" i="8"/>
  <c r="HM92" i="8" s="1"/>
  <c r="HM17" i="10"/>
  <c r="HM92" i="10" s="1"/>
  <c r="HE17" i="8"/>
  <c r="HE92" i="8" s="1"/>
  <c r="HE17" i="10"/>
  <c r="HE92" i="10" s="1"/>
  <c r="GW17" i="8"/>
  <c r="GW92" i="8" s="1"/>
  <c r="GW17" i="10"/>
  <c r="GW92" i="10" s="1"/>
  <c r="E12" i="6"/>
  <c r="E9" i="10"/>
  <c r="JZ9" i="8"/>
  <c r="JZ90" i="8" s="1"/>
  <c r="JZ9" i="10"/>
  <c r="JZ90" i="10" s="1"/>
  <c r="JR9" i="8"/>
  <c r="JR90" i="8" s="1"/>
  <c r="JR9" i="10"/>
  <c r="JR90" i="10" s="1"/>
  <c r="JJ9" i="8"/>
  <c r="JJ90" i="8" s="1"/>
  <c r="JJ9" i="10"/>
  <c r="JJ90" i="10" s="1"/>
  <c r="JB9" i="8"/>
  <c r="JB90" i="8" s="1"/>
  <c r="JB9" i="10"/>
  <c r="JB90" i="10" s="1"/>
  <c r="IT9" i="8"/>
  <c r="IT90" i="8" s="1"/>
  <c r="IT9" i="10"/>
  <c r="IT90" i="10" s="1"/>
  <c r="IL9" i="8"/>
  <c r="IL90" i="8" s="1"/>
  <c r="IL9" i="10"/>
  <c r="IL90" i="10" s="1"/>
  <c r="ID9" i="8"/>
  <c r="ID90" i="8" s="1"/>
  <c r="ID9" i="10"/>
  <c r="ID90" i="10" s="1"/>
  <c r="HV9" i="8"/>
  <c r="HV90" i="8" s="1"/>
  <c r="HV9" i="10"/>
  <c r="HV90" i="10" s="1"/>
  <c r="HN9" i="8"/>
  <c r="HN90" i="8" s="1"/>
  <c r="HN9" i="10"/>
  <c r="HN90" i="10" s="1"/>
  <c r="HF9" i="8"/>
  <c r="HF90" i="8" s="1"/>
  <c r="HF9" i="10"/>
  <c r="HF90" i="10" s="1"/>
  <c r="GX9" i="8"/>
  <c r="GX90" i="8" s="1"/>
  <c r="GX9" i="10"/>
  <c r="GX90" i="10" s="1"/>
  <c r="GP9" i="8"/>
  <c r="GP90" i="8" s="1"/>
  <c r="GP9" i="10"/>
  <c r="GP90" i="10" s="1"/>
  <c r="GH9" i="8"/>
  <c r="GH90" i="8" s="1"/>
  <c r="GH9" i="10"/>
  <c r="GH90" i="10" s="1"/>
  <c r="FZ9" i="8"/>
  <c r="FZ90" i="8" s="1"/>
  <c r="FZ9" i="10"/>
  <c r="FZ90" i="10" s="1"/>
  <c r="FR9" i="8"/>
  <c r="FR90" i="8" s="1"/>
  <c r="FR9" i="10"/>
  <c r="FR90" i="10" s="1"/>
  <c r="FJ9" i="8"/>
  <c r="FJ90" i="8" s="1"/>
  <c r="FJ9" i="10"/>
  <c r="FJ90" i="10" s="1"/>
  <c r="FB9" i="8"/>
  <c r="FB90" i="8" s="1"/>
  <c r="FB9" i="10"/>
  <c r="FB90" i="10" s="1"/>
  <c r="ET9" i="8"/>
  <c r="ET90" i="8" s="1"/>
  <c r="ET9" i="10"/>
  <c r="ET90" i="10" s="1"/>
  <c r="EL9" i="8"/>
  <c r="EL90" i="8" s="1"/>
  <c r="EL9" i="10"/>
  <c r="EL90" i="10" s="1"/>
  <c r="ED9" i="8"/>
  <c r="ED90" i="8" s="1"/>
  <c r="ED9" i="10"/>
  <c r="ED90" i="10" s="1"/>
  <c r="DV9" i="8"/>
  <c r="DV90" i="8" s="1"/>
  <c r="DV9" i="10"/>
  <c r="DV90" i="10" s="1"/>
  <c r="DN9" i="8"/>
  <c r="DN90" i="8" s="1"/>
  <c r="DN9" i="10"/>
  <c r="DN90" i="10" s="1"/>
  <c r="DF9" i="8"/>
  <c r="DF90" i="8" s="1"/>
  <c r="DF9" i="10"/>
  <c r="DF90" i="10" s="1"/>
  <c r="CX9" i="8"/>
  <c r="CX90" i="8" s="1"/>
  <c r="CX9" i="10"/>
  <c r="CX90" i="10" s="1"/>
  <c r="CP9" i="8"/>
  <c r="CP90" i="8" s="1"/>
  <c r="CP9" i="10"/>
  <c r="CP90" i="10" s="1"/>
  <c r="CH9" i="8"/>
  <c r="CH90" i="8" s="1"/>
  <c r="CH9" i="10"/>
  <c r="CH90" i="10" s="1"/>
  <c r="BZ9" i="8"/>
  <c r="BZ90" i="8" s="1"/>
  <c r="BZ9" i="10"/>
  <c r="BZ90" i="10" s="1"/>
  <c r="BR9" i="8"/>
  <c r="BR90" i="8" s="1"/>
  <c r="BR9" i="10"/>
  <c r="BR90" i="10" s="1"/>
  <c r="BJ9" i="8"/>
  <c r="BJ90" i="8" s="1"/>
  <c r="BJ9" i="10"/>
  <c r="BJ90" i="10" s="1"/>
  <c r="BB9" i="8"/>
  <c r="BB90" i="8" s="1"/>
  <c r="BB9" i="10"/>
  <c r="BB90" i="10" s="1"/>
  <c r="AT9" i="8"/>
  <c r="AT90" i="8" s="1"/>
  <c r="AT9" i="10"/>
  <c r="AT90" i="10" s="1"/>
  <c r="AL9" i="8"/>
  <c r="AL90" i="8" s="1"/>
  <c r="AL9" i="10"/>
  <c r="AL90" i="10" s="1"/>
  <c r="AD9" i="8"/>
  <c r="AD90" i="8" s="1"/>
  <c r="AD9" i="10"/>
  <c r="AD90" i="10" s="1"/>
  <c r="V9" i="8"/>
  <c r="V90" i="8" s="1"/>
  <c r="V9" i="10"/>
  <c r="V90" i="10" s="1"/>
  <c r="N9" i="8"/>
  <c r="N90" i="8" s="1"/>
  <c r="N9" i="10"/>
  <c r="N90" i="10" s="1"/>
  <c r="F9" i="8"/>
  <c r="F90" i="8" s="1"/>
  <c r="F9" i="10"/>
  <c r="F90" i="10" s="1"/>
  <c r="HA7" i="8"/>
  <c r="HA70" i="8" s="1"/>
  <c r="HA74" i="8" s="1"/>
  <c r="HA7" i="10"/>
  <c r="HA70" i="10" s="1"/>
  <c r="HA74" i="10" s="1"/>
  <c r="FE7" i="8"/>
  <c r="FE70" i="8" s="1"/>
  <c r="FE74" i="8" s="1"/>
  <c r="FE7" i="10"/>
  <c r="FE70" i="10" s="1"/>
  <c r="FE74" i="10" s="1"/>
  <c r="CS7" i="8"/>
  <c r="CS70" i="8" s="1"/>
  <c r="CS74" i="8" s="1"/>
  <c r="CS7" i="10"/>
  <c r="CS70" i="10" s="1"/>
  <c r="CS74" i="10" s="1"/>
  <c r="II9" i="8"/>
  <c r="II90" i="8" s="1"/>
  <c r="II9" i="10"/>
  <c r="II90" i="10" s="1"/>
  <c r="HM7" i="8"/>
  <c r="HM70" i="8" s="1"/>
  <c r="HM74" i="8" s="1"/>
  <c r="HM7" i="10"/>
  <c r="HM70" i="10" s="1"/>
  <c r="HM74" i="10" s="1"/>
  <c r="DM7" i="8"/>
  <c r="DM70" i="8" s="1"/>
  <c r="DM74" i="8" s="1"/>
  <c r="DM7" i="10"/>
  <c r="DM70" i="10" s="1"/>
  <c r="DM74" i="10" s="1"/>
  <c r="BQ7" i="8"/>
  <c r="BQ70" i="8" s="1"/>
  <c r="BQ74" i="8" s="1"/>
  <c r="BQ7" i="10"/>
  <c r="BQ70" i="10" s="1"/>
  <c r="BQ74" i="10" s="1"/>
  <c r="AK7" i="8"/>
  <c r="AK70" i="8" s="1"/>
  <c r="AK74" i="8" s="1"/>
  <c r="AK7" i="10"/>
  <c r="AK70" i="10" s="1"/>
  <c r="AK74" i="10" s="1"/>
  <c r="E17" i="10"/>
  <c r="E92" i="10" s="1"/>
  <c r="F12" i="6"/>
  <c r="KF7" i="8"/>
  <c r="KF70" i="8" s="1"/>
  <c r="KF74" i="8" s="1"/>
  <c r="KF7" i="10"/>
  <c r="KF70" i="10" s="1"/>
  <c r="KF74" i="10" s="1"/>
  <c r="JH7" i="8"/>
  <c r="JH70" i="8" s="1"/>
  <c r="JH74" i="8" s="1"/>
  <c r="JH7" i="10"/>
  <c r="JH70" i="10" s="1"/>
  <c r="JH74" i="10" s="1"/>
  <c r="IR7" i="8"/>
  <c r="IR70" i="8" s="1"/>
  <c r="IR74" i="8" s="1"/>
  <c r="IR7" i="10"/>
  <c r="IR70" i="10" s="1"/>
  <c r="IR74" i="10" s="1"/>
  <c r="IB7" i="8"/>
  <c r="IB70" i="8" s="1"/>
  <c r="IB74" i="8" s="1"/>
  <c r="IB7" i="10"/>
  <c r="IB70" i="10" s="1"/>
  <c r="IB74" i="10" s="1"/>
  <c r="HT7" i="8"/>
  <c r="HT70" i="8" s="1"/>
  <c r="HT74" i="8" s="1"/>
  <c r="HT7" i="10"/>
  <c r="HT70" i="10" s="1"/>
  <c r="HT74" i="10" s="1"/>
  <c r="GV7" i="8"/>
  <c r="GV70" i="8" s="1"/>
  <c r="GV74" i="8" s="1"/>
  <c r="GV7" i="10"/>
  <c r="GV70" i="10" s="1"/>
  <c r="GV74" i="10" s="1"/>
  <c r="ER7" i="8"/>
  <c r="ER70" i="8" s="1"/>
  <c r="ER74" i="8" s="1"/>
  <c r="ER7" i="10"/>
  <c r="ER70" i="10" s="1"/>
  <c r="ER74" i="10" s="1"/>
  <c r="KE7" i="8"/>
  <c r="KE70" i="8" s="1"/>
  <c r="KE74" i="8" s="1"/>
  <c r="KE7" i="10"/>
  <c r="KE70" i="10" s="1"/>
  <c r="KE74" i="10" s="1"/>
  <c r="JW7" i="8"/>
  <c r="JW70" i="8" s="1"/>
  <c r="JW74" i="8" s="1"/>
  <c r="JW7" i="10"/>
  <c r="JW70" i="10" s="1"/>
  <c r="JW74" i="10" s="1"/>
  <c r="JO7" i="8"/>
  <c r="JO70" i="8" s="1"/>
  <c r="JO74" i="8" s="1"/>
  <c r="JO7" i="10"/>
  <c r="JO70" i="10" s="1"/>
  <c r="JO74" i="10" s="1"/>
  <c r="JG7" i="8"/>
  <c r="JG70" i="8" s="1"/>
  <c r="JG74" i="8" s="1"/>
  <c r="JG7" i="10"/>
  <c r="JG70" i="10" s="1"/>
  <c r="JG74" i="10" s="1"/>
  <c r="IY7" i="8"/>
  <c r="IY70" i="8" s="1"/>
  <c r="IY74" i="8" s="1"/>
  <c r="IY7" i="10"/>
  <c r="IY70" i="10" s="1"/>
  <c r="IY74" i="10" s="1"/>
  <c r="IQ7" i="8"/>
  <c r="IQ70" i="8" s="1"/>
  <c r="IQ74" i="8" s="1"/>
  <c r="IQ7" i="10"/>
  <c r="IQ70" i="10" s="1"/>
  <c r="IQ74" i="10" s="1"/>
  <c r="II7" i="8"/>
  <c r="II70" i="8" s="1"/>
  <c r="II74" i="8" s="1"/>
  <c r="II7" i="10"/>
  <c r="II70" i="10" s="1"/>
  <c r="II74" i="10" s="1"/>
  <c r="IA7" i="8"/>
  <c r="IA70" i="8" s="1"/>
  <c r="IA74" i="8" s="1"/>
  <c r="IA7" i="10"/>
  <c r="IA70" i="10" s="1"/>
  <c r="IA74" i="10" s="1"/>
  <c r="HS7" i="8"/>
  <c r="HS70" i="8" s="1"/>
  <c r="HS74" i="8" s="1"/>
  <c r="HS7" i="10"/>
  <c r="HS70" i="10" s="1"/>
  <c r="HS74" i="10" s="1"/>
  <c r="HK7" i="8"/>
  <c r="HK70" i="8" s="1"/>
  <c r="HK74" i="8" s="1"/>
  <c r="HK7" i="10"/>
  <c r="HK70" i="10" s="1"/>
  <c r="HK74" i="10" s="1"/>
  <c r="HC7" i="8"/>
  <c r="HC70" i="8" s="1"/>
  <c r="HC74" i="8" s="1"/>
  <c r="HC7" i="10"/>
  <c r="HC70" i="10" s="1"/>
  <c r="HC74" i="10" s="1"/>
  <c r="GU7" i="8"/>
  <c r="GU70" i="8" s="1"/>
  <c r="GU74" i="8" s="1"/>
  <c r="GU7" i="10"/>
  <c r="GU70" i="10" s="1"/>
  <c r="GU74" i="10" s="1"/>
  <c r="GM7" i="8"/>
  <c r="GM70" i="8" s="1"/>
  <c r="GM74" i="8" s="1"/>
  <c r="GM7" i="10"/>
  <c r="GM70" i="10" s="1"/>
  <c r="GM74" i="10" s="1"/>
  <c r="GE7" i="8"/>
  <c r="GE70" i="8" s="1"/>
  <c r="GE74" i="8" s="1"/>
  <c r="GE7" i="10"/>
  <c r="GE70" i="10" s="1"/>
  <c r="GE74" i="10" s="1"/>
  <c r="FW7" i="8"/>
  <c r="FW70" i="8" s="1"/>
  <c r="FW74" i="8" s="1"/>
  <c r="FW7" i="10"/>
  <c r="FW70" i="10" s="1"/>
  <c r="FW74" i="10" s="1"/>
  <c r="FO7" i="8"/>
  <c r="FO70" i="8" s="1"/>
  <c r="FO74" i="8" s="1"/>
  <c r="FO7" i="10"/>
  <c r="FO70" i="10" s="1"/>
  <c r="FO74" i="10" s="1"/>
  <c r="FG7" i="8"/>
  <c r="FG70" i="8" s="1"/>
  <c r="FG74" i="8" s="1"/>
  <c r="FG7" i="10"/>
  <c r="FG70" i="10" s="1"/>
  <c r="FG74" i="10" s="1"/>
  <c r="EY7" i="8"/>
  <c r="EY70" i="8" s="1"/>
  <c r="EY74" i="8" s="1"/>
  <c r="EY7" i="10"/>
  <c r="EY70" i="10" s="1"/>
  <c r="EY74" i="10" s="1"/>
  <c r="EQ7" i="8"/>
  <c r="EQ70" i="8" s="1"/>
  <c r="EQ74" i="8" s="1"/>
  <c r="EQ7" i="10"/>
  <c r="EQ70" i="10" s="1"/>
  <c r="EQ74" i="10" s="1"/>
  <c r="EI7" i="8"/>
  <c r="EI70" i="8" s="1"/>
  <c r="EI74" i="8" s="1"/>
  <c r="EI7" i="10"/>
  <c r="EI70" i="10" s="1"/>
  <c r="EI74" i="10" s="1"/>
  <c r="EA7" i="8"/>
  <c r="EA70" i="8" s="1"/>
  <c r="EA74" i="8" s="1"/>
  <c r="EA7" i="10"/>
  <c r="EA70" i="10" s="1"/>
  <c r="EA74" i="10" s="1"/>
  <c r="DS7" i="8"/>
  <c r="DS70" i="8" s="1"/>
  <c r="DS74" i="8" s="1"/>
  <c r="DS7" i="10"/>
  <c r="DS70" i="10" s="1"/>
  <c r="DS74" i="10" s="1"/>
  <c r="DK7" i="8"/>
  <c r="DK70" i="8" s="1"/>
  <c r="DK74" i="8" s="1"/>
  <c r="DK7" i="10"/>
  <c r="DK70" i="10" s="1"/>
  <c r="DK74" i="10" s="1"/>
  <c r="DC7" i="8"/>
  <c r="DC70" i="8" s="1"/>
  <c r="DC74" i="8" s="1"/>
  <c r="DC7" i="10"/>
  <c r="DC70" i="10" s="1"/>
  <c r="DC74" i="10" s="1"/>
  <c r="CU7" i="8"/>
  <c r="CU70" i="8" s="1"/>
  <c r="CU74" i="8" s="1"/>
  <c r="CU7" i="10"/>
  <c r="CU70" i="10" s="1"/>
  <c r="CU74" i="10" s="1"/>
  <c r="CM7" i="8"/>
  <c r="CM70" i="8" s="1"/>
  <c r="CM74" i="8" s="1"/>
  <c r="CM7" i="10"/>
  <c r="CM70" i="10" s="1"/>
  <c r="CM74" i="10" s="1"/>
  <c r="CE7" i="8"/>
  <c r="CE70" i="8" s="1"/>
  <c r="CE74" i="8" s="1"/>
  <c r="CE7" i="10"/>
  <c r="CE70" i="10" s="1"/>
  <c r="CE74" i="10" s="1"/>
  <c r="BW7" i="8"/>
  <c r="BW70" i="8" s="1"/>
  <c r="BW74" i="8" s="1"/>
  <c r="BW7" i="10"/>
  <c r="BW70" i="10" s="1"/>
  <c r="BW74" i="10" s="1"/>
  <c r="BO7" i="8"/>
  <c r="BO70" i="8" s="1"/>
  <c r="D70" i="8" s="1"/>
  <c r="BO7" i="10"/>
  <c r="BO70" i="10" s="1"/>
  <c r="BO74" i="10" s="1"/>
  <c r="BG7" i="8"/>
  <c r="BG70" i="8" s="1"/>
  <c r="BG74" i="8" s="1"/>
  <c r="BG7" i="10"/>
  <c r="BG70" i="10" s="1"/>
  <c r="BG74" i="10" s="1"/>
  <c r="AY7" i="8"/>
  <c r="AY70" i="8" s="1"/>
  <c r="AY74" i="8" s="1"/>
  <c r="AY7" i="10"/>
  <c r="AY70" i="10" s="1"/>
  <c r="AY74" i="10" s="1"/>
  <c r="AQ7" i="8"/>
  <c r="AQ70" i="8" s="1"/>
  <c r="AQ74" i="8" s="1"/>
  <c r="AQ7" i="10"/>
  <c r="AQ70" i="10" s="1"/>
  <c r="AQ74" i="10" s="1"/>
  <c r="AI7" i="8"/>
  <c r="AI70" i="8" s="1"/>
  <c r="AI74" i="8" s="1"/>
  <c r="AI7" i="10"/>
  <c r="AI70" i="10" s="1"/>
  <c r="AI74" i="10" s="1"/>
  <c r="AA7" i="8"/>
  <c r="AA70" i="8" s="1"/>
  <c r="AA74" i="8" s="1"/>
  <c r="AA7" i="10"/>
  <c r="AA70" i="10" s="1"/>
  <c r="AA74" i="10" s="1"/>
  <c r="S7" i="8"/>
  <c r="S70" i="8" s="1"/>
  <c r="S74" i="8" s="1"/>
  <c r="S7" i="10"/>
  <c r="S70" i="10" s="1"/>
  <c r="S74" i="10" s="1"/>
  <c r="K7" i="8"/>
  <c r="K70" i="8" s="1"/>
  <c r="K74" i="8" s="1"/>
  <c r="K7" i="10"/>
  <c r="K70" i="10" s="1"/>
  <c r="K74" i="10" s="1"/>
  <c r="KF17" i="8"/>
  <c r="KF92" i="8" s="1"/>
  <c r="KF17" i="10"/>
  <c r="KF92" i="10" s="1"/>
  <c r="JX17" i="8"/>
  <c r="JX92" i="8" s="1"/>
  <c r="JX17" i="10"/>
  <c r="JX92" i="10" s="1"/>
  <c r="JP17" i="8"/>
  <c r="JP92" i="8" s="1"/>
  <c r="JP17" i="10"/>
  <c r="JP92" i="10" s="1"/>
  <c r="JH17" i="8"/>
  <c r="JH92" i="8" s="1"/>
  <c r="JH17" i="10"/>
  <c r="JH92" i="10" s="1"/>
  <c r="IZ17" i="8"/>
  <c r="IZ92" i="8" s="1"/>
  <c r="IZ17" i="10"/>
  <c r="IZ92" i="10" s="1"/>
  <c r="IR17" i="8"/>
  <c r="IR92" i="8" s="1"/>
  <c r="IR17" i="10"/>
  <c r="IR92" i="10" s="1"/>
  <c r="IJ17" i="8"/>
  <c r="IJ92" i="8" s="1"/>
  <c r="IJ17" i="10"/>
  <c r="IJ92" i="10" s="1"/>
  <c r="IB17" i="8"/>
  <c r="IB92" i="8" s="1"/>
  <c r="IB17" i="10"/>
  <c r="IB92" i="10" s="1"/>
  <c r="HT17" i="8"/>
  <c r="HT92" i="8" s="1"/>
  <c r="HT17" i="10"/>
  <c r="HT92" i="10" s="1"/>
  <c r="HL17" i="8"/>
  <c r="HL92" i="8" s="1"/>
  <c r="HL17" i="10"/>
  <c r="HL92" i="10" s="1"/>
  <c r="HD17" i="8"/>
  <c r="HD92" i="8" s="1"/>
  <c r="HD17" i="10"/>
  <c r="HD92" i="10" s="1"/>
  <c r="KG9" i="8"/>
  <c r="KG90" i="8" s="1"/>
  <c r="KG9" i="10"/>
  <c r="KG90" i="10" s="1"/>
  <c r="JY9" i="8"/>
  <c r="JY90" i="8" s="1"/>
  <c r="JY94" i="8" s="1"/>
  <c r="JY9" i="10"/>
  <c r="JY90" i="10" s="1"/>
  <c r="JY94" i="10" s="1"/>
  <c r="JQ9" i="8"/>
  <c r="JQ90" i="8" s="1"/>
  <c r="JQ94" i="8" s="1"/>
  <c r="JQ9" i="10"/>
  <c r="JQ90" i="10" s="1"/>
  <c r="JI9" i="8"/>
  <c r="JI90" i="8" s="1"/>
  <c r="JI9" i="10"/>
  <c r="JI90" i="10" s="1"/>
  <c r="JA9" i="8"/>
  <c r="JA90" i="8" s="1"/>
  <c r="JA9" i="10"/>
  <c r="JA90" i="10" s="1"/>
  <c r="JA94" i="10" s="1"/>
  <c r="IS9" i="8"/>
  <c r="IS90" i="8" s="1"/>
  <c r="IS94" i="8" s="1"/>
  <c r="IS9" i="10"/>
  <c r="IS90" i="10" s="1"/>
  <c r="IS94" i="10" s="1"/>
  <c r="IK9" i="8"/>
  <c r="IK90" i="8" s="1"/>
  <c r="IK9" i="10"/>
  <c r="IK90" i="10" s="1"/>
  <c r="IC9" i="8"/>
  <c r="IC90" i="8" s="1"/>
  <c r="IC9" i="10"/>
  <c r="IC90" i="10" s="1"/>
  <c r="IC94" i="10" s="1"/>
  <c r="HU9" i="8"/>
  <c r="HU90" i="8" s="1"/>
  <c r="HU94" i="8" s="1"/>
  <c r="HU9" i="10"/>
  <c r="HU90" i="10" s="1"/>
  <c r="HM9" i="8"/>
  <c r="HM90" i="8" s="1"/>
  <c r="HM94" i="8" s="1"/>
  <c r="HM9" i="10"/>
  <c r="HM90" i="10" s="1"/>
  <c r="HM94" i="10" s="1"/>
  <c r="HE9" i="8"/>
  <c r="HE90" i="8" s="1"/>
  <c r="HE94" i="8" s="1"/>
  <c r="HE9" i="10"/>
  <c r="HE90" i="10" s="1"/>
  <c r="GW9" i="8"/>
  <c r="GW90" i="8" s="1"/>
  <c r="GW9" i="10"/>
  <c r="GW90" i="10" s="1"/>
  <c r="GO9" i="8"/>
  <c r="GO90" i="8" s="1"/>
  <c r="GO9" i="10"/>
  <c r="GO90" i="10" s="1"/>
  <c r="GG9" i="8"/>
  <c r="GG90" i="8" s="1"/>
  <c r="GG9" i="10"/>
  <c r="GG90" i="10" s="1"/>
  <c r="FY9" i="8"/>
  <c r="FY90" i="8" s="1"/>
  <c r="FY9" i="10"/>
  <c r="FY90" i="10" s="1"/>
  <c r="FQ9" i="8"/>
  <c r="FQ90" i="8" s="1"/>
  <c r="FQ9" i="10"/>
  <c r="FQ90" i="10" s="1"/>
  <c r="FI9" i="8"/>
  <c r="FI90" i="8" s="1"/>
  <c r="FI9" i="10"/>
  <c r="FI90" i="10" s="1"/>
  <c r="FA9" i="8"/>
  <c r="FA90" i="8" s="1"/>
  <c r="FA9" i="10"/>
  <c r="FA90" i="10" s="1"/>
  <c r="ES9" i="8"/>
  <c r="ES90" i="8" s="1"/>
  <c r="ES9" i="10"/>
  <c r="ES90" i="10" s="1"/>
  <c r="EK9" i="8"/>
  <c r="EK90" i="8" s="1"/>
  <c r="EK9" i="10"/>
  <c r="EK90" i="10" s="1"/>
  <c r="EC9" i="8"/>
  <c r="EC90" i="8" s="1"/>
  <c r="EC9" i="10"/>
  <c r="EC90" i="10" s="1"/>
  <c r="DU9" i="8"/>
  <c r="DU90" i="8" s="1"/>
  <c r="DU9" i="10"/>
  <c r="DU90" i="10" s="1"/>
  <c r="DM9" i="8"/>
  <c r="DM90" i="8" s="1"/>
  <c r="DM9" i="10"/>
  <c r="DM90" i="10" s="1"/>
  <c r="DE9" i="8"/>
  <c r="DE90" i="8" s="1"/>
  <c r="DE9" i="10"/>
  <c r="DE90" i="10" s="1"/>
  <c r="CW9" i="8"/>
  <c r="CW90" i="8" s="1"/>
  <c r="CW9" i="10"/>
  <c r="CW90" i="10" s="1"/>
  <c r="CO9" i="8"/>
  <c r="CO90" i="8" s="1"/>
  <c r="CO9" i="10"/>
  <c r="CO90" i="10" s="1"/>
  <c r="CG9" i="8"/>
  <c r="CG90" i="8" s="1"/>
  <c r="CG9" i="10"/>
  <c r="CG90" i="10" s="1"/>
  <c r="BY9" i="8"/>
  <c r="BY90" i="8" s="1"/>
  <c r="BY9" i="10"/>
  <c r="BY90" i="10" s="1"/>
  <c r="BQ9" i="8"/>
  <c r="BQ90" i="8" s="1"/>
  <c r="BQ9" i="10"/>
  <c r="BQ90" i="10" s="1"/>
  <c r="BI9" i="8"/>
  <c r="BI90" i="8" s="1"/>
  <c r="BI9" i="10"/>
  <c r="BI90" i="10" s="1"/>
  <c r="BA9" i="8"/>
  <c r="BA90" i="8" s="1"/>
  <c r="BA9" i="10"/>
  <c r="BA90" i="10" s="1"/>
  <c r="AS9" i="8"/>
  <c r="AS90" i="8" s="1"/>
  <c r="AS9" i="10"/>
  <c r="AS90" i="10" s="1"/>
  <c r="AK9" i="8"/>
  <c r="AK90" i="8" s="1"/>
  <c r="AK9" i="10"/>
  <c r="AK90" i="10" s="1"/>
  <c r="AC9" i="8"/>
  <c r="AC90" i="8" s="1"/>
  <c r="AC9" i="10"/>
  <c r="AC90" i="10" s="1"/>
  <c r="U9" i="8"/>
  <c r="U90" i="8" s="1"/>
  <c r="U9" i="10"/>
  <c r="U90" i="10" s="1"/>
  <c r="M9" i="8"/>
  <c r="M90" i="8" s="1"/>
  <c r="M9" i="10"/>
  <c r="M90" i="10" s="1"/>
  <c r="HK9" i="8"/>
  <c r="HK90" i="8" s="1"/>
  <c r="HK9" i="10"/>
  <c r="HK90" i="10" s="1"/>
  <c r="GU9" i="8"/>
  <c r="GU90" i="8" s="1"/>
  <c r="GU9" i="10"/>
  <c r="GU90" i="10" s="1"/>
  <c r="GM9" i="8"/>
  <c r="GM90" i="8" s="1"/>
  <c r="GM9" i="10"/>
  <c r="GM90" i="10" s="1"/>
  <c r="GE9" i="8"/>
  <c r="GE90" i="8" s="1"/>
  <c r="GE9" i="10"/>
  <c r="GE90" i="10" s="1"/>
  <c r="FW9" i="8"/>
  <c r="FW90" i="8" s="1"/>
  <c r="FW9" i="10"/>
  <c r="FW90" i="10" s="1"/>
  <c r="FG9" i="8"/>
  <c r="FG90" i="8" s="1"/>
  <c r="FG9" i="10"/>
  <c r="FG90" i="10" s="1"/>
  <c r="EY9" i="8"/>
  <c r="EY90" i="8" s="1"/>
  <c r="EY9" i="10"/>
  <c r="EY90" i="10" s="1"/>
  <c r="EQ9" i="8"/>
  <c r="EQ90" i="8" s="1"/>
  <c r="EQ9" i="10"/>
  <c r="EQ90" i="10" s="1"/>
  <c r="EI9" i="8"/>
  <c r="EI90" i="8" s="1"/>
  <c r="EI9" i="10"/>
  <c r="EI90" i="10" s="1"/>
  <c r="EA9" i="8"/>
  <c r="EA90" i="8" s="1"/>
  <c r="EA9" i="10"/>
  <c r="EA90" i="10" s="1"/>
  <c r="DS9" i="8"/>
  <c r="DS90" i="8" s="1"/>
  <c r="DS9" i="10"/>
  <c r="DS90" i="10" s="1"/>
  <c r="DK9" i="8"/>
  <c r="DK90" i="8" s="1"/>
  <c r="DK9" i="10"/>
  <c r="DK90" i="10" s="1"/>
  <c r="DC9" i="8"/>
  <c r="DC90" i="8" s="1"/>
  <c r="DC9" i="10"/>
  <c r="DC90" i="10" s="1"/>
  <c r="CU9" i="8"/>
  <c r="CU90" i="8" s="1"/>
  <c r="CU9" i="10"/>
  <c r="CU90" i="10" s="1"/>
  <c r="CM9" i="8"/>
  <c r="CM90" i="8" s="1"/>
  <c r="CM9" i="10"/>
  <c r="CM90" i="10" s="1"/>
  <c r="CE9" i="8"/>
  <c r="CE90" i="8" s="1"/>
  <c r="CE9" i="10"/>
  <c r="CE90" i="10" s="1"/>
  <c r="BW9" i="8"/>
  <c r="BW90" i="8" s="1"/>
  <c r="BW9" i="10"/>
  <c r="BW90" i="10" s="1"/>
  <c r="BO9" i="8"/>
  <c r="BO90" i="8" s="1"/>
  <c r="D90" i="8" s="1"/>
  <c r="BO9" i="10"/>
  <c r="BO90" i="10" s="1"/>
  <c r="BG9" i="8"/>
  <c r="BG90" i="8" s="1"/>
  <c r="BG9" i="10"/>
  <c r="BG90" i="10" s="1"/>
  <c r="AY9" i="8"/>
  <c r="AY90" i="8" s="1"/>
  <c r="AY9" i="10"/>
  <c r="AY90" i="10" s="1"/>
  <c r="AQ9" i="8"/>
  <c r="AQ90" i="8" s="1"/>
  <c r="AQ9" i="10"/>
  <c r="AQ90" i="10" s="1"/>
  <c r="AI9" i="8"/>
  <c r="AI90" i="8" s="1"/>
  <c r="AI9" i="10"/>
  <c r="AI90" i="10" s="1"/>
  <c r="AA9" i="8"/>
  <c r="AA90" i="8" s="1"/>
  <c r="AA9" i="10"/>
  <c r="AA90" i="10" s="1"/>
  <c r="S9" i="8"/>
  <c r="S90" i="8" s="1"/>
  <c r="S9" i="10"/>
  <c r="S90" i="10" s="1"/>
  <c r="K9" i="8"/>
  <c r="K90" i="8" s="1"/>
  <c r="K9" i="10"/>
  <c r="K90" i="10" s="1"/>
  <c r="JL7" i="8"/>
  <c r="JL70" i="8" s="1"/>
  <c r="JL74" i="8" s="1"/>
  <c r="JL7" i="10"/>
  <c r="JL70" i="10" s="1"/>
  <c r="JL74" i="10" s="1"/>
  <c r="IF7" i="8"/>
  <c r="IF70" i="8" s="1"/>
  <c r="IF74" i="8" s="1"/>
  <c r="IF7" i="10"/>
  <c r="IF70" i="10" s="1"/>
  <c r="IF74" i="10" s="1"/>
  <c r="HH7" i="8"/>
  <c r="HH70" i="8" s="1"/>
  <c r="HH74" i="8" s="1"/>
  <c r="HH7" i="10"/>
  <c r="HH70" i="10" s="1"/>
  <c r="HH74" i="10" s="1"/>
  <c r="GJ7" i="8"/>
  <c r="GJ70" i="8" s="1"/>
  <c r="GJ74" i="8" s="1"/>
  <c r="GJ7" i="10"/>
  <c r="GJ70" i="10" s="1"/>
  <c r="GJ74" i="10" s="1"/>
  <c r="FL7" i="8"/>
  <c r="FL70" i="8" s="1"/>
  <c r="FL74" i="8" s="1"/>
  <c r="FL7" i="10"/>
  <c r="FL70" i="10" s="1"/>
  <c r="FL74" i="10" s="1"/>
  <c r="EN7" i="8"/>
  <c r="EN70" i="8" s="1"/>
  <c r="EN74" i="8" s="1"/>
  <c r="EN7" i="10"/>
  <c r="EN70" i="10" s="1"/>
  <c r="EN74" i="10" s="1"/>
  <c r="DX7" i="8"/>
  <c r="DX70" i="8" s="1"/>
  <c r="DX74" i="8" s="1"/>
  <c r="DX7" i="10"/>
  <c r="DX70" i="10" s="1"/>
  <c r="DX74" i="10" s="1"/>
  <c r="CZ7" i="8"/>
  <c r="CZ70" i="8" s="1"/>
  <c r="CZ74" i="8" s="1"/>
  <c r="CZ7" i="10"/>
  <c r="CZ70" i="10" s="1"/>
  <c r="CZ74" i="10" s="1"/>
  <c r="CR7" i="8"/>
  <c r="CR70" i="8" s="1"/>
  <c r="CR74" i="8" s="1"/>
  <c r="CR7" i="10"/>
  <c r="CR70" i="10" s="1"/>
  <c r="CR74" i="10" s="1"/>
  <c r="CJ7" i="8"/>
  <c r="CJ70" i="8" s="1"/>
  <c r="CJ74" i="8" s="1"/>
  <c r="CJ7" i="10"/>
  <c r="CJ70" i="10" s="1"/>
  <c r="CJ74" i="10" s="1"/>
  <c r="BD7" i="8"/>
  <c r="BD70" i="8" s="1"/>
  <c r="BD74" i="8" s="1"/>
  <c r="BD7" i="10"/>
  <c r="BD70" i="10" s="1"/>
  <c r="BD74" i="10" s="1"/>
  <c r="P7" i="8"/>
  <c r="P70" i="8" s="1"/>
  <c r="P74" i="8" s="1"/>
  <c r="P7" i="10"/>
  <c r="P70" i="10" s="1"/>
  <c r="P74" i="10" s="1"/>
  <c r="JM17" i="8"/>
  <c r="JM92" i="8" s="1"/>
  <c r="JM17" i="10"/>
  <c r="JM92" i="10" s="1"/>
  <c r="IG17" i="8"/>
  <c r="IG92" i="8" s="1"/>
  <c r="IG17" i="10"/>
  <c r="IG92" i="10" s="1"/>
  <c r="HA17" i="8"/>
  <c r="HA92" i="8" s="1"/>
  <c r="HA17" i="10"/>
  <c r="HA92" i="10" s="1"/>
  <c r="JV9" i="8"/>
  <c r="JV90" i="8" s="1"/>
  <c r="JV9" i="10"/>
  <c r="JV90" i="10" s="1"/>
  <c r="AX9" i="8"/>
  <c r="AX90" i="8" s="1"/>
  <c r="AX9" i="10"/>
  <c r="AX90" i="10" s="1"/>
  <c r="E10" i="6"/>
  <c r="E7" i="10"/>
  <c r="JZ7" i="8"/>
  <c r="JZ70" i="8" s="1"/>
  <c r="JZ74" i="8" s="1"/>
  <c r="JZ7" i="10"/>
  <c r="JZ70" i="10" s="1"/>
  <c r="JZ74" i="10" s="1"/>
  <c r="JR7" i="8"/>
  <c r="JR70" i="8" s="1"/>
  <c r="JR74" i="8" s="1"/>
  <c r="JR7" i="10"/>
  <c r="JR70" i="10" s="1"/>
  <c r="JR74" i="10" s="1"/>
  <c r="JJ7" i="8"/>
  <c r="JJ70" i="8" s="1"/>
  <c r="JJ74" i="8" s="1"/>
  <c r="JJ7" i="10"/>
  <c r="JJ70" i="10" s="1"/>
  <c r="JJ74" i="10" s="1"/>
  <c r="JB7" i="8"/>
  <c r="JB70" i="8" s="1"/>
  <c r="JB74" i="8" s="1"/>
  <c r="JB7" i="10"/>
  <c r="JB70" i="10" s="1"/>
  <c r="JB74" i="10" s="1"/>
  <c r="IT7" i="8"/>
  <c r="IT70" i="8" s="1"/>
  <c r="IT74" i="8" s="1"/>
  <c r="IT7" i="10"/>
  <c r="IT70" i="10" s="1"/>
  <c r="IT74" i="10" s="1"/>
  <c r="IL7" i="8"/>
  <c r="IL70" i="8" s="1"/>
  <c r="IL74" i="8" s="1"/>
  <c r="IL7" i="10"/>
  <c r="IL70" i="10" s="1"/>
  <c r="IL74" i="10" s="1"/>
  <c r="ID7" i="8"/>
  <c r="ID70" i="8" s="1"/>
  <c r="ID74" i="8" s="1"/>
  <c r="ID7" i="10"/>
  <c r="ID70" i="10" s="1"/>
  <c r="ID74" i="10" s="1"/>
  <c r="HV7" i="8"/>
  <c r="HV70" i="8" s="1"/>
  <c r="HV74" i="8" s="1"/>
  <c r="HV7" i="10"/>
  <c r="HV70" i="10" s="1"/>
  <c r="HV74" i="10" s="1"/>
  <c r="HN7" i="8"/>
  <c r="HN70" i="8" s="1"/>
  <c r="HN74" i="8" s="1"/>
  <c r="HN7" i="10"/>
  <c r="HN70" i="10" s="1"/>
  <c r="HN74" i="10" s="1"/>
  <c r="HF7" i="8"/>
  <c r="HF70" i="8" s="1"/>
  <c r="HF74" i="8" s="1"/>
  <c r="HF7" i="10"/>
  <c r="HF70" i="10" s="1"/>
  <c r="HF74" i="10" s="1"/>
  <c r="GX7" i="8"/>
  <c r="GX70" i="8" s="1"/>
  <c r="GX74" i="8" s="1"/>
  <c r="GX7" i="10"/>
  <c r="GX70" i="10" s="1"/>
  <c r="GX74" i="10" s="1"/>
  <c r="GP7" i="8"/>
  <c r="GP70" i="8" s="1"/>
  <c r="GP74" i="8" s="1"/>
  <c r="GP7" i="10"/>
  <c r="GP70" i="10" s="1"/>
  <c r="GP74" i="10" s="1"/>
  <c r="GH7" i="8"/>
  <c r="GH70" i="8" s="1"/>
  <c r="GH74" i="8" s="1"/>
  <c r="GH7" i="10"/>
  <c r="GH70" i="10" s="1"/>
  <c r="GH74" i="10" s="1"/>
  <c r="FZ7" i="8"/>
  <c r="FZ70" i="8" s="1"/>
  <c r="FZ74" i="8" s="1"/>
  <c r="FZ7" i="10"/>
  <c r="FZ70" i="10" s="1"/>
  <c r="FZ74" i="10" s="1"/>
  <c r="FR7" i="8"/>
  <c r="FR70" i="8" s="1"/>
  <c r="FR74" i="8" s="1"/>
  <c r="FR7" i="10"/>
  <c r="FR70" i="10" s="1"/>
  <c r="FR74" i="10" s="1"/>
  <c r="FJ7" i="8"/>
  <c r="FJ70" i="8" s="1"/>
  <c r="FJ74" i="8" s="1"/>
  <c r="FJ7" i="10"/>
  <c r="FJ70" i="10" s="1"/>
  <c r="FJ74" i="10" s="1"/>
  <c r="FB7" i="8"/>
  <c r="FB70" i="8" s="1"/>
  <c r="FB74" i="8" s="1"/>
  <c r="FB7" i="10"/>
  <c r="FB70" i="10" s="1"/>
  <c r="FB74" i="10" s="1"/>
  <c r="ET7" i="8"/>
  <c r="ET70" i="8" s="1"/>
  <c r="ET74" i="8" s="1"/>
  <c r="ET7" i="10"/>
  <c r="ET70" i="10" s="1"/>
  <c r="ET74" i="10" s="1"/>
  <c r="EL7" i="8"/>
  <c r="EL70" i="8" s="1"/>
  <c r="EL74" i="8" s="1"/>
  <c r="EL7" i="10"/>
  <c r="EL70" i="10" s="1"/>
  <c r="EL74" i="10" s="1"/>
  <c r="ED7" i="8"/>
  <c r="ED70" i="8" s="1"/>
  <c r="ED74" i="8" s="1"/>
  <c r="ED7" i="10"/>
  <c r="ED70" i="10" s="1"/>
  <c r="ED74" i="10" s="1"/>
  <c r="DV7" i="8"/>
  <c r="DV70" i="8" s="1"/>
  <c r="DV74" i="8" s="1"/>
  <c r="DV7" i="10"/>
  <c r="DV70" i="10" s="1"/>
  <c r="DV74" i="10" s="1"/>
  <c r="DN7" i="8"/>
  <c r="DN70" i="8" s="1"/>
  <c r="DN74" i="8" s="1"/>
  <c r="DN7" i="10"/>
  <c r="DN70" i="10" s="1"/>
  <c r="DN74" i="10" s="1"/>
  <c r="DF7" i="8"/>
  <c r="DF70" i="8" s="1"/>
  <c r="DF74" i="8" s="1"/>
  <c r="DF7" i="10"/>
  <c r="DF70" i="10" s="1"/>
  <c r="DF74" i="10" s="1"/>
  <c r="CX7" i="8"/>
  <c r="CX70" i="8" s="1"/>
  <c r="CX74" i="8" s="1"/>
  <c r="CX7" i="10"/>
  <c r="CX70" i="10" s="1"/>
  <c r="CX74" i="10" s="1"/>
  <c r="CP7" i="8"/>
  <c r="CP70" i="8" s="1"/>
  <c r="CP74" i="8" s="1"/>
  <c r="CP7" i="10"/>
  <c r="CP70" i="10" s="1"/>
  <c r="CP74" i="10" s="1"/>
  <c r="CH7" i="8"/>
  <c r="CH70" i="8" s="1"/>
  <c r="CH74" i="8" s="1"/>
  <c r="CH7" i="10"/>
  <c r="CH70" i="10" s="1"/>
  <c r="CH74" i="10" s="1"/>
  <c r="BZ7" i="8"/>
  <c r="BZ70" i="8" s="1"/>
  <c r="BZ74" i="8" s="1"/>
  <c r="BZ7" i="10"/>
  <c r="BZ70" i="10" s="1"/>
  <c r="BZ74" i="10" s="1"/>
  <c r="BR7" i="8"/>
  <c r="BR70" i="8" s="1"/>
  <c r="BR74" i="8" s="1"/>
  <c r="BR7" i="10"/>
  <c r="BR70" i="10" s="1"/>
  <c r="BR74" i="10" s="1"/>
  <c r="BJ7" i="8"/>
  <c r="BJ70" i="8" s="1"/>
  <c r="BJ74" i="8" s="1"/>
  <c r="BJ7" i="10"/>
  <c r="BJ70" i="10" s="1"/>
  <c r="BJ74" i="10" s="1"/>
  <c r="BB7" i="8"/>
  <c r="BB70" i="8" s="1"/>
  <c r="BB74" i="8" s="1"/>
  <c r="BB7" i="10"/>
  <c r="BB70" i="10" s="1"/>
  <c r="BB74" i="10" s="1"/>
  <c r="AT7" i="8"/>
  <c r="AT70" i="8" s="1"/>
  <c r="AT74" i="8" s="1"/>
  <c r="AT7" i="10"/>
  <c r="AT70" i="10" s="1"/>
  <c r="AT74" i="10" s="1"/>
  <c r="AL7" i="8"/>
  <c r="AL70" i="8" s="1"/>
  <c r="AL74" i="8" s="1"/>
  <c r="AL7" i="10"/>
  <c r="AL70" i="10" s="1"/>
  <c r="AL74" i="10" s="1"/>
  <c r="AD7" i="8"/>
  <c r="AD70" i="8" s="1"/>
  <c r="AD74" i="8" s="1"/>
  <c r="AD7" i="10"/>
  <c r="AD70" i="10" s="1"/>
  <c r="AD74" i="10" s="1"/>
  <c r="V7" i="8"/>
  <c r="V70" i="8" s="1"/>
  <c r="V74" i="8" s="1"/>
  <c r="V7" i="10"/>
  <c r="V70" i="10" s="1"/>
  <c r="V74" i="10" s="1"/>
  <c r="N7" i="8"/>
  <c r="N70" i="8" s="1"/>
  <c r="N74" i="8" s="1"/>
  <c r="N7" i="10"/>
  <c r="N70" i="10" s="1"/>
  <c r="N74" i="10" s="1"/>
  <c r="F7" i="8"/>
  <c r="F70" i="8" s="1"/>
  <c r="F74" i="8" s="1"/>
  <c r="F7" i="10"/>
  <c r="F70" i="10" s="1"/>
  <c r="F74" i="10" s="1"/>
  <c r="KA17" i="8"/>
  <c r="KA92" i="8" s="1"/>
  <c r="KA17" i="10"/>
  <c r="KA92" i="10" s="1"/>
  <c r="JS17" i="8"/>
  <c r="JS92" i="8" s="1"/>
  <c r="JS17" i="10"/>
  <c r="JS92" i="10" s="1"/>
  <c r="JK17" i="8"/>
  <c r="JK92" i="8" s="1"/>
  <c r="JK17" i="10"/>
  <c r="JK92" i="10" s="1"/>
  <c r="JC17" i="8"/>
  <c r="JC92" i="8" s="1"/>
  <c r="JC17" i="10"/>
  <c r="JC92" i="10" s="1"/>
  <c r="IU17" i="8"/>
  <c r="IU92" i="8" s="1"/>
  <c r="IU17" i="10"/>
  <c r="IU92" i="10" s="1"/>
  <c r="IM17" i="8"/>
  <c r="IM92" i="8" s="1"/>
  <c r="IM17" i="10"/>
  <c r="IM92" i="10" s="1"/>
  <c r="IE17" i="8"/>
  <c r="IE92" i="8" s="1"/>
  <c r="IE17" i="10"/>
  <c r="IE92" i="10" s="1"/>
  <c r="HW17" i="8"/>
  <c r="HW92" i="8" s="1"/>
  <c r="HW17" i="10"/>
  <c r="HW92" i="10" s="1"/>
  <c r="HO17" i="8"/>
  <c r="HO92" i="8" s="1"/>
  <c r="HO17" i="10"/>
  <c r="HO92" i="10" s="1"/>
  <c r="HG17" i="8"/>
  <c r="HG92" i="8" s="1"/>
  <c r="HG17" i="10"/>
  <c r="HG92" i="10" s="1"/>
  <c r="GY17" i="8"/>
  <c r="GY92" i="8" s="1"/>
  <c r="GY17" i="10"/>
  <c r="GY92" i="10" s="1"/>
  <c r="KB9" i="8"/>
  <c r="KB90" i="8" s="1"/>
  <c r="KB9" i="10"/>
  <c r="KB90" i="10" s="1"/>
  <c r="JT9" i="8"/>
  <c r="JT90" i="8" s="1"/>
  <c r="JT9" i="10"/>
  <c r="JT90" i="10" s="1"/>
  <c r="JL9" i="8"/>
  <c r="JL90" i="8" s="1"/>
  <c r="JL9" i="10"/>
  <c r="JL90" i="10" s="1"/>
  <c r="JD9" i="8"/>
  <c r="JD90" i="8" s="1"/>
  <c r="JD9" i="10"/>
  <c r="JD90" i="10" s="1"/>
  <c r="IV9" i="8"/>
  <c r="IV90" i="8" s="1"/>
  <c r="IV9" i="10"/>
  <c r="IV90" i="10" s="1"/>
  <c r="IN9" i="8"/>
  <c r="IN90" i="8" s="1"/>
  <c r="IN9" i="10"/>
  <c r="IN90" i="10" s="1"/>
  <c r="IF9" i="8"/>
  <c r="IF90" i="8" s="1"/>
  <c r="IF9" i="10"/>
  <c r="IF90" i="10" s="1"/>
  <c r="HX9" i="8"/>
  <c r="HX90" i="8" s="1"/>
  <c r="HX9" i="10"/>
  <c r="HX90" i="10" s="1"/>
  <c r="HP9" i="8"/>
  <c r="HP90" i="8" s="1"/>
  <c r="HP9" i="10"/>
  <c r="HP90" i="10" s="1"/>
  <c r="HH9" i="8"/>
  <c r="HH90" i="8" s="1"/>
  <c r="HH9" i="10"/>
  <c r="HH90" i="10" s="1"/>
  <c r="GZ9" i="8"/>
  <c r="GZ90" i="8" s="1"/>
  <c r="GZ9" i="10"/>
  <c r="GZ90" i="10" s="1"/>
  <c r="GR9" i="8"/>
  <c r="GR90" i="8" s="1"/>
  <c r="GR9" i="10"/>
  <c r="GR90" i="10" s="1"/>
  <c r="GJ9" i="8"/>
  <c r="GJ90" i="8" s="1"/>
  <c r="GJ9" i="10"/>
  <c r="GJ90" i="10" s="1"/>
  <c r="GB9" i="8"/>
  <c r="GB90" i="8" s="1"/>
  <c r="GB9" i="10"/>
  <c r="GB90" i="10" s="1"/>
  <c r="FT9" i="8"/>
  <c r="FT90" i="8" s="1"/>
  <c r="FT9" i="10"/>
  <c r="FT90" i="10" s="1"/>
  <c r="FL9" i="8"/>
  <c r="FL90" i="8" s="1"/>
  <c r="FL9" i="10"/>
  <c r="FL90" i="10" s="1"/>
  <c r="FD9" i="8"/>
  <c r="FD90" i="8" s="1"/>
  <c r="FD9" i="10"/>
  <c r="FD90" i="10" s="1"/>
  <c r="EV9" i="8"/>
  <c r="EV90" i="8" s="1"/>
  <c r="EV9" i="10"/>
  <c r="EV90" i="10" s="1"/>
  <c r="EN9" i="8"/>
  <c r="EN90" i="8" s="1"/>
  <c r="EN9" i="10"/>
  <c r="EN90" i="10" s="1"/>
  <c r="EF9" i="8"/>
  <c r="EF90" i="8" s="1"/>
  <c r="EF9" i="10"/>
  <c r="EF90" i="10" s="1"/>
  <c r="DX9" i="8"/>
  <c r="DX90" i="8" s="1"/>
  <c r="DX9" i="10"/>
  <c r="DX90" i="10" s="1"/>
  <c r="DP9" i="8"/>
  <c r="DP90" i="8" s="1"/>
  <c r="DP9" i="10"/>
  <c r="DP90" i="10" s="1"/>
  <c r="DH9" i="8"/>
  <c r="DH90" i="8" s="1"/>
  <c r="DH9" i="10"/>
  <c r="DH90" i="10" s="1"/>
  <c r="CZ9" i="8"/>
  <c r="CZ90" i="8" s="1"/>
  <c r="CZ9" i="10"/>
  <c r="CZ90" i="10" s="1"/>
  <c r="CR9" i="8"/>
  <c r="CR90" i="8" s="1"/>
  <c r="CR9" i="10"/>
  <c r="CR90" i="10" s="1"/>
  <c r="CJ9" i="8"/>
  <c r="CJ90" i="8" s="1"/>
  <c r="CJ9" i="10"/>
  <c r="CJ90" i="10" s="1"/>
  <c r="CB9" i="8"/>
  <c r="CB90" i="8" s="1"/>
  <c r="CB9" i="10"/>
  <c r="CB90" i="10" s="1"/>
  <c r="BT9" i="8"/>
  <c r="BT90" i="8" s="1"/>
  <c r="BT9" i="10"/>
  <c r="BT90" i="10" s="1"/>
  <c r="BL9" i="8"/>
  <c r="BL90" i="8" s="1"/>
  <c r="BL9" i="10"/>
  <c r="BL90" i="10" s="1"/>
  <c r="BD9" i="8"/>
  <c r="BD90" i="8" s="1"/>
  <c r="BD9" i="10"/>
  <c r="BD90" i="10" s="1"/>
  <c r="AV9" i="8"/>
  <c r="AV90" i="8" s="1"/>
  <c r="AV9" i="10"/>
  <c r="AV90" i="10" s="1"/>
  <c r="AN9" i="8"/>
  <c r="AN90" i="8" s="1"/>
  <c r="AN9" i="10"/>
  <c r="AN90" i="10" s="1"/>
  <c r="AF9" i="8"/>
  <c r="AF90" i="8" s="1"/>
  <c r="AF9" i="10"/>
  <c r="AF90" i="10" s="1"/>
  <c r="X9" i="8"/>
  <c r="X90" i="8" s="1"/>
  <c r="X9" i="10"/>
  <c r="X90" i="10" s="1"/>
  <c r="P9" i="8"/>
  <c r="P90" i="8" s="1"/>
  <c r="P9" i="10"/>
  <c r="P90" i="10" s="1"/>
  <c r="H9" i="8"/>
  <c r="H90" i="8" s="1"/>
  <c r="H9" i="10"/>
  <c r="H90" i="10" s="1"/>
  <c r="Z7" i="8"/>
  <c r="Z70" i="8" s="1"/>
  <c r="Z74" i="8" s="1"/>
  <c r="Z7" i="10"/>
  <c r="Z70" i="10" s="1"/>
  <c r="Z74" i="10" s="1"/>
  <c r="R7" i="8"/>
  <c r="R70" i="8" s="1"/>
  <c r="R74" i="8" s="1"/>
  <c r="R7" i="10"/>
  <c r="R70" i="10" s="1"/>
  <c r="R74" i="10" s="1"/>
  <c r="J7" i="8"/>
  <c r="J70" i="8" s="1"/>
  <c r="J74" i="8" s="1"/>
  <c r="J7" i="10"/>
  <c r="J70" i="10" s="1"/>
  <c r="J74" i="10" s="1"/>
  <c r="KE17" i="8"/>
  <c r="KE92" i="8" s="1"/>
  <c r="KE17" i="10"/>
  <c r="KE92" i="10" s="1"/>
  <c r="JW17" i="8"/>
  <c r="JW92" i="8" s="1"/>
  <c r="JW17" i="10"/>
  <c r="JW92" i="10" s="1"/>
  <c r="JO17" i="8"/>
  <c r="JO92" i="8" s="1"/>
  <c r="JO17" i="10"/>
  <c r="JO92" i="10" s="1"/>
  <c r="JG17" i="8"/>
  <c r="JG92" i="8" s="1"/>
  <c r="JG17" i="10"/>
  <c r="JG92" i="10" s="1"/>
  <c r="IY17" i="8"/>
  <c r="IY92" i="8" s="1"/>
  <c r="IY17" i="10"/>
  <c r="IY92" i="10" s="1"/>
  <c r="IQ17" i="8"/>
  <c r="IQ92" i="8" s="1"/>
  <c r="IQ17" i="10"/>
  <c r="IQ92" i="10" s="1"/>
  <c r="II17" i="8"/>
  <c r="II92" i="8" s="1"/>
  <c r="II17" i="10"/>
  <c r="II92" i="10" s="1"/>
  <c r="IA17" i="8"/>
  <c r="IA92" i="8" s="1"/>
  <c r="IA17" i="10"/>
  <c r="IA92" i="10" s="1"/>
  <c r="HS17" i="8"/>
  <c r="HS92" i="8" s="1"/>
  <c r="HS94" i="8" s="1"/>
  <c r="HS17" i="10"/>
  <c r="HS92" i="10" s="1"/>
  <c r="HK17" i="8"/>
  <c r="HK92" i="8" s="1"/>
  <c r="HK17" i="10"/>
  <c r="HK92" i="10" s="1"/>
  <c r="HC17" i="8"/>
  <c r="HC92" i="8" s="1"/>
  <c r="HC17" i="10"/>
  <c r="HC92" i="10" s="1"/>
  <c r="KF9" i="8"/>
  <c r="KF90" i="8" s="1"/>
  <c r="KF9" i="10"/>
  <c r="KF90" i="10" s="1"/>
  <c r="JX9" i="8"/>
  <c r="JX90" i="8" s="1"/>
  <c r="JX9" i="10"/>
  <c r="JX90" i="10" s="1"/>
  <c r="JP9" i="8"/>
  <c r="JP90" i="8" s="1"/>
  <c r="JP9" i="10"/>
  <c r="JP90" i="10" s="1"/>
  <c r="JH9" i="8"/>
  <c r="JH90" i="8" s="1"/>
  <c r="JH9" i="10"/>
  <c r="JH90" i="10" s="1"/>
  <c r="IZ9" i="8"/>
  <c r="IZ90" i="8" s="1"/>
  <c r="IZ9" i="10"/>
  <c r="IZ90" i="10" s="1"/>
  <c r="IR9" i="8"/>
  <c r="IR90" i="8" s="1"/>
  <c r="IR9" i="10"/>
  <c r="IR90" i="10" s="1"/>
  <c r="IJ9" i="8"/>
  <c r="IJ90" i="8" s="1"/>
  <c r="IJ9" i="10"/>
  <c r="IJ90" i="10" s="1"/>
  <c r="IB9" i="8"/>
  <c r="IB90" i="8" s="1"/>
  <c r="IB9" i="10"/>
  <c r="IB90" i="10" s="1"/>
  <c r="HT9" i="8"/>
  <c r="HT90" i="8" s="1"/>
  <c r="HT9" i="10"/>
  <c r="HT90" i="10" s="1"/>
  <c r="HL9" i="8"/>
  <c r="HL90" i="8" s="1"/>
  <c r="HL9" i="10"/>
  <c r="HL90" i="10" s="1"/>
  <c r="HD9" i="8"/>
  <c r="HD90" i="8" s="1"/>
  <c r="HD9" i="10"/>
  <c r="HD90" i="10" s="1"/>
  <c r="GV9" i="8"/>
  <c r="GV90" i="8" s="1"/>
  <c r="GV9" i="10"/>
  <c r="GV90" i="10" s="1"/>
  <c r="GN9" i="8"/>
  <c r="GN90" i="8" s="1"/>
  <c r="GN9" i="10"/>
  <c r="GN90" i="10" s="1"/>
  <c r="GF9" i="8"/>
  <c r="GF90" i="8" s="1"/>
  <c r="GF9" i="10"/>
  <c r="GF90" i="10" s="1"/>
  <c r="FX9" i="8"/>
  <c r="FX90" i="8" s="1"/>
  <c r="FX9" i="10"/>
  <c r="FX90" i="10" s="1"/>
  <c r="FP9" i="8"/>
  <c r="FP90" i="8" s="1"/>
  <c r="FP9" i="10"/>
  <c r="FP90" i="10" s="1"/>
  <c r="FH9" i="8"/>
  <c r="FH90" i="8" s="1"/>
  <c r="FH9" i="10"/>
  <c r="FH90" i="10" s="1"/>
  <c r="EZ9" i="8"/>
  <c r="EZ90" i="8" s="1"/>
  <c r="EZ9" i="10"/>
  <c r="EZ90" i="10" s="1"/>
  <c r="ER9" i="8"/>
  <c r="ER90" i="8" s="1"/>
  <c r="ER9" i="10"/>
  <c r="ER90" i="10" s="1"/>
  <c r="EJ9" i="8"/>
  <c r="EJ90" i="8" s="1"/>
  <c r="EJ9" i="10"/>
  <c r="EJ90" i="10" s="1"/>
  <c r="EB9" i="8"/>
  <c r="EB90" i="8" s="1"/>
  <c r="EB9" i="10"/>
  <c r="EB90" i="10" s="1"/>
  <c r="DT9" i="8"/>
  <c r="DT90" i="8" s="1"/>
  <c r="DT9" i="10"/>
  <c r="DT90" i="10" s="1"/>
  <c r="DL9" i="8"/>
  <c r="DL90" i="8" s="1"/>
  <c r="DL9" i="10"/>
  <c r="DL90" i="10" s="1"/>
  <c r="DD9" i="8"/>
  <c r="DD90" i="8" s="1"/>
  <c r="DD9" i="10"/>
  <c r="DD90" i="10" s="1"/>
  <c r="CV9" i="8"/>
  <c r="CV90" i="8" s="1"/>
  <c r="CV9" i="10"/>
  <c r="CV90" i="10" s="1"/>
  <c r="CN9" i="8"/>
  <c r="CN90" i="8" s="1"/>
  <c r="CN9" i="10"/>
  <c r="CN90" i="10" s="1"/>
  <c r="CF9" i="8"/>
  <c r="CF90" i="8" s="1"/>
  <c r="CF9" i="10"/>
  <c r="CF90" i="10" s="1"/>
  <c r="BX9" i="8"/>
  <c r="BX90" i="8" s="1"/>
  <c r="BX9" i="10"/>
  <c r="BX90" i="10" s="1"/>
  <c r="BP9" i="8"/>
  <c r="BP90" i="8" s="1"/>
  <c r="BP9" i="10"/>
  <c r="BP90" i="10" s="1"/>
  <c r="BH9" i="8"/>
  <c r="BH90" i="8" s="1"/>
  <c r="BH9" i="10"/>
  <c r="BH90" i="10" s="1"/>
  <c r="AZ9" i="8"/>
  <c r="AZ90" i="8" s="1"/>
  <c r="AZ9" i="10"/>
  <c r="AZ90" i="10" s="1"/>
  <c r="AR9" i="8"/>
  <c r="AR90" i="8" s="1"/>
  <c r="AR9" i="10"/>
  <c r="AR90" i="10" s="1"/>
  <c r="AJ9" i="8"/>
  <c r="AJ90" i="8" s="1"/>
  <c r="AJ9" i="10"/>
  <c r="AJ90" i="10" s="1"/>
  <c r="AB9" i="8"/>
  <c r="AB90" i="8" s="1"/>
  <c r="AB9" i="10"/>
  <c r="AB90" i="10" s="1"/>
  <c r="T9" i="8"/>
  <c r="T90" i="8" s="1"/>
  <c r="T9" i="10"/>
  <c r="T90" i="10" s="1"/>
  <c r="L9" i="8"/>
  <c r="L90" i="8" s="1"/>
  <c r="L9" i="10"/>
  <c r="L90" i="10" s="1"/>
  <c r="KB7" i="8"/>
  <c r="KB70" i="8" s="1"/>
  <c r="KB74" i="8" s="1"/>
  <c r="KB7" i="10"/>
  <c r="KB70" i="10" s="1"/>
  <c r="KB74" i="10" s="1"/>
  <c r="JD7" i="8"/>
  <c r="JD70" i="8" s="1"/>
  <c r="JD74" i="8" s="1"/>
  <c r="JD7" i="10"/>
  <c r="JD70" i="10" s="1"/>
  <c r="JD74" i="10" s="1"/>
  <c r="IN7" i="8"/>
  <c r="IN70" i="8" s="1"/>
  <c r="IN74" i="8" s="1"/>
  <c r="IN7" i="10"/>
  <c r="IN70" i="10" s="1"/>
  <c r="IN74" i="10" s="1"/>
  <c r="HX7" i="8"/>
  <c r="HX70" i="8" s="1"/>
  <c r="HX74" i="8" s="1"/>
  <c r="HX7" i="10"/>
  <c r="HX70" i="10" s="1"/>
  <c r="HX74" i="10" s="1"/>
  <c r="GZ7" i="8"/>
  <c r="GZ70" i="8" s="1"/>
  <c r="GZ74" i="8" s="1"/>
  <c r="GZ7" i="10"/>
  <c r="GZ70" i="10" s="1"/>
  <c r="GZ74" i="10" s="1"/>
  <c r="GB7" i="8"/>
  <c r="GB70" i="8" s="1"/>
  <c r="GB74" i="8" s="1"/>
  <c r="GB7" i="10"/>
  <c r="GB70" i="10" s="1"/>
  <c r="GB74" i="10" s="1"/>
  <c r="FD7" i="8"/>
  <c r="FD70" i="8" s="1"/>
  <c r="FD74" i="8" s="1"/>
  <c r="FD7" i="10"/>
  <c r="FD70" i="10" s="1"/>
  <c r="FD74" i="10" s="1"/>
  <c r="EF7" i="8"/>
  <c r="EF70" i="8" s="1"/>
  <c r="EF74" i="8" s="1"/>
  <c r="EF7" i="10"/>
  <c r="EF70" i="10" s="1"/>
  <c r="EF74" i="10" s="1"/>
  <c r="DP7" i="8"/>
  <c r="DP70" i="8" s="1"/>
  <c r="DP74" i="8" s="1"/>
  <c r="DP7" i="10"/>
  <c r="DP70" i="10" s="1"/>
  <c r="DP74" i="10" s="1"/>
  <c r="CB7" i="8"/>
  <c r="CB70" i="8" s="1"/>
  <c r="CB74" i="8" s="1"/>
  <c r="CB7" i="10"/>
  <c r="CB70" i="10" s="1"/>
  <c r="CB74" i="10" s="1"/>
  <c r="BL7" i="8"/>
  <c r="BL70" i="8" s="1"/>
  <c r="BL74" i="8" s="1"/>
  <c r="BL7" i="10"/>
  <c r="BL70" i="10" s="1"/>
  <c r="BL74" i="10" s="1"/>
  <c r="AV7" i="8"/>
  <c r="AV70" i="8" s="1"/>
  <c r="AV74" i="8" s="1"/>
  <c r="AV7" i="10"/>
  <c r="AV70" i="10" s="1"/>
  <c r="AV74" i="10" s="1"/>
  <c r="AN7" i="8"/>
  <c r="AN70" i="8" s="1"/>
  <c r="AN74" i="8" s="1"/>
  <c r="AN7" i="10"/>
  <c r="AN70" i="10" s="1"/>
  <c r="AN74" i="10" s="1"/>
  <c r="AF7" i="8"/>
  <c r="AF70" i="8" s="1"/>
  <c r="AF74" i="8" s="1"/>
  <c r="AF7" i="10"/>
  <c r="AF70" i="10" s="1"/>
  <c r="AF74" i="10" s="1"/>
  <c r="H7" i="8"/>
  <c r="H70" i="8" s="1"/>
  <c r="H74" i="8" s="1"/>
  <c r="H7" i="10"/>
  <c r="H70" i="10" s="1"/>
  <c r="H74" i="10" s="1"/>
  <c r="KC17" i="8"/>
  <c r="KC92" i="8" s="1"/>
  <c r="KC17" i="10"/>
  <c r="KC92" i="10" s="1"/>
  <c r="JE17" i="8"/>
  <c r="JE92" i="8" s="1"/>
  <c r="JE17" i="10"/>
  <c r="JE92" i="10" s="1"/>
  <c r="IO17" i="8"/>
  <c r="IO92" i="8" s="1"/>
  <c r="IO17" i="10"/>
  <c r="IO92" i="10" s="1"/>
  <c r="HY17" i="8"/>
  <c r="HY92" i="8" s="1"/>
  <c r="HY17" i="10"/>
  <c r="HY92" i="10" s="1"/>
  <c r="HQ17" i="8"/>
  <c r="HQ92" i="8" s="1"/>
  <c r="HQ17" i="10"/>
  <c r="HQ92" i="10" s="1"/>
  <c r="JF9" i="8"/>
  <c r="JF90" i="8" s="1"/>
  <c r="JF94" i="8" s="1"/>
  <c r="JF9" i="10"/>
  <c r="JF90" i="10" s="1"/>
  <c r="JF94" i="10" s="1"/>
  <c r="IP9" i="8"/>
  <c r="IP90" i="8" s="1"/>
  <c r="IP94" i="8" s="1"/>
  <c r="IP9" i="10"/>
  <c r="IP90" i="10" s="1"/>
  <c r="IP94" i="10" s="1"/>
  <c r="IH9" i="8"/>
  <c r="IH90" i="8" s="1"/>
  <c r="IH9" i="10"/>
  <c r="IH90" i="10" s="1"/>
  <c r="HZ9" i="8"/>
  <c r="HZ90" i="8" s="1"/>
  <c r="HZ9" i="10"/>
  <c r="HZ90" i="10" s="1"/>
  <c r="HR9" i="8"/>
  <c r="HR90" i="8" s="1"/>
  <c r="HR9" i="10"/>
  <c r="HR90" i="10" s="1"/>
  <c r="HJ9" i="8"/>
  <c r="HJ90" i="8" s="1"/>
  <c r="HJ9" i="10"/>
  <c r="HJ90" i="10" s="1"/>
  <c r="HB9" i="8"/>
  <c r="HB90" i="8" s="1"/>
  <c r="HB9" i="10"/>
  <c r="HB90" i="10" s="1"/>
  <c r="GL9" i="8"/>
  <c r="GL90" i="8" s="1"/>
  <c r="GL9" i="10"/>
  <c r="GL90" i="10" s="1"/>
  <c r="GD9" i="8"/>
  <c r="GD90" i="8" s="1"/>
  <c r="GD9" i="10"/>
  <c r="GD90" i="10" s="1"/>
  <c r="FV9" i="8"/>
  <c r="FV90" i="8" s="1"/>
  <c r="FV9" i="10"/>
  <c r="FV90" i="10" s="1"/>
  <c r="FN9" i="8"/>
  <c r="FN90" i="8" s="1"/>
  <c r="FN9" i="10"/>
  <c r="FN90" i="10" s="1"/>
  <c r="FF9" i="8"/>
  <c r="FF90" i="8" s="1"/>
  <c r="FF9" i="10"/>
  <c r="FF90" i="10" s="1"/>
  <c r="EX9" i="8"/>
  <c r="EX90" i="8" s="1"/>
  <c r="EX9" i="10"/>
  <c r="EX90" i="10" s="1"/>
  <c r="EP9" i="8"/>
  <c r="EP90" i="8" s="1"/>
  <c r="EP9" i="10"/>
  <c r="EP90" i="10" s="1"/>
  <c r="EH9" i="8"/>
  <c r="EH90" i="8" s="1"/>
  <c r="EH9" i="10"/>
  <c r="EH90" i="10" s="1"/>
  <c r="DZ9" i="8"/>
  <c r="DZ90" i="8" s="1"/>
  <c r="DZ9" i="10"/>
  <c r="DZ90" i="10" s="1"/>
  <c r="DR9" i="8"/>
  <c r="DR90" i="8" s="1"/>
  <c r="DR9" i="10"/>
  <c r="DR90" i="10" s="1"/>
  <c r="DJ9" i="8"/>
  <c r="DJ90" i="8" s="1"/>
  <c r="DJ9" i="10"/>
  <c r="DJ90" i="10" s="1"/>
  <c r="DB9" i="8"/>
  <c r="DB90" i="8" s="1"/>
  <c r="DB9" i="10"/>
  <c r="DB90" i="10" s="1"/>
  <c r="CT9" i="8"/>
  <c r="CT90" i="8" s="1"/>
  <c r="CT9" i="10"/>
  <c r="CT90" i="10" s="1"/>
  <c r="CL9" i="8"/>
  <c r="CL90" i="8" s="1"/>
  <c r="CL9" i="10"/>
  <c r="CL90" i="10" s="1"/>
  <c r="CD9" i="8"/>
  <c r="CD90" i="8" s="1"/>
  <c r="CD9" i="10"/>
  <c r="CD90" i="10" s="1"/>
  <c r="BV9" i="8"/>
  <c r="BV90" i="8" s="1"/>
  <c r="BV9" i="10"/>
  <c r="BV90" i="10" s="1"/>
  <c r="BN9" i="8"/>
  <c r="BN90" i="8" s="1"/>
  <c r="BN9" i="10"/>
  <c r="BN90" i="10" s="1"/>
  <c r="D90" i="10" s="1"/>
  <c r="BF9" i="8"/>
  <c r="BF90" i="8" s="1"/>
  <c r="BF9" i="10"/>
  <c r="BF90" i="10" s="1"/>
  <c r="AP9" i="8"/>
  <c r="AP90" i="8" s="1"/>
  <c r="AP9" i="10"/>
  <c r="AP90" i="10" s="1"/>
  <c r="AH9" i="8"/>
  <c r="AH90" i="8" s="1"/>
  <c r="AH9" i="10"/>
  <c r="AH90" i="10" s="1"/>
  <c r="Z9" i="8"/>
  <c r="Z90" i="8" s="1"/>
  <c r="Z9" i="10"/>
  <c r="Z90" i="10" s="1"/>
  <c r="R9" i="8"/>
  <c r="R90" i="8" s="1"/>
  <c r="R9" i="10"/>
  <c r="R90" i="10" s="1"/>
  <c r="JT7" i="8"/>
  <c r="JT70" i="8" s="1"/>
  <c r="JT74" i="8" s="1"/>
  <c r="JT7" i="10"/>
  <c r="JT70" i="10" s="1"/>
  <c r="JT74" i="10" s="1"/>
  <c r="IV7" i="8"/>
  <c r="IV70" i="8" s="1"/>
  <c r="IV74" i="8" s="1"/>
  <c r="IV7" i="10"/>
  <c r="IV70" i="10" s="1"/>
  <c r="IV74" i="10" s="1"/>
  <c r="HP7" i="8"/>
  <c r="HP70" i="8" s="1"/>
  <c r="HP74" i="8" s="1"/>
  <c r="HP7" i="10"/>
  <c r="HP70" i="10" s="1"/>
  <c r="HP74" i="10" s="1"/>
  <c r="GR7" i="8"/>
  <c r="GR70" i="8" s="1"/>
  <c r="GR74" i="8" s="1"/>
  <c r="GR7" i="10"/>
  <c r="GR70" i="10" s="1"/>
  <c r="GR74" i="10" s="1"/>
  <c r="FT7" i="8"/>
  <c r="FT70" i="8" s="1"/>
  <c r="FT74" i="8" s="1"/>
  <c r="FT7" i="10"/>
  <c r="FT70" i="10" s="1"/>
  <c r="FT74" i="10" s="1"/>
  <c r="EV7" i="8"/>
  <c r="EV70" i="8" s="1"/>
  <c r="EV74" i="8" s="1"/>
  <c r="EV7" i="10"/>
  <c r="EV70" i="10" s="1"/>
  <c r="EV74" i="10" s="1"/>
  <c r="DH7" i="8"/>
  <c r="DH70" i="8" s="1"/>
  <c r="DH74" i="8" s="1"/>
  <c r="DH7" i="10"/>
  <c r="DH70" i="10" s="1"/>
  <c r="DH74" i="10" s="1"/>
  <c r="BT7" i="8"/>
  <c r="BT70" i="8" s="1"/>
  <c r="BT74" i="8" s="1"/>
  <c r="BT7" i="10"/>
  <c r="BT70" i="10" s="1"/>
  <c r="BT74" i="10" s="1"/>
  <c r="X7" i="8"/>
  <c r="X70" i="8" s="1"/>
  <c r="X74" i="8" s="1"/>
  <c r="X7" i="10"/>
  <c r="X70" i="10" s="1"/>
  <c r="X74" i="10" s="1"/>
  <c r="JU17" i="8"/>
  <c r="JU92" i="8" s="1"/>
  <c r="JU17" i="10"/>
  <c r="JU92" i="10" s="1"/>
  <c r="IW17" i="8"/>
  <c r="IW92" i="8" s="1"/>
  <c r="IW17" i="10"/>
  <c r="IW92" i="10" s="1"/>
  <c r="HI17" i="8"/>
  <c r="HI92" i="8" s="1"/>
  <c r="HI17" i="10"/>
  <c r="HI92" i="10" s="1"/>
  <c r="KD9" i="8"/>
  <c r="KD90" i="8" s="1"/>
  <c r="KD9" i="10"/>
  <c r="KD90" i="10" s="1"/>
  <c r="JN9" i="8"/>
  <c r="JN90" i="8" s="1"/>
  <c r="JN9" i="10"/>
  <c r="JN90" i="10" s="1"/>
  <c r="IX9" i="8"/>
  <c r="IX90" i="8" s="1"/>
  <c r="IX9" i="10"/>
  <c r="IX90" i="10" s="1"/>
  <c r="GT9" i="8"/>
  <c r="GT90" i="8" s="1"/>
  <c r="GT9" i="10"/>
  <c r="GT90" i="10" s="1"/>
  <c r="J9" i="8"/>
  <c r="J90" i="8" s="1"/>
  <c r="J9" i="10"/>
  <c r="J90" i="10" s="1"/>
  <c r="KA7" i="8"/>
  <c r="KA70" i="8" s="1"/>
  <c r="KA74" i="8" s="1"/>
  <c r="KA7" i="10"/>
  <c r="KA70" i="10" s="1"/>
  <c r="KA74" i="10" s="1"/>
  <c r="JS7" i="8"/>
  <c r="JS70" i="8" s="1"/>
  <c r="JS74" i="8" s="1"/>
  <c r="JS7" i="10"/>
  <c r="JS70" i="10" s="1"/>
  <c r="JS74" i="10" s="1"/>
  <c r="JK7" i="8"/>
  <c r="JK70" i="8" s="1"/>
  <c r="JK74" i="8" s="1"/>
  <c r="JK7" i="10"/>
  <c r="JK70" i="10" s="1"/>
  <c r="JK74" i="10" s="1"/>
  <c r="JC7" i="8"/>
  <c r="JC70" i="8" s="1"/>
  <c r="JC74" i="8" s="1"/>
  <c r="JC7" i="10"/>
  <c r="JC70" i="10" s="1"/>
  <c r="JC74" i="10" s="1"/>
  <c r="IU7" i="8"/>
  <c r="IU70" i="8" s="1"/>
  <c r="IU74" i="8" s="1"/>
  <c r="IU7" i="10"/>
  <c r="IU70" i="10" s="1"/>
  <c r="IU74" i="10" s="1"/>
  <c r="IM7" i="8"/>
  <c r="IM70" i="8" s="1"/>
  <c r="IM74" i="8" s="1"/>
  <c r="IM7" i="10"/>
  <c r="IM70" i="10" s="1"/>
  <c r="IM74" i="10" s="1"/>
  <c r="IE7" i="8"/>
  <c r="IE70" i="8" s="1"/>
  <c r="IE74" i="8" s="1"/>
  <c r="IE7" i="10"/>
  <c r="IE70" i="10" s="1"/>
  <c r="IE74" i="10" s="1"/>
  <c r="HW7" i="8"/>
  <c r="HW70" i="8" s="1"/>
  <c r="HW74" i="8" s="1"/>
  <c r="HW7" i="10"/>
  <c r="HW70" i="10" s="1"/>
  <c r="HW74" i="10" s="1"/>
  <c r="HO7" i="8"/>
  <c r="HO70" i="8" s="1"/>
  <c r="HO74" i="8" s="1"/>
  <c r="HO7" i="10"/>
  <c r="HO70" i="10" s="1"/>
  <c r="HO74" i="10" s="1"/>
  <c r="HG7" i="8"/>
  <c r="HG70" i="8" s="1"/>
  <c r="HG74" i="8" s="1"/>
  <c r="HG7" i="10"/>
  <c r="HG70" i="10" s="1"/>
  <c r="HG74" i="10" s="1"/>
  <c r="GY7" i="8"/>
  <c r="GY70" i="8" s="1"/>
  <c r="GY74" i="8" s="1"/>
  <c r="GY7" i="10"/>
  <c r="GY70" i="10" s="1"/>
  <c r="GY74" i="10" s="1"/>
  <c r="GQ7" i="8"/>
  <c r="GQ70" i="8" s="1"/>
  <c r="GQ74" i="8" s="1"/>
  <c r="GQ7" i="10"/>
  <c r="GQ70" i="10" s="1"/>
  <c r="GQ74" i="10" s="1"/>
  <c r="GI7" i="8"/>
  <c r="GI70" i="8" s="1"/>
  <c r="GI74" i="8" s="1"/>
  <c r="GI7" i="10"/>
  <c r="GI70" i="10" s="1"/>
  <c r="GI74" i="10" s="1"/>
  <c r="GA7" i="8"/>
  <c r="GA70" i="8" s="1"/>
  <c r="GA74" i="8" s="1"/>
  <c r="GA7" i="10"/>
  <c r="GA70" i="10" s="1"/>
  <c r="GA74" i="10" s="1"/>
  <c r="FS7" i="8"/>
  <c r="FS70" i="8" s="1"/>
  <c r="FS74" i="8" s="1"/>
  <c r="FS7" i="10"/>
  <c r="FS70" i="10" s="1"/>
  <c r="FS74" i="10" s="1"/>
  <c r="FK7" i="8"/>
  <c r="FK70" i="8" s="1"/>
  <c r="FK74" i="8" s="1"/>
  <c r="FK7" i="10"/>
  <c r="FK70" i="10" s="1"/>
  <c r="FK74" i="10" s="1"/>
  <c r="FC7" i="8"/>
  <c r="FC70" i="8" s="1"/>
  <c r="FC74" i="8" s="1"/>
  <c r="FC7" i="10"/>
  <c r="FC70" i="10" s="1"/>
  <c r="FC74" i="10" s="1"/>
  <c r="EU7" i="8"/>
  <c r="EU70" i="8" s="1"/>
  <c r="EU74" i="8" s="1"/>
  <c r="EU7" i="10"/>
  <c r="EU70" i="10" s="1"/>
  <c r="EU74" i="10" s="1"/>
  <c r="EM7" i="8"/>
  <c r="EM70" i="8" s="1"/>
  <c r="EM74" i="8" s="1"/>
  <c r="EM7" i="10"/>
  <c r="EM70" i="10" s="1"/>
  <c r="EM74" i="10" s="1"/>
  <c r="EE7" i="8"/>
  <c r="EE70" i="8" s="1"/>
  <c r="EE74" i="8" s="1"/>
  <c r="EE7" i="10"/>
  <c r="EE70" i="10" s="1"/>
  <c r="EE74" i="10" s="1"/>
  <c r="DW7" i="8"/>
  <c r="DW70" i="8" s="1"/>
  <c r="DW74" i="8" s="1"/>
  <c r="DW7" i="10"/>
  <c r="DW70" i="10" s="1"/>
  <c r="DW74" i="10" s="1"/>
  <c r="DO7" i="8"/>
  <c r="DO70" i="8" s="1"/>
  <c r="DO74" i="8" s="1"/>
  <c r="DO7" i="10"/>
  <c r="DO70" i="10" s="1"/>
  <c r="DO74" i="10" s="1"/>
  <c r="DG7" i="8"/>
  <c r="DG70" i="8" s="1"/>
  <c r="DG74" i="8" s="1"/>
  <c r="DG7" i="10"/>
  <c r="DG70" i="10" s="1"/>
  <c r="DG74" i="10" s="1"/>
  <c r="CY7" i="8"/>
  <c r="CY70" i="8" s="1"/>
  <c r="CY74" i="8" s="1"/>
  <c r="CY7" i="10"/>
  <c r="CY70" i="10" s="1"/>
  <c r="CY74" i="10" s="1"/>
  <c r="CQ7" i="8"/>
  <c r="CQ70" i="8" s="1"/>
  <c r="CQ74" i="8" s="1"/>
  <c r="CQ7" i="10"/>
  <c r="CQ70" i="10" s="1"/>
  <c r="CQ74" i="10" s="1"/>
  <c r="CI7" i="8"/>
  <c r="CI70" i="8" s="1"/>
  <c r="CI74" i="8" s="1"/>
  <c r="CI7" i="10"/>
  <c r="CI70" i="10" s="1"/>
  <c r="CI74" i="10" s="1"/>
  <c r="CA7" i="8"/>
  <c r="CA70" i="8" s="1"/>
  <c r="CA74" i="8" s="1"/>
  <c r="CA7" i="10"/>
  <c r="CA70" i="10" s="1"/>
  <c r="CA74" i="10" s="1"/>
  <c r="BS7" i="8"/>
  <c r="BS70" i="8" s="1"/>
  <c r="BS74" i="8" s="1"/>
  <c r="BS7" i="10"/>
  <c r="BS70" i="10" s="1"/>
  <c r="BS74" i="10" s="1"/>
  <c r="BK7" i="8"/>
  <c r="BK70" i="8" s="1"/>
  <c r="BK74" i="8" s="1"/>
  <c r="BK7" i="10"/>
  <c r="BK70" i="10" s="1"/>
  <c r="BK74" i="10" s="1"/>
  <c r="BC7" i="8"/>
  <c r="BC70" i="8" s="1"/>
  <c r="BC74" i="8" s="1"/>
  <c r="BC7" i="10"/>
  <c r="BC70" i="10" s="1"/>
  <c r="BC74" i="10" s="1"/>
  <c r="AU7" i="8"/>
  <c r="AU70" i="8" s="1"/>
  <c r="AU74" i="8" s="1"/>
  <c r="AU7" i="10"/>
  <c r="AU70" i="10" s="1"/>
  <c r="AU74" i="10" s="1"/>
  <c r="AM7" i="8"/>
  <c r="AM70" i="8" s="1"/>
  <c r="AM74" i="8" s="1"/>
  <c r="AM7" i="10"/>
  <c r="AM70" i="10" s="1"/>
  <c r="AM74" i="10" s="1"/>
  <c r="AE7" i="8"/>
  <c r="AE70" i="8" s="1"/>
  <c r="AE74" i="8" s="1"/>
  <c r="AE7" i="10"/>
  <c r="AE70" i="10" s="1"/>
  <c r="AE74" i="10" s="1"/>
  <c r="W7" i="8"/>
  <c r="W70" i="8" s="1"/>
  <c r="W74" i="8" s="1"/>
  <c r="W7" i="10"/>
  <c r="W70" i="10" s="1"/>
  <c r="W74" i="10" s="1"/>
  <c r="O7" i="8"/>
  <c r="O70" i="8" s="1"/>
  <c r="O74" i="8" s="1"/>
  <c r="O7" i="10"/>
  <c r="O70" i="10" s="1"/>
  <c r="O74" i="10" s="1"/>
  <c r="G7" i="8"/>
  <c r="G70" i="8" s="1"/>
  <c r="G74" i="8" s="1"/>
  <c r="G7" i="10"/>
  <c r="G70" i="10" s="1"/>
  <c r="G74" i="10" s="1"/>
  <c r="KB17" i="8"/>
  <c r="KB92" i="8" s="1"/>
  <c r="KB17" i="10"/>
  <c r="KB92" i="10" s="1"/>
  <c r="JT17" i="8"/>
  <c r="JT92" i="8" s="1"/>
  <c r="JT17" i="10"/>
  <c r="JT92" i="10" s="1"/>
  <c r="JL17" i="8"/>
  <c r="JL92" i="8" s="1"/>
  <c r="JL17" i="10"/>
  <c r="JL92" i="10" s="1"/>
  <c r="JD17" i="8"/>
  <c r="JD92" i="8" s="1"/>
  <c r="JD17" i="10"/>
  <c r="JD92" i="10" s="1"/>
  <c r="IV17" i="8"/>
  <c r="IV92" i="8" s="1"/>
  <c r="IV17" i="10"/>
  <c r="IV92" i="10" s="1"/>
  <c r="IN17" i="8"/>
  <c r="IN92" i="8" s="1"/>
  <c r="IN17" i="10"/>
  <c r="IN92" i="10" s="1"/>
  <c r="IF17" i="8"/>
  <c r="IF92" i="8" s="1"/>
  <c r="IF17" i="10"/>
  <c r="IF92" i="10" s="1"/>
  <c r="HX17" i="8"/>
  <c r="HX92" i="8" s="1"/>
  <c r="HX17" i="10"/>
  <c r="HX92" i="10" s="1"/>
  <c r="HP17" i="8"/>
  <c r="HP92" i="8" s="1"/>
  <c r="HP17" i="10"/>
  <c r="HP92" i="10" s="1"/>
  <c r="HH17" i="8"/>
  <c r="HH92" i="8" s="1"/>
  <c r="HH17" i="10"/>
  <c r="HH92" i="10" s="1"/>
  <c r="GZ17" i="8"/>
  <c r="GZ92" i="8" s="1"/>
  <c r="GZ17" i="10"/>
  <c r="GZ92" i="10" s="1"/>
  <c r="KC9" i="8"/>
  <c r="KC90" i="8" s="1"/>
  <c r="KC9" i="10"/>
  <c r="KC90" i="10" s="1"/>
  <c r="JU9" i="8"/>
  <c r="JU90" i="8" s="1"/>
  <c r="JU9" i="10"/>
  <c r="JU90" i="10" s="1"/>
  <c r="JM9" i="8"/>
  <c r="JM90" i="8" s="1"/>
  <c r="JM9" i="10"/>
  <c r="JM90" i="10" s="1"/>
  <c r="JE9" i="8"/>
  <c r="JE90" i="8" s="1"/>
  <c r="JE94" i="8" s="1"/>
  <c r="JE9" i="10"/>
  <c r="JE90" i="10" s="1"/>
  <c r="IW9" i="8"/>
  <c r="IW90" i="8" s="1"/>
  <c r="IW9" i="10"/>
  <c r="IW90" i="10" s="1"/>
  <c r="IO9" i="8"/>
  <c r="IO90" i="8" s="1"/>
  <c r="IO9" i="10"/>
  <c r="IO90" i="10" s="1"/>
  <c r="IG9" i="8"/>
  <c r="IG90" i="8" s="1"/>
  <c r="IG9" i="10"/>
  <c r="IG90" i="10" s="1"/>
  <c r="HY9" i="8"/>
  <c r="HY90" i="8" s="1"/>
  <c r="HY9" i="10"/>
  <c r="HY90" i="10" s="1"/>
  <c r="HQ9" i="8"/>
  <c r="HQ90" i="8" s="1"/>
  <c r="HQ9" i="10"/>
  <c r="HQ90" i="10" s="1"/>
  <c r="HI9" i="8"/>
  <c r="HI90" i="8" s="1"/>
  <c r="HI9" i="10"/>
  <c r="HI90" i="10" s="1"/>
  <c r="HA9" i="8"/>
  <c r="HA90" i="8" s="1"/>
  <c r="HA9" i="10"/>
  <c r="HA90" i="10" s="1"/>
  <c r="GS9" i="8"/>
  <c r="GS90" i="8" s="1"/>
  <c r="GS9" i="10"/>
  <c r="GS90" i="10" s="1"/>
  <c r="GK9" i="8"/>
  <c r="GK90" i="8" s="1"/>
  <c r="GK9" i="10"/>
  <c r="GK90" i="10" s="1"/>
  <c r="GC9" i="8"/>
  <c r="GC90" i="8" s="1"/>
  <c r="GC9" i="10"/>
  <c r="GC90" i="10" s="1"/>
  <c r="FU9" i="8"/>
  <c r="FU90" i="8" s="1"/>
  <c r="FU9" i="10"/>
  <c r="FU90" i="10" s="1"/>
  <c r="FM9" i="8"/>
  <c r="FM90" i="8" s="1"/>
  <c r="FM9" i="10"/>
  <c r="FM90" i="10" s="1"/>
  <c r="FE9" i="8"/>
  <c r="FE90" i="8" s="1"/>
  <c r="FE9" i="10"/>
  <c r="FE90" i="10" s="1"/>
  <c r="EW9" i="8"/>
  <c r="EW90" i="8" s="1"/>
  <c r="EW9" i="10"/>
  <c r="EW90" i="10" s="1"/>
  <c r="EO9" i="8"/>
  <c r="EO90" i="8" s="1"/>
  <c r="EO9" i="10"/>
  <c r="EO90" i="10" s="1"/>
  <c r="EG9" i="8"/>
  <c r="EG90" i="8" s="1"/>
  <c r="EG9" i="10"/>
  <c r="EG90" i="10" s="1"/>
  <c r="DY9" i="8"/>
  <c r="DY90" i="8" s="1"/>
  <c r="DY9" i="10"/>
  <c r="DY90" i="10" s="1"/>
  <c r="DQ9" i="8"/>
  <c r="DQ90" i="8" s="1"/>
  <c r="DQ9" i="10"/>
  <c r="DQ90" i="10" s="1"/>
  <c r="DI9" i="8"/>
  <c r="DI90" i="8" s="1"/>
  <c r="DI9" i="10"/>
  <c r="DI90" i="10" s="1"/>
  <c r="DA9" i="8"/>
  <c r="DA90" i="8" s="1"/>
  <c r="DA9" i="10"/>
  <c r="DA90" i="10" s="1"/>
  <c r="CS9" i="8"/>
  <c r="CS90" i="8" s="1"/>
  <c r="CS9" i="10"/>
  <c r="CS90" i="10" s="1"/>
  <c r="CK9" i="8"/>
  <c r="CK90" i="8" s="1"/>
  <c r="CK9" i="10"/>
  <c r="CK90" i="10" s="1"/>
  <c r="CC9" i="8"/>
  <c r="CC90" i="8" s="1"/>
  <c r="CC9" i="10"/>
  <c r="CC90" i="10" s="1"/>
  <c r="BU9" i="8"/>
  <c r="BU90" i="8" s="1"/>
  <c r="BU9" i="10"/>
  <c r="BU90" i="10" s="1"/>
  <c r="BM9" i="8"/>
  <c r="BM90" i="8" s="1"/>
  <c r="BM9" i="10"/>
  <c r="BM90" i="10" s="1"/>
  <c r="BE9" i="8"/>
  <c r="BE90" i="8" s="1"/>
  <c r="BE9" i="10"/>
  <c r="BE90" i="10" s="1"/>
  <c r="AW9" i="8"/>
  <c r="AW90" i="8" s="1"/>
  <c r="AW9" i="10"/>
  <c r="AW90" i="10" s="1"/>
  <c r="AO9" i="8"/>
  <c r="AO90" i="8" s="1"/>
  <c r="AO9" i="10"/>
  <c r="AO90" i="10" s="1"/>
  <c r="AG9" i="8"/>
  <c r="AG90" i="8" s="1"/>
  <c r="AG9" i="10"/>
  <c r="AG90" i="10" s="1"/>
  <c r="Y9" i="8"/>
  <c r="Y90" i="8" s="1"/>
  <c r="Y9" i="10"/>
  <c r="Y90" i="10" s="1"/>
  <c r="Q9" i="8"/>
  <c r="Q90" i="8" s="1"/>
  <c r="Q9" i="10"/>
  <c r="Q90" i="10" s="1"/>
  <c r="I9" i="8"/>
  <c r="I90" i="8" s="1"/>
  <c r="I9" i="10"/>
  <c r="I90" i="10" s="1"/>
  <c r="F23" i="8"/>
  <c r="G23" i="8" s="1"/>
  <c r="H23" i="8" s="1"/>
  <c r="I23" i="8" s="1"/>
  <c r="J23" i="8" s="1"/>
  <c r="K23" i="8" s="1"/>
  <c r="L23" i="8" s="1"/>
  <c r="M23" i="8" s="1"/>
  <c r="N23" i="8" s="1"/>
  <c r="O23" i="8" s="1"/>
  <c r="P23" i="8" s="1"/>
  <c r="Q23" i="8" s="1"/>
  <c r="R23" i="8" s="1"/>
  <c r="S23" i="8" s="1"/>
  <c r="T23" i="8" s="1"/>
  <c r="U23" i="8" s="1"/>
  <c r="V23" i="8" s="1"/>
  <c r="W23" i="8" s="1"/>
  <c r="X23" i="8" s="1"/>
  <c r="Y23" i="8" s="1"/>
  <c r="Z23" i="8" s="1"/>
  <c r="AA23" i="8" s="1"/>
  <c r="AB23" i="8" s="1"/>
  <c r="AC23" i="8" s="1"/>
  <c r="AD23" i="8" s="1"/>
  <c r="AE23" i="8" s="1"/>
  <c r="AF23" i="8" s="1"/>
  <c r="AG23" i="8" s="1"/>
  <c r="AH23" i="8" s="1"/>
  <c r="AI23" i="8" s="1"/>
  <c r="AJ23" i="8" s="1"/>
  <c r="AK23" i="8" s="1"/>
  <c r="AL23" i="8" s="1"/>
  <c r="AM23" i="8" s="1"/>
  <c r="AN23" i="8" s="1"/>
  <c r="AO23" i="8" s="1"/>
  <c r="AP23" i="8" s="1"/>
  <c r="AQ23" i="8" s="1"/>
  <c r="AR23" i="8" s="1"/>
  <c r="AS23" i="8" s="1"/>
  <c r="AT23" i="8" s="1"/>
  <c r="AU23" i="8" s="1"/>
  <c r="AV23" i="8" s="1"/>
  <c r="AW23" i="8" s="1"/>
  <c r="AX23" i="8" s="1"/>
  <c r="AY23" i="8" s="1"/>
  <c r="AZ23" i="8" s="1"/>
  <c r="BA23" i="8" s="1"/>
  <c r="BB23" i="8" s="1"/>
  <c r="BC23" i="8" s="1"/>
  <c r="BD23" i="8" s="1"/>
  <c r="BE23" i="8" s="1"/>
  <c r="BF23" i="8" s="1"/>
  <c r="BG23" i="8" s="1"/>
  <c r="BH23" i="8" s="1"/>
  <c r="BI23" i="8" s="1"/>
  <c r="BJ23" i="8" s="1"/>
  <c r="BK23" i="8" s="1"/>
  <c r="BL23" i="8" s="1"/>
  <c r="BM23" i="8" s="1"/>
  <c r="BN23" i="8" s="1"/>
  <c r="G55" i="8"/>
  <c r="H55" i="8" s="1"/>
  <c r="BP61" i="8"/>
  <c r="BQ61" i="8" s="1"/>
  <c r="BR61" i="8" s="1"/>
  <c r="BS61" i="8" s="1"/>
  <c r="BT61" i="8" s="1"/>
  <c r="BU61" i="8" s="1"/>
  <c r="BV61" i="8" s="1"/>
  <c r="BW61" i="8" s="1"/>
  <c r="BX61" i="8" s="1"/>
  <c r="BY61" i="8" s="1"/>
  <c r="BZ61" i="8" s="1"/>
  <c r="CA61" i="8" s="1"/>
  <c r="CB61" i="8" s="1"/>
  <c r="CC61" i="8" s="1"/>
  <c r="CD61" i="8" s="1"/>
  <c r="CE61" i="8" s="1"/>
  <c r="CF61" i="8" s="1"/>
  <c r="CG61" i="8" s="1"/>
  <c r="CH61" i="8" s="1"/>
  <c r="CI61" i="8" s="1"/>
  <c r="CJ61" i="8" s="1"/>
  <c r="CK61" i="8" s="1"/>
  <c r="CL61" i="8" s="1"/>
  <c r="CM61" i="8" s="1"/>
  <c r="CN61" i="8" s="1"/>
  <c r="CO61" i="8" s="1"/>
  <c r="CP61" i="8" s="1"/>
  <c r="CQ61" i="8" s="1"/>
  <c r="CR61" i="8" s="1"/>
  <c r="CS61" i="8" s="1"/>
  <c r="CT61" i="8" s="1"/>
  <c r="CU61" i="8" s="1"/>
  <c r="CV61" i="8" s="1"/>
  <c r="CW61" i="8" s="1"/>
  <c r="CX61" i="8" s="1"/>
  <c r="CY61" i="8" s="1"/>
  <c r="CZ61" i="8" s="1"/>
  <c r="DA61" i="8" s="1"/>
  <c r="DB61" i="8" s="1"/>
  <c r="DC61" i="8" s="1"/>
  <c r="DD61" i="8" s="1"/>
  <c r="DE61" i="8" s="1"/>
  <c r="DF61" i="8" s="1"/>
  <c r="DG61" i="8" s="1"/>
  <c r="DH61" i="8" s="1"/>
  <c r="DI61" i="8" s="1"/>
  <c r="DJ61" i="8" s="1"/>
  <c r="DK61" i="8" s="1"/>
  <c r="DL61" i="8" s="1"/>
  <c r="DM61" i="8" s="1"/>
  <c r="DN61" i="8" s="1"/>
  <c r="DO61" i="8" s="1"/>
  <c r="DP61" i="8" s="1"/>
  <c r="DQ61" i="8" s="1"/>
  <c r="DR61" i="8" s="1"/>
  <c r="DS61" i="8" s="1"/>
  <c r="DT61" i="8" s="1"/>
  <c r="DU61" i="8" s="1"/>
  <c r="DV61" i="8" s="1"/>
  <c r="DW61" i="8" s="1"/>
  <c r="DX61" i="8" s="1"/>
  <c r="DY61" i="8" s="1"/>
  <c r="DZ61" i="8" s="1"/>
  <c r="EA61" i="8" s="1"/>
  <c r="EB61" i="8" s="1"/>
  <c r="EC61" i="8" s="1"/>
  <c r="ED61" i="8" s="1"/>
  <c r="EE61" i="8" s="1"/>
  <c r="EF61" i="8" s="1"/>
  <c r="EG61" i="8" s="1"/>
  <c r="EH61" i="8" s="1"/>
  <c r="EI61" i="8" s="1"/>
  <c r="EJ61" i="8" s="1"/>
  <c r="EK61" i="8" s="1"/>
  <c r="EL61" i="8" s="1"/>
  <c r="EM61" i="8" s="1"/>
  <c r="EN61" i="8" s="1"/>
  <c r="EO61" i="8" s="1"/>
  <c r="EP61" i="8" s="1"/>
  <c r="EQ61" i="8" s="1"/>
  <c r="ER61" i="8" s="1"/>
  <c r="ES61" i="8" s="1"/>
  <c r="ET61" i="8" s="1"/>
  <c r="EU61" i="8" s="1"/>
  <c r="EV61" i="8" s="1"/>
  <c r="EW61" i="8" s="1"/>
  <c r="EX61" i="8" s="1"/>
  <c r="EY61" i="8" s="1"/>
  <c r="EZ61" i="8" s="1"/>
  <c r="FA61" i="8" s="1"/>
  <c r="FB61" i="8" s="1"/>
  <c r="FC61" i="8" s="1"/>
  <c r="FD61" i="8" s="1"/>
  <c r="FE61" i="8" s="1"/>
  <c r="FF61" i="8" s="1"/>
  <c r="FG61" i="8" s="1"/>
  <c r="FH61" i="8" s="1"/>
  <c r="FI61" i="8" s="1"/>
  <c r="FJ61" i="8" s="1"/>
  <c r="FK61" i="8" s="1"/>
  <c r="FL61" i="8" s="1"/>
  <c r="FM61" i="8" s="1"/>
  <c r="FN61" i="8" s="1"/>
  <c r="FO61" i="8" s="1"/>
  <c r="FP61" i="8" s="1"/>
  <c r="FQ61" i="8" s="1"/>
  <c r="FR61" i="8" s="1"/>
  <c r="FS61" i="8" s="1"/>
  <c r="FT61" i="8" s="1"/>
  <c r="FU61" i="8" s="1"/>
  <c r="FV61" i="8" s="1"/>
  <c r="FW61" i="8" s="1"/>
  <c r="FX61" i="8" s="1"/>
  <c r="FY61" i="8" s="1"/>
  <c r="FZ61" i="8" s="1"/>
  <c r="GA61" i="8" s="1"/>
  <c r="GB61" i="8" s="1"/>
  <c r="GC61" i="8" s="1"/>
  <c r="GD61" i="8" s="1"/>
  <c r="GE61" i="8" s="1"/>
  <c r="GF61" i="8" s="1"/>
  <c r="GG61" i="8" s="1"/>
  <c r="GH61" i="8" s="1"/>
  <c r="GI61" i="8" s="1"/>
  <c r="GJ61" i="8" s="1"/>
  <c r="GK61" i="8" s="1"/>
  <c r="GL61" i="8" s="1"/>
  <c r="GM61" i="8" s="1"/>
  <c r="GN61" i="8" s="1"/>
  <c r="GO61" i="8" s="1"/>
  <c r="GP61" i="8" s="1"/>
  <c r="GQ61" i="8" s="1"/>
  <c r="GR61" i="8" s="1"/>
  <c r="GS61" i="8" s="1"/>
  <c r="GT61" i="8" s="1"/>
  <c r="GU61" i="8" s="1"/>
  <c r="GV61" i="8" s="1"/>
  <c r="GW61" i="8" s="1"/>
  <c r="GX61" i="8" s="1"/>
  <c r="GY61" i="8" s="1"/>
  <c r="GZ61" i="8" s="1"/>
  <c r="HA61" i="8" s="1"/>
  <c r="HB61" i="8" s="1"/>
  <c r="HC61" i="8" s="1"/>
  <c r="HD61" i="8" s="1"/>
  <c r="HE61" i="8" s="1"/>
  <c r="HF61" i="8" s="1"/>
  <c r="HG61" i="8" s="1"/>
  <c r="HH61" i="8" s="1"/>
  <c r="HI61" i="8" s="1"/>
  <c r="HJ61" i="8" s="1"/>
  <c r="HK61" i="8" s="1"/>
  <c r="HL61" i="8" s="1"/>
  <c r="HM61" i="8" s="1"/>
  <c r="HN61" i="8" s="1"/>
  <c r="HO61" i="8" s="1"/>
  <c r="HP61" i="8" s="1"/>
  <c r="HQ61" i="8" s="1"/>
  <c r="HR61" i="8" s="1"/>
  <c r="HS61" i="8" s="1"/>
  <c r="HT61" i="8" s="1"/>
  <c r="HU61" i="8" s="1"/>
  <c r="HV61" i="8" s="1"/>
  <c r="HW61" i="8" s="1"/>
  <c r="HX61" i="8" s="1"/>
  <c r="HY61" i="8" s="1"/>
  <c r="HZ61" i="8" s="1"/>
  <c r="IA61" i="8" s="1"/>
  <c r="IB61" i="8" s="1"/>
  <c r="IC61" i="8" s="1"/>
  <c r="ID61" i="8" s="1"/>
  <c r="IE61" i="8" s="1"/>
  <c r="IF61" i="8" s="1"/>
  <c r="IG61" i="8" s="1"/>
  <c r="IH61" i="8" s="1"/>
  <c r="II61" i="8" s="1"/>
  <c r="IJ61" i="8" s="1"/>
  <c r="IK61" i="8" s="1"/>
  <c r="IL61" i="8" s="1"/>
  <c r="IM61" i="8" s="1"/>
  <c r="IN61" i="8" s="1"/>
  <c r="IO61" i="8" s="1"/>
  <c r="IP61" i="8" s="1"/>
  <c r="IQ61" i="8" s="1"/>
  <c r="IR61" i="8" s="1"/>
  <c r="IS61" i="8" s="1"/>
  <c r="IT61" i="8" s="1"/>
  <c r="IU61" i="8" s="1"/>
  <c r="IV61" i="8" s="1"/>
  <c r="IW61" i="8" s="1"/>
  <c r="IX61" i="8" s="1"/>
  <c r="IY61" i="8" s="1"/>
  <c r="IZ61" i="8" s="1"/>
  <c r="JA61" i="8" s="1"/>
  <c r="JB61" i="8" s="1"/>
  <c r="JC61" i="8" s="1"/>
  <c r="JD61" i="8" s="1"/>
  <c r="JE61" i="8" s="1"/>
  <c r="JF61" i="8" s="1"/>
  <c r="JG61" i="8" s="1"/>
  <c r="JH61" i="8" s="1"/>
  <c r="JI61" i="8" s="1"/>
  <c r="JJ61" i="8" s="1"/>
  <c r="JK61" i="8" s="1"/>
  <c r="JL61" i="8" s="1"/>
  <c r="JM61" i="8" s="1"/>
  <c r="JN61" i="8" s="1"/>
  <c r="JO61" i="8" s="1"/>
  <c r="JP61" i="8" s="1"/>
  <c r="JQ61" i="8" s="1"/>
  <c r="JR61" i="8" s="1"/>
  <c r="JS61" i="8" s="1"/>
  <c r="JT61" i="8" s="1"/>
  <c r="JU61" i="8" s="1"/>
  <c r="JV61" i="8" s="1"/>
  <c r="JW61" i="8" s="1"/>
  <c r="JX61" i="8" s="1"/>
  <c r="JY61" i="8" s="1"/>
  <c r="JZ61" i="8" s="1"/>
  <c r="KA61" i="8" s="1"/>
  <c r="KB61" i="8" s="1"/>
  <c r="KC61" i="8" s="1"/>
  <c r="KD61" i="8" s="1"/>
  <c r="KE61" i="8" s="1"/>
  <c r="KF61" i="8" s="1"/>
  <c r="KG61" i="8" s="1"/>
  <c r="D61" i="8"/>
  <c r="E56" i="8"/>
  <c r="D73" i="10"/>
  <c r="BO73" i="10"/>
  <c r="BP73" i="10" s="1"/>
  <c r="BQ73" i="10" s="1"/>
  <c r="BR73" i="10" s="1"/>
  <c r="BS73" i="10" s="1"/>
  <c r="BT73" i="10" s="1"/>
  <c r="BU73" i="10" s="1"/>
  <c r="BV73" i="10" s="1"/>
  <c r="BW73" i="10" s="1"/>
  <c r="BX73" i="10" s="1"/>
  <c r="BY73" i="10" s="1"/>
  <c r="BZ73" i="10" s="1"/>
  <c r="CA73" i="10" s="1"/>
  <c r="CB73" i="10" s="1"/>
  <c r="CC73" i="10" s="1"/>
  <c r="CD73" i="10" s="1"/>
  <c r="CE73" i="10" s="1"/>
  <c r="CF73" i="10" s="1"/>
  <c r="CG73" i="10" s="1"/>
  <c r="CH73" i="10" s="1"/>
  <c r="CI73" i="10" s="1"/>
  <c r="CJ73" i="10" s="1"/>
  <c r="CK73" i="10" s="1"/>
  <c r="CL73" i="10" s="1"/>
  <c r="CM73" i="10" s="1"/>
  <c r="CN73" i="10" s="1"/>
  <c r="CO73" i="10" s="1"/>
  <c r="CP73" i="10" s="1"/>
  <c r="CQ73" i="10" s="1"/>
  <c r="CR73" i="10" s="1"/>
  <c r="CS73" i="10" s="1"/>
  <c r="CT73" i="10" s="1"/>
  <c r="CU73" i="10" s="1"/>
  <c r="CV73" i="10" s="1"/>
  <c r="CW73" i="10" s="1"/>
  <c r="CX73" i="10" s="1"/>
  <c r="CY73" i="10" s="1"/>
  <c r="CZ73" i="10" s="1"/>
  <c r="DA73" i="10" s="1"/>
  <c r="DB73" i="10" s="1"/>
  <c r="DC73" i="10" s="1"/>
  <c r="DD73" i="10" s="1"/>
  <c r="DE73" i="10" s="1"/>
  <c r="DF73" i="10" s="1"/>
  <c r="DG73" i="10" s="1"/>
  <c r="DH73" i="10" s="1"/>
  <c r="DI73" i="10" s="1"/>
  <c r="DJ73" i="10" s="1"/>
  <c r="DK73" i="10" s="1"/>
  <c r="DL73" i="10" s="1"/>
  <c r="DM73" i="10" s="1"/>
  <c r="DN73" i="10" s="1"/>
  <c r="DO73" i="10" s="1"/>
  <c r="DP73" i="10" s="1"/>
  <c r="DQ73" i="10" s="1"/>
  <c r="DR73" i="10" s="1"/>
  <c r="DS73" i="10" s="1"/>
  <c r="DT73" i="10" s="1"/>
  <c r="DU73" i="10" s="1"/>
  <c r="DV73" i="10" s="1"/>
  <c r="DW73" i="10" s="1"/>
  <c r="DX73" i="10" s="1"/>
  <c r="DY73" i="10" s="1"/>
  <c r="DZ73" i="10" s="1"/>
  <c r="EA73" i="10" s="1"/>
  <c r="EB73" i="10" s="1"/>
  <c r="EC73" i="10" s="1"/>
  <c r="ED73" i="10" s="1"/>
  <c r="EE73" i="10" s="1"/>
  <c r="EF73" i="10" s="1"/>
  <c r="EG73" i="10" s="1"/>
  <c r="EH73" i="10" s="1"/>
  <c r="EI73" i="10" s="1"/>
  <c r="EJ73" i="10" s="1"/>
  <c r="EK73" i="10" s="1"/>
  <c r="EL73" i="10" s="1"/>
  <c r="EM73" i="10" s="1"/>
  <c r="EN73" i="10" s="1"/>
  <c r="EO73" i="10" s="1"/>
  <c r="EP73" i="10" s="1"/>
  <c r="EQ73" i="10" s="1"/>
  <c r="ER73" i="10" s="1"/>
  <c r="ES73" i="10" s="1"/>
  <c r="ET73" i="10" s="1"/>
  <c r="EU73" i="10" s="1"/>
  <c r="EV73" i="10" s="1"/>
  <c r="EW73" i="10" s="1"/>
  <c r="EX73" i="10" s="1"/>
  <c r="EY73" i="10" s="1"/>
  <c r="EZ73" i="10" s="1"/>
  <c r="FA73" i="10" s="1"/>
  <c r="FB73" i="10" s="1"/>
  <c r="FC73" i="10" s="1"/>
  <c r="FD73" i="10" s="1"/>
  <c r="FE73" i="10" s="1"/>
  <c r="FF73" i="10" s="1"/>
  <c r="FG73" i="10" s="1"/>
  <c r="FH73" i="10" s="1"/>
  <c r="FI73" i="10" s="1"/>
  <c r="FJ73" i="10" s="1"/>
  <c r="FK73" i="10" s="1"/>
  <c r="FL73" i="10" s="1"/>
  <c r="FM73" i="10" s="1"/>
  <c r="FN73" i="10" s="1"/>
  <c r="FO73" i="10" s="1"/>
  <c r="FP73" i="10" s="1"/>
  <c r="FQ73" i="10" s="1"/>
  <c r="FR73" i="10" s="1"/>
  <c r="FS73" i="10" s="1"/>
  <c r="FT73" i="10" s="1"/>
  <c r="FU73" i="10" s="1"/>
  <c r="FV73" i="10" s="1"/>
  <c r="FW73" i="10" s="1"/>
  <c r="FX73" i="10" s="1"/>
  <c r="FY73" i="10" s="1"/>
  <c r="FZ73" i="10" s="1"/>
  <c r="GA73" i="10" s="1"/>
  <c r="GB73" i="10" s="1"/>
  <c r="GC73" i="10" s="1"/>
  <c r="GD73" i="10" s="1"/>
  <c r="GE73" i="10" s="1"/>
  <c r="GF73" i="10" s="1"/>
  <c r="GG73" i="10" s="1"/>
  <c r="GH73" i="10" s="1"/>
  <c r="GI73" i="10" s="1"/>
  <c r="GJ73" i="10" s="1"/>
  <c r="GK73" i="10" s="1"/>
  <c r="GL73" i="10" s="1"/>
  <c r="GM73" i="10" s="1"/>
  <c r="GN73" i="10" s="1"/>
  <c r="GO73" i="10" s="1"/>
  <c r="GP73" i="10" s="1"/>
  <c r="GQ73" i="10" s="1"/>
  <c r="GR73" i="10" s="1"/>
  <c r="GS73" i="10" s="1"/>
  <c r="GT73" i="10" s="1"/>
  <c r="GU73" i="10" s="1"/>
  <c r="GV73" i="10" s="1"/>
  <c r="GW73" i="10" s="1"/>
  <c r="GX73" i="10" s="1"/>
  <c r="GY73" i="10" s="1"/>
  <c r="GZ73" i="10" s="1"/>
  <c r="HA73" i="10" s="1"/>
  <c r="HB73" i="10" s="1"/>
  <c r="HC73" i="10" s="1"/>
  <c r="HD73" i="10" s="1"/>
  <c r="HE73" i="10" s="1"/>
  <c r="HF73" i="10" s="1"/>
  <c r="HG73" i="10" s="1"/>
  <c r="HH73" i="10" s="1"/>
  <c r="HI73" i="10" s="1"/>
  <c r="HJ73" i="10" s="1"/>
  <c r="HK73" i="10" s="1"/>
  <c r="HL73" i="10" s="1"/>
  <c r="HM73" i="10" s="1"/>
  <c r="HN73" i="10" s="1"/>
  <c r="HO73" i="10" s="1"/>
  <c r="HP73" i="10" s="1"/>
  <c r="HQ73" i="10" s="1"/>
  <c r="HR73" i="10" s="1"/>
  <c r="HS73" i="10" s="1"/>
  <c r="HT73" i="10" s="1"/>
  <c r="HU73" i="10" s="1"/>
  <c r="HV73" i="10" s="1"/>
  <c r="HW73" i="10" s="1"/>
  <c r="HX73" i="10" s="1"/>
  <c r="HY73" i="10" s="1"/>
  <c r="HZ73" i="10" s="1"/>
  <c r="IA73" i="10" s="1"/>
  <c r="IB73" i="10" s="1"/>
  <c r="IC73" i="10" s="1"/>
  <c r="ID73" i="10" s="1"/>
  <c r="IE73" i="10" s="1"/>
  <c r="IF73" i="10" s="1"/>
  <c r="IG73" i="10" s="1"/>
  <c r="IH73" i="10" s="1"/>
  <c r="II73" i="10" s="1"/>
  <c r="IJ73" i="10" s="1"/>
  <c r="IK73" i="10" s="1"/>
  <c r="IL73" i="10" s="1"/>
  <c r="IM73" i="10" s="1"/>
  <c r="IN73" i="10" s="1"/>
  <c r="IO73" i="10" s="1"/>
  <c r="IP73" i="10" s="1"/>
  <c r="IQ73" i="10" s="1"/>
  <c r="IR73" i="10" s="1"/>
  <c r="IS73" i="10" s="1"/>
  <c r="IT73" i="10" s="1"/>
  <c r="IU73" i="10" s="1"/>
  <c r="IV73" i="10" s="1"/>
  <c r="IW73" i="10" s="1"/>
  <c r="IX73" i="10" s="1"/>
  <c r="IY73" i="10" s="1"/>
  <c r="IZ73" i="10" s="1"/>
  <c r="JA73" i="10" s="1"/>
  <c r="JB73" i="10" s="1"/>
  <c r="JC73" i="10" s="1"/>
  <c r="JD73" i="10" s="1"/>
  <c r="JE73" i="10" s="1"/>
  <c r="JF73" i="10" s="1"/>
  <c r="JG73" i="10" s="1"/>
  <c r="JH73" i="10" s="1"/>
  <c r="JI73" i="10" s="1"/>
  <c r="JJ73" i="10" s="1"/>
  <c r="JK73" i="10" s="1"/>
  <c r="JL73" i="10" s="1"/>
  <c r="JM73" i="10" s="1"/>
  <c r="JN73" i="10" s="1"/>
  <c r="JO73" i="10" s="1"/>
  <c r="JP73" i="10" s="1"/>
  <c r="JQ73" i="10" s="1"/>
  <c r="JR73" i="10" s="1"/>
  <c r="JS73" i="10" s="1"/>
  <c r="JT73" i="10" s="1"/>
  <c r="JU73" i="10" s="1"/>
  <c r="JV73" i="10" s="1"/>
  <c r="JW73" i="10" s="1"/>
  <c r="JX73" i="10" s="1"/>
  <c r="JY73" i="10" s="1"/>
  <c r="JZ73" i="10" s="1"/>
  <c r="KA73" i="10" s="1"/>
  <c r="KB73" i="10" s="1"/>
  <c r="KC73" i="10" s="1"/>
  <c r="KD73" i="10" s="1"/>
  <c r="KE73" i="10" s="1"/>
  <c r="KF73" i="10" s="1"/>
  <c r="KG73" i="10" s="1"/>
  <c r="D83" i="10"/>
  <c r="BO83" i="10"/>
  <c r="BP83" i="10" s="1"/>
  <c r="BQ83" i="10" s="1"/>
  <c r="BR83" i="10" s="1"/>
  <c r="BS83" i="10" s="1"/>
  <c r="BT83" i="10" s="1"/>
  <c r="BU83" i="10" s="1"/>
  <c r="BV83" i="10" s="1"/>
  <c r="BW83" i="10" s="1"/>
  <c r="BX83" i="10" s="1"/>
  <c r="BY83" i="10" s="1"/>
  <c r="BZ83" i="10" s="1"/>
  <c r="CA83" i="10" s="1"/>
  <c r="CB83" i="10" s="1"/>
  <c r="CC83" i="10" s="1"/>
  <c r="CD83" i="10" s="1"/>
  <c r="CE83" i="10" s="1"/>
  <c r="CF83" i="10" s="1"/>
  <c r="CG83" i="10" s="1"/>
  <c r="CH83" i="10" s="1"/>
  <c r="CI83" i="10" s="1"/>
  <c r="CJ83" i="10" s="1"/>
  <c r="CK83" i="10" s="1"/>
  <c r="CL83" i="10" s="1"/>
  <c r="CM83" i="10" s="1"/>
  <c r="CN83" i="10" s="1"/>
  <c r="CO83" i="10" s="1"/>
  <c r="CP83" i="10" s="1"/>
  <c r="CQ83" i="10" s="1"/>
  <c r="CR83" i="10" s="1"/>
  <c r="CS83" i="10" s="1"/>
  <c r="CT83" i="10" s="1"/>
  <c r="CU83" i="10" s="1"/>
  <c r="CV83" i="10" s="1"/>
  <c r="CW83" i="10" s="1"/>
  <c r="CX83" i="10" s="1"/>
  <c r="CY83" i="10" s="1"/>
  <c r="CZ83" i="10" s="1"/>
  <c r="DA83" i="10" s="1"/>
  <c r="DB83" i="10" s="1"/>
  <c r="DC83" i="10" s="1"/>
  <c r="DD83" i="10" s="1"/>
  <c r="DE83" i="10" s="1"/>
  <c r="DF83" i="10" s="1"/>
  <c r="DG83" i="10" s="1"/>
  <c r="DH83" i="10" s="1"/>
  <c r="DI83" i="10" s="1"/>
  <c r="DJ83" i="10" s="1"/>
  <c r="DK83" i="10" s="1"/>
  <c r="DL83" i="10" s="1"/>
  <c r="DM83" i="10" s="1"/>
  <c r="DN83" i="10" s="1"/>
  <c r="DO83" i="10" s="1"/>
  <c r="DP83" i="10" s="1"/>
  <c r="DQ83" i="10" s="1"/>
  <c r="DR83" i="10" s="1"/>
  <c r="DS83" i="10" s="1"/>
  <c r="DT83" i="10" s="1"/>
  <c r="DU83" i="10" s="1"/>
  <c r="DV83" i="10" s="1"/>
  <c r="DW83" i="10" s="1"/>
  <c r="DX83" i="10" s="1"/>
  <c r="DY83" i="10" s="1"/>
  <c r="DZ83" i="10" s="1"/>
  <c r="EA83" i="10" s="1"/>
  <c r="EB83" i="10" s="1"/>
  <c r="EC83" i="10" s="1"/>
  <c r="ED83" i="10" s="1"/>
  <c r="EE83" i="10" s="1"/>
  <c r="EF83" i="10" s="1"/>
  <c r="EG83" i="10" s="1"/>
  <c r="EH83" i="10" s="1"/>
  <c r="EI83" i="10" s="1"/>
  <c r="EJ83" i="10" s="1"/>
  <c r="EK83" i="10" s="1"/>
  <c r="EL83" i="10" s="1"/>
  <c r="EM83" i="10" s="1"/>
  <c r="EN83" i="10" s="1"/>
  <c r="EO83" i="10" s="1"/>
  <c r="EP83" i="10" s="1"/>
  <c r="EQ83" i="10" s="1"/>
  <c r="ER83" i="10" s="1"/>
  <c r="ES83" i="10" s="1"/>
  <c r="ET83" i="10" s="1"/>
  <c r="EU83" i="10" s="1"/>
  <c r="EV83" i="10" s="1"/>
  <c r="EW83" i="10" s="1"/>
  <c r="EX83" i="10" s="1"/>
  <c r="EY83" i="10" s="1"/>
  <c r="EZ83" i="10" s="1"/>
  <c r="FA83" i="10" s="1"/>
  <c r="FB83" i="10" s="1"/>
  <c r="FC83" i="10" s="1"/>
  <c r="FD83" i="10" s="1"/>
  <c r="FE83" i="10" s="1"/>
  <c r="FF83" i="10" s="1"/>
  <c r="FG83" i="10" s="1"/>
  <c r="FH83" i="10" s="1"/>
  <c r="FI83" i="10" s="1"/>
  <c r="FJ83" i="10" s="1"/>
  <c r="FK83" i="10" s="1"/>
  <c r="FL83" i="10" s="1"/>
  <c r="FM83" i="10" s="1"/>
  <c r="FN83" i="10" s="1"/>
  <c r="FO83" i="10" s="1"/>
  <c r="FP83" i="10" s="1"/>
  <c r="FQ83" i="10" s="1"/>
  <c r="FR83" i="10" s="1"/>
  <c r="FS83" i="10" s="1"/>
  <c r="FT83" i="10" s="1"/>
  <c r="FU83" i="10" s="1"/>
  <c r="FV83" i="10" s="1"/>
  <c r="FW83" i="10" s="1"/>
  <c r="FX83" i="10" s="1"/>
  <c r="FY83" i="10" s="1"/>
  <c r="FZ83" i="10" s="1"/>
  <c r="GA83" i="10" s="1"/>
  <c r="GB83" i="10" s="1"/>
  <c r="GC83" i="10" s="1"/>
  <c r="GD83" i="10" s="1"/>
  <c r="GE83" i="10" s="1"/>
  <c r="GF83" i="10" s="1"/>
  <c r="GG83" i="10" s="1"/>
  <c r="GH83" i="10" s="1"/>
  <c r="GI83" i="10" s="1"/>
  <c r="GJ83" i="10" s="1"/>
  <c r="GK83" i="10" s="1"/>
  <c r="GL83" i="10" s="1"/>
  <c r="GM83" i="10" s="1"/>
  <c r="GN83" i="10" s="1"/>
  <c r="GO83" i="10" s="1"/>
  <c r="GP83" i="10" s="1"/>
  <c r="GQ83" i="10" s="1"/>
  <c r="GR83" i="10" s="1"/>
  <c r="GS83" i="10" s="1"/>
  <c r="GT83" i="10" s="1"/>
  <c r="GU83" i="10" s="1"/>
  <c r="GV83" i="10" s="1"/>
  <c r="GW83" i="10" s="1"/>
  <c r="GX83" i="10" s="1"/>
  <c r="GY83" i="10" s="1"/>
  <c r="GZ83" i="10" s="1"/>
  <c r="HA83" i="10" s="1"/>
  <c r="HB83" i="10" s="1"/>
  <c r="HC83" i="10" s="1"/>
  <c r="HD83" i="10" s="1"/>
  <c r="HE83" i="10" s="1"/>
  <c r="HF83" i="10" s="1"/>
  <c r="HG83" i="10" s="1"/>
  <c r="HH83" i="10" s="1"/>
  <c r="HI83" i="10" s="1"/>
  <c r="HJ83" i="10" s="1"/>
  <c r="HK83" i="10" s="1"/>
  <c r="HL83" i="10" s="1"/>
  <c r="HM83" i="10" s="1"/>
  <c r="HN83" i="10" s="1"/>
  <c r="HO83" i="10" s="1"/>
  <c r="HP83" i="10" s="1"/>
  <c r="HQ83" i="10" s="1"/>
  <c r="HR83" i="10" s="1"/>
  <c r="HS83" i="10" s="1"/>
  <c r="HT83" i="10" s="1"/>
  <c r="HU83" i="10" s="1"/>
  <c r="HV83" i="10" s="1"/>
  <c r="HW83" i="10" s="1"/>
  <c r="HX83" i="10" s="1"/>
  <c r="HY83" i="10" s="1"/>
  <c r="HZ83" i="10" s="1"/>
  <c r="IA83" i="10" s="1"/>
  <c r="IB83" i="10" s="1"/>
  <c r="IC83" i="10" s="1"/>
  <c r="ID83" i="10" s="1"/>
  <c r="IE83" i="10" s="1"/>
  <c r="IF83" i="10" s="1"/>
  <c r="IG83" i="10" s="1"/>
  <c r="IH83" i="10" s="1"/>
  <c r="II83" i="10" s="1"/>
  <c r="IJ83" i="10" s="1"/>
  <c r="IK83" i="10" s="1"/>
  <c r="IL83" i="10" s="1"/>
  <c r="IM83" i="10" s="1"/>
  <c r="IN83" i="10" s="1"/>
  <c r="IO83" i="10" s="1"/>
  <c r="IP83" i="10" s="1"/>
  <c r="IQ83" i="10" s="1"/>
  <c r="IR83" i="10" s="1"/>
  <c r="IS83" i="10" s="1"/>
  <c r="IT83" i="10" s="1"/>
  <c r="IU83" i="10" s="1"/>
  <c r="IV83" i="10" s="1"/>
  <c r="IW83" i="10" s="1"/>
  <c r="IX83" i="10" s="1"/>
  <c r="IY83" i="10" s="1"/>
  <c r="IZ83" i="10" s="1"/>
  <c r="JA83" i="10" s="1"/>
  <c r="JB83" i="10" s="1"/>
  <c r="JC83" i="10" s="1"/>
  <c r="JD83" i="10" s="1"/>
  <c r="JE83" i="10" s="1"/>
  <c r="JF83" i="10" s="1"/>
  <c r="JG83" i="10" s="1"/>
  <c r="JH83" i="10" s="1"/>
  <c r="JI83" i="10" s="1"/>
  <c r="JJ83" i="10" s="1"/>
  <c r="JK83" i="10" s="1"/>
  <c r="JL83" i="10" s="1"/>
  <c r="JM83" i="10" s="1"/>
  <c r="JN83" i="10" s="1"/>
  <c r="JO83" i="10" s="1"/>
  <c r="JP83" i="10" s="1"/>
  <c r="JQ83" i="10" s="1"/>
  <c r="JR83" i="10" s="1"/>
  <c r="JS83" i="10" s="1"/>
  <c r="JT83" i="10" s="1"/>
  <c r="JU83" i="10" s="1"/>
  <c r="JV83" i="10" s="1"/>
  <c r="JW83" i="10" s="1"/>
  <c r="JX83" i="10" s="1"/>
  <c r="JY83" i="10" s="1"/>
  <c r="JZ83" i="10" s="1"/>
  <c r="KA83" i="10" s="1"/>
  <c r="KB83" i="10" s="1"/>
  <c r="KC83" i="10" s="1"/>
  <c r="KD83" i="10" s="1"/>
  <c r="KE83" i="10" s="1"/>
  <c r="KF83" i="10" s="1"/>
  <c r="KG83" i="10" s="1"/>
  <c r="GR17" i="8"/>
  <c r="GR92" i="8" s="1"/>
  <c r="GR17" i="10"/>
  <c r="GR92" i="10" s="1"/>
  <c r="GJ17" i="8"/>
  <c r="GJ92" i="8" s="1"/>
  <c r="GJ17" i="10"/>
  <c r="GJ92" i="10" s="1"/>
  <c r="GB17" i="8"/>
  <c r="GB92" i="8" s="1"/>
  <c r="GB17" i="10"/>
  <c r="GB92" i="10" s="1"/>
  <c r="FT17" i="8"/>
  <c r="FT92" i="8" s="1"/>
  <c r="FT17" i="10"/>
  <c r="FT92" i="10" s="1"/>
  <c r="FL17" i="8"/>
  <c r="FL92" i="8" s="1"/>
  <c r="FL17" i="10"/>
  <c r="FL92" i="10" s="1"/>
  <c r="FD17" i="8"/>
  <c r="FD92" i="8" s="1"/>
  <c r="FD17" i="10"/>
  <c r="FD92" i="10" s="1"/>
  <c r="EV17" i="8"/>
  <c r="EV92" i="8" s="1"/>
  <c r="EV17" i="10"/>
  <c r="EV92" i="10" s="1"/>
  <c r="EN17" i="8"/>
  <c r="EN92" i="8" s="1"/>
  <c r="EN17" i="10"/>
  <c r="EN92" i="10" s="1"/>
  <c r="EF17" i="8"/>
  <c r="EF92" i="8" s="1"/>
  <c r="EF17" i="10"/>
  <c r="EF92" i="10" s="1"/>
  <c r="DX17" i="8"/>
  <c r="DX92" i="8" s="1"/>
  <c r="DX17" i="10"/>
  <c r="DX92" i="10" s="1"/>
  <c r="DP17" i="8"/>
  <c r="DP92" i="8" s="1"/>
  <c r="DP17" i="10"/>
  <c r="DP92" i="10" s="1"/>
  <c r="DH17" i="8"/>
  <c r="DH92" i="8" s="1"/>
  <c r="DH17" i="10"/>
  <c r="DH92" i="10" s="1"/>
  <c r="CZ17" i="8"/>
  <c r="CZ92" i="8" s="1"/>
  <c r="CZ17" i="10"/>
  <c r="CZ92" i="10" s="1"/>
  <c r="CR17" i="8"/>
  <c r="CR92" i="8" s="1"/>
  <c r="CR17" i="10"/>
  <c r="CR92" i="10" s="1"/>
  <c r="CJ17" i="8"/>
  <c r="CJ92" i="8" s="1"/>
  <c r="CJ17" i="10"/>
  <c r="CJ92" i="10" s="1"/>
  <c r="CB17" i="8"/>
  <c r="CB92" i="8" s="1"/>
  <c r="CB17" i="10"/>
  <c r="CB92" i="10" s="1"/>
  <c r="BT17" i="8"/>
  <c r="BT92" i="8" s="1"/>
  <c r="BT17" i="10"/>
  <c r="BT92" i="10" s="1"/>
  <c r="BL17" i="8"/>
  <c r="BL92" i="8" s="1"/>
  <c r="BL17" i="10"/>
  <c r="BL92" i="10" s="1"/>
  <c r="BD17" i="8"/>
  <c r="BD92" i="8" s="1"/>
  <c r="BD17" i="10"/>
  <c r="BD92" i="10" s="1"/>
  <c r="AV17" i="8"/>
  <c r="AV92" i="8" s="1"/>
  <c r="AV17" i="10"/>
  <c r="AV92" i="10" s="1"/>
  <c r="AN17" i="8"/>
  <c r="AN92" i="8" s="1"/>
  <c r="AN17" i="10"/>
  <c r="AN92" i="10" s="1"/>
  <c r="AF17" i="8"/>
  <c r="AF92" i="8" s="1"/>
  <c r="AF17" i="10"/>
  <c r="AF92" i="10" s="1"/>
  <c r="X17" i="8"/>
  <c r="X92" i="8" s="1"/>
  <c r="X17" i="10"/>
  <c r="X92" i="10" s="1"/>
  <c r="P17" i="8"/>
  <c r="P92" i="8" s="1"/>
  <c r="P17" i="10"/>
  <c r="P92" i="10" s="1"/>
  <c r="H17" i="8"/>
  <c r="H92" i="8" s="1"/>
  <c r="H17" i="10"/>
  <c r="H92" i="10" s="1"/>
  <c r="D14" i="10"/>
  <c r="GQ17" i="8"/>
  <c r="GQ92" i="8" s="1"/>
  <c r="GQ17" i="10"/>
  <c r="GQ92" i="10" s="1"/>
  <c r="GA17" i="8"/>
  <c r="GA92" i="8" s="1"/>
  <c r="GA17" i="10"/>
  <c r="GA92" i="10" s="1"/>
  <c r="FK17" i="8"/>
  <c r="FK92" i="8" s="1"/>
  <c r="FK17" i="10"/>
  <c r="FK92" i="10" s="1"/>
  <c r="FC17" i="8"/>
  <c r="FC92" i="8" s="1"/>
  <c r="FC17" i="10"/>
  <c r="FC92" i="10" s="1"/>
  <c r="EU17" i="8"/>
  <c r="EU92" i="8" s="1"/>
  <c r="EU17" i="10"/>
  <c r="EU92" i="10" s="1"/>
  <c r="EM17" i="8"/>
  <c r="EM92" i="8" s="1"/>
  <c r="EM17" i="10"/>
  <c r="EM92" i="10" s="1"/>
  <c r="DW17" i="8"/>
  <c r="DW92" i="8" s="1"/>
  <c r="DW94" i="8" s="1"/>
  <c r="DW17" i="10"/>
  <c r="DW92" i="10" s="1"/>
  <c r="DW94" i="10" s="1"/>
  <c r="DO17" i="8"/>
  <c r="DO92" i="8" s="1"/>
  <c r="DO17" i="10"/>
  <c r="DO92" i="10" s="1"/>
  <c r="DG17" i="8"/>
  <c r="DG92" i="8" s="1"/>
  <c r="DG17" i="10"/>
  <c r="DG92" i="10" s="1"/>
  <c r="CY17" i="8"/>
  <c r="CY92" i="8" s="1"/>
  <c r="CY17" i="10"/>
  <c r="CY92" i="10" s="1"/>
  <c r="CQ17" i="8"/>
  <c r="CQ92" i="8" s="1"/>
  <c r="CQ94" i="8" s="1"/>
  <c r="CQ17" i="10"/>
  <c r="CQ92" i="10" s="1"/>
  <c r="CQ94" i="10" s="1"/>
  <c r="CI17" i="8"/>
  <c r="CI92" i="8" s="1"/>
  <c r="CI17" i="10"/>
  <c r="CI92" i="10" s="1"/>
  <c r="CA17" i="8"/>
  <c r="CA92" i="8" s="1"/>
  <c r="CA17" i="10"/>
  <c r="CA92" i="10" s="1"/>
  <c r="BS17" i="8"/>
  <c r="BS92" i="8" s="1"/>
  <c r="BS17" i="10"/>
  <c r="BS92" i="10" s="1"/>
  <c r="BK17" i="8"/>
  <c r="BK92" i="8" s="1"/>
  <c r="BK94" i="8" s="1"/>
  <c r="BK17" i="10"/>
  <c r="BK92" i="10" s="1"/>
  <c r="BK94" i="10" s="1"/>
  <c r="BC17" i="8"/>
  <c r="BC92" i="8" s="1"/>
  <c r="BC17" i="10"/>
  <c r="BC92" i="10" s="1"/>
  <c r="AU17" i="8"/>
  <c r="AU92" i="8" s="1"/>
  <c r="AU17" i="10"/>
  <c r="AU92" i="10" s="1"/>
  <c r="AM17" i="8"/>
  <c r="AM92" i="8" s="1"/>
  <c r="AM17" i="10"/>
  <c r="AM92" i="10" s="1"/>
  <c r="W17" i="8"/>
  <c r="W92" i="8" s="1"/>
  <c r="W17" i="10"/>
  <c r="W92" i="10" s="1"/>
  <c r="O17" i="8"/>
  <c r="O92" i="8" s="1"/>
  <c r="O17" i="10"/>
  <c r="O92" i="10" s="1"/>
  <c r="G17" i="8"/>
  <c r="G92" i="8" s="1"/>
  <c r="G17" i="10"/>
  <c r="G92" i="10" s="1"/>
  <c r="L45" i="10"/>
  <c r="K46" i="10"/>
  <c r="E63" i="10"/>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3" i="10" s="1"/>
  <c r="AD63" i="10" s="1"/>
  <c r="AE63" i="10" s="1"/>
  <c r="AF63" i="10" s="1"/>
  <c r="AG63" i="10" s="1"/>
  <c r="AH63" i="10" s="1"/>
  <c r="AI63" i="10" s="1"/>
  <c r="AJ63" i="10" s="1"/>
  <c r="AK63" i="10" s="1"/>
  <c r="AL63" i="10" s="1"/>
  <c r="AM63" i="10" s="1"/>
  <c r="AN63" i="10" s="1"/>
  <c r="AO63" i="10" s="1"/>
  <c r="AP63" i="10" s="1"/>
  <c r="AQ63" i="10" s="1"/>
  <c r="AR63" i="10" s="1"/>
  <c r="AS63" i="10" s="1"/>
  <c r="AT63" i="10" s="1"/>
  <c r="AU63" i="10" s="1"/>
  <c r="AV63" i="10" s="1"/>
  <c r="AW63" i="10" s="1"/>
  <c r="AX63" i="10" s="1"/>
  <c r="AY63" i="10" s="1"/>
  <c r="AZ63" i="10" s="1"/>
  <c r="BA63" i="10" s="1"/>
  <c r="BB63" i="10" s="1"/>
  <c r="BC63" i="10" s="1"/>
  <c r="BD63" i="10" s="1"/>
  <c r="BE63" i="10" s="1"/>
  <c r="BF63" i="10" s="1"/>
  <c r="BG63" i="10" s="1"/>
  <c r="BH63" i="10" s="1"/>
  <c r="BI63" i="10" s="1"/>
  <c r="BJ63" i="10" s="1"/>
  <c r="BK63" i="10" s="1"/>
  <c r="BL63" i="10" s="1"/>
  <c r="BM63" i="10" s="1"/>
  <c r="E64" i="10"/>
  <c r="E65" i="10" s="1"/>
  <c r="ED17" i="8"/>
  <c r="ED92" i="8" s="1"/>
  <c r="ED17" i="10"/>
  <c r="ED92" i="10" s="1"/>
  <c r="G25" i="11"/>
  <c r="G28" i="11" s="1"/>
  <c r="G29" i="11" s="1"/>
  <c r="F25" i="11"/>
  <c r="F28" i="11" s="1"/>
  <c r="F29" i="11" s="1"/>
  <c r="AX64" i="10"/>
  <c r="CX17" i="8"/>
  <c r="CX92" i="8" s="1"/>
  <c r="CX17" i="10"/>
  <c r="CX92" i="10" s="1"/>
  <c r="DV17" i="8"/>
  <c r="DV92" i="8" s="1"/>
  <c r="DV17" i="10"/>
  <c r="DV92" i="10" s="1"/>
  <c r="GO17" i="8"/>
  <c r="GO92" i="8" s="1"/>
  <c r="GO17" i="10"/>
  <c r="GO92" i="10" s="1"/>
  <c r="GG17" i="8"/>
  <c r="GG92" i="8" s="1"/>
  <c r="GG17" i="10"/>
  <c r="GG92" i="10" s="1"/>
  <c r="FY17" i="8"/>
  <c r="FY92" i="8" s="1"/>
  <c r="FY17" i="10"/>
  <c r="FY92" i="10" s="1"/>
  <c r="FA17" i="8"/>
  <c r="FA92" i="8" s="1"/>
  <c r="FA17" i="10"/>
  <c r="FA92" i="10" s="1"/>
  <c r="EK17" i="8"/>
  <c r="EK92" i="8" s="1"/>
  <c r="EK17" i="10"/>
  <c r="EK92" i="10" s="1"/>
  <c r="EC17" i="8"/>
  <c r="EC92" i="8" s="1"/>
  <c r="EC17" i="10"/>
  <c r="EC92" i="10" s="1"/>
  <c r="DU17" i="8"/>
  <c r="DU92" i="8" s="1"/>
  <c r="DU17" i="10"/>
  <c r="DU92" i="10" s="1"/>
  <c r="DM17" i="8"/>
  <c r="DM92" i="8" s="1"/>
  <c r="DM17" i="10"/>
  <c r="DM92" i="10" s="1"/>
  <c r="DE17" i="8"/>
  <c r="DE92" i="8" s="1"/>
  <c r="DE17" i="10"/>
  <c r="DE92" i="10" s="1"/>
  <c r="CW17" i="8"/>
  <c r="CW92" i="8" s="1"/>
  <c r="CW17" i="10"/>
  <c r="CW92" i="10" s="1"/>
  <c r="CO17" i="8"/>
  <c r="CO92" i="8" s="1"/>
  <c r="CO17" i="10"/>
  <c r="CO92" i="10" s="1"/>
  <c r="CG17" i="8"/>
  <c r="CG92" i="8" s="1"/>
  <c r="CG17" i="10"/>
  <c r="CG92" i="10" s="1"/>
  <c r="BY17" i="8"/>
  <c r="BY92" i="8" s="1"/>
  <c r="BY17" i="10"/>
  <c r="BY92" i="10" s="1"/>
  <c r="BQ17" i="8"/>
  <c r="BQ92" i="8" s="1"/>
  <c r="BQ17" i="10"/>
  <c r="BQ92" i="10" s="1"/>
  <c r="BI17" i="8"/>
  <c r="BI92" i="8" s="1"/>
  <c r="BI17" i="10"/>
  <c r="BI92" i="10" s="1"/>
  <c r="BA17" i="8"/>
  <c r="BA92" i="8" s="1"/>
  <c r="BA17" i="10"/>
  <c r="BA92" i="10" s="1"/>
  <c r="AS17" i="8"/>
  <c r="AS92" i="8" s="1"/>
  <c r="AS17" i="10"/>
  <c r="AS92" i="10" s="1"/>
  <c r="AK17" i="8"/>
  <c r="AK92" i="8" s="1"/>
  <c r="AK17" i="10"/>
  <c r="AK92" i="10" s="1"/>
  <c r="AC17" i="8"/>
  <c r="AC92" i="8" s="1"/>
  <c r="AC17" i="10"/>
  <c r="AC92" i="10" s="1"/>
  <c r="U17" i="8"/>
  <c r="U92" i="8" s="1"/>
  <c r="U17" i="10"/>
  <c r="U92" i="10" s="1"/>
  <c r="M17" i="8"/>
  <c r="M92" i="8" s="1"/>
  <c r="M17" i="10"/>
  <c r="M92" i="10" s="1"/>
  <c r="GV17" i="8"/>
  <c r="GV92" i="8" s="1"/>
  <c r="GV17" i="10"/>
  <c r="GV92" i="10" s="1"/>
  <c r="GN17" i="8"/>
  <c r="GN92" i="8" s="1"/>
  <c r="GN17" i="10"/>
  <c r="GN92" i="10" s="1"/>
  <c r="GF17" i="8"/>
  <c r="GF92" i="8" s="1"/>
  <c r="GF17" i="10"/>
  <c r="GF92" i="10" s="1"/>
  <c r="FX17" i="8"/>
  <c r="FX92" i="8" s="1"/>
  <c r="FX17" i="10"/>
  <c r="FX92" i="10" s="1"/>
  <c r="FP17" i="8"/>
  <c r="FP92" i="8" s="1"/>
  <c r="FP17" i="10"/>
  <c r="FP92" i="10" s="1"/>
  <c r="FH17" i="8"/>
  <c r="FH92" i="8" s="1"/>
  <c r="FH17" i="10"/>
  <c r="FH92" i="10" s="1"/>
  <c r="EZ17" i="8"/>
  <c r="EZ92" i="8" s="1"/>
  <c r="EZ17" i="10"/>
  <c r="EZ92" i="10" s="1"/>
  <c r="ER17" i="8"/>
  <c r="ER92" i="8" s="1"/>
  <c r="ER17" i="10"/>
  <c r="ER92" i="10" s="1"/>
  <c r="EJ17" i="8"/>
  <c r="EJ92" i="8" s="1"/>
  <c r="EJ17" i="10"/>
  <c r="EJ92" i="10" s="1"/>
  <c r="EB17" i="8"/>
  <c r="EB92" i="8" s="1"/>
  <c r="EB17" i="10"/>
  <c r="EB92" i="10" s="1"/>
  <c r="DT17" i="8"/>
  <c r="DT92" i="8" s="1"/>
  <c r="DT17" i="10"/>
  <c r="DT92" i="10" s="1"/>
  <c r="DL17" i="8"/>
  <c r="DL92" i="8" s="1"/>
  <c r="DL17" i="10"/>
  <c r="DL92" i="10" s="1"/>
  <c r="DD17" i="8"/>
  <c r="DD92" i="8" s="1"/>
  <c r="DD17" i="10"/>
  <c r="DD92" i="10" s="1"/>
  <c r="CV17" i="8"/>
  <c r="CV92" i="8" s="1"/>
  <c r="CV17" i="10"/>
  <c r="CV92" i="10" s="1"/>
  <c r="CN17" i="8"/>
  <c r="CN92" i="8" s="1"/>
  <c r="CN17" i="10"/>
  <c r="CN92" i="10" s="1"/>
  <c r="CF17" i="8"/>
  <c r="CF92" i="8" s="1"/>
  <c r="CF17" i="10"/>
  <c r="CF92" i="10" s="1"/>
  <c r="BX17" i="8"/>
  <c r="BX92" i="8" s="1"/>
  <c r="BX17" i="10"/>
  <c r="BX92" i="10" s="1"/>
  <c r="BP17" i="8"/>
  <c r="BP92" i="8" s="1"/>
  <c r="BP17" i="10"/>
  <c r="BP92" i="10" s="1"/>
  <c r="BH17" i="8"/>
  <c r="BH92" i="8" s="1"/>
  <c r="BH17" i="10"/>
  <c r="BH92" i="10" s="1"/>
  <c r="AZ17" i="8"/>
  <c r="AZ92" i="8" s="1"/>
  <c r="AZ17" i="10"/>
  <c r="AZ92" i="10" s="1"/>
  <c r="AR17" i="8"/>
  <c r="AR92" i="8" s="1"/>
  <c r="AR17" i="10"/>
  <c r="AR92" i="10" s="1"/>
  <c r="AJ17" i="8"/>
  <c r="AJ92" i="8" s="1"/>
  <c r="AJ17" i="10"/>
  <c r="AJ92" i="10" s="1"/>
  <c r="AB17" i="8"/>
  <c r="AB92" i="8" s="1"/>
  <c r="AB17" i="10"/>
  <c r="AB92" i="10" s="1"/>
  <c r="T17" i="8"/>
  <c r="T92" i="8" s="1"/>
  <c r="T17" i="10"/>
  <c r="T92" i="10" s="1"/>
  <c r="L17" i="8"/>
  <c r="L92" i="8" s="1"/>
  <c r="L17" i="10"/>
  <c r="L92" i="10" s="1"/>
  <c r="F63" i="8"/>
  <c r="G63" i="8" s="1"/>
  <c r="H63" i="8" s="1"/>
  <c r="I63" i="8" s="1"/>
  <c r="J63" i="8" s="1"/>
  <c r="K63" i="8" s="1"/>
  <c r="L63" i="8" s="1"/>
  <c r="M63" i="8" s="1"/>
  <c r="N63" i="8" s="1"/>
  <c r="O63" i="8" s="1"/>
  <c r="P63" i="8" s="1"/>
  <c r="Q63" i="8" s="1"/>
  <c r="R63" i="8" s="1"/>
  <c r="S63" i="8" s="1"/>
  <c r="T63" i="8" s="1"/>
  <c r="U63" i="8" s="1"/>
  <c r="V63" i="8" s="1"/>
  <c r="W63" i="8" s="1"/>
  <c r="X63" i="8" s="1"/>
  <c r="Y63" i="8" s="1"/>
  <c r="Z63" i="8" s="1"/>
  <c r="AA63" i="8" s="1"/>
  <c r="AB63" i="8" s="1"/>
  <c r="AC63" i="8" s="1"/>
  <c r="AD63" i="8" s="1"/>
  <c r="AE63" i="8" s="1"/>
  <c r="AF63" i="8" s="1"/>
  <c r="AG63" i="8" s="1"/>
  <c r="AH63" i="8" s="1"/>
  <c r="AI63" i="8" s="1"/>
  <c r="AJ63" i="8" s="1"/>
  <c r="AK63" i="8" s="1"/>
  <c r="AL63" i="8" s="1"/>
  <c r="AM63" i="8" s="1"/>
  <c r="AN63" i="8" s="1"/>
  <c r="AO63" i="8" s="1"/>
  <c r="AP63" i="8" s="1"/>
  <c r="AQ63" i="8" s="1"/>
  <c r="AR63" i="8" s="1"/>
  <c r="AS63" i="8" s="1"/>
  <c r="AT63" i="8" s="1"/>
  <c r="AU63" i="8" s="1"/>
  <c r="AV63" i="8" s="1"/>
  <c r="AW63" i="8" s="1"/>
  <c r="AX63" i="8" s="1"/>
  <c r="AY63" i="8" s="1"/>
  <c r="AZ63" i="8" s="1"/>
  <c r="BA63" i="8" s="1"/>
  <c r="BB63" i="8" s="1"/>
  <c r="BC63" i="8" s="1"/>
  <c r="BD63" i="8" s="1"/>
  <c r="BE63" i="8" s="1"/>
  <c r="BF63" i="8" s="1"/>
  <c r="BG63" i="8" s="1"/>
  <c r="BH63" i="8" s="1"/>
  <c r="BI63" i="8" s="1"/>
  <c r="BJ63" i="8" s="1"/>
  <c r="BK63" i="8" s="1"/>
  <c r="BL63" i="8" s="1"/>
  <c r="BM63" i="8" s="1"/>
  <c r="V17" i="8"/>
  <c r="V92" i="8" s="1"/>
  <c r="V17" i="10"/>
  <c r="V92" i="10" s="1"/>
  <c r="FQ17" i="8"/>
  <c r="FQ92" i="8" s="1"/>
  <c r="FQ17" i="10"/>
  <c r="FQ92" i="10" s="1"/>
  <c r="FW17" i="8"/>
  <c r="FW92" i="8" s="1"/>
  <c r="FW17" i="10"/>
  <c r="FW92" i="10" s="1"/>
  <c r="AQ17" i="8"/>
  <c r="AQ92" i="8" s="1"/>
  <c r="AQ17" i="10"/>
  <c r="AQ92" i="10" s="1"/>
  <c r="E24" i="8"/>
  <c r="E25" i="8" s="1"/>
  <c r="F25" i="8" s="1"/>
  <c r="N17" i="8"/>
  <c r="N92" i="8" s="1"/>
  <c r="N17" i="10"/>
  <c r="N92" i="10" s="1"/>
  <c r="FI17" i="8"/>
  <c r="FI92" i="8" s="1"/>
  <c r="FI17" i="10"/>
  <c r="FI92" i="10" s="1"/>
  <c r="GU17" i="8"/>
  <c r="GU92" i="8" s="1"/>
  <c r="GU17" i="10"/>
  <c r="GU92" i="10" s="1"/>
  <c r="GE17" i="8"/>
  <c r="GE92" i="8" s="1"/>
  <c r="GE17" i="10"/>
  <c r="GE92" i="10" s="1"/>
  <c r="FG17" i="8"/>
  <c r="FG92" i="8" s="1"/>
  <c r="FG17" i="10"/>
  <c r="FG92" i="10" s="1"/>
  <c r="EQ17" i="8"/>
  <c r="EQ92" i="8" s="1"/>
  <c r="EQ17" i="10"/>
  <c r="EQ92" i="10" s="1"/>
  <c r="DS17" i="8"/>
  <c r="DS92" i="8" s="1"/>
  <c r="DS17" i="10"/>
  <c r="DS92" i="10" s="1"/>
  <c r="CM17" i="8"/>
  <c r="CM92" i="8" s="1"/>
  <c r="CM17" i="10"/>
  <c r="CM92" i="10" s="1"/>
  <c r="BW17" i="8"/>
  <c r="BW92" i="8" s="1"/>
  <c r="BW17" i="10"/>
  <c r="BW92" i="10" s="1"/>
  <c r="AY17" i="8"/>
  <c r="AY92" i="8" s="1"/>
  <c r="AY17" i="10"/>
  <c r="AY92" i="10" s="1"/>
  <c r="AI17" i="8"/>
  <c r="AI92" i="8" s="1"/>
  <c r="AI17" i="10"/>
  <c r="AI92" i="10" s="1"/>
  <c r="AA17" i="8"/>
  <c r="AA92" i="8" s="1"/>
  <c r="AA17" i="10"/>
  <c r="AA92" i="10" s="1"/>
  <c r="K17" i="8"/>
  <c r="K92" i="8" s="1"/>
  <c r="K17" i="10"/>
  <c r="K92" i="10" s="1"/>
  <c r="GT17" i="8"/>
  <c r="GT92" i="8" s="1"/>
  <c r="GT17" i="10"/>
  <c r="GT92" i="10" s="1"/>
  <c r="GL17" i="8"/>
  <c r="GL92" i="8" s="1"/>
  <c r="GL17" i="10"/>
  <c r="GL92" i="10" s="1"/>
  <c r="GD17" i="8"/>
  <c r="GD92" i="8" s="1"/>
  <c r="GD17" i="10"/>
  <c r="GD92" i="10" s="1"/>
  <c r="FV17" i="8"/>
  <c r="FV92" i="8" s="1"/>
  <c r="FV17" i="10"/>
  <c r="FV92" i="10" s="1"/>
  <c r="FN17" i="8"/>
  <c r="FN92" i="8" s="1"/>
  <c r="FN17" i="10"/>
  <c r="FN92" i="10" s="1"/>
  <c r="FF17" i="8"/>
  <c r="FF92" i="8" s="1"/>
  <c r="FF17" i="10"/>
  <c r="FF92" i="10" s="1"/>
  <c r="EX17" i="8"/>
  <c r="EX92" i="8" s="1"/>
  <c r="EX17" i="10"/>
  <c r="EX92" i="10" s="1"/>
  <c r="EP17" i="8"/>
  <c r="EP92" i="8" s="1"/>
  <c r="EP17" i="10"/>
  <c r="EP92" i="10" s="1"/>
  <c r="EH17" i="8"/>
  <c r="EH92" i="8" s="1"/>
  <c r="EH17" i="10"/>
  <c r="EH92" i="10" s="1"/>
  <c r="DZ17" i="8"/>
  <c r="DZ92" i="8" s="1"/>
  <c r="DZ17" i="10"/>
  <c r="DZ92" i="10" s="1"/>
  <c r="DR17" i="8"/>
  <c r="DR92" i="8" s="1"/>
  <c r="DR17" i="10"/>
  <c r="DR92" i="10" s="1"/>
  <c r="DJ17" i="8"/>
  <c r="DJ92" i="8" s="1"/>
  <c r="DJ17" i="10"/>
  <c r="DJ92" i="10" s="1"/>
  <c r="DB17" i="8"/>
  <c r="DB92" i="8" s="1"/>
  <c r="DB17" i="10"/>
  <c r="DB92" i="10" s="1"/>
  <c r="CT17" i="8"/>
  <c r="CT92" i="8" s="1"/>
  <c r="CT17" i="10"/>
  <c r="CT92" i="10" s="1"/>
  <c r="CL17" i="8"/>
  <c r="CL92" i="8" s="1"/>
  <c r="CL17" i="10"/>
  <c r="CL92" i="10" s="1"/>
  <c r="CD17" i="8"/>
  <c r="CD92" i="8" s="1"/>
  <c r="CD17" i="10"/>
  <c r="CD92" i="10" s="1"/>
  <c r="BV17" i="8"/>
  <c r="BV92" i="8" s="1"/>
  <c r="BV17" i="10"/>
  <c r="BV92" i="10" s="1"/>
  <c r="BF17" i="8"/>
  <c r="BF92" i="8" s="1"/>
  <c r="BF17" i="10"/>
  <c r="BF92" i="10" s="1"/>
  <c r="AX17" i="8"/>
  <c r="AX92" i="8" s="1"/>
  <c r="AX17" i="10"/>
  <c r="AX92" i="10" s="1"/>
  <c r="AP17" i="8"/>
  <c r="AP92" i="8" s="1"/>
  <c r="AP17" i="10"/>
  <c r="AP92" i="10" s="1"/>
  <c r="AH17" i="8"/>
  <c r="AH92" i="8" s="1"/>
  <c r="AH17" i="10"/>
  <c r="AH92" i="10" s="1"/>
  <c r="Z17" i="8"/>
  <c r="Z92" i="8" s="1"/>
  <c r="Z17" i="10"/>
  <c r="Z92" i="10" s="1"/>
  <c r="R17" i="8"/>
  <c r="R92" i="8" s="1"/>
  <c r="R17" i="10"/>
  <c r="R92" i="10" s="1"/>
  <c r="J17" i="8"/>
  <c r="J92" i="8" s="1"/>
  <c r="J17" i="10"/>
  <c r="J92" i="10" s="1"/>
  <c r="D10" i="10"/>
  <c r="F55" i="10"/>
  <c r="E56" i="10"/>
  <c r="GI17" i="8"/>
  <c r="GI92" i="8" s="1"/>
  <c r="GI17" i="10"/>
  <c r="GI92" i="10" s="1"/>
  <c r="FS17" i="8"/>
  <c r="FS92" i="8" s="1"/>
  <c r="FS17" i="10"/>
  <c r="FS92" i="10" s="1"/>
  <c r="EE17" i="8"/>
  <c r="EE92" i="8" s="1"/>
  <c r="EE17" i="10"/>
  <c r="EE92" i="10" s="1"/>
  <c r="AE17" i="8"/>
  <c r="AE92" i="8" s="1"/>
  <c r="AE17" i="10"/>
  <c r="AE92" i="10" s="1"/>
  <c r="GP17" i="8"/>
  <c r="GP92" i="8" s="1"/>
  <c r="GP17" i="10"/>
  <c r="GP92" i="10" s="1"/>
  <c r="GH17" i="8"/>
  <c r="GH92" i="8" s="1"/>
  <c r="GH94" i="8" s="1"/>
  <c r="GH17" i="10"/>
  <c r="GH92" i="10" s="1"/>
  <c r="GH94" i="10" s="1"/>
  <c r="FZ17" i="8"/>
  <c r="FZ92" i="8" s="1"/>
  <c r="FZ94" i="8" s="1"/>
  <c r="FZ17" i="10"/>
  <c r="FZ92" i="10" s="1"/>
  <c r="FR17" i="8"/>
  <c r="FR92" i="8" s="1"/>
  <c r="FR17" i="10"/>
  <c r="FR92" i="10" s="1"/>
  <c r="FJ17" i="8"/>
  <c r="FJ92" i="8" s="1"/>
  <c r="FJ17" i="10"/>
  <c r="FJ92" i="10" s="1"/>
  <c r="FB17" i="8"/>
  <c r="FB92" i="8" s="1"/>
  <c r="FB94" i="8" s="1"/>
  <c r="FB17" i="10"/>
  <c r="FB92" i="10" s="1"/>
  <c r="FB94" i="10" s="1"/>
  <c r="ET17" i="8"/>
  <c r="ET92" i="8" s="1"/>
  <c r="ET94" i="8" s="1"/>
  <c r="ET17" i="10"/>
  <c r="ET92" i="10" s="1"/>
  <c r="EL17" i="8"/>
  <c r="EL92" i="8" s="1"/>
  <c r="EL17" i="10"/>
  <c r="EL92" i="10" s="1"/>
  <c r="DN17" i="8"/>
  <c r="DN92" i="8" s="1"/>
  <c r="DN17" i="10"/>
  <c r="DN92" i="10" s="1"/>
  <c r="DF17" i="8"/>
  <c r="DF92" i="8" s="1"/>
  <c r="DF17" i="10"/>
  <c r="DF92" i="10" s="1"/>
  <c r="CP17" i="8"/>
  <c r="CP92" i="8" s="1"/>
  <c r="CP17" i="10"/>
  <c r="CP92" i="10" s="1"/>
  <c r="CH17" i="8"/>
  <c r="CH92" i="8" s="1"/>
  <c r="CH17" i="10"/>
  <c r="CH92" i="10" s="1"/>
  <c r="BZ17" i="8"/>
  <c r="BZ92" i="8" s="1"/>
  <c r="BZ17" i="10"/>
  <c r="BZ92" i="10" s="1"/>
  <c r="BR17" i="8"/>
  <c r="BR92" i="8" s="1"/>
  <c r="BR17" i="10"/>
  <c r="BR92" i="10" s="1"/>
  <c r="BJ17" i="8"/>
  <c r="BJ92" i="8" s="1"/>
  <c r="BJ17" i="10"/>
  <c r="BJ92" i="10" s="1"/>
  <c r="BB17" i="8"/>
  <c r="BB92" i="8" s="1"/>
  <c r="BB17" i="10"/>
  <c r="BB92" i="10" s="1"/>
  <c r="AT17" i="8"/>
  <c r="AT92" i="8" s="1"/>
  <c r="AT17" i="10"/>
  <c r="AT92" i="10" s="1"/>
  <c r="AL17" i="8"/>
  <c r="AL92" i="8" s="1"/>
  <c r="AL17" i="10"/>
  <c r="AL92" i="10" s="1"/>
  <c r="AD17" i="8"/>
  <c r="AD92" i="8" s="1"/>
  <c r="AD17" i="10"/>
  <c r="AD92" i="10" s="1"/>
  <c r="F17" i="8"/>
  <c r="F92" i="8" s="1"/>
  <c r="F17" i="10"/>
  <c r="F92" i="10" s="1"/>
  <c r="ES17" i="8"/>
  <c r="ES92" i="8" s="1"/>
  <c r="ES17" i="10"/>
  <c r="ES92" i="10" s="1"/>
  <c r="GM17" i="8"/>
  <c r="GM92" i="8" s="1"/>
  <c r="GM17" i="10"/>
  <c r="GM92" i="10" s="1"/>
  <c r="FO17" i="8"/>
  <c r="FO92" i="8" s="1"/>
  <c r="FO17" i="10"/>
  <c r="FO92" i="10" s="1"/>
  <c r="EY17" i="8"/>
  <c r="EY92" i="8" s="1"/>
  <c r="EY17" i="10"/>
  <c r="EY92" i="10" s="1"/>
  <c r="EI17" i="8"/>
  <c r="EI92" i="8" s="1"/>
  <c r="EI17" i="10"/>
  <c r="EI92" i="10" s="1"/>
  <c r="EA17" i="8"/>
  <c r="EA92" i="8" s="1"/>
  <c r="EA17" i="10"/>
  <c r="EA92" i="10" s="1"/>
  <c r="DK17" i="8"/>
  <c r="DK92" i="8" s="1"/>
  <c r="DK17" i="10"/>
  <c r="DK92" i="10" s="1"/>
  <c r="DC17" i="8"/>
  <c r="DC92" i="8" s="1"/>
  <c r="DC17" i="10"/>
  <c r="DC92" i="10" s="1"/>
  <c r="CU17" i="8"/>
  <c r="CU92" i="8" s="1"/>
  <c r="CU17" i="10"/>
  <c r="CU92" i="10" s="1"/>
  <c r="CE17" i="8"/>
  <c r="CE92" i="8" s="1"/>
  <c r="CE17" i="10"/>
  <c r="CE92" i="10" s="1"/>
  <c r="BG17" i="8"/>
  <c r="BG92" i="8" s="1"/>
  <c r="BG94" i="8" s="1"/>
  <c r="BG17" i="10"/>
  <c r="BG92" i="10" s="1"/>
  <c r="S17" i="8"/>
  <c r="S92" i="8" s="1"/>
  <c r="S17" i="10"/>
  <c r="S92" i="10" s="1"/>
  <c r="GS17" i="8"/>
  <c r="GS92" i="8" s="1"/>
  <c r="GS17" i="10"/>
  <c r="GS92" i="10" s="1"/>
  <c r="GK17" i="8"/>
  <c r="GK92" i="8" s="1"/>
  <c r="GK17" i="10"/>
  <c r="GK92" i="10" s="1"/>
  <c r="GC17" i="8"/>
  <c r="GC92" i="8" s="1"/>
  <c r="GC17" i="10"/>
  <c r="GC92" i="10" s="1"/>
  <c r="FU17" i="8"/>
  <c r="FU92" i="8" s="1"/>
  <c r="FU17" i="10"/>
  <c r="FU92" i="10" s="1"/>
  <c r="FM17" i="8"/>
  <c r="FM92" i="8" s="1"/>
  <c r="FM17" i="10"/>
  <c r="FM92" i="10" s="1"/>
  <c r="FE17" i="8"/>
  <c r="FE92" i="8" s="1"/>
  <c r="FE17" i="10"/>
  <c r="FE92" i="10" s="1"/>
  <c r="EW17" i="8"/>
  <c r="EW92" i="8" s="1"/>
  <c r="EW17" i="10"/>
  <c r="EW92" i="10" s="1"/>
  <c r="EO17" i="8"/>
  <c r="EO92" i="8" s="1"/>
  <c r="EO17" i="10"/>
  <c r="EO92" i="10" s="1"/>
  <c r="EG17" i="8"/>
  <c r="EG92" i="8" s="1"/>
  <c r="EG17" i="10"/>
  <c r="EG92" i="10" s="1"/>
  <c r="DY17" i="8"/>
  <c r="DY92" i="8" s="1"/>
  <c r="DY17" i="10"/>
  <c r="DY92" i="10" s="1"/>
  <c r="DQ17" i="8"/>
  <c r="DQ92" i="8" s="1"/>
  <c r="DQ17" i="10"/>
  <c r="DQ92" i="10" s="1"/>
  <c r="DI17" i="8"/>
  <c r="DI92" i="8" s="1"/>
  <c r="DI17" i="10"/>
  <c r="DI92" i="10" s="1"/>
  <c r="DA17" i="8"/>
  <c r="DA92" i="8" s="1"/>
  <c r="DA17" i="10"/>
  <c r="DA92" i="10" s="1"/>
  <c r="CS17" i="8"/>
  <c r="CS92" i="8" s="1"/>
  <c r="CS17" i="10"/>
  <c r="CS92" i="10" s="1"/>
  <c r="CK17" i="8"/>
  <c r="CK92" i="8" s="1"/>
  <c r="CK17" i="10"/>
  <c r="CK92" i="10" s="1"/>
  <c r="CC17" i="8"/>
  <c r="CC92" i="8" s="1"/>
  <c r="CC17" i="10"/>
  <c r="CC92" i="10" s="1"/>
  <c r="BU17" i="8"/>
  <c r="BU92" i="8" s="1"/>
  <c r="BU17" i="10"/>
  <c r="BU92" i="10" s="1"/>
  <c r="BM17" i="8"/>
  <c r="BM92" i="8" s="1"/>
  <c r="BM17" i="10"/>
  <c r="BM92" i="10" s="1"/>
  <c r="BE17" i="8"/>
  <c r="BE92" i="8" s="1"/>
  <c r="BE17" i="10"/>
  <c r="BE92" i="10" s="1"/>
  <c r="AW17" i="8"/>
  <c r="AW92" i="8" s="1"/>
  <c r="AW17" i="10"/>
  <c r="AW92" i="10" s="1"/>
  <c r="AO17" i="8"/>
  <c r="AO92" i="8" s="1"/>
  <c r="AO17" i="10"/>
  <c r="AO92" i="10" s="1"/>
  <c r="AG17" i="8"/>
  <c r="AG92" i="8" s="1"/>
  <c r="AG17" i="10"/>
  <c r="AG92" i="10" s="1"/>
  <c r="Y17" i="8"/>
  <c r="Y92" i="8" s="1"/>
  <c r="Y17" i="10"/>
  <c r="Y92" i="10" s="1"/>
  <c r="Q17" i="8"/>
  <c r="Q92" i="8" s="1"/>
  <c r="Q17" i="10"/>
  <c r="Q92" i="10" s="1"/>
  <c r="I17" i="8"/>
  <c r="I92" i="8" s="1"/>
  <c r="I17" i="10"/>
  <c r="I92" i="10" s="1"/>
  <c r="D10" i="8"/>
  <c r="E23" i="10"/>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3" i="10" s="1"/>
  <c r="AD23" i="10" s="1"/>
  <c r="AE23" i="10" s="1"/>
  <c r="AF23" i="10" s="1"/>
  <c r="AG23" i="10" s="1"/>
  <c r="AH23" i="10" s="1"/>
  <c r="AI23" i="10" s="1"/>
  <c r="AJ23" i="10" s="1"/>
  <c r="AK23" i="10" s="1"/>
  <c r="AL23" i="10" s="1"/>
  <c r="AM23" i="10" s="1"/>
  <c r="AN23" i="10" s="1"/>
  <c r="AO23" i="10" s="1"/>
  <c r="AP23" i="10" s="1"/>
  <c r="AQ23" i="10" s="1"/>
  <c r="AR23" i="10" s="1"/>
  <c r="AS23" i="10" s="1"/>
  <c r="AT23" i="10" s="1"/>
  <c r="AU23" i="10" s="1"/>
  <c r="AV23" i="10" s="1"/>
  <c r="AW23" i="10" s="1"/>
  <c r="AX23" i="10" s="1"/>
  <c r="AY23" i="10" s="1"/>
  <c r="AZ23" i="10" s="1"/>
  <c r="BA23" i="10" s="1"/>
  <c r="BB23" i="10" s="1"/>
  <c r="BC23" i="10" s="1"/>
  <c r="BD23" i="10" s="1"/>
  <c r="BE23" i="10" s="1"/>
  <c r="BF23" i="10" s="1"/>
  <c r="BG23" i="10" s="1"/>
  <c r="BH23" i="10" s="1"/>
  <c r="BI23" i="10" s="1"/>
  <c r="BJ23" i="10" s="1"/>
  <c r="BK23" i="10" s="1"/>
  <c r="BL23" i="10" s="1"/>
  <c r="BM23" i="10" s="1"/>
  <c r="BN23" i="10" s="1"/>
  <c r="E24" i="10"/>
  <c r="E25" i="10" s="1"/>
  <c r="L35" i="10"/>
  <c r="K36" i="10"/>
  <c r="BM54" i="10"/>
  <c r="BM53" i="10"/>
  <c r="BN53" i="10" s="1"/>
  <c r="D53" i="10" s="1"/>
  <c r="D54" i="10"/>
  <c r="BN17" i="8"/>
  <c r="BN92" i="8" s="1"/>
  <c r="BN17" i="10"/>
  <c r="BN92" i="10" s="1"/>
  <c r="BO17" i="8"/>
  <c r="BO92" i="8" s="1"/>
  <c r="BO17" i="10"/>
  <c r="BO92" i="10" s="1"/>
  <c r="H28" i="11"/>
  <c r="H29" i="11" s="1"/>
  <c r="E64" i="8"/>
  <c r="E65" i="8" s="1"/>
  <c r="F65" i="8" s="1"/>
  <c r="D14" i="8"/>
  <c r="E17" i="8"/>
  <c r="E7" i="8"/>
  <c r="E9" i="8"/>
  <c r="K36" i="8"/>
  <c r="L35" i="8"/>
  <c r="BO73" i="8"/>
  <c r="BO83" i="8"/>
  <c r="BE54" i="8"/>
  <c r="BE53" i="8"/>
  <c r="BF53" i="8" s="1"/>
  <c r="BG53" i="8" s="1"/>
  <c r="BH53" i="8" s="1"/>
  <c r="BI53" i="8" s="1"/>
  <c r="BJ53" i="8" s="1"/>
  <c r="BK53" i="8" s="1"/>
  <c r="BL53" i="8" s="1"/>
  <c r="BM53" i="8" s="1"/>
  <c r="BN53" i="8" s="1"/>
  <c r="L45" i="8"/>
  <c r="K46" i="8"/>
  <c r="O48" i="3"/>
  <c r="H16" i="7"/>
  <c r="H17" i="7" s="1"/>
  <c r="F15" i="7"/>
  <c r="G15" i="7"/>
  <c r="H15" i="7"/>
  <c r="F11" i="6"/>
  <c r="JD94" i="8" l="1"/>
  <c r="FO94" i="8"/>
  <c r="AD94" i="8"/>
  <c r="BJ94" i="8"/>
  <c r="CP94" i="8"/>
  <c r="FC94" i="8"/>
  <c r="IH94" i="8"/>
  <c r="GI94" i="8"/>
  <c r="AE94" i="8"/>
  <c r="DV94" i="8"/>
  <c r="HO94" i="8"/>
  <c r="IU94" i="8"/>
  <c r="KA94" i="8"/>
  <c r="HV94" i="8"/>
  <c r="JB94" i="8"/>
  <c r="IX94" i="8"/>
  <c r="F43" i="11"/>
  <c r="F44" i="11" s="1"/>
  <c r="IK94" i="8"/>
  <c r="GW94" i="10"/>
  <c r="JI94" i="10"/>
  <c r="HE94" i="10"/>
  <c r="IN94" i="8"/>
  <c r="JU94" i="8"/>
  <c r="JQ94" i="10"/>
  <c r="GW94" i="8"/>
  <c r="HA94" i="8"/>
  <c r="KG94" i="10"/>
  <c r="AE94" i="10"/>
  <c r="JE94" i="10"/>
  <c r="IK94" i="10"/>
  <c r="IX94" i="10"/>
  <c r="HU94" i="10"/>
  <c r="JA94" i="8"/>
  <c r="IR94" i="8"/>
  <c r="GG94" i="8"/>
  <c r="JW94" i="8"/>
  <c r="EU94" i="8"/>
  <c r="HZ94" i="8"/>
  <c r="HC94" i="8"/>
  <c r="IC94" i="8"/>
  <c r="JI94" i="8"/>
  <c r="GG94" i="10"/>
  <c r="FY94" i="8"/>
  <c r="IG94" i="8"/>
  <c r="IV94" i="8"/>
  <c r="AH94" i="8"/>
  <c r="BV94" i="8"/>
  <c r="DB94" i="8"/>
  <c r="EH94" i="8"/>
  <c r="FN94" i="8"/>
  <c r="GI94" i="10"/>
  <c r="HV94" i="10"/>
  <c r="JB94" i="10"/>
  <c r="FO94" i="10"/>
  <c r="AD94" i="10"/>
  <c r="BJ94" i="10"/>
  <c r="CP94" i="10"/>
  <c r="FC94" i="10"/>
  <c r="IH94" i="10"/>
  <c r="DV94" i="10"/>
  <c r="KG94" i="8"/>
  <c r="JU94" i="10"/>
  <c r="GM94" i="10"/>
  <c r="GO94" i="8"/>
  <c r="FS94" i="8"/>
  <c r="GO94" i="10"/>
  <c r="EE94" i="10"/>
  <c r="EE94" i="8"/>
  <c r="CE94" i="10"/>
  <c r="DF94" i="10"/>
  <c r="FS94" i="10"/>
  <c r="N94" i="8"/>
  <c r="HX94" i="8"/>
  <c r="IE94" i="8"/>
  <c r="HT94" i="8"/>
  <c r="J94" i="8"/>
  <c r="EP94" i="8"/>
  <c r="IZ94" i="8"/>
  <c r="CD94" i="8"/>
  <c r="FV94" i="8"/>
  <c r="FG94" i="8"/>
  <c r="AG94" i="8"/>
  <c r="DY94" i="8"/>
  <c r="GK94" i="8"/>
  <c r="AB94" i="8"/>
  <c r="BH94" i="8"/>
  <c r="CN94" i="8"/>
  <c r="DT94" i="8"/>
  <c r="EZ94" i="8"/>
  <c r="GF94" i="8"/>
  <c r="FA94" i="8"/>
  <c r="H94" i="8"/>
  <c r="AN94" i="8"/>
  <c r="BT94" i="8"/>
  <c r="CZ94" i="8"/>
  <c r="EF94" i="8"/>
  <c r="FL94" i="8"/>
  <c r="GR94" i="8"/>
  <c r="BO74" i="8"/>
  <c r="D74" i="8" s="1"/>
  <c r="JM94" i="8"/>
  <c r="IW94" i="8"/>
  <c r="HQ94" i="8"/>
  <c r="KC94" i="8"/>
  <c r="AX94" i="8"/>
  <c r="KF94" i="8"/>
  <c r="AP94" i="8"/>
  <c r="DJ94" i="8"/>
  <c r="CS94" i="8"/>
  <c r="FE94" i="8"/>
  <c r="EA94" i="8"/>
  <c r="CU94" i="8"/>
  <c r="BM94" i="8"/>
  <c r="AI94" i="8"/>
  <c r="GU94" i="8"/>
  <c r="AC94" i="8"/>
  <c r="BI94" i="8"/>
  <c r="CO94" i="8"/>
  <c r="DU94" i="8"/>
  <c r="IO94" i="8"/>
  <c r="IT94" i="8"/>
  <c r="HI94" i="8"/>
  <c r="IM94" i="8"/>
  <c r="KE94" i="8"/>
  <c r="HD94" i="8"/>
  <c r="JP94" i="8"/>
  <c r="IL94" i="8"/>
  <c r="GA94" i="8"/>
  <c r="BB94" i="8"/>
  <c r="CH94" i="8"/>
  <c r="Y94" i="10"/>
  <c r="BE94" i="10"/>
  <c r="CK94" i="10"/>
  <c r="DQ94" i="10"/>
  <c r="EW94" i="10"/>
  <c r="GC94" i="10"/>
  <c r="BG94" i="10"/>
  <c r="DK94" i="10"/>
  <c r="ET94" i="10"/>
  <c r="FZ94" i="10"/>
  <c r="GT94" i="8"/>
  <c r="FI94" i="8"/>
  <c r="FW94" i="8"/>
  <c r="M94" i="10"/>
  <c r="AS94" i="10"/>
  <c r="BY94" i="10"/>
  <c r="DE94" i="10"/>
  <c r="EK94" i="10"/>
  <c r="G94" i="8"/>
  <c r="GQ94" i="8"/>
  <c r="GZ94" i="8"/>
  <c r="GA94" i="10"/>
  <c r="AM94" i="8"/>
  <c r="BS94" i="8"/>
  <c r="CY94" i="8"/>
  <c r="JL94" i="8"/>
  <c r="JV94" i="8"/>
  <c r="HK94" i="8"/>
  <c r="IY94" i="8"/>
  <c r="KF94" i="10"/>
  <c r="CS94" i="10"/>
  <c r="GK94" i="10"/>
  <c r="EA94" i="10"/>
  <c r="BH94" i="10"/>
  <c r="DT94" i="10"/>
  <c r="AN94" i="10"/>
  <c r="GR94" i="10"/>
  <c r="HT94" i="10"/>
  <c r="CD94" i="10"/>
  <c r="EP94" i="10"/>
  <c r="BM94" i="10"/>
  <c r="K94" i="8"/>
  <c r="CN94" i="10"/>
  <c r="EF94" i="10"/>
  <c r="JM94" i="10"/>
  <c r="AL94" i="8"/>
  <c r="BR94" i="8"/>
  <c r="R94" i="10"/>
  <c r="AX94" i="10"/>
  <c r="CL94" i="10"/>
  <c r="DR94" i="10"/>
  <c r="EX94" i="10"/>
  <c r="GD94" i="10"/>
  <c r="FK94" i="10"/>
  <c r="IB94" i="8"/>
  <c r="JH94" i="8"/>
  <c r="II94" i="8"/>
  <c r="GX94" i="8"/>
  <c r="ID94" i="8"/>
  <c r="JJ94" i="8"/>
  <c r="CA94" i="8"/>
  <c r="GY94" i="8"/>
  <c r="JK94" i="8"/>
  <c r="HJ94" i="8"/>
  <c r="IA94" i="8"/>
  <c r="IZ94" i="10"/>
  <c r="J94" i="10"/>
  <c r="AP94" i="10"/>
  <c r="DJ94" i="10"/>
  <c r="FV94" i="10"/>
  <c r="FG94" i="10"/>
  <c r="AG94" i="10"/>
  <c r="DY94" i="10"/>
  <c r="AL94" i="10"/>
  <c r="GF94" i="10"/>
  <c r="FA94" i="10"/>
  <c r="H94" i="10"/>
  <c r="CZ94" i="10"/>
  <c r="FL94" i="10"/>
  <c r="AO94" i="10"/>
  <c r="DA94" i="10"/>
  <c r="FM94" i="10"/>
  <c r="EI94" i="10"/>
  <c r="GP94" i="10"/>
  <c r="R94" i="8"/>
  <c r="CL94" i="8"/>
  <c r="EX94" i="8"/>
  <c r="AJ94" i="10"/>
  <c r="CV94" i="10"/>
  <c r="FH94" i="10"/>
  <c r="GN94" i="10"/>
  <c r="AC94" i="10"/>
  <c r="BI94" i="10"/>
  <c r="CO94" i="10"/>
  <c r="DU94" i="10"/>
  <c r="CX94" i="10"/>
  <c r="FK94" i="8"/>
  <c r="AV94" i="10"/>
  <c r="CB94" i="10"/>
  <c r="DH94" i="10"/>
  <c r="EN94" i="10"/>
  <c r="HI94" i="10"/>
  <c r="IO94" i="10"/>
  <c r="JN94" i="10"/>
  <c r="HB94" i="10"/>
  <c r="HD94" i="10"/>
  <c r="IJ94" i="10"/>
  <c r="JP94" i="10"/>
  <c r="HF94" i="10"/>
  <c r="IL94" i="10"/>
  <c r="JR94" i="10"/>
  <c r="FE94" i="10"/>
  <c r="BR94" i="10"/>
  <c r="BW94" i="8"/>
  <c r="AB94" i="10"/>
  <c r="EZ94" i="10"/>
  <c r="ED94" i="8"/>
  <c r="BT94" i="10"/>
  <c r="I94" i="10"/>
  <c r="BU94" i="10"/>
  <c r="EG94" i="10"/>
  <c r="GS94" i="10"/>
  <c r="CU94" i="10"/>
  <c r="FJ94" i="10"/>
  <c r="DR94" i="8"/>
  <c r="GD94" i="8"/>
  <c r="BP94" i="10"/>
  <c r="EB94" i="10"/>
  <c r="P94" i="10"/>
  <c r="FT94" i="10"/>
  <c r="EI94" i="8"/>
  <c r="FJ94" i="8"/>
  <c r="GP94" i="8"/>
  <c r="Z94" i="10"/>
  <c r="CT94" i="10"/>
  <c r="DZ94" i="10"/>
  <c r="FF94" i="10"/>
  <c r="GL94" i="10"/>
  <c r="AI94" i="10"/>
  <c r="GU94" i="10"/>
  <c r="AQ94" i="10"/>
  <c r="CX94" i="8"/>
  <c r="AM94" i="10"/>
  <c r="BS94" i="10"/>
  <c r="CY94" i="10"/>
  <c r="EM94" i="10"/>
  <c r="JN94" i="8"/>
  <c r="HW94" i="8"/>
  <c r="DC94" i="8"/>
  <c r="F94" i="8"/>
  <c r="AY94" i="8"/>
  <c r="EQ94" i="8"/>
  <c r="AU94" i="8"/>
  <c r="DG94" i="8"/>
  <c r="Y94" i="8"/>
  <c r="BE94" i="8"/>
  <c r="CK94" i="8"/>
  <c r="DQ94" i="8"/>
  <c r="EW94" i="8"/>
  <c r="GC94" i="8"/>
  <c r="DK94" i="8"/>
  <c r="K94" i="10"/>
  <c r="BW94" i="10"/>
  <c r="N94" i="10"/>
  <c r="FQ94" i="10"/>
  <c r="ED94" i="10"/>
  <c r="HY94" i="8"/>
  <c r="IF94" i="8"/>
  <c r="FQ94" i="8"/>
  <c r="Q94" i="10"/>
  <c r="CC94" i="10"/>
  <c r="FU94" i="10"/>
  <c r="L94" i="10"/>
  <c r="AR94" i="10"/>
  <c r="BX94" i="10"/>
  <c r="DD94" i="10"/>
  <c r="EJ94" i="10"/>
  <c r="FP94" i="10"/>
  <c r="GV94" i="10"/>
  <c r="EM94" i="8"/>
  <c r="X94" i="10"/>
  <c r="BD94" i="10"/>
  <c r="CJ94" i="10"/>
  <c r="DP94" i="10"/>
  <c r="EV94" i="10"/>
  <c r="GB94" i="10"/>
  <c r="HQ94" i="10"/>
  <c r="KC94" i="10"/>
  <c r="KD94" i="10"/>
  <c r="HJ94" i="10"/>
  <c r="AW94" i="10"/>
  <c r="DI94" i="10"/>
  <c r="EO94" i="10"/>
  <c r="F94" i="10"/>
  <c r="S94" i="8"/>
  <c r="EY94" i="8"/>
  <c r="EL94" i="8"/>
  <c r="FR94" i="8"/>
  <c r="AY94" i="10"/>
  <c r="EQ94" i="10"/>
  <c r="AU94" i="10"/>
  <c r="CA94" i="10"/>
  <c r="DG94" i="10"/>
  <c r="EU94" i="10"/>
  <c r="IB94" i="10"/>
  <c r="JH94" i="10"/>
  <c r="HH94" i="10"/>
  <c r="IN94" i="10"/>
  <c r="JT94" i="10"/>
  <c r="GX94" i="10"/>
  <c r="ID94" i="10"/>
  <c r="JJ94" i="10"/>
  <c r="JG94" i="10"/>
  <c r="GY94" i="10"/>
  <c r="IE94" i="10"/>
  <c r="JK94" i="10"/>
  <c r="IA94" i="10"/>
  <c r="HH94" i="8"/>
  <c r="JT94" i="8"/>
  <c r="JG94" i="8"/>
  <c r="HG94" i="10"/>
  <c r="IM94" i="10"/>
  <c r="JS94" i="10"/>
  <c r="BP94" i="8"/>
  <c r="CV94" i="8"/>
  <c r="EB94" i="8"/>
  <c r="FH94" i="8"/>
  <c r="GN94" i="8"/>
  <c r="P94" i="8"/>
  <c r="AV94" i="8"/>
  <c r="CB94" i="8"/>
  <c r="DH94" i="8"/>
  <c r="EN94" i="8"/>
  <c r="FT94" i="8"/>
  <c r="HB94" i="8"/>
  <c r="IJ94" i="8"/>
  <c r="IQ94" i="8"/>
  <c r="HP94" i="8"/>
  <c r="KB94" i="8"/>
  <c r="JC94" i="8"/>
  <c r="HL94" i="8"/>
  <c r="JX94" i="8"/>
  <c r="HF94" i="8"/>
  <c r="JR94" i="8"/>
  <c r="JO94" i="8"/>
  <c r="HR94" i="8"/>
  <c r="KD94" i="8"/>
  <c r="CI94" i="8"/>
  <c r="HG94" i="8"/>
  <c r="JS94" i="8"/>
  <c r="HN94" i="8"/>
  <c r="JZ94" i="8"/>
  <c r="AO94" i="8"/>
  <c r="DA94" i="8"/>
  <c r="FM94" i="8"/>
  <c r="GS94" i="8"/>
  <c r="AJ94" i="8"/>
  <c r="DC94" i="10"/>
  <c r="BF94" i="8"/>
  <c r="AQ94" i="8"/>
  <c r="AK94" i="10"/>
  <c r="BQ94" i="10"/>
  <c r="CW94" i="10"/>
  <c r="EC94" i="10"/>
  <c r="IW94" i="10"/>
  <c r="I94" i="8"/>
  <c r="BU94" i="8"/>
  <c r="EG94" i="8"/>
  <c r="BF94" i="10"/>
  <c r="Q94" i="8"/>
  <c r="AW94" i="8"/>
  <c r="CC94" i="8"/>
  <c r="DI94" i="8"/>
  <c r="EO94" i="8"/>
  <c r="FU94" i="8"/>
  <c r="AH94" i="10"/>
  <c r="BV94" i="10"/>
  <c r="DB94" i="10"/>
  <c r="EH94" i="10"/>
  <c r="FN94" i="10"/>
  <c r="GT94" i="10"/>
  <c r="FI94" i="10"/>
  <c r="FW94" i="10"/>
  <c r="L94" i="8"/>
  <c r="AR94" i="8"/>
  <c r="BX94" i="8"/>
  <c r="DD94" i="8"/>
  <c r="EJ94" i="8"/>
  <c r="FP94" i="8"/>
  <c r="GV94" i="8"/>
  <c r="AK94" i="8"/>
  <c r="BQ94" i="8"/>
  <c r="CW94" i="8"/>
  <c r="EC94" i="8"/>
  <c r="G94" i="10"/>
  <c r="GQ94" i="10"/>
  <c r="HP94" i="10"/>
  <c r="IV94" i="10"/>
  <c r="KB94" i="10"/>
  <c r="E70" i="10"/>
  <c r="D7" i="10"/>
  <c r="JO94" i="10"/>
  <c r="HC94" i="10"/>
  <c r="D70" i="10"/>
  <c r="BN74" i="10"/>
  <c r="D74" i="10" s="1"/>
  <c r="CF94" i="10"/>
  <c r="FX94" i="10"/>
  <c r="CE94" i="8"/>
  <c r="GM94" i="8"/>
  <c r="DF94" i="8"/>
  <c r="AA94" i="10"/>
  <c r="CM94" i="10"/>
  <c r="GE94" i="10"/>
  <c r="V94" i="10"/>
  <c r="T94" i="8"/>
  <c r="AZ94" i="8"/>
  <c r="CF94" i="8"/>
  <c r="DL94" i="8"/>
  <c r="ER94" i="8"/>
  <c r="FX94" i="8"/>
  <c r="M94" i="8"/>
  <c r="AS94" i="8"/>
  <c r="BY94" i="8"/>
  <c r="DE94" i="8"/>
  <c r="EK94" i="8"/>
  <c r="O94" i="10"/>
  <c r="BC94" i="10"/>
  <c r="CI94" i="10"/>
  <c r="DO94" i="10"/>
  <c r="X94" i="8"/>
  <c r="BD94" i="8"/>
  <c r="CJ94" i="8"/>
  <c r="DP94" i="8"/>
  <c r="EV94" i="8"/>
  <c r="GB94" i="8"/>
  <c r="HL94" i="10"/>
  <c r="IR94" i="10"/>
  <c r="JX94" i="10"/>
  <c r="HX94" i="10"/>
  <c r="JD94" i="10"/>
  <c r="HN94" i="10"/>
  <c r="IT94" i="10"/>
  <c r="JZ94" i="10"/>
  <c r="HS94" i="10"/>
  <c r="JW94" i="10"/>
  <c r="HO94" i="10"/>
  <c r="IU94" i="10"/>
  <c r="KA94" i="10"/>
  <c r="T94" i="10"/>
  <c r="DL94" i="10"/>
  <c r="AT94" i="10"/>
  <c r="BZ94" i="10"/>
  <c r="DN94" i="10"/>
  <c r="AA94" i="8"/>
  <c r="CM94" i="8"/>
  <c r="GE94" i="8"/>
  <c r="V94" i="8"/>
  <c r="U94" i="10"/>
  <c r="BA94" i="10"/>
  <c r="CG94" i="10"/>
  <c r="DM94" i="10"/>
  <c r="O94" i="8"/>
  <c r="BC94" i="8"/>
  <c r="DO94" i="8"/>
  <c r="AF94" i="10"/>
  <c r="BL94" i="10"/>
  <c r="CR94" i="10"/>
  <c r="DX94" i="10"/>
  <c r="FD94" i="10"/>
  <c r="GJ94" i="10"/>
  <c r="HY94" i="10"/>
  <c r="HR94" i="10"/>
  <c r="AZ94" i="10"/>
  <c r="ER94" i="10"/>
  <c r="G56" i="8"/>
  <c r="ES94" i="8"/>
  <c r="AT94" i="8"/>
  <c r="BZ94" i="8"/>
  <c r="DN94" i="8"/>
  <c r="DS94" i="10"/>
  <c r="U94" i="8"/>
  <c r="BA94" i="8"/>
  <c r="CG94" i="8"/>
  <c r="DM94" i="8"/>
  <c r="W94" i="10"/>
  <c r="AF94" i="8"/>
  <c r="BL94" i="8"/>
  <c r="CR94" i="8"/>
  <c r="DX94" i="8"/>
  <c r="FD94" i="8"/>
  <c r="GJ94" i="8"/>
  <c r="GZ94" i="10"/>
  <c r="IF94" i="10"/>
  <c r="JL94" i="10"/>
  <c r="JV94" i="10"/>
  <c r="HK94" i="10"/>
  <c r="II94" i="10"/>
  <c r="E90" i="10"/>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1" i="10" s="1"/>
  <c r="AD91" i="10" s="1"/>
  <c r="AE91" i="10" s="1"/>
  <c r="AF91" i="10" s="1"/>
  <c r="AG91" i="10" s="1"/>
  <c r="AH91" i="10" s="1"/>
  <c r="AI91" i="10" s="1"/>
  <c r="AJ91" i="10" s="1"/>
  <c r="AK91" i="10" s="1"/>
  <c r="AL91" i="10" s="1"/>
  <c r="AM91" i="10" s="1"/>
  <c r="AN91" i="10" s="1"/>
  <c r="AO91" i="10" s="1"/>
  <c r="AP91" i="10" s="1"/>
  <c r="AQ91" i="10" s="1"/>
  <c r="AR91" i="10" s="1"/>
  <c r="AS91" i="10" s="1"/>
  <c r="AT91" i="10" s="1"/>
  <c r="AU91" i="10" s="1"/>
  <c r="AV91" i="10" s="1"/>
  <c r="AW91" i="10" s="1"/>
  <c r="AX91" i="10" s="1"/>
  <c r="AY91" i="10" s="1"/>
  <c r="AZ91" i="10" s="1"/>
  <c r="BA91" i="10" s="1"/>
  <c r="BB91" i="10" s="1"/>
  <c r="BC91" i="10" s="1"/>
  <c r="BD91" i="10" s="1"/>
  <c r="BE91" i="10" s="1"/>
  <c r="BF91" i="10" s="1"/>
  <c r="BG91" i="10" s="1"/>
  <c r="BH91" i="10" s="1"/>
  <c r="BI91" i="10" s="1"/>
  <c r="BJ91" i="10" s="1"/>
  <c r="BK91" i="10" s="1"/>
  <c r="BL91" i="10" s="1"/>
  <c r="BM91" i="10" s="1"/>
  <c r="BN91" i="10" s="1"/>
  <c r="D9" i="10"/>
  <c r="IY94" i="10"/>
  <c r="KE94" i="10"/>
  <c r="HW94" i="10"/>
  <c r="JC94" i="10"/>
  <c r="IQ94" i="10"/>
  <c r="ES94" i="10"/>
  <c r="S94" i="10"/>
  <c r="EY94" i="10"/>
  <c r="BB94" i="10"/>
  <c r="CH94" i="10"/>
  <c r="EL94" i="10"/>
  <c r="FR94" i="10"/>
  <c r="Z94" i="8"/>
  <c r="CT94" i="8"/>
  <c r="DZ94" i="8"/>
  <c r="FF94" i="8"/>
  <c r="GL94" i="8"/>
  <c r="DS94" i="8"/>
  <c r="FY94" i="10"/>
  <c r="W94" i="8"/>
  <c r="HA94" i="10"/>
  <c r="IG94" i="10"/>
  <c r="HZ94" i="10"/>
  <c r="BP73" i="8"/>
  <c r="BQ73" i="8" s="1"/>
  <c r="BR73" i="8" s="1"/>
  <c r="BS73" i="8" s="1"/>
  <c r="BT73" i="8" s="1"/>
  <c r="BU73" i="8" s="1"/>
  <c r="BV73" i="8" s="1"/>
  <c r="BW73" i="8" s="1"/>
  <c r="BX73" i="8" s="1"/>
  <c r="BY73" i="8" s="1"/>
  <c r="BZ73" i="8" s="1"/>
  <c r="CA73" i="8" s="1"/>
  <c r="CB73" i="8" s="1"/>
  <c r="CC73" i="8" s="1"/>
  <c r="CD73" i="8" s="1"/>
  <c r="CE73" i="8" s="1"/>
  <c r="CF73" i="8" s="1"/>
  <c r="CG73" i="8" s="1"/>
  <c r="CH73" i="8" s="1"/>
  <c r="CI73" i="8" s="1"/>
  <c r="CJ73" i="8" s="1"/>
  <c r="CK73" i="8" s="1"/>
  <c r="CL73" i="8" s="1"/>
  <c r="CM73" i="8" s="1"/>
  <c r="CN73" i="8" s="1"/>
  <c r="CO73" i="8" s="1"/>
  <c r="CP73" i="8" s="1"/>
  <c r="CQ73" i="8" s="1"/>
  <c r="CR73" i="8" s="1"/>
  <c r="CS73" i="8" s="1"/>
  <c r="CT73" i="8" s="1"/>
  <c r="CU73" i="8" s="1"/>
  <c r="CV73" i="8" s="1"/>
  <c r="CW73" i="8" s="1"/>
  <c r="CX73" i="8" s="1"/>
  <c r="CY73" i="8" s="1"/>
  <c r="CZ73" i="8" s="1"/>
  <c r="DA73" i="8" s="1"/>
  <c r="DB73" i="8" s="1"/>
  <c r="DC73" i="8" s="1"/>
  <c r="DD73" i="8" s="1"/>
  <c r="DE73" i="8" s="1"/>
  <c r="DF73" i="8" s="1"/>
  <c r="DG73" i="8" s="1"/>
  <c r="DH73" i="8" s="1"/>
  <c r="DI73" i="8" s="1"/>
  <c r="DJ73" i="8" s="1"/>
  <c r="DK73" i="8" s="1"/>
  <c r="DL73" i="8" s="1"/>
  <c r="DM73" i="8" s="1"/>
  <c r="DN73" i="8" s="1"/>
  <c r="DO73" i="8" s="1"/>
  <c r="DP73" i="8" s="1"/>
  <c r="DQ73" i="8" s="1"/>
  <c r="DR73" i="8" s="1"/>
  <c r="DS73" i="8" s="1"/>
  <c r="DT73" i="8" s="1"/>
  <c r="DU73" i="8" s="1"/>
  <c r="DV73" i="8" s="1"/>
  <c r="DW73" i="8" s="1"/>
  <c r="DX73" i="8" s="1"/>
  <c r="DY73" i="8" s="1"/>
  <c r="DZ73" i="8" s="1"/>
  <c r="EA73" i="8" s="1"/>
  <c r="EB73" i="8" s="1"/>
  <c r="EC73" i="8" s="1"/>
  <c r="ED73" i="8" s="1"/>
  <c r="EE73" i="8" s="1"/>
  <c r="EF73" i="8" s="1"/>
  <c r="EG73" i="8" s="1"/>
  <c r="EH73" i="8" s="1"/>
  <c r="EI73" i="8" s="1"/>
  <c r="EJ73" i="8" s="1"/>
  <c r="EK73" i="8" s="1"/>
  <c r="EL73" i="8" s="1"/>
  <c r="EM73" i="8" s="1"/>
  <c r="EN73" i="8" s="1"/>
  <c r="EO73" i="8" s="1"/>
  <c r="EP73" i="8" s="1"/>
  <c r="EQ73" i="8" s="1"/>
  <c r="ER73" i="8" s="1"/>
  <c r="ES73" i="8" s="1"/>
  <c r="ET73" i="8" s="1"/>
  <c r="EU73" i="8" s="1"/>
  <c r="EV73" i="8" s="1"/>
  <c r="EW73" i="8" s="1"/>
  <c r="EX73" i="8" s="1"/>
  <c r="EY73" i="8" s="1"/>
  <c r="EZ73" i="8" s="1"/>
  <c r="FA73" i="8" s="1"/>
  <c r="FB73" i="8" s="1"/>
  <c r="FC73" i="8" s="1"/>
  <c r="FD73" i="8" s="1"/>
  <c r="FE73" i="8" s="1"/>
  <c r="FF73" i="8" s="1"/>
  <c r="FG73" i="8" s="1"/>
  <c r="FH73" i="8" s="1"/>
  <c r="FI73" i="8" s="1"/>
  <c r="FJ73" i="8" s="1"/>
  <c r="FK73" i="8" s="1"/>
  <c r="FL73" i="8" s="1"/>
  <c r="FM73" i="8" s="1"/>
  <c r="FN73" i="8" s="1"/>
  <c r="FO73" i="8" s="1"/>
  <c r="FP73" i="8" s="1"/>
  <c r="FQ73" i="8" s="1"/>
  <c r="FR73" i="8" s="1"/>
  <c r="FS73" i="8" s="1"/>
  <c r="FT73" i="8" s="1"/>
  <c r="FU73" i="8" s="1"/>
  <c r="FV73" i="8" s="1"/>
  <c r="FW73" i="8" s="1"/>
  <c r="FX73" i="8" s="1"/>
  <c r="FY73" i="8" s="1"/>
  <c r="FZ73" i="8" s="1"/>
  <c r="GA73" i="8" s="1"/>
  <c r="GB73" i="8" s="1"/>
  <c r="GC73" i="8" s="1"/>
  <c r="GD73" i="8" s="1"/>
  <c r="GE73" i="8" s="1"/>
  <c r="GF73" i="8" s="1"/>
  <c r="GG73" i="8" s="1"/>
  <c r="GH73" i="8" s="1"/>
  <c r="GI73" i="8" s="1"/>
  <c r="GJ73" i="8" s="1"/>
  <c r="GK73" i="8" s="1"/>
  <c r="GL73" i="8" s="1"/>
  <c r="GM73" i="8" s="1"/>
  <c r="GN73" i="8" s="1"/>
  <c r="GO73" i="8" s="1"/>
  <c r="GP73" i="8" s="1"/>
  <c r="GQ73" i="8" s="1"/>
  <c r="GR73" i="8" s="1"/>
  <c r="GS73" i="8" s="1"/>
  <c r="GT73" i="8" s="1"/>
  <c r="GU73" i="8" s="1"/>
  <c r="GV73" i="8" s="1"/>
  <c r="GW73" i="8" s="1"/>
  <c r="GX73" i="8" s="1"/>
  <c r="GY73" i="8" s="1"/>
  <c r="GZ73" i="8" s="1"/>
  <c r="HA73" i="8" s="1"/>
  <c r="HB73" i="8" s="1"/>
  <c r="HC73" i="8" s="1"/>
  <c r="HD73" i="8" s="1"/>
  <c r="HE73" i="8" s="1"/>
  <c r="HF73" i="8" s="1"/>
  <c r="HG73" i="8" s="1"/>
  <c r="HH73" i="8" s="1"/>
  <c r="HI73" i="8" s="1"/>
  <c r="HJ73" i="8" s="1"/>
  <c r="HK73" i="8" s="1"/>
  <c r="HL73" i="8" s="1"/>
  <c r="HM73" i="8" s="1"/>
  <c r="HN73" i="8" s="1"/>
  <c r="HO73" i="8" s="1"/>
  <c r="HP73" i="8" s="1"/>
  <c r="HQ73" i="8" s="1"/>
  <c r="HR73" i="8" s="1"/>
  <c r="HS73" i="8" s="1"/>
  <c r="HT73" i="8" s="1"/>
  <c r="HU73" i="8" s="1"/>
  <c r="HV73" i="8" s="1"/>
  <c r="HW73" i="8" s="1"/>
  <c r="HX73" i="8" s="1"/>
  <c r="HY73" i="8" s="1"/>
  <c r="HZ73" i="8" s="1"/>
  <c r="IA73" i="8" s="1"/>
  <c r="IB73" i="8" s="1"/>
  <c r="IC73" i="8" s="1"/>
  <c r="ID73" i="8" s="1"/>
  <c r="IE73" i="8" s="1"/>
  <c r="IF73" i="8" s="1"/>
  <c r="IG73" i="8" s="1"/>
  <c r="IH73" i="8" s="1"/>
  <c r="II73" i="8" s="1"/>
  <c r="IJ73" i="8" s="1"/>
  <c r="IK73" i="8" s="1"/>
  <c r="IL73" i="8" s="1"/>
  <c r="IM73" i="8" s="1"/>
  <c r="IN73" i="8" s="1"/>
  <c r="IO73" i="8" s="1"/>
  <c r="IP73" i="8" s="1"/>
  <c r="IQ73" i="8" s="1"/>
  <c r="IR73" i="8" s="1"/>
  <c r="IS73" i="8" s="1"/>
  <c r="IT73" i="8" s="1"/>
  <c r="IU73" i="8" s="1"/>
  <c r="IV73" i="8" s="1"/>
  <c r="IW73" i="8" s="1"/>
  <c r="IX73" i="8" s="1"/>
  <c r="IY73" i="8" s="1"/>
  <c r="IZ73" i="8" s="1"/>
  <c r="JA73" i="8" s="1"/>
  <c r="JB73" i="8" s="1"/>
  <c r="JC73" i="8" s="1"/>
  <c r="JD73" i="8" s="1"/>
  <c r="JE73" i="8" s="1"/>
  <c r="JF73" i="8" s="1"/>
  <c r="JG73" i="8" s="1"/>
  <c r="JH73" i="8" s="1"/>
  <c r="JI73" i="8" s="1"/>
  <c r="JJ73" i="8" s="1"/>
  <c r="JK73" i="8" s="1"/>
  <c r="JL73" i="8" s="1"/>
  <c r="JM73" i="8" s="1"/>
  <c r="JN73" i="8" s="1"/>
  <c r="JO73" i="8" s="1"/>
  <c r="JP73" i="8" s="1"/>
  <c r="JQ73" i="8" s="1"/>
  <c r="JR73" i="8" s="1"/>
  <c r="JS73" i="8" s="1"/>
  <c r="JT73" i="8" s="1"/>
  <c r="JU73" i="8" s="1"/>
  <c r="JV73" i="8" s="1"/>
  <c r="JW73" i="8" s="1"/>
  <c r="JX73" i="8" s="1"/>
  <c r="JY73" i="8" s="1"/>
  <c r="JZ73" i="8" s="1"/>
  <c r="KA73" i="8" s="1"/>
  <c r="KB73" i="8" s="1"/>
  <c r="KC73" i="8" s="1"/>
  <c r="KD73" i="8" s="1"/>
  <c r="KE73" i="8" s="1"/>
  <c r="KF73" i="8" s="1"/>
  <c r="KG73" i="8" s="1"/>
  <c r="D73" i="8"/>
  <c r="BP83" i="8"/>
  <c r="BQ83" i="8" s="1"/>
  <c r="BR83" i="8" s="1"/>
  <c r="BS83" i="8" s="1"/>
  <c r="BT83" i="8" s="1"/>
  <c r="BU83" i="8" s="1"/>
  <c r="BV83" i="8" s="1"/>
  <c r="BW83" i="8" s="1"/>
  <c r="BX83" i="8" s="1"/>
  <c r="BY83" i="8" s="1"/>
  <c r="BZ83" i="8" s="1"/>
  <c r="CA83" i="8" s="1"/>
  <c r="CB83" i="8" s="1"/>
  <c r="CC83" i="8" s="1"/>
  <c r="CD83" i="8" s="1"/>
  <c r="CE83" i="8" s="1"/>
  <c r="CF83" i="8" s="1"/>
  <c r="CG83" i="8" s="1"/>
  <c r="CH83" i="8" s="1"/>
  <c r="CI83" i="8" s="1"/>
  <c r="CJ83" i="8" s="1"/>
  <c r="CK83" i="8" s="1"/>
  <c r="CL83" i="8" s="1"/>
  <c r="CM83" i="8" s="1"/>
  <c r="CN83" i="8" s="1"/>
  <c r="CO83" i="8" s="1"/>
  <c r="CP83" i="8" s="1"/>
  <c r="CQ83" i="8" s="1"/>
  <c r="CR83" i="8" s="1"/>
  <c r="CS83" i="8" s="1"/>
  <c r="CT83" i="8" s="1"/>
  <c r="CU83" i="8" s="1"/>
  <c r="CV83" i="8" s="1"/>
  <c r="CW83" i="8" s="1"/>
  <c r="CX83" i="8" s="1"/>
  <c r="CY83" i="8" s="1"/>
  <c r="CZ83" i="8" s="1"/>
  <c r="DA83" i="8" s="1"/>
  <c r="DB83" i="8" s="1"/>
  <c r="DC83" i="8" s="1"/>
  <c r="DD83" i="8" s="1"/>
  <c r="DE83" i="8" s="1"/>
  <c r="DF83" i="8" s="1"/>
  <c r="DG83" i="8" s="1"/>
  <c r="DH83" i="8" s="1"/>
  <c r="DI83" i="8" s="1"/>
  <c r="DJ83" i="8" s="1"/>
  <c r="DK83" i="8" s="1"/>
  <c r="DL83" i="8" s="1"/>
  <c r="DM83" i="8" s="1"/>
  <c r="DN83" i="8" s="1"/>
  <c r="DO83" i="8" s="1"/>
  <c r="DP83" i="8" s="1"/>
  <c r="DQ83" i="8" s="1"/>
  <c r="DR83" i="8" s="1"/>
  <c r="DS83" i="8" s="1"/>
  <c r="DT83" i="8" s="1"/>
  <c r="DU83" i="8" s="1"/>
  <c r="DV83" i="8" s="1"/>
  <c r="DW83" i="8" s="1"/>
  <c r="DX83" i="8" s="1"/>
  <c r="DY83" i="8" s="1"/>
  <c r="DZ83" i="8" s="1"/>
  <c r="EA83" i="8" s="1"/>
  <c r="EB83" i="8" s="1"/>
  <c r="EC83" i="8" s="1"/>
  <c r="ED83" i="8" s="1"/>
  <c r="EE83" i="8" s="1"/>
  <c r="EF83" i="8" s="1"/>
  <c r="EG83" i="8" s="1"/>
  <c r="EH83" i="8" s="1"/>
  <c r="EI83" i="8" s="1"/>
  <c r="EJ83" i="8" s="1"/>
  <c r="EK83" i="8" s="1"/>
  <c r="EL83" i="8" s="1"/>
  <c r="EM83" i="8" s="1"/>
  <c r="EN83" i="8" s="1"/>
  <c r="EO83" i="8" s="1"/>
  <c r="EP83" i="8" s="1"/>
  <c r="EQ83" i="8" s="1"/>
  <c r="ER83" i="8" s="1"/>
  <c r="ES83" i="8" s="1"/>
  <c r="ET83" i="8" s="1"/>
  <c r="EU83" i="8" s="1"/>
  <c r="EV83" i="8" s="1"/>
  <c r="EW83" i="8" s="1"/>
  <c r="EX83" i="8" s="1"/>
  <c r="EY83" i="8" s="1"/>
  <c r="EZ83" i="8" s="1"/>
  <c r="FA83" i="8" s="1"/>
  <c r="FB83" i="8" s="1"/>
  <c r="FC83" i="8" s="1"/>
  <c r="FD83" i="8" s="1"/>
  <c r="FE83" i="8" s="1"/>
  <c r="FF83" i="8" s="1"/>
  <c r="FG83" i="8" s="1"/>
  <c r="FH83" i="8" s="1"/>
  <c r="FI83" i="8" s="1"/>
  <c r="FJ83" i="8" s="1"/>
  <c r="FK83" i="8" s="1"/>
  <c r="FL83" i="8" s="1"/>
  <c r="FM83" i="8" s="1"/>
  <c r="FN83" i="8" s="1"/>
  <c r="FO83" i="8" s="1"/>
  <c r="FP83" i="8" s="1"/>
  <c r="FQ83" i="8" s="1"/>
  <c r="FR83" i="8" s="1"/>
  <c r="FS83" i="8" s="1"/>
  <c r="FT83" i="8" s="1"/>
  <c r="FU83" i="8" s="1"/>
  <c r="FV83" i="8" s="1"/>
  <c r="FW83" i="8" s="1"/>
  <c r="FX83" i="8" s="1"/>
  <c r="FY83" i="8" s="1"/>
  <c r="FZ83" i="8" s="1"/>
  <c r="GA83" i="8" s="1"/>
  <c r="GB83" i="8" s="1"/>
  <c r="GC83" i="8" s="1"/>
  <c r="GD83" i="8" s="1"/>
  <c r="GE83" i="8" s="1"/>
  <c r="GF83" i="8" s="1"/>
  <c r="GG83" i="8" s="1"/>
  <c r="GH83" i="8" s="1"/>
  <c r="GI83" i="8" s="1"/>
  <c r="GJ83" i="8" s="1"/>
  <c r="GK83" i="8" s="1"/>
  <c r="GL83" i="8" s="1"/>
  <c r="GM83" i="8" s="1"/>
  <c r="GN83" i="8" s="1"/>
  <c r="GO83" i="8" s="1"/>
  <c r="GP83" i="8" s="1"/>
  <c r="GQ83" i="8" s="1"/>
  <c r="GR83" i="8" s="1"/>
  <c r="GS83" i="8" s="1"/>
  <c r="GT83" i="8" s="1"/>
  <c r="GU83" i="8" s="1"/>
  <c r="GV83" i="8" s="1"/>
  <c r="GW83" i="8" s="1"/>
  <c r="GX83" i="8" s="1"/>
  <c r="GY83" i="8" s="1"/>
  <c r="GZ83" i="8" s="1"/>
  <c r="HA83" i="8" s="1"/>
  <c r="HB83" i="8" s="1"/>
  <c r="HC83" i="8" s="1"/>
  <c r="HD83" i="8" s="1"/>
  <c r="HE83" i="8" s="1"/>
  <c r="HF83" i="8" s="1"/>
  <c r="HG83" i="8" s="1"/>
  <c r="HH83" i="8" s="1"/>
  <c r="HI83" i="8" s="1"/>
  <c r="HJ83" i="8" s="1"/>
  <c r="HK83" i="8" s="1"/>
  <c r="HL83" i="8" s="1"/>
  <c r="HM83" i="8" s="1"/>
  <c r="HN83" i="8" s="1"/>
  <c r="HO83" i="8" s="1"/>
  <c r="HP83" i="8" s="1"/>
  <c r="HQ83" i="8" s="1"/>
  <c r="HR83" i="8" s="1"/>
  <c r="HS83" i="8" s="1"/>
  <c r="HT83" i="8" s="1"/>
  <c r="HU83" i="8" s="1"/>
  <c r="HV83" i="8" s="1"/>
  <c r="HW83" i="8" s="1"/>
  <c r="HX83" i="8" s="1"/>
  <c r="HY83" i="8" s="1"/>
  <c r="HZ83" i="8" s="1"/>
  <c r="IA83" i="8" s="1"/>
  <c r="IB83" i="8" s="1"/>
  <c r="IC83" i="8" s="1"/>
  <c r="ID83" i="8" s="1"/>
  <c r="IE83" i="8" s="1"/>
  <c r="IF83" i="8" s="1"/>
  <c r="IG83" i="8" s="1"/>
  <c r="IH83" i="8" s="1"/>
  <c r="II83" i="8" s="1"/>
  <c r="IJ83" i="8" s="1"/>
  <c r="IK83" i="8" s="1"/>
  <c r="IL83" i="8" s="1"/>
  <c r="IM83" i="8" s="1"/>
  <c r="IN83" i="8" s="1"/>
  <c r="IO83" i="8" s="1"/>
  <c r="IP83" i="8" s="1"/>
  <c r="IQ83" i="8" s="1"/>
  <c r="IR83" i="8" s="1"/>
  <c r="IS83" i="8" s="1"/>
  <c r="IT83" i="8" s="1"/>
  <c r="IU83" i="8" s="1"/>
  <c r="IV83" i="8" s="1"/>
  <c r="IW83" i="8" s="1"/>
  <c r="IX83" i="8" s="1"/>
  <c r="IY83" i="8" s="1"/>
  <c r="IZ83" i="8" s="1"/>
  <c r="JA83" i="8" s="1"/>
  <c r="JB83" i="8" s="1"/>
  <c r="JC83" i="8" s="1"/>
  <c r="JD83" i="8" s="1"/>
  <c r="JE83" i="8" s="1"/>
  <c r="JF83" i="8" s="1"/>
  <c r="JG83" i="8" s="1"/>
  <c r="JH83" i="8" s="1"/>
  <c r="JI83" i="8" s="1"/>
  <c r="JJ83" i="8" s="1"/>
  <c r="JK83" i="8" s="1"/>
  <c r="JL83" i="8" s="1"/>
  <c r="JM83" i="8" s="1"/>
  <c r="JN83" i="8" s="1"/>
  <c r="JO83" i="8" s="1"/>
  <c r="JP83" i="8" s="1"/>
  <c r="JQ83" i="8" s="1"/>
  <c r="JR83" i="8" s="1"/>
  <c r="JS83" i="8" s="1"/>
  <c r="JT83" i="8" s="1"/>
  <c r="JU83" i="8" s="1"/>
  <c r="JV83" i="8" s="1"/>
  <c r="JW83" i="8" s="1"/>
  <c r="JX83" i="8" s="1"/>
  <c r="JY83" i="8" s="1"/>
  <c r="JZ83" i="8" s="1"/>
  <c r="KA83" i="8" s="1"/>
  <c r="KB83" i="8" s="1"/>
  <c r="KC83" i="8" s="1"/>
  <c r="KD83" i="8" s="1"/>
  <c r="KE83" i="8" s="1"/>
  <c r="KF83" i="8" s="1"/>
  <c r="KG83" i="8" s="1"/>
  <c r="D83" i="8"/>
  <c r="BO94" i="8"/>
  <c r="D94" i="8" s="1"/>
  <c r="D92" i="8"/>
  <c r="E26" i="8"/>
  <c r="BN63" i="8"/>
  <c r="BO63" i="8" s="1"/>
  <c r="BO53" i="10"/>
  <c r="BP53" i="10" s="1"/>
  <c r="BQ53" i="10" s="1"/>
  <c r="BR53" i="10" s="1"/>
  <c r="BS53" i="10" s="1"/>
  <c r="BT53" i="10" s="1"/>
  <c r="BU53" i="10" s="1"/>
  <c r="BV53" i="10" s="1"/>
  <c r="BW53" i="10" s="1"/>
  <c r="BX53" i="10" s="1"/>
  <c r="BY53" i="10" s="1"/>
  <c r="BZ53" i="10" s="1"/>
  <c r="CA53" i="10" s="1"/>
  <c r="CB53" i="10" s="1"/>
  <c r="CC53" i="10" s="1"/>
  <c r="CD53" i="10" s="1"/>
  <c r="CE53" i="10" s="1"/>
  <c r="CF53" i="10" s="1"/>
  <c r="CG53" i="10" s="1"/>
  <c r="CH53" i="10" s="1"/>
  <c r="CI53" i="10" s="1"/>
  <c r="CJ53" i="10" s="1"/>
  <c r="CK53" i="10" s="1"/>
  <c r="CL53" i="10" s="1"/>
  <c r="CM53" i="10" s="1"/>
  <c r="CN53" i="10" s="1"/>
  <c r="CO53" i="10" s="1"/>
  <c r="CP53" i="10" s="1"/>
  <c r="CQ53" i="10" s="1"/>
  <c r="CR53" i="10" s="1"/>
  <c r="CS53" i="10" s="1"/>
  <c r="CT53" i="10" s="1"/>
  <c r="CU53" i="10" s="1"/>
  <c r="CV53" i="10" s="1"/>
  <c r="CW53" i="10" s="1"/>
  <c r="CX53" i="10" s="1"/>
  <c r="CY53" i="10" s="1"/>
  <c r="CZ53" i="10" s="1"/>
  <c r="DA53" i="10" s="1"/>
  <c r="DB53" i="10" s="1"/>
  <c r="DC53" i="10" s="1"/>
  <c r="DD53" i="10" s="1"/>
  <c r="DE53" i="10" s="1"/>
  <c r="DF53" i="10" s="1"/>
  <c r="DG53" i="10" s="1"/>
  <c r="DH53" i="10" s="1"/>
  <c r="DI53" i="10" s="1"/>
  <c r="DJ53" i="10" s="1"/>
  <c r="DK53" i="10" s="1"/>
  <c r="DL53" i="10" s="1"/>
  <c r="DM53" i="10" s="1"/>
  <c r="DN53" i="10" s="1"/>
  <c r="DO53" i="10" s="1"/>
  <c r="DP53" i="10" s="1"/>
  <c r="DQ53" i="10" s="1"/>
  <c r="DR53" i="10" s="1"/>
  <c r="DS53" i="10" s="1"/>
  <c r="DT53" i="10" s="1"/>
  <c r="DU53" i="10" s="1"/>
  <c r="DV53" i="10" s="1"/>
  <c r="DW53" i="10" s="1"/>
  <c r="DX53" i="10" s="1"/>
  <c r="DY53" i="10" s="1"/>
  <c r="DZ53" i="10" s="1"/>
  <c r="EA53" i="10" s="1"/>
  <c r="EB53" i="10" s="1"/>
  <c r="EC53" i="10" s="1"/>
  <c r="ED53" i="10" s="1"/>
  <c r="EE53" i="10" s="1"/>
  <c r="EF53" i="10" s="1"/>
  <c r="EG53" i="10" s="1"/>
  <c r="EH53" i="10" s="1"/>
  <c r="EI53" i="10" s="1"/>
  <c r="EJ53" i="10" s="1"/>
  <c r="EK53" i="10" s="1"/>
  <c r="EL53" i="10" s="1"/>
  <c r="EM53" i="10" s="1"/>
  <c r="EN53" i="10" s="1"/>
  <c r="EO53" i="10" s="1"/>
  <c r="EP53" i="10" s="1"/>
  <c r="EQ53" i="10" s="1"/>
  <c r="ER53" i="10" s="1"/>
  <c r="ES53" i="10" s="1"/>
  <c r="ET53" i="10" s="1"/>
  <c r="EU53" i="10" s="1"/>
  <c r="EV53" i="10" s="1"/>
  <c r="EW53" i="10" s="1"/>
  <c r="EX53" i="10" s="1"/>
  <c r="EY53" i="10" s="1"/>
  <c r="EZ53" i="10" s="1"/>
  <c r="FA53" i="10" s="1"/>
  <c r="FB53" i="10" s="1"/>
  <c r="FC53" i="10" s="1"/>
  <c r="FD53" i="10" s="1"/>
  <c r="FE53" i="10" s="1"/>
  <c r="FF53" i="10" s="1"/>
  <c r="FG53" i="10" s="1"/>
  <c r="FH53" i="10" s="1"/>
  <c r="FI53" i="10" s="1"/>
  <c r="FJ53" i="10" s="1"/>
  <c r="FK53" i="10" s="1"/>
  <c r="FL53" i="10" s="1"/>
  <c r="FM53" i="10" s="1"/>
  <c r="FN53" i="10" s="1"/>
  <c r="FO53" i="10" s="1"/>
  <c r="FP53" i="10" s="1"/>
  <c r="FQ53" i="10" s="1"/>
  <c r="FR53" i="10" s="1"/>
  <c r="FS53" i="10" s="1"/>
  <c r="FT53" i="10" s="1"/>
  <c r="FU53" i="10" s="1"/>
  <c r="FV53" i="10" s="1"/>
  <c r="FW53" i="10" s="1"/>
  <c r="FX53" i="10" s="1"/>
  <c r="FY53" i="10" s="1"/>
  <c r="FZ53" i="10" s="1"/>
  <c r="GA53" i="10" s="1"/>
  <c r="GB53" i="10" s="1"/>
  <c r="GC53" i="10" s="1"/>
  <c r="GD53" i="10" s="1"/>
  <c r="GE53" i="10" s="1"/>
  <c r="GF53" i="10" s="1"/>
  <c r="GG53" i="10" s="1"/>
  <c r="GH53" i="10" s="1"/>
  <c r="GI53" i="10" s="1"/>
  <c r="GJ53" i="10" s="1"/>
  <c r="GK53" i="10" s="1"/>
  <c r="GL53" i="10" s="1"/>
  <c r="GM53" i="10" s="1"/>
  <c r="GN53" i="10" s="1"/>
  <c r="GO53" i="10" s="1"/>
  <c r="GP53" i="10" s="1"/>
  <c r="GQ53" i="10" s="1"/>
  <c r="GR53" i="10" s="1"/>
  <c r="GS53" i="10" s="1"/>
  <c r="GT53" i="10" s="1"/>
  <c r="GU53" i="10" s="1"/>
  <c r="GV53" i="10" s="1"/>
  <c r="GW53" i="10" s="1"/>
  <c r="GX53" i="10" s="1"/>
  <c r="GY53" i="10" s="1"/>
  <c r="GZ53" i="10" s="1"/>
  <c r="HA53" i="10" s="1"/>
  <c r="HB53" i="10" s="1"/>
  <c r="HC53" i="10" s="1"/>
  <c r="HD53" i="10" s="1"/>
  <c r="HE53" i="10" s="1"/>
  <c r="HF53" i="10" s="1"/>
  <c r="HG53" i="10" s="1"/>
  <c r="HH53" i="10" s="1"/>
  <c r="HI53" i="10" s="1"/>
  <c r="HJ53" i="10" s="1"/>
  <c r="HK53" i="10" s="1"/>
  <c r="HL53" i="10" s="1"/>
  <c r="HM53" i="10" s="1"/>
  <c r="HN53" i="10" s="1"/>
  <c r="HO53" i="10" s="1"/>
  <c r="HP53" i="10" s="1"/>
  <c r="HQ53" i="10" s="1"/>
  <c r="HR53" i="10" s="1"/>
  <c r="HS53" i="10" s="1"/>
  <c r="HT53" i="10" s="1"/>
  <c r="HU53" i="10" s="1"/>
  <c r="HV53" i="10" s="1"/>
  <c r="HW53" i="10" s="1"/>
  <c r="HX53" i="10" s="1"/>
  <c r="HY53" i="10" s="1"/>
  <c r="HZ53" i="10" s="1"/>
  <c r="IA53" i="10" s="1"/>
  <c r="IB53" i="10" s="1"/>
  <c r="IC53" i="10" s="1"/>
  <c r="ID53" i="10" s="1"/>
  <c r="IE53" i="10" s="1"/>
  <c r="IF53" i="10" s="1"/>
  <c r="IG53" i="10" s="1"/>
  <c r="IH53" i="10" s="1"/>
  <c r="II53" i="10" s="1"/>
  <c r="IJ53" i="10" s="1"/>
  <c r="IK53" i="10" s="1"/>
  <c r="IL53" i="10" s="1"/>
  <c r="IM53" i="10" s="1"/>
  <c r="IN53" i="10" s="1"/>
  <c r="IO53" i="10" s="1"/>
  <c r="IP53" i="10" s="1"/>
  <c r="IQ53" i="10" s="1"/>
  <c r="IR53" i="10" s="1"/>
  <c r="IS53" i="10" s="1"/>
  <c r="IT53" i="10" s="1"/>
  <c r="IU53" i="10" s="1"/>
  <c r="IV53" i="10" s="1"/>
  <c r="IW53" i="10" s="1"/>
  <c r="IX53" i="10" s="1"/>
  <c r="IY53" i="10" s="1"/>
  <c r="IZ53" i="10" s="1"/>
  <c r="JA53" i="10" s="1"/>
  <c r="JB53" i="10" s="1"/>
  <c r="JC53" i="10" s="1"/>
  <c r="JD53" i="10" s="1"/>
  <c r="JE53" i="10" s="1"/>
  <c r="JF53" i="10" s="1"/>
  <c r="JG53" i="10" s="1"/>
  <c r="JH53" i="10" s="1"/>
  <c r="JI53" i="10" s="1"/>
  <c r="JJ53" i="10" s="1"/>
  <c r="JK53" i="10" s="1"/>
  <c r="JL53" i="10" s="1"/>
  <c r="JM53" i="10" s="1"/>
  <c r="JN53" i="10" s="1"/>
  <c r="JO53" i="10" s="1"/>
  <c r="JP53" i="10" s="1"/>
  <c r="JQ53" i="10" s="1"/>
  <c r="JR53" i="10" s="1"/>
  <c r="JS53" i="10" s="1"/>
  <c r="JT53" i="10" s="1"/>
  <c r="JU53" i="10" s="1"/>
  <c r="JV53" i="10" s="1"/>
  <c r="JW53" i="10" s="1"/>
  <c r="JX53" i="10" s="1"/>
  <c r="JY53" i="10" s="1"/>
  <c r="JZ53" i="10" s="1"/>
  <c r="KA53" i="10" s="1"/>
  <c r="KB53" i="10" s="1"/>
  <c r="KC53" i="10" s="1"/>
  <c r="KD53" i="10" s="1"/>
  <c r="KE53" i="10" s="1"/>
  <c r="KF53" i="10" s="1"/>
  <c r="KG53" i="10" s="1"/>
  <c r="E66" i="8"/>
  <c r="M35" i="10"/>
  <c r="L36" i="10"/>
  <c r="E26" i="10"/>
  <c r="F25" i="10"/>
  <c r="E66" i="10"/>
  <c r="F65" i="10"/>
  <c r="D23" i="10"/>
  <c r="BO23" i="10"/>
  <c r="BP23" i="10" s="1"/>
  <c r="BQ23" i="10" s="1"/>
  <c r="BR23" i="10" s="1"/>
  <c r="BS23" i="10" s="1"/>
  <c r="BT23" i="10" s="1"/>
  <c r="BU23" i="10" s="1"/>
  <c r="BV23" i="10" s="1"/>
  <c r="BW23" i="10" s="1"/>
  <c r="BX23" i="10" s="1"/>
  <c r="BY23" i="10" s="1"/>
  <c r="BZ23" i="10" s="1"/>
  <c r="CA23" i="10" s="1"/>
  <c r="CB23" i="10" s="1"/>
  <c r="CC23" i="10" s="1"/>
  <c r="CD23" i="10" s="1"/>
  <c r="CE23" i="10" s="1"/>
  <c r="CF23" i="10" s="1"/>
  <c r="CG23" i="10" s="1"/>
  <c r="CH23" i="10" s="1"/>
  <c r="CI23" i="10" s="1"/>
  <c r="CJ23" i="10" s="1"/>
  <c r="CK23" i="10" s="1"/>
  <c r="CL23" i="10" s="1"/>
  <c r="CM23" i="10" s="1"/>
  <c r="CN23" i="10" s="1"/>
  <c r="CO23" i="10" s="1"/>
  <c r="CP23" i="10" s="1"/>
  <c r="CQ23" i="10" s="1"/>
  <c r="CR23" i="10" s="1"/>
  <c r="CS23" i="10" s="1"/>
  <c r="CT23" i="10" s="1"/>
  <c r="CU23" i="10" s="1"/>
  <c r="CV23" i="10" s="1"/>
  <c r="CW23" i="10" s="1"/>
  <c r="CX23" i="10" s="1"/>
  <c r="CY23" i="10" s="1"/>
  <c r="CZ23" i="10" s="1"/>
  <c r="DA23" i="10" s="1"/>
  <c r="DB23" i="10" s="1"/>
  <c r="DC23" i="10" s="1"/>
  <c r="DD23" i="10" s="1"/>
  <c r="DE23" i="10" s="1"/>
  <c r="DF23" i="10" s="1"/>
  <c r="DG23" i="10" s="1"/>
  <c r="DH23" i="10" s="1"/>
  <c r="DI23" i="10" s="1"/>
  <c r="DJ23" i="10" s="1"/>
  <c r="DK23" i="10" s="1"/>
  <c r="DL23" i="10" s="1"/>
  <c r="DM23" i="10" s="1"/>
  <c r="DN23" i="10" s="1"/>
  <c r="DO23" i="10" s="1"/>
  <c r="DP23" i="10" s="1"/>
  <c r="DQ23" i="10" s="1"/>
  <c r="DR23" i="10" s="1"/>
  <c r="DS23" i="10" s="1"/>
  <c r="DT23" i="10" s="1"/>
  <c r="DU23" i="10" s="1"/>
  <c r="DV23" i="10" s="1"/>
  <c r="DW23" i="10" s="1"/>
  <c r="DX23" i="10" s="1"/>
  <c r="DY23" i="10" s="1"/>
  <c r="DZ23" i="10" s="1"/>
  <c r="EA23" i="10" s="1"/>
  <c r="EB23" i="10" s="1"/>
  <c r="EC23" i="10" s="1"/>
  <c r="ED23" i="10" s="1"/>
  <c r="EE23" i="10" s="1"/>
  <c r="EF23" i="10" s="1"/>
  <c r="EG23" i="10" s="1"/>
  <c r="EH23" i="10" s="1"/>
  <c r="EI23" i="10" s="1"/>
  <c r="EJ23" i="10" s="1"/>
  <c r="EK23" i="10" s="1"/>
  <c r="EL23" i="10" s="1"/>
  <c r="EM23" i="10" s="1"/>
  <c r="EN23" i="10" s="1"/>
  <c r="EO23" i="10" s="1"/>
  <c r="EP23" i="10" s="1"/>
  <c r="EQ23" i="10" s="1"/>
  <c r="ER23" i="10" s="1"/>
  <c r="ES23" i="10" s="1"/>
  <c r="ET23" i="10" s="1"/>
  <c r="EU23" i="10" s="1"/>
  <c r="EV23" i="10" s="1"/>
  <c r="EW23" i="10" s="1"/>
  <c r="EX23" i="10" s="1"/>
  <c r="EY23" i="10" s="1"/>
  <c r="EZ23" i="10" s="1"/>
  <c r="FA23" i="10" s="1"/>
  <c r="FB23" i="10" s="1"/>
  <c r="FC23" i="10" s="1"/>
  <c r="FD23" i="10" s="1"/>
  <c r="FE23" i="10" s="1"/>
  <c r="FF23" i="10" s="1"/>
  <c r="FG23" i="10" s="1"/>
  <c r="FH23" i="10" s="1"/>
  <c r="FI23" i="10" s="1"/>
  <c r="FJ23" i="10" s="1"/>
  <c r="FK23" i="10" s="1"/>
  <c r="FL23" i="10" s="1"/>
  <c r="FM23" i="10" s="1"/>
  <c r="FN23" i="10" s="1"/>
  <c r="FO23" i="10" s="1"/>
  <c r="FP23" i="10" s="1"/>
  <c r="FQ23" i="10" s="1"/>
  <c r="FR23" i="10" s="1"/>
  <c r="FS23" i="10" s="1"/>
  <c r="FT23" i="10" s="1"/>
  <c r="FU23" i="10" s="1"/>
  <c r="FV23" i="10" s="1"/>
  <c r="FW23" i="10" s="1"/>
  <c r="FX23" i="10" s="1"/>
  <c r="FY23" i="10" s="1"/>
  <c r="FZ23" i="10" s="1"/>
  <c r="GA23" i="10" s="1"/>
  <c r="GB23" i="10" s="1"/>
  <c r="GC23" i="10" s="1"/>
  <c r="GD23" i="10" s="1"/>
  <c r="GE23" i="10" s="1"/>
  <c r="GF23" i="10" s="1"/>
  <c r="GG23" i="10" s="1"/>
  <c r="GH23" i="10" s="1"/>
  <c r="GI23" i="10" s="1"/>
  <c r="GJ23" i="10" s="1"/>
  <c r="GK23" i="10" s="1"/>
  <c r="GL23" i="10" s="1"/>
  <c r="GM23" i="10" s="1"/>
  <c r="GN23" i="10" s="1"/>
  <c r="GO23" i="10" s="1"/>
  <c r="GP23" i="10" s="1"/>
  <c r="GQ23" i="10" s="1"/>
  <c r="GR23" i="10" s="1"/>
  <c r="GS23" i="10" s="1"/>
  <c r="GT23" i="10" s="1"/>
  <c r="GU23" i="10" s="1"/>
  <c r="GV23" i="10" s="1"/>
  <c r="GW23" i="10" s="1"/>
  <c r="GX23" i="10" s="1"/>
  <c r="GY23" i="10" s="1"/>
  <c r="GZ23" i="10" s="1"/>
  <c r="HA23" i="10" s="1"/>
  <c r="HB23" i="10" s="1"/>
  <c r="HC23" i="10" s="1"/>
  <c r="HD23" i="10" s="1"/>
  <c r="HE23" i="10" s="1"/>
  <c r="HF23" i="10" s="1"/>
  <c r="HG23" i="10" s="1"/>
  <c r="HH23" i="10" s="1"/>
  <c r="HI23" i="10" s="1"/>
  <c r="HJ23" i="10" s="1"/>
  <c r="HK23" i="10" s="1"/>
  <c r="HL23" i="10" s="1"/>
  <c r="HM23" i="10" s="1"/>
  <c r="HN23" i="10" s="1"/>
  <c r="HO23" i="10" s="1"/>
  <c r="HP23" i="10" s="1"/>
  <c r="HQ23" i="10" s="1"/>
  <c r="HR23" i="10" s="1"/>
  <c r="HS23" i="10" s="1"/>
  <c r="HT23" i="10" s="1"/>
  <c r="HU23" i="10" s="1"/>
  <c r="HV23" i="10" s="1"/>
  <c r="HW23" i="10" s="1"/>
  <c r="HX23" i="10" s="1"/>
  <c r="HY23" i="10" s="1"/>
  <c r="HZ23" i="10" s="1"/>
  <c r="IA23" i="10" s="1"/>
  <c r="IB23" i="10" s="1"/>
  <c r="IC23" i="10" s="1"/>
  <c r="ID23" i="10" s="1"/>
  <c r="IE23" i="10" s="1"/>
  <c r="IF23" i="10" s="1"/>
  <c r="IG23" i="10" s="1"/>
  <c r="IH23" i="10" s="1"/>
  <c r="II23" i="10" s="1"/>
  <c r="IJ23" i="10" s="1"/>
  <c r="IK23" i="10" s="1"/>
  <c r="IL23" i="10" s="1"/>
  <c r="IM23" i="10" s="1"/>
  <c r="IN23" i="10" s="1"/>
  <c r="IO23" i="10" s="1"/>
  <c r="IP23" i="10" s="1"/>
  <c r="IQ23" i="10" s="1"/>
  <c r="IR23" i="10" s="1"/>
  <c r="IS23" i="10" s="1"/>
  <c r="IT23" i="10" s="1"/>
  <c r="IU23" i="10" s="1"/>
  <c r="IV23" i="10" s="1"/>
  <c r="IW23" i="10" s="1"/>
  <c r="IX23" i="10" s="1"/>
  <c r="IY23" i="10" s="1"/>
  <c r="IZ23" i="10" s="1"/>
  <c r="JA23" i="10" s="1"/>
  <c r="JB23" i="10" s="1"/>
  <c r="JC23" i="10" s="1"/>
  <c r="JD23" i="10" s="1"/>
  <c r="JE23" i="10" s="1"/>
  <c r="JF23" i="10" s="1"/>
  <c r="JG23" i="10" s="1"/>
  <c r="JH23" i="10" s="1"/>
  <c r="JI23" i="10" s="1"/>
  <c r="JJ23" i="10" s="1"/>
  <c r="JK23" i="10" s="1"/>
  <c r="JL23" i="10" s="1"/>
  <c r="JM23" i="10" s="1"/>
  <c r="JN23" i="10" s="1"/>
  <c r="JO23" i="10" s="1"/>
  <c r="JP23" i="10" s="1"/>
  <c r="JQ23" i="10" s="1"/>
  <c r="JR23" i="10" s="1"/>
  <c r="JS23" i="10" s="1"/>
  <c r="JT23" i="10" s="1"/>
  <c r="JU23" i="10" s="1"/>
  <c r="JV23" i="10" s="1"/>
  <c r="JW23" i="10" s="1"/>
  <c r="JX23" i="10" s="1"/>
  <c r="JY23" i="10" s="1"/>
  <c r="JZ23" i="10" s="1"/>
  <c r="KA23" i="10" s="1"/>
  <c r="KB23" i="10" s="1"/>
  <c r="KC23" i="10" s="1"/>
  <c r="KD23" i="10" s="1"/>
  <c r="KE23" i="10" s="1"/>
  <c r="KF23" i="10" s="1"/>
  <c r="KG23" i="10" s="1"/>
  <c r="D63" i="10"/>
  <c r="BN63" i="10"/>
  <c r="BO63" i="10" s="1"/>
  <c r="BP63" i="10" s="1"/>
  <c r="BQ63" i="10" s="1"/>
  <c r="BR63" i="10" s="1"/>
  <c r="BS63" i="10" s="1"/>
  <c r="BT63" i="10" s="1"/>
  <c r="BU63" i="10" s="1"/>
  <c r="BV63" i="10" s="1"/>
  <c r="BW63" i="10" s="1"/>
  <c r="BX63" i="10" s="1"/>
  <c r="BY63" i="10" s="1"/>
  <c r="BZ63" i="10" s="1"/>
  <c r="CA63" i="10" s="1"/>
  <c r="CB63" i="10" s="1"/>
  <c r="CC63" i="10" s="1"/>
  <c r="CD63" i="10" s="1"/>
  <c r="CE63" i="10" s="1"/>
  <c r="CF63" i="10" s="1"/>
  <c r="CG63" i="10" s="1"/>
  <c r="CH63" i="10" s="1"/>
  <c r="CI63" i="10" s="1"/>
  <c r="CJ63" i="10" s="1"/>
  <c r="CK63" i="10" s="1"/>
  <c r="CL63" i="10" s="1"/>
  <c r="CM63" i="10" s="1"/>
  <c r="CN63" i="10" s="1"/>
  <c r="CO63" i="10" s="1"/>
  <c r="CP63" i="10" s="1"/>
  <c r="CQ63" i="10" s="1"/>
  <c r="CR63" i="10" s="1"/>
  <c r="CS63" i="10" s="1"/>
  <c r="CT63" i="10" s="1"/>
  <c r="CU63" i="10" s="1"/>
  <c r="CV63" i="10" s="1"/>
  <c r="CW63" i="10" s="1"/>
  <c r="CX63" i="10" s="1"/>
  <c r="CY63" i="10" s="1"/>
  <c r="CZ63" i="10" s="1"/>
  <c r="DA63" i="10" s="1"/>
  <c r="DB63" i="10" s="1"/>
  <c r="DC63" i="10" s="1"/>
  <c r="DD63" i="10" s="1"/>
  <c r="DE63" i="10" s="1"/>
  <c r="DF63" i="10" s="1"/>
  <c r="DG63" i="10" s="1"/>
  <c r="DH63" i="10" s="1"/>
  <c r="DI63" i="10" s="1"/>
  <c r="DJ63" i="10" s="1"/>
  <c r="DK63" i="10" s="1"/>
  <c r="DL63" i="10" s="1"/>
  <c r="DM63" i="10" s="1"/>
  <c r="DN63" i="10" s="1"/>
  <c r="DO63" i="10" s="1"/>
  <c r="DP63" i="10" s="1"/>
  <c r="DQ63" i="10" s="1"/>
  <c r="DR63" i="10" s="1"/>
  <c r="DS63" i="10" s="1"/>
  <c r="DT63" i="10" s="1"/>
  <c r="DU63" i="10" s="1"/>
  <c r="DV63" i="10" s="1"/>
  <c r="DW63" i="10" s="1"/>
  <c r="DX63" i="10" s="1"/>
  <c r="DY63" i="10" s="1"/>
  <c r="DZ63" i="10" s="1"/>
  <c r="EA63" i="10" s="1"/>
  <c r="EB63" i="10" s="1"/>
  <c r="EC63" i="10" s="1"/>
  <c r="ED63" i="10" s="1"/>
  <c r="EE63" i="10" s="1"/>
  <c r="EF63" i="10" s="1"/>
  <c r="EG63" i="10" s="1"/>
  <c r="EH63" i="10" s="1"/>
  <c r="EI63" i="10" s="1"/>
  <c r="EJ63" i="10" s="1"/>
  <c r="EK63" i="10" s="1"/>
  <c r="EL63" i="10" s="1"/>
  <c r="EM63" i="10" s="1"/>
  <c r="EN63" i="10" s="1"/>
  <c r="EO63" i="10" s="1"/>
  <c r="EP63" i="10" s="1"/>
  <c r="EQ63" i="10" s="1"/>
  <c r="ER63" i="10" s="1"/>
  <c r="ES63" i="10" s="1"/>
  <c r="ET63" i="10" s="1"/>
  <c r="EU63" i="10" s="1"/>
  <c r="EV63" i="10" s="1"/>
  <c r="EW63" i="10" s="1"/>
  <c r="EX63" i="10" s="1"/>
  <c r="EY63" i="10" s="1"/>
  <c r="EZ63" i="10" s="1"/>
  <c r="FA63" i="10" s="1"/>
  <c r="FB63" i="10" s="1"/>
  <c r="FC63" i="10" s="1"/>
  <c r="FD63" i="10" s="1"/>
  <c r="FE63" i="10" s="1"/>
  <c r="FF63" i="10" s="1"/>
  <c r="FG63" i="10" s="1"/>
  <c r="FH63" i="10" s="1"/>
  <c r="FI63" i="10" s="1"/>
  <c r="FJ63" i="10" s="1"/>
  <c r="FK63" i="10" s="1"/>
  <c r="FL63" i="10" s="1"/>
  <c r="FM63" i="10" s="1"/>
  <c r="FN63" i="10" s="1"/>
  <c r="FO63" i="10" s="1"/>
  <c r="FP63" i="10" s="1"/>
  <c r="FQ63" i="10" s="1"/>
  <c r="FR63" i="10" s="1"/>
  <c r="FS63" i="10" s="1"/>
  <c r="FT63" i="10" s="1"/>
  <c r="FU63" i="10" s="1"/>
  <c r="FV63" i="10" s="1"/>
  <c r="FW63" i="10" s="1"/>
  <c r="FX63" i="10" s="1"/>
  <c r="FY63" i="10" s="1"/>
  <c r="FZ63" i="10" s="1"/>
  <c r="GA63" i="10" s="1"/>
  <c r="GB63" i="10" s="1"/>
  <c r="GC63" i="10" s="1"/>
  <c r="GD63" i="10" s="1"/>
  <c r="GE63" i="10" s="1"/>
  <c r="GF63" i="10" s="1"/>
  <c r="GG63" i="10" s="1"/>
  <c r="GH63" i="10" s="1"/>
  <c r="GI63" i="10" s="1"/>
  <c r="GJ63" i="10" s="1"/>
  <c r="GK63" i="10" s="1"/>
  <c r="GL63" i="10" s="1"/>
  <c r="GM63" i="10" s="1"/>
  <c r="GN63" i="10" s="1"/>
  <c r="GO63" i="10" s="1"/>
  <c r="GP63" i="10" s="1"/>
  <c r="GQ63" i="10" s="1"/>
  <c r="GR63" i="10" s="1"/>
  <c r="GS63" i="10" s="1"/>
  <c r="GT63" i="10" s="1"/>
  <c r="GU63" i="10" s="1"/>
  <c r="GV63" i="10" s="1"/>
  <c r="GW63" i="10" s="1"/>
  <c r="GX63" i="10" s="1"/>
  <c r="GY63" i="10" s="1"/>
  <c r="GZ63" i="10" s="1"/>
  <c r="HA63" i="10" s="1"/>
  <c r="HB63" i="10" s="1"/>
  <c r="HC63" i="10" s="1"/>
  <c r="HD63" i="10" s="1"/>
  <c r="HE63" i="10" s="1"/>
  <c r="HF63" i="10" s="1"/>
  <c r="HG63" i="10" s="1"/>
  <c r="HH63" i="10" s="1"/>
  <c r="HI63" i="10" s="1"/>
  <c r="HJ63" i="10" s="1"/>
  <c r="HK63" i="10" s="1"/>
  <c r="HL63" i="10" s="1"/>
  <c r="HM63" i="10" s="1"/>
  <c r="HN63" i="10" s="1"/>
  <c r="HO63" i="10" s="1"/>
  <c r="HP63" i="10" s="1"/>
  <c r="HQ63" i="10" s="1"/>
  <c r="HR63" i="10" s="1"/>
  <c r="HS63" i="10" s="1"/>
  <c r="HT63" i="10" s="1"/>
  <c r="HU63" i="10" s="1"/>
  <c r="HV63" i="10" s="1"/>
  <c r="HW63" i="10" s="1"/>
  <c r="HX63" i="10" s="1"/>
  <c r="HY63" i="10" s="1"/>
  <c r="HZ63" i="10" s="1"/>
  <c r="IA63" i="10" s="1"/>
  <c r="IB63" i="10" s="1"/>
  <c r="IC63" i="10" s="1"/>
  <c r="ID63" i="10" s="1"/>
  <c r="IE63" i="10" s="1"/>
  <c r="IF63" i="10" s="1"/>
  <c r="IG63" i="10" s="1"/>
  <c r="IH63" i="10" s="1"/>
  <c r="II63" i="10" s="1"/>
  <c r="IJ63" i="10" s="1"/>
  <c r="IK63" i="10" s="1"/>
  <c r="IL63" i="10" s="1"/>
  <c r="IM63" i="10" s="1"/>
  <c r="IN63" i="10" s="1"/>
  <c r="IO63" i="10" s="1"/>
  <c r="IP63" i="10" s="1"/>
  <c r="IQ63" i="10" s="1"/>
  <c r="IR63" i="10" s="1"/>
  <c r="IS63" i="10" s="1"/>
  <c r="IT63" i="10" s="1"/>
  <c r="IU63" i="10" s="1"/>
  <c r="IV63" i="10" s="1"/>
  <c r="IW63" i="10" s="1"/>
  <c r="IX63" i="10" s="1"/>
  <c r="IY63" i="10" s="1"/>
  <c r="IZ63" i="10" s="1"/>
  <c r="JA63" i="10" s="1"/>
  <c r="JB63" i="10" s="1"/>
  <c r="JC63" i="10" s="1"/>
  <c r="JD63" i="10" s="1"/>
  <c r="JE63" i="10" s="1"/>
  <c r="JF63" i="10" s="1"/>
  <c r="JG63" i="10" s="1"/>
  <c r="JH63" i="10" s="1"/>
  <c r="JI63" i="10" s="1"/>
  <c r="JJ63" i="10" s="1"/>
  <c r="JK63" i="10" s="1"/>
  <c r="JL63" i="10" s="1"/>
  <c r="JM63" i="10" s="1"/>
  <c r="JN63" i="10" s="1"/>
  <c r="JO63" i="10" s="1"/>
  <c r="JP63" i="10" s="1"/>
  <c r="JQ63" i="10" s="1"/>
  <c r="JR63" i="10" s="1"/>
  <c r="JS63" i="10" s="1"/>
  <c r="JT63" i="10" s="1"/>
  <c r="JU63" i="10" s="1"/>
  <c r="JV63" i="10" s="1"/>
  <c r="JW63" i="10" s="1"/>
  <c r="JX63" i="10" s="1"/>
  <c r="JY63" i="10" s="1"/>
  <c r="JZ63" i="10" s="1"/>
  <c r="KA63" i="10" s="1"/>
  <c r="KB63" i="10" s="1"/>
  <c r="KC63" i="10" s="1"/>
  <c r="KD63" i="10" s="1"/>
  <c r="KE63" i="10" s="1"/>
  <c r="KF63" i="10" s="1"/>
  <c r="KG63" i="10" s="1"/>
  <c r="L46" i="10"/>
  <c r="M45" i="10"/>
  <c r="E93" i="10"/>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AC93" i="10" s="1"/>
  <c r="AD93" i="10" s="1"/>
  <c r="AE93" i="10" s="1"/>
  <c r="AF93" i="10" s="1"/>
  <c r="AG93" i="10" s="1"/>
  <c r="AH93" i="10" s="1"/>
  <c r="AI93" i="10" s="1"/>
  <c r="AJ93" i="10" s="1"/>
  <c r="AK93" i="10" s="1"/>
  <c r="AL93" i="10" s="1"/>
  <c r="AM93" i="10" s="1"/>
  <c r="AN93" i="10" s="1"/>
  <c r="AO93" i="10" s="1"/>
  <c r="AP93" i="10" s="1"/>
  <c r="AQ93" i="10" s="1"/>
  <c r="AR93" i="10" s="1"/>
  <c r="AS93" i="10" s="1"/>
  <c r="AT93" i="10" s="1"/>
  <c r="AU93" i="10" s="1"/>
  <c r="AV93" i="10" s="1"/>
  <c r="AW93" i="10" s="1"/>
  <c r="AX93" i="10" s="1"/>
  <c r="AY93" i="10" s="1"/>
  <c r="AZ93" i="10" s="1"/>
  <c r="BA93" i="10" s="1"/>
  <c r="BB93" i="10" s="1"/>
  <c r="BC93" i="10" s="1"/>
  <c r="BD93" i="10" s="1"/>
  <c r="BE93" i="10" s="1"/>
  <c r="BF93" i="10" s="1"/>
  <c r="BG93" i="10" s="1"/>
  <c r="BH93" i="10" s="1"/>
  <c r="BI93" i="10" s="1"/>
  <c r="BJ93" i="10" s="1"/>
  <c r="BK93" i="10" s="1"/>
  <c r="BL93" i="10" s="1"/>
  <c r="BM93" i="10" s="1"/>
  <c r="BN93" i="10" s="1"/>
  <c r="D17" i="10"/>
  <c r="F56" i="10"/>
  <c r="G55" i="10"/>
  <c r="D92" i="10"/>
  <c r="BN94" i="10"/>
  <c r="BN94" i="8"/>
  <c r="BO94" i="10"/>
  <c r="M35" i="8"/>
  <c r="L36" i="8"/>
  <c r="E70" i="8"/>
  <c r="D7" i="8"/>
  <c r="BO23" i="8"/>
  <c r="E90" i="8"/>
  <c r="D9" i="8"/>
  <c r="E92" i="8"/>
  <c r="E93" i="8" s="1"/>
  <c r="F93" i="8" s="1"/>
  <c r="G93" i="8" s="1"/>
  <c r="H93" i="8" s="1"/>
  <c r="I93" i="8" s="1"/>
  <c r="J93" i="8" s="1"/>
  <c r="K93" i="8" s="1"/>
  <c r="L93" i="8" s="1"/>
  <c r="M93" i="8" s="1"/>
  <c r="N93" i="8" s="1"/>
  <c r="O93" i="8" s="1"/>
  <c r="P93" i="8" s="1"/>
  <c r="Q93" i="8" s="1"/>
  <c r="R93" i="8" s="1"/>
  <c r="S93" i="8" s="1"/>
  <c r="T93" i="8" s="1"/>
  <c r="U93" i="8" s="1"/>
  <c r="V93" i="8" s="1"/>
  <c r="W93" i="8" s="1"/>
  <c r="X93" i="8" s="1"/>
  <c r="Y93" i="8" s="1"/>
  <c r="Z93" i="8" s="1"/>
  <c r="AA93" i="8" s="1"/>
  <c r="AB93" i="8" s="1"/>
  <c r="AC93" i="8" s="1"/>
  <c r="AD93" i="8" s="1"/>
  <c r="AE93" i="8" s="1"/>
  <c r="AF93" i="8" s="1"/>
  <c r="AG93" i="8" s="1"/>
  <c r="AH93" i="8" s="1"/>
  <c r="AI93" i="8" s="1"/>
  <c r="AJ93" i="8" s="1"/>
  <c r="AK93" i="8" s="1"/>
  <c r="AL93" i="8" s="1"/>
  <c r="AM93" i="8" s="1"/>
  <c r="AN93" i="8" s="1"/>
  <c r="AO93" i="8" s="1"/>
  <c r="AP93" i="8" s="1"/>
  <c r="AQ93" i="8" s="1"/>
  <c r="AR93" i="8" s="1"/>
  <c r="AS93" i="8" s="1"/>
  <c r="AT93" i="8" s="1"/>
  <c r="AU93" i="8" s="1"/>
  <c r="AV93" i="8" s="1"/>
  <c r="AW93" i="8" s="1"/>
  <c r="AX93" i="8" s="1"/>
  <c r="AY93" i="8" s="1"/>
  <c r="AZ93" i="8" s="1"/>
  <c r="BA93" i="8" s="1"/>
  <c r="BB93" i="8" s="1"/>
  <c r="BC93" i="8" s="1"/>
  <c r="BD93" i="8" s="1"/>
  <c r="BE93" i="8" s="1"/>
  <c r="BF93" i="8" s="1"/>
  <c r="BG93" i="8" s="1"/>
  <c r="BH93" i="8" s="1"/>
  <c r="BI93" i="8" s="1"/>
  <c r="BJ93" i="8" s="1"/>
  <c r="BK93" i="8" s="1"/>
  <c r="BL93" i="8" s="1"/>
  <c r="BM93" i="8" s="1"/>
  <c r="BN93" i="8" s="1"/>
  <c r="D17" i="8"/>
  <c r="BO53" i="8"/>
  <c r="M45" i="8"/>
  <c r="L46" i="8"/>
  <c r="F26" i="8"/>
  <c r="G25" i="8"/>
  <c r="I55" i="8"/>
  <c r="H56" i="8"/>
  <c r="G65" i="8"/>
  <c r="F66" i="8"/>
  <c r="P48" i="3"/>
  <c r="F1" i="3"/>
  <c r="F31" i="3" s="1"/>
  <c r="G1" i="3"/>
  <c r="G31" i="3" s="1"/>
  <c r="H1" i="3"/>
  <c r="H31" i="3" s="1"/>
  <c r="I1" i="3"/>
  <c r="I31" i="3" s="1"/>
  <c r="J1" i="3"/>
  <c r="J31" i="3" s="1"/>
  <c r="K1" i="3"/>
  <c r="K31" i="3" s="1"/>
  <c r="L1" i="3"/>
  <c r="L31" i="3" s="1"/>
  <c r="M1" i="3"/>
  <c r="M31" i="3" s="1"/>
  <c r="N1" i="3"/>
  <c r="N31" i="3" s="1"/>
  <c r="O1" i="3"/>
  <c r="O31" i="3" s="1"/>
  <c r="P1" i="3"/>
  <c r="P31" i="3" s="1"/>
  <c r="Q1" i="3"/>
  <c r="Q31" i="3" s="1"/>
  <c r="R1" i="3"/>
  <c r="R31" i="3" s="1"/>
  <c r="S1" i="3"/>
  <c r="S31" i="3" s="1"/>
  <c r="T1" i="3"/>
  <c r="T31" i="3" s="1"/>
  <c r="U1" i="3"/>
  <c r="U31" i="3" s="1"/>
  <c r="V1" i="3"/>
  <c r="V31" i="3" s="1"/>
  <c r="W1" i="3"/>
  <c r="W31" i="3" s="1"/>
  <c r="X1" i="3"/>
  <c r="X31" i="3" s="1"/>
  <c r="Y1" i="3"/>
  <c r="Y31" i="3" s="1"/>
  <c r="Z1" i="3"/>
  <c r="Z31" i="3" s="1"/>
  <c r="AA1" i="3"/>
  <c r="AA31" i="3" s="1"/>
  <c r="AB1" i="3"/>
  <c r="AB31" i="3" s="1"/>
  <c r="AC1" i="3"/>
  <c r="AC31" i="3" s="1"/>
  <c r="AD1" i="3"/>
  <c r="AD31" i="3" s="1"/>
  <c r="AE1" i="3"/>
  <c r="AE31" i="3" s="1"/>
  <c r="AF1" i="3"/>
  <c r="AF31" i="3" s="1"/>
  <c r="AG1" i="3"/>
  <c r="AG31" i="3" s="1"/>
  <c r="AH1" i="3"/>
  <c r="AH31" i="3" s="1"/>
  <c r="AI1" i="3"/>
  <c r="AI31" i="3" s="1"/>
  <c r="AJ1" i="3"/>
  <c r="AJ31" i="3" s="1"/>
  <c r="AK1" i="3"/>
  <c r="AK31" i="3" s="1"/>
  <c r="AL1" i="3"/>
  <c r="AL31" i="3" s="1"/>
  <c r="AM1" i="3"/>
  <c r="AM31" i="3" s="1"/>
  <c r="AN1" i="3"/>
  <c r="AN31" i="3" s="1"/>
  <c r="AO1" i="3"/>
  <c r="AO31" i="3" s="1"/>
  <c r="AP1" i="3"/>
  <c r="AP31" i="3" s="1"/>
  <c r="AQ1" i="3"/>
  <c r="AQ31" i="3" s="1"/>
  <c r="AR1" i="3"/>
  <c r="AR31" i="3" s="1"/>
  <c r="AS1" i="3"/>
  <c r="AS31" i="3" s="1"/>
  <c r="AT1" i="3"/>
  <c r="AT31" i="3" s="1"/>
  <c r="AU1" i="3"/>
  <c r="AU31" i="3" s="1"/>
  <c r="AV1" i="3"/>
  <c r="AV31" i="3" s="1"/>
  <c r="AW1" i="3"/>
  <c r="AW31" i="3" s="1"/>
  <c r="AX1" i="3"/>
  <c r="AX31" i="3" s="1"/>
  <c r="AY1" i="3"/>
  <c r="AY31" i="3" s="1"/>
  <c r="AZ1" i="3"/>
  <c r="AZ31" i="3" s="1"/>
  <c r="BA1" i="3"/>
  <c r="BA31" i="3" s="1"/>
  <c r="BB1" i="3"/>
  <c r="BB31" i="3" s="1"/>
  <c r="BC1" i="3"/>
  <c r="BC31" i="3" s="1"/>
  <c r="BD1" i="3"/>
  <c r="BD31" i="3" s="1"/>
  <c r="BE1" i="3"/>
  <c r="BE31" i="3" s="1"/>
  <c r="BF1" i="3"/>
  <c r="BF31" i="3" s="1"/>
  <c r="BG1" i="3"/>
  <c r="BG31" i="3" s="1"/>
  <c r="BH1" i="3"/>
  <c r="BH31" i="3" s="1"/>
  <c r="BI1" i="3"/>
  <c r="BI31" i="3" s="1"/>
  <c r="BJ1" i="3"/>
  <c r="BJ31" i="3" s="1"/>
  <c r="BK1" i="3"/>
  <c r="BK31" i="3" s="1"/>
  <c r="BL1" i="3"/>
  <c r="BL31" i="3" s="1"/>
  <c r="BM1" i="3"/>
  <c r="BM31" i="3" s="1"/>
  <c r="BN1" i="3"/>
  <c r="BN31" i="3" s="1"/>
  <c r="BO1" i="3"/>
  <c r="BO31" i="3" s="1"/>
  <c r="BP1" i="3"/>
  <c r="BP31" i="3" s="1"/>
  <c r="BQ1" i="3"/>
  <c r="BR1" i="3"/>
  <c r="BS1" i="3"/>
  <c r="BT1" i="3"/>
  <c r="BU1" i="3"/>
  <c r="BV1" i="3"/>
  <c r="BW1" i="3"/>
  <c r="BX1" i="3"/>
  <c r="BY1" i="3"/>
  <c r="BZ1" i="3"/>
  <c r="CA1" i="3"/>
  <c r="CB1" i="3"/>
  <c r="CC1" i="3"/>
  <c r="CD1" i="3"/>
  <c r="CE1" i="3"/>
  <c r="CF1" i="3"/>
  <c r="CG1" i="3"/>
  <c r="CH1" i="3"/>
  <c r="CI1" i="3"/>
  <c r="CJ1" i="3"/>
  <c r="CK1" i="3"/>
  <c r="CL1" i="3"/>
  <c r="CM1" i="3"/>
  <c r="CN1" i="3"/>
  <c r="CO1" i="3"/>
  <c r="CP1" i="3"/>
  <c r="CQ1" i="3"/>
  <c r="CR1" i="3"/>
  <c r="CS1" i="3"/>
  <c r="CT1" i="3"/>
  <c r="CU1" i="3"/>
  <c r="CV1" i="3"/>
  <c r="CW1" i="3"/>
  <c r="CX1" i="3"/>
  <c r="CY1" i="3"/>
  <c r="CZ1" i="3"/>
  <c r="DA1" i="3"/>
  <c r="DB1" i="3"/>
  <c r="DC1" i="3"/>
  <c r="DD1" i="3"/>
  <c r="DE1" i="3"/>
  <c r="DF1" i="3"/>
  <c r="DG1" i="3"/>
  <c r="DH1" i="3"/>
  <c r="DI1" i="3"/>
  <c r="DJ1" i="3"/>
  <c r="DK1" i="3"/>
  <c r="DL1" i="3"/>
  <c r="DM1" i="3"/>
  <c r="DN1" i="3"/>
  <c r="DO1" i="3"/>
  <c r="DP1" i="3"/>
  <c r="DQ1" i="3"/>
  <c r="DR1" i="3"/>
  <c r="DS1" i="3"/>
  <c r="DT1" i="3"/>
  <c r="DU1" i="3"/>
  <c r="DV1" i="3"/>
  <c r="DW1" i="3"/>
  <c r="DX1" i="3"/>
  <c r="DY1" i="3"/>
  <c r="DZ1" i="3"/>
  <c r="EA1" i="3"/>
  <c r="EB1" i="3"/>
  <c r="EC1" i="3"/>
  <c r="ED1" i="3"/>
  <c r="EE1" i="3"/>
  <c r="EF1" i="3"/>
  <c r="EG1" i="3"/>
  <c r="EH1" i="3"/>
  <c r="EI1" i="3"/>
  <c r="EJ1" i="3"/>
  <c r="EK1" i="3"/>
  <c r="EL1" i="3"/>
  <c r="EM1" i="3"/>
  <c r="EN1" i="3"/>
  <c r="EO1" i="3"/>
  <c r="EP1" i="3"/>
  <c r="EQ1" i="3"/>
  <c r="ER1" i="3"/>
  <c r="ES1" i="3"/>
  <c r="ET1" i="3"/>
  <c r="EU1" i="3"/>
  <c r="EV1" i="3"/>
  <c r="EW1" i="3"/>
  <c r="EX1" i="3"/>
  <c r="EY1" i="3"/>
  <c r="EZ1" i="3"/>
  <c r="FA1" i="3"/>
  <c r="FB1" i="3"/>
  <c r="FC1" i="3"/>
  <c r="FD1" i="3"/>
  <c r="FE1" i="3"/>
  <c r="FF1" i="3"/>
  <c r="FG1" i="3"/>
  <c r="FH1" i="3"/>
  <c r="FI1" i="3"/>
  <c r="FJ1" i="3"/>
  <c r="FK1" i="3"/>
  <c r="FL1" i="3"/>
  <c r="FM1" i="3"/>
  <c r="FN1" i="3"/>
  <c r="FO1" i="3"/>
  <c r="FP1" i="3"/>
  <c r="FQ1" i="3"/>
  <c r="FR1" i="3"/>
  <c r="FS1" i="3"/>
  <c r="FT1" i="3"/>
  <c r="FU1" i="3"/>
  <c r="FV1" i="3"/>
  <c r="FW1" i="3"/>
  <c r="FX1" i="3"/>
  <c r="FY1" i="3"/>
  <c r="FZ1" i="3"/>
  <c r="GA1" i="3"/>
  <c r="GB1" i="3"/>
  <c r="GC1" i="3"/>
  <c r="GD1" i="3"/>
  <c r="GE1" i="3"/>
  <c r="GF1" i="3"/>
  <c r="GG1" i="3"/>
  <c r="GH1" i="3"/>
  <c r="GI1" i="3"/>
  <c r="GJ1" i="3"/>
  <c r="GK1" i="3"/>
  <c r="GL1" i="3"/>
  <c r="GM1" i="3"/>
  <c r="GN1" i="3"/>
  <c r="GO1" i="3"/>
  <c r="GP1" i="3"/>
  <c r="GQ1" i="3"/>
  <c r="GR1" i="3"/>
  <c r="GS1" i="3"/>
  <c r="GT1" i="3"/>
  <c r="GU1" i="3"/>
  <c r="GV1" i="3"/>
  <c r="GW1" i="3"/>
  <c r="GX1" i="3"/>
  <c r="GY1" i="3"/>
  <c r="GZ1" i="3"/>
  <c r="HA1" i="3"/>
  <c r="HB1" i="3"/>
  <c r="HC1" i="3"/>
  <c r="HD1" i="3"/>
  <c r="HE1" i="3"/>
  <c r="HF1" i="3"/>
  <c r="HG1" i="3"/>
  <c r="HH1" i="3"/>
  <c r="HI1" i="3"/>
  <c r="HJ1" i="3"/>
  <c r="HK1" i="3"/>
  <c r="HL1" i="3"/>
  <c r="HM1" i="3"/>
  <c r="HN1" i="3"/>
  <c r="HO1" i="3"/>
  <c r="HP1" i="3"/>
  <c r="HQ1" i="3"/>
  <c r="HR1" i="3"/>
  <c r="HS1" i="3"/>
  <c r="HT1" i="3"/>
  <c r="HU1" i="3"/>
  <c r="HV1" i="3"/>
  <c r="HW1" i="3"/>
  <c r="HX1" i="3"/>
  <c r="HY1" i="3"/>
  <c r="HZ1" i="3"/>
  <c r="IA1" i="3"/>
  <c r="IB1" i="3"/>
  <c r="IC1" i="3"/>
  <c r="ID1" i="3"/>
  <c r="IE1" i="3"/>
  <c r="IF1" i="3"/>
  <c r="IG1" i="3"/>
  <c r="IH1" i="3"/>
  <c r="II1" i="3"/>
  <c r="IJ1" i="3"/>
  <c r="IK1" i="3"/>
  <c r="IL1" i="3"/>
  <c r="IM1" i="3"/>
  <c r="IN1" i="3"/>
  <c r="IO1" i="3"/>
  <c r="IP1" i="3"/>
  <c r="IQ1" i="3"/>
  <c r="IR1" i="3"/>
  <c r="IS1" i="3"/>
  <c r="IT1" i="3"/>
  <c r="IU1" i="3"/>
  <c r="IV1" i="3"/>
  <c r="IW1" i="3"/>
  <c r="IX1" i="3"/>
  <c r="IY1" i="3"/>
  <c r="IZ1" i="3"/>
  <c r="JA1" i="3"/>
  <c r="JB1" i="3"/>
  <c r="JC1" i="3"/>
  <c r="JD1" i="3"/>
  <c r="JE1" i="3"/>
  <c r="JF1" i="3"/>
  <c r="JG1" i="3"/>
  <c r="JH1" i="3"/>
  <c r="JI1" i="3"/>
  <c r="JJ1" i="3"/>
  <c r="JK1" i="3"/>
  <c r="JL1" i="3"/>
  <c r="JM1" i="3"/>
  <c r="JN1" i="3"/>
  <c r="JO1" i="3"/>
  <c r="JP1" i="3"/>
  <c r="JQ1" i="3"/>
  <c r="JR1" i="3"/>
  <c r="JS1" i="3"/>
  <c r="JT1" i="3"/>
  <c r="JU1" i="3"/>
  <c r="JV1" i="3"/>
  <c r="JW1" i="3"/>
  <c r="JX1" i="3"/>
  <c r="JY1" i="3"/>
  <c r="JZ1" i="3"/>
  <c r="KA1" i="3"/>
  <c r="KB1" i="3"/>
  <c r="KC1" i="3"/>
  <c r="KD1" i="3"/>
  <c r="KE1" i="3"/>
  <c r="KF1" i="3"/>
  <c r="KG1" i="3"/>
  <c r="E1" i="3"/>
  <c r="E31" i="3" s="1"/>
  <c r="KG8" i="3"/>
  <c r="KF8" i="3"/>
  <c r="KE8" i="3"/>
  <c r="KD8" i="3"/>
  <c r="KC8" i="3"/>
  <c r="KB8" i="3"/>
  <c r="KA8" i="3"/>
  <c r="JZ8" i="3"/>
  <c r="JY8" i="3"/>
  <c r="JX8" i="3"/>
  <c r="JW8" i="3"/>
  <c r="JV8" i="3"/>
  <c r="JU8" i="3"/>
  <c r="JT8" i="3"/>
  <c r="JS8" i="3"/>
  <c r="JR8" i="3"/>
  <c r="JQ8" i="3"/>
  <c r="JP8" i="3"/>
  <c r="JO8" i="3"/>
  <c r="JN8" i="3"/>
  <c r="JM8" i="3"/>
  <c r="JL8" i="3"/>
  <c r="JK8" i="3"/>
  <c r="JJ8" i="3"/>
  <c r="JI8" i="3"/>
  <c r="JH8" i="3"/>
  <c r="JG8" i="3"/>
  <c r="JF8" i="3"/>
  <c r="JE8" i="3"/>
  <c r="JD8" i="3"/>
  <c r="JC8" i="3"/>
  <c r="JB8" i="3"/>
  <c r="JA8" i="3"/>
  <c r="IZ8" i="3"/>
  <c r="IY8" i="3"/>
  <c r="IX8" i="3"/>
  <c r="IW8" i="3"/>
  <c r="IV8" i="3"/>
  <c r="IU8" i="3"/>
  <c r="IT8" i="3"/>
  <c r="IS8" i="3"/>
  <c r="IR8" i="3"/>
  <c r="IQ8" i="3"/>
  <c r="IP8" i="3"/>
  <c r="IO8" i="3"/>
  <c r="IN8" i="3"/>
  <c r="IM8" i="3"/>
  <c r="IL8" i="3"/>
  <c r="IK8" i="3"/>
  <c r="IJ8" i="3"/>
  <c r="II8" i="3"/>
  <c r="IH8" i="3"/>
  <c r="IG8" i="3"/>
  <c r="IF8" i="3"/>
  <c r="IE8" i="3"/>
  <c r="ID8" i="3"/>
  <c r="IC8" i="3"/>
  <c r="IB8" i="3"/>
  <c r="IA8" i="3"/>
  <c r="HZ8" i="3"/>
  <c r="HY8" i="3"/>
  <c r="HX8" i="3"/>
  <c r="HW8" i="3"/>
  <c r="HV8" i="3"/>
  <c r="HU8" i="3"/>
  <c r="HT8" i="3"/>
  <c r="HS8" i="3"/>
  <c r="HR8" i="3"/>
  <c r="HQ8" i="3"/>
  <c r="HP8" i="3"/>
  <c r="HO8" i="3"/>
  <c r="HN8" i="3"/>
  <c r="HM8" i="3"/>
  <c r="HL8" i="3"/>
  <c r="HK8" i="3"/>
  <c r="HJ8" i="3"/>
  <c r="HI8" i="3"/>
  <c r="HH8" i="3"/>
  <c r="HG8" i="3"/>
  <c r="HF8" i="3"/>
  <c r="HE8" i="3"/>
  <c r="HD8" i="3"/>
  <c r="HC8" i="3"/>
  <c r="HB8" i="3"/>
  <c r="HA8" i="3"/>
  <c r="GZ8" i="3"/>
  <c r="GY8" i="3"/>
  <c r="GX8" i="3"/>
  <c r="GW8" i="3"/>
  <c r="GV8" i="3"/>
  <c r="GU8" i="3"/>
  <c r="GT8" i="3"/>
  <c r="GS8" i="3"/>
  <c r="GR8" i="3"/>
  <c r="GQ8" i="3"/>
  <c r="GP8" i="3"/>
  <c r="GO8" i="3"/>
  <c r="GN8" i="3"/>
  <c r="GM8" i="3"/>
  <c r="GL8" i="3"/>
  <c r="GK8" i="3"/>
  <c r="GJ8" i="3"/>
  <c r="GI8" i="3"/>
  <c r="GH8" i="3"/>
  <c r="GG8" i="3"/>
  <c r="GF8" i="3"/>
  <c r="GE8" i="3"/>
  <c r="GD8" i="3"/>
  <c r="GC8" i="3"/>
  <c r="GB8" i="3"/>
  <c r="GA8" i="3"/>
  <c r="FZ8" i="3"/>
  <c r="FY8" i="3"/>
  <c r="FX8" i="3"/>
  <c r="FW8" i="3"/>
  <c r="FV8" i="3"/>
  <c r="FU8" i="3"/>
  <c r="FT8" i="3"/>
  <c r="FS8" i="3"/>
  <c r="FR8" i="3"/>
  <c r="FQ8" i="3"/>
  <c r="FP8" i="3"/>
  <c r="FO8" i="3"/>
  <c r="FN8" i="3"/>
  <c r="FM8" i="3"/>
  <c r="FL8" i="3"/>
  <c r="FK8" i="3"/>
  <c r="FJ8" i="3"/>
  <c r="FI8" i="3"/>
  <c r="FH8" i="3"/>
  <c r="FG8" i="3"/>
  <c r="FF8" i="3"/>
  <c r="FE8" i="3"/>
  <c r="FD8" i="3"/>
  <c r="FC8" i="3"/>
  <c r="FB8" i="3"/>
  <c r="FA8" i="3"/>
  <c r="EZ8" i="3"/>
  <c r="EY8" i="3"/>
  <c r="EX8" i="3"/>
  <c r="EW8" i="3"/>
  <c r="EV8" i="3"/>
  <c r="EU8" i="3"/>
  <c r="ET8" i="3"/>
  <c r="ES8" i="3"/>
  <c r="ER8" i="3"/>
  <c r="EQ8" i="3"/>
  <c r="EP8" i="3"/>
  <c r="EO8" i="3"/>
  <c r="EN8" i="3"/>
  <c r="EM8" i="3"/>
  <c r="EL8" i="3"/>
  <c r="EK8" i="3"/>
  <c r="EJ8" i="3"/>
  <c r="EI8" i="3"/>
  <c r="EH8" i="3"/>
  <c r="EG8" i="3"/>
  <c r="EF8" i="3"/>
  <c r="EE8" i="3"/>
  <c r="ED8" i="3"/>
  <c r="EC8" i="3"/>
  <c r="EB8" i="3"/>
  <c r="EA8" i="3"/>
  <c r="DZ8" i="3"/>
  <c r="DY8" i="3"/>
  <c r="DX8" i="3"/>
  <c r="DW8" i="3"/>
  <c r="DV8" i="3"/>
  <c r="DU8" i="3"/>
  <c r="DT8" i="3"/>
  <c r="DS8" i="3"/>
  <c r="DR8" i="3"/>
  <c r="DQ8"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KG2" i="3"/>
  <c r="KF2" i="3"/>
  <c r="KE2" i="3"/>
  <c r="KD2" i="3"/>
  <c r="KC2" i="3"/>
  <c r="KB2" i="3"/>
  <c r="KA2" i="3"/>
  <c r="JZ2" i="3"/>
  <c r="JY2" i="3"/>
  <c r="JX2" i="3"/>
  <c r="JW2" i="3"/>
  <c r="JV2" i="3"/>
  <c r="JU2" i="3"/>
  <c r="JT2" i="3"/>
  <c r="JS2" i="3"/>
  <c r="JR2" i="3"/>
  <c r="JQ2" i="3"/>
  <c r="JP2" i="3"/>
  <c r="JO2" i="3"/>
  <c r="JN2" i="3"/>
  <c r="JM2" i="3"/>
  <c r="JL2" i="3"/>
  <c r="JK2" i="3"/>
  <c r="JJ2" i="3"/>
  <c r="JI2" i="3"/>
  <c r="JH2" i="3"/>
  <c r="JG2" i="3"/>
  <c r="JF2" i="3"/>
  <c r="JE2" i="3"/>
  <c r="JD2" i="3"/>
  <c r="JC2" i="3"/>
  <c r="JB2" i="3"/>
  <c r="JA2" i="3"/>
  <c r="IZ2" i="3"/>
  <c r="IY2" i="3"/>
  <c r="IX2" i="3"/>
  <c r="IW2" i="3"/>
  <c r="IV2" i="3"/>
  <c r="IU2" i="3"/>
  <c r="IT2" i="3"/>
  <c r="IS2" i="3"/>
  <c r="IR2" i="3"/>
  <c r="IQ2" i="3"/>
  <c r="IP2" i="3"/>
  <c r="IO2" i="3"/>
  <c r="IN2" i="3"/>
  <c r="IM2" i="3"/>
  <c r="IL2" i="3"/>
  <c r="IK2" i="3"/>
  <c r="IJ2" i="3"/>
  <c r="II2" i="3"/>
  <c r="IH2" i="3"/>
  <c r="IG2" i="3"/>
  <c r="IF2" i="3"/>
  <c r="IE2" i="3"/>
  <c r="ID2" i="3"/>
  <c r="IC2" i="3"/>
  <c r="IB2" i="3"/>
  <c r="IA2" i="3"/>
  <c r="HZ2" i="3"/>
  <c r="HY2" i="3"/>
  <c r="HX2" i="3"/>
  <c r="HW2" i="3"/>
  <c r="HV2" i="3"/>
  <c r="HU2" i="3"/>
  <c r="HT2" i="3"/>
  <c r="HS2" i="3"/>
  <c r="HR2" i="3"/>
  <c r="HQ2" i="3"/>
  <c r="HP2" i="3"/>
  <c r="HO2" i="3"/>
  <c r="HN2" i="3"/>
  <c r="HM2" i="3"/>
  <c r="HL2" i="3"/>
  <c r="HK2" i="3"/>
  <c r="HJ2" i="3"/>
  <c r="HI2" i="3"/>
  <c r="HH2" i="3"/>
  <c r="HG2" i="3"/>
  <c r="HF2" i="3"/>
  <c r="HE2" i="3"/>
  <c r="HD2" i="3"/>
  <c r="HC2" i="3"/>
  <c r="HB2" i="3"/>
  <c r="HA2" i="3"/>
  <c r="GZ2" i="3"/>
  <c r="GY2" i="3"/>
  <c r="GX2" i="3"/>
  <c r="GW2" i="3"/>
  <c r="GV2" i="3"/>
  <c r="GU2" i="3"/>
  <c r="GT2" i="3"/>
  <c r="GS2" i="3"/>
  <c r="GR2" i="3"/>
  <c r="GQ2" i="3"/>
  <c r="GP2" i="3"/>
  <c r="GO2" i="3"/>
  <c r="GN2" i="3"/>
  <c r="GM2" i="3"/>
  <c r="GL2" i="3"/>
  <c r="GK2" i="3"/>
  <c r="GJ2" i="3"/>
  <c r="GI2" i="3"/>
  <c r="GH2" i="3"/>
  <c r="GG2" i="3"/>
  <c r="GF2" i="3"/>
  <c r="GE2" i="3"/>
  <c r="GD2" i="3"/>
  <c r="GC2" i="3"/>
  <c r="GB2" i="3"/>
  <c r="GA2" i="3"/>
  <c r="FZ2" i="3"/>
  <c r="FY2" i="3"/>
  <c r="FX2" i="3"/>
  <c r="FW2" i="3"/>
  <c r="FV2" i="3"/>
  <c r="FU2" i="3"/>
  <c r="FT2" i="3"/>
  <c r="FS2" i="3"/>
  <c r="FR2" i="3"/>
  <c r="FQ2" i="3"/>
  <c r="FP2" i="3"/>
  <c r="FO2" i="3"/>
  <c r="FN2" i="3"/>
  <c r="FM2" i="3"/>
  <c r="FL2" i="3"/>
  <c r="FK2" i="3"/>
  <c r="FJ2" i="3"/>
  <c r="FI2" i="3"/>
  <c r="FH2" i="3"/>
  <c r="FG2" i="3"/>
  <c r="FF2" i="3"/>
  <c r="FE2" i="3"/>
  <c r="FD2" i="3"/>
  <c r="FC2" i="3"/>
  <c r="FB2" i="3"/>
  <c r="FA2" i="3"/>
  <c r="EZ2" i="3"/>
  <c r="EY2" i="3"/>
  <c r="EX2" i="3"/>
  <c r="EW2" i="3"/>
  <c r="EV2" i="3"/>
  <c r="EU2" i="3"/>
  <c r="ET2" i="3"/>
  <c r="ES2" i="3"/>
  <c r="ER2" i="3"/>
  <c r="EQ2" i="3"/>
  <c r="EP2" i="3"/>
  <c r="EO2" i="3"/>
  <c r="EN2" i="3"/>
  <c r="EM2" i="3"/>
  <c r="EL2" i="3"/>
  <c r="EK2" i="3"/>
  <c r="EJ2" i="3"/>
  <c r="EI2" i="3"/>
  <c r="EH2" i="3"/>
  <c r="EG2" i="3"/>
  <c r="EF2" i="3"/>
  <c r="EE2" i="3"/>
  <c r="ED2" i="3"/>
  <c r="EC2" i="3"/>
  <c r="EB2" i="3"/>
  <c r="EA2" i="3"/>
  <c r="DZ2" i="3"/>
  <c r="DY2" i="3"/>
  <c r="DX2" i="3"/>
  <c r="DW2" i="3"/>
  <c r="DV2" i="3"/>
  <c r="DU2" i="3"/>
  <c r="DT2" i="3"/>
  <c r="DS2" i="3"/>
  <c r="DR2" i="3"/>
  <c r="DQ2" i="3"/>
  <c r="DP2" i="3"/>
  <c r="DO2" i="3"/>
  <c r="DN2" i="3"/>
  <c r="DM2" i="3"/>
  <c r="DL2" i="3"/>
  <c r="DK2" i="3"/>
  <c r="DJ2" i="3"/>
  <c r="DI2" i="3"/>
  <c r="DH2" i="3"/>
  <c r="DG2" i="3"/>
  <c r="DF2" i="3"/>
  <c r="DE2" i="3"/>
  <c r="DD2" i="3"/>
  <c r="DC2" i="3"/>
  <c r="DB2" i="3"/>
  <c r="DA2" i="3"/>
  <c r="CZ2" i="3"/>
  <c r="CY2" i="3"/>
  <c r="CX2" i="3"/>
  <c r="CW2" i="3"/>
  <c r="CV2" i="3"/>
  <c r="CU2" i="3"/>
  <c r="CT2" i="3"/>
  <c r="CS2" i="3"/>
  <c r="CR2" i="3"/>
  <c r="CQ2" i="3"/>
  <c r="CP2" i="3"/>
  <c r="CO2" i="3"/>
  <c r="CN2" i="3"/>
  <c r="CM2" i="3"/>
  <c r="CL2" i="3"/>
  <c r="CK2" i="3"/>
  <c r="CJ2" i="3"/>
  <c r="CI2" i="3"/>
  <c r="CH2" i="3"/>
  <c r="CG2" i="3"/>
  <c r="CF2" i="3"/>
  <c r="CE2" i="3"/>
  <c r="CD2" i="3"/>
  <c r="CC2" i="3"/>
  <c r="CB2" i="3"/>
  <c r="CA2" i="3"/>
  <c r="BZ2" i="3"/>
  <c r="BY2" i="3"/>
  <c r="BX2" i="3"/>
  <c r="BW2" i="3"/>
  <c r="BV2" i="3"/>
  <c r="BU2" i="3"/>
  <c r="BT2" i="3"/>
  <c r="BS2" i="3"/>
  <c r="BR2" i="3"/>
  <c r="BQ2" i="3"/>
  <c r="BP2" i="3"/>
  <c r="BO2" i="3"/>
  <c r="BN2" i="3"/>
  <c r="BM2" i="3"/>
  <c r="BL2" i="3"/>
  <c r="BK2" i="3"/>
  <c r="BJ2" i="3"/>
  <c r="BI2" i="3"/>
  <c r="BH2" i="3"/>
  <c r="BG2" i="3"/>
  <c r="BF2" i="3"/>
  <c r="BE2" i="3"/>
  <c r="BD2" i="3"/>
  <c r="BC2" i="3"/>
  <c r="BB2" i="3"/>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AG42" i="2"/>
  <c r="AH42" i="2"/>
  <c r="AI42" i="2"/>
  <c r="AJ42" i="2"/>
  <c r="AK42" i="2"/>
  <c r="AL42" i="2"/>
  <c r="AM42" i="2"/>
  <c r="AN42" i="2"/>
  <c r="AO42" i="2"/>
  <c r="AP42" i="2"/>
  <c r="AQ42" i="2"/>
  <c r="AR42" i="2"/>
  <c r="AS42" i="2"/>
  <c r="AT42" i="2"/>
  <c r="AU42" i="2"/>
  <c r="AV42" i="2"/>
  <c r="AW42" i="2"/>
  <c r="AX42" i="2"/>
  <c r="AY42" i="2"/>
  <c r="AZ42" i="2"/>
  <c r="BA42" i="2"/>
  <c r="BB42" i="2"/>
  <c r="BC42" i="2"/>
  <c r="BD42" i="2"/>
  <c r="BE42" i="2"/>
  <c r="BF42" i="2"/>
  <c r="BG42" i="2"/>
  <c r="BH42" i="2"/>
  <c r="BI42" i="2"/>
  <c r="BJ42" i="2"/>
  <c r="BK42" i="2"/>
  <c r="BL42" i="2"/>
  <c r="BM42" i="2"/>
  <c r="BN42" i="2"/>
  <c r="BO42" i="2"/>
  <c r="BP42" i="2"/>
  <c r="BQ42" i="2"/>
  <c r="BR42" i="2"/>
  <c r="BS42" i="2"/>
  <c r="BT42" i="2"/>
  <c r="BU42" i="2"/>
  <c r="BV42" i="2"/>
  <c r="BW42" i="2"/>
  <c r="BX42" i="2"/>
  <c r="BY42" i="2"/>
  <c r="BZ42" i="2"/>
  <c r="CA42" i="2"/>
  <c r="CB42" i="2"/>
  <c r="CC42" i="2"/>
  <c r="CD42" i="2"/>
  <c r="CE42" i="2"/>
  <c r="CF42" i="2"/>
  <c r="CG42" i="2"/>
  <c r="CH42" i="2"/>
  <c r="CI42" i="2"/>
  <c r="CJ42" i="2"/>
  <c r="CK42" i="2"/>
  <c r="CL42" i="2"/>
  <c r="CM42" i="2"/>
  <c r="CN42" i="2"/>
  <c r="CO42" i="2"/>
  <c r="CP42" i="2"/>
  <c r="CQ42" i="2"/>
  <c r="CR42" i="2"/>
  <c r="CS42" i="2"/>
  <c r="CT42" i="2"/>
  <c r="CU42" i="2"/>
  <c r="CV42" i="2"/>
  <c r="CW42" i="2"/>
  <c r="CX42" i="2"/>
  <c r="CY42" i="2"/>
  <c r="CZ42" i="2"/>
  <c r="DA42" i="2"/>
  <c r="DB42" i="2"/>
  <c r="DC42" i="2"/>
  <c r="DD42" i="2"/>
  <c r="DE42" i="2"/>
  <c r="DF42" i="2"/>
  <c r="DG42" i="2"/>
  <c r="DH42" i="2"/>
  <c r="DI42" i="2"/>
  <c r="DJ42" i="2"/>
  <c r="DK42" i="2"/>
  <c r="DL42" i="2"/>
  <c r="DM42" i="2"/>
  <c r="DN42" i="2"/>
  <c r="DO42" i="2"/>
  <c r="DP42" i="2"/>
  <c r="DQ42" i="2"/>
  <c r="DR42" i="2"/>
  <c r="DS42" i="2"/>
  <c r="DT42" i="2"/>
  <c r="DU42" i="2"/>
  <c r="DV42" i="2"/>
  <c r="DW42" i="2"/>
  <c r="DX42" i="2"/>
  <c r="DY42" i="2"/>
  <c r="DZ42" i="2"/>
  <c r="EA42" i="2"/>
  <c r="EB42" i="2"/>
  <c r="EC42" i="2"/>
  <c r="ED42" i="2"/>
  <c r="EE42" i="2"/>
  <c r="EF42" i="2"/>
  <c r="EG42" i="2"/>
  <c r="EH42" i="2"/>
  <c r="EI42" i="2"/>
  <c r="EJ42" i="2"/>
  <c r="EK42" i="2"/>
  <c r="EL42" i="2"/>
  <c r="EM42" i="2"/>
  <c r="EN42" i="2"/>
  <c r="EO42" i="2"/>
  <c r="EP42" i="2"/>
  <c r="EQ42" i="2"/>
  <c r="ER42" i="2"/>
  <c r="ES42" i="2"/>
  <c r="ET42" i="2"/>
  <c r="EU42" i="2"/>
  <c r="EV42" i="2"/>
  <c r="EW42" i="2"/>
  <c r="EX42" i="2"/>
  <c r="EY42" i="2"/>
  <c r="EZ42" i="2"/>
  <c r="FA42" i="2"/>
  <c r="FB42" i="2"/>
  <c r="FC42" i="2"/>
  <c r="FD42" i="2"/>
  <c r="FE42" i="2"/>
  <c r="FF42" i="2"/>
  <c r="FG42" i="2"/>
  <c r="FH42" i="2"/>
  <c r="FI42" i="2"/>
  <c r="FJ42" i="2"/>
  <c r="FK42" i="2"/>
  <c r="FL42" i="2"/>
  <c r="FM42" i="2"/>
  <c r="FN42" i="2"/>
  <c r="FO42" i="2"/>
  <c r="FP42" i="2"/>
  <c r="FQ42" i="2"/>
  <c r="FR42" i="2"/>
  <c r="FS42" i="2"/>
  <c r="FT42" i="2"/>
  <c r="FU42" i="2"/>
  <c r="FV42" i="2"/>
  <c r="FW42" i="2"/>
  <c r="FX42" i="2"/>
  <c r="FY42" i="2"/>
  <c r="FZ42" i="2"/>
  <c r="GA42" i="2"/>
  <c r="GB42" i="2"/>
  <c r="GC42" i="2"/>
  <c r="GD42" i="2"/>
  <c r="GE42" i="2"/>
  <c r="GF42" i="2"/>
  <c r="GG42" i="2"/>
  <c r="GH42" i="2"/>
  <c r="GI42" i="2"/>
  <c r="GJ42" i="2"/>
  <c r="GK42" i="2"/>
  <c r="GL42" i="2"/>
  <c r="GM42" i="2"/>
  <c r="GN42" i="2"/>
  <c r="GO42" i="2"/>
  <c r="GP42" i="2"/>
  <c r="GQ42" i="2"/>
  <c r="GR42" i="2"/>
  <c r="GS42" i="2"/>
  <c r="GT42" i="2"/>
  <c r="GU42" i="2"/>
  <c r="GV42" i="2"/>
  <c r="GW42" i="2"/>
  <c r="GX42" i="2"/>
  <c r="GY42" i="2"/>
  <c r="GZ42" i="2"/>
  <c r="HA42" i="2"/>
  <c r="HB42" i="2"/>
  <c r="HC42" i="2"/>
  <c r="HD42" i="2"/>
  <c r="HE42" i="2"/>
  <c r="HF42" i="2"/>
  <c r="HG42" i="2"/>
  <c r="HH42" i="2"/>
  <c r="HI42" i="2"/>
  <c r="HJ42" i="2"/>
  <c r="HK42" i="2"/>
  <c r="HL42" i="2"/>
  <c r="HM42" i="2"/>
  <c r="HN42" i="2"/>
  <c r="HO42" i="2"/>
  <c r="HP42" i="2"/>
  <c r="HQ42" i="2"/>
  <c r="HR42" i="2"/>
  <c r="HS42" i="2"/>
  <c r="HT42" i="2"/>
  <c r="HU42" i="2"/>
  <c r="HV42" i="2"/>
  <c r="HW42" i="2"/>
  <c r="HX42" i="2"/>
  <c r="HY42" i="2"/>
  <c r="HZ42" i="2"/>
  <c r="IA42" i="2"/>
  <c r="IB42" i="2"/>
  <c r="IC42" i="2"/>
  <c r="ID42" i="2"/>
  <c r="IE42" i="2"/>
  <c r="IF42" i="2"/>
  <c r="IG42" i="2"/>
  <c r="IH42" i="2"/>
  <c r="II42" i="2"/>
  <c r="IJ42" i="2"/>
  <c r="IK42" i="2"/>
  <c r="IL42" i="2"/>
  <c r="IM42" i="2"/>
  <c r="IN42" i="2"/>
  <c r="IO42" i="2"/>
  <c r="IP42" i="2"/>
  <c r="IQ42" i="2"/>
  <c r="IR42" i="2"/>
  <c r="IS42" i="2"/>
  <c r="IT42" i="2"/>
  <c r="IU42" i="2"/>
  <c r="IV42" i="2"/>
  <c r="IW42" i="2"/>
  <c r="IX42" i="2"/>
  <c r="IY42" i="2"/>
  <c r="IZ42" i="2"/>
  <c r="JA42" i="2"/>
  <c r="JB42" i="2"/>
  <c r="JC42" i="2"/>
  <c r="JD42" i="2"/>
  <c r="JE42" i="2"/>
  <c r="JF42" i="2"/>
  <c r="JG42" i="2"/>
  <c r="JH42" i="2"/>
  <c r="JI42" i="2"/>
  <c r="JJ42" i="2"/>
  <c r="JK42" i="2"/>
  <c r="JL42" i="2"/>
  <c r="JM42" i="2"/>
  <c r="JN42" i="2"/>
  <c r="JO42" i="2"/>
  <c r="JP42" i="2"/>
  <c r="JQ42" i="2"/>
  <c r="JR42" i="2"/>
  <c r="JS42" i="2"/>
  <c r="JT42" i="2"/>
  <c r="JU42" i="2"/>
  <c r="JV42" i="2"/>
  <c r="JW42" i="2"/>
  <c r="JX42" i="2"/>
  <c r="JY42" i="2"/>
  <c r="JZ42" i="2"/>
  <c r="KA42" i="2"/>
  <c r="KB42" i="2"/>
  <c r="KC42" i="2"/>
  <c r="KD42" i="2"/>
  <c r="KE42" i="2"/>
  <c r="KF42" i="2"/>
  <c r="KG42" i="2"/>
  <c r="KH42" i="2"/>
  <c r="KI42" i="2"/>
  <c r="D42"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AG23" i="2"/>
  <c r="AH23"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BQ23" i="2"/>
  <c r="BR23" i="2"/>
  <c r="BS23" i="2"/>
  <c r="BT23" i="2"/>
  <c r="BU23" i="2"/>
  <c r="BV23" i="2"/>
  <c r="BW23" i="2"/>
  <c r="BX23" i="2"/>
  <c r="BY23" i="2"/>
  <c r="BZ23" i="2"/>
  <c r="CA23" i="2"/>
  <c r="CB23" i="2"/>
  <c r="CC23" i="2"/>
  <c r="CD23" i="2"/>
  <c r="CE23" i="2"/>
  <c r="CF23" i="2"/>
  <c r="CG23" i="2"/>
  <c r="CH23" i="2"/>
  <c r="CI23" i="2"/>
  <c r="CJ23" i="2"/>
  <c r="CK23" i="2"/>
  <c r="CL23" i="2"/>
  <c r="CM23" i="2"/>
  <c r="CN23" i="2"/>
  <c r="CO23" i="2"/>
  <c r="CP23" i="2"/>
  <c r="CQ23" i="2"/>
  <c r="CR23" i="2"/>
  <c r="CS23" i="2"/>
  <c r="CT23" i="2"/>
  <c r="CU23" i="2"/>
  <c r="CV23" i="2"/>
  <c r="CW23" i="2"/>
  <c r="CX23" i="2"/>
  <c r="CY23" i="2"/>
  <c r="CZ23" i="2"/>
  <c r="DA23" i="2"/>
  <c r="DB23" i="2"/>
  <c r="DC23" i="2"/>
  <c r="DD23" i="2"/>
  <c r="DE23" i="2"/>
  <c r="DF23" i="2"/>
  <c r="DG23" i="2"/>
  <c r="DH23" i="2"/>
  <c r="DI23" i="2"/>
  <c r="DJ23" i="2"/>
  <c r="DK23" i="2"/>
  <c r="DL23" i="2"/>
  <c r="DM23" i="2"/>
  <c r="DN23" i="2"/>
  <c r="DO23" i="2"/>
  <c r="DP23" i="2"/>
  <c r="DQ23" i="2"/>
  <c r="DR23" i="2"/>
  <c r="DS23" i="2"/>
  <c r="DT23" i="2"/>
  <c r="DU23" i="2"/>
  <c r="DV23" i="2"/>
  <c r="DW23" i="2"/>
  <c r="DX23" i="2"/>
  <c r="DY23" i="2"/>
  <c r="DZ23" i="2"/>
  <c r="EA23" i="2"/>
  <c r="EB23" i="2"/>
  <c r="EC23" i="2"/>
  <c r="ED23" i="2"/>
  <c r="EE23" i="2"/>
  <c r="EF23" i="2"/>
  <c r="EG23" i="2"/>
  <c r="EH23" i="2"/>
  <c r="EI23" i="2"/>
  <c r="EJ23" i="2"/>
  <c r="EK23" i="2"/>
  <c r="EL23" i="2"/>
  <c r="EM23" i="2"/>
  <c r="EN23" i="2"/>
  <c r="EO23" i="2"/>
  <c r="EP23" i="2"/>
  <c r="EQ23" i="2"/>
  <c r="ER23" i="2"/>
  <c r="ES23" i="2"/>
  <c r="ET23" i="2"/>
  <c r="EU23" i="2"/>
  <c r="EV23" i="2"/>
  <c r="EW23" i="2"/>
  <c r="EX23" i="2"/>
  <c r="EY23" i="2"/>
  <c r="EZ23" i="2"/>
  <c r="FA23" i="2"/>
  <c r="FB23" i="2"/>
  <c r="FC23" i="2"/>
  <c r="FD23" i="2"/>
  <c r="FE23" i="2"/>
  <c r="FF23" i="2"/>
  <c r="FG23" i="2"/>
  <c r="FH23" i="2"/>
  <c r="FI23" i="2"/>
  <c r="FJ23" i="2"/>
  <c r="FK23" i="2"/>
  <c r="FL23" i="2"/>
  <c r="FM23" i="2"/>
  <c r="FN23" i="2"/>
  <c r="FO23" i="2"/>
  <c r="FP23" i="2"/>
  <c r="FQ23" i="2"/>
  <c r="FR23" i="2"/>
  <c r="FS23" i="2"/>
  <c r="FT23" i="2"/>
  <c r="FU23" i="2"/>
  <c r="FV23" i="2"/>
  <c r="FW23" i="2"/>
  <c r="FX23" i="2"/>
  <c r="FY23" i="2"/>
  <c r="FZ23" i="2"/>
  <c r="GA23" i="2"/>
  <c r="GB23" i="2"/>
  <c r="GC23" i="2"/>
  <c r="GD23" i="2"/>
  <c r="GE23" i="2"/>
  <c r="GF23" i="2"/>
  <c r="GG23" i="2"/>
  <c r="GH23" i="2"/>
  <c r="GI23" i="2"/>
  <c r="GJ23" i="2"/>
  <c r="GK23" i="2"/>
  <c r="GL23" i="2"/>
  <c r="GM23" i="2"/>
  <c r="GN23" i="2"/>
  <c r="GO23" i="2"/>
  <c r="GP23" i="2"/>
  <c r="GQ23" i="2"/>
  <c r="GR23" i="2"/>
  <c r="GS23" i="2"/>
  <c r="GT23" i="2"/>
  <c r="GU23" i="2"/>
  <c r="GV23" i="2"/>
  <c r="GW23" i="2"/>
  <c r="GX23" i="2"/>
  <c r="GY23" i="2"/>
  <c r="GZ23" i="2"/>
  <c r="HA23" i="2"/>
  <c r="HB23" i="2"/>
  <c r="HC23" i="2"/>
  <c r="HD23" i="2"/>
  <c r="HE23" i="2"/>
  <c r="HF23" i="2"/>
  <c r="HG23" i="2"/>
  <c r="HH23" i="2"/>
  <c r="HI23" i="2"/>
  <c r="HJ23" i="2"/>
  <c r="HK23" i="2"/>
  <c r="HL23" i="2"/>
  <c r="HM23" i="2"/>
  <c r="HN23" i="2"/>
  <c r="HO23" i="2"/>
  <c r="HP23" i="2"/>
  <c r="HQ23" i="2"/>
  <c r="HR23" i="2"/>
  <c r="HS23" i="2"/>
  <c r="HT23" i="2"/>
  <c r="HU23" i="2"/>
  <c r="HV23" i="2"/>
  <c r="HW23" i="2"/>
  <c r="HX23" i="2"/>
  <c r="HY23" i="2"/>
  <c r="HZ23" i="2"/>
  <c r="IA23" i="2"/>
  <c r="IB23" i="2"/>
  <c r="IC23" i="2"/>
  <c r="ID23" i="2"/>
  <c r="IE23" i="2"/>
  <c r="IF23" i="2"/>
  <c r="IG23" i="2"/>
  <c r="IH23" i="2"/>
  <c r="II23" i="2"/>
  <c r="IJ23" i="2"/>
  <c r="IK23" i="2"/>
  <c r="IL23" i="2"/>
  <c r="IM23" i="2"/>
  <c r="IN23" i="2"/>
  <c r="IO23" i="2"/>
  <c r="IP23" i="2"/>
  <c r="IQ23" i="2"/>
  <c r="IR23" i="2"/>
  <c r="IS23" i="2"/>
  <c r="IT23" i="2"/>
  <c r="IU23" i="2"/>
  <c r="IV23" i="2"/>
  <c r="IW23" i="2"/>
  <c r="IX23" i="2"/>
  <c r="IY23" i="2"/>
  <c r="IZ23" i="2"/>
  <c r="JA23" i="2"/>
  <c r="JB23" i="2"/>
  <c r="JC23" i="2"/>
  <c r="JD23" i="2"/>
  <c r="JE23" i="2"/>
  <c r="JF23" i="2"/>
  <c r="JG23" i="2"/>
  <c r="JH23" i="2"/>
  <c r="JI23" i="2"/>
  <c r="JJ23" i="2"/>
  <c r="JK23" i="2"/>
  <c r="JL23" i="2"/>
  <c r="JM23" i="2"/>
  <c r="JN23" i="2"/>
  <c r="JO23" i="2"/>
  <c r="JP23" i="2"/>
  <c r="JQ23" i="2"/>
  <c r="JR23" i="2"/>
  <c r="JS23" i="2"/>
  <c r="JT23" i="2"/>
  <c r="JU23" i="2"/>
  <c r="JV23" i="2"/>
  <c r="JW23" i="2"/>
  <c r="JX23" i="2"/>
  <c r="JY23" i="2"/>
  <c r="JZ23" i="2"/>
  <c r="KA23" i="2"/>
  <c r="KB23" i="2"/>
  <c r="KC23" i="2"/>
  <c r="KD23" i="2"/>
  <c r="KE23" i="2"/>
  <c r="KF23" i="2"/>
  <c r="KG23" i="2"/>
  <c r="KH23" i="2"/>
  <c r="KI23" i="2"/>
  <c r="D23"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AG20" i="2"/>
  <c r="AH20"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CC20" i="2"/>
  <c r="CD20" i="2"/>
  <c r="CE20" i="2"/>
  <c r="CF20" i="2"/>
  <c r="CG20" i="2"/>
  <c r="CH20" i="2"/>
  <c r="CI20" i="2"/>
  <c r="CJ20" i="2"/>
  <c r="CK20" i="2"/>
  <c r="CL20" i="2"/>
  <c r="CM20" i="2"/>
  <c r="CN20" i="2"/>
  <c r="CO20" i="2"/>
  <c r="CP20" i="2"/>
  <c r="CQ20" i="2"/>
  <c r="CR20" i="2"/>
  <c r="CS20" i="2"/>
  <c r="CT20" i="2"/>
  <c r="CU20" i="2"/>
  <c r="CV20" i="2"/>
  <c r="CW20" i="2"/>
  <c r="CX20" i="2"/>
  <c r="CY20" i="2"/>
  <c r="CZ20" i="2"/>
  <c r="DA20" i="2"/>
  <c r="DB20" i="2"/>
  <c r="DC20" i="2"/>
  <c r="DD20" i="2"/>
  <c r="DE20" i="2"/>
  <c r="DF20" i="2"/>
  <c r="DG20" i="2"/>
  <c r="DH20" i="2"/>
  <c r="DI20" i="2"/>
  <c r="DJ20" i="2"/>
  <c r="DK20" i="2"/>
  <c r="DL20" i="2"/>
  <c r="DM20" i="2"/>
  <c r="DN20" i="2"/>
  <c r="DO20" i="2"/>
  <c r="DP20" i="2"/>
  <c r="DQ20" i="2"/>
  <c r="DR20" i="2"/>
  <c r="DS20" i="2"/>
  <c r="DT20" i="2"/>
  <c r="DU20" i="2"/>
  <c r="DV20" i="2"/>
  <c r="DW20" i="2"/>
  <c r="DX20" i="2"/>
  <c r="DY20" i="2"/>
  <c r="DZ20" i="2"/>
  <c r="EA20" i="2"/>
  <c r="EB20" i="2"/>
  <c r="EC20" i="2"/>
  <c r="ED20" i="2"/>
  <c r="EE20" i="2"/>
  <c r="EF20" i="2"/>
  <c r="EG20" i="2"/>
  <c r="EH20" i="2"/>
  <c r="EI20" i="2"/>
  <c r="EJ20" i="2"/>
  <c r="EK20" i="2"/>
  <c r="EL20" i="2"/>
  <c r="EM20" i="2"/>
  <c r="EN20" i="2"/>
  <c r="EO20" i="2"/>
  <c r="EP20" i="2"/>
  <c r="EQ20" i="2"/>
  <c r="ER20" i="2"/>
  <c r="ES20" i="2"/>
  <c r="ET20" i="2"/>
  <c r="EU20" i="2"/>
  <c r="EV20" i="2"/>
  <c r="EW20" i="2"/>
  <c r="EX20" i="2"/>
  <c r="EY20" i="2"/>
  <c r="EZ20" i="2"/>
  <c r="FA20" i="2"/>
  <c r="FB20" i="2"/>
  <c r="FC20" i="2"/>
  <c r="FD20" i="2"/>
  <c r="FE20" i="2"/>
  <c r="FF20" i="2"/>
  <c r="FG20" i="2"/>
  <c r="FH20" i="2"/>
  <c r="FI20" i="2"/>
  <c r="FJ20" i="2"/>
  <c r="FK20" i="2"/>
  <c r="FL20" i="2"/>
  <c r="FM20" i="2"/>
  <c r="FN20" i="2"/>
  <c r="FO20" i="2"/>
  <c r="FP20" i="2"/>
  <c r="FQ20" i="2"/>
  <c r="FR20" i="2"/>
  <c r="FS20" i="2"/>
  <c r="FT20" i="2"/>
  <c r="FU20" i="2"/>
  <c r="FV20" i="2"/>
  <c r="FW20" i="2"/>
  <c r="FX20" i="2"/>
  <c r="FY20" i="2"/>
  <c r="FZ20" i="2"/>
  <c r="GA20" i="2"/>
  <c r="GB20" i="2"/>
  <c r="GC20" i="2"/>
  <c r="GD20" i="2"/>
  <c r="GE20" i="2"/>
  <c r="GF20" i="2"/>
  <c r="GG20" i="2"/>
  <c r="GH20" i="2"/>
  <c r="GI20" i="2"/>
  <c r="GJ20" i="2"/>
  <c r="GK20" i="2"/>
  <c r="GL20" i="2"/>
  <c r="GM20" i="2"/>
  <c r="GN20" i="2"/>
  <c r="GO20" i="2"/>
  <c r="GP20" i="2"/>
  <c r="GQ20" i="2"/>
  <c r="GR20" i="2"/>
  <c r="GS20" i="2"/>
  <c r="GT20" i="2"/>
  <c r="GU20" i="2"/>
  <c r="GV20" i="2"/>
  <c r="GW20" i="2"/>
  <c r="GX20" i="2"/>
  <c r="GY20" i="2"/>
  <c r="GZ20" i="2"/>
  <c r="HA20" i="2"/>
  <c r="HB20" i="2"/>
  <c r="HC20" i="2"/>
  <c r="HD20" i="2"/>
  <c r="HE20" i="2"/>
  <c r="HF20" i="2"/>
  <c r="HG20" i="2"/>
  <c r="HH20" i="2"/>
  <c r="HI20" i="2"/>
  <c r="HJ20" i="2"/>
  <c r="HK20" i="2"/>
  <c r="HL20" i="2"/>
  <c r="HM20" i="2"/>
  <c r="HN20" i="2"/>
  <c r="HO20" i="2"/>
  <c r="HP20" i="2"/>
  <c r="HQ20" i="2"/>
  <c r="HR20" i="2"/>
  <c r="HS20" i="2"/>
  <c r="HT20" i="2"/>
  <c r="HU20" i="2"/>
  <c r="HV20" i="2"/>
  <c r="HW20" i="2"/>
  <c r="HX20" i="2"/>
  <c r="HY20" i="2"/>
  <c r="HZ20" i="2"/>
  <c r="IA20" i="2"/>
  <c r="IB20" i="2"/>
  <c r="IC20" i="2"/>
  <c r="ID20" i="2"/>
  <c r="IE20" i="2"/>
  <c r="IF20" i="2"/>
  <c r="IG20" i="2"/>
  <c r="IH20" i="2"/>
  <c r="II20" i="2"/>
  <c r="IJ20" i="2"/>
  <c r="IK20" i="2"/>
  <c r="IL20" i="2"/>
  <c r="IM20" i="2"/>
  <c r="IN20" i="2"/>
  <c r="IO20" i="2"/>
  <c r="IP20" i="2"/>
  <c r="IQ20" i="2"/>
  <c r="IR20" i="2"/>
  <c r="IS20" i="2"/>
  <c r="IT20" i="2"/>
  <c r="IU20" i="2"/>
  <c r="IV20" i="2"/>
  <c r="IW20" i="2"/>
  <c r="IX20" i="2"/>
  <c r="IY20" i="2"/>
  <c r="IZ20" i="2"/>
  <c r="JA20" i="2"/>
  <c r="JB20" i="2"/>
  <c r="JC20" i="2"/>
  <c r="JD20" i="2"/>
  <c r="JE20" i="2"/>
  <c r="JF20" i="2"/>
  <c r="JG20" i="2"/>
  <c r="JH20" i="2"/>
  <c r="JI20" i="2"/>
  <c r="JJ20" i="2"/>
  <c r="JK20" i="2"/>
  <c r="JL20" i="2"/>
  <c r="JM20" i="2"/>
  <c r="JN20" i="2"/>
  <c r="JO20" i="2"/>
  <c r="JP20" i="2"/>
  <c r="JQ20" i="2"/>
  <c r="JR20" i="2"/>
  <c r="JS20" i="2"/>
  <c r="JT20" i="2"/>
  <c r="JU20" i="2"/>
  <c r="JV20" i="2"/>
  <c r="JW20" i="2"/>
  <c r="JX20" i="2"/>
  <c r="JY20" i="2"/>
  <c r="JZ20" i="2"/>
  <c r="KA20" i="2"/>
  <c r="KB20" i="2"/>
  <c r="KC20" i="2"/>
  <c r="KD20" i="2"/>
  <c r="KE20" i="2"/>
  <c r="KF20" i="2"/>
  <c r="KG20" i="2"/>
  <c r="KH20" i="2"/>
  <c r="KI20" i="2"/>
  <c r="D20"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AF13" i="2"/>
  <c r="AG13" i="2"/>
  <c r="AH13" i="2"/>
  <c r="AI13" i="2"/>
  <c r="AJ13" i="2"/>
  <c r="AK13" i="2"/>
  <c r="AL13" i="2"/>
  <c r="AM13" i="2"/>
  <c r="AN13" i="2"/>
  <c r="AO13" i="2"/>
  <c r="AP13" i="2"/>
  <c r="AQ13" i="2"/>
  <c r="AR13" i="2"/>
  <c r="AS13" i="2"/>
  <c r="AT13" i="2"/>
  <c r="AU13" i="2"/>
  <c r="AV13" i="2"/>
  <c r="AW13" i="2"/>
  <c r="AX13" i="2"/>
  <c r="AY13" i="2"/>
  <c r="AZ13" i="2"/>
  <c r="BA13" i="2"/>
  <c r="BB13" i="2"/>
  <c r="BC13" i="2"/>
  <c r="BD13" i="2"/>
  <c r="BE13" i="2"/>
  <c r="BF13" i="2"/>
  <c r="BG13" i="2"/>
  <c r="BH13" i="2"/>
  <c r="BI13" i="2"/>
  <c r="BJ13" i="2"/>
  <c r="BK13" i="2"/>
  <c r="BL13" i="2"/>
  <c r="BM13" i="2"/>
  <c r="BN13" i="2"/>
  <c r="BO13" i="2"/>
  <c r="BP13" i="2"/>
  <c r="BQ13" i="2"/>
  <c r="BR13" i="2"/>
  <c r="BS13" i="2"/>
  <c r="BT13" i="2"/>
  <c r="BU13" i="2"/>
  <c r="BV13" i="2"/>
  <c r="BW13" i="2"/>
  <c r="BX13" i="2"/>
  <c r="BY13" i="2"/>
  <c r="BZ13" i="2"/>
  <c r="CA13" i="2"/>
  <c r="CB13" i="2"/>
  <c r="CC13" i="2"/>
  <c r="CD13" i="2"/>
  <c r="CE13" i="2"/>
  <c r="CF13" i="2"/>
  <c r="CG13" i="2"/>
  <c r="CH13" i="2"/>
  <c r="CI13" i="2"/>
  <c r="CJ13" i="2"/>
  <c r="CK13" i="2"/>
  <c r="CL13" i="2"/>
  <c r="CM13" i="2"/>
  <c r="CN13" i="2"/>
  <c r="CO13" i="2"/>
  <c r="CP13" i="2"/>
  <c r="CQ13" i="2"/>
  <c r="CR13" i="2"/>
  <c r="CS13" i="2"/>
  <c r="CT13" i="2"/>
  <c r="CU13" i="2"/>
  <c r="CV13" i="2"/>
  <c r="CW13" i="2"/>
  <c r="CX13" i="2"/>
  <c r="CY13" i="2"/>
  <c r="CZ13" i="2"/>
  <c r="DA13" i="2"/>
  <c r="DB13" i="2"/>
  <c r="DC13" i="2"/>
  <c r="DD13" i="2"/>
  <c r="DE13" i="2"/>
  <c r="DF13" i="2"/>
  <c r="DG13" i="2"/>
  <c r="DH13" i="2"/>
  <c r="DI13" i="2"/>
  <c r="DJ13" i="2"/>
  <c r="DK13" i="2"/>
  <c r="DL13" i="2"/>
  <c r="DM13" i="2"/>
  <c r="DN13" i="2"/>
  <c r="DO13" i="2"/>
  <c r="DP13" i="2"/>
  <c r="DQ13" i="2"/>
  <c r="DR13" i="2"/>
  <c r="DS13" i="2"/>
  <c r="DT13" i="2"/>
  <c r="DU13" i="2"/>
  <c r="DV13" i="2"/>
  <c r="DW13" i="2"/>
  <c r="DX13" i="2"/>
  <c r="DY13" i="2"/>
  <c r="DZ13" i="2"/>
  <c r="EA13" i="2"/>
  <c r="EB13" i="2"/>
  <c r="EC13" i="2"/>
  <c r="ED13" i="2"/>
  <c r="EE13" i="2"/>
  <c r="EF13" i="2"/>
  <c r="EG13" i="2"/>
  <c r="EH13" i="2"/>
  <c r="EI13" i="2"/>
  <c r="EJ13" i="2"/>
  <c r="EK13" i="2"/>
  <c r="EL13" i="2"/>
  <c r="EM13" i="2"/>
  <c r="EN13" i="2"/>
  <c r="EO13" i="2"/>
  <c r="EP13" i="2"/>
  <c r="EQ13" i="2"/>
  <c r="ER13" i="2"/>
  <c r="ES13" i="2"/>
  <c r="ET13" i="2"/>
  <c r="EU13" i="2"/>
  <c r="EV13" i="2"/>
  <c r="EW13" i="2"/>
  <c r="EX13" i="2"/>
  <c r="EY13" i="2"/>
  <c r="EZ13" i="2"/>
  <c r="FA13" i="2"/>
  <c r="FB13" i="2"/>
  <c r="FC13" i="2"/>
  <c r="FD13" i="2"/>
  <c r="FE13" i="2"/>
  <c r="FF13" i="2"/>
  <c r="FG13" i="2"/>
  <c r="FH13" i="2"/>
  <c r="FI13" i="2"/>
  <c r="FJ13" i="2"/>
  <c r="FK13" i="2"/>
  <c r="FL13" i="2"/>
  <c r="FM13" i="2"/>
  <c r="FN13" i="2"/>
  <c r="FO13" i="2"/>
  <c r="FP13" i="2"/>
  <c r="FQ13" i="2"/>
  <c r="FR13" i="2"/>
  <c r="FS13" i="2"/>
  <c r="FT13" i="2"/>
  <c r="FU13" i="2"/>
  <c r="FV13" i="2"/>
  <c r="FW13" i="2"/>
  <c r="FX13" i="2"/>
  <c r="FY13" i="2"/>
  <c r="FZ13" i="2"/>
  <c r="GA13" i="2"/>
  <c r="GB13" i="2"/>
  <c r="GC13" i="2"/>
  <c r="GD13" i="2"/>
  <c r="GE13" i="2"/>
  <c r="GF13" i="2"/>
  <c r="GG13" i="2"/>
  <c r="GH13" i="2"/>
  <c r="GI13" i="2"/>
  <c r="GJ13" i="2"/>
  <c r="GK13" i="2"/>
  <c r="GL13" i="2"/>
  <c r="GM13" i="2"/>
  <c r="GN13" i="2"/>
  <c r="GO13" i="2"/>
  <c r="GP13" i="2"/>
  <c r="GQ13" i="2"/>
  <c r="GR13" i="2"/>
  <c r="GS13" i="2"/>
  <c r="GT13" i="2"/>
  <c r="GU13" i="2"/>
  <c r="GV13" i="2"/>
  <c r="GW13" i="2"/>
  <c r="GX13" i="2"/>
  <c r="GY13" i="2"/>
  <c r="GZ13" i="2"/>
  <c r="HA13" i="2"/>
  <c r="HB13" i="2"/>
  <c r="HC13" i="2"/>
  <c r="HD13" i="2"/>
  <c r="HE13" i="2"/>
  <c r="HF13" i="2"/>
  <c r="HG13" i="2"/>
  <c r="HH13" i="2"/>
  <c r="HI13" i="2"/>
  <c r="HJ13" i="2"/>
  <c r="HK13" i="2"/>
  <c r="HL13" i="2"/>
  <c r="HM13" i="2"/>
  <c r="HN13" i="2"/>
  <c r="HO13" i="2"/>
  <c r="HP13" i="2"/>
  <c r="HQ13" i="2"/>
  <c r="HR13" i="2"/>
  <c r="HS13" i="2"/>
  <c r="HT13" i="2"/>
  <c r="HU13" i="2"/>
  <c r="HV13" i="2"/>
  <c r="HW13" i="2"/>
  <c r="HX13" i="2"/>
  <c r="HY13" i="2"/>
  <c r="HZ13" i="2"/>
  <c r="IA13" i="2"/>
  <c r="IB13" i="2"/>
  <c r="IC13" i="2"/>
  <c r="ID13" i="2"/>
  <c r="IE13" i="2"/>
  <c r="IF13" i="2"/>
  <c r="IG13" i="2"/>
  <c r="IH13" i="2"/>
  <c r="II13" i="2"/>
  <c r="IJ13" i="2"/>
  <c r="IK13" i="2"/>
  <c r="IL13" i="2"/>
  <c r="IM13" i="2"/>
  <c r="IN13" i="2"/>
  <c r="IO13" i="2"/>
  <c r="IP13" i="2"/>
  <c r="IQ13" i="2"/>
  <c r="IR13" i="2"/>
  <c r="IS13" i="2"/>
  <c r="IT13" i="2"/>
  <c r="IU13" i="2"/>
  <c r="IV13" i="2"/>
  <c r="IW13" i="2"/>
  <c r="IX13" i="2"/>
  <c r="IY13" i="2"/>
  <c r="IZ13" i="2"/>
  <c r="JA13" i="2"/>
  <c r="JB13" i="2"/>
  <c r="JC13" i="2"/>
  <c r="JD13" i="2"/>
  <c r="JE13" i="2"/>
  <c r="JF13" i="2"/>
  <c r="JG13" i="2"/>
  <c r="JH13" i="2"/>
  <c r="JI13" i="2"/>
  <c r="JJ13" i="2"/>
  <c r="JK13" i="2"/>
  <c r="JL13" i="2"/>
  <c r="JM13" i="2"/>
  <c r="JN13" i="2"/>
  <c r="JO13" i="2"/>
  <c r="JP13" i="2"/>
  <c r="JQ13" i="2"/>
  <c r="JR13" i="2"/>
  <c r="JS13" i="2"/>
  <c r="JT13" i="2"/>
  <c r="JU13" i="2"/>
  <c r="JV13" i="2"/>
  <c r="JW13" i="2"/>
  <c r="JX13" i="2"/>
  <c r="JY13" i="2"/>
  <c r="JZ13" i="2"/>
  <c r="KA13" i="2"/>
  <c r="KB13" i="2"/>
  <c r="KC13" i="2"/>
  <c r="KD13" i="2"/>
  <c r="KE13" i="2"/>
  <c r="KF13" i="2"/>
  <c r="KG13" i="2"/>
  <c r="KH13" i="2"/>
  <c r="KI13" i="2"/>
  <c r="D13" i="2"/>
  <c r="CJ2" i="2"/>
  <c r="CK2" i="2"/>
  <c r="CL2" i="2"/>
  <c r="CM2" i="2"/>
  <c r="CN2" i="2"/>
  <c r="CO2" i="2"/>
  <c r="CP2" i="2"/>
  <c r="CQ2" i="2"/>
  <c r="CR2" i="2"/>
  <c r="CS2" i="2"/>
  <c r="CT2" i="2"/>
  <c r="CU2" i="2"/>
  <c r="CV2" i="2"/>
  <c r="CW2" i="2"/>
  <c r="CX2" i="2"/>
  <c r="CY2" i="2"/>
  <c r="CZ2" i="2"/>
  <c r="DA2" i="2"/>
  <c r="DB2" i="2"/>
  <c r="DC2" i="2"/>
  <c r="DD2" i="2"/>
  <c r="DE2" i="2"/>
  <c r="DF2" i="2"/>
  <c r="DG2" i="2"/>
  <c r="DH2" i="2"/>
  <c r="DI2" i="2"/>
  <c r="DJ2" i="2"/>
  <c r="DK2" i="2"/>
  <c r="DL2" i="2"/>
  <c r="DM2" i="2"/>
  <c r="DN2" i="2"/>
  <c r="DO2" i="2"/>
  <c r="DP2" i="2"/>
  <c r="DQ2" i="2"/>
  <c r="DR2" i="2"/>
  <c r="DS2" i="2"/>
  <c r="DT2" i="2"/>
  <c r="DU2" i="2"/>
  <c r="DV2" i="2"/>
  <c r="DW2" i="2"/>
  <c r="DX2" i="2"/>
  <c r="DY2" i="2"/>
  <c r="DZ2" i="2"/>
  <c r="EA2" i="2"/>
  <c r="EB2" i="2"/>
  <c r="EC2" i="2"/>
  <c r="ED2" i="2"/>
  <c r="EE2" i="2"/>
  <c r="EF2" i="2"/>
  <c r="EG2" i="2"/>
  <c r="EH2" i="2"/>
  <c r="EI2" i="2"/>
  <c r="EJ2" i="2"/>
  <c r="EK2" i="2"/>
  <c r="EL2" i="2"/>
  <c r="EM2" i="2"/>
  <c r="EN2" i="2"/>
  <c r="EO2" i="2"/>
  <c r="EP2" i="2"/>
  <c r="EQ2" i="2"/>
  <c r="ER2" i="2"/>
  <c r="ES2" i="2"/>
  <c r="ET2" i="2"/>
  <c r="EU2" i="2"/>
  <c r="EV2" i="2"/>
  <c r="EW2" i="2"/>
  <c r="EX2" i="2"/>
  <c r="EY2" i="2"/>
  <c r="EZ2" i="2"/>
  <c r="FA2" i="2"/>
  <c r="FB2" i="2"/>
  <c r="FC2" i="2"/>
  <c r="FD2" i="2"/>
  <c r="FE2" i="2"/>
  <c r="FF2" i="2"/>
  <c r="FG2" i="2"/>
  <c r="FH2" i="2"/>
  <c r="FI2" i="2"/>
  <c r="FJ2" i="2"/>
  <c r="FK2" i="2"/>
  <c r="FL2" i="2"/>
  <c r="FM2" i="2"/>
  <c r="FN2" i="2"/>
  <c r="FO2" i="2"/>
  <c r="FP2" i="2"/>
  <c r="FQ2" i="2"/>
  <c r="FR2" i="2"/>
  <c r="FS2" i="2"/>
  <c r="FT2" i="2"/>
  <c r="FU2" i="2"/>
  <c r="FV2" i="2"/>
  <c r="FW2" i="2"/>
  <c r="FX2" i="2"/>
  <c r="FY2" i="2"/>
  <c r="FZ2" i="2"/>
  <c r="GA2" i="2"/>
  <c r="GB2" i="2"/>
  <c r="GC2" i="2"/>
  <c r="GD2" i="2"/>
  <c r="GE2" i="2"/>
  <c r="GF2" i="2"/>
  <c r="GG2" i="2"/>
  <c r="GH2" i="2"/>
  <c r="GI2" i="2"/>
  <c r="GJ2" i="2"/>
  <c r="GK2" i="2"/>
  <c r="GL2" i="2"/>
  <c r="GM2" i="2"/>
  <c r="GN2" i="2"/>
  <c r="GO2" i="2"/>
  <c r="GP2" i="2"/>
  <c r="GQ2" i="2"/>
  <c r="GR2" i="2"/>
  <c r="GS2" i="2"/>
  <c r="GT2" i="2"/>
  <c r="GU2" i="2"/>
  <c r="GV2" i="2"/>
  <c r="GW2" i="2"/>
  <c r="GX2" i="2"/>
  <c r="GY2" i="2"/>
  <c r="GZ2" i="2"/>
  <c r="HA2" i="2"/>
  <c r="HB2" i="2"/>
  <c r="HC2" i="2"/>
  <c r="HD2" i="2"/>
  <c r="HE2" i="2"/>
  <c r="HF2" i="2"/>
  <c r="HG2" i="2"/>
  <c r="HH2" i="2"/>
  <c r="HI2" i="2"/>
  <c r="HJ2" i="2"/>
  <c r="HK2" i="2"/>
  <c r="HL2" i="2"/>
  <c r="HM2" i="2"/>
  <c r="HN2" i="2"/>
  <c r="HO2" i="2"/>
  <c r="HP2" i="2"/>
  <c r="HQ2" i="2"/>
  <c r="HR2" i="2"/>
  <c r="HS2" i="2"/>
  <c r="HT2" i="2"/>
  <c r="HU2" i="2"/>
  <c r="HV2" i="2"/>
  <c r="HW2" i="2"/>
  <c r="HX2" i="2"/>
  <c r="HY2" i="2"/>
  <c r="HZ2" i="2"/>
  <c r="IA2" i="2"/>
  <c r="IB2" i="2"/>
  <c r="IC2" i="2"/>
  <c r="ID2" i="2"/>
  <c r="IE2" i="2"/>
  <c r="IF2" i="2"/>
  <c r="IG2" i="2"/>
  <c r="IH2" i="2"/>
  <c r="II2" i="2"/>
  <c r="IJ2" i="2"/>
  <c r="IK2" i="2"/>
  <c r="IL2" i="2"/>
  <c r="IM2" i="2"/>
  <c r="IN2" i="2"/>
  <c r="IO2" i="2"/>
  <c r="IP2" i="2"/>
  <c r="IQ2" i="2"/>
  <c r="IR2" i="2"/>
  <c r="IS2" i="2"/>
  <c r="IT2" i="2"/>
  <c r="IU2" i="2"/>
  <c r="IV2" i="2"/>
  <c r="IW2" i="2"/>
  <c r="IX2" i="2"/>
  <c r="IY2" i="2"/>
  <c r="IZ2" i="2"/>
  <c r="JA2" i="2"/>
  <c r="JB2" i="2"/>
  <c r="JC2" i="2"/>
  <c r="JD2" i="2"/>
  <c r="JE2" i="2"/>
  <c r="JF2" i="2"/>
  <c r="JG2" i="2"/>
  <c r="JH2" i="2"/>
  <c r="JI2" i="2"/>
  <c r="JJ2" i="2"/>
  <c r="JK2" i="2"/>
  <c r="JL2" i="2"/>
  <c r="JM2" i="2"/>
  <c r="JN2" i="2"/>
  <c r="JO2" i="2"/>
  <c r="JP2" i="2"/>
  <c r="JQ2" i="2"/>
  <c r="JR2" i="2"/>
  <c r="JS2" i="2"/>
  <c r="JT2" i="2"/>
  <c r="JU2" i="2"/>
  <c r="JV2" i="2"/>
  <c r="JW2" i="2"/>
  <c r="JX2" i="2"/>
  <c r="JY2" i="2"/>
  <c r="JZ2" i="2"/>
  <c r="KA2" i="2"/>
  <c r="KB2" i="2"/>
  <c r="KC2" i="2"/>
  <c r="KD2" i="2"/>
  <c r="KE2" i="2"/>
  <c r="KF2" i="2"/>
  <c r="KG2" i="2"/>
  <c r="KH2" i="2"/>
  <c r="KI2" i="2"/>
  <c r="F2" i="2"/>
  <c r="G2" i="2"/>
  <c r="H2" i="2"/>
  <c r="I2" i="2"/>
  <c r="J2" i="2"/>
  <c r="K2" i="2"/>
  <c r="L2" i="2"/>
  <c r="M2" i="2"/>
  <c r="N2" i="2"/>
  <c r="O2" i="2"/>
  <c r="P2" i="2"/>
  <c r="Q2" i="2"/>
  <c r="R2" i="2"/>
  <c r="S2" i="2"/>
  <c r="T2" i="2"/>
  <c r="U2" i="2"/>
  <c r="V2" i="2"/>
  <c r="W2" i="2"/>
  <c r="X2" i="2"/>
  <c r="Y2" i="2"/>
  <c r="Z2" i="2"/>
  <c r="AA2" i="2"/>
  <c r="AB2" i="2"/>
  <c r="AC2" i="2"/>
  <c r="AD2" i="2"/>
  <c r="AE2" i="2"/>
  <c r="AF2" i="2"/>
  <c r="AG2" i="2"/>
  <c r="AH2" i="2"/>
  <c r="AI2" i="2"/>
  <c r="AJ2" i="2"/>
  <c r="AK2" i="2"/>
  <c r="AL2" i="2"/>
  <c r="AM2" i="2"/>
  <c r="AN2" i="2"/>
  <c r="AO2" i="2"/>
  <c r="AP2" i="2"/>
  <c r="AQ2" i="2"/>
  <c r="AR2" i="2"/>
  <c r="AS2" i="2"/>
  <c r="AT2" i="2"/>
  <c r="AU2" i="2"/>
  <c r="AV2" i="2"/>
  <c r="AW2" i="2"/>
  <c r="AX2" i="2"/>
  <c r="AY2" i="2"/>
  <c r="AZ2" i="2"/>
  <c r="BA2" i="2"/>
  <c r="BB2" i="2"/>
  <c r="BC2" i="2"/>
  <c r="BD2" i="2"/>
  <c r="BE2" i="2"/>
  <c r="BF2" i="2"/>
  <c r="BG2" i="2"/>
  <c r="BH2" i="2"/>
  <c r="BI2" i="2"/>
  <c r="BJ2" i="2"/>
  <c r="BK2" i="2"/>
  <c r="BL2" i="2"/>
  <c r="BM2" i="2"/>
  <c r="BN2" i="2"/>
  <c r="BO2" i="2"/>
  <c r="BP2" i="2"/>
  <c r="BQ2" i="2"/>
  <c r="BR2" i="2"/>
  <c r="BS2" i="2"/>
  <c r="BT2" i="2"/>
  <c r="BU2" i="2"/>
  <c r="BV2" i="2"/>
  <c r="BW2" i="2"/>
  <c r="BX2" i="2"/>
  <c r="BY2" i="2"/>
  <c r="BZ2" i="2"/>
  <c r="CA2" i="2"/>
  <c r="CB2" i="2"/>
  <c r="CC2" i="2"/>
  <c r="CD2" i="2"/>
  <c r="CE2" i="2"/>
  <c r="CF2" i="2"/>
  <c r="CG2" i="2"/>
  <c r="CH2" i="2"/>
  <c r="CI2" i="2"/>
  <c r="E2" i="2"/>
  <c r="D2" i="2"/>
  <c r="D2" i="3" l="1"/>
  <c r="D8" i="3"/>
  <c r="BG2" i="8"/>
  <c r="BG20" i="8" s="1"/>
  <c r="BG24" i="8" s="1"/>
  <c r="BG2" i="10"/>
  <c r="BG20" i="10" s="1"/>
  <c r="BG24" i="10" s="1"/>
  <c r="BO2" i="8"/>
  <c r="BO20" i="8" s="1"/>
  <c r="BO2" i="10"/>
  <c r="BO20" i="10" s="1"/>
  <c r="BO24" i="10" s="1"/>
  <c r="CE2" i="8"/>
  <c r="CE20" i="8" s="1"/>
  <c r="CE24" i="8" s="1"/>
  <c r="CE2" i="10"/>
  <c r="CE20" i="10" s="1"/>
  <c r="CE24" i="10" s="1"/>
  <c r="CU2" i="8"/>
  <c r="CU20" i="8" s="1"/>
  <c r="CU24" i="8" s="1"/>
  <c r="CU2" i="10"/>
  <c r="CU20" i="10" s="1"/>
  <c r="CU24" i="10" s="1"/>
  <c r="DK2" i="8"/>
  <c r="DK20" i="8" s="1"/>
  <c r="DK24" i="8" s="1"/>
  <c r="DK2" i="10"/>
  <c r="DK20" i="10" s="1"/>
  <c r="DK24" i="10" s="1"/>
  <c r="DS2" i="8"/>
  <c r="DS20" i="8" s="1"/>
  <c r="DS24" i="8" s="1"/>
  <c r="DS2" i="10"/>
  <c r="DS20" i="10" s="1"/>
  <c r="DS24" i="10" s="1"/>
  <c r="EI2" i="8"/>
  <c r="EI20" i="8" s="1"/>
  <c r="EI24" i="8" s="1"/>
  <c r="EI2" i="10"/>
  <c r="EI20" i="10" s="1"/>
  <c r="EI24" i="10" s="1"/>
  <c r="EQ2" i="8"/>
  <c r="EQ20" i="8" s="1"/>
  <c r="EQ24" i="8" s="1"/>
  <c r="EQ2" i="10"/>
  <c r="EQ20" i="10" s="1"/>
  <c r="EQ24" i="10" s="1"/>
  <c r="FG2" i="8"/>
  <c r="FG20" i="8" s="1"/>
  <c r="FG24" i="8" s="1"/>
  <c r="FG2" i="10"/>
  <c r="FG20" i="10" s="1"/>
  <c r="FG24" i="10" s="1"/>
  <c r="FO2" i="8"/>
  <c r="FO20" i="8" s="1"/>
  <c r="FO24" i="8" s="1"/>
  <c r="FO2" i="10"/>
  <c r="FO20" i="10" s="1"/>
  <c r="FO24" i="10" s="1"/>
  <c r="GE2" i="8"/>
  <c r="GE20" i="8" s="1"/>
  <c r="GE24" i="8" s="1"/>
  <c r="GE2" i="10"/>
  <c r="GE20" i="10" s="1"/>
  <c r="GE24" i="10" s="1"/>
  <c r="GM2" i="8"/>
  <c r="GM20" i="8" s="1"/>
  <c r="GM24" i="8" s="1"/>
  <c r="GM2" i="10"/>
  <c r="GM20" i="10" s="1"/>
  <c r="GM24" i="10" s="1"/>
  <c r="GU2" i="8"/>
  <c r="GU20" i="8" s="1"/>
  <c r="GU24" i="8" s="1"/>
  <c r="GU2" i="10"/>
  <c r="GU20" i="10" s="1"/>
  <c r="GU24" i="10" s="1"/>
  <c r="HC2" i="8"/>
  <c r="HC20" i="8" s="1"/>
  <c r="HC24" i="8" s="1"/>
  <c r="HC2" i="10"/>
  <c r="HC20" i="10" s="1"/>
  <c r="HC24" i="10" s="1"/>
  <c r="HS2" i="8"/>
  <c r="HS20" i="8" s="1"/>
  <c r="HS24" i="8" s="1"/>
  <c r="HS2" i="10"/>
  <c r="HS20" i="10" s="1"/>
  <c r="HS24" i="10" s="1"/>
  <c r="IA2" i="8"/>
  <c r="IA20" i="8" s="1"/>
  <c r="IA24" i="8" s="1"/>
  <c r="IA2" i="10"/>
  <c r="IA20" i="10" s="1"/>
  <c r="IA24" i="10" s="1"/>
  <c r="IQ2" i="8"/>
  <c r="IQ20" i="8" s="1"/>
  <c r="IQ24" i="8" s="1"/>
  <c r="IQ2" i="10"/>
  <c r="IQ20" i="10" s="1"/>
  <c r="IQ24" i="10" s="1"/>
  <c r="IY2" i="8"/>
  <c r="IY20" i="8" s="1"/>
  <c r="IY24" i="8" s="1"/>
  <c r="IY2" i="10"/>
  <c r="IY20" i="10" s="1"/>
  <c r="IY24" i="10" s="1"/>
  <c r="JO2" i="8"/>
  <c r="JO20" i="8" s="1"/>
  <c r="JO24" i="8" s="1"/>
  <c r="JO2" i="10"/>
  <c r="JO20" i="10" s="1"/>
  <c r="JO24" i="10" s="1"/>
  <c r="FF8" i="8"/>
  <c r="FF80" i="8" s="1"/>
  <c r="FF84" i="8" s="1"/>
  <c r="FF8" i="10"/>
  <c r="FF80" i="10" s="1"/>
  <c r="FF84" i="10" s="1"/>
  <c r="BH2" i="8"/>
  <c r="BH20" i="8" s="1"/>
  <c r="BH24" i="8" s="1"/>
  <c r="BH2" i="10"/>
  <c r="BH20" i="10" s="1"/>
  <c r="BH24" i="10" s="1"/>
  <c r="BP2" i="8"/>
  <c r="BP20" i="8" s="1"/>
  <c r="BP2" i="10"/>
  <c r="BP20" i="10" s="1"/>
  <c r="BP24" i="10" s="1"/>
  <c r="BX2" i="8"/>
  <c r="BX20" i="8" s="1"/>
  <c r="BX24" i="8" s="1"/>
  <c r="BX2" i="10"/>
  <c r="BX20" i="10" s="1"/>
  <c r="BX24" i="10" s="1"/>
  <c r="CF2" i="8"/>
  <c r="CF20" i="8" s="1"/>
  <c r="CF24" i="8" s="1"/>
  <c r="CF2" i="10"/>
  <c r="CF20" i="10" s="1"/>
  <c r="CF24" i="10" s="1"/>
  <c r="CN2" i="8"/>
  <c r="CN20" i="8" s="1"/>
  <c r="CN24" i="8" s="1"/>
  <c r="CN2" i="10"/>
  <c r="CN20" i="10" s="1"/>
  <c r="CN24" i="10" s="1"/>
  <c r="CV2" i="8"/>
  <c r="CV20" i="8" s="1"/>
  <c r="CV24" i="8" s="1"/>
  <c r="CV2" i="10"/>
  <c r="CV20" i="10" s="1"/>
  <c r="CV24" i="10" s="1"/>
  <c r="DD2" i="8"/>
  <c r="DD20" i="8" s="1"/>
  <c r="DD24" i="8" s="1"/>
  <c r="DD2" i="10"/>
  <c r="DD20" i="10" s="1"/>
  <c r="DD24" i="10" s="1"/>
  <c r="DL2" i="8"/>
  <c r="DL20" i="8" s="1"/>
  <c r="DL24" i="8" s="1"/>
  <c r="DL2" i="10"/>
  <c r="DL20" i="10" s="1"/>
  <c r="DL24" i="10" s="1"/>
  <c r="DT2" i="8"/>
  <c r="DT20" i="8" s="1"/>
  <c r="DT24" i="8" s="1"/>
  <c r="DT2" i="10"/>
  <c r="DT20" i="10" s="1"/>
  <c r="DT24" i="10" s="1"/>
  <c r="EB2" i="8"/>
  <c r="EB20" i="8" s="1"/>
  <c r="EB24" i="8" s="1"/>
  <c r="EB2" i="10"/>
  <c r="EB20" i="10" s="1"/>
  <c r="EB24" i="10" s="1"/>
  <c r="EJ2" i="8"/>
  <c r="EJ20" i="8" s="1"/>
  <c r="EJ24" i="8" s="1"/>
  <c r="EJ2" i="10"/>
  <c r="EJ20" i="10" s="1"/>
  <c r="EJ24" i="10" s="1"/>
  <c r="ER2" i="8"/>
  <c r="ER20" i="8" s="1"/>
  <c r="ER24" i="8" s="1"/>
  <c r="ER2" i="10"/>
  <c r="ER20" i="10" s="1"/>
  <c r="ER24" i="10" s="1"/>
  <c r="EZ2" i="8"/>
  <c r="EZ20" i="8" s="1"/>
  <c r="EZ24" i="8" s="1"/>
  <c r="EZ2" i="10"/>
  <c r="EZ20" i="10" s="1"/>
  <c r="EZ24" i="10" s="1"/>
  <c r="FH2" i="8"/>
  <c r="FH20" i="8" s="1"/>
  <c r="FH24" i="8" s="1"/>
  <c r="FH2" i="10"/>
  <c r="FH20" i="10" s="1"/>
  <c r="FH24" i="10" s="1"/>
  <c r="FP2" i="8"/>
  <c r="FP20" i="8" s="1"/>
  <c r="FP24" i="8" s="1"/>
  <c r="FP2" i="10"/>
  <c r="FP20" i="10" s="1"/>
  <c r="FP24" i="10" s="1"/>
  <c r="FX2" i="8"/>
  <c r="FX20" i="8" s="1"/>
  <c r="FX24" i="8" s="1"/>
  <c r="FX2" i="10"/>
  <c r="FX20" i="10" s="1"/>
  <c r="FX24" i="10" s="1"/>
  <c r="GF2" i="8"/>
  <c r="GF20" i="8" s="1"/>
  <c r="GF24" i="8" s="1"/>
  <c r="GF2" i="10"/>
  <c r="GF20" i="10" s="1"/>
  <c r="GF24" i="10" s="1"/>
  <c r="GN2" i="8"/>
  <c r="GN20" i="8" s="1"/>
  <c r="GN24" i="8" s="1"/>
  <c r="GN2" i="10"/>
  <c r="GN20" i="10" s="1"/>
  <c r="GN24" i="10" s="1"/>
  <c r="GV2" i="8"/>
  <c r="GV20" i="8" s="1"/>
  <c r="GV24" i="8" s="1"/>
  <c r="GV2" i="10"/>
  <c r="GV20" i="10" s="1"/>
  <c r="GV24" i="10" s="1"/>
  <c r="HD2" i="8"/>
  <c r="HD20" i="8" s="1"/>
  <c r="HD24" i="8" s="1"/>
  <c r="HD2" i="10"/>
  <c r="HD20" i="10" s="1"/>
  <c r="HD24" i="10" s="1"/>
  <c r="HL2" i="8"/>
  <c r="HL20" i="8" s="1"/>
  <c r="HL24" i="8" s="1"/>
  <c r="HL2" i="10"/>
  <c r="HL20" i="10" s="1"/>
  <c r="HL24" i="10" s="1"/>
  <c r="HT2" i="8"/>
  <c r="HT20" i="8" s="1"/>
  <c r="HT24" i="8" s="1"/>
  <c r="HT2" i="10"/>
  <c r="HT20" i="10" s="1"/>
  <c r="HT24" i="10" s="1"/>
  <c r="IB2" i="8"/>
  <c r="IB20" i="8" s="1"/>
  <c r="IB24" i="8" s="1"/>
  <c r="IB2" i="10"/>
  <c r="IB20" i="10" s="1"/>
  <c r="IB24" i="10" s="1"/>
  <c r="IJ2" i="8"/>
  <c r="IJ20" i="8" s="1"/>
  <c r="IJ24" i="8" s="1"/>
  <c r="IJ2" i="10"/>
  <c r="IJ20" i="10" s="1"/>
  <c r="IJ24" i="10" s="1"/>
  <c r="IR2" i="8"/>
  <c r="IR20" i="8" s="1"/>
  <c r="IR24" i="8" s="1"/>
  <c r="IR2" i="10"/>
  <c r="IR20" i="10" s="1"/>
  <c r="IR24" i="10" s="1"/>
  <c r="IZ2" i="8"/>
  <c r="IZ20" i="8" s="1"/>
  <c r="IZ24" i="8" s="1"/>
  <c r="IZ2" i="10"/>
  <c r="IZ20" i="10" s="1"/>
  <c r="IZ24" i="10" s="1"/>
  <c r="JH2" i="8"/>
  <c r="JH20" i="8" s="1"/>
  <c r="JH24" i="8" s="1"/>
  <c r="JH2" i="10"/>
  <c r="JH20" i="10" s="1"/>
  <c r="JH24" i="10" s="1"/>
  <c r="JP2" i="8"/>
  <c r="JP20" i="8" s="1"/>
  <c r="JP24" i="8" s="1"/>
  <c r="JP2" i="10"/>
  <c r="JP20" i="10" s="1"/>
  <c r="JP24" i="10" s="1"/>
  <c r="JX2" i="8"/>
  <c r="JX20" i="8" s="1"/>
  <c r="JX24" i="8" s="1"/>
  <c r="JX2" i="10"/>
  <c r="JX20" i="10" s="1"/>
  <c r="JX24" i="10" s="1"/>
  <c r="KF2" i="8"/>
  <c r="KF20" i="8" s="1"/>
  <c r="KF24" i="8" s="1"/>
  <c r="KF2" i="10"/>
  <c r="KF20" i="10" s="1"/>
  <c r="KF24" i="10" s="1"/>
  <c r="K8" i="8"/>
  <c r="K80" i="8" s="1"/>
  <c r="K84" i="8" s="1"/>
  <c r="K8" i="10"/>
  <c r="K80" i="10" s="1"/>
  <c r="K84" i="10" s="1"/>
  <c r="S8" i="8"/>
  <c r="S80" i="8" s="1"/>
  <c r="S84" i="8" s="1"/>
  <c r="S8" i="10"/>
  <c r="S80" i="10" s="1"/>
  <c r="S84" i="10" s="1"/>
  <c r="AA8" i="8"/>
  <c r="AA80" i="8" s="1"/>
  <c r="AA84" i="8" s="1"/>
  <c r="AA8" i="10"/>
  <c r="AA80" i="10" s="1"/>
  <c r="AA84" i="10" s="1"/>
  <c r="AI8" i="8"/>
  <c r="AI80" i="8" s="1"/>
  <c r="AI84" i="8" s="1"/>
  <c r="AI8" i="10"/>
  <c r="AI80" i="10" s="1"/>
  <c r="AI84" i="10" s="1"/>
  <c r="AQ8" i="8"/>
  <c r="AQ80" i="8" s="1"/>
  <c r="AQ84" i="8" s="1"/>
  <c r="AQ8" i="10"/>
  <c r="AQ80" i="10" s="1"/>
  <c r="AQ84" i="10" s="1"/>
  <c r="AY8" i="8"/>
  <c r="AY80" i="8" s="1"/>
  <c r="AY84" i="8" s="1"/>
  <c r="AY8" i="10"/>
  <c r="AY80" i="10" s="1"/>
  <c r="AY84" i="10" s="1"/>
  <c r="BG8" i="8"/>
  <c r="BG80" i="8" s="1"/>
  <c r="BG84" i="8" s="1"/>
  <c r="BG8" i="10"/>
  <c r="BG80" i="10" s="1"/>
  <c r="BG84" i="10" s="1"/>
  <c r="BO8" i="8"/>
  <c r="BO80" i="8" s="1"/>
  <c r="D80" i="8" s="1"/>
  <c r="BO8" i="10"/>
  <c r="BO80" i="10" s="1"/>
  <c r="BO84" i="10" s="1"/>
  <c r="BW8" i="8"/>
  <c r="BW80" i="8" s="1"/>
  <c r="BW84" i="8" s="1"/>
  <c r="BW8" i="10"/>
  <c r="BW80" i="10" s="1"/>
  <c r="BW84" i="10" s="1"/>
  <c r="CE8" i="8"/>
  <c r="CE80" i="8" s="1"/>
  <c r="CE84" i="8" s="1"/>
  <c r="CE8" i="10"/>
  <c r="CE80" i="10" s="1"/>
  <c r="CE84" i="10" s="1"/>
  <c r="CM8" i="8"/>
  <c r="CM80" i="8" s="1"/>
  <c r="CM84" i="8" s="1"/>
  <c r="CM8" i="10"/>
  <c r="CM80" i="10" s="1"/>
  <c r="CM84" i="10" s="1"/>
  <c r="CU8" i="8"/>
  <c r="CU80" i="8" s="1"/>
  <c r="CU84" i="8" s="1"/>
  <c r="CU8" i="10"/>
  <c r="CU80" i="10" s="1"/>
  <c r="CU84" i="10" s="1"/>
  <c r="DC8" i="8"/>
  <c r="DC80" i="8" s="1"/>
  <c r="DC84" i="8" s="1"/>
  <c r="DC8" i="10"/>
  <c r="DC80" i="10" s="1"/>
  <c r="DC84" i="10" s="1"/>
  <c r="DK8" i="8"/>
  <c r="DK80" i="8" s="1"/>
  <c r="DK84" i="8" s="1"/>
  <c r="DK8" i="10"/>
  <c r="DK80" i="10" s="1"/>
  <c r="DK84" i="10" s="1"/>
  <c r="DS8" i="8"/>
  <c r="DS80" i="8" s="1"/>
  <c r="DS84" i="8" s="1"/>
  <c r="DS8" i="10"/>
  <c r="DS80" i="10" s="1"/>
  <c r="DS84" i="10" s="1"/>
  <c r="EA8" i="8"/>
  <c r="EA80" i="8" s="1"/>
  <c r="EA84" i="8" s="1"/>
  <c r="EA8" i="10"/>
  <c r="EA80" i="10" s="1"/>
  <c r="EA84" i="10" s="1"/>
  <c r="EI8" i="8"/>
  <c r="EI80" i="8" s="1"/>
  <c r="EI84" i="8" s="1"/>
  <c r="EI8" i="10"/>
  <c r="EI80" i="10" s="1"/>
  <c r="EI84" i="10" s="1"/>
  <c r="EQ8" i="8"/>
  <c r="EQ80" i="8" s="1"/>
  <c r="EQ84" i="8" s="1"/>
  <c r="EQ8" i="10"/>
  <c r="EQ80" i="10" s="1"/>
  <c r="EQ84" i="10" s="1"/>
  <c r="EY8" i="8"/>
  <c r="EY80" i="8" s="1"/>
  <c r="EY84" i="8" s="1"/>
  <c r="EY8" i="10"/>
  <c r="EY80" i="10" s="1"/>
  <c r="EY84" i="10" s="1"/>
  <c r="FG8" i="8"/>
  <c r="FG80" i="8" s="1"/>
  <c r="FG84" i="8" s="1"/>
  <c r="FG8" i="10"/>
  <c r="FG80" i="10" s="1"/>
  <c r="FG84" i="10" s="1"/>
  <c r="FO8" i="8"/>
  <c r="FO80" i="8" s="1"/>
  <c r="FO84" i="8" s="1"/>
  <c r="FO8" i="10"/>
  <c r="FO80" i="10" s="1"/>
  <c r="FO84" i="10" s="1"/>
  <c r="FW8" i="8"/>
  <c r="FW80" i="8" s="1"/>
  <c r="FW84" i="8" s="1"/>
  <c r="FW8" i="10"/>
  <c r="FW80" i="10" s="1"/>
  <c r="FW84" i="10" s="1"/>
  <c r="GE8" i="8"/>
  <c r="GE80" i="8" s="1"/>
  <c r="GE84" i="8" s="1"/>
  <c r="GE8" i="10"/>
  <c r="GE80" i="10" s="1"/>
  <c r="GE84" i="10" s="1"/>
  <c r="GM8" i="8"/>
  <c r="GM80" i="8" s="1"/>
  <c r="GM84" i="8" s="1"/>
  <c r="GM8" i="10"/>
  <c r="GM80" i="10" s="1"/>
  <c r="GM84" i="10" s="1"/>
  <c r="GU8" i="8"/>
  <c r="GU80" i="8" s="1"/>
  <c r="GU84" i="8" s="1"/>
  <c r="GU8" i="10"/>
  <c r="GU80" i="10" s="1"/>
  <c r="GU84" i="10" s="1"/>
  <c r="HC8" i="8"/>
  <c r="HC80" i="8" s="1"/>
  <c r="HC84" i="8" s="1"/>
  <c r="HC8" i="10"/>
  <c r="HC80" i="10" s="1"/>
  <c r="HC84" i="10" s="1"/>
  <c r="HK8" i="8"/>
  <c r="HK80" i="8" s="1"/>
  <c r="HK84" i="8" s="1"/>
  <c r="HK8" i="10"/>
  <c r="HK80" i="10" s="1"/>
  <c r="HK84" i="10" s="1"/>
  <c r="HS8" i="8"/>
  <c r="HS80" i="8" s="1"/>
  <c r="HS84" i="8" s="1"/>
  <c r="HS8" i="10"/>
  <c r="HS80" i="10" s="1"/>
  <c r="HS84" i="10" s="1"/>
  <c r="IA8" i="8"/>
  <c r="IA80" i="8" s="1"/>
  <c r="IA84" i="8" s="1"/>
  <c r="IA8" i="10"/>
  <c r="IA80" i="10" s="1"/>
  <c r="IA84" i="10" s="1"/>
  <c r="II8" i="8"/>
  <c r="II80" i="8" s="1"/>
  <c r="II84" i="8" s="1"/>
  <c r="II8" i="10"/>
  <c r="II80" i="10" s="1"/>
  <c r="II84" i="10" s="1"/>
  <c r="IQ8" i="8"/>
  <c r="IQ80" i="8" s="1"/>
  <c r="IQ84" i="8" s="1"/>
  <c r="IQ8" i="10"/>
  <c r="IQ80" i="10" s="1"/>
  <c r="IQ84" i="10" s="1"/>
  <c r="IY8" i="8"/>
  <c r="IY80" i="8" s="1"/>
  <c r="IY84" i="8" s="1"/>
  <c r="IY8" i="10"/>
  <c r="IY80" i="10" s="1"/>
  <c r="IY84" i="10" s="1"/>
  <c r="JG8" i="8"/>
  <c r="JG80" i="8" s="1"/>
  <c r="JG84" i="8" s="1"/>
  <c r="JG8" i="10"/>
  <c r="JG80" i="10" s="1"/>
  <c r="JG84" i="10" s="1"/>
  <c r="JO8" i="8"/>
  <c r="JO80" i="8" s="1"/>
  <c r="JO84" i="8" s="1"/>
  <c r="JO8" i="10"/>
  <c r="JO80" i="10" s="1"/>
  <c r="JO84" i="10" s="1"/>
  <c r="JW8" i="8"/>
  <c r="JW80" i="8" s="1"/>
  <c r="JW84" i="8" s="1"/>
  <c r="JW8" i="10"/>
  <c r="JW80" i="10" s="1"/>
  <c r="JW84" i="10" s="1"/>
  <c r="KE8" i="8"/>
  <c r="KE80" i="8" s="1"/>
  <c r="KE84" i="8" s="1"/>
  <c r="KE8" i="10"/>
  <c r="KE80" i="10" s="1"/>
  <c r="KE84" i="10" s="1"/>
  <c r="BI2" i="8"/>
  <c r="BI20" i="8" s="1"/>
  <c r="BI24" i="8" s="1"/>
  <c r="BI2" i="10"/>
  <c r="BI20" i="10" s="1"/>
  <c r="BI24" i="10" s="1"/>
  <c r="BQ2" i="8"/>
  <c r="BQ20" i="8" s="1"/>
  <c r="BQ24" i="8" s="1"/>
  <c r="BQ2" i="10"/>
  <c r="BQ20" i="10" s="1"/>
  <c r="BQ24" i="10" s="1"/>
  <c r="BY2" i="8"/>
  <c r="BY20" i="8" s="1"/>
  <c r="BY24" i="8" s="1"/>
  <c r="BY2" i="10"/>
  <c r="BY20" i="10" s="1"/>
  <c r="BY24" i="10" s="1"/>
  <c r="CG2" i="8"/>
  <c r="CG20" i="8" s="1"/>
  <c r="CG24" i="8" s="1"/>
  <c r="CG2" i="10"/>
  <c r="CG20" i="10" s="1"/>
  <c r="CG24" i="10" s="1"/>
  <c r="CO2" i="8"/>
  <c r="CO20" i="8" s="1"/>
  <c r="CO24" i="8" s="1"/>
  <c r="CO2" i="10"/>
  <c r="CO20" i="10" s="1"/>
  <c r="CO24" i="10" s="1"/>
  <c r="CW2" i="8"/>
  <c r="CW20" i="8" s="1"/>
  <c r="CW24" i="8" s="1"/>
  <c r="CW2" i="10"/>
  <c r="CW20" i="10" s="1"/>
  <c r="CW24" i="10" s="1"/>
  <c r="DE2" i="8"/>
  <c r="DE20" i="8" s="1"/>
  <c r="DE24" i="8" s="1"/>
  <c r="DE2" i="10"/>
  <c r="DE20" i="10" s="1"/>
  <c r="DE24" i="10" s="1"/>
  <c r="DM2" i="8"/>
  <c r="DM20" i="8" s="1"/>
  <c r="DM24" i="8" s="1"/>
  <c r="DM2" i="10"/>
  <c r="DM20" i="10" s="1"/>
  <c r="DM24" i="10" s="1"/>
  <c r="DU2" i="8"/>
  <c r="DU20" i="8" s="1"/>
  <c r="DU24" i="8" s="1"/>
  <c r="DU2" i="10"/>
  <c r="DU20" i="10" s="1"/>
  <c r="DU24" i="10" s="1"/>
  <c r="EC2" i="8"/>
  <c r="EC20" i="8" s="1"/>
  <c r="EC24" i="8" s="1"/>
  <c r="EC2" i="10"/>
  <c r="EC20" i="10" s="1"/>
  <c r="EC24" i="10" s="1"/>
  <c r="EK2" i="8"/>
  <c r="EK20" i="8" s="1"/>
  <c r="EK24" i="8" s="1"/>
  <c r="EK2" i="10"/>
  <c r="EK20" i="10" s="1"/>
  <c r="EK24" i="10" s="1"/>
  <c r="ES2" i="8"/>
  <c r="ES20" i="8" s="1"/>
  <c r="ES24" i="8" s="1"/>
  <c r="ES2" i="10"/>
  <c r="ES20" i="10" s="1"/>
  <c r="ES24" i="10" s="1"/>
  <c r="FA2" i="8"/>
  <c r="FA20" i="8" s="1"/>
  <c r="FA24" i="8" s="1"/>
  <c r="FA2" i="10"/>
  <c r="FA20" i="10" s="1"/>
  <c r="FA24" i="10" s="1"/>
  <c r="FI2" i="8"/>
  <c r="FI20" i="8" s="1"/>
  <c r="FI24" i="8" s="1"/>
  <c r="FI2" i="10"/>
  <c r="FI20" i="10" s="1"/>
  <c r="FI24" i="10" s="1"/>
  <c r="FQ2" i="8"/>
  <c r="FQ20" i="8" s="1"/>
  <c r="FQ24" i="8" s="1"/>
  <c r="FQ2" i="10"/>
  <c r="FQ20" i="10" s="1"/>
  <c r="FQ24" i="10" s="1"/>
  <c r="FY2" i="8"/>
  <c r="FY20" i="8" s="1"/>
  <c r="FY24" i="8" s="1"/>
  <c r="FY2" i="10"/>
  <c r="FY20" i="10" s="1"/>
  <c r="FY24" i="10" s="1"/>
  <c r="GG2" i="8"/>
  <c r="GG20" i="8" s="1"/>
  <c r="GG24" i="8" s="1"/>
  <c r="GG2" i="10"/>
  <c r="GG20" i="10" s="1"/>
  <c r="GG24" i="10" s="1"/>
  <c r="GO2" i="8"/>
  <c r="GO20" i="8" s="1"/>
  <c r="GO24" i="8" s="1"/>
  <c r="GO2" i="10"/>
  <c r="GO20" i="10" s="1"/>
  <c r="GO24" i="10" s="1"/>
  <c r="GW2" i="8"/>
  <c r="GW20" i="8" s="1"/>
  <c r="GW24" i="8" s="1"/>
  <c r="GW2" i="10"/>
  <c r="GW20" i="10" s="1"/>
  <c r="GW24" i="10" s="1"/>
  <c r="HE2" i="8"/>
  <c r="HE20" i="8" s="1"/>
  <c r="HE24" i="8" s="1"/>
  <c r="HE2" i="10"/>
  <c r="HE20" i="10" s="1"/>
  <c r="HE24" i="10" s="1"/>
  <c r="HM2" i="8"/>
  <c r="HM20" i="8" s="1"/>
  <c r="HM24" i="8" s="1"/>
  <c r="HM2" i="10"/>
  <c r="HM20" i="10" s="1"/>
  <c r="HM24" i="10" s="1"/>
  <c r="HU2" i="8"/>
  <c r="HU20" i="8" s="1"/>
  <c r="HU24" i="8" s="1"/>
  <c r="HU2" i="10"/>
  <c r="HU20" i="10" s="1"/>
  <c r="HU24" i="10" s="1"/>
  <c r="IC2" i="8"/>
  <c r="IC20" i="8" s="1"/>
  <c r="IC24" i="8" s="1"/>
  <c r="IC2" i="10"/>
  <c r="IC20" i="10" s="1"/>
  <c r="IC24" i="10" s="1"/>
  <c r="IK2" i="8"/>
  <c r="IK20" i="8" s="1"/>
  <c r="IK24" i="8" s="1"/>
  <c r="IK2" i="10"/>
  <c r="IK20" i="10" s="1"/>
  <c r="IK24" i="10" s="1"/>
  <c r="IS2" i="8"/>
  <c r="IS20" i="8" s="1"/>
  <c r="IS24" i="8" s="1"/>
  <c r="IS2" i="10"/>
  <c r="IS20" i="10" s="1"/>
  <c r="IS24" i="10" s="1"/>
  <c r="JA2" i="8"/>
  <c r="JA20" i="8" s="1"/>
  <c r="JA24" i="8" s="1"/>
  <c r="JA2" i="10"/>
  <c r="JA20" i="10" s="1"/>
  <c r="JA24" i="10" s="1"/>
  <c r="JI2" i="8"/>
  <c r="JI20" i="8" s="1"/>
  <c r="JI24" i="8" s="1"/>
  <c r="JI2" i="10"/>
  <c r="JI20" i="10" s="1"/>
  <c r="JI24" i="10" s="1"/>
  <c r="JQ2" i="8"/>
  <c r="JQ20" i="8" s="1"/>
  <c r="JQ24" i="8" s="1"/>
  <c r="JQ2" i="10"/>
  <c r="JQ20" i="10" s="1"/>
  <c r="JQ24" i="10" s="1"/>
  <c r="JY2" i="8"/>
  <c r="JY20" i="8" s="1"/>
  <c r="JY24" i="8" s="1"/>
  <c r="JY2" i="10"/>
  <c r="JY20" i="10" s="1"/>
  <c r="JY24" i="10" s="1"/>
  <c r="KG2" i="8"/>
  <c r="KG20" i="8" s="1"/>
  <c r="KG24" i="8" s="1"/>
  <c r="KG2" i="10"/>
  <c r="KG20" i="10" s="1"/>
  <c r="KG24" i="10" s="1"/>
  <c r="L8" i="8"/>
  <c r="L80" i="8" s="1"/>
  <c r="L84" i="8" s="1"/>
  <c r="L8" i="10"/>
  <c r="L80" i="10" s="1"/>
  <c r="L84" i="10" s="1"/>
  <c r="T8" i="8"/>
  <c r="T80" i="8" s="1"/>
  <c r="T84" i="8" s="1"/>
  <c r="T8" i="10"/>
  <c r="T80" i="10" s="1"/>
  <c r="T84" i="10" s="1"/>
  <c r="AB8" i="8"/>
  <c r="AB80" i="8" s="1"/>
  <c r="AB84" i="8" s="1"/>
  <c r="AB8" i="10"/>
  <c r="AB80" i="10" s="1"/>
  <c r="AB84" i="10" s="1"/>
  <c r="AJ8" i="8"/>
  <c r="AJ80" i="8" s="1"/>
  <c r="AJ84" i="8" s="1"/>
  <c r="AJ8" i="10"/>
  <c r="AJ80" i="10" s="1"/>
  <c r="AJ84" i="10" s="1"/>
  <c r="AR8" i="8"/>
  <c r="AR80" i="8" s="1"/>
  <c r="AR84" i="8" s="1"/>
  <c r="AR8" i="10"/>
  <c r="AR80" i="10" s="1"/>
  <c r="AR84" i="10" s="1"/>
  <c r="AZ8" i="8"/>
  <c r="AZ80" i="8" s="1"/>
  <c r="AZ84" i="8" s="1"/>
  <c r="AZ8" i="10"/>
  <c r="AZ80" i="10" s="1"/>
  <c r="AZ84" i="10" s="1"/>
  <c r="BH8" i="8"/>
  <c r="BH80" i="8" s="1"/>
  <c r="BH84" i="8" s="1"/>
  <c r="BH8" i="10"/>
  <c r="BH80" i="10" s="1"/>
  <c r="BH84" i="10" s="1"/>
  <c r="BP8" i="8"/>
  <c r="BP80" i="8" s="1"/>
  <c r="BP84" i="8" s="1"/>
  <c r="BP8" i="10"/>
  <c r="BP80" i="10" s="1"/>
  <c r="BP84" i="10" s="1"/>
  <c r="BX8" i="8"/>
  <c r="BX80" i="8" s="1"/>
  <c r="BX84" i="8" s="1"/>
  <c r="BX8" i="10"/>
  <c r="BX80" i="10" s="1"/>
  <c r="BX84" i="10" s="1"/>
  <c r="CF8" i="8"/>
  <c r="CF80" i="8" s="1"/>
  <c r="CF84" i="8" s="1"/>
  <c r="CF8" i="10"/>
  <c r="CF80" i="10" s="1"/>
  <c r="CF84" i="10" s="1"/>
  <c r="CN8" i="8"/>
  <c r="CN80" i="8" s="1"/>
  <c r="CN84" i="8" s="1"/>
  <c r="CN8" i="10"/>
  <c r="CN80" i="10" s="1"/>
  <c r="CN84" i="10" s="1"/>
  <c r="CV8" i="8"/>
  <c r="CV80" i="8" s="1"/>
  <c r="CV84" i="8" s="1"/>
  <c r="CV8" i="10"/>
  <c r="CV80" i="10" s="1"/>
  <c r="CV84" i="10" s="1"/>
  <c r="DD8" i="8"/>
  <c r="DD80" i="8" s="1"/>
  <c r="DD84" i="8" s="1"/>
  <c r="DD8" i="10"/>
  <c r="DD80" i="10" s="1"/>
  <c r="DD84" i="10" s="1"/>
  <c r="DL8" i="8"/>
  <c r="DL80" i="8" s="1"/>
  <c r="DL84" i="8" s="1"/>
  <c r="DL8" i="10"/>
  <c r="DL80" i="10" s="1"/>
  <c r="DL84" i="10" s="1"/>
  <c r="DT8" i="8"/>
  <c r="DT80" i="8" s="1"/>
  <c r="DT84" i="8" s="1"/>
  <c r="DT8" i="10"/>
  <c r="DT80" i="10" s="1"/>
  <c r="DT84" i="10" s="1"/>
  <c r="EB8" i="8"/>
  <c r="EB80" i="8" s="1"/>
  <c r="EB84" i="8" s="1"/>
  <c r="EB8" i="10"/>
  <c r="EB80" i="10" s="1"/>
  <c r="EB84" i="10" s="1"/>
  <c r="EJ8" i="8"/>
  <c r="EJ80" i="8" s="1"/>
  <c r="EJ84" i="8" s="1"/>
  <c r="EJ8" i="10"/>
  <c r="EJ80" i="10" s="1"/>
  <c r="EJ84" i="10" s="1"/>
  <c r="ER8" i="8"/>
  <c r="ER80" i="8" s="1"/>
  <c r="ER84" i="8" s="1"/>
  <c r="ER8" i="10"/>
  <c r="ER80" i="10" s="1"/>
  <c r="ER84" i="10" s="1"/>
  <c r="EZ8" i="8"/>
  <c r="EZ80" i="8" s="1"/>
  <c r="EZ84" i="8" s="1"/>
  <c r="EZ8" i="10"/>
  <c r="EZ80" i="10" s="1"/>
  <c r="EZ84" i="10" s="1"/>
  <c r="FH8" i="8"/>
  <c r="FH80" i="8" s="1"/>
  <c r="FH84" i="8" s="1"/>
  <c r="FH8" i="10"/>
  <c r="FH80" i="10" s="1"/>
  <c r="FH84" i="10" s="1"/>
  <c r="FP8" i="8"/>
  <c r="FP80" i="8" s="1"/>
  <c r="FP84" i="8" s="1"/>
  <c r="FP8" i="10"/>
  <c r="FP80" i="10" s="1"/>
  <c r="FP84" i="10" s="1"/>
  <c r="FX8" i="8"/>
  <c r="FX80" i="8" s="1"/>
  <c r="FX84" i="8" s="1"/>
  <c r="FX8" i="10"/>
  <c r="FX80" i="10" s="1"/>
  <c r="FX84" i="10" s="1"/>
  <c r="GF8" i="8"/>
  <c r="GF80" i="8" s="1"/>
  <c r="GF84" i="8" s="1"/>
  <c r="GF8" i="10"/>
  <c r="GF80" i="10" s="1"/>
  <c r="GF84" i="10" s="1"/>
  <c r="GN8" i="8"/>
  <c r="GN80" i="8" s="1"/>
  <c r="GN84" i="8" s="1"/>
  <c r="GN8" i="10"/>
  <c r="GN80" i="10" s="1"/>
  <c r="GN84" i="10" s="1"/>
  <c r="GV8" i="8"/>
  <c r="GV80" i="8" s="1"/>
  <c r="GV84" i="8" s="1"/>
  <c r="GV8" i="10"/>
  <c r="GV80" i="10" s="1"/>
  <c r="GV84" i="10" s="1"/>
  <c r="HD8" i="8"/>
  <c r="HD80" i="8" s="1"/>
  <c r="HD84" i="8" s="1"/>
  <c r="HD8" i="10"/>
  <c r="HD80" i="10" s="1"/>
  <c r="HD84" i="10" s="1"/>
  <c r="HL8" i="8"/>
  <c r="HL80" i="8" s="1"/>
  <c r="HL84" i="8" s="1"/>
  <c r="HL8" i="10"/>
  <c r="HL80" i="10" s="1"/>
  <c r="HL84" i="10" s="1"/>
  <c r="HT8" i="8"/>
  <c r="HT80" i="8" s="1"/>
  <c r="HT84" i="8" s="1"/>
  <c r="HT8" i="10"/>
  <c r="HT80" i="10" s="1"/>
  <c r="HT84" i="10" s="1"/>
  <c r="IB8" i="8"/>
  <c r="IB80" i="8" s="1"/>
  <c r="IB84" i="8" s="1"/>
  <c r="IB8" i="10"/>
  <c r="IB80" i="10" s="1"/>
  <c r="IB84" i="10" s="1"/>
  <c r="IJ8" i="8"/>
  <c r="IJ80" i="8" s="1"/>
  <c r="IJ84" i="8" s="1"/>
  <c r="IJ8" i="10"/>
  <c r="IJ80" i="10" s="1"/>
  <c r="IJ84" i="10" s="1"/>
  <c r="IR8" i="8"/>
  <c r="IR80" i="8" s="1"/>
  <c r="IR84" i="8" s="1"/>
  <c r="IR8" i="10"/>
  <c r="IR80" i="10" s="1"/>
  <c r="IR84" i="10" s="1"/>
  <c r="IZ8" i="8"/>
  <c r="IZ80" i="8" s="1"/>
  <c r="IZ84" i="8" s="1"/>
  <c r="IZ8" i="10"/>
  <c r="IZ80" i="10" s="1"/>
  <c r="IZ84" i="10" s="1"/>
  <c r="JH8" i="8"/>
  <c r="JH80" i="8" s="1"/>
  <c r="JH84" i="8" s="1"/>
  <c r="JH8" i="10"/>
  <c r="JH80" i="10" s="1"/>
  <c r="JH84" i="10" s="1"/>
  <c r="JP8" i="8"/>
  <c r="JP80" i="8" s="1"/>
  <c r="JP84" i="8" s="1"/>
  <c r="JP8" i="10"/>
  <c r="JP80" i="10" s="1"/>
  <c r="JP84" i="10" s="1"/>
  <c r="JX8" i="8"/>
  <c r="JX80" i="8" s="1"/>
  <c r="JX84" i="8" s="1"/>
  <c r="JX8" i="10"/>
  <c r="JX80" i="10" s="1"/>
  <c r="JX84" i="10" s="1"/>
  <c r="KF8" i="8"/>
  <c r="KF80" i="8" s="1"/>
  <c r="KF84" i="8" s="1"/>
  <c r="KF8" i="10"/>
  <c r="KF80" i="10" s="1"/>
  <c r="KF84" i="10" s="1"/>
  <c r="BB2" i="10"/>
  <c r="E5" i="6"/>
  <c r="BJ2" i="8"/>
  <c r="BJ20" i="8" s="1"/>
  <c r="BJ24" i="8" s="1"/>
  <c r="BJ2" i="10"/>
  <c r="BJ20" i="10" s="1"/>
  <c r="BJ24" i="10" s="1"/>
  <c r="BR2" i="8"/>
  <c r="BR20" i="8" s="1"/>
  <c r="BR24" i="8" s="1"/>
  <c r="BR2" i="10"/>
  <c r="BR20" i="10" s="1"/>
  <c r="BR24" i="10" s="1"/>
  <c r="BZ2" i="8"/>
  <c r="BZ20" i="8" s="1"/>
  <c r="BZ24" i="8" s="1"/>
  <c r="BZ2" i="10"/>
  <c r="BZ20" i="10" s="1"/>
  <c r="BZ24" i="10" s="1"/>
  <c r="CH2" i="8"/>
  <c r="CH20" i="8" s="1"/>
  <c r="CH24" i="8" s="1"/>
  <c r="CH2" i="10"/>
  <c r="CH20" i="10" s="1"/>
  <c r="CH24" i="10" s="1"/>
  <c r="CP2" i="8"/>
  <c r="CP20" i="8" s="1"/>
  <c r="CP24" i="8" s="1"/>
  <c r="CP2" i="10"/>
  <c r="CP20" i="10" s="1"/>
  <c r="CP24" i="10" s="1"/>
  <c r="CX2" i="8"/>
  <c r="CX20" i="8" s="1"/>
  <c r="CX24" i="8" s="1"/>
  <c r="CX2" i="10"/>
  <c r="CX20" i="10" s="1"/>
  <c r="CX24" i="10" s="1"/>
  <c r="DF2" i="8"/>
  <c r="DF20" i="8" s="1"/>
  <c r="DF24" i="8" s="1"/>
  <c r="DF2" i="10"/>
  <c r="DF20" i="10" s="1"/>
  <c r="DF24" i="10" s="1"/>
  <c r="DN2" i="8"/>
  <c r="DN20" i="8" s="1"/>
  <c r="DN24" i="8" s="1"/>
  <c r="DN2" i="10"/>
  <c r="DN20" i="10" s="1"/>
  <c r="DN24" i="10" s="1"/>
  <c r="DV2" i="8"/>
  <c r="DV20" i="8" s="1"/>
  <c r="DV24" i="8" s="1"/>
  <c r="DV2" i="10"/>
  <c r="DV20" i="10" s="1"/>
  <c r="DV24" i="10" s="1"/>
  <c r="ED2" i="8"/>
  <c r="ED20" i="8" s="1"/>
  <c r="ED24" i="8" s="1"/>
  <c r="ED2" i="10"/>
  <c r="ED20" i="10" s="1"/>
  <c r="ED24" i="10" s="1"/>
  <c r="EL2" i="8"/>
  <c r="EL20" i="8" s="1"/>
  <c r="EL24" i="8" s="1"/>
  <c r="EL2" i="10"/>
  <c r="EL20" i="10" s="1"/>
  <c r="EL24" i="10" s="1"/>
  <c r="ET2" i="8"/>
  <c r="ET20" i="8" s="1"/>
  <c r="ET24" i="8" s="1"/>
  <c r="ET2" i="10"/>
  <c r="ET20" i="10" s="1"/>
  <c r="ET24" i="10" s="1"/>
  <c r="FB2" i="8"/>
  <c r="FB20" i="8" s="1"/>
  <c r="FB24" i="8" s="1"/>
  <c r="FB2" i="10"/>
  <c r="FB20" i="10" s="1"/>
  <c r="FB24" i="10" s="1"/>
  <c r="FJ2" i="8"/>
  <c r="FJ20" i="8" s="1"/>
  <c r="FJ24" i="8" s="1"/>
  <c r="FJ2" i="10"/>
  <c r="FJ20" i="10" s="1"/>
  <c r="FJ24" i="10" s="1"/>
  <c r="FR2" i="8"/>
  <c r="FR20" i="8" s="1"/>
  <c r="FR24" i="8" s="1"/>
  <c r="FR2" i="10"/>
  <c r="FR20" i="10" s="1"/>
  <c r="FR24" i="10" s="1"/>
  <c r="FZ2" i="8"/>
  <c r="FZ20" i="8" s="1"/>
  <c r="FZ24" i="8" s="1"/>
  <c r="FZ2" i="10"/>
  <c r="FZ20" i="10" s="1"/>
  <c r="FZ24" i="10" s="1"/>
  <c r="GH2" i="8"/>
  <c r="GH20" i="8" s="1"/>
  <c r="GH24" i="8" s="1"/>
  <c r="GH2" i="10"/>
  <c r="GH20" i="10" s="1"/>
  <c r="GH24" i="10" s="1"/>
  <c r="GP2" i="8"/>
  <c r="GP20" i="8" s="1"/>
  <c r="GP24" i="8" s="1"/>
  <c r="GP2" i="10"/>
  <c r="GP20" i="10" s="1"/>
  <c r="GP24" i="10" s="1"/>
  <c r="GX2" i="8"/>
  <c r="GX20" i="8" s="1"/>
  <c r="GX24" i="8" s="1"/>
  <c r="GX2" i="10"/>
  <c r="GX20" i="10" s="1"/>
  <c r="GX24" i="10" s="1"/>
  <c r="HF2" i="8"/>
  <c r="HF20" i="8" s="1"/>
  <c r="HF24" i="8" s="1"/>
  <c r="HF2" i="10"/>
  <c r="HF20" i="10" s="1"/>
  <c r="HF24" i="10" s="1"/>
  <c r="HN2" i="8"/>
  <c r="HN20" i="8" s="1"/>
  <c r="HN24" i="8" s="1"/>
  <c r="HN2" i="10"/>
  <c r="HN20" i="10" s="1"/>
  <c r="HN24" i="10" s="1"/>
  <c r="HV2" i="8"/>
  <c r="HV20" i="8" s="1"/>
  <c r="HV24" i="8" s="1"/>
  <c r="HV2" i="10"/>
  <c r="HV20" i="10" s="1"/>
  <c r="HV24" i="10" s="1"/>
  <c r="ID2" i="8"/>
  <c r="ID20" i="8" s="1"/>
  <c r="ID24" i="8" s="1"/>
  <c r="ID2" i="10"/>
  <c r="ID20" i="10" s="1"/>
  <c r="ID24" i="10" s="1"/>
  <c r="IL2" i="8"/>
  <c r="IL20" i="8" s="1"/>
  <c r="IL24" i="8" s="1"/>
  <c r="IL2" i="10"/>
  <c r="IL20" i="10" s="1"/>
  <c r="IL24" i="10" s="1"/>
  <c r="IT2" i="8"/>
  <c r="IT20" i="8" s="1"/>
  <c r="IT24" i="8" s="1"/>
  <c r="IT2" i="10"/>
  <c r="IT20" i="10" s="1"/>
  <c r="IT24" i="10" s="1"/>
  <c r="JB2" i="8"/>
  <c r="JB20" i="8" s="1"/>
  <c r="JB24" i="8" s="1"/>
  <c r="JB2" i="10"/>
  <c r="JB20" i="10" s="1"/>
  <c r="JB24" i="10" s="1"/>
  <c r="JJ2" i="8"/>
  <c r="JJ20" i="8" s="1"/>
  <c r="JJ24" i="8" s="1"/>
  <c r="JJ2" i="10"/>
  <c r="JJ20" i="10" s="1"/>
  <c r="JJ24" i="10" s="1"/>
  <c r="JR2" i="8"/>
  <c r="JR20" i="8" s="1"/>
  <c r="JR24" i="8" s="1"/>
  <c r="JR2" i="10"/>
  <c r="JR20" i="10" s="1"/>
  <c r="JR24" i="10" s="1"/>
  <c r="JZ2" i="8"/>
  <c r="JZ20" i="8" s="1"/>
  <c r="JZ24" i="8" s="1"/>
  <c r="JZ2" i="10"/>
  <c r="JZ20" i="10" s="1"/>
  <c r="JZ24" i="10" s="1"/>
  <c r="E11" i="6"/>
  <c r="E8" i="10"/>
  <c r="M8" i="8"/>
  <c r="M80" i="8" s="1"/>
  <c r="M84" i="8" s="1"/>
  <c r="M8" i="10"/>
  <c r="M80" i="10" s="1"/>
  <c r="M84" i="10" s="1"/>
  <c r="U8" i="8"/>
  <c r="U80" i="8" s="1"/>
  <c r="U84" i="8" s="1"/>
  <c r="U8" i="10"/>
  <c r="U80" i="10" s="1"/>
  <c r="U84" i="10" s="1"/>
  <c r="AC8" i="8"/>
  <c r="AC80" i="8" s="1"/>
  <c r="AC84" i="8" s="1"/>
  <c r="AC8" i="10"/>
  <c r="AC80" i="10" s="1"/>
  <c r="AC84" i="10" s="1"/>
  <c r="AK8" i="8"/>
  <c r="AK80" i="8" s="1"/>
  <c r="AK84" i="8" s="1"/>
  <c r="AK8" i="10"/>
  <c r="AK80" i="10" s="1"/>
  <c r="AK84" i="10" s="1"/>
  <c r="AS8" i="8"/>
  <c r="AS80" i="8" s="1"/>
  <c r="AS84" i="8" s="1"/>
  <c r="AS8" i="10"/>
  <c r="AS80" i="10" s="1"/>
  <c r="AS84" i="10" s="1"/>
  <c r="BA8" i="8"/>
  <c r="BA80" i="8" s="1"/>
  <c r="BA84" i="8" s="1"/>
  <c r="BA8" i="10"/>
  <c r="BA80" i="10" s="1"/>
  <c r="BA84" i="10" s="1"/>
  <c r="BI8" i="8"/>
  <c r="BI80" i="8" s="1"/>
  <c r="BI84" i="8" s="1"/>
  <c r="BI8" i="10"/>
  <c r="BI80" i="10" s="1"/>
  <c r="BI84" i="10" s="1"/>
  <c r="BQ8" i="8"/>
  <c r="BQ80" i="8" s="1"/>
  <c r="BQ84" i="8" s="1"/>
  <c r="BQ8" i="10"/>
  <c r="BQ80" i="10" s="1"/>
  <c r="BQ84" i="10" s="1"/>
  <c r="BY8" i="8"/>
  <c r="BY80" i="8" s="1"/>
  <c r="BY84" i="8" s="1"/>
  <c r="BY8" i="10"/>
  <c r="BY80" i="10" s="1"/>
  <c r="BY84" i="10" s="1"/>
  <c r="CG8" i="8"/>
  <c r="CG80" i="8" s="1"/>
  <c r="CG84" i="8" s="1"/>
  <c r="CG8" i="10"/>
  <c r="CG80" i="10" s="1"/>
  <c r="CG84" i="10" s="1"/>
  <c r="CO8" i="8"/>
  <c r="CO80" i="8" s="1"/>
  <c r="CO84" i="8" s="1"/>
  <c r="CO8" i="10"/>
  <c r="CO80" i="10" s="1"/>
  <c r="CO84" i="10" s="1"/>
  <c r="CW8" i="8"/>
  <c r="CW80" i="8" s="1"/>
  <c r="CW84" i="8" s="1"/>
  <c r="CW8" i="10"/>
  <c r="CW80" i="10" s="1"/>
  <c r="CW84" i="10" s="1"/>
  <c r="DE8" i="8"/>
  <c r="DE80" i="8" s="1"/>
  <c r="DE84" i="8" s="1"/>
  <c r="DE8" i="10"/>
  <c r="DE80" i="10" s="1"/>
  <c r="DE84" i="10" s="1"/>
  <c r="DM8" i="8"/>
  <c r="DM80" i="8" s="1"/>
  <c r="DM84" i="8" s="1"/>
  <c r="DM8" i="10"/>
  <c r="DM80" i="10" s="1"/>
  <c r="DM84" i="10" s="1"/>
  <c r="DU8" i="8"/>
  <c r="DU80" i="8" s="1"/>
  <c r="DU84" i="8" s="1"/>
  <c r="DU8" i="10"/>
  <c r="DU80" i="10" s="1"/>
  <c r="DU84" i="10" s="1"/>
  <c r="EC8" i="8"/>
  <c r="EC80" i="8" s="1"/>
  <c r="EC84" i="8" s="1"/>
  <c r="EC8" i="10"/>
  <c r="EC80" i="10" s="1"/>
  <c r="EC84" i="10" s="1"/>
  <c r="EK8" i="8"/>
  <c r="EK80" i="8" s="1"/>
  <c r="EK84" i="8" s="1"/>
  <c r="EK8" i="10"/>
  <c r="EK80" i="10" s="1"/>
  <c r="EK84" i="10" s="1"/>
  <c r="ES8" i="8"/>
  <c r="ES80" i="8" s="1"/>
  <c r="ES84" i="8" s="1"/>
  <c r="ES8" i="10"/>
  <c r="ES80" i="10" s="1"/>
  <c r="ES84" i="10" s="1"/>
  <c r="FA8" i="8"/>
  <c r="FA80" i="8" s="1"/>
  <c r="FA84" i="8" s="1"/>
  <c r="FA8" i="10"/>
  <c r="FA80" i="10" s="1"/>
  <c r="FA84" i="10" s="1"/>
  <c r="FI8" i="8"/>
  <c r="FI80" i="8" s="1"/>
  <c r="FI84" i="8" s="1"/>
  <c r="FI8" i="10"/>
  <c r="FI80" i="10" s="1"/>
  <c r="FI84" i="10" s="1"/>
  <c r="FQ8" i="8"/>
  <c r="FQ80" i="8" s="1"/>
  <c r="FQ84" i="8" s="1"/>
  <c r="FQ8" i="10"/>
  <c r="FQ80" i="10" s="1"/>
  <c r="FQ84" i="10" s="1"/>
  <c r="FY8" i="8"/>
  <c r="FY80" i="8" s="1"/>
  <c r="FY84" i="8" s="1"/>
  <c r="FY8" i="10"/>
  <c r="FY80" i="10" s="1"/>
  <c r="FY84" i="10" s="1"/>
  <c r="GG8" i="8"/>
  <c r="GG80" i="8" s="1"/>
  <c r="GG84" i="8" s="1"/>
  <c r="GG8" i="10"/>
  <c r="GG80" i="10" s="1"/>
  <c r="GG84" i="10" s="1"/>
  <c r="GO8" i="8"/>
  <c r="GO80" i="8" s="1"/>
  <c r="GO84" i="8" s="1"/>
  <c r="GO8" i="10"/>
  <c r="GO80" i="10" s="1"/>
  <c r="GO84" i="10" s="1"/>
  <c r="GW8" i="8"/>
  <c r="GW80" i="8" s="1"/>
  <c r="GW84" i="8" s="1"/>
  <c r="GW8" i="10"/>
  <c r="GW80" i="10" s="1"/>
  <c r="GW84" i="10" s="1"/>
  <c r="HE8" i="8"/>
  <c r="HE80" i="8" s="1"/>
  <c r="HE84" i="8" s="1"/>
  <c r="HE8" i="10"/>
  <c r="HE80" i="10" s="1"/>
  <c r="HE84" i="10" s="1"/>
  <c r="HM8" i="8"/>
  <c r="HM80" i="8" s="1"/>
  <c r="HM84" i="8" s="1"/>
  <c r="HM8" i="10"/>
  <c r="HM80" i="10" s="1"/>
  <c r="HM84" i="10" s="1"/>
  <c r="HU8" i="8"/>
  <c r="HU80" i="8" s="1"/>
  <c r="HU84" i="8" s="1"/>
  <c r="HU8" i="10"/>
  <c r="HU80" i="10" s="1"/>
  <c r="HU84" i="10" s="1"/>
  <c r="IC8" i="8"/>
  <c r="IC80" i="8" s="1"/>
  <c r="IC84" i="8" s="1"/>
  <c r="IC8" i="10"/>
  <c r="IC80" i="10" s="1"/>
  <c r="IC84" i="10" s="1"/>
  <c r="IK8" i="8"/>
  <c r="IK80" i="8" s="1"/>
  <c r="IK84" i="8" s="1"/>
  <c r="IK8" i="10"/>
  <c r="IK80" i="10" s="1"/>
  <c r="IK84" i="10" s="1"/>
  <c r="IS8" i="8"/>
  <c r="IS80" i="8" s="1"/>
  <c r="IS84" i="8" s="1"/>
  <c r="IS8" i="10"/>
  <c r="IS80" i="10" s="1"/>
  <c r="IS84" i="10" s="1"/>
  <c r="JA8" i="8"/>
  <c r="JA80" i="8" s="1"/>
  <c r="JA84" i="8" s="1"/>
  <c r="JA8" i="10"/>
  <c r="JA80" i="10" s="1"/>
  <c r="JA84" i="10" s="1"/>
  <c r="JI8" i="8"/>
  <c r="JI80" i="8" s="1"/>
  <c r="JI84" i="8" s="1"/>
  <c r="JI8" i="10"/>
  <c r="JI80" i="10" s="1"/>
  <c r="JI84" i="10" s="1"/>
  <c r="JQ8" i="8"/>
  <c r="JQ80" i="8" s="1"/>
  <c r="JQ84" i="8" s="1"/>
  <c r="JQ8" i="10"/>
  <c r="JQ80" i="10" s="1"/>
  <c r="JQ84" i="10" s="1"/>
  <c r="JY8" i="8"/>
  <c r="JY80" i="8" s="1"/>
  <c r="JY84" i="8" s="1"/>
  <c r="JY8" i="10"/>
  <c r="JY80" i="10" s="1"/>
  <c r="JY84" i="10" s="1"/>
  <c r="KG8" i="8"/>
  <c r="KG80" i="8" s="1"/>
  <c r="KG84" i="8" s="1"/>
  <c r="KG8" i="10"/>
  <c r="KG80" i="10" s="1"/>
  <c r="KG84" i="10" s="1"/>
  <c r="D91" i="10"/>
  <c r="BO91" i="10"/>
  <c r="BP91" i="10" s="1"/>
  <c r="BQ91" i="10" s="1"/>
  <c r="BR91" i="10" s="1"/>
  <c r="BS91" i="10" s="1"/>
  <c r="BT91" i="10" s="1"/>
  <c r="BU91" i="10" s="1"/>
  <c r="BV91" i="10" s="1"/>
  <c r="BW91" i="10" s="1"/>
  <c r="BX91" i="10" s="1"/>
  <c r="BY91" i="10" s="1"/>
  <c r="BZ91" i="10" s="1"/>
  <c r="CA91" i="10" s="1"/>
  <c r="CB91" i="10" s="1"/>
  <c r="CC91" i="10" s="1"/>
  <c r="CD91" i="10" s="1"/>
  <c r="CE91" i="10" s="1"/>
  <c r="CF91" i="10" s="1"/>
  <c r="CG91" i="10" s="1"/>
  <c r="CH91" i="10" s="1"/>
  <c r="CI91" i="10" s="1"/>
  <c r="CJ91" i="10" s="1"/>
  <c r="CK91" i="10" s="1"/>
  <c r="CL91" i="10" s="1"/>
  <c r="CM91" i="10" s="1"/>
  <c r="CN91" i="10" s="1"/>
  <c r="CO91" i="10" s="1"/>
  <c r="CP91" i="10" s="1"/>
  <c r="CQ91" i="10" s="1"/>
  <c r="CR91" i="10" s="1"/>
  <c r="CS91" i="10" s="1"/>
  <c r="CT91" i="10" s="1"/>
  <c r="CU91" i="10" s="1"/>
  <c r="CV91" i="10" s="1"/>
  <c r="CW91" i="10" s="1"/>
  <c r="CX91" i="10" s="1"/>
  <c r="CY91" i="10" s="1"/>
  <c r="CZ91" i="10" s="1"/>
  <c r="DA91" i="10" s="1"/>
  <c r="DB91" i="10" s="1"/>
  <c r="DC91" i="10" s="1"/>
  <c r="DD91" i="10" s="1"/>
  <c r="DE91" i="10" s="1"/>
  <c r="DF91" i="10" s="1"/>
  <c r="DG91" i="10" s="1"/>
  <c r="DH91" i="10" s="1"/>
  <c r="DI91" i="10" s="1"/>
  <c r="DJ91" i="10" s="1"/>
  <c r="DK91" i="10" s="1"/>
  <c r="DL91" i="10" s="1"/>
  <c r="DM91" i="10" s="1"/>
  <c r="DN91" i="10" s="1"/>
  <c r="DO91" i="10" s="1"/>
  <c r="DP91" i="10" s="1"/>
  <c r="DQ91" i="10" s="1"/>
  <c r="DR91" i="10" s="1"/>
  <c r="DS91" i="10" s="1"/>
  <c r="DT91" i="10" s="1"/>
  <c r="DU91" i="10" s="1"/>
  <c r="DV91" i="10" s="1"/>
  <c r="DW91" i="10" s="1"/>
  <c r="DX91" i="10" s="1"/>
  <c r="DY91" i="10" s="1"/>
  <c r="DZ91" i="10" s="1"/>
  <c r="EA91" i="10" s="1"/>
  <c r="EB91" i="10" s="1"/>
  <c r="EC91" i="10" s="1"/>
  <c r="ED91" i="10" s="1"/>
  <c r="EE91" i="10" s="1"/>
  <c r="EF91" i="10" s="1"/>
  <c r="EG91" i="10" s="1"/>
  <c r="EH91" i="10" s="1"/>
  <c r="EI91" i="10" s="1"/>
  <c r="EJ91" i="10" s="1"/>
  <c r="EK91" i="10" s="1"/>
  <c r="EL91" i="10" s="1"/>
  <c r="EM91" i="10" s="1"/>
  <c r="EN91" i="10" s="1"/>
  <c r="EO91" i="10" s="1"/>
  <c r="EP91" i="10" s="1"/>
  <c r="EQ91" i="10" s="1"/>
  <c r="ER91" i="10" s="1"/>
  <c r="ES91" i="10" s="1"/>
  <c r="ET91" i="10" s="1"/>
  <c r="EU91" i="10" s="1"/>
  <c r="EV91" i="10" s="1"/>
  <c r="EW91" i="10" s="1"/>
  <c r="EX91" i="10" s="1"/>
  <c r="EY91" i="10" s="1"/>
  <c r="EZ91" i="10" s="1"/>
  <c r="FA91" i="10" s="1"/>
  <c r="FB91" i="10" s="1"/>
  <c r="FC91" i="10" s="1"/>
  <c r="FD91" i="10" s="1"/>
  <c r="FE91" i="10" s="1"/>
  <c r="FF91" i="10" s="1"/>
  <c r="FG91" i="10" s="1"/>
  <c r="FH91" i="10" s="1"/>
  <c r="FI91" i="10" s="1"/>
  <c r="FJ91" i="10" s="1"/>
  <c r="FK91" i="10" s="1"/>
  <c r="FL91" i="10" s="1"/>
  <c r="FM91" i="10" s="1"/>
  <c r="FN91" i="10" s="1"/>
  <c r="FO91" i="10" s="1"/>
  <c r="FP91" i="10" s="1"/>
  <c r="FQ91" i="10" s="1"/>
  <c r="FR91" i="10" s="1"/>
  <c r="FS91" i="10" s="1"/>
  <c r="FT91" i="10" s="1"/>
  <c r="FU91" i="10" s="1"/>
  <c r="FV91" i="10" s="1"/>
  <c r="FW91" i="10" s="1"/>
  <c r="FX91" i="10" s="1"/>
  <c r="FY91" i="10" s="1"/>
  <c r="FZ91" i="10" s="1"/>
  <c r="GA91" i="10" s="1"/>
  <c r="GB91" i="10" s="1"/>
  <c r="GC91" i="10" s="1"/>
  <c r="GD91" i="10" s="1"/>
  <c r="GE91" i="10" s="1"/>
  <c r="GF91" i="10" s="1"/>
  <c r="GG91" i="10" s="1"/>
  <c r="GH91" i="10" s="1"/>
  <c r="GI91" i="10" s="1"/>
  <c r="GJ91" i="10" s="1"/>
  <c r="GK91" i="10" s="1"/>
  <c r="GL91" i="10" s="1"/>
  <c r="GM91" i="10" s="1"/>
  <c r="GN91" i="10" s="1"/>
  <c r="GO91" i="10" s="1"/>
  <c r="GP91" i="10" s="1"/>
  <c r="GQ91" i="10" s="1"/>
  <c r="GR91" i="10" s="1"/>
  <c r="GS91" i="10" s="1"/>
  <c r="GT91" i="10" s="1"/>
  <c r="GU91" i="10" s="1"/>
  <c r="GV91" i="10" s="1"/>
  <c r="GW91" i="10" s="1"/>
  <c r="GX91" i="10" s="1"/>
  <c r="GY91" i="10" s="1"/>
  <c r="GZ91" i="10" s="1"/>
  <c r="HA91" i="10" s="1"/>
  <c r="HB91" i="10" s="1"/>
  <c r="HC91" i="10" s="1"/>
  <c r="HD91" i="10" s="1"/>
  <c r="HE91" i="10" s="1"/>
  <c r="HF91" i="10" s="1"/>
  <c r="HG91" i="10" s="1"/>
  <c r="HH91" i="10" s="1"/>
  <c r="HI91" i="10" s="1"/>
  <c r="HJ91" i="10" s="1"/>
  <c r="HK91" i="10" s="1"/>
  <c r="HL91" i="10" s="1"/>
  <c r="HM91" i="10" s="1"/>
  <c r="HN91" i="10" s="1"/>
  <c r="HO91" i="10" s="1"/>
  <c r="HP91" i="10" s="1"/>
  <c r="HQ91" i="10" s="1"/>
  <c r="HR91" i="10" s="1"/>
  <c r="HS91" i="10" s="1"/>
  <c r="HT91" i="10" s="1"/>
  <c r="HU91" i="10" s="1"/>
  <c r="HV91" i="10" s="1"/>
  <c r="HW91" i="10" s="1"/>
  <c r="HX91" i="10" s="1"/>
  <c r="HY91" i="10" s="1"/>
  <c r="HZ91" i="10" s="1"/>
  <c r="IA91" i="10" s="1"/>
  <c r="IB91" i="10" s="1"/>
  <c r="IC91" i="10" s="1"/>
  <c r="ID91" i="10" s="1"/>
  <c r="IE91" i="10" s="1"/>
  <c r="IF91" i="10" s="1"/>
  <c r="IG91" i="10" s="1"/>
  <c r="IH91" i="10" s="1"/>
  <c r="II91" i="10" s="1"/>
  <c r="IJ91" i="10" s="1"/>
  <c r="IK91" i="10" s="1"/>
  <c r="IL91" i="10" s="1"/>
  <c r="IM91" i="10" s="1"/>
  <c r="IN91" i="10" s="1"/>
  <c r="IO91" i="10" s="1"/>
  <c r="IP91" i="10" s="1"/>
  <c r="IQ91" i="10" s="1"/>
  <c r="IR91" i="10" s="1"/>
  <c r="IS91" i="10" s="1"/>
  <c r="IT91" i="10" s="1"/>
  <c r="IU91" i="10" s="1"/>
  <c r="IV91" i="10" s="1"/>
  <c r="IW91" i="10" s="1"/>
  <c r="IX91" i="10" s="1"/>
  <c r="IY91" i="10" s="1"/>
  <c r="IZ91" i="10" s="1"/>
  <c r="JA91" i="10" s="1"/>
  <c r="JB91" i="10" s="1"/>
  <c r="JC91" i="10" s="1"/>
  <c r="JD91" i="10" s="1"/>
  <c r="JE91" i="10" s="1"/>
  <c r="JF91" i="10" s="1"/>
  <c r="JG91" i="10" s="1"/>
  <c r="JH91" i="10" s="1"/>
  <c r="JI91" i="10" s="1"/>
  <c r="JJ91" i="10" s="1"/>
  <c r="JK91" i="10" s="1"/>
  <c r="JL91" i="10" s="1"/>
  <c r="JM91" i="10" s="1"/>
  <c r="JN91" i="10" s="1"/>
  <c r="JO91" i="10" s="1"/>
  <c r="JP91" i="10" s="1"/>
  <c r="JQ91" i="10" s="1"/>
  <c r="JR91" i="10" s="1"/>
  <c r="JS91" i="10" s="1"/>
  <c r="JT91" i="10" s="1"/>
  <c r="JU91" i="10" s="1"/>
  <c r="JV91" i="10" s="1"/>
  <c r="JW91" i="10" s="1"/>
  <c r="JX91" i="10" s="1"/>
  <c r="JY91" i="10" s="1"/>
  <c r="JZ91" i="10" s="1"/>
  <c r="KA91" i="10" s="1"/>
  <c r="KB91" i="10" s="1"/>
  <c r="KC91" i="10" s="1"/>
  <c r="KD91" i="10" s="1"/>
  <c r="KE91" i="10" s="1"/>
  <c r="KF91" i="10" s="1"/>
  <c r="KG91" i="10" s="1"/>
  <c r="BC2" i="8"/>
  <c r="BC20" i="8" s="1"/>
  <c r="BC24" i="8" s="1"/>
  <c r="BC2" i="10"/>
  <c r="BC20" i="10" s="1"/>
  <c r="BC24" i="10" s="1"/>
  <c r="BK2" i="8"/>
  <c r="BK20" i="8" s="1"/>
  <c r="BK24" i="8" s="1"/>
  <c r="BK2" i="10"/>
  <c r="BK20" i="10" s="1"/>
  <c r="BK24" i="10" s="1"/>
  <c r="BS2" i="8"/>
  <c r="BS20" i="8" s="1"/>
  <c r="BS24" i="8" s="1"/>
  <c r="BS2" i="10"/>
  <c r="BS20" i="10" s="1"/>
  <c r="BS24" i="10" s="1"/>
  <c r="CA2" i="8"/>
  <c r="CA20" i="8" s="1"/>
  <c r="CA24" i="8" s="1"/>
  <c r="CA2" i="10"/>
  <c r="CA20" i="10" s="1"/>
  <c r="CA24" i="10" s="1"/>
  <c r="CI2" i="8"/>
  <c r="CI20" i="8" s="1"/>
  <c r="CI24" i="8" s="1"/>
  <c r="CI2" i="10"/>
  <c r="CI20" i="10" s="1"/>
  <c r="CI24" i="10" s="1"/>
  <c r="CQ2" i="8"/>
  <c r="CQ20" i="8" s="1"/>
  <c r="CQ24" i="8" s="1"/>
  <c r="CQ2" i="10"/>
  <c r="CQ20" i="10" s="1"/>
  <c r="CQ24" i="10" s="1"/>
  <c r="CY2" i="8"/>
  <c r="CY20" i="8" s="1"/>
  <c r="CY24" i="8" s="1"/>
  <c r="CY2" i="10"/>
  <c r="CY20" i="10" s="1"/>
  <c r="CY24" i="10" s="1"/>
  <c r="DG2" i="8"/>
  <c r="DG20" i="8" s="1"/>
  <c r="DG24" i="8" s="1"/>
  <c r="DG2" i="10"/>
  <c r="DG20" i="10" s="1"/>
  <c r="DG24" i="10" s="1"/>
  <c r="DO2" i="8"/>
  <c r="DO20" i="8" s="1"/>
  <c r="DO24" i="8" s="1"/>
  <c r="DO2" i="10"/>
  <c r="DO20" i="10" s="1"/>
  <c r="DO24" i="10" s="1"/>
  <c r="DW2" i="8"/>
  <c r="DW20" i="8" s="1"/>
  <c r="DW24" i="8" s="1"/>
  <c r="DW2" i="10"/>
  <c r="DW20" i="10" s="1"/>
  <c r="DW24" i="10" s="1"/>
  <c r="EE2" i="8"/>
  <c r="EE20" i="8" s="1"/>
  <c r="EE24" i="8" s="1"/>
  <c r="EE2" i="10"/>
  <c r="EE20" i="10" s="1"/>
  <c r="EE24" i="10" s="1"/>
  <c r="EM2" i="8"/>
  <c r="EM20" i="8" s="1"/>
  <c r="EM24" i="8" s="1"/>
  <c r="EM2" i="10"/>
  <c r="EM20" i="10" s="1"/>
  <c r="EM24" i="10" s="1"/>
  <c r="EU2" i="8"/>
  <c r="EU20" i="8" s="1"/>
  <c r="EU24" i="8" s="1"/>
  <c r="EU2" i="10"/>
  <c r="EU20" i="10" s="1"/>
  <c r="EU24" i="10" s="1"/>
  <c r="FC2" i="8"/>
  <c r="FC20" i="8" s="1"/>
  <c r="FC24" i="8" s="1"/>
  <c r="FC2" i="10"/>
  <c r="FC20" i="10" s="1"/>
  <c r="FC24" i="10" s="1"/>
  <c r="FK2" i="8"/>
  <c r="FK20" i="8" s="1"/>
  <c r="FK24" i="8" s="1"/>
  <c r="FK2" i="10"/>
  <c r="FK20" i="10" s="1"/>
  <c r="FK24" i="10" s="1"/>
  <c r="FS2" i="8"/>
  <c r="FS20" i="8" s="1"/>
  <c r="FS24" i="8" s="1"/>
  <c r="FS2" i="10"/>
  <c r="FS20" i="10" s="1"/>
  <c r="FS24" i="10" s="1"/>
  <c r="GA2" i="8"/>
  <c r="GA20" i="8" s="1"/>
  <c r="GA24" i="8" s="1"/>
  <c r="GA2" i="10"/>
  <c r="GA20" i="10" s="1"/>
  <c r="GA24" i="10" s="1"/>
  <c r="GI2" i="8"/>
  <c r="GI20" i="8" s="1"/>
  <c r="GI24" i="8" s="1"/>
  <c r="GI2" i="10"/>
  <c r="GI20" i="10" s="1"/>
  <c r="GI24" i="10" s="1"/>
  <c r="GQ2" i="8"/>
  <c r="GQ20" i="8" s="1"/>
  <c r="GQ24" i="8" s="1"/>
  <c r="GQ2" i="10"/>
  <c r="GQ20" i="10" s="1"/>
  <c r="GQ24" i="10" s="1"/>
  <c r="GY2" i="8"/>
  <c r="GY20" i="8" s="1"/>
  <c r="GY24" i="8" s="1"/>
  <c r="GY2" i="10"/>
  <c r="GY20" i="10" s="1"/>
  <c r="GY24" i="10" s="1"/>
  <c r="HG2" i="8"/>
  <c r="HG20" i="8" s="1"/>
  <c r="HG24" i="8" s="1"/>
  <c r="HG2" i="10"/>
  <c r="HG20" i="10" s="1"/>
  <c r="HG24" i="10" s="1"/>
  <c r="HO2" i="8"/>
  <c r="HO20" i="8" s="1"/>
  <c r="HO24" i="8" s="1"/>
  <c r="HO2" i="10"/>
  <c r="HO20" i="10" s="1"/>
  <c r="HO24" i="10" s="1"/>
  <c r="HW2" i="8"/>
  <c r="HW20" i="8" s="1"/>
  <c r="HW24" i="8" s="1"/>
  <c r="HW2" i="10"/>
  <c r="HW20" i="10" s="1"/>
  <c r="HW24" i="10" s="1"/>
  <c r="IE2" i="8"/>
  <c r="IE20" i="8" s="1"/>
  <c r="IE24" i="8" s="1"/>
  <c r="IE2" i="10"/>
  <c r="IE20" i="10" s="1"/>
  <c r="IE24" i="10" s="1"/>
  <c r="IM2" i="8"/>
  <c r="IM20" i="8" s="1"/>
  <c r="IM24" i="8" s="1"/>
  <c r="IM2" i="10"/>
  <c r="IM20" i="10" s="1"/>
  <c r="IM24" i="10" s="1"/>
  <c r="IU2" i="8"/>
  <c r="IU20" i="8" s="1"/>
  <c r="IU24" i="8" s="1"/>
  <c r="IU2" i="10"/>
  <c r="IU20" i="10" s="1"/>
  <c r="IU24" i="10" s="1"/>
  <c r="JC2" i="8"/>
  <c r="JC20" i="8" s="1"/>
  <c r="JC24" i="8" s="1"/>
  <c r="JC2" i="10"/>
  <c r="JC20" i="10" s="1"/>
  <c r="JC24" i="10" s="1"/>
  <c r="JK2" i="8"/>
  <c r="JK20" i="8" s="1"/>
  <c r="JK24" i="8" s="1"/>
  <c r="JK2" i="10"/>
  <c r="JK20" i="10" s="1"/>
  <c r="JK24" i="10" s="1"/>
  <c r="JS2" i="8"/>
  <c r="JS20" i="8" s="1"/>
  <c r="JS24" i="8" s="1"/>
  <c r="JS2" i="10"/>
  <c r="JS20" i="10" s="1"/>
  <c r="JS24" i="10" s="1"/>
  <c r="KA2" i="8"/>
  <c r="KA20" i="8" s="1"/>
  <c r="KA24" i="8" s="1"/>
  <c r="KA2" i="10"/>
  <c r="KA20" i="10" s="1"/>
  <c r="KA24" i="10" s="1"/>
  <c r="F8" i="8"/>
  <c r="F80" i="8" s="1"/>
  <c r="F84" i="8" s="1"/>
  <c r="F8" i="10"/>
  <c r="F80" i="10" s="1"/>
  <c r="F84" i="10" s="1"/>
  <c r="N8" i="8"/>
  <c r="N80" i="8" s="1"/>
  <c r="N84" i="8" s="1"/>
  <c r="N8" i="10"/>
  <c r="N80" i="10" s="1"/>
  <c r="N84" i="10" s="1"/>
  <c r="V8" i="8"/>
  <c r="V80" i="8" s="1"/>
  <c r="V84" i="8" s="1"/>
  <c r="V8" i="10"/>
  <c r="V80" i="10" s="1"/>
  <c r="V84" i="10" s="1"/>
  <c r="AD8" i="8"/>
  <c r="AD80" i="8" s="1"/>
  <c r="AD84" i="8" s="1"/>
  <c r="AD8" i="10"/>
  <c r="AD80" i="10" s="1"/>
  <c r="AD84" i="10" s="1"/>
  <c r="AL8" i="8"/>
  <c r="AL80" i="8" s="1"/>
  <c r="AL84" i="8" s="1"/>
  <c r="AL8" i="10"/>
  <c r="AL80" i="10" s="1"/>
  <c r="AL84" i="10" s="1"/>
  <c r="AT8" i="8"/>
  <c r="AT80" i="8" s="1"/>
  <c r="AT84" i="8" s="1"/>
  <c r="AT8" i="10"/>
  <c r="AT80" i="10" s="1"/>
  <c r="AT84" i="10" s="1"/>
  <c r="BB8" i="8"/>
  <c r="BB80" i="8" s="1"/>
  <c r="BB84" i="8" s="1"/>
  <c r="BB8" i="10"/>
  <c r="BB80" i="10" s="1"/>
  <c r="BB84" i="10" s="1"/>
  <c r="BJ8" i="8"/>
  <c r="BJ80" i="8" s="1"/>
  <c r="BJ84" i="8" s="1"/>
  <c r="BJ8" i="10"/>
  <c r="BJ80" i="10" s="1"/>
  <c r="BJ84" i="10" s="1"/>
  <c r="BR8" i="8"/>
  <c r="BR80" i="8" s="1"/>
  <c r="BR84" i="8" s="1"/>
  <c r="BR8" i="10"/>
  <c r="BR80" i="10" s="1"/>
  <c r="BR84" i="10" s="1"/>
  <c r="BZ8" i="8"/>
  <c r="BZ80" i="8" s="1"/>
  <c r="BZ84" i="8" s="1"/>
  <c r="BZ8" i="10"/>
  <c r="BZ80" i="10" s="1"/>
  <c r="BZ84" i="10" s="1"/>
  <c r="CH8" i="8"/>
  <c r="CH80" i="8" s="1"/>
  <c r="CH84" i="8" s="1"/>
  <c r="CH8" i="10"/>
  <c r="CH80" i="10" s="1"/>
  <c r="CH84" i="10" s="1"/>
  <c r="CP8" i="8"/>
  <c r="CP80" i="8" s="1"/>
  <c r="CP84" i="8" s="1"/>
  <c r="CP8" i="10"/>
  <c r="CP80" i="10" s="1"/>
  <c r="CP84" i="10" s="1"/>
  <c r="CX8" i="8"/>
  <c r="CX80" i="8" s="1"/>
  <c r="CX84" i="8" s="1"/>
  <c r="CX8" i="10"/>
  <c r="CX80" i="10" s="1"/>
  <c r="CX84" i="10" s="1"/>
  <c r="DF8" i="8"/>
  <c r="DF80" i="8" s="1"/>
  <c r="DF84" i="8" s="1"/>
  <c r="DF8" i="10"/>
  <c r="DF80" i="10" s="1"/>
  <c r="DF84" i="10" s="1"/>
  <c r="DN8" i="8"/>
  <c r="DN80" i="8" s="1"/>
  <c r="DN84" i="8" s="1"/>
  <c r="DN8" i="10"/>
  <c r="DN80" i="10" s="1"/>
  <c r="DN84" i="10" s="1"/>
  <c r="DV8" i="8"/>
  <c r="DV80" i="8" s="1"/>
  <c r="DV84" i="8" s="1"/>
  <c r="DV8" i="10"/>
  <c r="DV80" i="10" s="1"/>
  <c r="DV84" i="10" s="1"/>
  <c r="ED8" i="8"/>
  <c r="ED80" i="8" s="1"/>
  <c r="ED84" i="8" s="1"/>
  <c r="ED8" i="10"/>
  <c r="ED80" i="10" s="1"/>
  <c r="ED84" i="10" s="1"/>
  <c r="EL8" i="8"/>
  <c r="EL80" i="8" s="1"/>
  <c r="EL84" i="8" s="1"/>
  <c r="EL8" i="10"/>
  <c r="EL80" i="10" s="1"/>
  <c r="EL84" i="10" s="1"/>
  <c r="ET8" i="8"/>
  <c r="ET80" i="8" s="1"/>
  <c r="ET84" i="8" s="1"/>
  <c r="ET8" i="10"/>
  <c r="ET80" i="10" s="1"/>
  <c r="ET84" i="10" s="1"/>
  <c r="FB8" i="8"/>
  <c r="FB80" i="8" s="1"/>
  <c r="FB84" i="8" s="1"/>
  <c r="FB8" i="10"/>
  <c r="FB80" i="10" s="1"/>
  <c r="FB84" i="10" s="1"/>
  <c r="FJ8" i="8"/>
  <c r="FJ80" i="8" s="1"/>
  <c r="FJ84" i="8" s="1"/>
  <c r="FJ8" i="10"/>
  <c r="FJ80" i="10" s="1"/>
  <c r="FJ84" i="10" s="1"/>
  <c r="FR8" i="8"/>
  <c r="FR80" i="8" s="1"/>
  <c r="FR84" i="8" s="1"/>
  <c r="FR8" i="10"/>
  <c r="FR80" i="10" s="1"/>
  <c r="FR84" i="10" s="1"/>
  <c r="FZ8" i="8"/>
  <c r="FZ80" i="8" s="1"/>
  <c r="FZ84" i="8" s="1"/>
  <c r="FZ8" i="10"/>
  <c r="FZ80" i="10" s="1"/>
  <c r="FZ84" i="10" s="1"/>
  <c r="GH8" i="8"/>
  <c r="GH80" i="8" s="1"/>
  <c r="GH84" i="8" s="1"/>
  <c r="GH8" i="10"/>
  <c r="GH80" i="10" s="1"/>
  <c r="GH84" i="10" s="1"/>
  <c r="GP8" i="8"/>
  <c r="GP80" i="8" s="1"/>
  <c r="GP84" i="8" s="1"/>
  <c r="GP8" i="10"/>
  <c r="GP80" i="10" s="1"/>
  <c r="GP84" i="10" s="1"/>
  <c r="GX8" i="8"/>
  <c r="GX80" i="8" s="1"/>
  <c r="GX84" i="8" s="1"/>
  <c r="GX8" i="10"/>
  <c r="GX80" i="10" s="1"/>
  <c r="GX84" i="10" s="1"/>
  <c r="HF8" i="8"/>
  <c r="HF80" i="8" s="1"/>
  <c r="HF84" i="8" s="1"/>
  <c r="HF8" i="10"/>
  <c r="HF80" i="10" s="1"/>
  <c r="HF84" i="10" s="1"/>
  <c r="HN8" i="8"/>
  <c r="HN80" i="8" s="1"/>
  <c r="HN84" i="8" s="1"/>
  <c r="HN8" i="10"/>
  <c r="HN80" i="10" s="1"/>
  <c r="HN84" i="10" s="1"/>
  <c r="HV8" i="8"/>
  <c r="HV80" i="8" s="1"/>
  <c r="HV84" i="8" s="1"/>
  <c r="HV8" i="10"/>
  <c r="HV80" i="10" s="1"/>
  <c r="HV84" i="10" s="1"/>
  <c r="ID8" i="8"/>
  <c r="ID80" i="8" s="1"/>
  <c r="ID84" i="8" s="1"/>
  <c r="ID8" i="10"/>
  <c r="ID80" i="10" s="1"/>
  <c r="ID84" i="10" s="1"/>
  <c r="IL8" i="8"/>
  <c r="IL80" i="8" s="1"/>
  <c r="IL84" i="8" s="1"/>
  <c r="IL8" i="10"/>
  <c r="IL80" i="10" s="1"/>
  <c r="IL84" i="10" s="1"/>
  <c r="IT8" i="8"/>
  <c r="IT80" i="8" s="1"/>
  <c r="IT84" i="8" s="1"/>
  <c r="IT8" i="10"/>
  <c r="IT80" i="10" s="1"/>
  <c r="IT84" i="10" s="1"/>
  <c r="JB8" i="8"/>
  <c r="JB80" i="8" s="1"/>
  <c r="JB84" i="8" s="1"/>
  <c r="JB8" i="10"/>
  <c r="JB80" i="10" s="1"/>
  <c r="JB84" i="10" s="1"/>
  <c r="JJ8" i="8"/>
  <c r="JJ80" i="8" s="1"/>
  <c r="JJ84" i="8" s="1"/>
  <c r="JJ8" i="10"/>
  <c r="JJ80" i="10" s="1"/>
  <c r="JJ84" i="10" s="1"/>
  <c r="JR8" i="8"/>
  <c r="JR80" i="8" s="1"/>
  <c r="JR84" i="8" s="1"/>
  <c r="JR8" i="10"/>
  <c r="JR80" i="10" s="1"/>
  <c r="JR84" i="10" s="1"/>
  <c r="JZ8" i="8"/>
  <c r="JZ80" i="8" s="1"/>
  <c r="JZ84" i="8" s="1"/>
  <c r="JZ8" i="10"/>
  <c r="JZ80" i="10" s="1"/>
  <c r="JZ84" i="10" s="1"/>
  <c r="CR2" i="8"/>
  <c r="CR20" i="8" s="1"/>
  <c r="CR24" i="8" s="1"/>
  <c r="CR2" i="10"/>
  <c r="CR20" i="10" s="1"/>
  <c r="CR24" i="10" s="1"/>
  <c r="EN2" i="8"/>
  <c r="EN20" i="8" s="1"/>
  <c r="EN24" i="8" s="1"/>
  <c r="EN2" i="10"/>
  <c r="EN20" i="10" s="1"/>
  <c r="EN24" i="10" s="1"/>
  <c r="IN2" i="8"/>
  <c r="IN20" i="8" s="1"/>
  <c r="IN24" i="8" s="1"/>
  <c r="IN2" i="10"/>
  <c r="IN20" i="10" s="1"/>
  <c r="IN24" i="10" s="1"/>
  <c r="IV2" i="8"/>
  <c r="IV20" i="8" s="1"/>
  <c r="IV24" i="8" s="1"/>
  <c r="IV2" i="10"/>
  <c r="IV20" i="10" s="1"/>
  <c r="IV24" i="10" s="1"/>
  <c r="JD2" i="8"/>
  <c r="JD20" i="8" s="1"/>
  <c r="JD24" i="8" s="1"/>
  <c r="JD2" i="10"/>
  <c r="JD20" i="10" s="1"/>
  <c r="JD24" i="10" s="1"/>
  <c r="JL2" i="8"/>
  <c r="JL20" i="8" s="1"/>
  <c r="JL24" i="8" s="1"/>
  <c r="JL2" i="10"/>
  <c r="JL20" i="10" s="1"/>
  <c r="JL24" i="10" s="1"/>
  <c r="JT2" i="8"/>
  <c r="JT20" i="8" s="1"/>
  <c r="JT24" i="8" s="1"/>
  <c r="JT2" i="10"/>
  <c r="JT20" i="10" s="1"/>
  <c r="JT24" i="10" s="1"/>
  <c r="KB2" i="8"/>
  <c r="KB20" i="8" s="1"/>
  <c r="KB24" i="8" s="1"/>
  <c r="KB2" i="10"/>
  <c r="KB20" i="10" s="1"/>
  <c r="KB24" i="10" s="1"/>
  <c r="G8" i="8"/>
  <c r="G80" i="8" s="1"/>
  <c r="G84" i="8" s="1"/>
  <c r="G8" i="10"/>
  <c r="G80" i="10" s="1"/>
  <c r="G84" i="10" s="1"/>
  <c r="O8" i="8"/>
  <c r="O80" i="8" s="1"/>
  <c r="O84" i="8" s="1"/>
  <c r="O8" i="10"/>
  <c r="O80" i="10" s="1"/>
  <c r="O84" i="10" s="1"/>
  <c r="W8" i="8"/>
  <c r="W80" i="8" s="1"/>
  <c r="W84" i="8" s="1"/>
  <c r="W8" i="10"/>
  <c r="W80" i="10" s="1"/>
  <c r="W84" i="10" s="1"/>
  <c r="AE8" i="8"/>
  <c r="AE80" i="8" s="1"/>
  <c r="AE84" i="8" s="1"/>
  <c r="AE8" i="10"/>
  <c r="AE80" i="10" s="1"/>
  <c r="AE84" i="10" s="1"/>
  <c r="AM8" i="8"/>
  <c r="AM80" i="8" s="1"/>
  <c r="AM84" i="8" s="1"/>
  <c r="AM8" i="10"/>
  <c r="AM80" i="10" s="1"/>
  <c r="AM84" i="10" s="1"/>
  <c r="AU8" i="8"/>
  <c r="AU80" i="8" s="1"/>
  <c r="AU84" i="8" s="1"/>
  <c r="AU8" i="10"/>
  <c r="AU80" i="10" s="1"/>
  <c r="AU84" i="10" s="1"/>
  <c r="BC8" i="8"/>
  <c r="BC80" i="8" s="1"/>
  <c r="BC84" i="8" s="1"/>
  <c r="BC8" i="10"/>
  <c r="BC80" i="10" s="1"/>
  <c r="BC84" i="10" s="1"/>
  <c r="BK8" i="8"/>
  <c r="BK80" i="8" s="1"/>
  <c r="BK84" i="8" s="1"/>
  <c r="BK8" i="10"/>
  <c r="BK80" i="10" s="1"/>
  <c r="BK84" i="10" s="1"/>
  <c r="BS8" i="8"/>
  <c r="BS80" i="8" s="1"/>
  <c r="BS84" i="8" s="1"/>
  <c r="BS8" i="10"/>
  <c r="BS80" i="10" s="1"/>
  <c r="BS84" i="10" s="1"/>
  <c r="CA8" i="8"/>
  <c r="CA80" i="8" s="1"/>
  <c r="CA84" i="8" s="1"/>
  <c r="CA8" i="10"/>
  <c r="CA80" i="10" s="1"/>
  <c r="CA84" i="10" s="1"/>
  <c r="CI8" i="8"/>
  <c r="CI80" i="8" s="1"/>
  <c r="CI84" i="8" s="1"/>
  <c r="CI8" i="10"/>
  <c r="CI80" i="10" s="1"/>
  <c r="CI84" i="10" s="1"/>
  <c r="CQ8" i="8"/>
  <c r="CQ80" i="8" s="1"/>
  <c r="CQ84" i="8" s="1"/>
  <c r="CQ8" i="10"/>
  <c r="CQ80" i="10" s="1"/>
  <c r="CQ84" i="10" s="1"/>
  <c r="CY8" i="8"/>
  <c r="CY80" i="8" s="1"/>
  <c r="CY84" i="8" s="1"/>
  <c r="CY8" i="10"/>
  <c r="CY80" i="10" s="1"/>
  <c r="CY84" i="10" s="1"/>
  <c r="DG8" i="8"/>
  <c r="DG80" i="8" s="1"/>
  <c r="DG84" i="8" s="1"/>
  <c r="DG8" i="10"/>
  <c r="DG80" i="10" s="1"/>
  <c r="DG84" i="10" s="1"/>
  <c r="DO8" i="8"/>
  <c r="DO80" i="8" s="1"/>
  <c r="DO84" i="8" s="1"/>
  <c r="DO8" i="10"/>
  <c r="DO80" i="10" s="1"/>
  <c r="DO84" i="10" s="1"/>
  <c r="DW8" i="8"/>
  <c r="DW80" i="8" s="1"/>
  <c r="DW84" i="8" s="1"/>
  <c r="DW8" i="10"/>
  <c r="DW80" i="10" s="1"/>
  <c r="DW84" i="10" s="1"/>
  <c r="EE8" i="8"/>
  <c r="EE80" i="8" s="1"/>
  <c r="EE84" i="8" s="1"/>
  <c r="EE8" i="10"/>
  <c r="EE80" i="10" s="1"/>
  <c r="EE84" i="10" s="1"/>
  <c r="EM8" i="8"/>
  <c r="EM80" i="8" s="1"/>
  <c r="EM84" i="8" s="1"/>
  <c r="EM8" i="10"/>
  <c r="EM80" i="10" s="1"/>
  <c r="EM84" i="10" s="1"/>
  <c r="EU8" i="8"/>
  <c r="EU80" i="8" s="1"/>
  <c r="EU84" i="8" s="1"/>
  <c r="EU8" i="10"/>
  <c r="EU80" i="10" s="1"/>
  <c r="EU84" i="10" s="1"/>
  <c r="FC8" i="8"/>
  <c r="FC80" i="8" s="1"/>
  <c r="FC84" i="8" s="1"/>
  <c r="FC8" i="10"/>
  <c r="FC80" i="10" s="1"/>
  <c r="FC84" i="10" s="1"/>
  <c r="FK8" i="8"/>
  <c r="FK80" i="8" s="1"/>
  <c r="FK84" i="8" s="1"/>
  <c r="FK8" i="10"/>
  <c r="FK80" i="10" s="1"/>
  <c r="FK84" i="10" s="1"/>
  <c r="FS8" i="8"/>
  <c r="FS80" i="8" s="1"/>
  <c r="FS84" i="8" s="1"/>
  <c r="FS8" i="10"/>
  <c r="FS80" i="10" s="1"/>
  <c r="FS84" i="10" s="1"/>
  <c r="GA8" i="8"/>
  <c r="GA80" i="8" s="1"/>
  <c r="GA84" i="8" s="1"/>
  <c r="GA8" i="10"/>
  <c r="GA80" i="10" s="1"/>
  <c r="GA84" i="10" s="1"/>
  <c r="GI8" i="8"/>
  <c r="GI80" i="8" s="1"/>
  <c r="GI84" i="8" s="1"/>
  <c r="GI8" i="10"/>
  <c r="GI80" i="10" s="1"/>
  <c r="GI84" i="10" s="1"/>
  <c r="GQ8" i="8"/>
  <c r="GQ80" i="8" s="1"/>
  <c r="GQ84" i="8" s="1"/>
  <c r="GQ8" i="10"/>
  <c r="GQ80" i="10" s="1"/>
  <c r="GQ84" i="10" s="1"/>
  <c r="GY8" i="8"/>
  <c r="GY80" i="8" s="1"/>
  <c r="GY84" i="8" s="1"/>
  <c r="GY8" i="10"/>
  <c r="GY80" i="10" s="1"/>
  <c r="GY84" i="10" s="1"/>
  <c r="HW8" i="8"/>
  <c r="HW80" i="8" s="1"/>
  <c r="HW84" i="8" s="1"/>
  <c r="HW8" i="10"/>
  <c r="HW80" i="10" s="1"/>
  <c r="HW84" i="10" s="1"/>
  <c r="IE8" i="8"/>
  <c r="IE80" i="8" s="1"/>
  <c r="IE84" i="8" s="1"/>
  <c r="IE8" i="10"/>
  <c r="IE80" i="10" s="1"/>
  <c r="IE84" i="10" s="1"/>
  <c r="IM8" i="8"/>
  <c r="IM80" i="8" s="1"/>
  <c r="IM84" i="8" s="1"/>
  <c r="IM8" i="10"/>
  <c r="IM80" i="10" s="1"/>
  <c r="IM84" i="10" s="1"/>
  <c r="IU8" i="8"/>
  <c r="IU80" i="8" s="1"/>
  <c r="IU84" i="8" s="1"/>
  <c r="IU8" i="10"/>
  <c r="IU80" i="10" s="1"/>
  <c r="IU84" i="10" s="1"/>
  <c r="JC8" i="8"/>
  <c r="JC80" i="8" s="1"/>
  <c r="JC84" i="8" s="1"/>
  <c r="JC8" i="10"/>
  <c r="JC80" i="10" s="1"/>
  <c r="JC84" i="10" s="1"/>
  <c r="JK8" i="8"/>
  <c r="JK80" i="8" s="1"/>
  <c r="JK84" i="8" s="1"/>
  <c r="JK8" i="10"/>
  <c r="JK80" i="10" s="1"/>
  <c r="JK84" i="10" s="1"/>
  <c r="JS8" i="8"/>
  <c r="JS80" i="8" s="1"/>
  <c r="JS84" i="8" s="1"/>
  <c r="JS8" i="10"/>
  <c r="JS80" i="10" s="1"/>
  <c r="JS84" i="10" s="1"/>
  <c r="KA8" i="8"/>
  <c r="KA80" i="8" s="1"/>
  <c r="KA84" i="8" s="1"/>
  <c r="KA8" i="10"/>
  <c r="KA80" i="10" s="1"/>
  <c r="KA84" i="10" s="1"/>
  <c r="E71" i="10"/>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1" i="10" s="1"/>
  <c r="AD71" i="10" s="1"/>
  <c r="AE71" i="10" s="1"/>
  <c r="AF71" i="10" s="1"/>
  <c r="AG71" i="10" s="1"/>
  <c r="AH71" i="10" s="1"/>
  <c r="AI71" i="10" s="1"/>
  <c r="AJ71" i="10" s="1"/>
  <c r="AK71" i="10" s="1"/>
  <c r="AL71" i="10" s="1"/>
  <c r="AM71" i="10" s="1"/>
  <c r="AN71" i="10" s="1"/>
  <c r="AO71" i="10" s="1"/>
  <c r="AP71" i="10" s="1"/>
  <c r="AQ71" i="10" s="1"/>
  <c r="AR71" i="10" s="1"/>
  <c r="AS71" i="10" s="1"/>
  <c r="AT71" i="10" s="1"/>
  <c r="AU71" i="10" s="1"/>
  <c r="AV71" i="10" s="1"/>
  <c r="AW71" i="10" s="1"/>
  <c r="AX71" i="10" s="1"/>
  <c r="AY71" i="10" s="1"/>
  <c r="AZ71" i="10" s="1"/>
  <c r="BA71" i="10" s="1"/>
  <c r="BB71" i="10" s="1"/>
  <c r="BC71" i="10" s="1"/>
  <c r="BD71" i="10" s="1"/>
  <c r="BE71" i="10" s="1"/>
  <c r="BF71" i="10" s="1"/>
  <c r="BG71" i="10" s="1"/>
  <c r="BH71" i="10" s="1"/>
  <c r="BI71" i="10" s="1"/>
  <c r="BJ71" i="10" s="1"/>
  <c r="BK71" i="10" s="1"/>
  <c r="BL71" i="10" s="1"/>
  <c r="BM71" i="10" s="1"/>
  <c r="BN71" i="10" s="1"/>
  <c r="E74" i="10"/>
  <c r="E75" i="10" s="1"/>
  <c r="BL2" i="8"/>
  <c r="BL20" i="8" s="1"/>
  <c r="BL24" i="8" s="1"/>
  <c r="BL2" i="10"/>
  <c r="BL20" i="10" s="1"/>
  <c r="BL24" i="10" s="1"/>
  <c r="CB2" i="8"/>
  <c r="CB20" i="8" s="1"/>
  <c r="CB24" i="8" s="1"/>
  <c r="CB2" i="10"/>
  <c r="CB20" i="10" s="1"/>
  <c r="CB24" i="10" s="1"/>
  <c r="CZ2" i="8"/>
  <c r="CZ20" i="8" s="1"/>
  <c r="CZ24" i="8" s="1"/>
  <c r="CZ2" i="10"/>
  <c r="CZ20" i="10" s="1"/>
  <c r="CZ24" i="10" s="1"/>
  <c r="DH2" i="8"/>
  <c r="DH20" i="8" s="1"/>
  <c r="DH24" i="8" s="1"/>
  <c r="DH2" i="10"/>
  <c r="DH20" i="10" s="1"/>
  <c r="DH24" i="10" s="1"/>
  <c r="DX2" i="8"/>
  <c r="DX20" i="8" s="1"/>
  <c r="DX24" i="8" s="1"/>
  <c r="DX2" i="10"/>
  <c r="DX20" i="10" s="1"/>
  <c r="DX24" i="10" s="1"/>
  <c r="GB2" i="8"/>
  <c r="GB20" i="8" s="1"/>
  <c r="GB24" i="8" s="1"/>
  <c r="GB2" i="10"/>
  <c r="GB20" i="10" s="1"/>
  <c r="GB24" i="10" s="1"/>
  <c r="HO8" i="8"/>
  <c r="HO80" i="8" s="1"/>
  <c r="HO84" i="8" s="1"/>
  <c r="HO8" i="10"/>
  <c r="HO80" i="10" s="1"/>
  <c r="HO84" i="10" s="1"/>
  <c r="BE2" i="8"/>
  <c r="BE20" i="8" s="1"/>
  <c r="BE24" i="8" s="1"/>
  <c r="BE2" i="10"/>
  <c r="BE20" i="10" s="1"/>
  <c r="BE24" i="10" s="1"/>
  <c r="BM2" i="8"/>
  <c r="BM20" i="8" s="1"/>
  <c r="BM24" i="8" s="1"/>
  <c r="BM2" i="10"/>
  <c r="BM20" i="10" s="1"/>
  <c r="BM24" i="10" s="1"/>
  <c r="BU2" i="8"/>
  <c r="BU20" i="8" s="1"/>
  <c r="BU24" i="8" s="1"/>
  <c r="BU2" i="10"/>
  <c r="BU20" i="10" s="1"/>
  <c r="BU24" i="10" s="1"/>
  <c r="CC2" i="8"/>
  <c r="CC20" i="8" s="1"/>
  <c r="CC24" i="8" s="1"/>
  <c r="CC2" i="10"/>
  <c r="CC20" i="10" s="1"/>
  <c r="CC24" i="10" s="1"/>
  <c r="CK2" i="8"/>
  <c r="CK20" i="8" s="1"/>
  <c r="CK24" i="8" s="1"/>
  <c r="CK2" i="10"/>
  <c r="CK20" i="10" s="1"/>
  <c r="CK24" i="10" s="1"/>
  <c r="CS2" i="8"/>
  <c r="CS20" i="8" s="1"/>
  <c r="CS24" i="8" s="1"/>
  <c r="CS2" i="10"/>
  <c r="CS20" i="10" s="1"/>
  <c r="CS24" i="10" s="1"/>
  <c r="DA2" i="8"/>
  <c r="DA20" i="8" s="1"/>
  <c r="DA24" i="8" s="1"/>
  <c r="DA2" i="10"/>
  <c r="DA20" i="10" s="1"/>
  <c r="DA24" i="10" s="1"/>
  <c r="DI2" i="8"/>
  <c r="DI20" i="8" s="1"/>
  <c r="DI24" i="8" s="1"/>
  <c r="DI2" i="10"/>
  <c r="DI20" i="10" s="1"/>
  <c r="DI24" i="10" s="1"/>
  <c r="DQ2" i="8"/>
  <c r="DQ20" i="8" s="1"/>
  <c r="DQ24" i="8" s="1"/>
  <c r="DQ2" i="10"/>
  <c r="DQ20" i="10" s="1"/>
  <c r="DQ24" i="10" s="1"/>
  <c r="DY2" i="8"/>
  <c r="DY20" i="8" s="1"/>
  <c r="DY24" i="8" s="1"/>
  <c r="DY2" i="10"/>
  <c r="DY20" i="10" s="1"/>
  <c r="DY24" i="10" s="1"/>
  <c r="EG2" i="8"/>
  <c r="EG20" i="8" s="1"/>
  <c r="EG24" i="8" s="1"/>
  <c r="EG2" i="10"/>
  <c r="EG20" i="10" s="1"/>
  <c r="EG24" i="10" s="1"/>
  <c r="EO2" i="8"/>
  <c r="EO20" i="8" s="1"/>
  <c r="EO24" i="8" s="1"/>
  <c r="EO2" i="10"/>
  <c r="EO20" i="10" s="1"/>
  <c r="EO24" i="10" s="1"/>
  <c r="EW2" i="8"/>
  <c r="EW20" i="8" s="1"/>
  <c r="EW24" i="8" s="1"/>
  <c r="EW2" i="10"/>
  <c r="EW20" i="10" s="1"/>
  <c r="EW24" i="10" s="1"/>
  <c r="FE2" i="8"/>
  <c r="FE20" i="8" s="1"/>
  <c r="FE24" i="8" s="1"/>
  <c r="FE2" i="10"/>
  <c r="FE20" i="10" s="1"/>
  <c r="FE24" i="10" s="1"/>
  <c r="FM2" i="8"/>
  <c r="FM20" i="8" s="1"/>
  <c r="FM24" i="8" s="1"/>
  <c r="FM2" i="10"/>
  <c r="FM20" i="10" s="1"/>
  <c r="FM24" i="10" s="1"/>
  <c r="FU2" i="8"/>
  <c r="FU20" i="8" s="1"/>
  <c r="FU24" i="8" s="1"/>
  <c r="FU2" i="10"/>
  <c r="FU20" i="10" s="1"/>
  <c r="FU24" i="10" s="1"/>
  <c r="GC2" i="8"/>
  <c r="GC20" i="8" s="1"/>
  <c r="GC24" i="8" s="1"/>
  <c r="GC2" i="10"/>
  <c r="GC20" i="10" s="1"/>
  <c r="GC24" i="10" s="1"/>
  <c r="GK2" i="8"/>
  <c r="GK20" i="8" s="1"/>
  <c r="GK24" i="8" s="1"/>
  <c r="GK2" i="10"/>
  <c r="GK20" i="10" s="1"/>
  <c r="GK24" i="10" s="1"/>
  <c r="GS2" i="8"/>
  <c r="GS20" i="8" s="1"/>
  <c r="GS24" i="8" s="1"/>
  <c r="GS2" i="10"/>
  <c r="GS20" i="10" s="1"/>
  <c r="GS24" i="10" s="1"/>
  <c r="HA2" i="8"/>
  <c r="HA20" i="8" s="1"/>
  <c r="HA24" i="8" s="1"/>
  <c r="HA2" i="10"/>
  <c r="HA20" i="10" s="1"/>
  <c r="HA24" i="10" s="1"/>
  <c r="HI2" i="8"/>
  <c r="HI20" i="8" s="1"/>
  <c r="HI24" i="8" s="1"/>
  <c r="HI2" i="10"/>
  <c r="HI20" i="10" s="1"/>
  <c r="HI24" i="10" s="1"/>
  <c r="HQ2" i="8"/>
  <c r="HQ20" i="8" s="1"/>
  <c r="HQ24" i="8" s="1"/>
  <c r="HQ2" i="10"/>
  <c r="HQ20" i="10" s="1"/>
  <c r="HQ24" i="10" s="1"/>
  <c r="HY2" i="8"/>
  <c r="HY20" i="8" s="1"/>
  <c r="HY24" i="8" s="1"/>
  <c r="HY2" i="10"/>
  <c r="HY20" i="10" s="1"/>
  <c r="HY24" i="10" s="1"/>
  <c r="IG2" i="8"/>
  <c r="IG20" i="8" s="1"/>
  <c r="IG24" i="8" s="1"/>
  <c r="IG2" i="10"/>
  <c r="IG20" i="10" s="1"/>
  <c r="IG24" i="10" s="1"/>
  <c r="IO2" i="8"/>
  <c r="IO20" i="8" s="1"/>
  <c r="IO24" i="8" s="1"/>
  <c r="IO2" i="10"/>
  <c r="IO20" i="10" s="1"/>
  <c r="IO24" i="10" s="1"/>
  <c r="IW2" i="8"/>
  <c r="IW20" i="8" s="1"/>
  <c r="IW24" i="8" s="1"/>
  <c r="IW2" i="10"/>
  <c r="IW20" i="10" s="1"/>
  <c r="IW24" i="10" s="1"/>
  <c r="JE2" i="8"/>
  <c r="JE20" i="8" s="1"/>
  <c r="JE24" i="8" s="1"/>
  <c r="JE2" i="10"/>
  <c r="JE20" i="10" s="1"/>
  <c r="JE24" i="10" s="1"/>
  <c r="JM2" i="8"/>
  <c r="JM20" i="8" s="1"/>
  <c r="JM24" i="8" s="1"/>
  <c r="JM2" i="10"/>
  <c r="JM20" i="10" s="1"/>
  <c r="JM24" i="10" s="1"/>
  <c r="JU2" i="8"/>
  <c r="JU20" i="8" s="1"/>
  <c r="JU24" i="8" s="1"/>
  <c r="JU2" i="10"/>
  <c r="JU20" i="10" s="1"/>
  <c r="JU24" i="10" s="1"/>
  <c r="KC2" i="8"/>
  <c r="KC20" i="8" s="1"/>
  <c r="KC24" i="8" s="1"/>
  <c r="KC2" i="10"/>
  <c r="KC20" i="10" s="1"/>
  <c r="KC24" i="10" s="1"/>
  <c r="H8" i="8"/>
  <c r="H80" i="8" s="1"/>
  <c r="H84" i="8" s="1"/>
  <c r="H8" i="10"/>
  <c r="H80" i="10" s="1"/>
  <c r="H84" i="10" s="1"/>
  <c r="P8" i="8"/>
  <c r="P80" i="8" s="1"/>
  <c r="P84" i="8" s="1"/>
  <c r="P8" i="10"/>
  <c r="P80" i="10" s="1"/>
  <c r="P84" i="10" s="1"/>
  <c r="X8" i="8"/>
  <c r="X80" i="8" s="1"/>
  <c r="X84" i="8" s="1"/>
  <c r="X8" i="10"/>
  <c r="X80" i="10" s="1"/>
  <c r="X84" i="10" s="1"/>
  <c r="AF8" i="8"/>
  <c r="AF80" i="8" s="1"/>
  <c r="AF84" i="8" s="1"/>
  <c r="AF8" i="10"/>
  <c r="AF80" i="10" s="1"/>
  <c r="AF84" i="10" s="1"/>
  <c r="AN8" i="8"/>
  <c r="AN80" i="8" s="1"/>
  <c r="AN84" i="8" s="1"/>
  <c r="AN8" i="10"/>
  <c r="AN80" i="10" s="1"/>
  <c r="AN84" i="10" s="1"/>
  <c r="AV8" i="8"/>
  <c r="AV80" i="8" s="1"/>
  <c r="AV84" i="8" s="1"/>
  <c r="AV8" i="10"/>
  <c r="AV80" i="10" s="1"/>
  <c r="AV84" i="10" s="1"/>
  <c r="BD8" i="8"/>
  <c r="BD80" i="8" s="1"/>
  <c r="BD84" i="8" s="1"/>
  <c r="BD8" i="10"/>
  <c r="BD80" i="10" s="1"/>
  <c r="BD84" i="10" s="1"/>
  <c r="BL8" i="8"/>
  <c r="BL80" i="8" s="1"/>
  <c r="BL84" i="8" s="1"/>
  <c r="BL8" i="10"/>
  <c r="BL80" i="10" s="1"/>
  <c r="BL84" i="10" s="1"/>
  <c r="BT8" i="8"/>
  <c r="BT80" i="8" s="1"/>
  <c r="BT84" i="8" s="1"/>
  <c r="BT8" i="10"/>
  <c r="BT80" i="10" s="1"/>
  <c r="BT84" i="10" s="1"/>
  <c r="CB8" i="8"/>
  <c r="CB80" i="8" s="1"/>
  <c r="CB84" i="8" s="1"/>
  <c r="CB8" i="10"/>
  <c r="CB80" i="10" s="1"/>
  <c r="CB84" i="10" s="1"/>
  <c r="CJ8" i="8"/>
  <c r="CJ80" i="8" s="1"/>
  <c r="CJ84" i="8" s="1"/>
  <c r="CJ8" i="10"/>
  <c r="CJ80" i="10" s="1"/>
  <c r="CJ84" i="10" s="1"/>
  <c r="CR8" i="8"/>
  <c r="CR80" i="8" s="1"/>
  <c r="CR84" i="8" s="1"/>
  <c r="CR8" i="10"/>
  <c r="CR80" i="10" s="1"/>
  <c r="CR84" i="10" s="1"/>
  <c r="CZ8" i="8"/>
  <c r="CZ80" i="8" s="1"/>
  <c r="CZ84" i="8" s="1"/>
  <c r="CZ8" i="10"/>
  <c r="CZ80" i="10" s="1"/>
  <c r="CZ84" i="10" s="1"/>
  <c r="DH8" i="8"/>
  <c r="DH80" i="8" s="1"/>
  <c r="DH84" i="8" s="1"/>
  <c r="DH8" i="10"/>
  <c r="DH80" i="10" s="1"/>
  <c r="DH84" i="10" s="1"/>
  <c r="DP8" i="8"/>
  <c r="DP80" i="8" s="1"/>
  <c r="DP84" i="8" s="1"/>
  <c r="DP8" i="10"/>
  <c r="DP80" i="10" s="1"/>
  <c r="DP84" i="10" s="1"/>
  <c r="DX8" i="8"/>
  <c r="DX80" i="8" s="1"/>
  <c r="DX84" i="8" s="1"/>
  <c r="DX8" i="10"/>
  <c r="DX80" i="10" s="1"/>
  <c r="DX84" i="10" s="1"/>
  <c r="EF8" i="8"/>
  <c r="EF80" i="8" s="1"/>
  <c r="EF84" i="8" s="1"/>
  <c r="EF8" i="10"/>
  <c r="EF80" i="10" s="1"/>
  <c r="EF84" i="10" s="1"/>
  <c r="EN8" i="8"/>
  <c r="EN80" i="8" s="1"/>
  <c r="EN84" i="8" s="1"/>
  <c r="EN8" i="10"/>
  <c r="EN80" i="10" s="1"/>
  <c r="EN84" i="10" s="1"/>
  <c r="EV8" i="8"/>
  <c r="EV80" i="8" s="1"/>
  <c r="EV84" i="8" s="1"/>
  <c r="EV8" i="10"/>
  <c r="EV80" i="10" s="1"/>
  <c r="EV84" i="10" s="1"/>
  <c r="FD8" i="8"/>
  <c r="FD80" i="8" s="1"/>
  <c r="FD84" i="8" s="1"/>
  <c r="FD8" i="10"/>
  <c r="FD80" i="10" s="1"/>
  <c r="FD84" i="10" s="1"/>
  <c r="FL8" i="8"/>
  <c r="FL80" i="8" s="1"/>
  <c r="FL84" i="8" s="1"/>
  <c r="FL8" i="10"/>
  <c r="FL80" i="10" s="1"/>
  <c r="FL84" i="10" s="1"/>
  <c r="FT8" i="8"/>
  <c r="FT80" i="8" s="1"/>
  <c r="FT84" i="8" s="1"/>
  <c r="FT8" i="10"/>
  <c r="FT80" i="10" s="1"/>
  <c r="FT84" i="10" s="1"/>
  <c r="GB8" i="8"/>
  <c r="GB80" i="8" s="1"/>
  <c r="GB84" i="8" s="1"/>
  <c r="GB8" i="10"/>
  <c r="GB80" i="10" s="1"/>
  <c r="GB84" i="10" s="1"/>
  <c r="GJ8" i="8"/>
  <c r="GJ80" i="8" s="1"/>
  <c r="GJ84" i="8" s="1"/>
  <c r="GJ8" i="10"/>
  <c r="GJ80" i="10" s="1"/>
  <c r="GJ84" i="10" s="1"/>
  <c r="GR8" i="8"/>
  <c r="GR80" i="8" s="1"/>
  <c r="GR84" i="8" s="1"/>
  <c r="GR8" i="10"/>
  <c r="GR80" i="10" s="1"/>
  <c r="GR84" i="10" s="1"/>
  <c r="GZ8" i="8"/>
  <c r="GZ80" i="8" s="1"/>
  <c r="GZ84" i="8" s="1"/>
  <c r="GZ8" i="10"/>
  <c r="GZ80" i="10" s="1"/>
  <c r="GZ84" i="10" s="1"/>
  <c r="HH8" i="8"/>
  <c r="HH80" i="8" s="1"/>
  <c r="HH84" i="8" s="1"/>
  <c r="HH8" i="10"/>
  <c r="HH80" i="10" s="1"/>
  <c r="HH84" i="10" s="1"/>
  <c r="HP8" i="8"/>
  <c r="HP80" i="8" s="1"/>
  <c r="HP84" i="8" s="1"/>
  <c r="HP8" i="10"/>
  <c r="HP80" i="10" s="1"/>
  <c r="HP84" i="10" s="1"/>
  <c r="HX8" i="8"/>
  <c r="HX80" i="8" s="1"/>
  <c r="HX84" i="8" s="1"/>
  <c r="HX8" i="10"/>
  <c r="HX80" i="10" s="1"/>
  <c r="HX84" i="10" s="1"/>
  <c r="IF8" i="8"/>
  <c r="IF80" i="8" s="1"/>
  <c r="IF84" i="8" s="1"/>
  <c r="IF8" i="10"/>
  <c r="IF80" i="10" s="1"/>
  <c r="IF84" i="10" s="1"/>
  <c r="IN8" i="8"/>
  <c r="IN80" i="8" s="1"/>
  <c r="IN84" i="8" s="1"/>
  <c r="IN8" i="10"/>
  <c r="IN80" i="10" s="1"/>
  <c r="IN84" i="10" s="1"/>
  <c r="IV8" i="8"/>
  <c r="IV80" i="8" s="1"/>
  <c r="IV84" i="8" s="1"/>
  <c r="IV8" i="10"/>
  <c r="IV80" i="10" s="1"/>
  <c r="IV84" i="10" s="1"/>
  <c r="JD8" i="8"/>
  <c r="JD80" i="8" s="1"/>
  <c r="JD84" i="8" s="1"/>
  <c r="JD8" i="10"/>
  <c r="JD80" i="10" s="1"/>
  <c r="JD84" i="10" s="1"/>
  <c r="JL8" i="8"/>
  <c r="JL80" i="8" s="1"/>
  <c r="JL84" i="8" s="1"/>
  <c r="JL8" i="10"/>
  <c r="JL80" i="10" s="1"/>
  <c r="JL84" i="10" s="1"/>
  <c r="JT8" i="8"/>
  <c r="JT80" i="8" s="1"/>
  <c r="JT84" i="8" s="1"/>
  <c r="JT8" i="10"/>
  <c r="JT80" i="10" s="1"/>
  <c r="JT84" i="10" s="1"/>
  <c r="KB8" i="8"/>
  <c r="KB80" i="8" s="1"/>
  <c r="KB84" i="8" s="1"/>
  <c r="KB8" i="10"/>
  <c r="KB80" i="10" s="1"/>
  <c r="KB84" i="10" s="1"/>
  <c r="BD2" i="8"/>
  <c r="BD20" i="8" s="1"/>
  <c r="BD24" i="8" s="1"/>
  <c r="BD2" i="10"/>
  <c r="BD20" i="10" s="1"/>
  <c r="BD24" i="10" s="1"/>
  <c r="BT2" i="8"/>
  <c r="BT20" i="8" s="1"/>
  <c r="BT24" i="8" s="1"/>
  <c r="BT2" i="10"/>
  <c r="BT20" i="10" s="1"/>
  <c r="BT24" i="10" s="1"/>
  <c r="CJ2" i="8"/>
  <c r="CJ20" i="8" s="1"/>
  <c r="CJ24" i="8" s="1"/>
  <c r="CJ2" i="10"/>
  <c r="CJ20" i="10" s="1"/>
  <c r="CJ24" i="10" s="1"/>
  <c r="DP2" i="8"/>
  <c r="DP20" i="8" s="1"/>
  <c r="DP24" i="8" s="1"/>
  <c r="DP2" i="10"/>
  <c r="DP20" i="10" s="1"/>
  <c r="DP24" i="10" s="1"/>
  <c r="EF2" i="8"/>
  <c r="EF20" i="8" s="1"/>
  <c r="EF24" i="8" s="1"/>
  <c r="EF2" i="10"/>
  <c r="EF20" i="10" s="1"/>
  <c r="EF24" i="10" s="1"/>
  <c r="EV2" i="8"/>
  <c r="EV20" i="8" s="1"/>
  <c r="EV24" i="8" s="1"/>
  <c r="EV2" i="10"/>
  <c r="EV20" i="10" s="1"/>
  <c r="EV24" i="10" s="1"/>
  <c r="FD2" i="8"/>
  <c r="FD20" i="8" s="1"/>
  <c r="FD24" i="8" s="1"/>
  <c r="FD2" i="10"/>
  <c r="FD20" i="10" s="1"/>
  <c r="FD24" i="10" s="1"/>
  <c r="FL2" i="8"/>
  <c r="FL20" i="8" s="1"/>
  <c r="FL24" i="8" s="1"/>
  <c r="FL2" i="10"/>
  <c r="FL20" i="10" s="1"/>
  <c r="FL24" i="10" s="1"/>
  <c r="FT2" i="8"/>
  <c r="FT20" i="8" s="1"/>
  <c r="FT24" i="8" s="1"/>
  <c r="FT2" i="10"/>
  <c r="FT20" i="10" s="1"/>
  <c r="FT24" i="10" s="1"/>
  <c r="GJ2" i="8"/>
  <c r="GJ20" i="8" s="1"/>
  <c r="GJ24" i="8" s="1"/>
  <c r="GJ2" i="10"/>
  <c r="GJ20" i="10" s="1"/>
  <c r="GJ24" i="10" s="1"/>
  <c r="GR2" i="8"/>
  <c r="GR20" i="8" s="1"/>
  <c r="GR24" i="8" s="1"/>
  <c r="GR2" i="10"/>
  <c r="GR20" i="10" s="1"/>
  <c r="GR24" i="10" s="1"/>
  <c r="GZ2" i="8"/>
  <c r="GZ20" i="8" s="1"/>
  <c r="GZ24" i="8" s="1"/>
  <c r="GZ2" i="10"/>
  <c r="GZ20" i="10" s="1"/>
  <c r="GZ24" i="10" s="1"/>
  <c r="HH2" i="8"/>
  <c r="HH20" i="8" s="1"/>
  <c r="HH24" i="8" s="1"/>
  <c r="HH2" i="10"/>
  <c r="HH20" i="10" s="1"/>
  <c r="HH24" i="10" s="1"/>
  <c r="HP2" i="8"/>
  <c r="HP20" i="8" s="1"/>
  <c r="HP24" i="8" s="1"/>
  <c r="HP2" i="10"/>
  <c r="HP20" i="10" s="1"/>
  <c r="HP24" i="10" s="1"/>
  <c r="HX2" i="8"/>
  <c r="HX20" i="8" s="1"/>
  <c r="HX24" i="8" s="1"/>
  <c r="HX2" i="10"/>
  <c r="HX20" i="10" s="1"/>
  <c r="HX24" i="10" s="1"/>
  <c r="IF2" i="8"/>
  <c r="IF20" i="8" s="1"/>
  <c r="IF24" i="8" s="1"/>
  <c r="IF2" i="10"/>
  <c r="IF20" i="10" s="1"/>
  <c r="IF24" i="10" s="1"/>
  <c r="HG8" i="8"/>
  <c r="HG80" i="8" s="1"/>
  <c r="HG84" i="8" s="1"/>
  <c r="HG8" i="10"/>
  <c r="HG80" i="10" s="1"/>
  <c r="HG84" i="10" s="1"/>
  <c r="BF2" i="8"/>
  <c r="BF20" i="8" s="1"/>
  <c r="BF24" i="8" s="1"/>
  <c r="BF2" i="10"/>
  <c r="BF20" i="10" s="1"/>
  <c r="BF24" i="10" s="1"/>
  <c r="BN2" i="8"/>
  <c r="BN20" i="8" s="1"/>
  <c r="BN24" i="8" s="1"/>
  <c r="BN2" i="10"/>
  <c r="BN20" i="10" s="1"/>
  <c r="BV2" i="8"/>
  <c r="BV20" i="8" s="1"/>
  <c r="BV24" i="8" s="1"/>
  <c r="BV2" i="10"/>
  <c r="BV20" i="10" s="1"/>
  <c r="BV24" i="10" s="1"/>
  <c r="CD2" i="8"/>
  <c r="CD20" i="8" s="1"/>
  <c r="CD24" i="8" s="1"/>
  <c r="CD2" i="10"/>
  <c r="CD20" i="10" s="1"/>
  <c r="CD24" i="10" s="1"/>
  <c r="CL2" i="8"/>
  <c r="CL20" i="8" s="1"/>
  <c r="CL24" i="8" s="1"/>
  <c r="CL2" i="10"/>
  <c r="CL20" i="10" s="1"/>
  <c r="CL24" i="10" s="1"/>
  <c r="CT2" i="8"/>
  <c r="CT20" i="8" s="1"/>
  <c r="CT24" i="8" s="1"/>
  <c r="CT2" i="10"/>
  <c r="CT20" i="10" s="1"/>
  <c r="CT24" i="10" s="1"/>
  <c r="DB2" i="8"/>
  <c r="DB20" i="8" s="1"/>
  <c r="DB24" i="8" s="1"/>
  <c r="DB2" i="10"/>
  <c r="DB20" i="10" s="1"/>
  <c r="DB24" i="10" s="1"/>
  <c r="DJ2" i="8"/>
  <c r="DJ20" i="8" s="1"/>
  <c r="DJ24" i="8" s="1"/>
  <c r="DJ2" i="10"/>
  <c r="DJ20" i="10" s="1"/>
  <c r="DJ24" i="10" s="1"/>
  <c r="DR2" i="8"/>
  <c r="DR20" i="8" s="1"/>
  <c r="DR24" i="8" s="1"/>
  <c r="DR2" i="10"/>
  <c r="DR20" i="10" s="1"/>
  <c r="DR24" i="10" s="1"/>
  <c r="DZ2" i="8"/>
  <c r="DZ20" i="8" s="1"/>
  <c r="DZ24" i="8" s="1"/>
  <c r="DZ2" i="10"/>
  <c r="DZ20" i="10" s="1"/>
  <c r="DZ24" i="10" s="1"/>
  <c r="EH2" i="8"/>
  <c r="EH20" i="8" s="1"/>
  <c r="EH24" i="8" s="1"/>
  <c r="EH2" i="10"/>
  <c r="EH20" i="10" s="1"/>
  <c r="EH24" i="10" s="1"/>
  <c r="EP2" i="8"/>
  <c r="EP20" i="8" s="1"/>
  <c r="EP24" i="8" s="1"/>
  <c r="EP2" i="10"/>
  <c r="EP20" i="10" s="1"/>
  <c r="EP24" i="10" s="1"/>
  <c r="EX2" i="8"/>
  <c r="EX20" i="8" s="1"/>
  <c r="EX24" i="8" s="1"/>
  <c r="EX2" i="10"/>
  <c r="EX20" i="10" s="1"/>
  <c r="EX24" i="10" s="1"/>
  <c r="FF2" i="8"/>
  <c r="FF20" i="8" s="1"/>
  <c r="FF24" i="8" s="1"/>
  <c r="FF2" i="10"/>
  <c r="FF20" i="10" s="1"/>
  <c r="FF24" i="10" s="1"/>
  <c r="FN2" i="8"/>
  <c r="FN20" i="8" s="1"/>
  <c r="FN24" i="8" s="1"/>
  <c r="FN2" i="10"/>
  <c r="FN20" i="10" s="1"/>
  <c r="FN24" i="10" s="1"/>
  <c r="FV2" i="8"/>
  <c r="FV20" i="8" s="1"/>
  <c r="FV24" i="8" s="1"/>
  <c r="FV2" i="10"/>
  <c r="FV20" i="10" s="1"/>
  <c r="FV24" i="10" s="1"/>
  <c r="GD2" i="8"/>
  <c r="GD20" i="8" s="1"/>
  <c r="GD24" i="8" s="1"/>
  <c r="GD2" i="10"/>
  <c r="GD20" i="10" s="1"/>
  <c r="GD24" i="10" s="1"/>
  <c r="GL2" i="8"/>
  <c r="GL20" i="8" s="1"/>
  <c r="GL24" i="8" s="1"/>
  <c r="GL2" i="10"/>
  <c r="GL20" i="10" s="1"/>
  <c r="GL24" i="10" s="1"/>
  <c r="GT2" i="8"/>
  <c r="GT20" i="8" s="1"/>
  <c r="GT24" i="8" s="1"/>
  <c r="GT2" i="10"/>
  <c r="GT20" i="10" s="1"/>
  <c r="GT24" i="10" s="1"/>
  <c r="HB2" i="8"/>
  <c r="HB20" i="8" s="1"/>
  <c r="HB24" i="8" s="1"/>
  <c r="HB2" i="10"/>
  <c r="HB20" i="10" s="1"/>
  <c r="HB24" i="10" s="1"/>
  <c r="HJ2" i="8"/>
  <c r="HJ20" i="8" s="1"/>
  <c r="HJ24" i="8" s="1"/>
  <c r="HJ2" i="10"/>
  <c r="HJ20" i="10" s="1"/>
  <c r="HJ24" i="10" s="1"/>
  <c r="HR2" i="8"/>
  <c r="HR20" i="8" s="1"/>
  <c r="HR24" i="8" s="1"/>
  <c r="HR2" i="10"/>
  <c r="HR20" i="10" s="1"/>
  <c r="HR24" i="10" s="1"/>
  <c r="HZ2" i="8"/>
  <c r="HZ20" i="8" s="1"/>
  <c r="HZ24" i="8" s="1"/>
  <c r="HZ2" i="10"/>
  <c r="HZ20" i="10" s="1"/>
  <c r="HZ24" i="10" s="1"/>
  <c r="IH2" i="8"/>
  <c r="IH20" i="8" s="1"/>
  <c r="IH24" i="8" s="1"/>
  <c r="IH2" i="10"/>
  <c r="IH20" i="10" s="1"/>
  <c r="IH24" i="10" s="1"/>
  <c r="IP2" i="8"/>
  <c r="IP20" i="8" s="1"/>
  <c r="IP24" i="8" s="1"/>
  <c r="IP2" i="10"/>
  <c r="IP20" i="10" s="1"/>
  <c r="IP24" i="10" s="1"/>
  <c r="IX2" i="8"/>
  <c r="IX20" i="8" s="1"/>
  <c r="IX24" i="8" s="1"/>
  <c r="IX2" i="10"/>
  <c r="IX20" i="10" s="1"/>
  <c r="IX24" i="10" s="1"/>
  <c r="JF2" i="8"/>
  <c r="JF20" i="8" s="1"/>
  <c r="JF24" i="8" s="1"/>
  <c r="JF2" i="10"/>
  <c r="JF20" i="10" s="1"/>
  <c r="JF24" i="10" s="1"/>
  <c r="JN2" i="8"/>
  <c r="JN20" i="8" s="1"/>
  <c r="JN24" i="8" s="1"/>
  <c r="JN2" i="10"/>
  <c r="JN20" i="10" s="1"/>
  <c r="JN24" i="10" s="1"/>
  <c r="JV2" i="8"/>
  <c r="JV20" i="8" s="1"/>
  <c r="JV24" i="8" s="1"/>
  <c r="JV2" i="10"/>
  <c r="JV20" i="10" s="1"/>
  <c r="JV24" i="10" s="1"/>
  <c r="KD2" i="8"/>
  <c r="KD20" i="8" s="1"/>
  <c r="KD24" i="8" s="1"/>
  <c r="KD2" i="10"/>
  <c r="KD20" i="10" s="1"/>
  <c r="KD24" i="10" s="1"/>
  <c r="I8" i="8"/>
  <c r="I80" i="8" s="1"/>
  <c r="I84" i="8" s="1"/>
  <c r="I8" i="10"/>
  <c r="I80" i="10" s="1"/>
  <c r="I84" i="10" s="1"/>
  <c r="Q8" i="8"/>
  <c r="Q80" i="8" s="1"/>
  <c r="Q84" i="8" s="1"/>
  <c r="Q8" i="10"/>
  <c r="Q80" i="10" s="1"/>
  <c r="Q84" i="10" s="1"/>
  <c r="Y8" i="8"/>
  <c r="Y80" i="8" s="1"/>
  <c r="Y84" i="8" s="1"/>
  <c r="Y8" i="10"/>
  <c r="Y80" i="10" s="1"/>
  <c r="Y84" i="10" s="1"/>
  <c r="AG8" i="8"/>
  <c r="AG80" i="8" s="1"/>
  <c r="AG84" i="8" s="1"/>
  <c r="AG8" i="10"/>
  <c r="AG80" i="10" s="1"/>
  <c r="AG84" i="10" s="1"/>
  <c r="AO8" i="8"/>
  <c r="AO80" i="8" s="1"/>
  <c r="AO84" i="8" s="1"/>
  <c r="AO8" i="10"/>
  <c r="AO80" i="10" s="1"/>
  <c r="AO84" i="10" s="1"/>
  <c r="AW8" i="8"/>
  <c r="AW80" i="8" s="1"/>
  <c r="AW84" i="8" s="1"/>
  <c r="AW8" i="10"/>
  <c r="AW80" i="10" s="1"/>
  <c r="AW84" i="10" s="1"/>
  <c r="BE8" i="8"/>
  <c r="BE80" i="8" s="1"/>
  <c r="BE84" i="8" s="1"/>
  <c r="BE8" i="10"/>
  <c r="BE80" i="10" s="1"/>
  <c r="BE84" i="10" s="1"/>
  <c r="BM8" i="8"/>
  <c r="BM80" i="8" s="1"/>
  <c r="BM84" i="8" s="1"/>
  <c r="BM8" i="10"/>
  <c r="BM80" i="10" s="1"/>
  <c r="BM84" i="10" s="1"/>
  <c r="BU8" i="8"/>
  <c r="BU80" i="8" s="1"/>
  <c r="BU84" i="8" s="1"/>
  <c r="BU8" i="10"/>
  <c r="BU80" i="10" s="1"/>
  <c r="BU84" i="10" s="1"/>
  <c r="CC8" i="8"/>
  <c r="CC80" i="8" s="1"/>
  <c r="CC84" i="8" s="1"/>
  <c r="CC8" i="10"/>
  <c r="CC80" i="10" s="1"/>
  <c r="CC84" i="10" s="1"/>
  <c r="CK8" i="8"/>
  <c r="CK80" i="8" s="1"/>
  <c r="CK84" i="8" s="1"/>
  <c r="CK8" i="10"/>
  <c r="CK80" i="10" s="1"/>
  <c r="CK84" i="10" s="1"/>
  <c r="CS8" i="8"/>
  <c r="CS80" i="8" s="1"/>
  <c r="CS84" i="8" s="1"/>
  <c r="CS8" i="10"/>
  <c r="CS80" i="10" s="1"/>
  <c r="CS84" i="10" s="1"/>
  <c r="DA8" i="8"/>
  <c r="DA80" i="8" s="1"/>
  <c r="DA84" i="8" s="1"/>
  <c r="DA8" i="10"/>
  <c r="DA80" i="10" s="1"/>
  <c r="DA84" i="10" s="1"/>
  <c r="DI8" i="8"/>
  <c r="DI80" i="8" s="1"/>
  <c r="DI84" i="8" s="1"/>
  <c r="DI8" i="10"/>
  <c r="DI80" i="10" s="1"/>
  <c r="DI84" i="10" s="1"/>
  <c r="DQ8" i="8"/>
  <c r="DQ80" i="8" s="1"/>
  <c r="DQ84" i="8" s="1"/>
  <c r="DQ8" i="10"/>
  <c r="DQ80" i="10" s="1"/>
  <c r="DQ84" i="10" s="1"/>
  <c r="DY8" i="8"/>
  <c r="DY80" i="8" s="1"/>
  <c r="DY84" i="8" s="1"/>
  <c r="DY8" i="10"/>
  <c r="DY80" i="10" s="1"/>
  <c r="DY84" i="10" s="1"/>
  <c r="EG8" i="8"/>
  <c r="EG80" i="8" s="1"/>
  <c r="EG84" i="8" s="1"/>
  <c r="EG8" i="10"/>
  <c r="EG80" i="10" s="1"/>
  <c r="EG84" i="10" s="1"/>
  <c r="EO8" i="8"/>
  <c r="EO80" i="8" s="1"/>
  <c r="EO84" i="8" s="1"/>
  <c r="EO8" i="10"/>
  <c r="EO80" i="10" s="1"/>
  <c r="EO84" i="10" s="1"/>
  <c r="EW8" i="8"/>
  <c r="EW80" i="8" s="1"/>
  <c r="EW84" i="8" s="1"/>
  <c r="EW8" i="10"/>
  <c r="EW80" i="10" s="1"/>
  <c r="EW84" i="10" s="1"/>
  <c r="FE8" i="8"/>
  <c r="FE80" i="8" s="1"/>
  <c r="FE84" i="8" s="1"/>
  <c r="FE8" i="10"/>
  <c r="FE80" i="10" s="1"/>
  <c r="FE84" i="10" s="1"/>
  <c r="FM8" i="8"/>
  <c r="FM80" i="8" s="1"/>
  <c r="FM84" i="8" s="1"/>
  <c r="FM8" i="10"/>
  <c r="FM80" i="10" s="1"/>
  <c r="FM84" i="10" s="1"/>
  <c r="FU8" i="8"/>
  <c r="FU80" i="8" s="1"/>
  <c r="FU84" i="8" s="1"/>
  <c r="FU8" i="10"/>
  <c r="FU80" i="10" s="1"/>
  <c r="FU84" i="10" s="1"/>
  <c r="GC8" i="8"/>
  <c r="GC80" i="8" s="1"/>
  <c r="GC84" i="8" s="1"/>
  <c r="GC8" i="10"/>
  <c r="GC80" i="10" s="1"/>
  <c r="GC84" i="10" s="1"/>
  <c r="GK8" i="8"/>
  <c r="GK80" i="8" s="1"/>
  <c r="GK84" i="8" s="1"/>
  <c r="GK8" i="10"/>
  <c r="GK80" i="10" s="1"/>
  <c r="GK84" i="10" s="1"/>
  <c r="GS8" i="8"/>
  <c r="GS80" i="8" s="1"/>
  <c r="GS84" i="8" s="1"/>
  <c r="GS8" i="10"/>
  <c r="GS80" i="10" s="1"/>
  <c r="GS84" i="10" s="1"/>
  <c r="HA8" i="8"/>
  <c r="HA80" i="8" s="1"/>
  <c r="HA84" i="8" s="1"/>
  <c r="HA8" i="10"/>
  <c r="HA80" i="10" s="1"/>
  <c r="HA84" i="10" s="1"/>
  <c r="HI8" i="8"/>
  <c r="HI80" i="8" s="1"/>
  <c r="HI84" i="8" s="1"/>
  <c r="HI8" i="10"/>
  <c r="HI80" i="10" s="1"/>
  <c r="HI84" i="10" s="1"/>
  <c r="HQ8" i="8"/>
  <c r="HQ80" i="8" s="1"/>
  <c r="HQ84" i="8" s="1"/>
  <c r="HQ8" i="10"/>
  <c r="HQ80" i="10" s="1"/>
  <c r="HQ84" i="10" s="1"/>
  <c r="HY8" i="8"/>
  <c r="HY80" i="8" s="1"/>
  <c r="HY84" i="8" s="1"/>
  <c r="HY8" i="10"/>
  <c r="HY80" i="10" s="1"/>
  <c r="HY84" i="10" s="1"/>
  <c r="IG8" i="8"/>
  <c r="IG80" i="8" s="1"/>
  <c r="IG84" i="8" s="1"/>
  <c r="IG8" i="10"/>
  <c r="IG80" i="10" s="1"/>
  <c r="IG84" i="10" s="1"/>
  <c r="IO8" i="8"/>
  <c r="IO80" i="8" s="1"/>
  <c r="IO84" i="8" s="1"/>
  <c r="IO8" i="10"/>
  <c r="IO80" i="10" s="1"/>
  <c r="IO84" i="10" s="1"/>
  <c r="IW8" i="8"/>
  <c r="IW80" i="8" s="1"/>
  <c r="IW84" i="8" s="1"/>
  <c r="IW8" i="10"/>
  <c r="IW80" i="10" s="1"/>
  <c r="IW84" i="10" s="1"/>
  <c r="JE8" i="8"/>
  <c r="JE80" i="8" s="1"/>
  <c r="JE84" i="8" s="1"/>
  <c r="JE8" i="10"/>
  <c r="JE80" i="10" s="1"/>
  <c r="JE84" i="10" s="1"/>
  <c r="JM8" i="8"/>
  <c r="JM80" i="8" s="1"/>
  <c r="JM84" i="8" s="1"/>
  <c r="JM8" i="10"/>
  <c r="JM80" i="10" s="1"/>
  <c r="JM84" i="10" s="1"/>
  <c r="JU8" i="8"/>
  <c r="JU80" i="8" s="1"/>
  <c r="JU84" i="8" s="1"/>
  <c r="JU8" i="10"/>
  <c r="JU80" i="10" s="1"/>
  <c r="JU84" i="10" s="1"/>
  <c r="KC8" i="8"/>
  <c r="KC80" i="8" s="1"/>
  <c r="KC84" i="8" s="1"/>
  <c r="KC8" i="10"/>
  <c r="KC80" i="10" s="1"/>
  <c r="KC84" i="10" s="1"/>
  <c r="E94" i="10"/>
  <c r="E95" i="10" s="1"/>
  <c r="F95" i="10" s="1"/>
  <c r="BW2" i="8"/>
  <c r="BW20" i="8" s="1"/>
  <c r="BW24" i="8" s="1"/>
  <c r="BW2" i="10"/>
  <c r="BW20" i="10" s="1"/>
  <c r="BW24" i="10" s="1"/>
  <c r="CM2" i="8"/>
  <c r="CM20" i="8" s="1"/>
  <c r="CM24" i="8" s="1"/>
  <c r="CM2" i="10"/>
  <c r="CM20" i="10" s="1"/>
  <c r="CM24" i="10" s="1"/>
  <c r="DC2" i="8"/>
  <c r="DC20" i="8" s="1"/>
  <c r="DC24" i="8" s="1"/>
  <c r="DC2" i="10"/>
  <c r="DC20" i="10" s="1"/>
  <c r="DC24" i="10" s="1"/>
  <c r="EA2" i="8"/>
  <c r="EA20" i="8" s="1"/>
  <c r="EA24" i="8" s="1"/>
  <c r="EA2" i="10"/>
  <c r="EA20" i="10" s="1"/>
  <c r="EA24" i="10" s="1"/>
  <c r="EY2" i="8"/>
  <c r="EY20" i="8" s="1"/>
  <c r="EY24" i="8" s="1"/>
  <c r="EY2" i="10"/>
  <c r="EY20" i="10" s="1"/>
  <c r="EY24" i="10" s="1"/>
  <c r="FW2" i="8"/>
  <c r="FW20" i="8" s="1"/>
  <c r="FW24" i="8" s="1"/>
  <c r="FW2" i="10"/>
  <c r="FW20" i="10" s="1"/>
  <c r="FW24" i="10" s="1"/>
  <c r="HK2" i="8"/>
  <c r="HK20" i="8" s="1"/>
  <c r="HK24" i="8" s="1"/>
  <c r="HK2" i="10"/>
  <c r="HK20" i="10" s="1"/>
  <c r="HK24" i="10" s="1"/>
  <c r="II2" i="8"/>
  <c r="II20" i="8" s="1"/>
  <c r="II24" i="8" s="1"/>
  <c r="II2" i="10"/>
  <c r="II20" i="10" s="1"/>
  <c r="II24" i="10" s="1"/>
  <c r="JG2" i="8"/>
  <c r="JG20" i="8" s="1"/>
  <c r="JG24" i="8" s="1"/>
  <c r="JG2" i="10"/>
  <c r="JG20" i="10" s="1"/>
  <c r="JG24" i="10" s="1"/>
  <c r="JW2" i="8"/>
  <c r="JW20" i="8" s="1"/>
  <c r="JW24" i="8" s="1"/>
  <c r="JW2" i="10"/>
  <c r="JW20" i="10" s="1"/>
  <c r="JW24" i="10" s="1"/>
  <c r="KE2" i="8"/>
  <c r="KE20" i="8" s="1"/>
  <c r="KE24" i="8" s="1"/>
  <c r="KE2" i="10"/>
  <c r="KE20" i="10" s="1"/>
  <c r="KE24" i="10" s="1"/>
  <c r="J8" i="8"/>
  <c r="J80" i="8" s="1"/>
  <c r="J84" i="8" s="1"/>
  <c r="J8" i="10"/>
  <c r="J80" i="10" s="1"/>
  <c r="J84" i="10" s="1"/>
  <c r="R8" i="8"/>
  <c r="R80" i="8" s="1"/>
  <c r="R84" i="8" s="1"/>
  <c r="R8" i="10"/>
  <c r="R80" i="10" s="1"/>
  <c r="R84" i="10" s="1"/>
  <c r="Z8" i="8"/>
  <c r="Z80" i="8" s="1"/>
  <c r="Z84" i="8" s="1"/>
  <c r="Z8" i="10"/>
  <c r="Z80" i="10" s="1"/>
  <c r="Z84" i="10" s="1"/>
  <c r="AH8" i="8"/>
  <c r="AH80" i="8" s="1"/>
  <c r="AH84" i="8" s="1"/>
  <c r="AH8" i="10"/>
  <c r="AH80" i="10" s="1"/>
  <c r="AH84" i="10" s="1"/>
  <c r="AP8" i="8"/>
  <c r="AP80" i="8" s="1"/>
  <c r="AP84" i="8" s="1"/>
  <c r="AP8" i="10"/>
  <c r="AP80" i="10" s="1"/>
  <c r="AP84" i="10" s="1"/>
  <c r="AX8" i="8"/>
  <c r="AX80" i="8" s="1"/>
  <c r="AX84" i="8" s="1"/>
  <c r="AX8" i="10"/>
  <c r="AX80" i="10" s="1"/>
  <c r="AX84" i="10" s="1"/>
  <c r="BF8" i="8"/>
  <c r="BF80" i="8" s="1"/>
  <c r="BF84" i="8" s="1"/>
  <c r="BF8" i="10"/>
  <c r="BF80" i="10" s="1"/>
  <c r="BF84" i="10" s="1"/>
  <c r="BN8" i="8"/>
  <c r="BN80" i="8" s="1"/>
  <c r="BN84" i="8" s="1"/>
  <c r="BN8" i="10"/>
  <c r="BN80" i="10" s="1"/>
  <c r="BV8" i="8"/>
  <c r="BV80" i="8" s="1"/>
  <c r="BV84" i="8" s="1"/>
  <c r="BV8" i="10"/>
  <c r="BV80" i="10" s="1"/>
  <c r="BV84" i="10" s="1"/>
  <c r="CD8" i="8"/>
  <c r="CD80" i="8" s="1"/>
  <c r="CD84" i="8" s="1"/>
  <c r="CD8" i="10"/>
  <c r="CD80" i="10" s="1"/>
  <c r="CD84" i="10" s="1"/>
  <c r="CL8" i="8"/>
  <c r="CL80" i="8" s="1"/>
  <c r="CL84" i="8" s="1"/>
  <c r="CL8" i="10"/>
  <c r="CL80" i="10" s="1"/>
  <c r="CL84" i="10" s="1"/>
  <c r="CT8" i="8"/>
  <c r="CT80" i="8" s="1"/>
  <c r="CT84" i="8" s="1"/>
  <c r="CT8" i="10"/>
  <c r="CT80" i="10" s="1"/>
  <c r="CT84" i="10" s="1"/>
  <c r="DB8" i="8"/>
  <c r="DB80" i="8" s="1"/>
  <c r="DB84" i="8" s="1"/>
  <c r="DB8" i="10"/>
  <c r="DB80" i="10" s="1"/>
  <c r="DB84" i="10" s="1"/>
  <c r="DJ8" i="8"/>
  <c r="DJ80" i="8" s="1"/>
  <c r="DJ84" i="8" s="1"/>
  <c r="DJ8" i="10"/>
  <c r="DJ80" i="10" s="1"/>
  <c r="DJ84" i="10" s="1"/>
  <c r="DR8" i="8"/>
  <c r="DR80" i="8" s="1"/>
  <c r="DR84" i="8" s="1"/>
  <c r="DR8" i="10"/>
  <c r="DR80" i="10" s="1"/>
  <c r="DR84" i="10" s="1"/>
  <c r="DZ8" i="8"/>
  <c r="DZ80" i="8" s="1"/>
  <c r="DZ84" i="8" s="1"/>
  <c r="DZ8" i="10"/>
  <c r="DZ80" i="10" s="1"/>
  <c r="DZ84" i="10" s="1"/>
  <c r="EH8" i="8"/>
  <c r="EH80" i="8" s="1"/>
  <c r="EH84" i="8" s="1"/>
  <c r="EH8" i="10"/>
  <c r="EH80" i="10" s="1"/>
  <c r="EH84" i="10" s="1"/>
  <c r="EP8" i="8"/>
  <c r="EP80" i="8" s="1"/>
  <c r="EP84" i="8" s="1"/>
  <c r="EP8" i="10"/>
  <c r="EP80" i="10" s="1"/>
  <c r="EP84" i="10" s="1"/>
  <c r="EX8" i="8"/>
  <c r="EX80" i="8" s="1"/>
  <c r="EX84" i="8" s="1"/>
  <c r="EX8" i="10"/>
  <c r="EX80" i="10" s="1"/>
  <c r="EX84" i="10" s="1"/>
  <c r="FN8" i="8"/>
  <c r="FN80" i="8" s="1"/>
  <c r="FN84" i="8" s="1"/>
  <c r="FN8" i="10"/>
  <c r="FN80" i="10" s="1"/>
  <c r="FN84" i="10" s="1"/>
  <c r="FV8" i="8"/>
  <c r="FV80" i="8" s="1"/>
  <c r="FV84" i="8" s="1"/>
  <c r="FV8" i="10"/>
  <c r="FV80" i="10" s="1"/>
  <c r="FV84" i="10" s="1"/>
  <c r="GD8" i="8"/>
  <c r="GD80" i="8" s="1"/>
  <c r="GD84" i="8" s="1"/>
  <c r="GD8" i="10"/>
  <c r="GD80" i="10" s="1"/>
  <c r="GD84" i="10" s="1"/>
  <c r="GL8" i="8"/>
  <c r="GL80" i="8" s="1"/>
  <c r="GL84" i="8" s="1"/>
  <c r="GL8" i="10"/>
  <c r="GL80" i="10" s="1"/>
  <c r="GL84" i="10" s="1"/>
  <c r="GT8" i="8"/>
  <c r="GT80" i="8" s="1"/>
  <c r="GT84" i="8" s="1"/>
  <c r="GT8" i="10"/>
  <c r="GT80" i="10" s="1"/>
  <c r="GT84" i="10" s="1"/>
  <c r="HB8" i="8"/>
  <c r="HB80" i="8" s="1"/>
  <c r="HB84" i="8" s="1"/>
  <c r="HB8" i="10"/>
  <c r="HB80" i="10" s="1"/>
  <c r="HB84" i="10" s="1"/>
  <c r="HJ8" i="8"/>
  <c r="HJ80" i="8" s="1"/>
  <c r="HJ84" i="8" s="1"/>
  <c r="HJ8" i="10"/>
  <c r="HJ80" i="10" s="1"/>
  <c r="HJ84" i="10" s="1"/>
  <c r="HR8" i="8"/>
  <c r="HR80" i="8" s="1"/>
  <c r="HR84" i="8" s="1"/>
  <c r="HR8" i="10"/>
  <c r="HR80" i="10" s="1"/>
  <c r="HR84" i="10" s="1"/>
  <c r="HZ8" i="8"/>
  <c r="HZ80" i="8" s="1"/>
  <c r="HZ84" i="8" s="1"/>
  <c r="HZ8" i="10"/>
  <c r="HZ80" i="10" s="1"/>
  <c r="HZ84" i="10" s="1"/>
  <c r="IH8" i="8"/>
  <c r="IH80" i="8" s="1"/>
  <c r="IH84" i="8" s="1"/>
  <c r="IH8" i="10"/>
  <c r="IH80" i="10" s="1"/>
  <c r="IH84" i="10" s="1"/>
  <c r="IP8" i="8"/>
  <c r="IP80" i="8" s="1"/>
  <c r="IP84" i="8" s="1"/>
  <c r="IP8" i="10"/>
  <c r="IP80" i="10" s="1"/>
  <c r="IP84" i="10" s="1"/>
  <c r="IX8" i="8"/>
  <c r="IX80" i="8" s="1"/>
  <c r="IX84" i="8" s="1"/>
  <c r="IX8" i="10"/>
  <c r="IX80" i="10" s="1"/>
  <c r="IX84" i="10" s="1"/>
  <c r="JF8" i="8"/>
  <c r="JF80" i="8" s="1"/>
  <c r="JF84" i="8" s="1"/>
  <c r="JF8" i="10"/>
  <c r="JF80" i="10" s="1"/>
  <c r="JF84" i="10" s="1"/>
  <c r="JN8" i="8"/>
  <c r="JN80" i="8" s="1"/>
  <c r="JN84" i="8" s="1"/>
  <c r="JN8" i="10"/>
  <c r="JN80" i="10" s="1"/>
  <c r="JN84" i="10" s="1"/>
  <c r="JV8" i="8"/>
  <c r="JV80" i="8" s="1"/>
  <c r="JV84" i="8" s="1"/>
  <c r="JV8" i="10"/>
  <c r="JV80" i="10" s="1"/>
  <c r="JV84" i="10" s="1"/>
  <c r="KD8" i="8"/>
  <c r="KD80" i="8" s="1"/>
  <c r="KD84" i="8" s="1"/>
  <c r="KD8" i="10"/>
  <c r="KD80" i="10" s="1"/>
  <c r="KD84" i="10" s="1"/>
  <c r="BP23" i="8"/>
  <c r="BP63" i="8"/>
  <c r="BQ63" i="8" s="1"/>
  <c r="BR63" i="8" s="1"/>
  <c r="BS63" i="8" s="1"/>
  <c r="BT63" i="8" s="1"/>
  <c r="BU63" i="8" s="1"/>
  <c r="BV63" i="8" s="1"/>
  <c r="BW63" i="8" s="1"/>
  <c r="BX63" i="8" s="1"/>
  <c r="BY63" i="8" s="1"/>
  <c r="BZ63" i="8" s="1"/>
  <c r="CA63" i="8" s="1"/>
  <c r="CB63" i="8" s="1"/>
  <c r="CC63" i="8" s="1"/>
  <c r="CD63" i="8" s="1"/>
  <c r="CE63" i="8" s="1"/>
  <c r="CF63" i="8" s="1"/>
  <c r="CG63" i="8" s="1"/>
  <c r="CH63" i="8" s="1"/>
  <c r="CI63" i="8" s="1"/>
  <c r="CJ63" i="8" s="1"/>
  <c r="CK63" i="8" s="1"/>
  <c r="CL63" i="8" s="1"/>
  <c r="CM63" i="8" s="1"/>
  <c r="CN63" i="8" s="1"/>
  <c r="CO63" i="8" s="1"/>
  <c r="CP63" i="8" s="1"/>
  <c r="CQ63" i="8" s="1"/>
  <c r="CR63" i="8" s="1"/>
  <c r="CS63" i="8" s="1"/>
  <c r="CT63" i="8" s="1"/>
  <c r="CU63" i="8" s="1"/>
  <c r="CV63" i="8" s="1"/>
  <c r="CW63" i="8" s="1"/>
  <c r="CX63" i="8" s="1"/>
  <c r="CY63" i="8" s="1"/>
  <c r="CZ63" i="8" s="1"/>
  <c r="DA63" i="8" s="1"/>
  <c r="DB63" i="8" s="1"/>
  <c r="DC63" i="8" s="1"/>
  <c r="DD63" i="8" s="1"/>
  <c r="DE63" i="8" s="1"/>
  <c r="DF63" i="8" s="1"/>
  <c r="DG63" i="8" s="1"/>
  <c r="DH63" i="8" s="1"/>
  <c r="DI63" i="8" s="1"/>
  <c r="DJ63" i="8" s="1"/>
  <c r="DK63" i="8" s="1"/>
  <c r="DL63" i="8" s="1"/>
  <c r="DM63" i="8" s="1"/>
  <c r="DN63" i="8" s="1"/>
  <c r="DO63" i="8" s="1"/>
  <c r="DP63" i="8" s="1"/>
  <c r="DQ63" i="8" s="1"/>
  <c r="DR63" i="8" s="1"/>
  <c r="DS63" i="8" s="1"/>
  <c r="DT63" i="8" s="1"/>
  <c r="DU63" i="8" s="1"/>
  <c r="DV63" i="8" s="1"/>
  <c r="DW63" i="8" s="1"/>
  <c r="DX63" i="8" s="1"/>
  <c r="DY63" i="8" s="1"/>
  <c r="DZ63" i="8" s="1"/>
  <c r="EA63" i="8" s="1"/>
  <c r="EB63" i="8" s="1"/>
  <c r="EC63" i="8" s="1"/>
  <c r="ED63" i="8" s="1"/>
  <c r="EE63" i="8" s="1"/>
  <c r="EF63" i="8" s="1"/>
  <c r="EG63" i="8" s="1"/>
  <c r="EH63" i="8" s="1"/>
  <c r="EI63" i="8" s="1"/>
  <c r="EJ63" i="8" s="1"/>
  <c r="EK63" i="8" s="1"/>
  <c r="EL63" i="8" s="1"/>
  <c r="EM63" i="8" s="1"/>
  <c r="EN63" i="8" s="1"/>
  <c r="EO63" i="8" s="1"/>
  <c r="EP63" i="8" s="1"/>
  <c r="EQ63" i="8" s="1"/>
  <c r="ER63" i="8" s="1"/>
  <c r="ES63" i="8" s="1"/>
  <c r="ET63" i="8" s="1"/>
  <c r="EU63" i="8" s="1"/>
  <c r="EV63" i="8" s="1"/>
  <c r="EW63" i="8" s="1"/>
  <c r="EX63" i="8" s="1"/>
  <c r="EY63" i="8" s="1"/>
  <c r="EZ63" i="8" s="1"/>
  <c r="FA63" i="8" s="1"/>
  <c r="FB63" i="8" s="1"/>
  <c r="FC63" i="8" s="1"/>
  <c r="FD63" i="8" s="1"/>
  <c r="FE63" i="8" s="1"/>
  <c r="FF63" i="8" s="1"/>
  <c r="FG63" i="8" s="1"/>
  <c r="FH63" i="8" s="1"/>
  <c r="FI63" i="8" s="1"/>
  <c r="FJ63" i="8" s="1"/>
  <c r="FK63" i="8" s="1"/>
  <c r="FL63" i="8" s="1"/>
  <c r="FM63" i="8" s="1"/>
  <c r="FN63" i="8" s="1"/>
  <c r="FO63" i="8" s="1"/>
  <c r="FP63" i="8" s="1"/>
  <c r="FQ63" i="8" s="1"/>
  <c r="FR63" i="8" s="1"/>
  <c r="FS63" i="8" s="1"/>
  <c r="FT63" i="8" s="1"/>
  <c r="FU63" i="8" s="1"/>
  <c r="FV63" i="8" s="1"/>
  <c r="FW63" i="8" s="1"/>
  <c r="FX63" i="8" s="1"/>
  <c r="FY63" i="8" s="1"/>
  <c r="FZ63" i="8" s="1"/>
  <c r="GA63" i="8" s="1"/>
  <c r="GB63" i="8" s="1"/>
  <c r="GC63" i="8" s="1"/>
  <c r="GD63" i="8" s="1"/>
  <c r="GE63" i="8" s="1"/>
  <c r="GF63" i="8" s="1"/>
  <c r="GG63" i="8" s="1"/>
  <c r="GH63" i="8" s="1"/>
  <c r="GI63" i="8" s="1"/>
  <c r="GJ63" i="8" s="1"/>
  <c r="GK63" i="8" s="1"/>
  <c r="GL63" i="8" s="1"/>
  <c r="GM63" i="8" s="1"/>
  <c r="GN63" i="8" s="1"/>
  <c r="GO63" i="8" s="1"/>
  <c r="GP63" i="8" s="1"/>
  <c r="GQ63" i="8" s="1"/>
  <c r="GR63" i="8" s="1"/>
  <c r="GS63" i="8" s="1"/>
  <c r="GT63" i="8" s="1"/>
  <c r="GU63" i="8" s="1"/>
  <c r="GV63" i="8" s="1"/>
  <c r="GW63" i="8" s="1"/>
  <c r="GX63" i="8" s="1"/>
  <c r="GY63" i="8" s="1"/>
  <c r="GZ63" i="8" s="1"/>
  <c r="HA63" i="8" s="1"/>
  <c r="HB63" i="8" s="1"/>
  <c r="HC63" i="8" s="1"/>
  <c r="HD63" i="8" s="1"/>
  <c r="HE63" i="8" s="1"/>
  <c r="HF63" i="8" s="1"/>
  <c r="HG63" i="8" s="1"/>
  <c r="HH63" i="8" s="1"/>
  <c r="HI63" i="8" s="1"/>
  <c r="HJ63" i="8" s="1"/>
  <c r="HK63" i="8" s="1"/>
  <c r="HL63" i="8" s="1"/>
  <c r="HM63" i="8" s="1"/>
  <c r="HN63" i="8" s="1"/>
  <c r="HO63" i="8" s="1"/>
  <c r="HP63" i="8" s="1"/>
  <c r="HQ63" i="8" s="1"/>
  <c r="HR63" i="8" s="1"/>
  <c r="HS63" i="8" s="1"/>
  <c r="HT63" i="8" s="1"/>
  <c r="HU63" i="8" s="1"/>
  <c r="HV63" i="8" s="1"/>
  <c r="HW63" i="8" s="1"/>
  <c r="HX63" i="8" s="1"/>
  <c r="HY63" i="8" s="1"/>
  <c r="HZ63" i="8" s="1"/>
  <c r="IA63" i="8" s="1"/>
  <c r="IB63" i="8" s="1"/>
  <c r="IC63" i="8" s="1"/>
  <c r="ID63" i="8" s="1"/>
  <c r="IE63" i="8" s="1"/>
  <c r="IF63" i="8" s="1"/>
  <c r="IG63" i="8" s="1"/>
  <c r="IH63" i="8" s="1"/>
  <c r="II63" i="8" s="1"/>
  <c r="IJ63" i="8" s="1"/>
  <c r="IK63" i="8" s="1"/>
  <c r="IL63" i="8" s="1"/>
  <c r="IM63" i="8" s="1"/>
  <c r="IN63" i="8" s="1"/>
  <c r="IO63" i="8" s="1"/>
  <c r="IP63" i="8" s="1"/>
  <c r="IQ63" i="8" s="1"/>
  <c r="IR63" i="8" s="1"/>
  <c r="IS63" i="8" s="1"/>
  <c r="IT63" i="8" s="1"/>
  <c r="IU63" i="8" s="1"/>
  <c r="IV63" i="8" s="1"/>
  <c r="IW63" i="8" s="1"/>
  <c r="IX63" i="8" s="1"/>
  <c r="IY63" i="8" s="1"/>
  <c r="IZ63" i="8" s="1"/>
  <c r="JA63" i="8" s="1"/>
  <c r="JB63" i="8" s="1"/>
  <c r="JC63" i="8" s="1"/>
  <c r="JD63" i="8" s="1"/>
  <c r="JE63" i="8" s="1"/>
  <c r="JF63" i="8" s="1"/>
  <c r="JG63" i="8" s="1"/>
  <c r="JH63" i="8" s="1"/>
  <c r="JI63" i="8" s="1"/>
  <c r="JJ63" i="8" s="1"/>
  <c r="JK63" i="8" s="1"/>
  <c r="JL63" i="8" s="1"/>
  <c r="JM63" i="8" s="1"/>
  <c r="JN63" i="8" s="1"/>
  <c r="JO63" i="8" s="1"/>
  <c r="JP63" i="8" s="1"/>
  <c r="JQ63" i="8" s="1"/>
  <c r="JR63" i="8" s="1"/>
  <c r="JS63" i="8" s="1"/>
  <c r="JT63" i="8" s="1"/>
  <c r="JU63" i="8" s="1"/>
  <c r="JV63" i="8" s="1"/>
  <c r="JW63" i="8" s="1"/>
  <c r="JX63" i="8" s="1"/>
  <c r="JY63" i="8" s="1"/>
  <c r="JZ63" i="8" s="1"/>
  <c r="KA63" i="8" s="1"/>
  <c r="KB63" i="8" s="1"/>
  <c r="KC63" i="8" s="1"/>
  <c r="KD63" i="8" s="1"/>
  <c r="KE63" i="8" s="1"/>
  <c r="KF63" i="8" s="1"/>
  <c r="KG63" i="8" s="1"/>
  <c r="D63" i="8"/>
  <c r="BP53" i="8"/>
  <c r="BQ53" i="8" s="1"/>
  <c r="BR53" i="8" s="1"/>
  <c r="BS53" i="8" s="1"/>
  <c r="BT53" i="8" s="1"/>
  <c r="BU53" i="8" s="1"/>
  <c r="BV53" i="8" s="1"/>
  <c r="BW53" i="8" s="1"/>
  <c r="BX53" i="8" s="1"/>
  <c r="BY53" i="8" s="1"/>
  <c r="BZ53" i="8" s="1"/>
  <c r="CA53" i="8" s="1"/>
  <c r="CB53" i="8" s="1"/>
  <c r="CC53" i="8" s="1"/>
  <c r="CD53" i="8" s="1"/>
  <c r="CE53" i="8" s="1"/>
  <c r="CF53" i="8" s="1"/>
  <c r="CG53" i="8" s="1"/>
  <c r="CH53" i="8" s="1"/>
  <c r="CI53" i="8" s="1"/>
  <c r="CJ53" i="8" s="1"/>
  <c r="CK53" i="8" s="1"/>
  <c r="CL53" i="8" s="1"/>
  <c r="CM53" i="8" s="1"/>
  <c r="CN53" i="8" s="1"/>
  <c r="CO53" i="8" s="1"/>
  <c r="CP53" i="8" s="1"/>
  <c r="CQ53" i="8" s="1"/>
  <c r="CR53" i="8" s="1"/>
  <c r="CS53" i="8" s="1"/>
  <c r="CT53" i="8" s="1"/>
  <c r="CU53" i="8" s="1"/>
  <c r="CV53" i="8" s="1"/>
  <c r="CW53" i="8" s="1"/>
  <c r="CX53" i="8" s="1"/>
  <c r="CY53" i="8" s="1"/>
  <c r="CZ53" i="8" s="1"/>
  <c r="DA53" i="8" s="1"/>
  <c r="DB53" i="8" s="1"/>
  <c r="DC53" i="8" s="1"/>
  <c r="DD53" i="8" s="1"/>
  <c r="DE53" i="8" s="1"/>
  <c r="DF53" i="8" s="1"/>
  <c r="DG53" i="8" s="1"/>
  <c r="DH53" i="8" s="1"/>
  <c r="DI53" i="8" s="1"/>
  <c r="DJ53" i="8" s="1"/>
  <c r="DK53" i="8" s="1"/>
  <c r="DL53" i="8" s="1"/>
  <c r="DM53" i="8" s="1"/>
  <c r="DN53" i="8" s="1"/>
  <c r="DO53" i="8" s="1"/>
  <c r="DP53" i="8" s="1"/>
  <c r="DQ53" i="8" s="1"/>
  <c r="DR53" i="8" s="1"/>
  <c r="DS53" i="8" s="1"/>
  <c r="DT53" i="8" s="1"/>
  <c r="DU53" i="8" s="1"/>
  <c r="DV53" i="8" s="1"/>
  <c r="DW53" i="8" s="1"/>
  <c r="DX53" i="8" s="1"/>
  <c r="DY53" i="8" s="1"/>
  <c r="DZ53" i="8" s="1"/>
  <c r="EA53" i="8" s="1"/>
  <c r="EB53" i="8" s="1"/>
  <c r="EC53" i="8" s="1"/>
  <c r="ED53" i="8" s="1"/>
  <c r="EE53" i="8" s="1"/>
  <c r="EF53" i="8" s="1"/>
  <c r="EG53" i="8" s="1"/>
  <c r="EH53" i="8" s="1"/>
  <c r="EI53" i="8" s="1"/>
  <c r="EJ53" i="8" s="1"/>
  <c r="EK53" i="8" s="1"/>
  <c r="EL53" i="8" s="1"/>
  <c r="EM53" i="8" s="1"/>
  <c r="EN53" i="8" s="1"/>
  <c r="EO53" i="8" s="1"/>
  <c r="EP53" i="8" s="1"/>
  <c r="EQ53" i="8" s="1"/>
  <c r="ER53" i="8" s="1"/>
  <c r="ES53" i="8" s="1"/>
  <c r="ET53" i="8" s="1"/>
  <c r="EU53" i="8" s="1"/>
  <c r="EV53" i="8" s="1"/>
  <c r="EW53" i="8" s="1"/>
  <c r="EX53" i="8" s="1"/>
  <c r="EY53" i="8" s="1"/>
  <c r="EZ53" i="8" s="1"/>
  <c r="FA53" i="8" s="1"/>
  <c r="FB53" i="8" s="1"/>
  <c r="FC53" i="8" s="1"/>
  <c r="FD53" i="8" s="1"/>
  <c r="FE53" i="8" s="1"/>
  <c r="FF53" i="8" s="1"/>
  <c r="FG53" i="8" s="1"/>
  <c r="FH53" i="8" s="1"/>
  <c r="FI53" i="8" s="1"/>
  <c r="FJ53" i="8" s="1"/>
  <c r="FK53" i="8" s="1"/>
  <c r="FL53" i="8" s="1"/>
  <c r="FM53" i="8" s="1"/>
  <c r="FN53" i="8" s="1"/>
  <c r="FO53" i="8" s="1"/>
  <c r="FP53" i="8" s="1"/>
  <c r="FQ53" i="8" s="1"/>
  <c r="FR53" i="8" s="1"/>
  <c r="FS53" i="8" s="1"/>
  <c r="FT53" i="8" s="1"/>
  <c r="FU53" i="8" s="1"/>
  <c r="FV53" i="8" s="1"/>
  <c r="FW53" i="8" s="1"/>
  <c r="FX53" i="8" s="1"/>
  <c r="FY53" i="8" s="1"/>
  <c r="FZ53" i="8" s="1"/>
  <c r="GA53" i="8" s="1"/>
  <c r="GB53" i="8" s="1"/>
  <c r="GC53" i="8" s="1"/>
  <c r="GD53" i="8" s="1"/>
  <c r="GE53" i="8" s="1"/>
  <c r="GF53" i="8" s="1"/>
  <c r="GG53" i="8" s="1"/>
  <c r="GH53" i="8" s="1"/>
  <c r="GI53" i="8" s="1"/>
  <c r="GJ53" i="8" s="1"/>
  <c r="GK53" i="8" s="1"/>
  <c r="GL53" i="8" s="1"/>
  <c r="GM53" i="8" s="1"/>
  <c r="GN53" i="8" s="1"/>
  <c r="GO53" i="8" s="1"/>
  <c r="GP53" i="8" s="1"/>
  <c r="GQ53" i="8" s="1"/>
  <c r="GR53" i="8" s="1"/>
  <c r="GS53" i="8" s="1"/>
  <c r="GT53" i="8" s="1"/>
  <c r="GU53" i="8" s="1"/>
  <c r="GV53" i="8" s="1"/>
  <c r="GW53" i="8" s="1"/>
  <c r="GX53" i="8" s="1"/>
  <c r="GY53" i="8" s="1"/>
  <c r="GZ53" i="8" s="1"/>
  <c r="HA53" i="8" s="1"/>
  <c r="HB53" i="8" s="1"/>
  <c r="HC53" i="8" s="1"/>
  <c r="HD53" i="8" s="1"/>
  <c r="HE53" i="8" s="1"/>
  <c r="HF53" i="8" s="1"/>
  <c r="HG53" i="8" s="1"/>
  <c r="HH53" i="8" s="1"/>
  <c r="HI53" i="8" s="1"/>
  <c r="HJ53" i="8" s="1"/>
  <c r="HK53" i="8" s="1"/>
  <c r="HL53" i="8" s="1"/>
  <c r="HM53" i="8" s="1"/>
  <c r="HN53" i="8" s="1"/>
  <c r="HO53" i="8" s="1"/>
  <c r="HP53" i="8" s="1"/>
  <c r="HQ53" i="8" s="1"/>
  <c r="HR53" i="8" s="1"/>
  <c r="HS53" i="8" s="1"/>
  <c r="HT53" i="8" s="1"/>
  <c r="HU53" i="8" s="1"/>
  <c r="HV53" i="8" s="1"/>
  <c r="HW53" i="8" s="1"/>
  <c r="HX53" i="8" s="1"/>
  <c r="HY53" i="8" s="1"/>
  <c r="HZ53" i="8" s="1"/>
  <c r="IA53" i="8" s="1"/>
  <c r="IB53" i="8" s="1"/>
  <c r="IC53" i="8" s="1"/>
  <c r="ID53" i="8" s="1"/>
  <c r="IE53" i="8" s="1"/>
  <c r="IF53" i="8" s="1"/>
  <c r="IG53" i="8" s="1"/>
  <c r="IH53" i="8" s="1"/>
  <c r="II53" i="8" s="1"/>
  <c r="IJ53" i="8" s="1"/>
  <c r="IK53" i="8" s="1"/>
  <c r="IL53" i="8" s="1"/>
  <c r="IM53" i="8" s="1"/>
  <c r="IN53" i="8" s="1"/>
  <c r="IO53" i="8" s="1"/>
  <c r="IP53" i="8" s="1"/>
  <c r="IQ53" i="8" s="1"/>
  <c r="IR53" i="8" s="1"/>
  <c r="IS53" i="8" s="1"/>
  <c r="IT53" i="8" s="1"/>
  <c r="IU53" i="8" s="1"/>
  <c r="IV53" i="8" s="1"/>
  <c r="IW53" i="8" s="1"/>
  <c r="IX53" i="8" s="1"/>
  <c r="IY53" i="8" s="1"/>
  <c r="IZ53" i="8" s="1"/>
  <c r="JA53" i="8" s="1"/>
  <c r="JB53" i="8" s="1"/>
  <c r="JC53" i="8" s="1"/>
  <c r="JD53" i="8" s="1"/>
  <c r="JE53" i="8" s="1"/>
  <c r="JF53" i="8" s="1"/>
  <c r="JG53" i="8" s="1"/>
  <c r="JH53" i="8" s="1"/>
  <c r="JI53" i="8" s="1"/>
  <c r="JJ53" i="8" s="1"/>
  <c r="JK53" i="8" s="1"/>
  <c r="JL53" i="8" s="1"/>
  <c r="JM53" i="8" s="1"/>
  <c r="JN53" i="8" s="1"/>
  <c r="JO53" i="8" s="1"/>
  <c r="JP53" i="8" s="1"/>
  <c r="JQ53" i="8" s="1"/>
  <c r="JR53" i="8" s="1"/>
  <c r="JS53" i="8" s="1"/>
  <c r="JT53" i="8" s="1"/>
  <c r="JU53" i="8" s="1"/>
  <c r="JV53" i="8" s="1"/>
  <c r="JW53" i="8" s="1"/>
  <c r="JX53" i="8" s="1"/>
  <c r="JY53" i="8" s="1"/>
  <c r="JZ53" i="8" s="1"/>
  <c r="KA53" i="8" s="1"/>
  <c r="KB53" i="8" s="1"/>
  <c r="KC53" i="8" s="1"/>
  <c r="KD53" i="8" s="1"/>
  <c r="KE53" i="8" s="1"/>
  <c r="KF53" i="8" s="1"/>
  <c r="KG53" i="8" s="1"/>
  <c r="D53" i="8"/>
  <c r="D93" i="10"/>
  <c r="BO93" i="10"/>
  <c r="BP93" i="10" s="1"/>
  <c r="BQ93" i="10" s="1"/>
  <c r="BR93" i="10" s="1"/>
  <c r="BS93" i="10" s="1"/>
  <c r="BT93" i="10" s="1"/>
  <c r="BU93" i="10" s="1"/>
  <c r="BV93" i="10" s="1"/>
  <c r="BW93" i="10" s="1"/>
  <c r="BX93" i="10" s="1"/>
  <c r="BY93" i="10" s="1"/>
  <c r="BZ93" i="10" s="1"/>
  <c r="CA93" i="10" s="1"/>
  <c r="CB93" i="10" s="1"/>
  <c r="CC93" i="10" s="1"/>
  <c r="CD93" i="10" s="1"/>
  <c r="CE93" i="10" s="1"/>
  <c r="CF93" i="10" s="1"/>
  <c r="CG93" i="10" s="1"/>
  <c r="CH93" i="10" s="1"/>
  <c r="CI93" i="10" s="1"/>
  <c r="CJ93" i="10" s="1"/>
  <c r="CK93" i="10" s="1"/>
  <c r="CL93" i="10" s="1"/>
  <c r="CM93" i="10" s="1"/>
  <c r="CN93" i="10" s="1"/>
  <c r="CO93" i="10" s="1"/>
  <c r="CP93" i="10" s="1"/>
  <c r="CQ93" i="10" s="1"/>
  <c r="CR93" i="10" s="1"/>
  <c r="CS93" i="10" s="1"/>
  <c r="CT93" i="10" s="1"/>
  <c r="CU93" i="10" s="1"/>
  <c r="CV93" i="10" s="1"/>
  <c r="CW93" i="10" s="1"/>
  <c r="CX93" i="10" s="1"/>
  <c r="CY93" i="10" s="1"/>
  <c r="CZ93" i="10" s="1"/>
  <c r="DA93" i="10" s="1"/>
  <c r="DB93" i="10" s="1"/>
  <c r="DC93" i="10" s="1"/>
  <c r="DD93" i="10" s="1"/>
  <c r="DE93" i="10" s="1"/>
  <c r="DF93" i="10" s="1"/>
  <c r="DG93" i="10" s="1"/>
  <c r="DH93" i="10" s="1"/>
  <c r="DI93" i="10" s="1"/>
  <c r="DJ93" i="10" s="1"/>
  <c r="DK93" i="10" s="1"/>
  <c r="DL93" i="10" s="1"/>
  <c r="DM93" i="10" s="1"/>
  <c r="DN93" i="10" s="1"/>
  <c r="DO93" i="10" s="1"/>
  <c r="DP93" i="10" s="1"/>
  <c r="DQ93" i="10" s="1"/>
  <c r="DR93" i="10" s="1"/>
  <c r="DS93" i="10" s="1"/>
  <c r="DT93" i="10" s="1"/>
  <c r="DU93" i="10" s="1"/>
  <c r="DV93" i="10" s="1"/>
  <c r="DW93" i="10" s="1"/>
  <c r="DX93" i="10" s="1"/>
  <c r="DY93" i="10" s="1"/>
  <c r="DZ93" i="10" s="1"/>
  <c r="EA93" i="10" s="1"/>
  <c r="EB93" i="10" s="1"/>
  <c r="EC93" i="10" s="1"/>
  <c r="ED93" i="10" s="1"/>
  <c r="EE93" i="10" s="1"/>
  <c r="EF93" i="10" s="1"/>
  <c r="EG93" i="10" s="1"/>
  <c r="EH93" i="10" s="1"/>
  <c r="EI93" i="10" s="1"/>
  <c r="EJ93" i="10" s="1"/>
  <c r="EK93" i="10" s="1"/>
  <c r="EL93" i="10" s="1"/>
  <c r="EM93" i="10" s="1"/>
  <c r="EN93" i="10" s="1"/>
  <c r="EO93" i="10" s="1"/>
  <c r="EP93" i="10" s="1"/>
  <c r="EQ93" i="10" s="1"/>
  <c r="ER93" i="10" s="1"/>
  <c r="ES93" i="10" s="1"/>
  <c r="ET93" i="10" s="1"/>
  <c r="EU93" i="10" s="1"/>
  <c r="EV93" i="10" s="1"/>
  <c r="EW93" i="10" s="1"/>
  <c r="EX93" i="10" s="1"/>
  <c r="EY93" i="10" s="1"/>
  <c r="EZ93" i="10" s="1"/>
  <c r="FA93" i="10" s="1"/>
  <c r="FB93" i="10" s="1"/>
  <c r="FC93" i="10" s="1"/>
  <c r="FD93" i="10" s="1"/>
  <c r="FE93" i="10" s="1"/>
  <c r="FF93" i="10" s="1"/>
  <c r="FG93" i="10" s="1"/>
  <c r="FH93" i="10" s="1"/>
  <c r="FI93" i="10" s="1"/>
  <c r="FJ93" i="10" s="1"/>
  <c r="FK93" i="10" s="1"/>
  <c r="FL93" i="10" s="1"/>
  <c r="FM93" i="10" s="1"/>
  <c r="FN93" i="10" s="1"/>
  <c r="FO93" i="10" s="1"/>
  <c r="FP93" i="10" s="1"/>
  <c r="FQ93" i="10" s="1"/>
  <c r="FR93" i="10" s="1"/>
  <c r="FS93" i="10" s="1"/>
  <c r="FT93" i="10" s="1"/>
  <c r="FU93" i="10" s="1"/>
  <c r="FV93" i="10" s="1"/>
  <c r="FW93" i="10" s="1"/>
  <c r="FX93" i="10" s="1"/>
  <c r="FY93" i="10" s="1"/>
  <c r="FZ93" i="10" s="1"/>
  <c r="GA93" i="10" s="1"/>
  <c r="GB93" i="10" s="1"/>
  <c r="GC93" i="10" s="1"/>
  <c r="GD93" i="10" s="1"/>
  <c r="GE93" i="10" s="1"/>
  <c r="GF93" i="10" s="1"/>
  <c r="GG93" i="10" s="1"/>
  <c r="GH93" i="10" s="1"/>
  <c r="GI93" i="10" s="1"/>
  <c r="GJ93" i="10" s="1"/>
  <c r="GK93" i="10" s="1"/>
  <c r="GL93" i="10" s="1"/>
  <c r="GM93" i="10" s="1"/>
  <c r="GN93" i="10" s="1"/>
  <c r="GO93" i="10" s="1"/>
  <c r="GP93" i="10" s="1"/>
  <c r="GQ93" i="10" s="1"/>
  <c r="GR93" i="10" s="1"/>
  <c r="GS93" i="10" s="1"/>
  <c r="GT93" i="10" s="1"/>
  <c r="GU93" i="10" s="1"/>
  <c r="GV93" i="10" s="1"/>
  <c r="GW93" i="10" s="1"/>
  <c r="GX93" i="10" s="1"/>
  <c r="GY93" i="10" s="1"/>
  <c r="GZ93" i="10" s="1"/>
  <c r="HA93" i="10" s="1"/>
  <c r="HB93" i="10" s="1"/>
  <c r="HC93" i="10" s="1"/>
  <c r="HD93" i="10" s="1"/>
  <c r="HE93" i="10" s="1"/>
  <c r="HF93" i="10" s="1"/>
  <c r="HG93" i="10" s="1"/>
  <c r="HH93" i="10" s="1"/>
  <c r="HI93" i="10" s="1"/>
  <c r="HJ93" i="10" s="1"/>
  <c r="HK93" i="10" s="1"/>
  <c r="HL93" i="10" s="1"/>
  <c r="HM93" i="10" s="1"/>
  <c r="HN93" i="10" s="1"/>
  <c r="HO93" i="10" s="1"/>
  <c r="HP93" i="10" s="1"/>
  <c r="HQ93" i="10" s="1"/>
  <c r="HR93" i="10" s="1"/>
  <c r="HS93" i="10" s="1"/>
  <c r="HT93" i="10" s="1"/>
  <c r="HU93" i="10" s="1"/>
  <c r="HV93" i="10" s="1"/>
  <c r="HW93" i="10" s="1"/>
  <c r="HX93" i="10" s="1"/>
  <c r="HY93" i="10" s="1"/>
  <c r="HZ93" i="10" s="1"/>
  <c r="IA93" i="10" s="1"/>
  <c r="IB93" i="10" s="1"/>
  <c r="IC93" i="10" s="1"/>
  <c r="ID93" i="10" s="1"/>
  <c r="IE93" i="10" s="1"/>
  <c r="IF93" i="10" s="1"/>
  <c r="IG93" i="10" s="1"/>
  <c r="IH93" i="10" s="1"/>
  <c r="II93" i="10" s="1"/>
  <c r="IJ93" i="10" s="1"/>
  <c r="IK93" i="10" s="1"/>
  <c r="IL93" i="10" s="1"/>
  <c r="IM93" i="10" s="1"/>
  <c r="IN93" i="10" s="1"/>
  <c r="IO93" i="10" s="1"/>
  <c r="IP93" i="10" s="1"/>
  <c r="IQ93" i="10" s="1"/>
  <c r="IR93" i="10" s="1"/>
  <c r="IS93" i="10" s="1"/>
  <c r="IT93" i="10" s="1"/>
  <c r="IU93" i="10" s="1"/>
  <c r="IV93" i="10" s="1"/>
  <c r="IW93" i="10" s="1"/>
  <c r="IX93" i="10" s="1"/>
  <c r="IY93" i="10" s="1"/>
  <c r="IZ93" i="10" s="1"/>
  <c r="JA93" i="10" s="1"/>
  <c r="JB93" i="10" s="1"/>
  <c r="JC93" i="10" s="1"/>
  <c r="JD93" i="10" s="1"/>
  <c r="JE93" i="10" s="1"/>
  <c r="JF93" i="10" s="1"/>
  <c r="JG93" i="10" s="1"/>
  <c r="JH93" i="10" s="1"/>
  <c r="JI93" i="10" s="1"/>
  <c r="JJ93" i="10" s="1"/>
  <c r="JK93" i="10" s="1"/>
  <c r="JL93" i="10" s="1"/>
  <c r="JM93" i="10" s="1"/>
  <c r="JN93" i="10" s="1"/>
  <c r="JO93" i="10" s="1"/>
  <c r="JP93" i="10" s="1"/>
  <c r="JQ93" i="10" s="1"/>
  <c r="JR93" i="10" s="1"/>
  <c r="JS93" i="10" s="1"/>
  <c r="JT93" i="10" s="1"/>
  <c r="JU93" i="10" s="1"/>
  <c r="JV93" i="10" s="1"/>
  <c r="JW93" i="10" s="1"/>
  <c r="JX93" i="10" s="1"/>
  <c r="JY93" i="10" s="1"/>
  <c r="JZ93" i="10" s="1"/>
  <c r="KA93" i="10" s="1"/>
  <c r="KB93" i="10" s="1"/>
  <c r="KC93" i="10" s="1"/>
  <c r="KD93" i="10" s="1"/>
  <c r="KE93" i="10" s="1"/>
  <c r="KF93" i="10" s="1"/>
  <c r="KG93" i="10" s="1"/>
  <c r="M46" i="10"/>
  <c r="N45" i="10"/>
  <c r="G25" i="10"/>
  <c r="F26" i="10"/>
  <c r="H55" i="10"/>
  <c r="G56" i="10"/>
  <c r="G65" i="10"/>
  <c r="F66" i="10"/>
  <c r="N35" i="10"/>
  <c r="M36" i="10"/>
  <c r="D94" i="10"/>
  <c r="E94" i="8"/>
  <c r="E95" i="8" s="1"/>
  <c r="E91" i="8"/>
  <c r="F91" i="8" s="1"/>
  <c r="G91" i="8" s="1"/>
  <c r="H91" i="8" s="1"/>
  <c r="I91" i="8" s="1"/>
  <c r="J91" i="8" s="1"/>
  <c r="K91" i="8" s="1"/>
  <c r="L91" i="8" s="1"/>
  <c r="M91" i="8" s="1"/>
  <c r="N91" i="8" s="1"/>
  <c r="O91" i="8" s="1"/>
  <c r="P91" i="8" s="1"/>
  <c r="Q91" i="8" s="1"/>
  <c r="R91" i="8" s="1"/>
  <c r="S91" i="8" s="1"/>
  <c r="T91" i="8" s="1"/>
  <c r="U91" i="8" s="1"/>
  <c r="V91" i="8" s="1"/>
  <c r="W91" i="8" s="1"/>
  <c r="X91" i="8" s="1"/>
  <c r="Y91" i="8" s="1"/>
  <c r="Z91" i="8" s="1"/>
  <c r="AA91" i="8" s="1"/>
  <c r="AB91" i="8" s="1"/>
  <c r="AC91" i="8" s="1"/>
  <c r="AD91" i="8" s="1"/>
  <c r="AE91" i="8" s="1"/>
  <c r="AF91" i="8" s="1"/>
  <c r="AG91" i="8" s="1"/>
  <c r="AH91" i="8" s="1"/>
  <c r="AI91" i="8" s="1"/>
  <c r="AJ91" i="8" s="1"/>
  <c r="AK91" i="8" s="1"/>
  <c r="AL91" i="8" s="1"/>
  <c r="AM91" i="8" s="1"/>
  <c r="AN91" i="8" s="1"/>
  <c r="AO91" i="8" s="1"/>
  <c r="AP91" i="8" s="1"/>
  <c r="AQ91" i="8" s="1"/>
  <c r="AR91" i="8" s="1"/>
  <c r="AS91" i="8" s="1"/>
  <c r="AT91" i="8" s="1"/>
  <c r="AU91" i="8" s="1"/>
  <c r="AV91" i="8" s="1"/>
  <c r="AW91" i="8" s="1"/>
  <c r="AX91" i="8" s="1"/>
  <c r="AY91" i="8" s="1"/>
  <c r="AZ91" i="8" s="1"/>
  <c r="BA91" i="8" s="1"/>
  <c r="BB91" i="8" s="1"/>
  <c r="BC91" i="8" s="1"/>
  <c r="BD91" i="8" s="1"/>
  <c r="BE91" i="8" s="1"/>
  <c r="BF91" i="8" s="1"/>
  <c r="BG91" i="8" s="1"/>
  <c r="BH91" i="8" s="1"/>
  <c r="BI91" i="8" s="1"/>
  <c r="BJ91" i="8" s="1"/>
  <c r="BK91" i="8" s="1"/>
  <c r="BL91" i="8" s="1"/>
  <c r="BM91" i="8" s="1"/>
  <c r="BN91" i="8" s="1"/>
  <c r="BB2" i="8"/>
  <c r="E8" i="8"/>
  <c r="E71" i="8"/>
  <c r="F71" i="8" s="1"/>
  <c r="G71" i="8" s="1"/>
  <c r="H71" i="8" s="1"/>
  <c r="I71" i="8" s="1"/>
  <c r="J71" i="8" s="1"/>
  <c r="K71" i="8" s="1"/>
  <c r="L71" i="8" s="1"/>
  <c r="M71" i="8" s="1"/>
  <c r="N71" i="8" s="1"/>
  <c r="O71" i="8" s="1"/>
  <c r="P71" i="8" s="1"/>
  <c r="Q71" i="8" s="1"/>
  <c r="R71" i="8" s="1"/>
  <c r="S71" i="8" s="1"/>
  <c r="T71" i="8" s="1"/>
  <c r="U71" i="8" s="1"/>
  <c r="V71" i="8" s="1"/>
  <c r="W71" i="8" s="1"/>
  <c r="X71" i="8" s="1"/>
  <c r="Y71" i="8" s="1"/>
  <c r="Z71" i="8" s="1"/>
  <c r="AA71" i="8" s="1"/>
  <c r="AB71" i="8" s="1"/>
  <c r="AC71" i="8" s="1"/>
  <c r="AD71" i="8" s="1"/>
  <c r="AE71" i="8" s="1"/>
  <c r="AF71" i="8" s="1"/>
  <c r="AG71" i="8" s="1"/>
  <c r="AH71" i="8" s="1"/>
  <c r="AI71" i="8" s="1"/>
  <c r="AJ71" i="8" s="1"/>
  <c r="AK71" i="8" s="1"/>
  <c r="AL71" i="8" s="1"/>
  <c r="AM71" i="8" s="1"/>
  <c r="AN71" i="8" s="1"/>
  <c r="AO71" i="8" s="1"/>
  <c r="AP71" i="8" s="1"/>
  <c r="AQ71" i="8" s="1"/>
  <c r="AR71" i="8" s="1"/>
  <c r="AS71" i="8" s="1"/>
  <c r="AT71" i="8" s="1"/>
  <c r="AU71" i="8" s="1"/>
  <c r="AV71" i="8" s="1"/>
  <c r="AW71" i="8" s="1"/>
  <c r="AX71" i="8" s="1"/>
  <c r="AY71" i="8" s="1"/>
  <c r="AZ71" i="8" s="1"/>
  <c r="BA71" i="8" s="1"/>
  <c r="BB71" i="8" s="1"/>
  <c r="BC71" i="8" s="1"/>
  <c r="BD71" i="8" s="1"/>
  <c r="BE71" i="8" s="1"/>
  <c r="BF71" i="8" s="1"/>
  <c r="BG71" i="8" s="1"/>
  <c r="BH71" i="8" s="1"/>
  <c r="BI71" i="8" s="1"/>
  <c r="BJ71" i="8" s="1"/>
  <c r="BK71" i="8" s="1"/>
  <c r="BL71" i="8" s="1"/>
  <c r="BM71" i="8" s="1"/>
  <c r="BN71" i="8" s="1"/>
  <c r="E74" i="8"/>
  <c r="E75" i="8" s="1"/>
  <c r="BO93" i="8"/>
  <c r="M36" i="8"/>
  <c r="N35" i="8"/>
  <c r="N45" i="8"/>
  <c r="M46" i="8"/>
  <c r="J55" i="8"/>
  <c r="I56" i="8"/>
  <c r="G26" i="8"/>
  <c r="H25" i="8"/>
  <c r="H65" i="8"/>
  <c r="G66" i="8"/>
  <c r="Q48" i="3"/>
  <c r="E8" i="6"/>
  <c r="E9" i="6"/>
  <c r="F22" i="3"/>
  <c r="R22" i="3"/>
  <c r="AD22" i="3"/>
  <c r="AP22" i="3"/>
  <c r="BB22" i="3"/>
  <c r="BN22" i="3"/>
  <c r="BZ22" i="3"/>
  <c r="CL22" i="3"/>
  <c r="CX22" i="3"/>
  <c r="DJ22" i="3"/>
  <c r="DV22" i="3"/>
  <c r="EH22" i="3"/>
  <c r="ET22" i="3"/>
  <c r="FF22" i="3"/>
  <c r="FR22" i="3"/>
  <c r="GD22" i="3"/>
  <c r="GP22" i="3"/>
  <c r="HB22" i="3"/>
  <c r="HN22" i="3"/>
  <c r="HZ22" i="3"/>
  <c r="IL22" i="3"/>
  <c r="IX22" i="3"/>
  <c r="JJ22" i="3"/>
  <c r="JV22" i="3"/>
  <c r="G22" i="3"/>
  <c r="S22" i="3"/>
  <c r="AE22" i="3"/>
  <c r="AQ22" i="3"/>
  <c r="BC22" i="3"/>
  <c r="BO22" i="3"/>
  <c r="CA22" i="3"/>
  <c r="CM22" i="3"/>
  <c r="CY22" i="3"/>
  <c r="DK22" i="3"/>
  <c r="DW22" i="3"/>
  <c r="EI22" i="3"/>
  <c r="EU22" i="3"/>
  <c r="FG22" i="3"/>
  <c r="FS22" i="3"/>
  <c r="GE22" i="3"/>
  <c r="GQ22" i="3"/>
  <c r="HC22" i="3"/>
  <c r="HO22" i="3"/>
  <c r="IA22" i="3"/>
  <c r="IM22" i="3"/>
  <c r="IY22" i="3"/>
  <c r="JK22" i="3"/>
  <c r="JW22" i="3"/>
  <c r="JZ21" i="3"/>
  <c r="JN21" i="3"/>
  <c r="JB21" i="3"/>
  <c r="IP21" i="3"/>
  <c r="ID21" i="3"/>
  <c r="HR21" i="3"/>
  <c r="HF21" i="3"/>
  <c r="GT21" i="3"/>
  <c r="GH21" i="3"/>
  <c r="FV21" i="3"/>
  <c r="FJ21" i="3"/>
  <c r="EX21" i="3"/>
  <c r="EL21" i="3"/>
  <c r="DZ21" i="3"/>
  <c r="DN21" i="3"/>
  <c r="DB21" i="3"/>
  <c r="CP21" i="3"/>
  <c r="CD21" i="3"/>
  <c r="BR21" i="3"/>
  <c r="BF21" i="3"/>
  <c r="AT21" i="3"/>
  <c r="AH21" i="3"/>
  <c r="V21" i="3"/>
  <c r="J21" i="3"/>
  <c r="JC21" i="3"/>
  <c r="IE21" i="3"/>
  <c r="GU21" i="3"/>
  <c r="FK21" i="3"/>
  <c r="EM21" i="3"/>
  <c r="DO21" i="3"/>
  <c r="CQ21" i="3"/>
  <c r="BS21" i="3"/>
  <c r="AU21" i="3"/>
  <c r="W21" i="3"/>
  <c r="JY21" i="3"/>
  <c r="JM21" i="3"/>
  <c r="JA21" i="3"/>
  <c r="IO21" i="3"/>
  <c r="IC21" i="3"/>
  <c r="HQ21" i="3"/>
  <c r="HE21" i="3"/>
  <c r="GS21" i="3"/>
  <c r="GG21" i="3"/>
  <c r="FU21" i="3"/>
  <c r="FI21" i="3"/>
  <c r="EW21" i="3"/>
  <c r="EK21" i="3"/>
  <c r="DY21" i="3"/>
  <c r="DM21" i="3"/>
  <c r="DA21" i="3"/>
  <c r="CO21" i="3"/>
  <c r="CC21" i="3"/>
  <c r="BQ21" i="3"/>
  <c r="BE21" i="3"/>
  <c r="AS21" i="3"/>
  <c r="AG21" i="3"/>
  <c r="U21" i="3"/>
  <c r="I21" i="3"/>
  <c r="IQ21" i="3"/>
  <c r="HG21" i="3"/>
  <c r="FW21" i="3"/>
  <c r="EY21" i="3"/>
  <c r="EA21" i="3"/>
  <c r="DC21" i="3"/>
  <c r="CE21" i="3"/>
  <c r="K21" i="3"/>
  <c r="H22" i="3"/>
  <c r="T22" i="3"/>
  <c r="AF22" i="3"/>
  <c r="AR22" i="3"/>
  <c r="BD22" i="3"/>
  <c r="BP22" i="3"/>
  <c r="D22" i="3" s="1"/>
  <c r="CB22" i="3"/>
  <c r="CN22" i="3"/>
  <c r="CZ22" i="3"/>
  <c r="DL22" i="3"/>
  <c r="DX22" i="3"/>
  <c r="EJ22" i="3"/>
  <c r="EV22" i="3"/>
  <c r="FH22" i="3"/>
  <c r="FT22" i="3"/>
  <c r="GF22" i="3"/>
  <c r="GR22" i="3"/>
  <c r="HD22" i="3"/>
  <c r="HP22" i="3"/>
  <c r="IB22" i="3"/>
  <c r="IN22" i="3"/>
  <c r="IZ22" i="3"/>
  <c r="JL22" i="3"/>
  <c r="JX22" i="3"/>
  <c r="JX21" i="3"/>
  <c r="JL21" i="3"/>
  <c r="IZ21" i="3"/>
  <c r="IN21" i="3"/>
  <c r="IB21" i="3"/>
  <c r="HP21" i="3"/>
  <c r="HD21" i="3"/>
  <c r="GR21" i="3"/>
  <c r="GF21" i="3"/>
  <c r="FT21" i="3"/>
  <c r="FH21" i="3"/>
  <c r="EV21" i="3"/>
  <c r="EJ21" i="3"/>
  <c r="DX21" i="3"/>
  <c r="DL21" i="3"/>
  <c r="CZ21" i="3"/>
  <c r="CN21" i="3"/>
  <c r="CB21" i="3"/>
  <c r="BP21" i="3"/>
  <c r="BD21" i="3"/>
  <c r="AR21" i="3"/>
  <c r="AF21" i="3"/>
  <c r="T21" i="3"/>
  <c r="H21" i="3"/>
  <c r="JO21" i="3"/>
  <c r="BG21" i="3"/>
  <c r="I22" i="3"/>
  <c r="U22" i="3"/>
  <c r="AG22" i="3"/>
  <c r="AS22" i="3"/>
  <c r="BE22" i="3"/>
  <c r="BQ22" i="3"/>
  <c r="CC22" i="3"/>
  <c r="CO22" i="3"/>
  <c r="DA22" i="3"/>
  <c r="DM22" i="3"/>
  <c r="DY22" i="3"/>
  <c r="EK22" i="3"/>
  <c r="EW22" i="3"/>
  <c r="FI22" i="3"/>
  <c r="FU22" i="3"/>
  <c r="GG22" i="3"/>
  <c r="GS22" i="3"/>
  <c r="HE22" i="3"/>
  <c r="HQ22" i="3"/>
  <c r="IC22" i="3"/>
  <c r="IO22" i="3"/>
  <c r="JA22" i="3"/>
  <c r="JM22" i="3"/>
  <c r="JW21" i="3"/>
  <c r="JK21" i="3"/>
  <c r="IY21" i="3"/>
  <c r="IM21" i="3"/>
  <c r="IA21" i="3"/>
  <c r="HO21" i="3"/>
  <c r="HC21" i="3"/>
  <c r="GQ21" i="3"/>
  <c r="GE21" i="3"/>
  <c r="FS21" i="3"/>
  <c r="FG21" i="3"/>
  <c r="EU21" i="3"/>
  <c r="EI21" i="3"/>
  <c r="DW21" i="3"/>
  <c r="DK21" i="3"/>
  <c r="CY21" i="3"/>
  <c r="CM21" i="3"/>
  <c r="CA21" i="3"/>
  <c r="BO21" i="3"/>
  <c r="BC21" i="3"/>
  <c r="AQ21" i="3"/>
  <c r="AE21" i="3"/>
  <c r="S21" i="3"/>
  <c r="G21" i="3"/>
  <c r="KA21" i="3"/>
  <c r="HS21" i="3"/>
  <c r="AI21" i="3"/>
  <c r="J22" i="3"/>
  <c r="V22" i="3"/>
  <c r="AH22" i="3"/>
  <c r="AT22" i="3"/>
  <c r="BF22" i="3"/>
  <c r="BR22" i="3"/>
  <c r="CD22" i="3"/>
  <c r="CP22" i="3"/>
  <c r="DB22" i="3"/>
  <c r="DN22" i="3"/>
  <c r="DZ22" i="3"/>
  <c r="EL22" i="3"/>
  <c r="E21" i="3"/>
  <c r="JV21" i="3"/>
  <c r="JJ21" i="3"/>
  <c r="IX21" i="3"/>
  <c r="IL21" i="3"/>
  <c r="HZ21" i="3"/>
  <c r="HN21" i="3"/>
  <c r="HB21" i="3"/>
  <c r="GP21" i="3"/>
  <c r="GD21" i="3"/>
  <c r="FR21" i="3"/>
  <c r="FF21" i="3"/>
  <c r="ET21" i="3"/>
  <c r="EH21" i="3"/>
  <c r="DV21" i="3"/>
  <c r="DJ21" i="3"/>
  <c r="CX21" i="3"/>
  <c r="CL21" i="3"/>
  <c r="BZ21" i="3"/>
  <c r="BN21" i="3"/>
  <c r="BB21" i="3"/>
  <c r="AP21" i="3"/>
  <c r="AD21" i="3"/>
  <c r="R21" i="3"/>
  <c r="F21" i="3"/>
  <c r="GI21" i="3"/>
  <c r="K22" i="3"/>
  <c r="KG21" i="3"/>
  <c r="JU21" i="3"/>
  <c r="JI21" i="3"/>
  <c r="IW21" i="3"/>
  <c r="IK21" i="3"/>
  <c r="HY21" i="3"/>
  <c r="HM21" i="3"/>
  <c r="HA21" i="3"/>
  <c r="GO21" i="3"/>
  <c r="GC21" i="3"/>
  <c r="FQ21" i="3"/>
  <c r="FE21" i="3"/>
  <c r="ES21" i="3"/>
  <c r="EG21" i="3"/>
  <c r="DU21" i="3"/>
  <c r="DI21" i="3"/>
  <c r="CW21" i="3"/>
  <c r="CK21" i="3"/>
  <c r="BY21" i="3"/>
  <c r="BM21" i="3"/>
  <c r="BA21" i="3"/>
  <c r="AO21" i="3"/>
  <c r="AC21" i="3"/>
  <c r="Q21" i="3"/>
  <c r="IJ21" i="3"/>
  <c r="HX21" i="3"/>
  <c r="HL21" i="3"/>
  <c r="GZ21" i="3"/>
  <c r="GN21" i="3"/>
  <c r="GB21" i="3"/>
  <c r="FP21" i="3"/>
  <c r="FD21" i="3"/>
  <c r="ER21" i="3"/>
  <c r="EF21" i="3"/>
  <c r="DT21" i="3"/>
  <c r="DH21" i="3"/>
  <c r="CV21" i="3"/>
  <c r="CJ21" i="3"/>
  <c r="BX21" i="3"/>
  <c r="BL21" i="3"/>
  <c r="AZ21" i="3"/>
  <c r="AN21" i="3"/>
  <c r="AB21" i="3"/>
  <c r="P21" i="3"/>
  <c r="IV21" i="3"/>
  <c r="KE21" i="3"/>
  <c r="JS21" i="3"/>
  <c r="JG21" i="3"/>
  <c r="IU21" i="3"/>
  <c r="II21" i="3"/>
  <c r="HW21" i="3"/>
  <c r="HK21" i="3"/>
  <c r="GY21" i="3"/>
  <c r="GM21" i="3"/>
  <c r="GA21" i="3"/>
  <c r="FO21" i="3"/>
  <c r="FC21" i="3"/>
  <c r="EQ21" i="3"/>
  <c r="EE21" i="3"/>
  <c r="DS21" i="3"/>
  <c r="DG21" i="3"/>
  <c r="CU21" i="3"/>
  <c r="CI21" i="3"/>
  <c r="BW21" i="3"/>
  <c r="BK21" i="3"/>
  <c r="AY21" i="3"/>
  <c r="AM21" i="3"/>
  <c r="AA21" i="3"/>
  <c r="O21" i="3"/>
  <c r="KF21" i="3"/>
  <c r="KD21" i="3"/>
  <c r="JR21" i="3"/>
  <c r="JF21" i="3"/>
  <c r="IT21" i="3"/>
  <c r="IH21" i="3"/>
  <c r="HV21" i="3"/>
  <c r="HJ21" i="3"/>
  <c r="GX21" i="3"/>
  <c r="GL21" i="3"/>
  <c r="FZ21" i="3"/>
  <c r="FN21" i="3"/>
  <c r="FB21" i="3"/>
  <c r="EP21" i="3"/>
  <c r="ED21" i="3"/>
  <c r="DR21" i="3"/>
  <c r="DF21" i="3"/>
  <c r="CT21" i="3"/>
  <c r="CH21" i="3"/>
  <c r="BV21" i="3"/>
  <c r="BJ21" i="3"/>
  <c r="AX21" i="3"/>
  <c r="AL21" i="3"/>
  <c r="Z21" i="3"/>
  <c r="N21" i="3"/>
  <c r="JH21" i="3"/>
  <c r="KC21" i="3"/>
  <c r="JQ21" i="3"/>
  <c r="JE21" i="3"/>
  <c r="IS21" i="3"/>
  <c r="IG21" i="3"/>
  <c r="HU21" i="3"/>
  <c r="HI21" i="3"/>
  <c r="GW21" i="3"/>
  <c r="GK21" i="3"/>
  <c r="FY21" i="3"/>
  <c r="FM21" i="3"/>
  <c r="FA21" i="3"/>
  <c r="EO21" i="3"/>
  <c r="EC21" i="3"/>
  <c r="DQ21" i="3"/>
  <c r="DE21" i="3"/>
  <c r="CS21" i="3"/>
  <c r="CG21" i="3"/>
  <c r="BU21" i="3"/>
  <c r="BI21" i="3"/>
  <c r="AW21" i="3"/>
  <c r="AK21" i="3"/>
  <c r="Y21" i="3"/>
  <c r="M21" i="3"/>
  <c r="JT21" i="3"/>
  <c r="KB21" i="3"/>
  <c r="JP21" i="3"/>
  <c r="JD21" i="3"/>
  <c r="IR21" i="3"/>
  <c r="IF21" i="3"/>
  <c r="HT21" i="3"/>
  <c r="HH21" i="3"/>
  <c r="GV21" i="3"/>
  <c r="GJ21" i="3"/>
  <c r="FX21" i="3"/>
  <c r="FL21" i="3"/>
  <c r="EZ21" i="3"/>
  <c r="EN21" i="3"/>
  <c r="EB21" i="3"/>
  <c r="DP21" i="3"/>
  <c r="DD21" i="3"/>
  <c r="CR21" i="3"/>
  <c r="CF21" i="3"/>
  <c r="BT21" i="3"/>
  <c r="BH21" i="3"/>
  <c r="AV21" i="3"/>
  <c r="AJ21" i="3"/>
  <c r="X21" i="3"/>
  <c r="L21" i="3"/>
  <c r="JY22" i="3"/>
  <c r="EX22" i="3"/>
  <c r="FJ22" i="3"/>
  <c r="FV22" i="3"/>
  <c r="GH22" i="3"/>
  <c r="GT22" i="3"/>
  <c r="HF22" i="3"/>
  <c r="HR22" i="3"/>
  <c r="ID22" i="3"/>
  <c r="IP22" i="3"/>
  <c r="JB22" i="3"/>
  <c r="JN22" i="3"/>
  <c r="JZ22" i="3"/>
  <c r="W22" i="3"/>
  <c r="AI22" i="3"/>
  <c r="AU22" i="3"/>
  <c r="BG22" i="3"/>
  <c r="BS22" i="3"/>
  <c r="CE22" i="3"/>
  <c r="CQ22" i="3"/>
  <c r="DC22" i="3"/>
  <c r="DO22" i="3"/>
  <c r="EA22" i="3"/>
  <c r="EM22" i="3"/>
  <c r="EY22" i="3"/>
  <c r="FK22" i="3"/>
  <c r="FW22" i="3"/>
  <c r="GI22" i="3"/>
  <c r="GU22" i="3"/>
  <c r="HG22" i="3"/>
  <c r="HS22" i="3"/>
  <c r="IE22" i="3"/>
  <c r="IQ22" i="3"/>
  <c r="JC22" i="3"/>
  <c r="JO22" i="3"/>
  <c r="KA22" i="3"/>
  <c r="E6" i="6"/>
  <c r="F6" i="6"/>
  <c r="F8" i="6"/>
  <c r="F9" i="6"/>
  <c r="F5" i="6"/>
  <c r="N22" i="3"/>
  <c r="Z22" i="3"/>
  <c r="AL22" i="3"/>
  <c r="AX22" i="3"/>
  <c r="BJ22" i="3"/>
  <c r="BV22" i="3"/>
  <c r="CH22" i="3"/>
  <c r="CT22" i="3"/>
  <c r="DF22" i="3"/>
  <c r="DR22" i="3"/>
  <c r="ED22" i="3"/>
  <c r="EP22" i="3"/>
  <c r="FB22" i="3"/>
  <c r="FN22" i="3"/>
  <c r="FZ22" i="3"/>
  <c r="GL22" i="3"/>
  <c r="GX22" i="3"/>
  <c r="HJ22" i="3"/>
  <c r="HV22" i="3"/>
  <c r="IH22" i="3"/>
  <c r="IT22" i="3"/>
  <c r="JF22" i="3"/>
  <c r="JR22" i="3"/>
  <c r="KD22" i="3"/>
  <c r="P22" i="3"/>
  <c r="AB22" i="3"/>
  <c r="AN22" i="3"/>
  <c r="AZ22" i="3"/>
  <c r="BL22" i="3"/>
  <c r="BX22" i="3"/>
  <c r="CJ22" i="3"/>
  <c r="CV22" i="3"/>
  <c r="DH22" i="3"/>
  <c r="DT22" i="3"/>
  <c r="EF22" i="3"/>
  <c r="ER22" i="3"/>
  <c r="FD22" i="3"/>
  <c r="FP22" i="3"/>
  <c r="GB22" i="3"/>
  <c r="GN22" i="3"/>
  <c r="GZ22" i="3"/>
  <c r="HL22" i="3"/>
  <c r="HX22" i="3"/>
  <c r="IJ22" i="3"/>
  <c r="IV22" i="3"/>
  <c r="JH22" i="3"/>
  <c r="JT22" i="3"/>
  <c r="KF22" i="3"/>
  <c r="KD24" i="3"/>
  <c r="JR24" i="3"/>
  <c r="JF24" i="3"/>
  <c r="IT24" i="3"/>
  <c r="IH24" i="3"/>
  <c r="HV24" i="3"/>
  <c r="HJ24" i="3"/>
  <c r="GX24" i="3"/>
  <c r="GL24" i="3"/>
  <c r="FZ24" i="3"/>
  <c r="FN24" i="3"/>
  <c r="FB24" i="3"/>
  <c r="EP24" i="3"/>
  <c r="ED24" i="3"/>
  <c r="DR24" i="3"/>
  <c r="DF24" i="3"/>
  <c r="CT24" i="3"/>
  <c r="CH24" i="3"/>
  <c r="BV24" i="3"/>
  <c r="BJ24" i="3"/>
  <c r="AX24" i="3"/>
  <c r="AL24" i="3"/>
  <c r="Z24" i="3"/>
  <c r="N24" i="3"/>
  <c r="KC24" i="3"/>
  <c r="JQ24" i="3"/>
  <c r="JE24" i="3"/>
  <c r="IS24" i="3"/>
  <c r="IG24" i="3"/>
  <c r="HU24" i="3"/>
  <c r="HI24" i="3"/>
  <c r="GW24" i="3"/>
  <c r="GK24" i="3"/>
  <c r="FY24" i="3"/>
  <c r="FM24" i="3"/>
  <c r="FA24" i="3"/>
  <c r="EO24" i="3"/>
  <c r="EC24" i="3"/>
  <c r="DQ24" i="3"/>
  <c r="DE24" i="3"/>
  <c r="CS24" i="3"/>
  <c r="CG24" i="3"/>
  <c r="BU24" i="3"/>
  <c r="BI24" i="3"/>
  <c r="AW24" i="3"/>
  <c r="AK24" i="3"/>
  <c r="Y24" i="3"/>
  <c r="M24" i="3"/>
  <c r="KB24" i="3"/>
  <c r="JP24" i="3"/>
  <c r="JD24" i="3"/>
  <c r="IR24" i="3"/>
  <c r="IF24" i="3"/>
  <c r="HT24" i="3"/>
  <c r="HH24" i="3"/>
  <c r="GV24" i="3"/>
  <c r="GJ24" i="3"/>
  <c r="FX24" i="3"/>
  <c r="FL24" i="3"/>
  <c r="EZ24" i="3"/>
  <c r="EN24" i="3"/>
  <c r="EB24" i="3"/>
  <c r="DP24" i="3"/>
  <c r="DD24" i="3"/>
  <c r="CR24" i="3"/>
  <c r="CF24" i="3"/>
  <c r="BT24" i="3"/>
  <c r="BH24" i="3"/>
  <c r="AV24" i="3"/>
  <c r="AJ24" i="3"/>
  <c r="X24" i="3"/>
  <c r="L24" i="3"/>
  <c r="KA24" i="3"/>
  <c r="JO24" i="3"/>
  <c r="JC24" i="3"/>
  <c r="IQ24" i="3"/>
  <c r="IE24" i="3"/>
  <c r="HS24" i="3"/>
  <c r="HG24" i="3"/>
  <c r="GU24" i="3"/>
  <c r="GI24" i="3"/>
  <c r="FW24" i="3"/>
  <c r="FK24" i="3"/>
  <c r="EY24" i="3"/>
  <c r="EM24" i="3"/>
  <c r="EA24" i="3"/>
  <c r="DO24" i="3"/>
  <c r="DC24" i="3"/>
  <c r="CQ24" i="3"/>
  <c r="CE24" i="3"/>
  <c r="BS24" i="3"/>
  <c r="BG24" i="3"/>
  <c r="AU24" i="3"/>
  <c r="AI24" i="3"/>
  <c r="W24" i="3"/>
  <c r="K24" i="3"/>
  <c r="JZ24" i="3"/>
  <c r="JN24" i="3"/>
  <c r="JB24" i="3"/>
  <c r="IP24" i="3"/>
  <c r="ID24" i="3"/>
  <c r="HR24" i="3"/>
  <c r="HF24" i="3"/>
  <c r="GT24" i="3"/>
  <c r="GH24" i="3"/>
  <c r="FV24" i="3"/>
  <c r="FJ24" i="3"/>
  <c r="EX24" i="3"/>
  <c r="EL24" i="3"/>
  <c r="DZ24" i="3"/>
  <c r="DN24" i="3"/>
  <c r="DB24" i="3"/>
  <c r="CP24" i="3"/>
  <c r="CD24" i="3"/>
  <c r="BR24" i="3"/>
  <c r="BF24" i="3"/>
  <c r="AT24" i="3"/>
  <c r="AH24" i="3"/>
  <c r="V24" i="3"/>
  <c r="J24" i="3"/>
  <c r="JY24" i="3"/>
  <c r="JM24" i="3"/>
  <c r="JA24" i="3"/>
  <c r="IO24" i="3"/>
  <c r="IC24" i="3"/>
  <c r="HQ24" i="3"/>
  <c r="HE24" i="3"/>
  <c r="GS24" i="3"/>
  <c r="GG24" i="3"/>
  <c r="FU24" i="3"/>
  <c r="FI24" i="3"/>
  <c r="EW24" i="3"/>
  <c r="EK24" i="3"/>
  <c r="DY24" i="3"/>
  <c r="DM24" i="3"/>
  <c r="DA24" i="3"/>
  <c r="CO24" i="3"/>
  <c r="CC24" i="3"/>
  <c r="BQ24" i="3"/>
  <c r="BE24" i="3"/>
  <c r="AS24" i="3"/>
  <c r="AG24" i="3"/>
  <c r="U24" i="3"/>
  <c r="I24" i="3"/>
  <c r="L22" i="3"/>
  <c r="X22" i="3"/>
  <c r="AJ22" i="3"/>
  <c r="AV22" i="3"/>
  <c r="BH22" i="3"/>
  <c r="BT22" i="3"/>
  <c r="CF22" i="3"/>
  <c r="CR22" i="3"/>
  <c r="DD22" i="3"/>
  <c r="DP22" i="3"/>
  <c r="EB22" i="3"/>
  <c r="EN22" i="3"/>
  <c r="EZ22" i="3"/>
  <c r="FL22" i="3"/>
  <c r="FX22" i="3"/>
  <c r="GJ22" i="3"/>
  <c r="GV22" i="3"/>
  <c r="HH22" i="3"/>
  <c r="HT22" i="3"/>
  <c r="IF22" i="3"/>
  <c r="IR22" i="3"/>
  <c r="JD22" i="3"/>
  <c r="JP22" i="3"/>
  <c r="KB22" i="3"/>
  <c r="JX24" i="3"/>
  <c r="JL24" i="3"/>
  <c r="IZ24" i="3"/>
  <c r="IN24" i="3"/>
  <c r="IB24" i="3"/>
  <c r="HP24" i="3"/>
  <c r="HD24" i="3"/>
  <c r="GR24" i="3"/>
  <c r="GF24" i="3"/>
  <c r="FT24" i="3"/>
  <c r="FH24" i="3"/>
  <c r="EV24" i="3"/>
  <c r="EJ24" i="3"/>
  <c r="DX24" i="3"/>
  <c r="DL24" i="3"/>
  <c r="CZ24" i="3"/>
  <c r="CN24" i="3"/>
  <c r="CB24" i="3"/>
  <c r="BP24" i="3"/>
  <c r="D24" i="3" s="1"/>
  <c r="BD24" i="3"/>
  <c r="AR24" i="3"/>
  <c r="AF24" i="3"/>
  <c r="T24" i="3"/>
  <c r="H24" i="3"/>
  <c r="M22" i="3"/>
  <c r="Y22" i="3"/>
  <c r="AK22" i="3"/>
  <c r="AW22" i="3"/>
  <c r="BI22" i="3"/>
  <c r="BU22" i="3"/>
  <c r="CG22" i="3"/>
  <c r="CS22" i="3"/>
  <c r="DE22" i="3"/>
  <c r="DQ22" i="3"/>
  <c r="EC22" i="3"/>
  <c r="EO22" i="3"/>
  <c r="FA22" i="3"/>
  <c r="FM22" i="3"/>
  <c r="FY22" i="3"/>
  <c r="GK22" i="3"/>
  <c r="GW22" i="3"/>
  <c r="HI22" i="3"/>
  <c r="HU22" i="3"/>
  <c r="IG22" i="3"/>
  <c r="IS22" i="3"/>
  <c r="JE22" i="3"/>
  <c r="JQ22" i="3"/>
  <c r="KC22" i="3"/>
  <c r="E24" i="3"/>
  <c r="E25" i="3" s="1"/>
  <c r="JW24" i="3"/>
  <c r="JK24" i="3"/>
  <c r="IY24" i="3"/>
  <c r="IM24" i="3"/>
  <c r="IA24" i="3"/>
  <c r="HO24" i="3"/>
  <c r="HC24" i="3"/>
  <c r="GQ24" i="3"/>
  <c r="GE24" i="3"/>
  <c r="FS24" i="3"/>
  <c r="FG24" i="3"/>
  <c r="EU24" i="3"/>
  <c r="EI24" i="3"/>
  <c r="DW24" i="3"/>
  <c r="DK24" i="3"/>
  <c r="CY24" i="3"/>
  <c r="CM24" i="3"/>
  <c r="CA24" i="3"/>
  <c r="BO24" i="3"/>
  <c r="BC24" i="3"/>
  <c r="AQ24" i="3"/>
  <c r="AE24" i="3"/>
  <c r="S24" i="3"/>
  <c r="G24" i="3"/>
  <c r="JV24" i="3"/>
  <c r="JJ24" i="3"/>
  <c r="IX24" i="3"/>
  <c r="IL24" i="3"/>
  <c r="HZ24" i="3"/>
  <c r="HN24" i="3"/>
  <c r="HB24" i="3"/>
  <c r="GP24" i="3"/>
  <c r="GD24" i="3"/>
  <c r="FR24" i="3"/>
  <c r="FF24" i="3"/>
  <c r="ET24" i="3"/>
  <c r="EH24" i="3"/>
  <c r="DV24" i="3"/>
  <c r="DJ24" i="3"/>
  <c r="CX24" i="3"/>
  <c r="CL24" i="3"/>
  <c r="BZ24" i="3"/>
  <c r="BN24" i="3"/>
  <c r="BB24" i="3"/>
  <c r="AP24" i="3"/>
  <c r="AD24" i="3"/>
  <c r="R24" i="3"/>
  <c r="F24" i="3"/>
  <c r="O22" i="3"/>
  <c r="AA22" i="3"/>
  <c r="AM22" i="3"/>
  <c r="AY22" i="3"/>
  <c r="BK22" i="3"/>
  <c r="BW22" i="3"/>
  <c r="CI22" i="3"/>
  <c r="CU22" i="3"/>
  <c r="DG22" i="3"/>
  <c r="DS22" i="3"/>
  <c r="EE22" i="3"/>
  <c r="EQ22" i="3"/>
  <c r="FC22" i="3"/>
  <c r="FO22" i="3"/>
  <c r="GA22" i="3"/>
  <c r="GM22" i="3"/>
  <c r="GY22" i="3"/>
  <c r="HK22" i="3"/>
  <c r="HW22" i="3"/>
  <c r="II22" i="3"/>
  <c r="IU22" i="3"/>
  <c r="JG22" i="3"/>
  <c r="JS22" i="3"/>
  <c r="KE22" i="3"/>
  <c r="KG24" i="3"/>
  <c r="JU24" i="3"/>
  <c r="JI24" i="3"/>
  <c r="IW24" i="3"/>
  <c r="IK24" i="3"/>
  <c r="HY24" i="3"/>
  <c r="HM24" i="3"/>
  <c r="HA24" i="3"/>
  <c r="GO24" i="3"/>
  <c r="GC24" i="3"/>
  <c r="FQ24" i="3"/>
  <c r="FE24" i="3"/>
  <c r="ES24" i="3"/>
  <c r="EG24" i="3"/>
  <c r="DU24" i="3"/>
  <c r="DI24" i="3"/>
  <c r="CW24" i="3"/>
  <c r="CK24" i="3"/>
  <c r="BY24" i="3"/>
  <c r="BM24" i="3"/>
  <c r="BA24" i="3"/>
  <c r="AO24" i="3"/>
  <c r="AC24" i="3"/>
  <c r="Q24" i="3"/>
  <c r="KF24" i="3"/>
  <c r="JT24" i="3"/>
  <c r="JH24" i="3"/>
  <c r="IV24" i="3"/>
  <c r="IJ24" i="3"/>
  <c r="HX24" i="3"/>
  <c r="HL24" i="3"/>
  <c r="GZ24" i="3"/>
  <c r="GN24" i="3"/>
  <c r="GB24" i="3"/>
  <c r="FP24" i="3"/>
  <c r="FD24" i="3"/>
  <c r="ER24" i="3"/>
  <c r="EF24" i="3"/>
  <c r="DT24" i="3"/>
  <c r="DH24" i="3"/>
  <c r="CV24" i="3"/>
  <c r="CJ24" i="3"/>
  <c r="BX24" i="3"/>
  <c r="BL24" i="3"/>
  <c r="AZ24" i="3"/>
  <c r="AN24" i="3"/>
  <c r="AB24" i="3"/>
  <c r="P24" i="3"/>
  <c r="E22" i="3"/>
  <c r="Q22" i="3"/>
  <c r="AC22" i="3"/>
  <c r="AO22" i="3"/>
  <c r="BA22" i="3"/>
  <c r="BM22" i="3"/>
  <c r="BY22" i="3"/>
  <c r="CK22" i="3"/>
  <c r="CW22" i="3"/>
  <c r="DI22" i="3"/>
  <c r="DU22" i="3"/>
  <c r="EG22" i="3"/>
  <c r="ES22" i="3"/>
  <c r="FE22" i="3"/>
  <c r="FQ22" i="3"/>
  <c r="GC22" i="3"/>
  <c r="GO22" i="3"/>
  <c r="HA22" i="3"/>
  <c r="HM22" i="3"/>
  <c r="HY22" i="3"/>
  <c r="IK22" i="3"/>
  <c r="IW22" i="3"/>
  <c r="JI22" i="3"/>
  <c r="JU22" i="3"/>
  <c r="KG22" i="3"/>
  <c r="KE24" i="3"/>
  <c r="JS24" i="3"/>
  <c r="JG24" i="3"/>
  <c r="IU24" i="3"/>
  <c r="II24" i="3"/>
  <c r="HW24" i="3"/>
  <c r="HK24" i="3"/>
  <c r="GY24" i="3"/>
  <c r="GM24" i="3"/>
  <c r="GA24" i="3"/>
  <c r="FO24" i="3"/>
  <c r="FC24" i="3"/>
  <c r="EQ24" i="3"/>
  <c r="EE24" i="3"/>
  <c r="DS24" i="3"/>
  <c r="DG24" i="3"/>
  <c r="CU24" i="3"/>
  <c r="CI24" i="3"/>
  <c r="BW24" i="3"/>
  <c r="BK24" i="3"/>
  <c r="AY24" i="3"/>
  <c r="AM24" i="3"/>
  <c r="AA24" i="3"/>
  <c r="O24" i="3"/>
  <c r="BP24" i="8" l="1"/>
  <c r="D20" i="8"/>
  <c r="BQ23" i="8"/>
  <c r="BR23" i="8" s="1"/>
  <c r="BS23" i="8" s="1"/>
  <c r="BT23" i="8" s="1"/>
  <c r="BU23" i="8" s="1"/>
  <c r="BV23" i="8" s="1"/>
  <c r="BW23" i="8" s="1"/>
  <c r="BX23" i="8" s="1"/>
  <c r="BY23" i="8" s="1"/>
  <c r="BZ23" i="8" s="1"/>
  <c r="CA23" i="8" s="1"/>
  <c r="CB23" i="8" s="1"/>
  <c r="CC23" i="8" s="1"/>
  <c r="CD23" i="8" s="1"/>
  <c r="CE23" i="8" s="1"/>
  <c r="CF23" i="8" s="1"/>
  <c r="CG23" i="8" s="1"/>
  <c r="CH23" i="8" s="1"/>
  <c r="CI23" i="8" s="1"/>
  <c r="CJ23" i="8" s="1"/>
  <c r="CK23" i="8" s="1"/>
  <c r="CL23" i="8" s="1"/>
  <c r="CM23" i="8" s="1"/>
  <c r="CN23" i="8" s="1"/>
  <c r="CO23" i="8" s="1"/>
  <c r="CP23" i="8" s="1"/>
  <c r="CQ23" i="8" s="1"/>
  <c r="CR23" i="8" s="1"/>
  <c r="CS23" i="8" s="1"/>
  <c r="CT23" i="8" s="1"/>
  <c r="CU23" i="8" s="1"/>
  <c r="CV23" i="8" s="1"/>
  <c r="CW23" i="8" s="1"/>
  <c r="CX23" i="8" s="1"/>
  <c r="CY23" i="8" s="1"/>
  <c r="CZ23" i="8" s="1"/>
  <c r="DA23" i="8" s="1"/>
  <c r="DB23" i="8" s="1"/>
  <c r="DC23" i="8" s="1"/>
  <c r="DD23" i="8" s="1"/>
  <c r="DE23" i="8" s="1"/>
  <c r="DF23" i="8" s="1"/>
  <c r="DG23" i="8" s="1"/>
  <c r="DH23" i="8" s="1"/>
  <c r="DI23" i="8" s="1"/>
  <c r="DJ23" i="8" s="1"/>
  <c r="DK23" i="8" s="1"/>
  <c r="DL23" i="8" s="1"/>
  <c r="DM23" i="8" s="1"/>
  <c r="DN23" i="8" s="1"/>
  <c r="DO23" i="8" s="1"/>
  <c r="DP23" i="8" s="1"/>
  <c r="DQ23" i="8" s="1"/>
  <c r="DR23" i="8" s="1"/>
  <c r="DS23" i="8" s="1"/>
  <c r="DT23" i="8" s="1"/>
  <c r="DU23" i="8" s="1"/>
  <c r="DV23" i="8" s="1"/>
  <c r="DW23" i="8" s="1"/>
  <c r="DX23" i="8" s="1"/>
  <c r="DY23" i="8" s="1"/>
  <c r="DZ23" i="8" s="1"/>
  <c r="EA23" i="8" s="1"/>
  <c r="EB23" i="8" s="1"/>
  <c r="EC23" i="8" s="1"/>
  <c r="ED23" i="8" s="1"/>
  <c r="EE23" i="8" s="1"/>
  <c r="EF23" i="8" s="1"/>
  <c r="EG23" i="8" s="1"/>
  <c r="EH23" i="8" s="1"/>
  <c r="EI23" i="8" s="1"/>
  <c r="EJ23" i="8" s="1"/>
  <c r="EK23" i="8" s="1"/>
  <c r="EL23" i="8" s="1"/>
  <c r="EM23" i="8" s="1"/>
  <c r="EN23" i="8" s="1"/>
  <c r="EO23" i="8" s="1"/>
  <c r="EP23" i="8" s="1"/>
  <c r="EQ23" i="8" s="1"/>
  <c r="ER23" i="8" s="1"/>
  <c r="ES23" i="8" s="1"/>
  <c r="ET23" i="8" s="1"/>
  <c r="EU23" i="8" s="1"/>
  <c r="EV23" i="8" s="1"/>
  <c r="EW23" i="8" s="1"/>
  <c r="EX23" i="8" s="1"/>
  <c r="EY23" i="8" s="1"/>
  <c r="EZ23" i="8" s="1"/>
  <c r="FA23" i="8" s="1"/>
  <c r="FB23" i="8" s="1"/>
  <c r="FC23" i="8" s="1"/>
  <c r="FD23" i="8" s="1"/>
  <c r="FE23" i="8" s="1"/>
  <c r="FF23" i="8" s="1"/>
  <c r="FG23" i="8" s="1"/>
  <c r="FH23" i="8" s="1"/>
  <c r="FI23" i="8" s="1"/>
  <c r="FJ23" i="8" s="1"/>
  <c r="FK23" i="8" s="1"/>
  <c r="FL23" i="8" s="1"/>
  <c r="FM23" i="8" s="1"/>
  <c r="FN23" i="8" s="1"/>
  <c r="FO23" i="8" s="1"/>
  <c r="FP23" i="8" s="1"/>
  <c r="FQ23" i="8" s="1"/>
  <c r="FR23" i="8" s="1"/>
  <c r="FS23" i="8" s="1"/>
  <c r="FT23" i="8" s="1"/>
  <c r="FU23" i="8" s="1"/>
  <c r="FV23" i="8" s="1"/>
  <c r="FW23" i="8" s="1"/>
  <c r="FX23" i="8" s="1"/>
  <c r="FY23" i="8" s="1"/>
  <c r="FZ23" i="8" s="1"/>
  <c r="GA23" i="8" s="1"/>
  <c r="GB23" i="8" s="1"/>
  <c r="GC23" i="8" s="1"/>
  <c r="GD23" i="8" s="1"/>
  <c r="GE23" i="8" s="1"/>
  <c r="GF23" i="8" s="1"/>
  <c r="GG23" i="8" s="1"/>
  <c r="GH23" i="8" s="1"/>
  <c r="GI23" i="8" s="1"/>
  <c r="GJ23" i="8" s="1"/>
  <c r="GK23" i="8" s="1"/>
  <c r="GL23" i="8" s="1"/>
  <c r="GM23" i="8" s="1"/>
  <c r="GN23" i="8" s="1"/>
  <c r="GO23" i="8" s="1"/>
  <c r="GP23" i="8" s="1"/>
  <c r="GQ23" i="8" s="1"/>
  <c r="GR23" i="8" s="1"/>
  <c r="GS23" i="8" s="1"/>
  <c r="GT23" i="8" s="1"/>
  <c r="GU23" i="8" s="1"/>
  <c r="GV23" i="8" s="1"/>
  <c r="GW23" i="8" s="1"/>
  <c r="GX23" i="8" s="1"/>
  <c r="GY23" i="8" s="1"/>
  <c r="GZ23" i="8" s="1"/>
  <c r="HA23" i="8" s="1"/>
  <c r="HB23" i="8" s="1"/>
  <c r="HC23" i="8" s="1"/>
  <c r="HD23" i="8" s="1"/>
  <c r="HE23" i="8" s="1"/>
  <c r="HF23" i="8" s="1"/>
  <c r="HG23" i="8" s="1"/>
  <c r="HH23" i="8" s="1"/>
  <c r="HI23" i="8" s="1"/>
  <c r="HJ23" i="8" s="1"/>
  <c r="HK23" i="8" s="1"/>
  <c r="HL23" i="8" s="1"/>
  <c r="HM23" i="8" s="1"/>
  <c r="HN23" i="8" s="1"/>
  <c r="HO23" i="8" s="1"/>
  <c r="HP23" i="8" s="1"/>
  <c r="HQ23" i="8" s="1"/>
  <c r="HR23" i="8" s="1"/>
  <c r="HS23" i="8" s="1"/>
  <c r="HT23" i="8" s="1"/>
  <c r="HU23" i="8" s="1"/>
  <c r="HV23" i="8" s="1"/>
  <c r="HW23" i="8" s="1"/>
  <c r="HX23" i="8" s="1"/>
  <c r="HY23" i="8" s="1"/>
  <c r="HZ23" i="8" s="1"/>
  <c r="IA23" i="8" s="1"/>
  <c r="IB23" i="8" s="1"/>
  <c r="IC23" i="8" s="1"/>
  <c r="ID23" i="8" s="1"/>
  <c r="IE23" i="8" s="1"/>
  <c r="IF23" i="8" s="1"/>
  <c r="IG23" i="8" s="1"/>
  <c r="IH23" i="8" s="1"/>
  <c r="II23" i="8" s="1"/>
  <c r="IJ23" i="8" s="1"/>
  <c r="IK23" i="8" s="1"/>
  <c r="IL23" i="8" s="1"/>
  <c r="IM23" i="8" s="1"/>
  <c r="IN23" i="8" s="1"/>
  <c r="IO23" i="8" s="1"/>
  <c r="IP23" i="8" s="1"/>
  <c r="IQ23" i="8" s="1"/>
  <c r="IR23" i="8" s="1"/>
  <c r="IS23" i="8" s="1"/>
  <c r="IT23" i="8" s="1"/>
  <c r="IU23" i="8" s="1"/>
  <c r="IV23" i="8" s="1"/>
  <c r="IW23" i="8" s="1"/>
  <c r="IX23" i="8" s="1"/>
  <c r="IY23" i="8" s="1"/>
  <c r="IZ23" i="8" s="1"/>
  <c r="JA23" i="8" s="1"/>
  <c r="JB23" i="8" s="1"/>
  <c r="JC23" i="8" s="1"/>
  <c r="JD23" i="8" s="1"/>
  <c r="JE23" i="8" s="1"/>
  <c r="JF23" i="8" s="1"/>
  <c r="JG23" i="8" s="1"/>
  <c r="JH23" i="8" s="1"/>
  <c r="JI23" i="8" s="1"/>
  <c r="JJ23" i="8" s="1"/>
  <c r="JK23" i="8" s="1"/>
  <c r="JL23" i="8" s="1"/>
  <c r="JM23" i="8" s="1"/>
  <c r="JN23" i="8" s="1"/>
  <c r="JO23" i="8" s="1"/>
  <c r="JP23" i="8" s="1"/>
  <c r="JQ23" i="8" s="1"/>
  <c r="JR23" i="8" s="1"/>
  <c r="JS23" i="8" s="1"/>
  <c r="JT23" i="8" s="1"/>
  <c r="JU23" i="8" s="1"/>
  <c r="JV23" i="8" s="1"/>
  <c r="JW23" i="8" s="1"/>
  <c r="JX23" i="8" s="1"/>
  <c r="JY23" i="8" s="1"/>
  <c r="JZ23" i="8" s="1"/>
  <c r="KA23" i="8" s="1"/>
  <c r="KB23" i="8" s="1"/>
  <c r="KC23" i="8" s="1"/>
  <c r="KD23" i="8" s="1"/>
  <c r="KE23" i="8" s="1"/>
  <c r="KF23" i="8" s="1"/>
  <c r="KG23" i="8" s="1"/>
  <c r="D23" i="8"/>
  <c r="E96" i="10"/>
  <c r="BO24" i="8"/>
  <c r="D24" i="8" s="1"/>
  <c r="BO84" i="8"/>
  <c r="D84" i="8" s="1"/>
  <c r="E80" i="10"/>
  <c r="D8" i="10"/>
  <c r="D20" i="10"/>
  <c r="BN24" i="10"/>
  <c r="D24" i="10" s="1"/>
  <c r="E76" i="10"/>
  <c r="F75" i="10"/>
  <c r="D80" i="10"/>
  <c r="BN84" i="10"/>
  <c r="D84" i="10" s="1"/>
  <c r="BO71" i="10"/>
  <c r="BP71" i="10" s="1"/>
  <c r="BQ71" i="10" s="1"/>
  <c r="BR71" i="10" s="1"/>
  <c r="BS71" i="10" s="1"/>
  <c r="BT71" i="10" s="1"/>
  <c r="BU71" i="10" s="1"/>
  <c r="BV71" i="10" s="1"/>
  <c r="BW71" i="10" s="1"/>
  <c r="BX71" i="10" s="1"/>
  <c r="BY71" i="10" s="1"/>
  <c r="BZ71" i="10" s="1"/>
  <c r="CA71" i="10" s="1"/>
  <c r="CB71" i="10" s="1"/>
  <c r="CC71" i="10" s="1"/>
  <c r="CD71" i="10" s="1"/>
  <c r="CE71" i="10" s="1"/>
  <c r="CF71" i="10" s="1"/>
  <c r="CG71" i="10" s="1"/>
  <c r="CH71" i="10" s="1"/>
  <c r="CI71" i="10" s="1"/>
  <c r="CJ71" i="10" s="1"/>
  <c r="CK71" i="10" s="1"/>
  <c r="CL71" i="10" s="1"/>
  <c r="CM71" i="10" s="1"/>
  <c r="CN71" i="10" s="1"/>
  <c r="CO71" i="10" s="1"/>
  <c r="CP71" i="10" s="1"/>
  <c r="CQ71" i="10" s="1"/>
  <c r="CR71" i="10" s="1"/>
  <c r="CS71" i="10" s="1"/>
  <c r="CT71" i="10" s="1"/>
  <c r="CU71" i="10" s="1"/>
  <c r="CV71" i="10" s="1"/>
  <c r="CW71" i="10" s="1"/>
  <c r="CX71" i="10" s="1"/>
  <c r="CY71" i="10" s="1"/>
  <c r="CZ71" i="10" s="1"/>
  <c r="DA71" i="10" s="1"/>
  <c r="DB71" i="10" s="1"/>
  <c r="DC71" i="10" s="1"/>
  <c r="DD71" i="10" s="1"/>
  <c r="DE71" i="10" s="1"/>
  <c r="DF71" i="10" s="1"/>
  <c r="DG71" i="10" s="1"/>
  <c r="DH71" i="10" s="1"/>
  <c r="DI71" i="10" s="1"/>
  <c r="DJ71" i="10" s="1"/>
  <c r="DK71" i="10" s="1"/>
  <c r="DL71" i="10" s="1"/>
  <c r="DM71" i="10" s="1"/>
  <c r="DN71" i="10" s="1"/>
  <c r="DO71" i="10" s="1"/>
  <c r="DP71" i="10" s="1"/>
  <c r="DQ71" i="10" s="1"/>
  <c r="DR71" i="10" s="1"/>
  <c r="DS71" i="10" s="1"/>
  <c r="DT71" i="10" s="1"/>
  <c r="DU71" i="10" s="1"/>
  <c r="DV71" i="10" s="1"/>
  <c r="DW71" i="10" s="1"/>
  <c r="DX71" i="10" s="1"/>
  <c r="DY71" i="10" s="1"/>
  <c r="DZ71" i="10" s="1"/>
  <c r="EA71" i="10" s="1"/>
  <c r="EB71" i="10" s="1"/>
  <c r="EC71" i="10" s="1"/>
  <c r="ED71" i="10" s="1"/>
  <c r="EE71" i="10" s="1"/>
  <c r="EF71" i="10" s="1"/>
  <c r="EG71" i="10" s="1"/>
  <c r="EH71" i="10" s="1"/>
  <c r="EI71" i="10" s="1"/>
  <c r="EJ71" i="10" s="1"/>
  <c r="EK71" i="10" s="1"/>
  <c r="EL71" i="10" s="1"/>
  <c r="EM71" i="10" s="1"/>
  <c r="EN71" i="10" s="1"/>
  <c r="EO71" i="10" s="1"/>
  <c r="EP71" i="10" s="1"/>
  <c r="EQ71" i="10" s="1"/>
  <c r="ER71" i="10" s="1"/>
  <c r="ES71" i="10" s="1"/>
  <c r="ET71" i="10" s="1"/>
  <c r="EU71" i="10" s="1"/>
  <c r="EV71" i="10" s="1"/>
  <c r="EW71" i="10" s="1"/>
  <c r="EX71" i="10" s="1"/>
  <c r="EY71" i="10" s="1"/>
  <c r="EZ71" i="10" s="1"/>
  <c r="FA71" i="10" s="1"/>
  <c r="FB71" i="10" s="1"/>
  <c r="FC71" i="10" s="1"/>
  <c r="FD71" i="10" s="1"/>
  <c r="FE71" i="10" s="1"/>
  <c r="FF71" i="10" s="1"/>
  <c r="FG71" i="10" s="1"/>
  <c r="FH71" i="10" s="1"/>
  <c r="FI71" i="10" s="1"/>
  <c r="FJ71" i="10" s="1"/>
  <c r="FK71" i="10" s="1"/>
  <c r="FL71" i="10" s="1"/>
  <c r="FM71" i="10" s="1"/>
  <c r="FN71" i="10" s="1"/>
  <c r="FO71" i="10" s="1"/>
  <c r="FP71" i="10" s="1"/>
  <c r="FQ71" i="10" s="1"/>
  <c r="FR71" i="10" s="1"/>
  <c r="FS71" i="10" s="1"/>
  <c r="FT71" i="10" s="1"/>
  <c r="FU71" i="10" s="1"/>
  <c r="FV71" i="10" s="1"/>
  <c r="FW71" i="10" s="1"/>
  <c r="FX71" i="10" s="1"/>
  <c r="FY71" i="10" s="1"/>
  <c r="FZ71" i="10" s="1"/>
  <c r="GA71" i="10" s="1"/>
  <c r="GB71" i="10" s="1"/>
  <c r="GC71" i="10" s="1"/>
  <c r="GD71" i="10" s="1"/>
  <c r="GE71" i="10" s="1"/>
  <c r="GF71" i="10" s="1"/>
  <c r="GG71" i="10" s="1"/>
  <c r="GH71" i="10" s="1"/>
  <c r="GI71" i="10" s="1"/>
  <c r="GJ71" i="10" s="1"/>
  <c r="GK71" i="10" s="1"/>
  <c r="GL71" i="10" s="1"/>
  <c r="GM71" i="10" s="1"/>
  <c r="GN71" i="10" s="1"/>
  <c r="GO71" i="10" s="1"/>
  <c r="GP71" i="10" s="1"/>
  <c r="GQ71" i="10" s="1"/>
  <c r="GR71" i="10" s="1"/>
  <c r="GS71" i="10" s="1"/>
  <c r="GT71" i="10" s="1"/>
  <c r="GU71" i="10" s="1"/>
  <c r="GV71" i="10" s="1"/>
  <c r="GW71" i="10" s="1"/>
  <c r="GX71" i="10" s="1"/>
  <c r="GY71" i="10" s="1"/>
  <c r="GZ71" i="10" s="1"/>
  <c r="HA71" i="10" s="1"/>
  <c r="HB71" i="10" s="1"/>
  <c r="HC71" i="10" s="1"/>
  <c r="HD71" i="10" s="1"/>
  <c r="HE71" i="10" s="1"/>
  <c r="HF71" i="10" s="1"/>
  <c r="HG71" i="10" s="1"/>
  <c r="HH71" i="10" s="1"/>
  <c r="HI71" i="10" s="1"/>
  <c r="HJ71" i="10" s="1"/>
  <c r="HK71" i="10" s="1"/>
  <c r="HL71" i="10" s="1"/>
  <c r="HM71" i="10" s="1"/>
  <c r="HN71" i="10" s="1"/>
  <c r="HO71" i="10" s="1"/>
  <c r="HP71" i="10" s="1"/>
  <c r="HQ71" i="10" s="1"/>
  <c r="HR71" i="10" s="1"/>
  <c r="HS71" i="10" s="1"/>
  <c r="HT71" i="10" s="1"/>
  <c r="HU71" i="10" s="1"/>
  <c r="HV71" i="10" s="1"/>
  <c r="HW71" i="10" s="1"/>
  <c r="HX71" i="10" s="1"/>
  <c r="HY71" i="10" s="1"/>
  <c r="HZ71" i="10" s="1"/>
  <c r="IA71" i="10" s="1"/>
  <c r="IB71" i="10" s="1"/>
  <c r="IC71" i="10" s="1"/>
  <c r="ID71" i="10" s="1"/>
  <c r="IE71" i="10" s="1"/>
  <c r="IF71" i="10" s="1"/>
  <c r="IG71" i="10" s="1"/>
  <c r="IH71" i="10" s="1"/>
  <c r="II71" i="10" s="1"/>
  <c r="IJ71" i="10" s="1"/>
  <c r="IK71" i="10" s="1"/>
  <c r="IL71" i="10" s="1"/>
  <c r="IM71" i="10" s="1"/>
  <c r="IN71" i="10" s="1"/>
  <c r="IO71" i="10" s="1"/>
  <c r="IP71" i="10" s="1"/>
  <c r="IQ71" i="10" s="1"/>
  <c r="IR71" i="10" s="1"/>
  <c r="IS71" i="10" s="1"/>
  <c r="IT71" i="10" s="1"/>
  <c r="IU71" i="10" s="1"/>
  <c r="IV71" i="10" s="1"/>
  <c r="IW71" i="10" s="1"/>
  <c r="IX71" i="10" s="1"/>
  <c r="IY71" i="10" s="1"/>
  <c r="IZ71" i="10" s="1"/>
  <c r="JA71" i="10" s="1"/>
  <c r="JB71" i="10" s="1"/>
  <c r="JC71" i="10" s="1"/>
  <c r="JD71" i="10" s="1"/>
  <c r="JE71" i="10" s="1"/>
  <c r="JF71" i="10" s="1"/>
  <c r="JG71" i="10" s="1"/>
  <c r="JH71" i="10" s="1"/>
  <c r="JI71" i="10" s="1"/>
  <c r="JJ71" i="10" s="1"/>
  <c r="JK71" i="10" s="1"/>
  <c r="JL71" i="10" s="1"/>
  <c r="JM71" i="10" s="1"/>
  <c r="JN71" i="10" s="1"/>
  <c r="JO71" i="10" s="1"/>
  <c r="JP71" i="10" s="1"/>
  <c r="JQ71" i="10" s="1"/>
  <c r="JR71" i="10" s="1"/>
  <c r="JS71" i="10" s="1"/>
  <c r="JT71" i="10" s="1"/>
  <c r="JU71" i="10" s="1"/>
  <c r="JV71" i="10" s="1"/>
  <c r="JW71" i="10" s="1"/>
  <c r="JX71" i="10" s="1"/>
  <c r="JY71" i="10" s="1"/>
  <c r="JZ71" i="10" s="1"/>
  <c r="KA71" i="10" s="1"/>
  <c r="KB71" i="10" s="1"/>
  <c r="KC71" i="10" s="1"/>
  <c r="KD71" i="10" s="1"/>
  <c r="KE71" i="10" s="1"/>
  <c r="KF71" i="10" s="1"/>
  <c r="KG71" i="10" s="1"/>
  <c r="D71" i="10"/>
  <c r="BB20" i="10"/>
  <c r="D2" i="10"/>
  <c r="BP93" i="8"/>
  <c r="BQ93" i="8" s="1"/>
  <c r="BR93" i="8" s="1"/>
  <c r="BS93" i="8" s="1"/>
  <c r="BT93" i="8" s="1"/>
  <c r="BU93" i="8" s="1"/>
  <c r="BV93" i="8" s="1"/>
  <c r="BW93" i="8" s="1"/>
  <c r="BX93" i="8" s="1"/>
  <c r="BY93" i="8" s="1"/>
  <c r="BZ93" i="8" s="1"/>
  <c r="CA93" i="8" s="1"/>
  <c r="CB93" i="8" s="1"/>
  <c r="CC93" i="8" s="1"/>
  <c r="CD93" i="8" s="1"/>
  <c r="CE93" i="8" s="1"/>
  <c r="CF93" i="8" s="1"/>
  <c r="CG93" i="8" s="1"/>
  <c r="CH93" i="8" s="1"/>
  <c r="CI93" i="8" s="1"/>
  <c r="CJ93" i="8" s="1"/>
  <c r="CK93" i="8" s="1"/>
  <c r="CL93" i="8" s="1"/>
  <c r="CM93" i="8" s="1"/>
  <c r="CN93" i="8" s="1"/>
  <c r="CO93" i="8" s="1"/>
  <c r="CP93" i="8" s="1"/>
  <c r="CQ93" i="8" s="1"/>
  <c r="CR93" i="8" s="1"/>
  <c r="CS93" i="8" s="1"/>
  <c r="CT93" i="8" s="1"/>
  <c r="CU93" i="8" s="1"/>
  <c r="CV93" i="8" s="1"/>
  <c r="CW93" i="8" s="1"/>
  <c r="CX93" i="8" s="1"/>
  <c r="CY93" i="8" s="1"/>
  <c r="CZ93" i="8" s="1"/>
  <c r="DA93" i="8" s="1"/>
  <c r="DB93" i="8" s="1"/>
  <c r="DC93" i="8" s="1"/>
  <c r="DD93" i="8" s="1"/>
  <c r="DE93" i="8" s="1"/>
  <c r="DF93" i="8" s="1"/>
  <c r="DG93" i="8" s="1"/>
  <c r="DH93" i="8" s="1"/>
  <c r="DI93" i="8" s="1"/>
  <c r="DJ93" i="8" s="1"/>
  <c r="DK93" i="8" s="1"/>
  <c r="DL93" i="8" s="1"/>
  <c r="DM93" i="8" s="1"/>
  <c r="DN93" i="8" s="1"/>
  <c r="DO93" i="8" s="1"/>
  <c r="DP93" i="8" s="1"/>
  <c r="DQ93" i="8" s="1"/>
  <c r="DR93" i="8" s="1"/>
  <c r="DS93" i="8" s="1"/>
  <c r="DT93" i="8" s="1"/>
  <c r="DU93" i="8" s="1"/>
  <c r="DV93" i="8" s="1"/>
  <c r="DW93" i="8" s="1"/>
  <c r="DX93" i="8" s="1"/>
  <c r="DY93" i="8" s="1"/>
  <c r="DZ93" i="8" s="1"/>
  <c r="EA93" i="8" s="1"/>
  <c r="EB93" i="8" s="1"/>
  <c r="EC93" i="8" s="1"/>
  <c r="ED93" i="8" s="1"/>
  <c r="EE93" i="8" s="1"/>
  <c r="EF93" i="8" s="1"/>
  <c r="EG93" i="8" s="1"/>
  <c r="EH93" i="8" s="1"/>
  <c r="EI93" i="8" s="1"/>
  <c r="EJ93" i="8" s="1"/>
  <c r="EK93" i="8" s="1"/>
  <c r="EL93" i="8" s="1"/>
  <c r="EM93" i="8" s="1"/>
  <c r="EN93" i="8" s="1"/>
  <c r="EO93" i="8" s="1"/>
  <c r="EP93" i="8" s="1"/>
  <c r="EQ93" i="8" s="1"/>
  <c r="ER93" i="8" s="1"/>
  <c r="ES93" i="8" s="1"/>
  <c r="ET93" i="8" s="1"/>
  <c r="EU93" i="8" s="1"/>
  <c r="EV93" i="8" s="1"/>
  <c r="EW93" i="8" s="1"/>
  <c r="EX93" i="8" s="1"/>
  <c r="EY93" i="8" s="1"/>
  <c r="EZ93" i="8" s="1"/>
  <c r="FA93" i="8" s="1"/>
  <c r="FB93" i="8" s="1"/>
  <c r="FC93" i="8" s="1"/>
  <c r="FD93" i="8" s="1"/>
  <c r="FE93" i="8" s="1"/>
  <c r="FF93" i="8" s="1"/>
  <c r="FG93" i="8" s="1"/>
  <c r="FH93" i="8" s="1"/>
  <c r="FI93" i="8" s="1"/>
  <c r="FJ93" i="8" s="1"/>
  <c r="FK93" i="8" s="1"/>
  <c r="FL93" i="8" s="1"/>
  <c r="FM93" i="8" s="1"/>
  <c r="FN93" i="8" s="1"/>
  <c r="FO93" i="8" s="1"/>
  <c r="FP93" i="8" s="1"/>
  <c r="FQ93" i="8" s="1"/>
  <c r="FR93" i="8" s="1"/>
  <c r="FS93" i="8" s="1"/>
  <c r="FT93" i="8" s="1"/>
  <c r="FU93" i="8" s="1"/>
  <c r="FV93" i="8" s="1"/>
  <c r="FW93" i="8" s="1"/>
  <c r="FX93" i="8" s="1"/>
  <c r="FY93" i="8" s="1"/>
  <c r="FZ93" i="8" s="1"/>
  <c r="GA93" i="8" s="1"/>
  <c r="GB93" i="8" s="1"/>
  <c r="GC93" i="8" s="1"/>
  <c r="GD93" i="8" s="1"/>
  <c r="GE93" i="8" s="1"/>
  <c r="GF93" i="8" s="1"/>
  <c r="GG93" i="8" s="1"/>
  <c r="GH93" i="8" s="1"/>
  <c r="GI93" i="8" s="1"/>
  <c r="GJ93" i="8" s="1"/>
  <c r="GK93" i="8" s="1"/>
  <c r="GL93" i="8" s="1"/>
  <c r="GM93" i="8" s="1"/>
  <c r="GN93" i="8" s="1"/>
  <c r="GO93" i="8" s="1"/>
  <c r="GP93" i="8" s="1"/>
  <c r="GQ93" i="8" s="1"/>
  <c r="GR93" i="8" s="1"/>
  <c r="GS93" i="8" s="1"/>
  <c r="GT93" i="8" s="1"/>
  <c r="GU93" i="8" s="1"/>
  <c r="GV93" i="8" s="1"/>
  <c r="GW93" i="8" s="1"/>
  <c r="GX93" i="8" s="1"/>
  <c r="GY93" i="8" s="1"/>
  <c r="GZ93" i="8" s="1"/>
  <c r="HA93" i="8" s="1"/>
  <c r="HB93" i="8" s="1"/>
  <c r="HC93" i="8" s="1"/>
  <c r="HD93" i="8" s="1"/>
  <c r="HE93" i="8" s="1"/>
  <c r="HF93" i="8" s="1"/>
  <c r="HG93" i="8" s="1"/>
  <c r="HH93" i="8" s="1"/>
  <c r="HI93" i="8" s="1"/>
  <c r="HJ93" i="8" s="1"/>
  <c r="HK93" i="8" s="1"/>
  <c r="HL93" i="8" s="1"/>
  <c r="HM93" i="8" s="1"/>
  <c r="HN93" i="8" s="1"/>
  <c r="HO93" i="8" s="1"/>
  <c r="HP93" i="8" s="1"/>
  <c r="HQ93" i="8" s="1"/>
  <c r="HR93" i="8" s="1"/>
  <c r="HS93" i="8" s="1"/>
  <c r="HT93" i="8" s="1"/>
  <c r="HU93" i="8" s="1"/>
  <c r="HV93" i="8" s="1"/>
  <c r="HW93" i="8" s="1"/>
  <c r="HX93" i="8" s="1"/>
  <c r="HY93" i="8" s="1"/>
  <c r="HZ93" i="8" s="1"/>
  <c r="IA93" i="8" s="1"/>
  <c r="IB93" i="8" s="1"/>
  <c r="IC93" i="8" s="1"/>
  <c r="ID93" i="8" s="1"/>
  <c r="IE93" i="8" s="1"/>
  <c r="IF93" i="8" s="1"/>
  <c r="IG93" i="8" s="1"/>
  <c r="IH93" i="8" s="1"/>
  <c r="II93" i="8" s="1"/>
  <c r="IJ93" i="8" s="1"/>
  <c r="IK93" i="8" s="1"/>
  <c r="IL93" i="8" s="1"/>
  <c r="IM93" i="8" s="1"/>
  <c r="IN93" i="8" s="1"/>
  <c r="IO93" i="8" s="1"/>
  <c r="IP93" i="8" s="1"/>
  <c r="IQ93" i="8" s="1"/>
  <c r="IR93" i="8" s="1"/>
  <c r="IS93" i="8" s="1"/>
  <c r="IT93" i="8" s="1"/>
  <c r="IU93" i="8" s="1"/>
  <c r="IV93" i="8" s="1"/>
  <c r="IW93" i="8" s="1"/>
  <c r="IX93" i="8" s="1"/>
  <c r="IY93" i="8" s="1"/>
  <c r="IZ93" i="8" s="1"/>
  <c r="JA93" i="8" s="1"/>
  <c r="JB93" i="8" s="1"/>
  <c r="JC93" i="8" s="1"/>
  <c r="JD93" i="8" s="1"/>
  <c r="JE93" i="8" s="1"/>
  <c r="JF93" i="8" s="1"/>
  <c r="JG93" i="8" s="1"/>
  <c r="JH93" i="8" s="1"/>
  <c r="JI93" i="8" s="1"/>
  <c r="JJ93" i="8" s="1"/>
  <c r="JK93" i="8" s="1"/>
  <c r="JL93" i="8" s="1"/>
  <c r="JM93" i="8" s="1"/>
  <c r="JN93" i="8" s="1"/>
  <c r="JO93" i="8" s="1"/>
  <c r="JP93" i="8" s="1"/>
  <c r="JQ93" i="8" s="1"/>
  <c r="JR93" i="8" s="1"/>
  <c r="JS93" i="8" s="1"/>
  <c r="JT93" i="8" s="1"/>
  <c r="JU93" i="8" s="1"/>
  <c r="JV93" i="8" s="1"/>
  <c r="JW93" i="8" s="1"/>
  <c r="JX93" i="8" s="1"/>
  <c r="JY93" i="8" s="1"/>
  <c r="JZ93" i="8" s="1"/>
  <c r="KA93" i="8" s="1"/>
  <c r="KB93" i="8" s="1"/>
  <c r="KC93" i="8" s="1"/>
  <c r="KD93" i="8" s="1"/>
  <c r="KE93" i="8" s="1"/>
  <c r="KF93" i="8" s="1"/>
  <c r="KG93" i="8" s="1"/>
  <c r="D93" i="8"/>
  <c r="I55" i="10"/>
  <c r="H56" i="10"/>
  <c r="H25" i="10"/>
  <c r="G26" i="10"/>
  <c r="N46" i="10"/>
  <c r="O45" i="10"/>
  <c r="H65" i="10"/>
  <c r="G66" i="10"/>
  <c r="G95" i="10"/>
  <c r="F96" i="10"/>
  <c r="N36" i="10"/>
  <c r="O35" i="10"/>
  <c r="O35" i="8"/>
  <c r="N36" i="8"/>
  <c r="E76" i="8"/>
  <c r="F75" i="8"/>
  <c r="BO71" i="8"/>
  <c r="E80" i="8"/>
  <c r="D8" i="8"/>
  <c r="BB20" i="8"/>
  <c r="D2" i="8"/>
  <c r="BO91" i="8"/>
  <c r="E96" i="8"/>
  <c r="F95" i="8"/>
  <c r="N46" i="8"/>
  <c r="O45" i="8"/>
  <c r="AD26" i="3"/>
  <c r="HN26" i="3"/>
  <c r="HD26" i="3"/>
  <c r="H26" i="8"/>
  <c r="I25" i="8"/>
  <c r="I65" i="8"/>
  <c r="H66" i="8"/>
  <c r="K55" i="8"/>
  <c r="J56" i="8"/>
  <c r="GD26" i="3"/>
  <c r="DA26" i="3"/>
  <c r="GG26" i="3"/>
  <c r="BB37" i="3"/>
  <c r="BC37" i="3" s="1"/>
  <c r="BD37" i="3" s="1"/>
  <c r="BE37" i="3" s="1"/>
  <c r="BF37" i="3" s="1"/>
  <c r="BG37" i="3" s="1"/>
  <c r="BH37" i="3" s="1"/>
  <c r="BI37" i="3" s="1"/>
  <c r="BJ37" i="3" s="1"/>
  <c r="BK37" i="3" s="1"/>
  <c r="BL37" i="3" s="1"/>
  <c r="BM37" i="3" s="1"/>
  <c r="BN37" i="3" s="1"/>
  <c r="BR26" i="3"/>
  <c r="R48" i="3"/>
  <c r="CX26" i="3"/>
  <c r="HC26" i="3"/>
  <c r="BZ26" i="3"/>
  <c r="FR26" i="3"/>
  <c r="CA26" i="3"/>
  <c r="FS26" i="3"/>
  <c r="BO26" i="3"/>
  <c r="FG26" i="3"/>
  <c r="S26" i="3"/>
  <c r="HO26" i="3"/>
  <c r="IL26" i="3"/>
  <c r="IO26" i="3"/>
  <c r="BP26" i="3"/>
  <c r="D26" i="3" s="1"/>
  <c r="CY26" i="3"/>
  <c r="IM26" i="3"/>
  <c r="CP26" i="3"/>
  <c r="DJ26" i="3"/>
  <c r="IX26" i="3"/>
  <c r="DM26" i="3"/>
  <c r="JA26" i="3"/>
  <c r="JN26" i="3"/>
  <c r="EV26" i="3"/>
  <c r="F13" i="6"/>
  <c r="BF26" i="3"/>
  <c r="AE26" i="3"/>
  <c r="FF26" i="3"/>
  <c r="GT26" i="3"/>
  <c r="DY26" i="3"/>
  <c r="JM26" i="3"/>
  <c r="T26" i="3"/>
  <c r="FH26" i="3"/>
  <c r="E13" i="6"/>
  <c r="DW26" i="3"/>
  <c r="JK26" i="3"/>
  <c r="EH26" i="3"/>
  <c r="JV26" i="3"/>
  <c r="AF26" i="3"/>
  <c r="FT26" i="3"/>
  <c r="FI26" i="3"/>
  <c r="U26" i="3"/>
  <c r="EI26" i="3"/>
  <c r="JW26" i="3"/>
  <c r="F26" i="3"/>
  <c r="ET26" i="3"/>
  <c r="G26" i="3"/>
  <c r="EU26" i="3"/>
  <c r="R26" i="3"/>
  <c r="AP26" i="3"/>
  <c r="V26" i="3"/>
  <c r="AS26" i="3"/>
  <c r="JY26" i="3"/>
  <c r="JZ26" i="3"/>
  <c r="K26" i="3"/>
  <c r="EY26" i="3"/>
  <c r="AQ26" i="3"/>
  <c r="GE26" i="3"/>
  <c r="BB26" i="3"/>
  <c r="GP26" i="3"/>
  <c r="GQ26" i="3"/>
  <c r="AT26" i="3"/>
  <c r="BN26" i="3"/>
  <c r="HB26" i="3"/>
  <c r="CN26" i="3"/>
  <c r="IB26" i="3"/>
  <c r="KG26" i="3"/>
  <c r="ES26" i="3"/>
  <c r="JI26" i="3"/>
  <c r="BY26" i="3"/>
  <c r="BD26" i="3"/>
  <c r="GR26" i="3"/>
  <c r="CL26" i="3"/>
  <c r="HZ26" i="3"/>
  <c r="CM26" i="3"/>
  <c r="IA26" i="3"/>
  <c r="CD26" i="3"/>
  <c r="EK26" i="3"/>
  <c r="EX26" i="3"/>
  <c r="I26" i="3"/>
  <c r="FJ26" i="3"/>
  <c r="W26" i="3"/>
  <c r="FK26" i="3"/>
  <c r="AI26" i="3"/>
  <c r="FW26" i="3"/>
  <c r="EW26" i="3"/>
  <c r="AR26" i="3"/>
  <c r="GF26" i="3"/>
  <c r="BG26" i="3"/>
  <c r="GU26" i="3"/>
  <c r="CB26" i="3"/>
  <c r="HP26" i="3"/>
  <c r="DK26" i="3"/>
  <c r="IY26" i="3"/>
  <c r="JJ26" i="3"/>
  <c r="DN26" i="3"/>
  <c r="DV26" i="3"/>
  <c r="AG26" i="3"/>
  <c r="FU26" i="3"/>
  <c r="GH26" i="3"/>
  <c r="J26" i="3"/>
  <c r="BQ26" i="3"/>
  <c r="HE26" i="3"/>
  <c r="CC26" i="3"/>
  <c r="HQ26" i="3"/>
  <c r="DL26" i="3"/>
  <c r="IZ26" i="3"/>
  <c r="DX26" i="3"/>
  <c r="JL26" i="3"/>
  <c r="AH26" i="3"/>
  <c r="FV26" i="3"/>
  <c r="AU26" i="3"/>
  <c r="GI26" i="3"/>
  <c r="HU26" i="3"/>
  <c r="CG26" i="3"/>
  <c r="HT26" i="3"/>
  <c r="CF26" i="3"/>
  <c r="CO26" i="3"/>
  <c r="IC26" i="3"/>
  <c r="DB26" i="3"/>
  <c r="EJ26" i="3"/>
  <c r="JX26" i="3"/>
  <c r="HF26" i="3"/>
  <c r="BS26" i="3"/>
  <c r="HG26" i="3"/>
  <c r="GS26" i="3"/>
  <c r="CZ26" i="3"/>
  <c r="IN26" i="3"/>
  <c r="BE26" i="3"/>
  <c r="DZ26" i="3"/>
  <c r="EA26" i="3"/>
  <c r="JO26" i="3"/>
  <c r="EL26" i="3"/>
  <c r="EM26" i="3"/>
  <c r="KA26" i="3"/>
  <c r="HM26" i="3"/>
  <c r="HR26" i="3"/>
  <c r="CE26" i="3"/>
  <c r="HS26" i="3"/>
  <c r="ID26" i="3"/>
  <c r="CQ26" i="3"/>
  <c r="IE26" i="3"/>
  <c r="IP26" i="3"/>
  <c r="DC26" i="3"/>
  <c r="IQ26" i="3"/>
  <c r="JB26" i="3"/>
  <c r="DO26" i="3"/>
  <c r="JC26" i="3"/>
  <c r="KC26" i="3"/>
  <c r="EO26" i="3"/>
  <c r="KB26" i="3"/>
  <c r="EN26" i="3"/>
  <c r="BC26" i="3"/>
  <c r="GW26" i="3"/>
  <c r="BI26" i="3"/>
  <c r="GV26" i="3"/>
  <c r="GK26" i="3"/>
  <c r="FA26" i="3"/>
  <c r="EZ26" i="3"/>
  <c r="GJ26" i="3"/>
  <c r="FY26" i="3"/>
  <c r="FX26" i="3"/>
  <c r="FM26" i="3"/>
  <c r="FL26" i="3"/>
  <c r="HI26" i="3"/>
  <c r="FO26" i="3"/>
  <c r="BT26" i="3"/>
  <c r="BU26" i="3"/>
  <c r="HH26" i="3"/>
  <c r="DU26" i="3"/>
  <c r="IW26" i="3"/>
  <c r="DI26" i="3"/>
  <c r="IK26" i="3"/>
  <c r="CW26" i="3"/>
  <c r="HY26" i="3"/>
  <c r="CK26" i="3"/>
  <c r="GB26" i="3"/>
  <c r="JG26" i="3"/>
  <c r="DS26" i="3"/>
  <c r="IU26" i="3"/>
  <c r="JF26" i="3"/>
  <c r="DR26" i="3"/>
  <c r="II26" i="3"/>
  <c r="HJ26" i="3"/>
  <c r="GZ26" i="3"/>
  <c r="GX26" i="3"/>
  <c r="FQ26" i="3"/>
  <c r="GL26" i="3"/>
  <c r="AC26" i="3"/>
  <c r="AW26" i="3"/>
  <c r="AV26" i="3"/>
  <c r="Q26" i="3"/>
  <c r="AA26" i="3"/>
  <c r="AK26" i="3"/>
  <c r="AJ26" i="3"/>
  <c r="AX26" i="3"/>
  <c r="Y26" i="3"/>
  <c r="X26" i="3"/>
  <c r="AN26" i="3"/>
  <c r="M26" i="3"/>
  <c r="L26" i="3"/>
  <c r="DG26" i="3"/>
  <c r="CU26" i="3"/>
  <c r="BH26" i="3"/>
  <c r="BV26" i="3"/>
  <c r="BL26" i="3"/>
  <c r="BJ26" i="3"/>
  <c r="FE26" i="3"/>
  <c r="GA26" i="3"/>
  <c r="AM26" i="3"/>
  <c r="HL26" i="3"/>
  <c r="BX26" i="3"/>
  <c r="JR26" i="3"/>
  <c r="ED26" i="3"/>
  <c r="FC26" i="3"/>
  <c r="O26" i="3"/>
  <c r="GN26" i="3"/>
  <c r="AZ26" i="3"/>
  <c r="IT26" i="3"/>
  <c r="DF26" i="3"/>
  <c r="CT26" i="3"/>
  <c r="EE26" i="3"/>
  <c r="FP26" i="3"/>
  <c r="AB26" i="3"/>
  <c r="HV26" i="3"/>
  <c r="CH26" i="3"/>
  <c r="JQ26" i="3"/>
  <c r="EC26" i="3"/>
  <c r="JP26" i="3"/>
  <c r="EB26" i="3"/>
  <c r="FD26" i="3"/>
  <c r="P26" i="3"/>
  <c r="IH26" i="3"/>
  <c r="JE26" i="3"/>
  <c r="DQ26" i="3"/>
  <c r="JD26" i="3"/>
  <c r="DP26" i="3"/>
  <c r="KF26" i="3"/>
  <c r="ER26" i="3"/>
  <c r="KE26" i="3"/>
  <c r="IS26" i="3"/>
  <c r="DD26" i="3"/>
  <c r="JT26" i="3"/>
  <c r="EF26" i="3"/>
  <c r="IR26" i="3"/>
  <c r="HW26" i="3"/>
  <c r="CI26" i="3"/>
  <c r="IG26" i="3"/>
  <c r="CS26" i="3"/>
  <c r="IF26" i="3"/>
  <c r="CR26" i="3"/>
  <c r="JH26" i="3"/>
  <c r="DT26" i="3"/>
  <c r="FZ26" i="3"/>
  <c r="AL26" i="3"/>
  <c r="JU26" i="3"/>
  <c r="DE26" i="3"/>
  <c r="HA26" i="3"/>
  <c r="BM26" i="3"/>
  <c r="HK26" i="3"/>
  <c r="BW26" i="3"/>
  <c r="IV26" i="3"/>
  <c r="DH26" i="3"/>
  <c r="FN26" i="3"/>
  <c r="Z26" i="3"/>
  <c r="EG26" i="3"/>
  <c r="GO26" i="3"/>
  <c r="BA26" i="3"/>
  <c r="GY26" i="3"/>
  <c r="BK26" i="3"/>
  <c r="IJ26" i="3"/>
  <c r="CV26" i="3"/>
  <c r="FB26" i="3"/>
  <c r="N26" i="3"/>
  <c r="EQ26" i="3"/>
  <c r="JS26" i="3"/>
  <c r="GC26" i="3"/>
  <c r="AO26" i="3"/>
  <c r="GM26" i="3"/>
  <c r="AY26" i="3"/>
  <c r="HX26" i="3"/>
  <c r="CJ26" i="3"/>
  <c r="KD26" i="3"/>
  <c r="EP26" i="3"/>
  <c r="E26" i="3"/>
  <c r="E27" i="3" s="1"/>
  <c r="E23" i="3"/>
  <c r="F23" i="3" s="1"/>
  <c r="G23" i="3" s="1"/>
  <c r="H23" i="3" s="1"/>
  <c r="I23" i="3" s="1"/>
  <c r="J23" i="3" s="1"/>
  <c r="K23" i="3" s="1"/>
  <c r="L23" i="3" s="1"/>
  <c r="M23" i="3" s="1"/>
  <c r="N23" i="3" s="1"/>
  <c r="O23" i="3" s="1"/>
  <c r="P23" i="3" s="1"/>
  <c r="Q23" i="3" s="1"/>
  <c r="R23" i="3" s="1"/>
  <c r="S23" i="3" s="1"/>
  <c r="T23" i="3" s="1"/>
  <c r="U23" i="3" s="1"/>
  <c r="V23" i="3" s="1"/>
  <c r="W23" i="3" s="1"/>
  <c r="X23" i="3" s="1"/>
  <c r="Y23" i="3" s="1"/>
  <c r="Z23" i="3" s="1"/>
  <c r="AA23" i="3" s="1"/>
  <c r="AB23" i="3" s="1"/>
  <c r="AC23" i="3" s="1"/>
  <c r="AD23" i="3" s="1"/>
  <c r="AE23" i="3" s="1"/>
  <c r="AF23" i="3" s="1"/>
  <c r="AG23" i="3" s="1"/>
  <c r="AH23" i="3" s="1"/>
  <c r="AI23" i="3" s="1"/>
  <c r="AJ23" i="3" s="1"/>
  <c r="AK23" i="3" s="1"/>
  <c r="AL23" i="3" s="1"/>
  <c r="AM23" i="3" s="1"/>
  <c r="AN23" i="3" s="1"/>
  <c r="AO23" i="3" s="1"/>
  <c r="AP23" i="3" s="1"/>
  <c r="AQ23" i="3" s="1"/>
  <c r="AR23" i="3" s="1"/>
  <c r="AS23" i="3" s="1"/>
  <c r="AT23" i="3" s="1"/>
  <c r="AU23" i="3" s="1"/>
  <c r="AV23" i="3" s="1"/>
  <c r="AW23" i="3" s="1"/>
  <c r="F25" i="3"/>
  <c r="G25" i="3" s="1"/>
  <c r="H25" i="3" s="1"/>
  <c r="I25" i="3" s="1"/>
  <c r="J25" i="3" s="1"/>
  <c r="K25" i="3" s="1"/>
  <c r="L25" i="3" s="1"/>
  <c r="M25" i="3" s="1"/>
  <c r="N25" i="3" s="1"/>
  <c r="O25" i="3" s="1"/>
  <c r="P25" i="3" s="1"/>
  <c r="Q25" i="3" s="1"/>
  <c r="R25" i="3" s="1"/>
  <c r="S25" i="3" s="1"/>
  <c r="T25" i="3" s="1"/>
  <c r="U25" i="3" s="1"/>
  <c r="V25" i="3" s="1"/>
  <c r="W25" i="3" s="1"/>
  <c r="X25" i="3" s="1"/>
  <c r="Y25" i="3" s="1"/>
  <c r="Z25" i="3" s="1"/>
  <c r="AA25" i="3" s="1"/>
  <c r="AB25" i="3" s="1"/>
  <c r="AC25" i="3" s="1"/>
  <c r="AD25" i="3" s="1"/>
  <c r="AE25" i="3" s="1"/>
  <c r="AF25" i="3" s="1"/>
  <c r="AG25" i="3" s="1"/>
  <c r="AH25" i="3" s="1"/>
  <c r="AI25" i="3" s="1"/>
  <c r="AJ25" i="3" s="1"/>
  <c r="AK25" i="3" s="1"/>
  <c r="AL25" i="3" s="1"/>
  <c r="AM25" i="3" s="1"/>
  <c r="AN25" i="3" s="1"/>
  <c r="AO25" i="3" s="1"/>
  <c r="AP25" i="3" s="1"/>
  <c r="AQ25" i="3" s="1"/>
  <c r="AR25" i="3" s="1"/>
  <c r="AS25" i="3" s="1"/>
  <c r="AT25" i="3" s="1"/>
  <c r="AU25" i="3" s="1"/>
  <c r="AV25" i="3" s="1"/>
  <c r="AW25" i="3" s="1"/>
  <c r="H26" i="3"/>
  <c r="F76" i="10" l="1"/>
  <c r="G75" i="10"/>
  <c r="BB21" i="10"/>
  <c r="BC21" i="10" s="1"/>
  <c r="BD21" i="10" s="1"/>
  <c r="BE21" i="10" s="1"/>
  <c r="BF21" i="10" s="1"/>
  <c r="BG21" i="10" s="1"/>
  <c r="BH21" i="10" s="1"/>
  <c r="BI21" i="10" s="1"/>
  <c r="BJ21" i="10" s="1"/>
  <c r="BK21" i="10" s="1"/>
  <c r="BL21" i="10" s="1"/>
  <c r="BM21" i="10" s="1"/>
  <c r="BN21" i="10" s="1"/>
  <c r="BB24" i="10"/>
  <c r="D37" i="3"/>
  <c r="BO37" i="3"/>
  <c r="BP37" i="3" s="1"/>
  <c r="E81" i="10"/>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AC81" i="10" s="1"/>
  <c r="AD81" i="10" s="1"/>
  <c r="AE81" i="10" s="1"/>
  <c r="AF81" i="10" s="1"/>
  <c r="AG81" i="10" s="1"/>
  <c r="AH81" i="10" s="1"/>
  <c r="AI81" i="10" s="1"/>
  <c r="AJ81" i="10" s="1"/>
  <c r="AK81" i="10" s="1"/>
  <c r="AL81" i="10" s="1"/>
  <c r="AM81" i="10" s="1"/>
  <c r="AN81" i="10" s="1"/>
  <c r="AO81" i="10" s="1"/>
  <c r="AP81" i="10" s="1"/>
  <c r="AQ81" i="10" s="1"/>
  <c r="AR81" i="10" s="1"/>
  <c r="AS81" i="10" s="1"/>
  <c r="AT81" i="10" s="1"/>
  <c r="AU81" i="10" s="1"/>
  <c r="AV81" i="10" s="1"/>
  <c r="AW81" i="10" s="1"/>
  <c r="AX81" i="10" s="1"/>
  <c r="AY81" i="10" s="1"/>
  <c r="AZ81" i="10" s="1"/>
  <c r="BA81" i="10" s="1"/>
  <c r="BB81" i="10" s="1"/>
  <c r="BC81" i="10" s="1"/>
  <c r="BD81" i="10" s="1"/>
  <c r="BE81" i="10" s="1"/>
  <c r="BF81" i="10" s="1"/>
  <c r="BG81" i="10" s="1"/>
  <c r="BH81" i="10" s="1"/>
  <c r="BI81" i="10" s="1"/>
  <c r="BJ81" i="10" s="1"/>
  <c r="BK81" i="10" s="1"/>
  <c r="BL81" i="10" s="1"/>
  <c r="BM81" i="10" s="1"/>
  <c r="BN81" i="10" s="1"/>
  <c r="E84" i="10"/>
  <c r="E85" i="10" s="1"/>
  <c r="BP71" i="8"/>
  <c r="BQ71" i="8" s="1"/>
  <c r="BR71" i="8" s="1"/>
  <c r="BS71" i="8" s="1"/>
  <c r="BT71" i="8" s="1"/>
  <c r="BU71" i="8" s="1"/>
  <c r="BV71" i="8" s="1"/>
  <c r="BW71" i="8" s="1"/>
  <c r="BX71" i="8" s="1"/>
  <c r="BY71" i="8" s="1"/>
  <c r="BZ71" i="8" s="1"/>
  <c r="CA71" i="8" s="1"/>
  <c r="CB71" i="8" s="1"/>
  <c r="CC71" i="8" s="1"/>
  <c r="CD71" i="8" s="1"/>
  <c r="CE71" i="8" s="1"/>
  <c r="CF71" i="8" s="1"/>
  <c r="CG71" i="8" s="1"/>
  <c r="CH71" i="8" s="1"/>
  <c r="CI71" i="8" s="1"/>
  <c r="CJ71" i="8" s="1"/>
  <c r="CK71" i="8" s="1"/>
  <c r="CL71" i="8" s="1"/>
  <c r="CM71" i="8" s="1"/>
  <c r="CN71" i="8" s="1"/>
  <c r="CO71" i="8" s="1"/>
  <c r="CP71" i="8" s="1"/>
  <c r="CQ71" i="8" s="1"/>
  <c r="CR71" i="8" s="1"/>
  <c r="CS71" i="8" s="1"/>
  <c r="CT71" i="8" s="1"/>
  <c r="CU71" i="8" s="1"/>
  <c r="CV71" i="8" s="1"/>
  <c r="CW71" i="8" s="1"/>
  <c r="CX71" i="8" s="1"/>
  <c r="CY71" i="8" s="1"/>
  <c r="CZ71" i="8" s="1"/>
  <c r="DA71" i="8" s="1"/>
  <c r="DB71" i="8" s="1"/>
  <c r="DC71" i="8" s="1"/>
  <c r="DD71" i="8" s="1"/>
  <c r="DE71" i="8" s="1"/>
  <c r="DF71" i="8" s="1"/>
  <c r="DG71" i="8" s="1"/>
  <c r="DH71" i="8" s="1"/>
  <c r="DI71" i="8" s="1"/>
  <c r="DJ71" i="8" s="1"/>
  <c r="DK71" i="8" s="1"/>
  <c r="DL71" i="8" s="1"/>
  <c r="DM71" i="8" s="1"/>
  <c r="DN71" i="8" s="1"/>
  <c r="DO71" i="8" s="1"/>
  <c r="DP71" i="8" s="1"/>
  <c r="DQ71" i="8" s="1"/>
  <c r="DR71" i="8" s="1"/>
  <c r="DS71" i="8" s="1"/>
  <c r="DT71" i="8" s="1"/>
  <c r="DU71" i="8" s="1"/>
  <c r="DV71" i="8" s="1"/>
  <c r="DW71" i="8" s="1"/>
  <c r="DX71" i="8" s="1"/>
  <c r="DY71" i="8" s="1"/>
  <c r="DZ71" i="8" s="1"/>
  <c r="EA71" i="8" s="1"/>
  <c r="EB71" i="8" s="1"/>
  <c r="EC71" i="8" s="1"/>
  <c r="ED71" i="8" s="1"/>
  <c r="EE71" i="8" s="1"/>
  <c r="EF71" i="8" s="1"/>
  <c r="EG71" i="8" s="1"/>
  <c r="EH71" i="8" s="1"/>
  <c r="EI71" i="8" s="1"/>
  <c r="EJ71" i="8" s="1"/>
  <c r="EK71" i="8" s="1"/>
  <c r="EL71" i="8" s="1"/>
  <c r="EM71" i="8" s="1"/>
  <c r="EN71" i="8" s="1"/>
  <c r="EO71" i="8" s="1"/>
  <c r="EP71" i="8" s="1"/>
  <c r="EQ71" i="8" s="1"/>
  <c r="ER71" i="8" s="1"/>
  <c r="ES71" i="8" s="1"/>
  <c r="ET71" i="8" s="1"/>
  <c r="EU71" i="8" s="1"/>
  <c r="EV71" i="8" s="1"/>
  <c r="EW71" i="8" s="1"/>
  <c r="EX71" i="8" s="1"/>
  <c r="EY71" i="8" s="1"/>
  <c r="EZ71" i="8" s="1"/>
  <c r="FA71" i="8" s="1"/>
  <c r="FB71" i="8" s="1"/>
  <c r="FC71" i="8" s="1"/>
  <c r="FD71" i="8" s="1"/>
  <c r="FE71" i="8" s="1"/>
  <c r="FF71" i="8" s="1"/>
  <c r="FG71" i="8" s="1"/>
  <c r="FH71" i="8" s="1"/>
  <c r="FI71" i="8" s="1"/>
  <c r="FJ71" i="8" s="1"/>
  <c r="FK71" i="8" s="1"/>
  <c r="FL71" i="8" s="1"/>
  <c r="FM71" i="8" s="1"/>
  <c r="FN71" i="8" s="1"/>
  <c r="FO71" i="8" s="1"/>
  <c r="FP71" i="8" s="1"/>
  <c r="FQ71" i="8" s="1"/>
  <c r="FR71" i="8" s="1"/>
  <c r="FS71" i="8" s="1"/>
  <c r="FT71" i="8" s="1"/>
  <c r="FU71" i="8" s="1"/>
  <c r="FV71" i="8" s="1"/>
  <c r="FW71" i="8" s="1"/>
  <c r="FX71" i="8" s="1"/>
  <c r="FY71" i="8" s="1"/>
  <c r="FZ71" i="8" s="1"/>
  <c r="GA71" i="8" s="1"/>
  <c r="GB71" i="8" s="1"/>
  <c r="GC71" i="8" s="1"/>
  <c r="GD71" i="8" s="1"/>
  <c r="GE71" i="8" s="1"/>
  <c r="GF71" i="8" s="1"/>
  <c r="GG71" i="8" s="1"/>
  <c r="GH71" i="8" s="1"/>
  <c r="GI71" i="8" s="1"/>
  <c r="GJ71" i="8" s="1"/>
  <c r="GK71" i="8" s="1"/>
  <c r="GL71" i="8" s="1"/>
  <c r="GM71" i="8" s="1"/>
  <c r="GN71" i="8" s="1"/>
  <c r="GO71" i="8" s="1"/>
  <c r="GP71" i="8" s="1"/>
  <c r="GQ71" i="8" s="1"/>
  <c r="GR71" i="8" s="1"/>
  <c r="GS71" i="8" s="1"/>
  <c r="GT71" i="8" s="1"/>
  <c r="GU71" i="8" s="1"/>
  <c r="GV71" i="8" s="1"/>
  <c r="GW71" i="8" s="1"/>
  <c r="GX71" i="8" s="1"/>
  <c r="GY71" i="8" s="1"/>
  <c r="GZ71" i="8" s="1"/>
  <c r="HA71" i="8" s="1"/>
  <c r="HB71" i="8" s="1"/>
  <c r="HC71" i="8" s="1"/>
  <c r="HD71" i="8" s="1"/>
  <c r="HE71" i="8" s="1"/>
  <c r="HF71" i="8" s="1"/>
  <c r="HG71" i="8" s="1"/>
  <c r="HH71" i="8" s="1"/>
  <c r="HI71" i="8" s="1"/>
  <c r="HJ71" i="8" s="1"/>
  <c r="HK71" i="8" s="1"/>
  <c r="HL71" i="8" s="1"/>
  <c r="HM71" i="8" s="1"/>
  <c r="HN71" i="8" s="1"/>
  <c r="HO71" i="8" s="1"/>
  <c r="HP71" i="8" s="1"/>
  <c r="HQ71" i="8" s="1"/>
  <c r="HR71" i="8" s="1"/>
  <c r="HS71" i="8" s="1"/>
  <c r="HT71" i="8" s="1"/>
  <c r="HU71" i="8" s="1"/>
  <c r="HV71" i="8" s="1"/>
  <c r="HW71" i="8" s="1"/>
  <c r="HX71" i="8" s="1"/>
  <c r="HY71" i="8" s="1"/>
  <c r="HZ71" i="8" s="1"/>
  <c r="IA71" i="8" s="1"/>
  <c r="IB71" i="8" s="1"/>
  <c r="IC71" i="8" s="1"/>
  <c r="ID71" i="8" s="1"/>
  <c r="IE71" i="8" s="1"/>
  <c r="IF71" i="8" s="1"/>
  <c r="IG71" i="8" s="1"/>
  <c r="IH71" i="8" s="1"/>
  <c r="II71" i="8" s="1"/>
  <c r="IJ71" i="8" s="1"/>
  <c r="IK71" i="8" s="1"/>
  <c r="IL71" i="8" s="1"/>
  <c r="IM71" i="8" s="1"/>
  <c r="IN71" i="8" s="1"/>
  <c r="IO71" i="8" s="1"/>
  <c r="IP71" i="8" s="1"/>
  <c r="IQ71" i="8" s="1"/>
  <c r="IR71" i="8" s="1"/>
  <c r="IS71" i="8" s="1"/>
  <c r="IT71" i="8" s="1"/>
  <c r="IU71" i="8" s="1"/>
  <c r="IV71" i="8" s="1"/>
  <c r="IW71" i="8" s="1"/>
  <c r="IX71" i="8" s="1"/>
  <c r="IY71" i="8" s="1"/>
  <c r="IZ71" i="8" s="1"/>
  <c r="JA71" i="8" s="1"/>
  <c r="JB71" i="8" s="1"/>
  <c r="JC71" i="8" s="1"/>
  <c r="JD71" i="8" s="1"/>
  <c r="JE71" i="8" s="1"/>
  <c r="JF71" i="8" s="1"/>
  <c r="JG71" i="8" s="1"/>
  <c r="JH71" i="8" s="1"/>
  <c r="JI71" i="8" s="1"/>
  <c r="JJ71" i="8" s="1"/>
  <c r="JK71" i="8" s="1"/>
  <c r="JL71" i="8" s="1"/>
  <c r="JM71" i="8" s="1"/>
  <c r="JN71" i="8" s="1"/>
  <c r="JO71" i="8" s="1"/>
  <c r="JP71" i="8" s="1"/>
  <c r="JQ71" i="8" s="1"/>
  <c r="JR71" i="8" s="1"/>
  <c r="JS71" i="8" s="1"/>
  <c r="JT71" i="8" s="1"/>
  <c r="JU71" i="8" s="1"/>
  <c r="JV71" i="8" s="1"/>
  <c r="JW71" i="8" s="1"/>
  <c r="JX71" i="8" s="1"/>
  <c r="JY71" i="8" s="1"/>
  <c r="JZ71" i="8" s="1"/>
  <c r="KA71" i="8" s="1"/>
  <c r="KB71" i="8" s="1"/>
  <c r="KC71" i="8" s="1"/>
  <c r="KD71" i="8" s="1"/>
  <c r="KE71" i="8" s="1"/>
  <c r="KF71" i="8" s="1"/>
  <c r="KG71" i="8" s="1"/>
  <c r="D71" i="8"/>
  <c r="BP91" i="8"/>
  <c r="BQ91" i="8" s="1"/>
  <c r="BR91" i="8" s="1"/>
  <c r="BS91" i="8" s="1"/>
  <c r="BT91" i="8" s="1"/>
  <c r="BU91" i="8" s="1"/>
  <c r="BV91" i="8" s="1"/>
  <c r="BW91" i="8" s="1"/>
  <c r="BX91" i="8" s="1"/>
  <c r="BY91" i="8" s="1"/>
  <c r="BZ91" i="8" s="1"/>
  <c r="CA91" i="8" s="1"/>
  <c r="CB91" i="8" s="1"/>
  <c r="CC91" i="8" s="1"/>
  <c r="CD91" i="8" s="1"/>
  <c r="CE91" i="8" s="1"/>
  <c r="CF91" i="8" s="1"/>
  <c r="CG91" i="8" s="1"/>
  <c r="CH91" i="8" s="1"/>
  <c r="CI91" i="8" s="1"/>
  <c r="CJ91" i="8" s="1"/>
  <c r="CK91" i="8" s="1"/>
  <c r="CL91" i="8" s="1"/>
  <c r="CM91" i="8" s="1"/>
  <c r="CN91" i="8" s="1"/>
  <c r="CO91" i="8" s="1"/>
  <c r="CP91" i="8" s="1"/>
  <c r="CQ91" i="8" s="1"/>
  <c r="CR91" i="8" s="1"/>
  <c r="CS91" i="8" s="1"/>
  <c r="CT91" i="8" s="1"/>
  <c r="CU91" i="8" s="1"/>
  <c r="CV91" i="8" s="1"/>
  <c r="CW91" i="8" s="1"/>
  <c r="CX91" i="8" s="1"/>
  <c r="CY91" i="8" s="1"/>
  <c r="CZ91" i="8" s="1"/>
  <c r="DA91" i="8" s="1"/>
  <c r="DB91" i="8" s="1"/>
  <c r="DC91" i="8" s="1"/>
  <c r="DD91" i="8" s="1"/>
  <c r="DE91" i="8" s="1"/>
  <c r="DF91" i="8" s="1"/>
  <c r="DG91" i="8" s="1"/>
  <c r="DH91" i="8" s="1"/>
  <c r="DI91" i="8" s="1"/>
  <c r="DJ91" i="8" s="1"/>
  <c r="DK91" i="8" s="1"/>
  <c r="DL91" i="8" s="1"/>
  <c r="DM91" i="8" s="1"/>
  <c r="DN91" i="8" s="1"/>
  <c r="DO91" i="8" s="1"/>
  <c r="DP91" i="8" s="1"/>
  <c r="DQ91" i="8" s="1"/>
  <c r="DR91" i="8" s="1"/>
  <c r="DS91" i="8" s="1"/>
  <c r="DT91" i="8" s="1"/>
  <c r="DU91" i="8" s="1"/>
  <c r="DV91" i="8" s="1"/>
  <c r="DW91" i="8" s="1"/>
  <c r="DX91" i="8" s="1"/>
  <c r="DY91" i="8" s="1"/>
  <c r="DZ91" i="8" s="1"/>
  <c r="EA91" i="8" s="1"/>
  <c r="EB91" i="8" s="1"/>
  <c r="EC91" i="8" s="1"/>
  <c r="ED91" i="8" s="1"/>
  <c r="EE91" i="8" s="1"/>
  <c r="EF91" i="8" s="1"/>
  <c r="EG91" i="8" s="1"/>
  <c r="EH91" i="8" s="1"/>
  <c r="EI91" i="8" s="1"/>
  <c r="EJ91" i="8" s="1"/>
  <c r="EK91" i="8" s="1"/>
  <c r="EL91" i="8" s="1"/>
  <c r="EM91" i="8" s="1"/>
  <c r="EN91" i="8" s="1"/>
  <c r="EO91" i="8" s="1"/>
  <c r="EP91" i="8" s="1"/>
  <c r="EQ91" i="8" s="1"/>
  <c r="ER91" i="8" s="1"/>
  <c r="ES91" i="8" s="1"/>
  <c r="ET91" i="8" s="1"/>
  <c r="EU91" i="8" s="1"/>
  <c r="EV91" i="8" s="1"/>
  <c r="EW91" i="8" s="1"/>
  <c r="EX91" i="8" s="1"/>
  <c r="EY91" i="8" s="1"/>
  <c r="EZ91" i="8" s="1"/>
  <c r="FA91" i="8" s="1"/>
  <c r="FB91" i="8" s="1"/>
  <c r="FC91" i="8" s="1"/>
  <c r="FD91" i="8" s="1"/>
  <c r="FE91" i="8" s="1"/>
  <c r="FF91" i="8" s="1"/>
  <c r="FG91" i="8" s="1"/>
  <c r="FH91" i="8" s="1"/>
  <c r="FI91" i="8" s="1"/>
  <c r="FJ91" i="8" s="1"/>
  <c r="FK91" i="8" s="1"/>
  <c r="FL91" i="8" s="1"/>
  <c r="FM91" i="8" s="1"/>
  <c r="FN91" i="8" s="1"/>
  <c r="FO91" i="8" s="1"/>
  <c r="FP91" i="8" s="1"/>
  <c r="FQ91" i="8" s="1"/>
  <c r="FR91" i="8" s="1"/>
  <c r="FS91" i="8" s="1"/>
  <c r="FT91" i="8" s="1"/>
  <c r="FU91" i="8" s="1"/>
  <c r="FV91" i="8" s="1"/>
  <c r="FW91" i="8" s="1"/>
  <c r="FX91" i="8" s="1"/>
  <c r="FY91" i="8" s="1"/>
  <c r="FZ91" i="8" s="1"/>
  <c r="GA91" i="8" s="1"/>
  <c r="GB91" i="8" s="1"/>
  <c r="GC91" i="8" s="1"/>
  <c r="GD91" i="8" s="1"/>
  <c r="GE91" i="8" s="1"/>
  <c r="GF91" i="8" s="1"/>
  <c r="GG91" i="8" s="1"/>
  <c r="GH91" i="8" s="1"/>
  <c r="GI91" i="8" s="1"/>
  <c r="GJ91" i="8" s="1"/>
  <c r="GK91" i="8" s="1"/>
  <c r="GL91" i="8" s="1"/>
  <c r="GM91" i="8" s="1"/>
  <c r="GN91" i="8" s="1"/>
  <c r="GO91" i="8" s="1"/>
  <c r="GP91" i="8" s="1"/>
  <c r="GQ91" i="8" s="1"/>
  <c r="GR91" i="8" s="1"/>
  <c r="GS91" i="8" s="1"/>
  <c r="GT91" i="8" s="1"/>
  <c r="GU91" i="8" s="1"/>
  <c r="GV91" i="8" s="1"/>
  <c r="GW91" i="8" s="1"/>
  <c r="GX91" i="8" s="1"/>
  <c r="GY91" i="8" s="1"/>
  <c r="GZ91" i="8" s="1"/>
  <c r="HA91" i="8" s="1"/>
  <c r="HB91" i="8" s="1"/>
  <c r="HC91" i="8" s="1"/>
  <c r="HD91" i="8" s="1"/>
  <c r="HE91" i="8" s="1"/>
  <c r="HF91" i="8" s="1"/>
  <c r="HG91" i="8" s="1"/>
  <c r="HH91" i="8" s="1"/>
  <c r="HI91" i="8" s="1"/>
  <c r="HJ91" i="8" s="1"/>
  <c r="HK91" i="8" s="1"/>
  <c r="HL91" i="8" s="1"/>
  <c r="HM91" i="8" s="1"/>
  <c r="HN91" i="8" s="1"/>
  <c r="HO91" i="8" s="1"/>
  <c r="HP91" i="8" s="1"/>
  <c r="HQ91" i="8" s="1"/>
  <c r="HR91" i="8" s="1"/>
  <c r="HS91" i="8" s="1"/>
  <c r="HT91" i="8" s="1"/>
  <c r="HU91" i="8" s="1"/>
  <c r="HV91" i="8" s="1"/>
  <c r="HW91" i="8" s="1"/>
  <c r="HX91" i="8" s="1"/>
  <c r="HY91" i="8" s="1"/>
  <c r="HZ91" i="8" s="1"/>
  <c r="IA91" i="8" s="1"/>
  <c r="IB91" i="8" s="1"/>
  <c r="IC91" i="8" s="1"/>
  <c r="ID91" i="8" s="1"/>
  <c r="IE91" i="8" s="1"/>
  <c r="IF91" i="8" s="1"/>
  <c r="IG91" i="8" s="1"/>
  <c r="IH91" i="8" s="1"/>
  <c r="II91" i="8" s="1"/>
  <c r="IJ91" i="8" s="1"/>
  <c r="IK91" i="8" s="1"/>
  <c r="IL91" i="8" s="1"/>
  <c r="IM91" i="8" s="1"/>
  <c r="IN91" i="8" s="1"/>
  <c r="IO91" i="8" s="1"/>
  <c r="IP91" i="8" s="1"/>
  <c r="IQ91" i="8" s="1"/>
  <c r="IR91" i="8" s="1"/>
  <c r="IS91" i="8" s="1"/>
  <c r="IT91" i="8" s="1"/>
  <c r="IU91" i="8" s="1"/>
  <c r="IV91" i="8" s="1"/>
  <c r="IW91" i="8" s="1"/>
  <c r="IX91" i="8" s="1"/>
  <c r="IY91" i="8" s="1"/>
  <c r="IZ91" i="8" s="1"/>
  <c r="JA91" i="8" s="1"/>
  <c r="JB91" i="8" s="1"/>
  <c r="JC91" i="8" s="1"/>
  <c r="JD91" i="8" s="1"/>
  <c r="JE91" i="8" s="1"/>
  <c r="JF91" i="8" s="1"/>
  <c r="JG91" i="8" s="1"/>
  <c r="JH91" i="8" s="1"/>
  <c r="JI91" i="8" s="1"/>
  <c r="JJ91" i="8" s="1"/>
  <c r="JK91" i="8" s="1"/>
  <c r="JL91" i="8" s="1"/>
  <c r="JM91" i="8" s="1"/>
  <c r="JN91" i="8" s="1"/>
  <c r="JO91" i="8" s="1"/>
  <c r="JP91" i="8" s="1"/>
  <c r="JQ91" i="8" s="1"/>
  <c r="JR91" i="8" s="1"/>
  <c r="JS91" i="8" s="1"/>
  <c r="JT91" i="8" s="1"/>
  <c r="JU91" i="8" s="1"/>
  <c r="JV91" i="8" s="1"/>
  <c r="JW91" i="8" s="1"/>
  <c r="JX91" i="8" s="1"/>
  <c r="JY91" i="8" s="1"/>
  <c r="JZ91" i="8" s="1"/>
  <c r="KA91" i="8" s="1"/>
  <c r="KB91" i="8" s="1"/>
  <c r="KC91" i="8" s="1"/>
  <c r="KD91" i="8" s="1"/>
  <c r="KE91" i="8" s="1"/>
  <c r="KF91" i="8" s="1"/>
  <c r="KG91" i="8" s="1"/>
  <c r="D91" i="8"/>
  <c r="O36" i="10"/>
  <c r="P35" i="10"/>
  <c r="O46" i="10"/>
  <c r="P45" i="10"/>
  <c r="I25" i="10"/>
  <c r="H26" i="10"/>
  <c r="G96" i="10"/>
  <c r="H95" i="10"/>
  <c r="J55" i="10"/>
  <c r="I56" i="10"/>
  <c r="I65" i="10"/>
  <c r="H66" i="10"/>
  <c r="F76" i="8"/>
  <c r="G75" i="8"/>
  <c r="E81" i="8"/>
  <c r="F81" i="8" s="1"/>
  <c r="G81" i="8" s="1"/>
  <c r="H81" i="8" s="1"/>
  <c r="I81" i="8" s="1"/>
  <c r="J81" i="8" s="1"/>
  <c r="K81" i="8" s="1"/>
  <c r="L81" i="8" s="1"/>
  <c r="M81" i="8" s="1"/>
  <c r="N81" i="8" s="1"/>
  <c r="O81" i="8" s="1"/>
  <c r="P81" i="8" s="1"/>
  <c r="Q81" i="8" s="1"/>
  <c r="R81" i="8" s="1"/>
  <c r="S81" i="8" s="1"/>
  <c r="T81" i="8" s="1"/>
  <c r="U81" i="8" s="1"/>
  <c r="V81" i="8" s="1"/>
  <c r="W81" i="8" s="1"/>
  <c r="X81" i="8" s="1"/>
  <c r="Y81" i="8" s="1"/>
  <c r="Z81" i="8" s="1"/>
  <c r="AA81" i="8" s="1"/>
  <c r="AB81" i="8" s="1"/>
  <c r="AC81" i="8" s="1"/>
  <c r="AD81" i="8" s="1"/>
  <c r="AE81" i="8" s="1"/>
  <c r="AF81" i="8" s="1"/>
  <c r="AG81" i="8" s="1"/>
  <c r="AH81" i="8" s="1"/>
  <c r="AI81" i="8" s="1"/>
  <c r="AJ81" i="8" s="1"/>
  <c r="AK81" i="8" s="1"/>
  <c r="AL81" i="8" s="1"/>
  <c r="AM81" i="8" s="1"/>
  <c r="AN81" i="8" s="1"/>
  <c r="AO81" i="8" s="1"/>
  <c r="AP81" i="8" s="1"/>
  <c r="AQ81" i="8" s="1"/>
  <c r="AR81" i="8" s="1"/>
  <c r="AS81" i="8" s="1"/>
  <c r="AT81" i="8" s="1"/>
  <c r="AU81" i="8" s="1"/>
  <c r="AV81" i="8" s="1"/>
  <c r="AW81" i="8" s="1"/>
  <c r="AX81" i="8" s="1"/>
  <c r="AY81" i="8" s="1"/>
  <c r="AZ81" i="8" s="1"/>
  <c r="BA81" i="8" s="1"/>
  <c r="BB81" i="8" s="1"/>
  <c r="BC81" i="8" s="1"/>
  <c r="BD81" i="8" s="1"/>
  <c r="BE81" i="8" s="1"/>
  <c r="BF81" i="8" s="1"/>
  <c r="BG81" i="8" s="1"/>
  <c r="BH81" i="8" s="1"/>
  <c r="BI81" i="8" s="1"/>
  <c r="BJ81" i="8" s="1"/>
  <c r="BK81" i="8" s="1"/>
  <c r="BL81" i="8" s="1"/>
  <c r="BM81" i="8" s="1"/>
  <c r="BN81" i="8" s="1"/>
  <c r="E84" i="8"/>
  <c r="E85" i="8" s="1"/>
  <c r="F96" i="8"/>
  <c r="G95" i="8"/>
  <c r="BB21" i="8"/>
  <c r="BC21" i="8" s="1"/>
  <c r="BD21" i="8" s="1"/>
  <c r="BE21" i="8" s="1"/>
  <c r="BF21" i="8" s="1"/>
  <c r="BG21" i="8" s="1"/>
  <c r="BH21" i="8" s="1"/>
  <c r="BI21" i="8" s="1"/>
  <c r="BJ21" i="8" s="1"/>
  <c r="BK21" i="8" s="1"/>
  <c r="BL21" i="8" s="1"/>
  <c r="BM21" i="8" s="1"/>
  <c r="BN21" i="8" s="1"/>
  <c r="BB24" i="8"/>
  <c r="O36" i="8"/>
  <c r="P35" i="8"/>
  <c r="P45" i="8"/>
  <c r="O46" i="8"/>
  <c r="J65" i="8"/>
  <c r="I66" i="8"/>
  <c r="J25" i="8"/>
  <c r="I26" i="8"/>
  <c r="L55" i="8"/>
  <c r="K56" i="8"/>
  <c r="S48" i="3"/>
  <c r="AX23" i="3"/>
  <c r="AY23" i="3" s="1"/>
  <c r="AZ23" i="3" s="1"/>
  <c r="BA23" i="3" s="1"/>
  <c r="BB23" i="3" s="1"/>
  <c r="BC23" i="3" s="1"/>
  <c r="BD23" i="3" s="1"/>
  <c r="AX25" i="3"/>
  <c r="AY25" i="3" s="1"/>
  <c r="AZ25" i="3" s="1"/>
  <c r="BA25" i="3" s="1"/>
  <c r="BB25" i="3" s="1"/>
  <c r="BC25" i="3" s="1"/>
  <c r="BD25" i="3" s="1"/>
  <c r="E28" i="3"/>
  <c r="F27" i="3"/>
  <c r="D81" i="10" l="1"/>
  <c r="BO81" i="10"/>
  <c r="BP81" i="10" s="1"/>
  <c r="BQ81" i="10" s="1"/>
  <c r="BR81" i="10" s="1"/>
  <c r="BS81" i="10" s="1"/>
  <c r="BT81" i="10" s="1"/>
  <c r="BU81" i="10" s="1"/>
  <c r="BV81" i="10" s="1"/>
  <c r="BW81" i="10" s="1"/>
  <c r="BX81" i="10" s="1"/>
  <c r="BY81" i="10" s="1"/>
  <c r="BZ81" i="10" s="1"/>
  <c r="CA81" i="10" s="1"/>
  <c r="CB81" i="10" s="1"/>
  <c r="CC81" i="10" s="1"/>
  <c r="CD81" i="10" s="1"/>
  <c r="CE81" i="10" s="1"/>
  <c r="CF81" i="10" s="1"/>
  <c r="CG81" i="10" s="1"/>
  <c r="CH81" i="10" s="1"/>
  <c r="CI81" i="10" s="1"/>
  <c r="CJ81" i="10" s="1"/>
  <c r="CK81" i="10" s="1"/>
  <c r="CL81" i="10" s="1"/>
  <c r="CM81" i="10" s="1"/>
  <c r="CN81" i="10" s="1"/>
  <c r="CO81" i="10" s="1"/>
  <c r="CP81" i="10" s="1"/>
  <c r="CQ81" i="10" s="1"/>
  <c r="CR81" i="10" s="1"/>
  <c r="CS81" i="10" s="1"/>
  <c r="CT81" i="10" s="1"/>
  <c r="CU81" i="10" s="1"/>
  <c r="CV81" i="10" s="1"/>
  <c r="CW81" i="10" s="1"/>
  <c r="CX81" i="10" s="1"/>
  <c r="CY81" i="10" s="1"/>
  <c r="CZ81" i="10" s="1"/>
  <c r="DA81" i="10" s="1"/>
  <c r="DB81" i="10" s="1"/>
  <c r="DC81" i="10" s="1"/>
  <c r="DD81" i="10" s="1"/>
  <c r="DE81" i="10" s="1"/>
  <c r="DF81" i="10" s="1"/>
  <c r="DG81" i="10" s="1"/>
  <c r="DH81" i="10" s="1"/>
  <c r="DI81" i="10" s="1"/>
  <c r="DJ81" i="10" s="1"/>
  <c r="DK81" i="10" s="1"/>
  <c r="DL81" i="10" s="1"/>
  <c r="DM81" i="10" s="1"/>
  <c r="DN81" i="10" s="1"/>
  <c r="DO81" i="10" s="1"/>
  <c r="DP81" i="10" s="1"/>
  <c r="DQ81" i="10" s="1"/>
  <c r="DR81" i="10" s="1"/>
  <c r="DS81" i="10" s="1"/>
  <c r="DT81" i="10" s="1"/>
  <c r="DU81" i="10" s="1"/>
  <c r="DV81" i="10" s="1"/>
  <c r="DW81" i="10" s="1"/>
  <c r="DX81" i="10" s="1"/>
  <c r="DY81" i="10" s="1"/>
  <c r="DZ81" i="10" s="1"/>
  <c r="EA81" i="10" s="1"/>
  <c r="EB81" i="10" s="1"/>
  <c r="EC81" i="10" s="1"/>
  <c r="ED81" i="10" s="1"/>
  <c r="EE81" i="10" s="1"/>
  <c r="EF81" i="10" s="1"/>
  <c r="EG81" i="10" s="1"/>
  <c r="EH81" i="10" s="1"/>
  <c r="EI81" i="10" s="1"/>
  <c r="EJ81" i="10" s="1"/>
  <c r="EK81" i="10" s="1"/>
  <c r="EL81" i="10" s="1"/>
  <c r="EM81" i="10" s="1"/>
  <c r="EN81" i="10" s="1"/>
  <c r="EO81" i="10" s="1"/>
  <c r="EP81" i="10" s="1"/>
  <c r="EQ81" i="10" s="1"/>
  <c r="ER81" i="10" s="1"/>
  <c r="ES81" i="10" s="1"/>
  <c r="ET81" i="10" s="1"/>
  <c r="EU81" i="10" s="1"/>
  <c r="EV81" i="10" s="1"/>
  <c r="EW81" i="10" s="1"/>
  <c r="EX81" i="10" s="1"/>
  <c r="EY81" i="10" s="1"/>
  <c r="EZ81" i="10" s="1"/>
  <c r="FA81" i="10" s="1"/>
  <c r="FB81" i="10" s="1"/>
  <c r="FC81" i="10" s="1"/>
  <c r="FD81" i="10" s="1"/>
  <c r="FE81" i="10" s="1"/>
  <c r="FF81" i="10" s="1"/>
  <c r="FG81" i="10" s="1"/>
  <c r="FH81" i="10" s="1"/>
  <c r="FI81" i="10" s="1"/>
  <c r="FJ81" i="10" s="1"/>
  <c r="FK81" i="10" s="1"/>
  <c r="FL81" i="10" s="1"/>
  <c r="FM81" i="10" s="1"/>
  <c r="FN81" i="10" s="1"/>
  <c r="FO81" i="10" s="1"/>
  <c r="FP81" i="10" s="1"/>
  <c r="FQ81" i="10" s="1"/>
  <c r="FR81" i="10" s="1"/>
  <c r="FS81" i="10" s="1"/>
  <c r="FT81" i="10" s="1"/>
  <c r="FU81" i="10" s="1"/>
  <c r="FV81" i="10" s="1"/>
  <c r="FW81" i="10" s="1"/>
  <c r="FX81" i="10" s="1"/>
  <c r="FY81" i="10" s="1"/>
  <c r="FZ81" i="10" s="1"/>
  <c r="GA81" i="10" s="1"/>
  <c r="GB81" i="10" s="1"/>
  <c r="GC81" i="10" s="1"/>
  <c r="GD81" i="10" s="1"/>
  <c r="GE81" i="10" s="1"/>
  <c r="GF81" i="10" s="1"/>
  <c r="GG81" i="10" s="1"/>
  <c r="GH81" i="10" s="1"/>
  <c r="GI81" i="10" s="1"/>
  <c r="GJ81" i="10" s="1"/>
  <c r="GK81" i="10" s="1"/>
  <c r="GL81" i="10" s="1"/>
  <c r="GM81" i="10" s="1"/>
  <c r="GN81" i="10" s="1"/>
  <c r="GO81" i="10" s="1"/>
  <c r="GP81" i="10" s="1"/>
  <c r="GQ81" i="10" s="1"/>
  <c r="GR81" i="10" s="1"/>
  <c r="GS81" i="10" s="1"/>
  <c r="GT81" i="10" s="1"/>
  <c r="GU81" i="10" s="1"/>
  <c r="GV81" i="10" s="1"/>
  <c r="GW81" i="10" s="1"/>
  <c r="GX81" i="10" s="1"/>
  <c r="GY81" i="10" s="1"/>
  <c r="GZ81" i="10" s="1"/>
  <c r="HA81" i="10" s="1"/>
  <c r="HB81" i="10" s="1"/>
  <c r="HC81" i="10" s="1"/>
  <c r="HD81" i="10" s="1"/>
  <c r="HE81" i="10" s="1"/>
  <c r="HF81" i="10" s="1"/>
  <c r="HG81" i="10" s="1"/>
  <c r="HH81" i="10" s="1"/>
  <c r="HI81" i="10" s="1"/>
  <c r="HJ81" i="10" s="1"/>
  <c r="HK81" i="10" s="1"/>
  <c r="HL81" i="10" s="1"/>
  <c r="HM81" i="10" s="1"/>
  <c r="HN81" i="10" s="1"/>
  <c r="HO81" i="10" s="1"/>
  <c r="HP81" i="10" s="1"/>
  <c r="HQ81" i="10" s="1"/>
  <c r="HR81" i="10" s="1"/>
  <c r="HS81" i="10" s="1"/>
  <c r="HT81" i="10" s="1"/>
  <c r="HU81" i="10" s="1"/>
  <c r="HV81" i="10" s="1"/>
  <c r="HW81" i="10" s="1"/>
  <c r="HX81" i="10" s="1"/>
  <c r="HY81" i="10" s="1"/>
  <c r="HZ81" i="10" s="1"/>
  <c r="IA81" i="10" s="1"/>
  <c r="IB81" i="10" s="1"/>
  <c r="IC81" i="10" s="1"/>
  <c r="ID81" i="10" s="1"/>
  <c r="IE81" i="10" s="1"/>
  <c r="IF81" i="10" s="1"/>
  <c r="IG81" i="10" s="1"/>
  <c r="IH81" i="10" s="1"/>
  <c r="II81" i="10" s="1"/>
  <c r="IJ81" i="10" s="1"/>
  <c r="IK81" i="10" s="1"/>
  <c r="IL81" i="10" s="1"/>
  <c r="IM81" i="10" s="1"/>
  <c r="IN81" i="10" s="1"/>
  <c r="IO81" i="10" s="1"/>
  <c r="IP81" i="10" s="1"/>
  <c r="IQ81" i="10" s="1"/>
  <c r="IR81" i="10" s="1"/>
  <c r="IS81" i="10" s="1"/>
  <c r="IT81" i="10" s="1"/>
  <c r="IU81" i="10" s="1"/>
  <c r="IV81" i="10" s="1"/>
  <c r="IW81" i="10" s="1"/>
  <c r="IX81" i="10" s="1"/>
  <c r="IY81" i="10" s="1"/>
  <c r="IZ81" i="10" s="1"/>
  <c r="JA81" i="10" s="1"/>
  <c r="JB81" i="10" s="1"/>
  <c r="JC81" i="10" s="1"/>
  <c r="JD81" i="10" s="1"/>
  <c r="JE81" i="10" s="1"/>
  <c r="JF81" i="10" s="1"/>
  <c r="JG81" i="10" s="1"/>
  <c r="JH81" i="10" s="1"/>
  <c r="JI81" i="10" s="1"/>
  <c r="JJ81" i="10" s="1"/>
  <c r="JK81" i="10" s="1"/>
  <c r="JL81" i="10" s="1"/>
  <c r="JM81" i="10" s="1"/>
  <c r="JN81" i="10" s="1"/>
  <c r="JO81" i="10" s="1"/>
  <c r="JP81" i="10" s="1"/>
  <c r="JQ81" i="10" s="1"/>
  <c r="JR81" i="10" s="1"/>
  <c r="JS81" i="10" s="1"/>
  <c r="JT81" i="10" s="1"/>
  <c r="JU81" i="10" s="1"/>
  <c r="JV81" i="10" s="1"/>
  <c r="JW81" i="10" s="1"/>
  <c r="JX81" i="10" s="1"/>
  <c r="JY81" i="10" s="1"/>
  <c r="JZ81" i="10" s="1"/>
  <c r="KA81" i="10" s="1"/>
  <c r="KB81" i="10" s="1"/>
  <c r="KC81" i="10" s="1"/>
  <c r="KD81" i="10" s="1"/>
  <c r="KE81" i="10" s="1"/>
  <c r="KF81" i="10" s="1"/>
  <c r="KG81" i="10" s="1"/>
  <c r="F85" i="10"/>
  <c r="E86" i="10"/>
  <c r="BO21" i="10"/>
  <c r="BP21" i="10" s="1"/>
  <c r="BQ21" i="10" s="1"/>
  <c r="BR21" i="10" s="1"/>
  <c r="BS21" i="10" s="1"/>
  <c r="BT21" i="10" s="1"/>
  <c r="BU21" i="10" s="1"/>
  <c r="BV21" i="10" s="1"/>
  <c r="BW21" i="10" s="1"/>
  <c r="BX21" i="10" s="1"/>
  <c r="BY21" i="10" s="1"/>
  <c r="BZ21" i="10" s="1"/>
  <c r="CA21" i="10" s="1"/>
  <c r="CB21" i="10" s="1"/>
  <c r="CC21" i="10" s="1"/>
  <c r="CD21" i="10" s="1"/>
  <c r="CE21" i="10" s="1"/>
  <c r="CF21" i="10" s="1"/>
  <c r="CG21" i="10" s="1"/>
  <c r="CH21" i="10" s="1"/>
  <c r="CI21" i="10" s="1"/>
  <c r="CJ21" i="10" s="1"/>
  <c r="CK21" i="10" s="1"/>
  <c r="CL21" i="10" s="1"/>
  <c r="CM21" i="10" s="1"/>
  <c r="CN21" i="10" s="1"/>
  <c r="CO21" i="10" s="1"/>
  <c r="CP21" i="10" s="1"/>
  <c r="CQ21" i="10" s="1"/>
  <c r="CR21" i="10" s="1"/>
  <c r="CS21" i="10" s="1"/>
  <c r="CT21" i="10" s="1"/>
  <c r="CU21" i="10" s="1"/>
  <c r="CV21" i="10" s="1"/>
  <c r="CW21" i="10" s="1"/>
  <c r="CX21" i="10" s="1"/>
  <c r="CY21" i="10" s="1"/>
  <c r="CZ21" i="10" s="1"/>
  <c r="DA21" i="10" s="1"/>
  <c r="DB21" i="10" s="1"/>
  <c r="DC21" i="10" s="1"/>
  <c r="DD21" i="10" s="1"/>
  <c r="DE21" i="10" s="1"/>
  <c r="DF21" i="10" s="1"/>
  <c r="DG21" i="10" s="1"/>
  <c r="DH21" i="10" s="1"/>
  <c r="DI21" i="10" s="1"/>
  <c r="DJ21" i="10" s="1"/>
  <c r="DK21" i="10" s="1"/>
  <c r="DL21" i="10" s="1"/>
  <c r="DM21" i="10" s="1"/>
  <c r="DN21" i="10" s="1"/>
  <c r="DO21" i="10" s="1"/>
  <c r="DP21" i="10" s="1"/>
  <c r="DQ21" i="10" s="1"/>
  <c r="DR21" i="10" s="1"/>
  <c r="DS21" i="10" s="1"/>
  <c r="DT21" i="10" s="1"/>
  <c r="DU21" i="10" s="1"/>
  <c r="DV21" i="10" s="1"/>
  <c r="DW21" i="10" s="1"/>
  <c r="DX21" i="10" s="1"/>
  <c r="DY21" i="10" s="1"/>
  <c r="DZ21" i="10" s="1"/>
  <c r="EA21" i="10" s="1"/>
  <c r="EB21" i="10" s="1"/>
  <c r="EC21" i="10" s="1"/>
  <c r="ED21" i="10" s="1"/>
  <c r="EE21" i="10" s="1"/>
  <c r="EF21" i="10" s="1"/>
  <c r="EG21" i="10" s="1"/>
  <c r="EH21" i="10" s="1"/>
  <c r="EI21" i="10" s="1"/>
  <c r="EJ21" i="10" s="1"/>
  <c r="EK21" i="10" s="1"/>
  <c r="EL21" i="10" s="1"/>
  <c r="EM21" i="10" s="1"/>
  <c r="EN21" i="10" s="1"/>
  <c r="EO21" i="10" s="1"/>
  <c r="EP21" i="10" s="1"/>
  <c r="EQ21" i="10" s="1"/>
  <c r="ER21" i="10" s="1"/>
  <c r="ES21" i="10" s="1"/>
  <c r="ET21" i="10" s="1"/>
  <c r="EU21" i="10" s="1"/>
  <c r="EV21" i="10" s="1"/>
  <c r="EW21" i="10" s="1"/>
  <c r="EX21" i="10" s="1"/>
  <c r="EY21" i="10" s="1"/>
  <c r="EZ21" i="10" s="1"/>
  <c r="FA21" i="10" s="1"/>
  <c r="FB21" i="10" s="1"/>
  <c r="FC21" i="10" s="1"/>
  <c r="FD21" i="10" s="1"/>
  <c r="FE21" i="10" s="1"/>
  <c r="FF21" i="10" s="1"/>
  <c r="FG21" i="10" s="1"/>
  <c r="FH21" i="10" s="1"/>
  <c r="FI21" i="10" s="1"/>
  <c r="FJ21" i="10" s="1"/>
  <c r="FK21" i="10" s="1"/>
  <c r="FL21" i="10" s="1"/>
  <c r="FM21" i="10" s="1"/>
  <c r="FN21" i="10" s="1"/>
  <c r="FO21" i="10" s="1"/>
  <c r="FP21" i="10" s="1"/>
  <c r="FQ21" i="10" s="1"/>
  <c r="FR21" i="10" s="1"/>
  <c r="FS21" i="10" s="1"/>
  <c r="FT21" i="10" s="1"/>
  <c r="FU21" i="10" s="1"/>
  <c r="FV21" i="10" s="1"/>
  <c r="FW21" i="10" s="1"/>
  <c r="FX21" i="10" s="1"/>
  <c r="FY21" i="10" s="1"/>
  <c r="FZ21" i="10" s="1"/>
  <c r="GA21" i="10" s="1"/>
  <c r="GB21" i="10" s="1"/>
  <c r="GC21" i="10" s="1"/>
  <c r="GD21" i="10" s="1"/>
  <c r="GE21" i="10" s="1"/>
  <c r="GF21" i="10" s="1"/>
  <c r="GG21" i="10" s="1"/>
  <c r="GH21" i="10" s="1"/>
  <c r="GI21" i="10" s="1"/>
  <c r="GJ21" i="10" s="1"/>
  <c r="GK21" i="10" s="1"/>
  <c r="GL21" i="10" s="1"/>
  <c r="GM21" i="10" s="1"/>
  <c r="GN21" i="10" s="1"/>
  <c r="GO21" i="10" s="1"/>
  <c r="GP21" i="10" s="1"/>
  <c r="GQ21" i="10" s="1"/>
  <c r="GR21" i="10" s="1"/>
  <c r="GS21" i="10" s="1"/>
  <c r="GT21" i="10" s="1"/>
  <c r="GU21" i="10" s="1"/>
  <c r="GV21" i="10" s="1"/>
  <c r="GW21" i="10" s="1"/>
  <c r="GX21" i="10" s="1"/>
  <c r="GY21" i="10" s="1"/>
  <c r="GZ21" i="10" s="1"/>
  <c r="HA21" i="10" s="1"/>
  <c r="HB21" i="10" s="1"/>
  <c r="HC21" i="10" s="1"/>
  <c r="HD21" i="10" s="1"/>
  <c r="HE21" i="10" s="1"/>
  <c r="HF21" i="10" s="1"/>
  <c r="HG21" i="10" s="1"/>
  <c r="HH21" i="10" s="1"/>
  <c r="HI21" i="10" s="1"/>
  <c r="HJ21" i="10" s="1"/>
  <c r="HK21" i="10" s="1"/>
  <c r="HL21" i="10" s="1"/>
  <c r="HM21" i="10" s="1"/>
  <c r="HN21" i="10" s="1"/>
  <c r="HO21" i="10" s="1"/>
  <c r="HP21" i="10" s="1"/>
  <c r="HQ21" i="10" s="1"/>
  <c r="HR21" i="10" s="1"/>
  <c r="HS21" i="10" s="1"/>
  <c r="HT21" i="10" s="1"/>
  <c r="HU21" i="10" s="1"/>
  <c r="HV21" i="10" s="1"/>
  <c r="HW21" i="10" s="1"/>
  <c r="HX21" i="10" s="1"/>
  <c r="HY21" i="10" s="1"/>
  <c r="HZ21" i="10" s="1"/>
  <c r="IA21" i="10" s="1"/>
  <c r="IB21" i="10" s="1"/>
  <c r="IC21" i="10" s="1"/>
  <c r="ID21" i="10" s="1"/>
  <c r="IE21" i="10" s="1"/>
  <c r="IF21" i="10" s="1"/>
  <c r="IG21" i="10" s="1"/>
  <c r="IH21" i="10" s="1"/>
  <c r="II21" i="10" s="1"/>
  <c r="IJ21" i="10" s="1"/>
  <c r="IK21" i="10" s="1"/>
  <c r="IL21" i="10" s="1"/>
  <c r="IM21" i="10" s="1"/>
  <c r="IN21" i="10" s="1"/>
  <c r="IO21" i="10" s="1"/>
  <c r="IP21" i="10" s="1"/>
  <c r="IQ21" i="10" s="1"/>
  <c r="IR21" i="10" s="1"/>
  <c r="IS21" i="10" s="1"/>
  <c r="IT21" i="10" s="1"/>
  <c r="IU21" i="10" s="1"/>
  <c r="IV21" i="10" s="1"/>
  <c r="IW21" i="10" s="1"/>
  <c r="IX21" i="10" s="1"/>
  <c r="IY21" i="10" s="1"/>
  <c r="IZ21" i="10" s="1"/>
  <c r="JA21" i="10" s="1"/>
  <c r="JB21" i="10" s="1"/>
  <c r="JC21" i="10" s="1"/>
  <c r="JD21" i="10" s="1"/>
  <c r="JE21" i="10" s="1"/>
  <c r="JF21" i="10" s="1"/>
  <c r="JG21" i="10" s="1"/>
  <c r="JH21" i="10" s="1"/>
  <c r="JI21" i="10" s="1"/>
  <c r="JJ21" i="10" s="1"/>
  <c r="JK21" i="10" s="1"/>
  <c r="JL21" i="10" s="1"/>
  <c r="JM21" i="10" s="1"/>
  <c r="JN21" i="10" s="1"/>
  <c r="JO21" i="10" s="1"/>
  <c r="JP21" i="10" s="1"/>
  <c r="JQ21" i="10" s="1"/>
  <c r="JR21" i="10" s="1"/>
  <c r="JS21" i="10" s="1"/>
  <c r="JT21" i="10" s="1"/>
  <c r="JU21" i="10" s="1"/>
  <c r="JV21" i="10" s="1"/>
  <c r="JW21" i="10" s="1"/>
  <c r="JX21" i="10" s="1"/>
  <c r="JY21" i="10" s="1"/>
  <c r="JZ21" i="10" s="1"/>
  <c r="KA21" i="10" s="1"/>
  <c r="KB21" i="10" s="1"/>
  <c r="KC21" i="10" s="1"/>
  <c r="KD21" i="10" s="1"/>
  <c r="KE21" i="10" s="1"/>
  <c r="KF21" i="10" s="1"/>
  <c r="KG21" i="10" s="1"/>
  <c r="D21" i="10"/>
  <c r="G76" i="10"/>
  <c r="H75" i="10"/>
  <c r="J65" i="10"/>
  <c r="I66" i="10"/>
  <c r="P46" i="10"/>
  <c r="Q45" i="10"/>
  <c r="I26" i="10"/>
  <c r="J25" i="10"/>
  <c r="I95" i="10"/>
  <c r="H96" i="10"/>
  <c r="P36" i="10"/>
  <c r="Q35" i="10"/>
  <c r="J56" i="10"/>
  <c r="K55" i="10"/>
  <c r="H95" i="8"/>
  <c r="G96" i="8"/>
  <c r="BO21" i="8"/>
  <c r="BO81" i="8"/>
  <c r="F85" i="8"/>
  <c r="E86" i="8"/>
  <c r="G76" i="8"/>
  <c r="H75" i="8"/>
  <c r="P36" i="8"/>
  <c r="Q35" i="8"/>
  <c r="Q45" i="8"/>
  <c r="P46" i="8"/>
  <c r="M55" i="8"/>
  <c r="L56" i="8"/>
  <c r="K65" i="8"/>
  <c r="J66" i="8"/>
  <c r="J26" i="8"/>
  <c r="K25" i="8"/>
  <c r="T48" i="3"/>
  <c r="BE25" i="3"/>
  <c r="BE23" i="3"/>
  <c r="F28" i="3"/>
  <c r="G27" i="3"/>
  <c r="H76" i="10" l="1"/>
  <c r="I75" i="10"/>
  <c r="G85" i="10"/>
  <c r="F86" i="10"/>
  <c r="BP81" i="8"/>
  <c r="BQ81" i="8" s="1"/>
  <c r="BR81" i="8" s="1"/>
  <c r="BS81" i="8" s="1"/>
  <c r="BT81" i="8" s="1"/>
  <c r="BU81" i="8" s="1"/>
  <c r="BV81" i="8" s="1"/>
  <c r="BW81" i="8" s="1"/>
  <c r="BX81" i="8" s="1"/>
  <c r="BY81" i="8" s="1"/>
  <c r="BZ81" i="8" s="1"/>
  <c r="CA81" i="8" s="1"/>
  <c r="CB81" i="8" s="1"/>
  <c r="CC81" i="8" s="1"/>
  <c r="CD81" i="8" s="1"/>
  <c r="CE81" i="8" s="1"/>
  <c r="CF81" i="8" s="1"/>
  <c r="CG81" i="8" s="1"/>
  <c r="CH81" i="8" s="1"/>
  <c r="CI81" i="8" s="1"/>
  <c r="CJ81" i="8" s="1"/>
  <c r="CK81" i="8" s="1"/>
  <c r="CL81" i="8" s="1"/>
  <c r="CM81" i="8" s="1"/>
  <c r="CN81" i="8" s="1"/>
  <c r="CO81" i="8" s="1"/>
  <c r="CP81" i="8" s="1"/>
  <c r="CQ81" i="8" s="1"/>
  <c r="CR81" i="8" s="1"/>
  <c r="CS81" i="8" s="1"/>
  <c r="CT81" i="8" s="1"/>
  <c r="CU81" i="8" s="1"/>
  <c r="CV81" i="8" s="1"/>
  <c r="CW81" i="8" s="1"/>
  <c r="CX81" i="8" s="1"/>
  <c r="CY81" i="8" s="1"/>
  <c r="CZ81" i="8" s="1"/>
  <c r="DA81" i="8" s="1"/>
  <c r="DB81" i="8" s="1"/>
  <c r="DC81" i="8" s="1"/>
  <c r="DD81" i="8" s="1"/>
  <c r="DE81" i="8" s="1"/>
  <c r="DF81" i="8" s="1"/>
  <c r="DG81" i="8" s="1"/>
  <c r="DH81" i="8" s="1"/>
  <c r="DI81" i="8" s="1"/>
  <c r="DJ81" i="8" s="1"/>
  <c r="DK81" i="8" s="1"/>
  <c r="DL81" i="8" s="1"/>
  <c r="DM81" i="8" s="1"/>
  <c r="DN81" i="8" s="1"/>
  <c r="DO81" i="8" s="1"/>
  <c r="DP81" i="8" s="1"/>
  <c r="DQ81" i="8" s="1"/>
  <c r="DR81" i="8" s="1"/>
  <c r="DS81" i="8" s="1"/>
  <c r="DT81" i="8" s="1"/>
  <c r="DU81" i="8" s="1"/>
  <c r="DV81" i="8" s="1"/>
  <c r="DW81" i="8" s="1"/>
  <c r="DX81" i="8" s="1"/>
  <c r="DY81" i="8" s="1"/>
  <c r="DZ81" i="8" s="1"/>
  <c r="EA81" i="8" s="1"/>
  <c r="EB81" i="8" s="1"/>
  <c r="EC81" i="8" s="1"/>
  <c r="ED81" i="8" s="1"/>
  <c r="EE81" i="8" s="1"/>
  <c r="EF81" i="8" s="1"/>
  <c r="EG81" i="8" s="1"/>
  <c r="EH81" i="8" s="1"/>
  <c r="EI81" i="8" s="1"/>
  <c r="EJ81" i="8" s="1"/>
  <c r="EK81" i="8" s="1"/>
  <c r="EL81" i="8" s="1"/>
  <c r="EM81" i="8" s="1"/>
  <c r="EN81" i="8" s="1"/>
  <c r="EO81" i="8" s="1"/>
  <c r="EP81" i="8" s="1"/>
  <c r="EQ81" i="8" s="1"/>
  <c r="ER81" i="8" s="1"/>
  <c r="ES81" i="8" s="1"/>
  <c r="ET81" i="8" s="1"/>
  <c r="EU81" i="8" s="1"/>
  <c r="EV81" i="8" s="1"/>
  <c r="EW81" i="8" s="1"/>
  <c r="EX81" i="8" s="1"/>
  <c r="EY81" i="8" s="1"/>
  <c r="EZ81" i="8" s="1"/>
  <c r="FA81" i="8" s="1"/>
  <c r="FB81" i="8" s="1"/>
  <c r="FC81" i="8" s="1"/>
  <c r="FD81" i="8" s="1"/>
  <c r="FE81" i="8" s="1"/>
  <c r="FF81" i="8" s="1"/>
  <c r="FG81" i="8" s="1"/>
  <c r="FH81" i="8" s="1"/>
  <c r="FI81" i="8" s="1"/>
  <c r="FJ81" i="8" s="1"/>
  <c r="FK81" i="8" s="1"/>
  <c r="FL81" i="8" s="1"/>
  <c r="FM81" i="8" s="1"/>
  <c r="FN81" i="8" s="1"/>
  <c r="FO81" i="8" s="1"/>
  <c r="FP81" i="8" s="1"/>
  <c r="FQ81" i="8" s="1"/>
  <c r="FR81" i="8" s="1"/>
  <c r="FS81" i="8" s="1"/>
  <c r="FT81" i="8" s="1"/>
  <c r="FU81" i="8" s="1"/>
  <c r="FV81" i="8" s="1"/>
  <c r="FW81" i="8" s="1"/>
  <c r="FX81" i="8" s="1"/>
  <c r="FY81" i="8" s="1"/>
  <c r="FZ81" i="8" s="1"/>
  <c r="GA81" i="8" s="1"/>
  <c r="GB81" i="8" s="1"/>
  <c r="GC81" i="8" s="1"/>
  <c r="GD81" i="8" s="1"/>
  <c r="GE81" i="8" s="1"/>
  <c r="GF81" i="8" s="1"/>
  <c r="GG81" i="8" s="1"/>
  <c r="GH81" i="8" s="1"/>
  <c r="GI81" i="8" s="1"/>
  <c r="GJ81" i="8" s="1"/>
  <c r="GK81" i="8" s="1"/>
  <c r="GL81" i="8" s="1"/>
  <c r="GM81" i="8" s="1"/>
  <c r="GN81" i="8" s="1"/>
  <c r="GO81" i="8" s="1"/>
  <c r="GP81" i="8" s="1"/>
  <c r="GQ81" i="8" s="1"/>
  <c r="GR81" i="8" s="1"/>
  <c r="GS81" i="8" s="1"/>
  <c r="GT81" i="8" s="1"/>
  <c r="GU81" i="8" s="1"/>
  <c r="GV81" i="8" s="1"/>
  <c r="GW81" i="8" s="1"/>
  <c r="GX81" i="8" s="1"/>
  <c r="GY81" i="8" s="1"/>
  <c r="GZ81" i="8" s="1"/>
  <c r="HA81" i="8" s="1"/>
  <c r="HB81" i="8" s="1"/>
  <c r="HC81" i="8" s="1"/>
  <c r="HD81" i="8" s="1"/>
  <c r="HE81" i="8" s="1"/>
  <c r="HF81" i="8" s="1"/>
  <c r="HG81" i="8" s="1"/>
  <c r="HH81" i="8" s="1"/>
  <c r="HI81" i="8" s="1"/>
  <c r="HJ81" i="8" s="1"/>
  <c r="HK81" i="8" s="1"/>
  <c r="HL81" i="8" s="1"/>
  <c r="HM81" i="8" s="1"/>
  <c r="HN81" i="8" s="1"/>
  <c r="HO81" i="8" s="1"/>
  <c r="HP81" i="8" s="1"/>
  <c r="HQ81" i="8" s="1"/>
  <c r="HR81" i="8" s="1"/>
  <c r="HS81" i="8" s="1"/>
  <c r="HT81" i="8" s="1"/>
  <c r="HU81" i="8" s="1"/>
  <c r="HV81" i="8" s="1"/>
  <c r="HW81" i="8" s="1"/>
  <c r="HX81" i="8" s="1"/>
  <c r="HY81" i="8" s="1"/>
  <c r="HZ81" i="8" s="1"/>
  <c r="IA81" i="8" s="1"/>
  <c r="IB81" i="8" s="1"/>
  <c r="IC81" i="8" s="1"/>
  <c r="ID81" i="8" s="1"/>
  <c r="IE81" i="8" s="1"/>
  <c r="IF81" i="8" s="1"/>
  <c r="IG81" i="8" s="1"/>
  <c r="IH81" i="8" s="1"/>
  <c r="II81" i="8" s="1"/>
  <c r="IJ81" i="8" s="1"/>
  <c r="IK81" i="8" s="1"/>
  <c r="IL81" i="8" s="1"/>
  <c r="IM81" i="8" s="1"/>
  <c r="IN81" i="8" s="1"/>
  <c r="IO81" i="8" s="1"/>
  <c r="IP81" i="8" s="1"/>
  <c r="IQ81" i="8" s="1"/>
  <c r="IR81" i="8" s="1"/>
  <c r="IS81" i="8" s="1"/>
  <c r="IT81" i="8" s="1"/>
  <c r="IU81" i="8" s="1"/>
  <c r="IV81" i="8" s="1"/>
  <c r="IW81" i="8" s="1"/>
  <c r="IX81" i="8" s="1"/>
  <c r="IY81" i="8" s="1"/>
  <c r="IZ81" i="8" s="1"/>
  <c r="JA81" i="8" s="1"/>
  <c r="JB81" i="8" s="1"/>
  <c r="JC81" i="8" s="1"/>
  <c r="JD81" i="8" s="1"/>
  <c r="JE81" i="8" s="1"/>
  <c r="JF81" i="8" s="1"/>
  <c r="JG81" i="8" s="1"/>
  <c r="JH81" i="8" s="1"/>
  <c r="JI81" i="8" s="1"/>
  <c r="JJ81" i="8" s="1"/>
  <c r="JK81" i="8" s="1"/>
  <c r="JL81" i="8" s="1"/>
  <c r="JM81" i="8" s="1"/>
  <c r="JN81" i="8" s="1"/>
  <c r="JO81" i="8" s="1"/>
  <c r="JP81" i="8" s="1"/>
  <c r="JQ81" i="8" s="1"/>
  <c r="JR81" i="8" s="1"/>
  <c r="JS81" i="8" s="1"/>
  <c r="JT81" i="8" s="1"/>
  <c r="JU81" i="8" s="1"/>
  <c r="JV81" i="8" s="1"/>
  <c r="JW81" i="8" s="1"/>
  <c r="JX81" i="8" s="1"/>
  <c r="JY81" i="8" s="1"/>
  <c r="JZ81" i="8" s="1"/>
  <c r="KA81" i="8" s="1"/>
  <c r="KB81" i="8" s="1"/>
  <c r="KC81" i="8" s="1"/>
  <c r="KD81" i="8" s="1"/>
  <c r="KE81" i="8" s="1"/>
  <c r="KF81" i="8" s="1"/>
  <c r="KG81" i="8" s="1"/>
  <c r="D81" i="8"/>
  <c r="BP21" i="8"/>
  <c r="K56" i="10"/>
  <c r="L55" i="10"/>
  <c r="J26" i="10"/>
  <c r="K25" i="10"/>
  <c r="R45" i="10"/>
  <c r="Q46" i="10"/>
  <c r="Q36" i="10"/>
  <c r="R35" i="10"/>
  <c r="I96" i="10"/>
  <c r="J95" i="10"/>
  <c r="J66" i="10"/>
  <c r="K65" i="10"/>
  <c r="G85" i="8"/>
  <c r="F86" i="8"/>
  <c r="Q36" i="8"/>
  <c r="R35" i="8"/>
  <c r="I75" i="8"/>
  <c r="H76" i="8"/>
  <c r="I95" i="8"/>
  <c r="H96" i="8"/>
  <c r="R45" i="8"/>
  <c r="Q46" i="8"/>
  <c r="L65" i="8"/>
  <c r="K66" i="8"/>
  <c r="L25" i="8"/>
  <c r="K26" i="8"/>
  <c r="N55" i="8"/>
  <c r="M56" i="8"/>
  <c r="U48" i="3"/>
  <c r="BF23" i="3"/>
  <c r="BF25" i="3"/>
  <c r="G28" i="3"/>
  <c r="H27" i="3"/>
  <c r="BQ21" i="8" l="1"/>
  <c r="BR21" i="8" s="1"/>
  <c r="BS21" i="8" s="1"/>
  <c r="BT21" i="8" s="1"/>
  <c r="BU21" i="8" s="1"/>
  <c r="BV21" i="8" s="1"/>
  <c r="BW21" i="8" s="1"/>
  <c r="BX21" i="8" s="1"/>
  <c r="BY21" i="8" s="1"/>
  <c r="BZ21" i="8" s="1"/>
  <c r="CA21" i="8" s="1"/>
  <c r="CB21" i="8" s="1"/>
  <c r="CC21" i="8" s="1"/>
  <c r="CD21" i="8" s="1"/>
  <c r="CE21" i="8" s="1"/>
  <c r="CF21" i="8" s="1"/>
  <c r="CG21" i="8" s="1"/>
  <c r="CH21" i="8" s="1"/>
  <c r="CI21" i="8" s="1"/>
  <c r="CJ21" i="8" s="1"/>
  <c r="CK21" i="8" s="1"/>
  <c r="CL21" i="8" s="1"/>
  <c r="CM21" i="8" s="1"/>
  <c r="CN21" i="8" s="1"/>
  <c r="CO21" i="8" s="1"/>
  <c r="CP21" i="8" s="1"/>
  <c r="CQ21" i="8" s="1"/>
  <c r="CR21" i="8" s="1"/>
  <c r="CS21" i="8" s="1"/>
  <c r="CT21" i="8" s="1"/>
  <c r="CU21" i="8" s="1"/>
  <c r="CV21" i="8" s="1"/>
  <c r="CW21" i="8" s="1"/>
  <c r="CX21" i="8" s="1"/>
  <c r="CY21" i="8" s="1"/>
  <c r="CZ21" i="8" s="1"/>
  <c r="DA21" i="8" s="1"/>
  <c r="DB21" i="8" s="1"/>
  <c r="DC21" i="8" s="1"/>
  <c r="DD21" i="8" s="1"/>
  <c r="DE21" i="8" s="1"/>
  <c r="DF21" i="8" s="1"/>
  <c r="DG21" i="8" s="1"/>
  <c r="DH21" i="8" s="1"/>
  <c r="DI21" i="8" s="1"/>
  <c r="DJ21" i="8" s="1"/>
  <c r="DK21" i="8" s="1"/>
  <c r="DL21" i="8" s="1"/>
  <c r="DM21" i="8" s="1"/>
  <c r="DN21" i="8" s="1"/>
  <c r="DO21" i="8" s="1"/>
  <c r="DP21" i="8" s="1"/>
  <c r="DQ21" i="8" s="1"/>
  <c r="DR21" i="8" s="1"/>
  <c r="DS21" i="8" s="1"/>
  <c r="DT21" i="8" s="1"/>
  <c r="DU21" i="8" s="1"/>
  <c r="DV21" i="8" s="1"/>
  <c r="DW21" i="8" s="1"/>
  <c r="DX21" i="8" s="1"/>
  <c r="DY21" i="8" s="1"/>
  <c r="DZ21" i="8" s="1"/>
  <c r="EA21" i="8" s="1"/>
  <c r="EB21" i="8" s="1"/>
  <c r="EC21" i="8" s="1"/>
  <c r="ED21" i="8" s="1"/>
  <c r="EE21" i="8" s="1"/>
  <c r="EF21" i="8" s="1"/>
  <c r="EG21" i="8" s="1"/>
  <c r="EH21" i="8" s="1"/>
  <c r="EI21" i="8" s="1"/>
  <c r="EJ21" i="8" s="1"/>
  <c r="EK21" i="8" s="1"/>
  <c r="EL21" i="8" s="1"/>
  <c r="EM21" i="8" s="1"/>
  <c r="EN21" i="8" s="1"/>
  <c r="EO21" i="8" s="1"/>
  <c r="EP21" i="8" s="1"/>
  <c r="EQ21" i="8" s="1"/>
  <c r="ER21" i="8" s="1"/>
  <c r="ES21" i="8" s="1"/>
  <c r="ET21" i="8" s="1"/>
  <c r="EU21" i="8" s="1"/>
  <c r="EV21" i="8" s="1"/>
  <c r="EW21" i="8" s="1"/>
  <c r="EX21" i="8" s="1"/>
  <c r="EY21" i="8" s="1"/>
  <c r="EZ21" i="8" s="1"/>
  <c r="FA21" i="8" s="1"/>
  <c r="FB21" i="8" s="1"/>
  <c r="FC21" i="8" s="1"/>
  <c r="FD21" i="8" s="1"/>
  <c r="FE21" i="8" s="1"/>
  <c r="FF21" i="8" s="1"/>
  <c r="FG21" i="8" s="1"/>
  <c r="FH21" i="8" s="1"/>
  <c r="FI21" i="8" s="1"/>
  <c r="FJ21" i="8" s="1"/>
  <c r="FK21" i="8" s="1"/>
  <c r="FL21" i="8" s="1"/>
  <c r="FM21" i="8" s="1"/>
  <c r="FN21" i="8" s="1"/>
  <c r="FO21" i="8" s="1"/>
  <c r="FP21" i="8" s="1"/>
  <c r="FQ21" i="8" s="1"/>
  <c r="FR21" i="8" s="1"/>
  <c r="FS21" i="8" s="1"/>
  <c r="FT21" i="8" s="1"/>
  <c r="FU21" i="8" s="1"/>
  <c r="FV21" i="8" s="1"/>
  <c r="FW21" i="8" s="1"/>
  <c r="FX21" i="8" s="1"/>
  <c r="FY21" i="8" s="1"/>
  <c r="FZ21" i="8" s="1"/>
  <c r="GA21" i="8" s="1"/>
  <c r="GB21" i="8" s="1"/>
  <c r="GC21" i="8" s="1"/>
  <c r="GD21" i="8" s="1"/>
  <c r="GE21" i="8" s="1"/>
  <c r="GF21" i="8" s="1"/>
  <c r="GG21" i="8" s="1"/>
  <c r="GH21" i="8" s="1"/>
  <c r="GI21" i="8" s="1"/>
  <c r="GJ21" i="8" s="1"/>
  <c r="GK21" i="8" s="1"/>
  <c r="GL21" i="8" s="1"/>
  <c r="GM21" i="8" s="1"/>
  <c r="GN21" i="8" s="1"/>
  <c r="GO21" i="8" s="1"/>
  <c r="GP21" i="8" s="1"/>
  <c r="GQ21" i="8" s="1"/>
  <c r="GR21" i="8" s="1"/>
  <c r="GS21" i="8" s="1"/>
  <c r="GT21" i="8" s="1"/>
  <c r="GU21" i="8" s="1"/>
  <c r="GV21" i="8" s="1"/>
  <c r="GW21" i="8" s="1"/>
  <c r="GX21" i="8" s="1"/>
  <c r="GY21" i="8" s="1"/>
  <c r="GZ21" i="8" s="1"/>
  <c r="HA21" i="8" s="1"/>
  <c r="HB21" i="8" s="1"/>
  <c r="HC21" i="8" s="1"/>
  <c r="HD21" i="8" s="1"/>
  <c r="HE21" i="8" s="1"/>
  <c r="HF21" i="8" s="1"/>
  <c r="HG21" i="8" s="1"/>
  <c r="HH21" i="8" s="1"/>
  <c r="HI21" i="8" s="1"/>
  <c r="HJ21" i="8" s="1"/>
  <c r="HK21" i="8" s="1"/>
  <c r="HL21" i="8" s="1"/>
  <c r="HM21" i="8" s="1"/>
  <c r="HN21" i="8" s="1"/>
  <c r="HO21" i="8" s="1"/>
  <c r="HP21" i="8" s="1"/>
  <c r="HQ21" i="8" s="1"/>
  <c r="HR21" i="8" s="1"/>
  <c r="HS21" i="8" s="1"/>
  <c r="HT21" i="8" s="1"/>
  <c r="HU21" i="8" s="1"/>
  <c r="HV21" i="8" s="1"/>
  <c r="HW21" i="8" s="1"/>
  <c r="HX21" i="8" s="1"/>
  <c r="HY21" i="8" s="1"/>
  <c r="HZ21" i="8" s="1"/>
  <c r="IA21" i="8" s="1"/>
  <c r="IB21" i="8" s="1"/>
  <c r="IC21" i="8" s="1"/>
  <c r="ID21" i="8" s="1"/>
  <c r="IE21" i="8" s="1"/>
  <c r="IF21" i="8" s="1"/>
  <c r="IG21" i="8" s="1"/>
  <c r="IH21" i="8" s="1"/>
  <c r="II21" i="8" s="1"/>
  <c r="IJ21" i="8" s="1"/>
  <c r="IK21" i="8" s="1"/>
  <c r="IL21" i="8" s="1"/>
  <c r="IM21" i="8" s="1"/>
  <c r="IN21" i="8" s="1"/>
  <c r="IO21" i="8" s="1"/>
  <c r="IP21" i="8" s="1"/>
  <c r="IQ21" i="8" s="1"/>
  <c r="IR21" i="8" s="1"/>
  <c r="IS21" i="8" s="1"/>
  <c r="IT21" i="8" s="1"/>
  <c r="IU21" i="8" s="1"/>
  <c r="IV21" i="8" s="1"/>
  <c r="IW21" i="8" s="1"/>
  <c r="IX21" i="8" s="1"/>
  <c r="IY21" i="8" s="1"/>
  <c r="IZ21" i="8" s="1"/>
  <c r="JA21" i="8" s="1"/>
  <c r="JB21" i="8" s="1"/>
  <c r="JC21" i="8" s="1"/>
  <c r="JD21" i="8" s="1"/>
  <c r="JE21" i="8" s="1"/>
  <c r="JF21" i="8" s="1"/>
  <c r="JG21" i="8" s="1"/>
  <c r="JH21" i="8" s="1"/>
  <c r="JI21" i="8" s="1"/>
  <c r="JJ21" i="8" s="1"/>
  <c r="JK21" i="8" s="1"/>
  <c r="JL21" i="8" s="1"/>
  <c r="JM21" i="8" s="1"/>
  <c r="JN21" i="8" s="1"/>
  <c r="JO21" i="8" s="1"/>
  <c r="JP21" i="8" s="1"/>
  <c r="JQ21" i="8" s="1"/>
  <c r="JR21" i="8" s="1"/>
  <c r="JS21" i="8" s="1"/>
  <c r="JT21" i="8" s="1"/>
  <c r="JU21" i="8" s="1"/>
  <c r="JV21" i="8" s="1"/>
  <c r="JW21" i="8" s="1"/>
  <c r="JX21" i="8" s="1"/>
  <c r="JY21" i="8" s="1"/>
  <c r="JZ21" i="8" s="1"/>
  <c r="KA21" i="8" s="1"/>
  <c r="KB21" i="8" s="1"/>
  <c r="KC21" i="8" s="1"/>
  <c r="KD21" i="8" s="1"/>
  <c r="KE21" i="8" s="1"/>
  <c r="KF21" i="8" s="1"/>
  <c r="KG21" i="8" s="1"/>
  <c r="D21" i="8"/>
  <c r="G86" i="10"/>
  <c r="H85" i="10"/>
  <c r="J75" i="10"/>
  <c r="I76" i="10"/>
  <c r="K66" i="10"/>
  <c r="L65" i="10"/>
  <c r="L25" i="10"/>
  <c r="K26" i="10"/>
  <c r="J96" i="10"/>
  <c r="K95" i="10"/>
  <c r="L56" i="10"/>
  <c r="M55" i="10"/>
  <c r="S35" i="10"/>
  <c r="R36" i="10"/>
  <c r="S45" i="10"/>
  <c r="R46" i="10"/>
  <c r="J95" i="8"/>
  <c r="I96" i="8"/>
  <c r="R36" i="8"/>
  <c r="S35" i="8"/>
  <c r="J75" i="8"/>
  <c r="I76" i="8"/>
  <c r="G86" i="8"/>
  <c r="H85" i="8"/>
  <c r="S45" i="8"/>
  <c r="R46" i="8"/>
  <c r="M25" i="8"/>
  <c r="L26" i="8"/>
  <c r="O55" i="8"/>
  <c r="N56" i="8"/>
  <c r="M65" i="8"/>
  <c r="L66" i="8"/>
  <c r="V48" i="3"/>
  <c r="BG23" i="3"/>
  <c r="BG25" i="3"/>
  <c r="I27" i="3"/>
  <c r="H28" i="3"/>
  <c r="K75" i="10" l="1"/>
  <c r="J76" i="10"/>
  <c r="H86" i="10"/>
  <c r="I85" i="10"/>
  <c r="K96" i="10"/>
  <c r="L95" i="10"/>
  <c r="L26" i="10"/>
  <c r="M25" i="10"/>
  <c r="T35" i="10"/>
  <c r="S36" i="10"/>
  <c r="L66" i="10"/>
  <c r="M65" i="10"/>
  <c r="T45" i="10"/>
  <c r="S46" i="10"/>
  <c r="M56" i="10"/>
  <c r="N55" i="10"/>
  <c r="S36" i="8"/>
  <c r="T35" i="8"/>
  <c r="H86" i="8"/>
  <c r="I85" i="8"/>
  <c r="K75" i="8"/>
  <c r="J76" i="8"/>
  <c r="K95" i="8"/>
  <c r="J96" i="8"/>
  <c r="S46" i="8"/>
  <c r="T45" i="8"/>
  <c r="P55" i="8"/>
  <c r="O56" i="8"/>
  <c r="M26" i="8"/>
  <c r="N25" i="8"/>
  <c r="N65" i="8"/>
  <c r="M66" i="8"/>
  <c r="W48" i="3"/>
  <c r="BH23" i="3"/>
  <c r="BI23" i="3" s="1"/>
  <c r="BH25" i="3"/>
  <c r="J27" i="3"/>
  <c r="I28" i="3"/>
  <c r="I86" i="10" l="1"/>
  <c r="J85" i="10"/>
  <c r="K76" i="10"/>
  <c r="L75" i="10"/>
  <c r="N56" i="10"/>
  <c r="O55" i="10"/>
  <c r="U35" i="10"/>
  <c r="T36" i="10"/>
  <c r="M26" i="10"/>
  <c r="N25" i="10"/>
  <c r="M66" i="10"/>
  <c r="N65" i="10"/>
  <c r="M95" i="10"/>
  <c r="L96" i="10"/>
  <c r="U45" i="10"/>
  <c r="T46" i="10"/>
  <c r="L95" i="8"/>
  <c r="K96" i="8"/>
  <c r="J85" i="8"/>
  <c r="I86" i="8"/>
  <c r="T36" i="8"/>
  <c r="U35" i="8"/>
  <c r="L75" i="8"/>
  <c r="K76" i="8"/>
  <c r="U45" i="8"/>
  <c r="T46" i="8"/>
  <c r="O65" i="8"/>
  <c r="N66" i="8"/>
  <c r="N26" i="8"/>
  <c r="O25" i="8"/>
  <c r="Q55" i="8"/>
  <c r="P56" i="8"/>
  <c r="X48" i="3"/>
  <c r="BJ23" i="3"/>
  <c r="BI25" i="3"/>
  <c r="K27" i="3"/>
  <c r="J28" i="3"/>
  <c r="K85" i="10" l="1"/>
  <c r="J86" i="10"/>
  <c r="M75" i="10"/>
  <c r="L76" i="10"/>
  <c r="O65" i="10"/>
  <c r="N66" i="10"/>
  <c r="N26" i="10"/>
  <c r="O25" i="10"/>
  <c r="U46" i="10"/>
  <c r="V45" i="10"/>
  <c r="V35" i="10"/>
  <c r="U36" i="10"/>
  <c r="P55" i="10"/>
  <c r="O56" i="10"/>
  <c r="M96" i="10"/>
  <c r="N95" i="10"/>
  <c r="L76" i="8"/>
  <c r="M75" i="8"/>
  <c r="K85" i="8"/>
  <c r="J86" i="8"/>
  <c r="U36" i="8"/>
  <c r="V35" i="8"/>
  <c r="M95" i="8"/>
  <c r="L96" i="8"/>
  <c r="U46" i="8"/>
  <c r="V45" i="8"/>
  <c r="R55" i="8"/>
  <c r="Q56" i="8"/>
  <c r="P25" i="8"/>
  <c r="O26" i="8"/>
  <c r="P65" i="8"/>
  <c r="O66" i="8"/>
  <c r="Y48" i="3"/>
  <c r="BK23" i="3"/>
  <c r="BJ25" i="3"/>
  <c r="K28" i="3"/>
  <c r="L27" i="3"/>
  <c r="M76" i="10" l="1"/>
  <c r="N75" i="10"/>
  <c r="L85" i="10"/>
  <c r="K86" i="10"/>
  <c r="V46" i="10"/>
  <c r="W45" i="10"/>
  <c r="O95" i="10"/>
  <c r="N96" i="10"/>
  <c r="P25" i="10"/>
  <c r="O26" i="10"/>
  <c r="P56" i="10"/>
  <c r="Q55" i="10"/>
  <c r="V36" i="10"/>
  <c r="W35" i="10"/>
  <c r="P65" i="10"/>
  <c r="O66" i="10"/>
  <c r="N95" i="8"/>
  <c r="M96" i="8"/>
  <c r="L85" i="8"/>
  <c r="K86" i="8"/>
  <c r="N75" i="8"/>
  <c r="M76" i="8"/>
  <c r="W35" i="8"/>
  <c r="V36" i="8"/>
  <c r="W45" i="8"/>
  <c r="V46" i="8"/>
  <c r="S55" i="8"/>
  <c r="R56" i="8"/>
  <c r="Q25" i="8"/>
  <c r="P26" i="8"/>
  <c r="Q65" i="8"/>
  <c r="P66" i="8"/>
  <c r="Z48" i="3"/>
  <c r="BL23" i="3"/>
  <c r="BK25" i="3"/>
  <c r="M27" i="3"/>
  <c r="L28" i="3"/>
  <c r="L86" i="10" l="1"/>
  <c r="M85" i="10"/>
  <c r="N76" i="10"/>
  <c r="O75" i="10"/>
  <c r="W36" i="10"/>
  <c r="X35" i="10"/>
  <c r="P95" i="10"/>
  <c r="O96" i="10"/>
  <c r="Q65" i="10"/>
  <c r="P66" i="10"/>
  <c r="R55" i="10"/>
  <c r="Q56" i="10"/>
  <c r="W46" i="10"/>
  <c r="X45" i="10"/>
  <c r="Q25" i="10"/>
  <c r="P26" i="10"/>
  <c r="W36" i="8"/>
  <c r="X35" i="8"/>
  <c r="M85" i="8"/>
  <c r="L86" i="8"/>
  <c r="N76" i="8"/>
  <c r="O75" i="8"/>
  <c r="O95" i="8"/>
  <c r="N96" i="8"/>
  <c r="W46" i="8"/>
  <c r="X45" i="8"/>
  <c r="R65" i="8"/>
  <c r="Q66" i="8"/>
  <c r="Q26" i="8"/>
  <c r="R25" i="8"/>
  <c r="T55" i="8"/>
  <c r="S56" i="8"/>
  <c r="AA48" i="3"/>
  <c r="BM23" i="3"/>
  <c r="BL25" i="3"/>
  <c r="N27" i="3"/>
  <c r="M28" i="3"/>
  <c r="P75" i="10" l="1"/>
  <c r="O76" i="10"/>
  <c r="N85" i="10"/>
  <c r="M86" i="10"/>
  <c r="R25" i="10"/>
  <c r="Q26" i="10"/>
  <c r="Q95" i="10"/>
  <c r="P96" i="10"/>
  <c r="X46" i="10"/>
  <c r="Y45" i="10"/>
  <c r="R56" i="10"/>
  <c r="S55" i="10"/>
  <c r="X36" i="10"/>
  <c r="Y35" i="10"/>
  <c r="R65" i="10"/>
  <c r="Q66" i="10"/>
  <c r="P95" i="8"/>
  <c r="O96" i="8"/>
  <c r="P75" i="8"/>
  <c r="O76" i="8"/>
  <c r="N85" i="8"/>
  <c r="M86" i="8"/>
  <c r="Y35" i="8"/>
  <c r="X36" i="8"/>
  <c r="Y45" i="8"/>
  <c r="X46" i="8"/>
  <c r="U55" i="8"/>
  <c r="T56" i="8"/>
  <c r="S25" i="8"/>
  <c r="R26" i="8"/>
  <c r="S65" i="8"/>
  <c r="R66" i="8"/>
  <c r="AB48" i="3"/>
  <c r="BN23" i="3"/>
  <c r="BM25" i="3"/>
  <c r="O27" i="3"/>
  <c r="N28" i="3"/>
  <c r="O85" i="10" l="1"/>
  <c r="N86" i="10"/>
  <c r="Q75" i="10"/>
  <c r="P76" i="10"/>
  <c r="Z45" i="10"/>
  <c r="Y46" i="10"/>
  <c r="S65" i="10"/>
  <c r="R66" i="10"/>
  <c r="Y36" i="10"/>
  <c r="Z35" i="10"/>
  <c r="R95" i="10"/>
  <c r="Q96" i="10"/>
  <c r="S56" i="10"/>
  <c r="T55" i="10"/>
  <c r="S25" i="10"/>
  <c r="R26" i="10"/>
  <c r="Q75" i="8"/>
  <c r="P76" i="8"/>
  <c r="Y36" i="8"/>
  <c r="Z35" i="8"/>
  <c r="O85" i="8"/>
  <c r="N86" i="8"/>
  <c r="BO23" i="3"/>
  <c r="Q95" i="8"/>
  <c r="P96" i="8"/>
  <c r="Y46" i="8"/>
  <c r="Z45" i="8"/>
  <c r="T25" i="8"/>
  <c r="S26" i="8"/>
  <c r="V55" i="8"/>
  <c r="U56" i="8"/>
  <c r="T65" i="8"/>
  <c r="S66" i="8"/>
  <c r="AC48" i="3"/>
  <c r="BN25" i="3"/>
  <c r="P27" i="3"/>
  <c r="O28" i="3"/>
  <c r="BP23" i="3" l="1"/>
  <c r="Q76" i="10"/>
  <c r="R75" i="10"/>
  <c r="P85" i="10"/>
  <c r="O86" i="10"/>
  <c r="T25" i="10"/>
  <c r="S26" i="10"/>
  <c r="T56" i="10"/>
  <c r="U55" i="10"/>
  <c r="S66" i="10"/>
  <c r="T65" i="10"/>
  <c r="R96" i="10"/>
  <c r="S95" i="10"/>
  <c r="Z36" i="10"/>
  <c r="AA35" i="10"/>
  <c r="AA45" i="10"/>
  <c r="Z46" i="10"/>
  <c r="P85" i="8"/>
  <c r="O86" i="8"/>
  <c r="Z36" i="8"/>
  <c r="AA35" i="8"/>
  <c r="R95" i="8"/>
  <c r="Q96" i="8"/>
  <c r="R75" i="8"/>
  <c r="Q76" i="8"/>
  <c r="BO25" i="3"/>
  <c r="Z46" i="8"/>
  <c r="AA45" i="8"/>
  <c r="U65" i="8"/>
  <c r="T66" i="8"/>
  <c r="W55" i="8"/>
  <c r="V56" i="8"/>
  <c r="T26" i="8"/>
  <c r="U25" i="8"/>
  <c r="AD48" i="3"/>
  <c r="Q27" i="3"/>
  <c r="P28" i="3"/>
  <c r="BQ23" i="3" l="1"/>
  <c r="BR23" i="3" s="1"/>
  <c r="BS23" i="3" s="1"/>
  <c r="BT23" i="3" s="1"/>
  <c r="BU23" i="3" s="1"/>
  <c r="BV23" i="3" s="1"/>
  <c r="BW23" i="3" s="1"/>
  <c r="BX23" i="3" s="1"/>
  <c r="BY23" i="3" s="1"/>
  <c r="BZ23" i="3" s="1"/>
  <c r="CA23" i="3" s="1"/>
  <c r="CB23" i="3" s="1"/>
  <c r="CC23" i="3" s="1"/>
  <c r="CD23" i="3" s="1"/>
  <c r="CE23" i="3" s="1"/>
  <c r="CF23" i="3" s="1"/>
  <c r="CG23" i="3" s="1"/>
  <c r="CH23" i="3" s="1"/>
  <c r="CI23" i="3" s="1"/>
  <c r="CJ23" i="3" s="1"/>
  <c r="CK23" i="3" s="1"/>
  <c r="CL23" i="3" s="1"/>
  <c r="CM23" i="3" s="1"/>
  <c r="CN23" i="3" s="1"/>
  <c r="CO23" i="3" s="1"/>
  <c r="CP23" i="3" s="1"/>
  <c r="CQ23" i="3" s="1"/>
  <c r="CR23" i="3" s="1"/>
  <c r="CS23" i="3" s="1"/>
  <c r="CT23" i="3" s="1"/>
  <c r="CU23" i="3" s="1"/>
  <c r="CV23" i="3" s="1"/>
  <c r="CW23" i="3" s="1"/>
  <c r="CX23" i="3" s="1"/>
  <c r="CY23" i="3" s="1"/>
  <c r="CZ23" i="3" s="1"/>
  <c r="DA23" i="3" s="1"/>
  <c r="DB23" i="3" s="1"/>
  <c r="DC23" i="3" s="1"/>
  <c r="DD23" i="3" s="1"/>
  <c r="DE23" i="3" s="1"/>
  <c r="DF23" i="3" s="1"/>
  <c r="DG23" i="3" s="1"/>
  <c r="DH23" i="3" s="1"/>
  <c r="DI23" i="3" s="1"/>
  <c r="DJ23" i="3" s="1"/>
  <c r="DK23" i="3" s="1"/>
  <c r="DL23" i="3" s="1"/>
  <c r="DM23" i="3" s="1"/>
  <c r="DN23" i="3" s="1"/>
  <c r="DO23" i="3" s="1"/>
  <c r="DP23" i="3" s="1"/>
  <c r="DQ23" i="3" s="1"/>
  <c r="DR23" i="3" s="1"/>
  <c r="DS23" i="3" s="1"/>
  <c r="DT23" i="3" s="1"/>
  <c r="DU23" i="3" s="1"/>
  <c r="DV23" i="3" s="1"/>
  <c r="DW23" i="3" s="1"/>
  <c r="DX23" i="3" s="1"/>
  <c r="DY23" i="3" s="1"/>
  <c r="DZ23" i="3" s="1"/>
  <c r="EA23" i="3" s="1"/>
  <c r="EB23" i="3" s="1"/>
  <c r="EC23" i="3" s="1"/>
  <c r="ED23" i="3" s="1"/>
  <c r="EE23" i="3" s="1"/>
  <c r="EF23" i="3" s="1"/>
  <c r="EG23" i="3" s="1"/>
  <c r="EH23" i="3" s="1"/>
  <c r="EI23" i="3" s="1"/>
  <c r="EJ23" i="3" s="1"/>
  <c r="EK23" i="3" s="1"/>
  <c r="EL23" i="3" s="1"/>
  <c r="EM23" i="3" s="1"/>
  <c r="EN23" i="3" s="1"/>
  <c r="EO23" i="3" s="1"/>
  <c r="EP23" i="3" s="1"/>
  <c r="EQ23" i="3" s="1"/>
  <c r="ER23" i="3" s="1"/>
  <c r="ES23" i="3" s="1"/>
  <c r="ET23" i="3" s="1"/>
  <c r="EU23" i="3" s="1"/>
  <c r="EV23" i="3" s="1"/>
  <c r="EW23" i="3" s="1"/>
  <c r="EX23" i="3" s="1"/>
  <c r="EY23" i="3" s="1"/>
  <c r="EZ23" i="3" s="1"/>
  <c r="FA23" i="3" s="1"/>
  <c r="FB23" i="3" s="1"/>
  <c r="FC23" i="3" s="1"/>
  <c r="FD23" i="3" s="1"/>
  <c r="FE23" i="3" s="1"/>
  <c r="FF23" i="3" s="1"/>
  <c r="FG23" i="3" s="1"/>
  <c r="FH23" i="3" s="1"/>
  <c r="FI23" i="3" s="1"/>
  <c r="FJ23" i="3" s="1"/>
  <c r="FK23" i="3" s="1"/>
  <c r="FL23" i="3" s="1"/>
  <c r="FM23" i="3" s="1"/>
  <c r="FN23" i="3" s="1"/>
  <c r="FO23" i="3" s="1"/>
  <c r="FP23" i="3" s="1"/>
  <c r="FQ23" i="3" s="1"/>
  <c r="FR23" i="3" s="1"/>
  <c r="FS23" i="3" s="1"/>
  <c r="FT23" i="3" s="1"/>
  <c r="FU23" i="3" s="1"/>
  <c r="FV23" i="3" s="1"/>
  <c r="FW23" i="3" s="1"/>
  <c r="FX23" i="3" s="1"/>
  <c r="FY23" i="3" s="1"/>
  <c r="FZ23" i="3" s="1"/>
  <c r="GA23" i="3" s="1"/>
  <c r="GB23" i="3" s="1"/>
  <c r="GC23" i="3" s="1"/>
  <c r="GD23" i="3" s="1"/>
  <c r="GE23" i="3" s="1"/>
  <c r="GF23" i="3" s="1"/>
  <c r="GG23" i="3" s="1"/>
  <c r="GH23" i="3" s="1"/>
  <c r="GI23" i="3" s="1"/>
  <c r="GJ23" i="3" s="1"/>
  <c r="GK23" i="3" s="1"/>
  <c r="GL23" i="3" s="1"/>
  <c r="GM23" i="3" s="1"/>
  <c r="GN23" i="3" s="1"/>
  <c r="GO23" i="3" s="1"/>
  <c r="GP23" i="3" s="1"/>
  <c r="GQ23" i="3" s="1"/>
  <c r="GR23" i="3" s="1"/>
  <c r="GS23" i="3" s="1"/>
  <c r="GT23" i="3" s="1"/>
  <c r="GU23" i="3" s="1"/>
  <c r="GV23" i="3" s="1"/>
  <c r="GW23" i="3" s="1"/>
  <c r="GX23" i="3" s="1"/>
  <c r="GY23" i="3" s="1"/>
  <c r="GZ23" i="3" s="1"/>
  <c r="HA23" i="3" s="1"/>
  <c r="HB23" i="3" s="1"/>
  <c r="HC23" i="3" s="1"/>
  <c r="HD23" i="3" s="1"/>
  <c r="HE23" i="3" s="1"/>
  <c r="HF23" i="3" s="1"/>
  <c r="HG23" i="3" s="1"/>
  <c r="HH23" i="3" s="1"/>
  <c r="HI23" i="3" s="1"/>
  <c r="HJ23" i="3" s="1"/>
  <c r="HK23" i="3" s="1"/>
  <c r="HL23" i="3" s="1"/>
  <c r="HM23" i="3" s="1"/>
  <c r="HN23" i="3" s="1"/>
  <c r="HO23" i="3" s="1"/>
  <c r="HP23" i="3" s="1"/>
  <c r="HQ23" i="3" s="1"/>
  <c r="HR23" i="3" s="1"/>
  <c r="HS23" i="3" s="1"/>
  <c r="HT23" i="3" s="1"/>
  <c r="HU23" i="3" s="1"/>
  <c r="HV23" i="3" s="1"/>
  <c r="HW23" i="3" s="1"/>
  <c r="HX23" i="3" s="1"/>
  <c r="HY23" i="3" s="1"/>
  <c r="HZ23" i="3" s="1"/>
  <c r="IA23" i="3" s="1"/>
  <c r="IB23" i="3" s="1"/>
  <c r="IC23" i="3" s="1"/>
  <c r="ID23" i="3" s="1"/>
  <c r="IE23" i="3" s="1"/>
  <c r="IF23" i="3" s="1"/>
  <c r="IG23" i="3" s="1"/>
  <c r="IH23" i="3" s="1"/>
  <c r="II23" i="3" s="1"/>
  <c r="IJ23" i="3" s="1"/>
  <c r="IK23" i="3" s="1"/>
  <c r="IL23" i="3" s="1"/>
  <c r="IM23" i="3" s="1"/>
  <c r="IN23" i="3" s="1"/>
  <c r="IO23" i="3" s="1"/>
  <c r="IP23" i="3" s="1"/>
  <c r="IQ23" i="3" s="1"/>
  <c r="IR23" i="3" s="1"/>
  <c r="IS23" i="3" s="1"/>
  <c r="IT23" i="3" s="1"/>
  <c r="IU23" i="3" s="1"/>
  <c r="IV23" i="3" s="1"/>
  <c r="IW23" i="3" s="1"/>
  <c r="IX23" i="3" s="1"/>
  <c r="IY23" i="3" s="1"/>
  <c r="IZ23" i="3" s="1"/>
  <c r="JA23" i="3" s="1"/>
  <c r="JB23" i="3" s="1"/>
  <c r="JC23" i="3" s="1"/>
  <c r="JD23" i="3" s="1"/>
  <c r="JE23" i="3" s="1"/>
  <c r="JF23" i="3" s="1"/>
  <c r="JG23" i="3" s="1"/>
  <c r="JH23" i="3" s="1"/>
  <c r="JI23" i="3" s="1"/>
  <c r="JJ23" i="3" s="1"/>
  <c r="JK23" i="3" s="1"/>
  <c r="JL23" i="3" s="1"/>
  <c r="JM23" i="3" s="1"/>
  <c r="JN23" i="3" s="1"/>
  <c r="JO23" i="3" s="1"/>
  <c r="JP23" i="3" s="1"/>
  <c r="JQ23" i="3" s="1"/>
  <c r="JR23" i="3" s="1"/>
  <c r="JS23" i="3" s="1"/>
  <c r="JT23" i="3" s="1"/>
  <c r="JU23" i="3" s="1"/>
  <c r="JV23" i="3" s="1"/>
  <c r="JW23" i="3" s="1"/>
  <c r="JX23" i="3" s="1"/>
  <c r="JY23" i="3" s="1"/>
  <c r="JZ23" i="3" s="1"/>
  <c r="KA23" i="3" s="1"/>
  <c r="KB23" i="3" s="1"/>
  <c r="KC23" i="3" s="1"/>
  <c r="KD23" i="3" s="1"/>
  <c r="KE23" i="3" s="1"/>
  <c r="KF23" i="3" s="1"/>
  <c r="KG23" i="3" s="1"/>
  <c r="D23" i="3"/>
  <c r="P86" i="10"/>
  <c r="Q85" i="10"/>
  <c r="R76" i="10"/>
  <c r="S75" i="10"/>
  <c r="BP25" i="3"/>
  <c r="AB45" i="10"/>
  <c r="AA46" i="10"/>
  <c r="AB35" i="10"/>
  <c r="AA36" i="10"/>
  <c r="S96" i="10"/>
  <c r="T95" i="10"/>
  <c r="V55" i="10"/>
  <c r="U56" i="10"/>
  <c r="T66" i="10"/>
  <c r="U65" i="10"/>
  <c r="T26" i="10"/>
  <c r="U25" i="10"/>
  <c r="S75" i="8"/>
  <c r="R76" i="8"/>
  <c r="AA36" i="8"/>
  <c r="AB35" i="8"/>
  <c r="S95" i="8"/>
  <c r="R96" i="8"/>
  <c r="Q85" i="8"/>
  <c r="P86" i="8"/>
  <c r="AA46" i="8"/>
  <c r="AB45" i="8"/>
  <c r="U26" i="8"/>
  <c r="V25" i="8"/>
  <c r="X55" i="8"/>
  <c r="W56" i="8"/>
  <c r="V65" i="8"/>
  <c r="U66" i="8"/>
  <c r="AE48" i="3"/>
  <c r="R27" i="3"/>
  <c r="Q28" i="3"/>
  <c r="BQ25" i="3" l="1"/>
  <c r="BR25" i="3" s="1"/>
  <c r="BS25" i="3" s="1"/>
  <c r="BT25" i="3" s="1"/>
  <c r="BU25" i="3" s="1"/>
  <c r="BV25" i="3" s="1"/>
  <c r="BW25" i="3" s="1"/>
  <c r="BX25" i="3" s="1"/>
  <c r="BY25" i="3" s="1"/>
  <c r="BZ25" i="3" s="1"/>
  <c r="CA25" i="3" s="1"/>
  <c r="CB25" i="3" s="1"/>
  <c r="CC25" i="3" s="1"/>
  <c r="CD25" i="3" s="1"/>
  <c r="CE25" i="3" s="1"/>
  <c r="CF25" i="3" s="1"/>
  <c r="CG25" i="3" s="1"/>
  <c r="CH25" i="3" s="1"/>
  <c r="CI25" i="3" s="1"/>
  <c r="CJ25" i="3" s="1"/>
  <c r="CK25" i="3" s="1"/>
  <c r="CL25" i="3" s="1"/>
  <c r="CM25" i="3" s="1"/>
  <c r="CN25" i="3" s="1"/>
  <c r="CO25" i="3" s="1"/>
  <c r="CP25" i="3" s="1"/>
  <c r="CQ25" i="3" s="1"/>
  <c r="CR25" i="3" s="1"/>
  <c r="CS25" i="3" s="1"/>
  <c r="CT25" i="3" s="1"/>
  <c r="CU25" i="3" s="1"/>
  <c r="CV25" i="3" s="1"/>
  <c r="CW25" i="3" s="1"/>
  <c r="CX25" i="3" s="1"/>
  <c r="CY25" i="3" s="1"/>
  <c r="CZ25" i="3" s="1"/>
  <c r="DA25" i="3" s="1"/>
  <c r="DB25" i="3" s="1"/>
  <c r="DC25" i="3" s="1"/>
  <c r="DD25" i="3" s="1"/>
  <c r="DE25" i="3" s="1"/>
  <c r="DF25" i="3" s="1"/>
  <c r="DG25" i="3" s="1"/>
  <c r="DH25" i="3" s="1"/>
  <c r="DI25" i="3" s="1"/>
  <c r="DJ25" i="3" s="1"/>
  <c r="DK25" i="3" s="1"/>
  <c r="DL25" i="3" s="1"/>
  <c r="DM25" i="3" s="1"/>
  <c r="DN25" i="3" s="1"/>
  <c r="DO25" i="3" s="1"/>
  <c r="DP25" i="3" s="1"/>
  <c r="DQ25" i="3" s="1"/>
  <c r="DR25" i="3" s="1"/>
  <c r="DS25" i="3" s="1"/>
  <c r="DT25" i="3" s="1"/>
  <c r="DU25" i="3" s="1"/>
  <c r="DV25" i="3" s="1"/>
  <c r="DW25" i="3" s="1"/>
  <c r="DX25" i="3" s="1"/>
  <c r="DY25" i="3" s="1"/>
  <c r="DZ25" i="3" s="1"/>
  <c r="EA25" i="3" s="1"/>
  <c r="EB25" i="3" s="1"/>
  <c r="EC25" i="3" s="1"/>
  <c r="ED25" i="3" s="1"/>
  <c r="EE25" i="3" s="1"/>
  <c r="EF25" i="3" s="1"/>
  <c r="EG25" i="3" s="1"/>
  <c r="EH25" i="3" s="1"/>
  <c r="EI25" i="3" s="1"/>
  <c r="EJ25" i="3" s="1"/>
  <c r="EK25" i="3" s="1"/>
  <c r="EL25" i="3" s="1"/>
  <c r="EM25" i="3" s="1"/>
  <c r="EN25" i="3" s="1"/>
  <c r="EO25" i="3" s="1"/>
  <c r="EP25" i="3" s="1"/>
  <c r="EQ25" i="3" s="1"/>
  <c r="ER25" i="3" s="1"/>
  <c r="ES25" i="3" s="1"/>
  <c r="ET25" i="3" s="1"/>
  <c r="EU25" i="3" s="1"/>
  <c r="EV25" i="3" s="1"/>
  <c r="EW25" i="3" s="1"/>
  <c r="EX25" i="3" s="1"/>
  <c r="EY25" i="3" s="1"/>
  <c r="EZ25" i="3" s="1"/>
  <c r="FA25" i="3" s="1"/>
  <c r="FB25" i="3" s="1"/>
  <c r="FC25" i="3" s="1"/>
  <c r="FD25" i="3" s="1"/>
  <c r="FE25" i="3" s="1"/>
  <c r="FF25" i="3" s="1"/>
  <c r="FG25" i="3" s="1"/>
  <c r="FH25" i="3" s="1"/>
  <c r="FI25" i="3" s="1"/>
  <c r="FJ25" i="3" s="1"/>
  <c r="FK25" i="3" s="1"/>
  <c r="FL25" i="3" s="1"/>
  <c r="FM25" i="3" s="1"/>
  <c r="FN25" i="3" s="1"/>
  <c r="FO25" i="3" s="1"/>
  <c r="FP25" i="3" s="1"/>
  <c r="FQ25" i="3" s="1"/>
  <c r="FR25" i="3" s="1"/>
  <c r="FS25" i="3" s="1"/>
  <c r="FT25" i="3" s="1"/>
  <c r="FU25" i="3" s="1"/>
  <c r="FV25" i="3" s="1"/>
  <c r="FW25" i="3" s="1"/>
  <c r="FX25" i="3" s="1"/>
  <c r="FY25" i="3" s="1"/>
  <c r="FZ25" i="3" s="1"/>
  <c r="GA25" i="3" s="1"/>
  <c r="GB25" i="3" s="1"/>
  <c r="GC25" i="3" s="1"/>
  <c r="GD25" i="3" s="1"/>
  <c r="GE25" i="3" s="1"/>
  <c r="GF25" i="3" s="1"/>
  <c r="GG25" i="3" s="1"/>
  <c r="GH25" i="3" s="1"/>
  <c r="GI25" i="3" s="1"/>
  <c r="GJ25" i="3" s="1"/>
  <c r="GK25" i="3" s="1"/>
  <c r="GL25" i="3" s="1"/>
  <c r="GM25" i="3" s="1"/>
  <c r="GN25" i="3" s="1"/>
  <c r="GO25" i="3" s="1"/>
  <c r="GP25" i="3" s="1"/>
  <c r="GQ25" i="3" s="1"/>
  <c r="GR25" i="3" s="1"/>
  <c r="GS25" i="3" s="1"/>
  <c r="GT25" i="3" s="1"/>
  <c r="GU25" i="3" s="1"/>
  <c r="GV25" i="3" s="1"/>
  <c r="GW25" i="3" s="1"/>
  <c r="GX25" i="3" s="1"/>
  <c r="GY25" i="3" s="1"/>
  <c r="GZ25" i="3" s="1"/>
  <c r="HA25" i="3" s="1"/>
  <c r="HB25" i="3" s="1"/>
  <c r="HC25" i="3" s="1"/>
  <c r="HD25" i="3" s="1"/>
  <c r="HE25" i="3" s="1"/>
  <c r="HF25" i="3" s="1"/>
  <c r="HG25" i="3" s="1"/>
  <c r="HH25" i="3" s="1"/>
  <c r="HI25" i="3" s="1"/>
  <c r="HJ25" i="3" s="1"/>
  <c r="HK25" i="3" s="1"/>
  <c r="HL25" i="3" s="1"/>
  <c r="HM25" i="3" s="1"/>
  <c r="HN25" i="3" s="1"/>
  <c r="HO25" i="3" s="1"/>
  <c r="HP25" i="3" s="1"/>
  <c r="HQ25" i="3" s="1"/>
  <c r="HR25" i="3" s="1"/>
  <c r="HS25" i="3" s="1"/>
  <c r="HT25" i="3" s="1"/>
  <c r="HU25" i="3" s="1"/>
  <c r="HV25" i="3" s="1"/>
  <c r="HW25" i="3" s="1"/>
  <c r="HX25" i="3" s="1"/>
  <c r="HY25" i="3" s="1"/>
  <c r="HZ25" i="3" s="1"/>
  <c r="IA25" i="3" s="1"/>
  <c r="IB25" i="3" s="1"/>
  <c r="IC25" i="3" s="1"/>
  <c r="ID25" i="3" s="1"/>
  <c r="IE25" i="3" s="1"/>
  <c r="IF25" i="3" s="1"/>
  <c r="IG25" i="3" s="1"/>
  <c r="IH25" i="3" s="1"/>
  <c r="II25" i="3" s="1"/>
  <c r="IJ25" i="3" s="1"/>
  <c r="IK25" i="3" s="1"/>
  <c r="IL25" i="3" s="1"/>
  <c r="IM25" i="3" s="1"/>
  <c r="IN25" i="3" s="1"/>
  <c r="IO25" i="3" s="1"/>
  <c r="IP25" i="3" s="1"/>
  <c r="IQ25" i="3" s="1"/>
  <c r="IR25" i="3" s="1"/>
  <c r="IS25" i="3" s="1"/>
  <c r="IT25" i="3" s="1"/>
  <c r="IU25" i="3" s="1"/>
  <c r="IV25" i="3" s="1"/>
  <c r="IW25" i="3" s="1"/>
  <c r="IX25" i="3" s="1"/>
  <c r="IY25" i="3" s="1"/>
  <c r="IZ25" i="3" s="1"/>
  <c r="JA25" i="3" s="1"/>
  <c r="JB25" i="3" s="1"/>
  <c r="JC25" i="3" s="1"/>
  <c r="JD25" i="3" s="1"/>
  <c r="JE25" i="3" s="1"/>
  <c r="JF25" i="3" s="1"/>
  <c r="JG25" i="3" s="1"/>
  <c r="JH25" i="3" s="1"/>
  <c r="JI25" i="3" s="1"/>
  <c r="JJ25" i="3" s="1"/>
  <c r="JK25" i="3" s="1"/>
  <c r="JL25" i="3" s="1"/>
  <c r="JM25" i="3" s="1"/>
  <c r="JN25" i="3" s="1"/>
  <c r="JO25" i="3" s="1"/>
  <c r="JP25" i="3" s="1"/>
  <c r="JQ25" i="3" s="1"/>
  <c r="JR25" i="3" s="1"/>
  <c r="JS25" i="3" s="1"/>
  <c r="JT25" i="3" s="1"/>
  <c r="JU25" i="3" s="1"/>
  <c r="JV25" i="3" s="1"/>
  <c r="JW25" i="3" s="1"/>
  <c r="JX25" i="3" s="1"/>
  <c r="JY25" i="3" s="1"/>
  <c r="JZ25" i="3" s="1"/>
  <c r="KA25" i="3" s="1"/>
  <c r="KB25" i="3" s="1"/>
  <c r="KC25" i="3" s="1"/>
  <c r="KD25" i="3" s="1"/>
  <c r="KE25" i="3" s="1"/>
  <c r="KF25" i="3" s="1"/>
  <c r="KG25" i="3" s="1"/>
  <c r="D25" i="3"/>
  <c r="Q86" i="10"/>
  <c r="R85" i="10"/>
  <c r="T75" i="10"/>
  <c r="S76" i="10"/>
  <c r="U26" i="10"/>
  <c r="V25" i="10"/>
  <c r="U66" i="10"/>
  <c r="V65" i="10"/>
  <c r="AC35" i="10"/>
  <c r="AB36" i="10"/>
  <c r="AC45" i="10"/>
  <c r="AB46" i="10"/>
  <c r="V56" i="10"/>
  <c r="W55" i="10"/>
  <c r="U95" i="10"/>
  <c r="T96" i="10"/>
  <c r="R85" i="8"/>
  <c r="Q86" i="8"/>
  <c r="T95" i="8"/>
  <c r="S96" i="8"/>
  <c r="AC35" i="8"/>
  <c r="AB36" i="8"/>
  <c r="T75" i="8"/>
  <c r="S76" i="8"/>
  <c r="AB46" i="8"/>
  <c r="AC45" i="8"/>
  <c r="V26" i="8"/>
  <c r="W25" i="8"/>
  <c r="Y55" i="8"/>
  <c r="X56" i="8"/>
  <c r="W65" i="8"/>
  <c r="V66" i="8"/>
  <c r="AF48" i="3"/>
  <c r="S27" i="3"/>
  <c r="R28" i="3"/>
  <c r="T76" i="10" l="1"/>
  <c r="U75" i="10"/>
  <c r="R86" i="10"/>
  <c r="S85" i="10"/>
  <c r="U96" i="10"/>
  <c r="V95" i="10"/>
  <c r="AD35" i="10"/>
  <c r="AC36" i="10"/>
  <c r="V66" i="10"/>
  <c r="W65" i="10"/>
  <c r="V26" i="10"/>
  <c r="W25" i="10"/>
  <c r="W56" i="10"/>
  <c r="X55" i="10"/>
  <c r="AD45" i="10"/>
  <c r="AC46" i="10"/>
  <c r="U75" i="8"/>
  <c r="T76" i="8"/>
  <c r="U95" i="8"/>
  <c r="T96" i="8"/>
  <c r="AC36" i="8"/>
  <c r="AD35" i="8"/>
  <c r="S85" i="8"/>
  <c r="R86" i="8"/>
  <c r="AC46" i="8"/>
  <c r="AD45" i="8"/>
  <c r="W26" i="8"/>
  <c r="X25" i="8"/>
  <c r="Z55" i="8"/>
  <c r="Y56" i="8"/>
  <c r="X65" i="8"/>
  <c r="W66" i="8"/>
  <c r="AG48" i="3"/>
  <c r="T27" i="3"/>
  <c r="S28" i="3"/>
  <c r="S86" i="10" l="1"/>
  <c r="T85" i="10"/>
  <c r="V75" i="10"/>
  <c r="U76" i="10"/>
  <c r="AD36" i="10"/>
  <c r="AE35" i="10"/>
  <c r="V96" i="10"/>
  <c r="W95" i="10"/>
  <c r="AD46" i="10"/>
  <c r="AE45" i="10"/>
  <c r="X56" i="10"/>
  <c r="Y55" i="10"/>
  <c r="X65" i="10"/>
  <c r="W66" i="10"/>
  <c r="X25" i="10"/>
  <c r="W26" i="10"/>
  <c r="T85" i="8"/>
  <c r="S86" i="8"/>
  <c r="AE35" i="8"/>
  <c r="AD36" i="8"/>
  <c r="V95" i="8"/>
  <c r="U96" i="8"/>
  <c r="V75" i="8"/>
  <c r="U76" i="8"/>
  <c r="AE45" i="8"/>
  <c r="AD46" i="8"/>
  <c r="X26" i="8"/>
  <c r="Y25" i="8"/>
  <c r="Y65" i="8"/>
  <c r="X66" i="8"/>
  <c r="AA55" i="8"/>
  <c r="Z56" i="8"/>
  <c r="AH48" i="3"/>
  <c r="U27" i="3"/>
  <c r="T28" i="3"/>
  <c r="W75" i="10" l="1"/>
  <c r="V76" i="10"/>
  <c r="T86" i="10"/>
  <c r="U85" i="10"/>
  <c r="Y65" i="10"/>
  <c r="X66" i="10"/>
  <c r="AE46" i="10"/>
  <c r="AF45" i="10"/>
  <c r="AE36" i="10"/>
  <c r="AF35" i="10"/>
  <c r="Y25" i="10"/>
  <c r="X26" i="10"/>
  <c r="W96" i="10"/>
  <c r="X95" i="10"/>
  <c r="Y56" i="10"/>
  <c r="Z55" i="10"/>
  <c r="W75" i="8"/>
  <c r="V76" i="8"/>
  <c r="AF35" i="8"/>
  <c r="AE36" i="8"/>
  <c r="W95" i="8"/>
  <c r="V96" i="8"/>
  <c r="U85" i="8"/>
  <c r="T86" i="8"/>
  <c r="AF45" i="8"/>
  <c r="AE46" i="8"/>
  <c r="AB55" i="8"/>
  <c r="AA56" i="8"/>
  <c r="Z65" i="8"/>
  <c r="Y66" i="8"/>
  <c r="Y26" i="8"/>
  <c r="Z25" i="8"/>
  <c r="AI48" i="3"/>
  <c r="V27" i="3"/>
  <c r="U28" i="3"/>
  <c r="V85" i="10" l="1"/>
  <c r="U86" i="10"/>
  <c r="W76" i="10"/>
  <c r="X75" i="10"/>
  <c r="Z56" i="10"/>
  <c r="AA55" i="10"/>
  <c r="Y95" i="10"/>
  <c r="X96" i="10"/>
  <c r="AF36" i="10"/>
  <c r="AG35" i="10"/>
  <c r="AF46" i="10"/>
  <c r="AG45" i="10"/>
  <c r="Z25" i="10"/>
  <c r="Y26" i="10"/>
  <c r="Z65" i="10"/>
  <c r="Y66" i="10"/>
  <c r="V85" i="8"/>
  <c r="U86" i="8"/>
  <c r="AG35" i="8"/>
  <c r="AF36" i="8"/>
  <c r="X95" i="8"/>
  <c r="W96" i="8"/>
  <c r="X75" i="8"/>
  <c r="W76" i="8"/>
  <c r="AG45" i="8"/>
  <c r="AF46" i="8"/>
  <c r="Z26" i="8"/>
  <c r="AA25" i="8"/>
  <c r="AA65" i="8"/>
  <c r="Z66" i="8"/>
  <c r="AC55" i="8"/>
  <c r="AB56" i="8"/>
  <c r="AJ48" i="3"/>
  <c r="W27" i="3"/>
  <c r="V28" i="3"/>
  <c r="X76" i="10" l="1"/>
  <c r="Y75" i="10"/>
  <c r="W85" i="10"/>
  <c r="V86" i="10"/>
  <c r="AG36" i="10"/>
  <c r="AH35" i="10"/>
  <c r="Z66" i="10"/>
  <c r="AA65" i="10"/>
  <c r="AA25" i="10"/>
  <c r="Z26" i="10"/>
  <c r="AH45" i="10"/>
  <c r="AG46" i="10"/>
  <c r="Z95" i="10"/>
  <c r="Y96" i="10"/>
  <c r="AA56" i="10"/>
  <c r="AB55" i="10"/>
  <c r="Y75" i="8"/>
  <c r="X76" i="8"/>
  <c r="Y95" i="8"/>
  <c r="X96" i="8"/>
  <c r="AG36" i="8"/>
  <c r="AH35" i="8"/>
  <c r="W85" i="8"/>
  <c r="V86" i="8"/>
  <c r="AH45" i="8"/>
  <c r="AG46" i="8"/>
  <c r="AD55" i="8"/>
  <c r="AC56" i="8"/>
  <c r="AA26" i="8"/>
  <c r="AB25" i="8"/>
  <c r="AB65" i="8"/>
  <c r="AA66" i="8"/>
  <c r="AK48" i="3"/>
  <c r="X27" i="3"/>
  <c r="W28" i="3"/>
  <c r="W86" i="10" l="1"/>
  <c r="X85" i="10"/>
  <c r="Y76" i="10"/>
  <c r="Z75" i="10"/>
  <c r="AA95" i="10"/>
  <c r="Z96" i="10"/>
  <c r="AB56" i="10"/>
  <c r="AC55" i="10"/>
  <c r="AA66" i="10"/>
  <c r="AB65" i="10"/>
  <c r="AH36" i="10"/>
  <c r="AI35" i="10"/>
  <c r="AB25" i="10"/>
  <c r="AA26" i="10"/>
  <c r="AH46" i="10"/>
  <c r="AI45" i="10"/>
  <c r="X85" i="8"/>
  <c r="W86" i="8"/>
  <c r="AI35" i="8"/>
  <c r="AH36" i="8"/>
  <c r="Z95" i="8"/>
  <c r="Y96" i="8"/>
  <c r="Z75" i="8"/>
  <c r="Y76" i="8"/>
  <c r="AI45" i="8"/>
  <c r="AH46" i="8"/>
  <c r="AE55" i="8"/>
  <c r="AD56" i="8"/>
  <c r="AC65" i="8"/>
  <c r="AB66" i="8"/>
  <c r="AB26" i="8"/>
  <c r="AC25" i="8"/>
  <c r="AL48" i="3"/>
  <c r="Y27" i="3"/>
  <c r="X28" i="3"/>
  <c r="Y85" i="10" l="1"/>
  <c r="X86" i="10"/>
  <c r="Z76" i="10"/>
  <c r="AA75" i="10"/>
  <c r="AJ45" i="10"/>
  <c r="AI46" i="10"/>
  <c r="AI36" i="10"/>
  <c r="AJ35" i="10"/>
  <c r="AB66" i="10"/>
  <c r="AC65" i="10"/>
  <c r="AC56" i="10"/>
  <c r="AD55" i="10"/>
  <c r="AB26" i="10"/>
  <c r="AC25" i="10"/>
  <c r="AA96" i="10"/>
  <c r="AB95" i="10"/>
  <c r="AA75" i="8"/>
  <c r="Z76" i="8"/>
  <c r="AA95" i="8"/>
  <c r="Z96" i="8"/>
  <c r="AI36" i="8"/>
  <c r="AJ35" i="8"/>
  <c r="Y85" i="8"/>
  <c r="X86" i="8"/>
  <c r="AI46" i="8"/>
  <c r="AJ45" i="8"/>
  <c r="AD25" i="8"/>
  <c r="AC26" i="8"/>
  <c r="AD65" i="8"/>
  <c r="AC66" i="8"/>
  <c r="AF55" i="8"/>
  <c r="AE56" i="8"/>
  <c r="AM48" i="3"/>
  <c r="Z27" i="3"/>
  <c r="Y28" i="3"/>
  <c r="AA76" i="10" l="1"/>
  <c r="AB75" i="10"/>
  <c r="Z85" i="10"/>
  <c r="Y86" i="10"/>
  <c r="AC95" i="10"/>
  <c r="AB96" i="10"/>
  <c r="AC26" i="10"/>
  <c r="AD25" i="10"/>
  <c r="AD56" i="10"/>
  <c r="AE55" i="10"/>
  <c r="AK35" i="10"/>
  <c r="AJ36" i="10"/>
  <c r="AC66" i="10"/>
  <c r="AD65" i="10"/>
  <c r="AK45" i="10"/>
  <c r="AJ46" i="10"/>
  <c r="Y86" i="8"/>
  <c r="Z85" i="8"/>
  <c r="AJ36" i="8"/>
  <c r="AK35" i="8"/>
  <c r="AB95" i="8"/>
  <c r="AA96" i="8"/>
  <c r="AB75" i="8"/>
  <c r="AA76" i="8"/>
  <c r="AK45" i="8"/>
  <c r="AJ46" i="8"/>
  <c r="AE65" i="8"/>
  <c r="AD66" i="8"/>
  <c r="AD26" i="8"/>
  <c r="AE25" i="8"/>
  <c r="AG55" i="8"/>
  <c r="AF56" i="8"/>
  <c r="AN48" i="3"/>
  <c r="AA27" i="3"/>
  <c r="Z28" i="3"/>
  <c r="Z86" i="10" l="1"/>
  <c r="AA85" i="10"/>
  <c r="AB76" i="10"/>
  <c r="AC75" i="10"/>
  <c r="AD26" i="10"/>
  <c r="AE25" i="10"/>
  <c r="AF55" i="10"/>
  <c r="AE56" i="10"/>
  <c r="AL45" i="10"/>
  <c r="AK46" i="10"/>
  <c r="AD66" i="10"/>
  <c r="AE65" i="10"/>
  <c r="AL35" i="10"/>
  <c r="AK36" i="10"/>
  <c r="AC96" i="10"/>
  <c r="AD95" i="10"/>
  <c r="AB76" i="8"/>
  <c r="AC75" i="8"/>
  <c r="AL35" i="8"/>
  <c r="AK36" i="8"/>
  <c r="AC95" i="8"/>
  <c r="AB96" i="8"/>
  <c r="AA85" i="8"/>
  <c r="Z86" i="8"/>
  <c r="AK46" i="8"/>
  <c r="AL45" i="8"/>
  <c r="AH55" i="8"/>
  <c r="AG56" i="8"/>
  <c r="AE26" i="8"/>
  <c r="AF25" i="8"/>
  <c r="AF65" i="8"/>
  <c r="AE66" i="8"/>
  <c r="AO48" i="3"/>
  <c r="AB27" i="3"/>
  <c r="AA28" i="3"/>
  <c r="AC76" i="10" l="1"/>
  <c r="AD75" i="10"/>
  <c r="AA86" i="10"/>
  <c r="AB85" i="10"/>
  <c r="AD96" i="10"/>
  <c r="AE95" i="10"/>
  <c r="AE66" i="10"/>
  <c r="AF65" i="10"/>
  <c r="AL36" i="10"/>
  <c r="AM35" i="10"/>
  <c r="AF56" i="10"/>
  <c r="AG55" i="10"/>
  <c r="AF25" i="10"/>
  <c r="AE26" i="10"/>
  <c r="AL46" i="10"/>
  <c r="AM45" i="10"/>
  <c r="AB85" i="8"/>
  <c r="AA86" i="8"/>
  <c r="AD95" i="8"/>
  <c r="AC96" i="8"/>
  <c r="AL36" i="8"/>
  <c r="AM35" i="8"/>
  <c r="AD75" i="8"/>
  <c r="AC76" i="8"/>
  <c r="AM45" i="8"/>
  <c r="AL46" i="8"/>
  <c r="AG25" i="8"/>
  <c r="AF26" i="8"/>
  <c r="AG65" i="8"/>
  <c r="AF66" i="8"/>
  <c r="AI55" i="8"/>
  <c r="AH56" i="8"/>
  <c r="AP48" i="3"/>
  <c r="AC27" i="3"/>
  <c r="AB28" i="3"/>
  <c r="AD76" i="10" l="1"/>
  <c r="AE75" i="10"/>
  <c r="AC85" i="10"/>
  <c r="AB86" i="10"/>
  <c r="AM46" i="10"/>
  <c r="AN45" i="10"/>
  <c r="AG65" i="10"/>
  <c r="AF66" i="10"/>
  <c r="AG25" i="10"/>
  <c r="AF26" i="10"/>
  <c r="AM36" i="10"/>
  <c r="AN35" i="10"/>
  <c r="AG56" i="10"/>
  <c r="AH55" i="10"/>
  <c r="AE96" i="10"/>
  <c r="AF95" i="10"/>
  <c r="AD76" i="8"/>
  <c r="AE75" i="8"/>
  <c r="AM36" i="8"/>
  <c r="AN35" i="8"/>
  <c r="AE95" i="8"/>
  <c r="AD96" i="8"/>
  <c r="AC85" i="8"/>
  <c r="AB86" i="8"/>
  <c r="AN45" i="8"/>
  <c r="AM46" i="8"/>
  <c r="AH65" i="8"/>
  <c r="AG66" i="8"/>
  <c r="AJ55" i="8"/>
  <c r="AI56" i="8"/>
  <c r="AH25" i="8"/>
  <c r="AG26" i="8"/>
  <c r="AQ48" i="3"/>
  <c r="AD27" i="3"/>
  <c r="AC28" i="3"/>
  <c r="AD85" i="10" l="1"/>
  <c r="AC86" i="10"/>
  <c r="AF75" i="10"/>
  <c r="AE76" i="10"/>
  <c r="AG95" i="10"/>
  <c r="AF96" i="10"/>
  <c r="AH65" i="10"/>
  <c r="AG66" i="10"/>
  <c r="AI55" i="10"/>
  <c r="AH56" i="10"/>
  <c r="AN46" i="10"/>
  <c r="AO45" i="10"/>
  <c r="AN36" i="10"/>
  <c r="AO35" i="10"/>
  <c r="AH25" i="10"/>
  <c r="AG26" i="10"/>
  <c r="AC86" i="8"/>
  <c r="AD85" i="8"/>
  <c r="AO35" i="8"/>
  <c r="AN36" i="8"/>
  <c r="AF75" i="8"/>
  <c r="AE76" i="8"/>
  <c r="AF95" i="8"/>
  <c r="AE96" i="8"/>
  <c r="AO45" i="8"/>
  <c r="AN46" i="8"/>
  <c r="AK55" i="8"/>
  <c r="AJ56" i="8"/>
  <c r="AI65" i="8"/>
  <c r="AH66" i="8"/>
  <c r="AH26" i="8"/>
  <c r="AI25" i="8"/>
  <c r="AR48" i="3"/>
  <c r="AE27" i="3"/>
  <c r="AD28" i="3"/>
  <c r="AF76" i="10" l="1"/>
  <c r="AG75" i="10"/>
  <c r="AE85" i="10"/>
  <c r="AD86" i="10"/>
  <c r="AI56" i="10"/>
  <c r="AJ55" i="10"/>
  <c r="AP45" i="10"/>
  <c r="AO46" i="10"/>
  <c r="AI25" i="10"/>
  <c r="AH26" i="10"/>
  <c r="AI65" i="10"/>
  <c r="AH66" i="10"/>
  <c r="AO36" i="10"/>
  <c r="AP35" i="10"/>
  <c r="AH95" i="10"/>
  <c r="AG96" i="10"/>
  <c r="AG75" i="8"/>
  <c r="AF76" i="8"/>
  <c r="AO36" i="8"/>
  <c r="AP35" i="8"/>
  <c r="AE85" i="8"/>
  <c r="AD86" i="8"/>
  <c r="AG95" i="8"/>
  <c r="AF96" i="8"/>
  <c r="AO46" i="8"/>
  <c r="AP45" i="8"/>
  <c r="AJ25" i="8"/>
  <c r="AI26" i="8"/>
  <c r="AJ65" i="8"/>
  <c r="AI66" i="8"/>
  <c r="AL55" i="8"/>
  <c r="AK56" i="8"/>
  <c r="AS48" i="3"/>
  <c r="AF27" i="3"/>
  <c r="AE28" i="3"/>
  <c r="AE86" i="10" l="1"/>
  <c r="AF85" i="10"/>
  <c r="AG76" i="10"/>
  <c r="AH75" i="10"/>
  <c r="AJ25" i="10"/>
  <c r="AI26" i="10"/>
  <c r="AP46" i="10"/>
  <c r="AQ45" i="10"/>
  <c r="AK55" i="10"/>
  <c r="AJ56" i="10"/>
  <c r="AI95" i="10"/>
  <c r="AH96" i="10"/>
  <c r="AI66" i="10"/>
  <c r="AJ65" i="10"/>
  <c r="AP36" i="10"/>
  <c r="AQ35" i="10"/>
  <c r="AH95" i="8"/>
  <c r="AG96" i="8"/>
  <c r="AF85" i="8"/>
  <c r="AE86" i="8"/>
  <c r="AP36" i="8"/>
  <c r="AQ35" i="8"/>
  <c r="AH75" i="8"/>
  <c r="AG76" i="8"/>
  <c r="AQ45" i="8"/>
  <c r="AP46" i="8"/>
  <c r="AK65" i="8"/>
  <c r="AJ66" i="8"/>
  <c r="AM55" i="8"/>
  <c r="AL56" i="8"/>
  <c r="AJ26" i="8"/>
  <c r="AK25" i="8"/>
  <c r="AT48" i="3"/>
  <c r="AG27" i="3"/>
  <c r="AF28" i="3"/>
  <c r="AF86" i="10" l="1"/>
  <c r="AG85" i="10"/>
  <c r="AI75" i="10"/>
  <c r="AH76" i="10"/>
  <c r="AK65" i="10"/>
  <c r="AJ66" i="10"/>
  <c r="AQ36" i="10"/>
  <c r="AR35" i="10"/>
  <c r="AI96" i="10"/>
  <c r="AJ95" i="10"/>
  <c r="AQ46" i="10"/>
  <c r="AR45" i="10"/>
  <c r="AL55" i="10"/>
  <c r="AK56" i="10"/>
  <c r="AJ26" i="10"/>
  <c r="AK25" i="10"/>
  <c r="AQ36" i="8"/>
  <c r="AR35" i="8"/>
  <c r="AI75" i="8"/>
  <c r="AH76" i="8"/>
  <c r="AG85" i="8"/>
  <c r="AF86" i="8"/>
  <c r="AI95" i="8"/>
  <c r="AH96" i="8"/>
  <c r="AR45" i="8"/>
  <c r="AQ46" i="8"/>
  <c r="AN55" i="8"/>
  <c r="AM56" i="8"/>
  <c r="AL65" i="8"/>
  <c r="AK66" i="8"/>
  <c r="AK26" i="8"/>
  <c r="AL25" i="8"/>
  <c r="AU48" i="3"/>
  <c r="AH27" i="3"/>
  <c r="AG28" i="3"/>
  <c r="AI76" i="10" l="1"/>
  <c r="AJ75" i="10"/>
  <c r="AH85" i="10"/>
  <c r="AG86" i="10"/>
  <c r="AL56" i="10"/>
  <c r="AM55" i="10"/>
  <c r="AK26" i="10"/>
  <c r="AL25" i="10"/>
  <c r="AS45" i="10"/>
  <c r="AR46" i="10"/>
  <c r="AK95" i="10"/>
  <c r="AJ96" i="10"/>
  <c r="AR36" i="10"/>
  <c r="AS35" i="10"/>
  <c r="AL65" i="10"/>
  <c r="AK66" i="10"/>
  <c r="AJ95" i="8"/>
  <c r="AI96" i="8"/>
  <c r="AH85" i="8"/>
  <c r="AG86" i="8"/>
  <c r="AJ75" i="8"/>
  <c r="AI76" i="8"/>
  <c r="AR36" i="8"/>
  <c r="AS35" i="8"/>
  <c r="AS45" i="8"/>
  <c r="AR46" i="8"/>
  <c r="AL26" i="8"/>
  <c r="AM25" i="8"/>
  <c r="AM65" i="8"/>
  <c r="AL66" i="8"/>
  <c r="AO55" i="8"/>
  <c r="AN56" i="8"/>
  <c r="AV48" i="3"/>
  <c r="AI27" i="3"/>
  <c r="AH28" i="3"/>
  <c r="AH86" i="10" l="1"/>
  <c r="AI85" i="10"/>
  <c r="AJ76" i="10"/>
  <c r="AK75" i="10"/>
  <c r="AL66" i="10"/>
  <c r="AM65" i="10"/>
  <c r="AT35" i="10"/>
  <c r="AS36" i="10"/>
  <c r="AT45" i="10"/>
  <c r="AS46" i="10"/>
  <c r="AL26" i="10"/>
  <c r="AM25" i="10"/>
  <c r="AM56" i="10"/>
  <c r="AN55" i="10"/>
  <c r="AK96" i="10"/>
  <c r="AL95" i="10"/>
  <c r="AS36" i="8"/>
  <c r="AT35" i="8"/>
  <c r="AK75" i="8"/>
  <c r="AJ76" i="8"/>
  <c r="AI85" i="8"/>
  <c r="AH86" i="8"/>
  <c r="AK95" i="8"/>
  <c r="AJ96" i="8"/>
  <c r="AT45" i="8"/>
  <c r="AS46" i="8"/>
  <c r="AN65" i="8"/>
  <c r="AM66" i="8"/>
  <c r="AM26" i="8"/>
  <c r="AN25" i="8"/>
  <c r="AP55" i="8"/>
  <c r="AO56" i="8"/>
  <c r="AW48" i="3"/>
  <c r="AJ27" i="3"/>
  <c r="AI28" i="3"/>
  <c r="AL75" i="10" l="1"/>
  <c r="AK76" i="10"/>
  <c r="AI86" i="10"/>
  <c r="AJ85" i="10"/>
  <c r="AO55" i="10"/>
  <c r="AN56" i="10"/>
  <c r="AL96" i="10"/>
  <c r="AM95" i="10"/>
  <c r="AU45" i="10"/>
  <c r="AT46" i="10"/>
  <c r="AU35" i="10"/>
  <c r="AT36" i="10"/>
  <c r="AN25" i="10"/>
  <c r="AM26" i="10"/>
  <c r="AM66" i="10"/>
  <c r="AN65" i="10"/>
  <c r="AL95" i="8"/>
  <c r="AK96" i="8"/>
  <c r="AU35" i="8"/>
  <c r="AT36" i="8"/>
  <c r="AJ85" i="8"/>
  <c r="AI86" i="8"/>
  <c r="AK76" i="8"/>
  <c r="AL75" i="8"/>
  <c r="AU45" i="8"/>
  <c r="AT46" i="8"/>
  <c r="AO65" i="8"/>
  <c r="AN66" i="8"/>
  <c r="AO25" i="8"/>
  <c r="AN26" i="8"/>
  <c r="AQ55" i="8"/>
  <c r="AP56" i="8"/>
  <c r="AX48" i="3"/>
  <c r="AK27" i="3"/>
  <c r="AJ28" i="3"/>
  <c r="AK85" i="10" l="1"/>
  <c r="AJ86" i="10"/>
  <c r="AL76" i="10"/>
  <c r="AM75" i="10"/>
  <c r="AO65" i="10"/>
  <c r="AN66" i="10"/>
  <c r="AO25" i="10"/>
  <c r="AN26" i="10"/>
  <c r="AM96" i="10"/>
  <c r="AN95" i="10"/>
  <c r="AV45" i="10"/>
  <c r="AU46" i="10"/>
  <c r="AU36" i="10"/>
  <c r="AV35" i="10"/>
  <c r="AO56" i="10"/>
  <c r="AP55" i="10"/>
  <c r="AM75" i="8"/>
  <c r="AL76" i="8"/>
  <c r="AK85" i="8"/>
  <c r="AJ86" i="8"/>
  <c r="AU36" i="8"/>
  <c r="AV35" i="8"/>
  <c r="AM95" i="8"/>
  <c r="AL96" i="8"/>
  <c r="AU46" i="8"/>
  <c r="AV45" i="8"/>
  <c r="AR55" i="8"/>
  <c r="AQ56" i="8"/>
  <c r="AP25" i="8"/>
  <c r="AO26" i="8"/>
  <c r="AP65" i="8"/>
  <c r="AO66" i="8"/>
  <c r="AY48" i="3"/>
  <c r="AL27" i="3"/>
  <c r="AK28" i="3"/>
  <c r="AM76" i="10" l="1"/>
  <c r="AN75" i="10"/>
  <c r="AL85" i="10"/>
  <c r="AK86" i="10"/>
  <c r="AV36" i="10"/>
  <c r="AW35" i="10"/>
  <c r="AN96" i="10"/>
  <c r="AO95" i="10"/>
  <c r="AP56" i="10"/>
  <c r="AQ55" i="10"/>
  <c r="AP25" i="10"/>
  <c r="AO26" i="10"/>
  <c r="AV46" i="10"/>
  <c r="AW45" i="10"/>
  <c r="AO66" i="10"/>
  <c r="AP65" i="10"/>
  <c r="AV36" i="8"/>
  <c r="AW35" i="8"/>
  <c r="AL85" i="8"/>
  <c r="AK86" i="8"/>
  <c r="AN95" i="8"/>
  <c r="AM96" i="8"/>
  <c r="AN75" i="8"/>
  <c r="AM76" i="8"/>
  <c r="AW45" i="8"/>
  <c r="AV46" i="8"/>
  <c r="AQ25" i="8"/>
  <c r="AP26" i="8"/>
  <c r="AQ65" i="8"/>
  <c r="AP66" i="8"/>
  <c r="AS55" i="8"/>
  <c r="AR56" i="8"/>
  <c r="AZ48" i="3"/>
  <c r="AM27" i="3"/>
  <c r="AL28" i="3"/>
  <c r="AM85" i="10" l="1"/>
  <c r="AL86" i="10"/>
  <c r="AO75" i="10"/>
  <c r="AN76" i="10"/>
  <c r="AQ65" i="10"/>
  <c r="AP66" i="10"/>
  <c r="AR55" i="10"/>
  <c r="AQ56" i="10"/>
  <c r="AX45" i="10"/>
  <c r="AW46" i="10"/>
  <c r="AQ25" i="10"/>
  <c r="AP26" i="10"/>
  <c r="AP95" i="10"/>
  <c r="AO96" i="10"/>
  <c r="AW36" i="10"/>
  <c r="AX35" i="10"/>
  <c r="AN76" i="8"/>
  <c r="AO75" i="8"/>
  <c r="AX35" i="8"/>
  <c r="AW36" i="8"/>
  <c r="AO95" i="8"/>
  <c r="AN96" i="8"/>
  <c r="AM85" i="8"/>
  <c r="AL86" i="8"/>
  <c r="AW46" i="8"/>
  <c r="AX45" i="8"/>
  <c r="AR65" i="8"/>
  <c r="AQ66" i="8"/>
  <c r="AT55" i="8"/>
  <c r="AS56" i="8"/>
  <c r="AQ26" i="8"/>
  <c r="AR25" i="8"/>
  <c r="BA48" i="3"/>
  <c r="AN27" i="3"/>
  <c r="AM28" i="3"/>
  <c r="AP75" i="10" l="1"/>
  <c r="AO76" i="10"/>
  <c r="AM86" i="10"/>
  <c r="AN85" i="10"/>
  <c r="AR25" i="10"/>
  <c r="AQ26" i="10"/>
  <c r="AY45" i="10"/>
  <c r="AX46" i="10"/>
  <c r="AX36" i="10"/>
  <c r="AY35" i="10"/>
  <c r="AS55" i="10"/>
  <c r="AR56" i="10"/>
  <c r="AQ95" i="10"/>
  <c r="AP96" i="10"/>
  <c r="AQ66" i="10"/>
  <c r="AR65" i="10"/>
  <c r="AX36" i="8"/>
  <c r="AY35" i="8"/>
  <c r="AN85" i="8"/>
  <c r="AM86" i="8"/>
  <c r="AP75" i="8"/>
  <c r="AO76" i="8"/>
  <c r="AP95" i="8"/>
  <c r="AO96" i="8"/>
  <c r="AY45" i="8"/>
  <c r="AX46" i="8"/>
  <c r="AU55" i="8"/>
  <c r="AT56" i="8"/>
  <c r="AS25" i="8"/>
  <c r="AR26" i="8"/>
  <c r="AS65" i="8"/>
  <c r="AR66" i="8"/>
  <c r="BB48" i="3"/>
  <c r="AO27" i="3"/>
  <c r="AN28" i="3"/>
  <c r="AN86" i="10" l="1"/>
  <c r="AO85" i="10"/>
  <c r="AQ75" i="10"/>
  <c r="AP76" i="10"/>
  <c r="AR66" i="10"/>
  <c r="AS65" i="10"/>
  <c r="AY46" i="10"/>
  <c r="AZ45" i="10"/>
  <c r="AQ96" i="10"/>
  <c r="AR95" i="10"/>
  <c r="AR26" i="10"/>
  <c r="AS25" i="10"/>
  <c r="AS56" i="10"/>
  <c r="AT55" i="10"/>
  <c r="AY36" i="10"/>
  <c r="AZ35" i="10"/>
  <c r="AQ95" i="8"/>
  <c r="AP96" i="8"/>
  <c r="AP76" i="8"/>
  <c r="AQ75" i="8"/>
  <c r="AO85" i="8"/>
  <c r="AN86" i="8"/>
  <c r="AY36" i="8"/>
  <c r="AZ35" i="8"/>
  <c r="AY46" i="8"/>
  <c r="AZ45" i="8"/>
  <c r="AS26" i="8"/>
  <c r="AT25" i="8"/>
  <c r="AT65" i="8"/>
  <c r="AS66" i="8"/>
  <c r="AV55" i="8"/>
  <c r="AU56" i="8"/>
  <c r="BC48" i="3"/>
  <c r="AP27" i="3"/>
  <c r="AO28" i="3"/>
  <c r="AR75" i="10" l="1"/>
  <c r="AQ76" i="10"/>
  <c r="AP85" i="10"/>
  <c r="AO86" i="10"/>
  <c r="AZ46" i="10"/>
  <c r="BA45" i="10"/>
  <c r="AS26" i="10"/>
  <c r="AT25" i="10"/>
  <c r="AS95" i="10"/>
  <c r="AR96" i="10"/>
  <c r="AT56" i="10"/>
  <c r="AU55" i="10"/>
  <c r="AS66" i="10"/>
  <c r="AT65" i="10"/>
  <c r="BA35" i="10"/>
  <c r="AZ36" i="10"/>
  <c r="AZ36" i="8"/>
  <c r="BA35" i="8"/>
  <c r="AP85" i="8"/>
  <c r="AO86" i="8"/>
  <c r="AR75" i="8"/>
  <c r="AQ76" i="8"/>
  <c r="AR95" i="8"/>
  <c r="AQ96" i="8"/>
  <c r="AZ46" i="8"/>
  <c r="BA45" i="8"/>
  <c r="AU65" i="8"/>
  <c r="AT66" i="8"/>
  <c r="AT26" i="8"/>
  <c r="AU25" i="8"/>
  <c r="AW55" i="8"/>
  <c r="AV56" i="8"/>
  <c r="BD48" i="3"/>
  <c r="AQ27" i="3"/>
  <c r="AP28" i="3"/>
  <c r="AP86" i="10" l="1"/>
  <c r="AQ85" i="10"/>
  <c r="AR76" i="10"/>
  <c r="AS75" i="10"/>
  <c r="BA36" i="10"/>
  <c r="BB35" i="10"/>
  <c r="AS96" i="10"/>
  <c r="AT95" i="10"/>
  <c r="AU65" i="10"/>
  <c r="AT66" i="10"/>
  <c r="AT26" i="10"/>
  <c r="AU25" i="10"/>
  <c r="AV55" i="10"/>
  <c r="AU56" i="10"/>
  <c r="BB45" i="10"/>
  <c r="BA46" i="10"/>
  <c r="AS95" i="8"/>
  <c r="AR96" i="8"/>
  <c r="AQ85" i="8"/>
  <c r="AP86" i="8"/>
  <c r="AS75" i="8"/>
  <c r="AR76" i="8"/>
  <c r="BB35" i="8"/>
  <c r="BA36" i="8"/>
  <c r="BB45" i="8"/>
  <c r="BA46" i="8"/>
  <c r="AV25" i="8"/>
  <c r="AU26" i="8"/>
  <c r="AX55" i="8"/>
  <c r="AW56" i="8"/>
  <c r="AV65" i="8"/>
  <c r="AU66" i="8"/>
  <c r="BE48" i="3"/>
  <c r="AR27" i="3"/>
  <c r="AQ28" i="3"/>
  <c r="AS76" i="10" l="1"/>
  <c r="AT75" i="10"/>
  <c r="AQ86" i="10"/>
  <c r="AR85" i="10"/>
  <c r="BC45" i="10"/>
  <c r="BB46" i="10"/>
  <c r="AU26" i="10"/>
  <c r="AV25" i="10"/>
  <c r="AW55" i="10"/>
  <c r="AV56" i="10"/>
  <c r="AV65" i="10"/>
  <c r="AU66" i="10"/>
  <c r="BB36" i="10"/>
  <c r="BC35" i="10"/>
  <c r="AT96" i="10"/>
  <c r="AU95" i="10"/>
  <c r="BC35" i="8"/>
  <c r="BB36" i="8"/>
  <c r="AT75" i="8"/>
  <c r="AS76" i="8"/>
  <c r="AR85" i="8"/>
  <c r="AQ86" i="8"/>
  <c r="AT95" i="8"/>
  <c r="AS96" i="8"/>
  <c r="BC45" i="8"/>
  <c r="BB46" i="8"/>
  <c r="AY55" i="8"/>
  <c r="AX56" i="8"/>
  <c r="AW65" i="8"/>
  <c r="AV66" i="8"/>
  <c r="AW25" i="8"/>
  <c r="AV26" i="8"/>
  <c r="BF48" i="3"/>
  <c r="AS27" i="3"/>
  <c r="AR28" i="3"/>
  <c r="AT76" i="10" l="1"/>
  <c r="AU75" i="10"/>
  <c r="AR86" i="10"/>
  <c r="AS85" i="10"/>
  <c r="AU96" i="10"/>
  <c r="AV95" i="10"/>
  <c r="AX55" i="10"/>
  <c r="AW56" i="10"/>
  <c r="BC36" i="10"/>
  <c r="BD35" i="10"/>
  <c r="AW25" i="10"/>
  <c r="AV26" i="10"/>
  <c r="AW65" i="10"/>
  <c r="AV66" i="10"/>
  <c r="BD45" i="10"/>
  <c r="BC46" i="10"/>
  <c r="AU95" i="8"/>
  <c r="AT96" i="8"/>
  <c r="AS85" i="8"/>
  <c r="AR86" i="8"/>
  <c r="AT76" i="8"/>
  <c r="AU75" i="8"/>
  <c r="BC36" i="8"/>
  <c r="BD35" i="8"/>
  <c r="BD45" i="8"/>
  <c r="BC46" i="8"/>
  <c r="AX65" i="8"/>
  <c r="AW66" i="8"/>
  <c r="AW26" i="8"/>
  <c r="AX25" i="8"/>
  <c r="AZ55" i="8"/>
  <c r="AY56" i="8"/>
  <c r="BG48" i="3"/>
  <c r="AT27" i="3"/>
  <c r="AS28" i="3"/>
  <c r="AT85" i="10" l="1"/>
  <c r="AS86" i="10"/>
  <c r="AV75" i="10"/>
  <c r="AU76" i="10"/>
  <c r="AW66" i="10"/>
  <c r="AX65" i="10"/>
  <c r="BE35" i="10"/>
  <c r="BD36" i="10"/>
  <c r="AX56" i="10"/>
  <c r="AY55" i="10"/>
  <c r="AV96" i="10"/>
  <c r="AW95" i="10"/>
  <c r="BD46" i="10"/>
  <c r="BE45" i="10"/>
  <c r="AX25" i="10"/>
  <c r="AW26" i="10"/>
  <c r="BE35" i="8"/>
  <c r="BD36" i="8"/>
  <c r="AV75" i="8"/>
  <c r="AU76" i="8"/>
  <c r="AT85" i="8"/>
  <c r="AS86" i="8"/>
  <c r="AV95" i="8"/>
  <c r="AU96" i="8"/>
  <c r="BE45" i="8"/>
  <c r="BD46" i="8"/>
  <c r="AX26" i="8"/>
  <c r="AY25" i="8"/>
  <c r="AY65" i="8"/>
  <c r="AX66" i="8"/>
  <c r="BA55" i="8"/>
  <c r="AZ56" i="8"/>
  <c r="BH48" i="3"/>
  <c r="AU27" i="3"/>
  <c r="AT28" i="3"/>
  <c r="AV76" i="10" l="1"/>
  <c r="AW75" i="10"/>
  <c r="AU85" i="10"/>
  <c r="AT86" i="10"/>
  <c r="BF45" i="10"/>
  <c r="BE46" i="10"/>
  <c r="AY56" i="10"/>
  <c r="AZ55" i="10"/>
  <c r="AY25" i="10"/>
  <c r="AX26" i="10"/>
  <c r="BF35" i="10"/>
  <c r="BE36" i="10"/>
  <c r="AW96" i="10"/>
  <c r="AX95" i="10"/>
  <c r="AX66" i="10"/>
  <c r="AY65" i="10"/>
  <c r="AW95" i="8"/>
  <c r="AV96" i="8"/>
  <c r="AU85" i="8"/>
  <c r="AT86" i="8"/>
  <c r="AV76" i="8"/>
  <c r="AW75" i="8"/>
  <c r="BF35" i="8"/>
  <c r="BE36" i="8"/>
  <c r="BF45" i="8"/>
  <c r="BE46" i="8"/>
  <c r="BB55" i="8"/>
  <c r="BA56" i="8"/>
  <c r="AZ65" i="8"/>
  <c r="AY66" i="8"/>
  <c r="AZ25" i="8"/>
  <c r="AY26" i="8"/>
  <c r="BI48" i="3"/>
  <c r="AV27" i="3"/>
  <c r="AU28" i="3"/>
  <c r="AV85" i="10" l="1"/>
  <c r="AU86" i="10"/>
  <c r="AW76" i="10"/>
  <c r="AX75" i="10"/>
  <c r="AY66" i="10"/>
  <c r="AZ65" i="10"/>
  <c r="AY95" i="10"/>
  <c r="AX96" i="10"/>
  <c r="AZ56" i="10"/>
  <c r="BA55" i="10"/>
  <c r="BF46" i="10"/>
  <c r="BG45" i="10"/>
  <c r="AZ25" i="10"/>
  <c r="AY26" i="10"/>
  <c r="BG35" i="10"/>
  <c r="BF36" i="10"/>
  <c r="BG35" i="8"/>
  <c r="BF36" i="8"/>
  <c r="AV85" i="8"/>
  <c r="AU86" i="8"/>
  <c r="AX75" i="8"/>
  <c r="AW76" i="8"/>
  <c r="AX95" i="8"/>
  <c r="AW96" i="8"/>
  <c r="BG45" i="8"/>
  <c r="BF46" i="8"/>
  <c r="BA65" i="8"/>
  <c r="AZ66" i="8"/>
  <c r="BA25" i="8"/>
  <c r="AZ26" i="8"/>
  <c r="BC55" i="8"/>
  <c r="BB56" i="8"/>
  <c r="BJ48" i="3"/>
  <c r="AW27" i="3"/>
  <c r="AV28" i="3"/>
  <c r="AX76" i="10" l="1"/>
  <c r="AY75" i="10"/>
  <c r="AW85" i="10"/>
  <c r="AV86" i="10"/>
  <c r="BA56" i="10"/>
  <c r="BB55" i="10"/>
  <c r="BA25" i="10"/>
  <c r="AZ26" i="10"/>
  <c r="AY96" i="10"/>
  <c r="AZ95" i="10"/>
  <c r="BG46" i="10"/>
  <c r="BH45" i="10"/>
  <c r="BA65" i="10"/>
  <c r="AZ66" i="10"/>
  <c r="BG36" i="10"/>
  <c r="BH35" i="10"/>
  <c r="AY95" i="8"/>
  <c r="AX96" i="8"/>
  <c r="AY75" i="8"/>
  <c r="AX76" i="8"/>
  <c r="AW85" i="8"/>
  <c r="AV86" i="8"/>
  <c r="BG36" i="8"/>
  <c r="BH35" i="8"/>
  <c r="BH45" i="8"/>
  <c r="BG46" i="8"/>
  <c r="BA26" i="8"/>
  <c r="BB25" i="8"/>
  <c r="BB65" i="8"/>
  <c r="BA66" i="8"/>
  <c r="BD55" i="8"/>
  <c r="BC56" i="8"/>
  <c r="BK48" i="3"/>
  <c r="AX27" i="3"/>
  <c r="AW28" i="3"/>
  <c r="AX85" i="10" l="1"/>
  <c r="AW86" i="10"/>
  <c r="AZ75" i="10"/>
  <c r="AY76" i="10"/>
  <c r="BI35" i="10"/>
  <c r="BH36" i="10"/>
  <c r="BB25" i="10"/>
  <c r="BA26" i="10"/>
  <c r="BH46" i="10"/>
  <c r="BI45" i="10"/>
  <c r="BA95" i="10"/>
  <c r="AZ96" i="10"/>
  <c r="BB56" i="10"/>
  <c r="BC55" i="10"/>
  <c r="BB65" i="10"/>
  <c r="BA66" i="10"/>
  <c r="BH36" i="8"/>
  <c r="BI35" i="8"/>
  <c r="AX85" i="8"/>
  <c r="AW86" i="8"/>
  <c r="AZ75" i="8"/>
  <c r="AY76" i="8"/>
  <c r="AZ95" i="8"/>
  <c r="AY96" i="8"/>
  <c r="BI45" i="8"/>
  <c r="BH46" i="8"/>
  <c r="BE55" i="8"/>
  <c r="BD56" i="8"/>
  <c r="BB26" i="8"/>
  <c r="BC25" i="8"/>
  <c r="BC65" i="8"/>
  <c r="BB66" i="8"/>
  <c r="BL48" i="3"/>
  <c r="AY27" i="3"/>
  <c r="AX28" i="3"/>
  <c r="BA75" i="10" l="1"/>
  <c r="AZ76" i="10"/>
  <c r="AX86" i="10"/>
  <c r="AY85" i="10"/>
  <c r="BI46" i="10"/>
  <c r="BJ45" i="10"/>
  <c r="BC25" i="10"/>
  <c r="BB26" i="10"/>
  <c r="BC65" i="10"/>
  <c r="BB66" i="10"/>
  <c r="BC56" i="10"/>
  <c r="BD55" i="10"/>
  <c r="BB95" i="10"/>
  <c r="BA96" i="10"/>
  <c r="BJ35" i="10"/>
  <c r="BI36" i="10"/>
  <c r="BA95" i="8"/>
  <c r="AZ96" i="8"/>
  <c r="AY85" i="8"/>
  <c r="AX86" i="8"/>
  <c r="BA75" i="8"/>
  <c r="AZ76" i="8"/>
  <c r="BI36" i="8"/>
  <c r="BJ35" i="8"/>
  <c r="BJ45" i="8"/>
  <c r="BI46" i="8"/>
  <c r="BD65" i="8"/>
  <c r="BC66" i="8"/>
  <c r="BC26" i="8"/>
  <c r="BD25" i="8"/>
  <c r="BF55" i="8"/>
  <c r="BE56" i="8"/>
  <c r="BM48" i="3"/>
  <c r="AZ27" i="3"/>
  <c r="AY28" i="3"/>
  <c r="AY86" i="10" l="1"/>
  <c r="AZ85" i="10"/>
  <c r="BB75" i="10"/>
  <c r="BA76" i="10"/>
  <c r="BD25" i="10"/>
  <c r="BC26" i="10"/>
  <c r="BK45" i="10"/>
  <c r="BJ46" i="10"/>
  <c r="BC95" i="10"/>
  <c r="BB96" i="10"/>
  <c r="BJ36" i="10"/>
  <c r="BK35" i="10"/>
  <c r="BE55" i="10"/>
  <c r="BD56" i="10"/>
  <c r="BD65" i="10"/>
  <c r="BC66" i="10"/>
  <c r="BB75" i="8"/>
  <c r="BA76" i="8"/>
  <c r="AZ85" i="8"/>
  <c r="AY86" i="8"/>
  <c r="BJ36" i="8"/>
  <c r="BK35" i="8"/>
  <c r="BB95" i="8"/>
  <c r="BA96" i="8"/>
  <c r="BJ46" i="8"/>
  <c r="BK45" i="8"/>
  <c r="BE25" i="8"/>
  <c r="BD26" i="8"/>
  <c r="BE65" i="8"/>
  <c r="BD66" i="8"/>
  <c r="BG55" i="8"/>
  <c r="BF56" i="8"/>
  <c r="BA27" i="3"/>
  <c r="AZ28" i="3"/>
  <c r="BB76" i="10" l="1"/>
  <c r="BC75" i="10"/>
  <c r="AZ86" i="10"/>
  <c r="BA85" i="10"/>
  <c r="BC96" i="10"/>
  <c r="BD95" i="10"/>
  <c r="BK36" i="10"/>
  <c r="BL35" i="10"/>
  <c r="BE65" i="10"/>
  <c r="BD66" i="10"/>
  <c r="BL45" i="10"/>
  <c r="BK46" i="10"/>
  <c r="BF55" i="10"/>
  <c r="BE56" i="10"/>
  <c r="BE25" i="10"/>
  <c r="BD26" i="10"/>
  <c r="BK36" i="8"/>
  <c r="BL35" i="8"/>
  <c r="AZ86" i="8"/>
  <c r="BA85" i="8"/>
  <c r="BC95" i="8"/>
  <c r="BB96" i="8"/>
  <c r="BC75" i="8"/>
  <c r="BB76" i="8"/>
  <c r="BL45" i="8"/>
  <c r="BK46" i="8"/>
  <c r="BH55" i="8"/>
  <c r="BG56" i="8"/>
  <c r="BF65" i="8"/>
  <c r="BE66" i="8"/>
  <c r="BF25" i="8"/>
  <c r="BE26" i="8"/>
  <c r="BB27" i="3"/>
  <c r="BA28" i="3"/>
  <c r="BB85" i="10" l="1"/>
  <c r="BA86" i="10"/>
  <c r="BC76" i="10"/>
  <c r="BD75" i="10"/>
  <c r="BE26" i="10"/>
  <c r="BF25" i="10"/>
  <c r="BG55" i="10"/>
  <c r="BF56" i="10"/>
  <c r="BE66" i="10"/>
  <c r="BF65" i="10"/>
  <c r="BM35" i="10"/>
  <c r="BL36" i="10"/>
  <c r="BL46" i="10"/>
  <c r="BM45" i="10"/>
  <c r="BD96" i="10"/>
  <c r="BE95" i="10"/>
  <c r="BD95" i="8"/>
  <c r="BC96" i="8"/>
  <c r="BD75" i="8"/>
  <c r="BC76" i="8"/>
  <c r="BB85" i="8"/>
  <c r="BA86" i="8"/>
  <c r="BL36" i="8"/>
  <c r="BM35" i="8"/>
  <c r="BL46" i="8"/>
  <c r="BM45" i="8"/>
  <c r="BG65" i="8"/>
  <c r="BF66" i="8"/>
  <c r="BF26" i="8"/>
  <c r="BG25" i="8"/>
  <c r="BI55" i="8"/>
  <c r="BH56" i="8"/>
  <c r="BC27" i="3"/>
  <c r="BB28" i="3"/>
  <c r="BE75" i="10" l="1"/>
  <c r="BD76" i="10"/>
  <c r="BC85" i="10"/>
  <c r="BB86" i="10"/>
  <c r="BM36" i="10"/>
  <c r="BN35" i="10"/>
  <c r="BF66" i="10"/>
  <c r="BG65" i="10"/>
  <c r="BM46" i="10"/>
  <c r="BN45" i="10"/>
  <c r="BF26" i="10"/>
  <c r="BG25" i="10"/>
  <c r="BE96" i="10"/>
  <c r="BF95" i="10"/>
  <c r="BH55" i="10"/>
  <c r="BG56" i="10"/>
  <c r="BM36" i="8"/>
  <c r="BN35" i="8"/>
  <c r="BE75" i="8"/>
  <c r="BD76" i="8"/>
  <c r="BC85" i="8"/>
  <c r="BB86" i="8"/>
  <c r="BE95" i="8"/>
  <c r="BD96" i="8"/>
  <c r="BN45" i="8"/>
  <c r="BM46" i="8"/>
  <c r="BG26" i="8"/>
  <c r="BH25" i="8"/>
  <c r="BH65" i="8"/>
  <c r="BG66" i="8"/>
  <c r="BJ55" i="8"/>
  <c r="BI56" i="8"/>
  <c r="BD27" i="3"/>
  <c r="BC28" i="3"/>
  <c r="BD85" i="10" l="1"/>
  <c r="BC86" i="10"/>
  <c r="BE76" i="10"/>
  <c r="BF75" i="10"/>
  <c r="BH25" i="10"/>
  <c r="BG26" i="10"/>
  <c r="BF96" i="10"/>
  <c r="BG95" i="10"/>
  <c r="D35" i="10"/>
  <c r="BN36" i="10"/>
  <c r="D36" i="10" s="1"/>
  <c r="BO35" i="10"/>
  <c r="BN46" i="10"/>
  <c r="D46" i="10" s="1"/>
  <c r="BO45" i="10"/>
  <c r="D45" i="10"/>
  <c r="BI55" i="10"/>
  <c r="BH56" i="10"/>
  <c r="BG66" i="10"/>
  <c r="BH65" i="10"/>
  <c r="BF95" i="8"/>
  <c r="BE96" i="8"/>
  <c r="BD85" i="8"/>
  <c r="BC86" i="8"/>
  <c r="BF75" i="8"/>
  <c r="BE76" i="8"/>
  <c r="BN36" i="8"/>
  <c r="BO35" i="8"/>
  <c r="BO45" i="8"/>
  <c r="BN46" i="8"/>
  <c r="BK55" i="8"/>
  <c r="BJ56" i="8"/>
  <c r="BI65" i="8"/>
  <c r="BH66" i="8"/>
  <c r="BI25" i="8"/>
  <c r="BH26" i="8"/>
  <c r="BE27" i="3"/>
  <c r="BD28" i="3"/>
  <c r="BF76" i="10" l="1"/>
  <c r="BG75" i="10"/>
  <c r="BD86" i="10"/>
  <c r="BE85" i="10"/>
  <c r="BJ55" i="10"/>
  <c r="BI56" i="10"/>
  <c r="BG96" i="10"/>
  <c r="BH95" i="10"/>
  <c r="BH66" i="10"/>
  <c r="BI65" i="10"/>
  <c r="BO46" i="10"/>
  <c r="BP45" i="10"/>
  <c r="BP35" i="10"/>
  <c r="BO36" i="10"/>
  <c r="BH26" i="10"/>
  <c r="BI25" i="10"/>
  <c r="BG75" i="8"/>
  <c r="BF76" i="8"/>
  <c r="BE85" i="8"/>
  <c r="BD86" i="8"/>
  <c r="BO36" i="8"/>
  <c r="BP35" i="8"/>
  <c r="D35" i="8" s="1"/>
  <c r="BG95" i="8"/>
  <c r="BF96" i="8"/>
  <c r="BP45" i="8"/>
  <c r="D45" i="8" s="1"/>
  <c r="BO46" i="8"/>
  <c r="BI26" i="8"/>
  <c r="BJ25" i="8"/>
  <c r="BJ65" i="8"/>
  <c r="BI66" i="8"/>
  <c r="BL55" i="8"/>
  <c r="BK56" i="8"/>
  <c r="BF27" i="3"/>
  <c r="BE28" i="3"/>
  <c r="BF85" i="10" l="1"/>
  <c r="BE86" i="10"/>
  <c r="BG76" i="10"/>
  <c r="BH75" i="10"/>
  <c r="BI66" i="10"/>
  <c r="BJ65" i="10"/>
  <c r="BQ35" i="10"/>
  <c r="BP36" i="10"/>
  <c r="BJ56" i="10"/>
  <c r="BK55" i="10"/>
  <c r="BJ25" i="10"/>
  <c r="BI26" i="10"/>
  <c r="BQ45" i="10"/>
  <c r="BP46" i="10"/>
  <c r="BI95" i="10"/>
  <c r="BH96" i="10"/>
  <c r="BH95" i="8"/>
  <c r="BG96" i="8"/>
  <c r="BP36" i="8"/>
  <c r="D36" i="8" s="1"/>
  <c r="BQ35" i="8"/>
  <c r="BF85" i="8"/>
  <c r="BE86" i="8"/>
  <c r="BG76" i="8"/>
  <c r="BH75" i="8"/>
  <c r="BQ45" i="8"/>
  <c r="BP46" i="8"/>
  <c r="D46" i="8" s="1"/>
  <c r="BK65" i="8"/>
  <c r="BJ66" i="8"/>
  <c r="BJ26" i="8"/>
  <c r="BK25" i="8"/>
  <c r="BM55" i="8"/>
  <c r="BL56" i="8"/>
  <c r="BG27" i="3"/>
  <c r="BF28" i="3"/>
  <c r="BI75" i="10" l="1"/>
  <c r="BH76" i="10"/>
  <c r="BG85" i="10"/>
  <c r="BF86" i="10"/>
  <c r="BQ46" i="10"/>
  <c r="BR45" i="10"/>
  <c r="BR35" i="10"/>
  <c r="BQ36" i="10"/>
  <c r="BJ95" i="10"/>
  <c r="BI96" i="10"/>
  <c r="BK65" i="10"/>
  <c r="BJ66" i="10"/>
  <c r="BL55" i="10"/>
  <c r="BK56" i="10"/>
  <c r="BK25" i="10"/>
  <c r="BJ26" i="10"/>
  <c r="BH76" i="8"/>
  <c r="BI75" i="8"/>
  <c r="BG85" i="8"/>
  <c r="BF86" i="8"/>
  <c r="BR35" i="8"/>
  <c r="BQ36" i="8"/>
  <c r="BI95" i="8"/>
  <c r="BH96" i="8"/>
  <c r="BR45" i="8"/>
  <c r="BQ46" i="8"/>
  <c r="BK26" i="8"/>
  <c r="BL25" i="8"/>
  <c r="BN55" i="8"/>
  <c r="BM56" i="8"/>
  <c r="BL65" i="8"/>
  <c r="BK66" i="8"/>
  <c r="BH27" i="3"/>
  <c r="BG28" i="3"/>
  <c r="BG86" i="10" l="1"/>
  <c r="BH85" i="10"/>
  <c r="BJ75" i="10"/>
  <c r="BI76" i="10"/>
  <c r="BL25" i="10"/>
  <c r="BK26" i="10"/>
  <c r="BL56" i="10"/>
  <c r="BM55" i="10"/>
  <c r="BS35" i="10"/>
  <c r="BR36" i="10"/>
  <c r="BR46" i="10"/>
  <c r="BS45" i="10"/>
  <c r="BK66" i="10"/>
  <c r="BL65" i="10"/>
  <c r="BK95" i="10"/>
  <c r="BJ96" i="10"/>
  <c r="BJ95" i="8"/>
  <c r="BI96" i="8"/>
  <c r="BH85" i="8"/>
  <c r="BG86" i="8"/>
  <c r="BS35" i="8"/>
  <c r="BR36" i="8"/>
  <c r="BJ75" i="8"/>
  <c r="BI76" i="8"/>
  <c r="BS45" i="8"/>
  <c r="BR46" i="8"/>
  <c r="BL26" i="8"/>
  <c r="BM25" i="8"/>
  <c r="BO55" i="8"/>
  <c r="D55" i="8" s="1"/>
  <c r="BN56" i="8"/>
  <c r="BM65" i="8"/>
  <c r="BL66" i="8"/>
  <c r="BI27" i="3"/>
  <c r="BH28" i="3"/>
  <c r="BJ76" i="10" l="1"/>
  <c r="BK75" i="10"/>
  <c r="BI85" i="10"/>
  <c r="BH86" i="10"/>
  <c r="BS36" i="10"/>
  <c r="BT35" i="10"/>
  <c r="BM56" i="10"/>
  <c r="BN55" i="10"/>
  <c r="BM65" i="10"/>
  <c r="BL66" i="10"/>
  <c r="BL95" i="10"/>
  <c r="BK96" i="10"/>
  <c r="BL26" i="10"/>
  <c r="BM25" i="10"/>
  <c r="BT45" i="10"/>
  <c r="BS46" i="10"/>
  <c r="BK75" i="8"/>
  <c r="BJ76" i="8"/>
  <c r="BH86" i="8"/>
  <c r="BI85" i="8"/>
  <c r="BS36" i="8"/>
  <c r="BT35" i="8"/>
  <c r="BK95" i="8"/>
  <c r="BJ96" i="8"/>
  <c r="BT45" i="8"/>
  <c r="BS46" i="8"/>
  <c r="BN65" i="8"/>
  <c r="BM66" i="8"/>
  <c r="BP55" i="8"/>
  <c r="BO56" i="8"/>
  <c r="D56" i="8" s="1"/>
  <c r="BN25" i="8"/>
  <c r="BM26" i="8"/>
  <c r="BJ27" i="3"/>
  <c r="BI28" i="3"/>
  <c r="BJ85" i="10" l="1"/>
  <c r="BI86" i="10"/>
  <c r="BK76" i="10"/>
  <c r="BL75" i="10"/>
  <c r="BM66" i="10"/>
  <c r="D66" i="10" s="1"/>
  <c r="D65" i="10"/>
  <c r="BN65" i="10"/>
  <c r="BM26" i="10"/>
  <c r="BN25" i="10"/>
  <c r="BN56" i="10"/>
  <c r="D56" i="10" s="1"/>
  <c r="D55" i="10"/>
  <c r="BO55" i="10"/>
  <c r="BL96" i="10"/>
  <c r="BM95" i="10"/>
  <c r="BU45" i="10"/>
  <c r="BT46" i="10"/>
  <c r="BT36" i="10"/>
  <c r="BU35" i="10"/>
  <c r="BL95" i="8"/>
  <c r="BK96" i="8"/>
  <c r="BU35" i="8"/>
  <c r="BT36" i="8"/>
  <c r="BI86" i="8"/>
  <c r="BJ85" i="8"/>
  <c r="BL75" i="8"/>
  <c r="BK76" i="8"/>
  <c r="BT46" i="8"/>
  <c r="BU45" i="8"/>
  <c r="BO25" i="8"/>
  <c r="D25" i="8" s="1"/>
  <c r="BN26" i="8"/>
  <c r="BQ55" i="8"/>
  <c r="BP56" i="8"/>
  <c r="BO65" i="8"/>
  <c r="D65" i="8" s="1"/>
  <c r="BN66" i="8"/>
  <c r="BK27" i="3"/>
  <c r="BJ28" i="3"/>
  <c r="BM75" i="10" l="1"/>
  <c r="BL76" i="10"/>
  <c r="BK85" i="10"/>
  <c r="BJ86" i="10"/>
  <c r="BU46" i="10"/>
  <c r="BV45" i="10"/>
  <c r="BO56" i="10"/>
  <c r="BP55" i="10"/>
  <c r="BN66" i="10"/>
  <c r="BO65" i="10"/>
  <c r="BM96" i="10"/>
  <c r="BN95" i="10"/>
  <c r="BO25" i="10"/>
  <c r="D25" i="10"/>
  <c r="BN26" i="10"/>
  <c r="D26" i="10" s="1"/>
  <c r="BV35" i="10"/>
  <c r="BU36" i="10"/>
  <c r="BM75" i="8"/>
  <c r="BL76" i="8"/>
  <c r="BV35" i="8"/>
  <c r="BU36" i="8"/>
  <c r="BK85" i="8"/>
  <c r="BJ86" i="8"/>
  <c r="BM95" i="8"/>
  <c r="BL96" i="8"/>
  <c r="BV45" i="8"/>
  <c r="BU46" i="8"/>
  <c r="BP65" i="8"/>
  <c r="BO66" i="8"/>
  <c r="D66" i="8" s="1"/>
  <c r="BR55" i="8"/>
  <c r="BQ56" i="8"/>
  <c r="BP25" i="8"/>
  <c r="BO26" i="8"/>
  <c r="D26" i="8" s="1"/>
  <c r="BL27" i="3"/>
  <c r="BK28" i="3"/>
  <c r="BL85" i="10" l="1"/>
  <c r="BK86" i="10"/>
  <c r="BM76" i="10"/>
  <c r="BN75" i="10"/>
  <c r="BW35" i="10"/>
  <c r="BV36" i="10"/>
  <c r="BP56" i="10"/>
  <c r="BQ55" i="10"/>
  <c r="BW45" i="10"/>
  <c r="BV46" i="10"/>
  <c r="BP25" i="10"/>
  <c r="BO26" i="10"/>
  <c r="BN96" i="10"/>
  <c r="D96" i="10" s="1"/>
  <c r="D95" i="10"/>
  <c r="BO95" i="10"/>
  <c r="BO66" i="10"/>
  <c r="BP65" i="10"/>
  <c r="BN95" i="8"/>
  <c r="BM96" i="8"/>
  <c r="BW35" i="8"/>
  <c r="BV36" i="8"/>
  <c r="BK86" i="8"/>
  <c r="BL85" i="8"/>
  <c r="BN75" i="8"/>
  <c r="BM76" i="8"/>
  <c r="BW45" i="8"/>
  <c r="BV46" i="8"/>
  <c r="BS55" i="8"/>
  <c r="BR56" i="8"/>
  <c r="BQ65" i="8"/>
  <c r="BP66" i="8"/>
  <c r="BP26" i="8"/>
  <c r="BQ25" i="8"/>
  <c r="BM27" i="3"/>
  <c r="BL28" i="3"/>
  <c r="D75" i="10" l="1"/>
  <c r="BO75" i="10"/>
  <c r="BN76" i="10"/>
  <c r="D76" i="10" s="1"/>
  <c r="BM85" i="10"/>
  <c r="BL86" i="10"/>
  <c r="BX45" i="10"/>
  <c r="BW46" i="10"/>
  <c r="BQ56" i="10"/>
  <c r="BR55" i="10"/>
  <c r="BP26" i="10"/>
  <c r="BQ25" i="10"/>
  <c r="BQ65" i="10"/>
  <c r="BP66" i="10"/>
  <c r="BP95" i="10"/>
  <c r="BO96" i="10"/>
  <c r="BW36" i="10"/>
  <c r="BX35" i="10"/>
  <c r="BO75" i="8"/>
  <c r="D75" i="8" s="1"/>
  <c r="BN76" i="8"/>
  <c r="BW36" i="8"/>
  <c r="BX35" i="8"/>
  <c r="BM85" i="8"/>
  <c r="BL86" i="8"/>
  <c r="BO95" i="8"/>
  <c r="D95" i="8" s="1"/>
  <c r="BN96" i="8"/>
  <c r="BX45" i="8"/>
  <c r="BW46" i="8"/>
  <c r="BQ26" i="8"/>
  <c r="BR25" i="8"/>
  <c r="BT55" i="8"/>
  <c r="BS56" i="8"/>
  <c r="BR65" i="8"/>
  <c r="BQ66" i="8"/>
  <c r="BN27" i="3"/>
  <c r="BM28" i="3"/>
  <c r="BM86" i="10" l="1"/>
  <c r="BN85" i="10"/>
  <c r="BO76" i="10"/>
  <c r="BP75" i="10"/>
  <c r="BY35" i="10"/>
  <c r="BX36" i="10"/>
  <c r="BQ26" i="10"/>
  <c r="BR25" i="10"/>
  <c r="BP96" i="10"/>
  <c r="BQ95" i="10"/>
  <c r="BS55" i="10"/>
  <c r="BR56" i="10"/>
  <c r="BQ66" i="10"/>
  <c r="BR65" i="10"/>
  <c r="BX46" i="10"/>
  <c r="BY45" i="10"/>
  <c r="BN85" i="8"/>
  <c r="BM86" i="8"/>
  <c r="BP75" i="8"/>
  <c r="BO76" i="8"/>
  <c r="D76" i="8" s="1"/>
  <c r="BP95" i="8"/>
  <c r="BO96" i="8"/>
  <c r="D96" i="8" s="1"/>
  <c r="BY35" i="8"/>
  <c r="BX36" i="8"/>
  <c r="BY45" i="8"/>
  <c r="BX46" i="8"/>
  <c r="BS65" i="8"/>
  <c r="BR66" i="8"/>
  <c r="BU55" i="8"/>
  <c r="BT56" i="8"/>
  <c r="BR26" i="8"/>
  <c r="BS25" i="8"/>
  <c r="BO27" i="3"/>
  <c r="BN28" i="3"/>
  <c r="BQ75" i="10" l="1"/>
  <c r="BP76" i="10"/>
  <c r="D85" i="10"/>
  <c r="BN86" i="10"/>
  <c r="D86" i="10" s="1"/>
  <c r="BO85" i="10"/>
  <c r="BY46" i="10"/>
  <c r="BZ45" i="10"/>
  <c r="BR95" i="10"/>
  <c r="BQ96" i="10"/>
  <c r="BS65" i="10"/>
  <c r="BR66" i="10"/>
  <c r="BS25" i="10"/>
  <c r="BR26" i="10"/>
  <c r="BT55" i="10"/>
  <c r="BS56" i="10"/>
  <c r="BZ35" i="10"/>
  <c r="BY36" i="10"/>
  <c r="BZ35" i="8"/>
  <c r="BY36" i="8"/>
  <c r="BQ95" i="8"/>
  <c r="BP96" i="8"/>
  <c r="BQ75" i="8"/>
  <c r="BP76" i="8"/>
  <c r="BO85" i="8"/>
  <c r="D85" i="8" s="1"/>
  <c r="BN86" i="8"/>
  <c r="BY46" i="8"/>
  <c r="BZ45" i="8"/>
  <c r="BS26" i="8"/>
  <c r="BT25" i="8"/>
  <c r="BV55" i="8"/>
  <c r="BU56" i="8"/>
  <c r="BT65" i="8"/>
  <c r="BS66" i="8"/>
  <c r="BP27" i="3"/>
  <c r="D27" i="3" s="1"/>
  <c r="BO28" i="3"/>
  <c r="BO86" i="10" l="1"/>
  <c r="BP85" i="10"/>
  <c r="BR75" i="10"/>
  <c r="BQ76" i="10"/>
  <c r="BZ36" i="10"/>
  <c r="CA35" i="10"/>
  <c r="BT65" i="10"/>
  <c r="BS66" i="10"/>
  <c r="BU55" i="10"/>
  <c r="BT56" i="10"/>
  <c r="BS95" i="10"/>
  <c r="BR96" i="10"/>
  <c r="BZ46" i="10"/>
  <c r="CA45" i="10"/>
  <c r="BT25" i="10"/>
  <c r="BS26" i="10"/>
  <c r="BR75" i="8"/>
  <c r="BQ76" i="8"/>
  <c r="BR95" i="8"/>
  <c r="BQ96" i="8"/>
  <c r="BP85" i="8"/>
  <c r="BO86" i="8"/>
  <c r="D86" i="8" s="1"/>
  <c r="CA35" i="8"/>
  <c r="BZ36" i="8"/>
  <c r="CA45" i="8"/>
  <c r="BZ46" i="8"/>
  <c r="BU65" i="8"/>
  <c r="BT66" i="8"/>
  <c r="BW55" i="8"/>
  <c r="BV56" i="8"/>
  <c r="BU25" i="8"/>
  <c r="BT26" i="8"/>
  <c r="BQ27" i="3"/>
  <c r="BP28" i="3"/>
  <c r="D28" i="3" s="1"/>
  <c r="BS75" i="10" l="1"/>
  <c r="BR76" i="10"/>
  <c r="BQ85" i="10"/>
  <c r="BP86" i="10"/>
  <c r="CA46" i="10"/>
  <c r="CB45" i="10"/>
  <c r="BU25" i="10"/>
  <c r="BT26" i="10"/>
  <c r="BT66" i="10"/>
  <c r="BU65" i="10"/>
  <c r="BS96" i="10"/>
  <c r="BT95" i="10"/>
  <c r="CB35" i="10"/>
  <c r="CA36" i="10"/>
  <c r="BU56" i="10"/>
  <c r="BV55" i="10"/>
  <c r="CB35" i="8"/>
  <c r="CA36" i="8"/>
  <c r="BQ85" i="8"/>
  <c r="BP86" i="8"/>
  <c r="BS95" i="8"/>
  <c r="BR96" i="8"/>
  <c r="BS75" i="8"/>
  <c r="BR76" i="8"/>
  <c r="CB45" i="8"/>
  <c r="CA46" i="8"/>
  <c r="BV65" i="8"/>
  <c r="BU66" i="8"/>
  <c r="BX55" i="8"/>
  <c r="BW56" i="8"/>
  <c r="BU26" i="8"/>
  <c r="BV25" i="8"/>
  <c r="BR27" i="3"/>
  <c r="BQ28" i="3"/>
  <c r="BQ86" i="10" l="1"/>
  <c r="BR85" i="10"/>
  <c r="BS76" i="10"/>
  <c r="BT75" i="10"/>
  <c r="BV56" i="10"/>
  <c r="BW55" i="10"/>
  <c r="BV65" i="10"/>
  <c r="BU66" i="10"/>
  <c r="CC35" i="10"/>
  <c r="CB36" i="10"/>
  <c r="BU26" i="10"/>
  <c r="BV25" i="10"/>
  <c r="BT96" i="10"/>
  <c r="BU95" i="10"/>
  <c r="CC45" i="10"/>
  <c r="CB46" i="10"/>
  <c r="BT75" i="8"/>
  <c r="BS76" i="8"/>
  <c r="BT95" i="8"/>
  <c r="BS96" i="8"/>
  <c r="BQ86" i="8"/>
  <c r="BR85" i="8"/>
  <c r="CB36" i="8"/>
  <c r="CC35" i="8"/>
  <c r="CC45" i="8"/>
  <c r="CB46" i="8"/>
  <c r="BV26" i="8"/>
  <c r="BW25" i="8"/>
  <c r="BY55" i="8"/>
  <c r="BX56" i="8"/>
  <c r="BW65" i="8"/>
  <c r="BV66" i="8"/>
  <c r="BS27" i="3"/>
  <c r="BR28" i="3"/>
  <c r="BU75" i="10" l="1"/>
  <c r="BT76" i="10"/>
  <c r="BS85" i="10"/>
  <c r="BR86" i="10"/>
  <c r="BV26" i="10"/>
  <c r="BW25" i="10"/>
  <c r="CD45" i="10"/>
  <c r="CC46" i="10"/>
  <c r="BW56" i="10"/>
  <c r="BX55" i="10"/>
  <c r="CD35" i="10"/>
  <c r="CC36" i="10"/>
  <c r="BU96" i="10"/>
  <c r="BV95" i="10"/>
  <c r="BW65" i="10"/>
  <c r="BV66" i="10"/>
  <c r="BS85" i="8"/>
  <c r="BR86" i="8"/>
  <c r="CC36" i="8"/>
  <c r="CD35" i="8"/>
  <c r="BU95" i="8"/>
  <c r="BT96" i="8"/>
  <c r="BU75" i="8"/>
  <c r="BT76" i="8"/>
  <c r="CD45" i="8"/>
  <c r="CC46" i="8"/>
  <c r="BW26" i="8"/>
  <c r="BX25" i="8"/>
  <c r="BZ55" i="8"/>
  <c r="BY56" i="8"/>
  <c r="BX65" i="8"/>
  <c r="BW66" i="8"/>
  <c r="BT27" i="3"/>
  <c r="BS28" i="3"/>
  <c r="BS86" i="10" l="1"/>
  <c r="BT85" i="10"/>
  <c r="BV75" i="10"/>
  <c r="BU76" i="10"/>
  <c r="BW66" i="10"/>
  <c r="BX65" i="10"/>
  <c r="BX56" i="10"/>
  <c r="BY55" i="10"/>
  <c r="CE45" i="10"/>
  <c r="CD46" i="10"/>
  <c r="BW95" i="10"/>
  <c r="BV96" i="10"/>
  <c r="BX25" i="10"/>
  <c r="BW26" i="10"/>
  <c r="CE35" i="10"/>
  <c r="CD36" i="10"/>
  <c r="BV75" i="8"/>
  <c r="BU76" i="8"/>
  <c r="BV95" i="8"/>
  <c r="BU96" i="8"/>
  <c r="CD36" i="8"/>
  <c r="CE35" i="8"/>
  <c r="BT85" i="8"/>
  <c r="BS86" i="8"/>
  <c r="CD46" i="8"/>
  <c r="CE45" i="8"/>
  <c r="CA55" i="8"/>
  <c r="BZ56" i="8"/>
  <c r="BX26" i="8"/>
  <c r="BY25" i="8"/>
  <c r="BY65" i="8"/>
  <c r="BX66" i="8"/>
  <c r="BU27" i="3"/>
  <c r="BT28" i="3"/>
  <c r="BW75" i="10" l="1"/>
  <c r="BV76" i="10"/>
  <c r="BT86" i="10"/>
  <c r="BU85" i="10"/>
  <c r="CF35" i="10"/>
  <c r="CE36" i="10"/>
  <c r="CF45" i="10"/>
  <c r="CE46" i="10"/>
  <c r="BX95" i="10"/>
  <c r="BW96" i="10"/>
  <c r="BY56" i="10"/>
  <c r="BZ55" i="10"/>
  <c r="BX26" i="10"/>
  <c r="BY25" i="10"/>
  <c r="BY65" i="10"/>
  <c r="BX66" i="10"/>
  <c r="CE36" i="8"/>
  <c r="CF35" i="8"/>
  <c r="BW95" i="8"/>
  <c r="BV96" i="8"/>
  <c r="BU85" i="8"/>
  <c r="BT86" i="8"/>
  <c r="BW75" i="8"/>
  <c r="BV76" i="8"/>
  <c r="CF45" i="8"/>
  <c r="CE46" i="8"/>
  <c r="BZ65" i="8"/>
  <c r="BY66" i="8"/>
  <c r="BY26" i="8"/>
  <c r="BZ25" i="8"/>
  <c r="CB55" i="8"/>
  <c r="CA56" i="8"/>
  <c r="BV27" i="3"/>
  <c r="BU28" i="3"/>
  <c r="BV85" i="10" l="1"/>
  <c r="BU86" i="10"/>
  <c r="BX75" i="10"/>
  <c r="BW76" i="10"/>
  <c r="BX96" i="10"/>
  <c r="BY95" i="10"/>
  <c r="BZ56" i="10"/>
  <c r="CA55" i="10"/>
  <c r="BY66" i="10"/>
  <c r="BZ65" i="10"/>
  <c r="CF46" i="10"/>
  <c r="CG45" i="10"/>
  <c r="BY26" i="10"/>
  <c r="BZ25" i="10"/>
  <c r="CG35" i="10"/>
  <c r="CF36" i="10"/>
  <c r="BX75" i="8"/>
  <c r="BW76" i="8"/>
  <c r="BX95" i="8"/>
  <c r="BW96" i="8"/>
  <c r="BU86" i="8"/>
  <c r="BV85" i="8"/>
  <c r="CF36" i="8"/>
  <c r="CG35" i="8"/>
  <c r="CG45" i="8"/>
  <c r="CF46" i="8"/>
  <c r="BZ26" i="8"/>
  <c r="CA25" i="8"/>
  <c r="CC55" i="8"/>
  <c r="CB56" i="8"/>
  <c r="CA65" i="8"/>
  <c r="BZ66" i="8"/>
  <c r="BW27" i="3"/>
  <c r="BV28" i="3"/>
  <c r="BY75" i="10" l="1"/>
  <c r="BX76" i="10"/>
  <c r="BV86" i="10"/>
  <c r="BW85" i="10"/>
  <c r="CB55" i="10"/>
  <c r="CA56" i="10"/>
  <c r="CA65" i="10"/>
  <c r="BZ66" i="10"/>
  <c r="CG36" i="10"/>
  <c r="CH35" i="10"/>
  <c r="BZ26" i="10"/>
  <c r="CA25" i="10"/>
  <c r="CH45" i="10"/>
  <c r="CG46" i="10"/>
  <c r="BY96" i="10"/>
  <c r="BZ95" i="10"/>
  <c r="CH35" i="8"/>
  <c r="CG36" i="8"/>
  <c r="BW85" i="8"/>
  <c r="BV86" i="8"/>
  <c r="BY95" i="8"/>
  <c r="BX96" i="8"/>
  <c r="BY75" i="8"/>
  <c r="BX76" i="8"/>
  <c r="CH45" i="8"/>
  <c r="CG46" i="8"/>
  <c r="CD55" i="8"/>
  <c r="CC56" i="8"/>
  <c r="CB25" i="8"/>
  <c r="CA26" i="8"/>
  <c r="CB65" i="8"/>
  <c r="CA66" i="8"/>
  <c r="BX27" i="3"/>
  <c r="BW28" i="3"/>
  <c r="BX85" i="10" l="1"/>
  <c r="BW86" i="10"/>
  <c r="BZ75" i="10"/>
  <c r="BY76" i="10"/>
  <c r="CB25" i="10"/>
  <c r="CA26" i="10"/>
  <c r="CH36" i="10"/>
  <c r="CI35" i="10"/>
  <c r="CA95" i="10"/>
  <c r="BZ96" i="10"/>
  <c r="CB65" i="10"/>
  <c r="CA66" i="10"/>
  <c r="CH46" i="10"/>
  <c r="CI45" i="10"/>
  <c r="CB56" i="10"/>
  <c r="CC55" i="10"/>
  <c r="BZ75" i="8"/>
  <c r="BY76" i="8"/>
  <c r="BW86" i="8"/>
  <c r="BX85" i="8"/>
  <c r="BZ95" i="8"/>
  <c r="BY96" i="8"/>
  <c r="CI35" i="8"/>
  <c r="CH36" i="8"/>
  <c r="CI45" i="8"/>
  <c r="CH46" i="8"/>
  <c r="CC25" i="8"/>
  <c r="CB26" i="8"/>
  <c r="CC65" i="8"/>
  <c r="CB66" i="8"/>
  <c r="CE55" i="8"/>
  <c r="CD56" i="8"/>
  <c r="BY27" i="3"/>
  <c r="BX28" i="3"/>
  <c r="BZ76" i="10" l="1"/>
  <c r="CA75" i="10"/>
  <c r="BX86" i="10"/>
  <c r="BY85" i="10"/>
  <c r="CD55" i="10"/>
  <c r="CC56" i="10"/>
  <c r="CI46" i="10"/>
  <c r="CJ45" i="10"/>
  <c r="CJ35" i="10"/>
  <c r="CI36" i="10"/>
  <c r="CC65" i="10"/>
  <c r="CB66" i="10"/>
  <c r="CB95" i="10"/>
  <c r="CA96" i="10"/>
  <c r="CB26" i="10"/>
  <c r="CC25" i="10"/>
  <c r="CJ35" i="8"/>
  <c r="CI36" i="8"/>
  <c r="CA95" i="8"/>
  <c r="BZ96" i="8"/>
  <c r="BX86" i="8"/>
  <c r="BY85" i="8"/>
  <c r="CA75" i="8"/>
  <c r="BZ76" i="8"/>
  <c r="CJ45" i="8"/>
  <c r="CI46" i="8"/>
  <c r="CD65" i="8"/>
  <c r="CC66" i="8"/>
  <c r="CF55" i="8"/>
  <c r="CE56" i="8"/>
  <c r="CD25" i="8"/>
  <c r="CC26" i="8"/>
  <c r="BZ27" i="3"/>
  <c r="BY28" i="3"/>
  <c r="CB75" i="10" l="1"/>
  <c r="CA76" i="10"/>
  <c r="BZ85" i="10"/>
  <c r="BY86" i="10"/>
  <c r="CD25" i="10"/>
  <c r="CC26" i="10"/>
  <c r="CK35" i="10"/>
  <c r="CJ36" i="10"/>
  <c r="CK45" i="10"/>
  <c r="CJ46" i="10"/>
  <c r="CB96" i="10"/>
  <c r="CC95" i="10"/>
  <c r="CD65" i="10"/>
  <c r="CC66" i="10"/>
  <c r="CD56" i="10"/>
  <c r="CE55" i="10"/>
  <c r="BZ85" i="8"/>
  <c r="BY86" i="8"/>
  <c r="CB95" i="8"/>
  <c r="CA96" i="8"/>
  <c r="CB75" i="8"/>
  <c r="CA76" i="8"/>
  <c r="CK35" i="8"/>
  <c r="CJ36" i="8"/>
  <c r="CK45" i="8"/>
  <c r="CJ46" i="8"/>
  <c r="CG55" i="8"/>
  <c r="CF56" i="8"/>
  <c r="CE65" i="8"/>
  <c r="CD66" i="8"/>
  <c r="CE25" i="8"/>
  <c r="CD26" i="8"/>
  <c r="CA27" i="3"/>
  <c r="BZ28" i="3"/>
  <c r="CA85" i="10" l="1"/>
  <c r="BZ86" i="10"/>
  <c r="CC75" i="10"/>
  <c r="CB76" i="10"/>
  <c r="CF55" i="10"/>
  <c r="CE56" i="10"/>
  <c r="CL45" i="10"/>
  <c r="CK46" i="10"/>
  <c r="CL35" i="10"/>
  <c r="CK36" i="10"/>
  <c r="CD26" i="10"/>
  <c r="CE25" i="10"/>
  <c r="CD66" i="10"/>
  <c r="CE65" i="10"/>
  <c r="CD95" i="10"/>
  <c r="CC96" i="10"/>
  <c r="CK36" i="8"/>
  <c r="CL35" i="8"/>
  <c r="CC75" i="8"/>
  <c r="CB76" i="8"/>
  <c r="CC95" i="8"/>
  <c r="CB96" i="8"/>
  <c r="CA85" i="8"/>
  <c r="BZ86" i="8"/>
  <c r="CL45" i="8"/>
  <c r="CK46" i="8"/>
  <c r="CF25" i="8"/>
  <c r="CE26" i="8"/>
  <c r="CF65" i="8"/>
  <c r="CE66" i="8"/>
  <c r="CH55" i="8"/>
  <c r="CG56" i="8"/>
  <c r="CB27" i="3"/>
  <c r="CA28" i="3"/>
  <c r="CC76" i="10" l="1"/>
  <c r="CD75" i="10"/>
  <c r="CB85" i="10"/>
  <c r="CA86" i="10"/>
  <c r="CD96" i="10"/>
  <c r="CE95" i="10"/>
  <c r="CL36" i="10"/>
  <c r="CM35" i="10"/>
  <c r="CL46" i="10"/>
  <c r="CM45" i="10"/>
  <c r="CE26" i="10"/>
  <c r="CF25" i="10"/>
  <c r="CE66" i="10"/>
  <c r="CF65" i="10"/>
  <c r="CF56" i="10"/>
  <c r="CG55" i="10"/>
  <c r="CB85" i="8"/>
  <c r="CA86" i="8"/>
  <c r="CD75" i="8"/>
  <c r="CC76" i="8"/>
  <c r="CD95" i="8"/>
  <c r="CC96" i="8"/>
  <c r="CL36" i="8"/>
  <c r="CM35" i="8"/>
  <c r="CM45" i="8"/>
  <c r="CL46" i="8"/>
  <c r="CG65" i="8"/>
  <c r="CF66" i="8"/>
  <c r="CI55" i="8"/>
  <c r="CH56" i="8"/>
  <c r="CG25" i="8"/>
  <c r="CF26" i="8"/>
  <c r="CC27" i="3"/>
  <c r="CB28" i="3"/>
  <c r="CC85" i="10" l="1"/>
  <c r="CB86" i="10"/>
  <c r="CD76" i="10"/>
  <c r="CE75" i="10"/>
  <c r="CG56" i="10"/>
  <c r="CH55" i="10"/>
  <c r="CN35" i="10"/>
  <c r="CM36" i="10"/>
  <c r="CE96" i="10"/>
  <c r="CF95" i="10"/>
  <c r="CF66" i="10"/>
  <c r="CG65" i="10"/>
  <c r="CN45" i="10"/>
  <c r="CM46" i="10"/>
  <c r="CG25" i="10"/>
  <c r="CF26" i="10"/>
  <c r="CM36" i="8"/>
  <c r="CN35" i="8"/>
  <c r="CE95" i="8"/>
  <c r="CD96" i="8"/>
  <c r="CE75" i="8"/>
  <c r="CD76" i="8"/>
  <c r="CC85" i="8"/>
  <c r="CB86" i="8"/>
  <c r="CM46" i="8"/>
  <c r="CN45" i="8"/>
  <c r="CJ55" i="8"/>
  <c r="CI56" i="8"/>
  <c r="CH65" i="8"/>
  <c r="CG66" i="8"/>
  <c r="CG26" i="8"/>
  <c r="CH25" i="8"/>
  <c r="CD27" i="3"/>
  <c r="CC28" i="3"/>
  <c r="CE76" i="10" l="1"/>
  <c r="CF75" i="10"/>
  <c r="CC86" i="10"/>
  <c r="CD85" i="10"/>
  <c r="CG66" i="10"/>
  <c r="CH65" i="10"/>
  <c r="CO45" i="10"/>
  <c r="CN46" i="10"/>
  <c r="CO35" i="10"/>
  <c r="CN36" i="10"/>
  <c r="CG95" i="10"/>
  <c r="CF96" i="10"/>
  <c r="CG26" i="10"/>
  <c r="CH25" i="10"/>
  <c r="CH56" i="10"/>
  <c r="CI55" i="10"/>
  <c r="CD85" i="8"/>
  <c r="CC86" i="8"/>
  <c r="CF75" i="8"/>
  <c r="CE76" i="8"/>
  <c r="CF95" i="8"/>
  <c r="CE96" i="8"/>
  <c r="CN36" i="8"/>
  <c r="CO35" i="8"/>
  <c r="CO45" i="8"/>
  <c r="CN46" i="8"/>
  <c r="CH26" i="8"/>
  <c r="CI25" i="8"/>
  <c r="CI65" i="8"/>
  <c r="CH66" i="8"/>
  <c r="CK55" i="8"/>
  <c r="CJ56" i="8"/>
  <c r="CE27" i="3"/>
  <c r="CD28" i="3"/>
  <c r="CD86" i="10" l="1"/>
  <c r="CE85" i="10"/>
  <c r="CG75" i="10"/>
  <c r="CF76" i="10"/>
  <c r="CP35" i="10"/>
  <c r="CO36" i="10"/>
  <c r="CI56" i="10"/>
  <c r="CJ55" i="10"/>
  <c r="CH26" i="10"/>
  <c r="CI25" i="10"/>
  <c r="CI65" i="10"/>
  <c r="CH66" i="10"/>
  <c r="CP45" i="10"/>
  <c r="CO46" i="10"/>
  <c r="CH95" i="10"/>
  <c r="CG96" i="10"/>
  <c r="CP35" i="8"/>
  <c r="CO36" i="8"/>
  <c r="CG95" i="8"/>
  <c r="CF96" i="8"/>
  <c r="CG75" i="8"/>
  <c r="CF76" i="8"/>
  <c r="CE85" i="8"/>
  <c r="CD86" i="8"/>
  <c r="CO46" i="8"/>
  <c r="CP45" i="8"/>
  <c r="CJ65" i="8"/>
  <c r="CI66" i="8"/>
  <c r="CI26" i="8"/>
  <c r="CJ25" i="8"/>
  <c r="CL55" i="8"/>
  <c r="CK56" i="8"/>
  <c r="CF27" i="3"/>
  <c r="CE28" i="3"/>
  <c r="CE86" i="10" l="1"/>
  <c r="CF85" i="10"/>
  <c r="CG76" i="10"/>
  <c r="CH75" i="10"/>
  <c r="CJ25" i="10"/>
  <c r="CI26" i="10"/>
  <c r="CQ45" i="10"/>
  <c r="CP46" i="10"/>
  <c r="CI95" i="10"/>
  <c r="CH96" i="10"/>
  <c r="CK55" i="10"/>
  <c r="CJ56" i="10"/>
  <c r="CJ65" i="10"/>
  <c r="CI66" i="10"/>
  <c r="CQ35" i="10"/>
  <c r="CP36" i="10"/>
  <c r="CE86" i="8"/>
  <c r="CF85" i="8"/>
  <c r="CH75" i="8"/>
  <c r="CG76" i="8"/>
  <c r="CH95" i="8"/>
  <c r="CG96" i="8"/>
  <c r="CQ35" i="8"/>
  <c r="CP36" i="8"/>
  <c r="CQ45" i="8"/>
  <c r="CP46" i="8"/>
  <c r="CK25" i="8"/>
  <c r="CJ26" i="8"/>
  <c r="CM55" i="8"/>
  <c r="CL56" i="8"/>
  <c r="CK65" i="8"/>
  <c r="CJ66" i="8"/>
  <c r="CG27" i="3"/>
  <c r="CF28" i="3"/>
  <c r="CH76" i="10" l="1"/>
  <c r="CI75" i="10"/>
  <c r="CF86" i="10"/>
  <c r="CG85" i="10"/>
  <c r="CJ95" i="10"/>
  <c r="CI96" i="10"/>
  <c r="CQ46" i="10"/>
  <c r="CR45" i="10"/>
  <c r="CK65" i="10"/>
  <c r="CJ66" i="10"/>
  <c r="CQ36" i="10"/>
  <c r="CR35" i="10"/>
  <c r="CL55" i="10"/>
  <c r="CK56" i="10"/>
  <c r="CK25" i="10"/>
  <c r="CJ26" i="10"/>
  <c r="CQ36" i="8"/>
  <c r="CR35" i="8"/>
  <c r="CI95" i="8"/>
  <c r="CH96" i="8"/>
  <c r="CI75" i="8"/>
  <c r="CH76" i="8"/>
  <c r="CG85" i="8"/>
  <c r="CF86" i="8"/>
  <c r="CR45" i="8"/>
  <c r="CQ46" i="8"/>
  <c r="CN55" i="8"/>
  <c r="CM56" i="8"/>
  <c r="CK26" i="8"/>
  <c r="CL25" i="8"/>
  <c r="CL65" i="8"/>
  <c r="CK66" i="8"/>
  <c r="CH27" i="3"/>
  <c r="CG28" i="3"/>
  <c r="CH85" i="10" l="1"/>
  <c r="CG86" i="10"/>
  <c r="CI76" i="10"/>
  <c r="CJ75" i="10"/>
  <c r="CM55" i="10"/>
  <c r="CL56" i="10"/>
  <c r="CL25" i="10"/>
  <c r="CK26" i="10"/>
  <c r="CL65" i="10"/>
  <c r="CK66" i="10"/>
  <c r="CR46" i="10"/>
  <c r="CS45" i="10"/>
  <c r="CS35" i="10"/>
  <c r="CR36" i="10"/>
  <c r="CK95" i="10"/>
  <c r="CJ96" i="10"/>
  <c r="CH85" i="8"/>
  <c r="CG86" i="8"/>
  <c r="CJ95" i="8"/>
  <c r="CI96" i="8"/>
  <c r="CJ75" i="8"/>
  <c r="CI76" i="8"/>
  <c r="CR36" i="8"/>
  <c r="CS35" i="8"/>
  <c r="CS45" i="8"/>
  <c r="CR46" i="8"/>
  <c r="CM65" i="8"/>
  <c r="CL66" i="8"/>
  <c r="CM25" i="8"/>
  <c r="CL26" i="8"/>
  <c r="CO55" i="8"/>
  <c r="CN56" i="8"/>
  <c r="CI27" i="3"/>
  <c r="CH28" i="3"/>
  <c r="CJ76" i="10" l="1"/>
  <c r="CK75" i="10"/>
  <c r="CH86" i="10"/>
  <c r="CI85" i="10"/>
  <c r="CT45" i="10"/>
  <c r="CS46" i="10"/>
  <c r="CL95" i="10"/>
  <c r="CK96" i="10"/>
  <c r="CL66" i="10"/>
  <c r="CM65" i="10"/>
  <c r="CL26" i="10"/>
  <c r="CM25" i="10"/>
  <c r="CS36" i="10"/>
  <c r="CT35" i="10"/>
  <c r="CM56" i="10"/>
  <c r="CN55" i="10"/>
  <c r="CS36" i="8"/>
  <c r="CT35" i="8"/>
  <c r="CK75" i="8"/>
  <c r="CJ76" i="8"/>
  <c r="CK95" i="8"/>
  <c r="CJ96" i="8"/>
  <c r="CH86" i="8"/>
  <c r="CI85" i="8"/>
  <c r="CT45" i="8"/>
  <c r="CS46" i="8"/>
  <c r="CN25" i="8"/>
  <c r="CM26" i="8"/>
  <c r="CP55" i="8"/>
  <c r="CO56" i="8"/>
  <c r="CN65" i="8"/>
  <c r="CM66" i="8"/>
  <c r="CJ27" i="3"/>
  <c r="CI28" i="3"/>
  <c r="CK76" i="10" l="1"/>
  <c r="CL75" i="10"/>
  <c r="CI86" i="10"/>
  <c r="CJ85" i="10"/>
  <c r="CO55" i="10"/>
  <c r="CN56" i="10"/>
  <c r="CM66" i="10"/>
  <c r="CN65" i="10"/>
  <c r="CT36" i="10"/>
  <c r="CU35" i="10"/>
  <c r="CL96" i="10"/>
  <c r="CM95" i="10"/>
  <c r="CM26" i="10"/>
  <c r="CN25" i="10"/>
  <c r="CT46" i="10"/>
  <c r="CU45" i="10"/>
  <c r="CL95" i="8"/>
  <c r="CK96" i="8"/>
  <c r="CL75" i="8"/>
  <c r="CK76" i="8"/>
  <c r="CJ85" i="8"/>
  <c r="CI86" i="8"/>
  <c r="CT36" i="8"/>
  <c r="CU35" i="8"/>
  <c r="CU45" i="8"/>
  <c r="CT46" i="8"/>
  <c r="CQ55" i="8"/>
  <c r="CP56" i="8"/>
  <c r="CO25" i="8"/>
  <c r="CN26" i="8"/>
  <c r="CO65" i="8"/>
  <c r="CN66" i="8"/>
  <c r="CK27" i="3"/>
  <c r="CJ28" i="3"/>
  <c r="CJ86" i="10" l="1"/>
  <c r="CK85" i="10"/>
  <c r="CL76" i="10"/>
  <c r="CM75" i="10"/>
  <c r="CU46" i="10"/>
  <c r="CV45" i="10"/>
  <c r="CM96" i="10"/>
  <c r="CN95" i="10"/>
  <c r="CU36" i="10"/>
  <c r="CV35" i="10"/>
  <c r="CN66" i="10"/>
  <c r="CO65" i="10"/>
  <c r="CN26" i="10"/>
  <c r="CO25" i="10"/>
  <c r="CO56" i="10"/>
  <c r="CP55" i="10"/>
  <c r="CU36" i="8"/>
  <c r="CV35" i="8"/>
  <c r="CK85" i="8"/>
  <c r="CJ86" i="8"/>
  <c r="CM75" i="8"/>
  <c r="CL76" i="8"/>
  <c r="CM95" i="8"/>
  <c r="CL96" i="8"/>
  <c r="CV45" i="8"/>
  <c r="CU46" i="8"/>
  <c r="CP65" i="8"/>
  <c r="CO66" i="8"/>
  <c r="CP25" i="8"/>
  <c r="CO26" i="8"/>
  <c r="CR55" i="8"/>
  <c r="CQ56" i="8"/>
  <c r="CL27" i="3"/>
  <c r="CK28" i="3"/>
  <c r="CK86" i="10" l="1"/>
  <c r="CL85" i="10"/>
  <c r="CM76" i="10"/>
  <c r="CN75" i="10"/>
  <c r="CO95" i="10"/>
  <c r="CN96" i="10"/>
  <c r="CP56" i="10"/>
  <c r="CQ55" i="10"/>
  <c r="CP25" i="10"/>
  <c r="CO26" i="10"/>
  <c r="CO66" i="10"/>
  <c r="CP65" i="10"/>
  <c r="CV36" i="10"/>
  <c r="CW35" i="10"/>
  <c r="CV46" i="10"/>
  <c r="CW45" i="10"/>
  <c r="CN95" i="8"/>
  <c r="CM96" i="8"/>
  <c r="CN75" i="8"/>
  <c r="CM76" i="8"/>
  <c r="CK86" i="8"/>
  <c r="CL85" i="8"/>
  <c r="CV36" i="8"/>
  <c r="CW35" i="8"/>
  <c r="CW45" i="8"/>
  <c r="CV46" i="8"/>
  <c r="CP26" i="8"/>
  <c r="CQ25" i="8"/>
  <c r="CS55" i="8"/>
  <c r="CR56" i="8"/>
  <c r="CQ65" i="8"/>
  <c r="CP66" i="8"/>
  <c r="CM27" i="3"/>
  <c r="CL28" i="3"/>
  <c r="CN76" i="10" l="1"/>
  <c r="CO75" i="10"/>
  <c r="CM85" i="10"/>
  <c r="CL86" i="10"/>
  <c r="CQ65" i="10"/>
  <c r="CP66" i="10"/>
  <c r="CW46" i="10"/>
  <c r="CX45" i="10"/>
  <c r="CP26" i="10"/>
  <c r="CQ25" i="10"/>
  <c r="CW36" i="10"/>
  <c r="CX35" i="10"/>
  <c r="CQ56" i="10"/>
  <c r="CR55" i="10"/>
  <c r="CO96" i="10"/>
  <c r="CP95" i="10"/>
  <c r="CW36" i="8"/>
  <c r="CX35" i="8"/>
  <c r="CM85" i="8"/>
  <c r="CL86" i="8"/>
  <c r="CN76" i="8"/>
  <c r="CO75" i="8"/>
  <c r="CO95" i="8"/>
  <c r="CN96" i="8"/>
  <c r="CX45" i="8"/>
  <c r="CW46" i="8"/>
  <c r="CT55" i="8"/>
  <c r="CS56" i="8"/>
  <c r="CQ26" i="8"/>
  <c r="CR25" i="8"/>
  <c r="CR65" i="8"/>
  <c r="CQ66" i="8"/>
  <c r="CN27" i="3"/>
  <c r="CM28" i="3"/>
  <c r="CM86" i="10" l="1"/>
  <c r="CN85" i="10"/>
  <c r="CP75" i="10"/>
  <c r="CO76" i="10"/>
  <c r="CQ95" i="10"/>
  <c r="CP96" i="10"/>
  <c r="CQ26" i="10"/>
  <c r="CR25" i="10"/>
  <c r="CR56" i="10"/>
  <c r="CS55" i="10"/>
  <c r="CQ66" i="10"/>
  <c r="CR65" i="10"/>
  <c r="CY45" i="10"/>
  <c r="CX46" i="10"/>
  <c r="CY35" i="10"/>
  <c r="CX36" i="10"/>
  <c r="CP95" i="8"/>
  <c r="CO96" i="8"/>
  <c r="CN85" i="8"/>
  <c r="CM86" i="8"/>
  <c r="CY35" i="8"/>
  <c r="CX36" i="8"/>
  <c r="CP75" i="8"/>
  <c r="CO76" i="8"/>
  <c r="CY45" i="8"/>
  <c r="CX46" i="8"/>
  <c r="CR26" i="8"/>
  <c r="CS25" i="8"/>
  <c r="CS65" i="8"/>
  <c r="CR66" i="8"/>
  <c r="CU55" i="8"/>
  <c r="CT56" i="8"/>
  <c r="CO27" i="3"/>
  <c r="CN28" i="3"/>
  <c r="CP76" i="10" l="1"/>
  <c r="CQ75" i="10"/>
  <c r="CN86" i="10"/>
  <c r="CO85" i="10"/>
  <c r="CS56" i="10"/>
  <c r="CT55" i="10"/>
  <c r="CY36" i="10"/>
  <c r="CZ35" i="10"/>
  <c r="CS25" i="10"/>
  <c r="CR26" i="10"/>
  <c r="CZ45" i="10"/>
  <c r="CY46" i="10"/>
  <c r="CS65" i="10"/>
  <c r="CR66" i="10"/>
  <c r="CQ96" i="10"/>
  <c r="CR95" i="10"/>
  <c r="CP76" i="8"/>
  <c r="CQ75" i="8"/>
  <c r="CY36" i="8"/>
  <c r="CZ35" i="8"/>
  <c r="CN86" i="8"/>
  <c r="CO85" i="8"/>
  <c r="CQ95" i="8"/>
  <c r="CP96" i="8"/>
  <c r="CZ45" i="8"/>
  <c r="CY46" i="8"/>
  <c r="CT65" i="8"/>
  <c r="CS66" i="8"/>
  <c r="CT25" i="8"/>
  <c r="CS26" i="8"/>
  <c r="CV55" i="8"/>
  <c r="CU56" i="8"/>
  <c r="CP27" i="3"/>
  <c r="CO28" i="3"/>
  <c r="CR75" i="10" l="1"/>
  <c r="CQ76" i="10"/>
  <c r="CP85" i="10"/>
  <c r="CO86" i="10"/>
  <c r="CR96" i="10"/>
  <c r="CS95" i="10"/>
  <c r="DA35" i="10"/>
  <c r="CZ36" i="10"/>
  <c r="CT65" i="10"/>
  <c r="CS66" i="10"/>
  <c r="DA45" i="10"/>
  <c r="CZ46" i="10"/>
  <c r="CT56" i="10"/>
  <c r="CU55" i="10"/>
  <c r="CT25" i="10"/>
  <c r="CS26" i="10"/>
  <c r="CR95" i="8"/>
  <c r="CQ96" i="8"/>
  <c r="CP85" i="8"/>
  <c r="CO86" i="8"/>
  <c r="CZ36" i="8"/>
  <c r="DA35" i="8"/>
  <c r="CR75" i="8"/>
  <c r="CQ76" i="8"/>
  <c r="DA45" i="8"/>
  <c r="CZ46" i="8"/>
  <c r="CW55" i="8"/>
  <c r="CV56" i="8"/>
  <c r="CT26" i="8"/>
  <c r="CU25" i="8"/>
  <c r="CU65" i="8"/>
  <c r="CT66" i="8"/>
  <c r="CQ27" i="3"/>
  <c r="CP28" i="3"/>
  <c r="CQ85" i="10" l="1"/>
  <c r="CP86" i="10"/>
  <c r="CS75" i="10"/>
  <c r="CR76" i="10"/>
  <c r="CT26" i="10"/>
  <c r="CU25" i="10"/>
  <c r="CT66" i="10"/>
  <c r="CU65" i="10"/>
  <c r="CV55" i="10"/>
  <c r="CU56" i="10"/>
  <c r="DB35" i="10"/>
  <c r="DA36" i="10"/>
  <c r="CT95" i="10"/>
  <c r="CS96" i="10"/>
  <c r="DB45" i="10"/>
  <c r="DA46" i="10"/>
  <c r="CS75" i="8"/>
  <c r="CR76" i="8"/>
  <c r="CQ85" i="8"/>
  <c r="CP86" i="8"/>
  <c r="DA36" i="8"/>
  <c r="DB35" i="8"/>
  <c r="CS95" i="8"/>
  <c r="CR96" i="8"/>
  <c r="DB45" i="8"/>
  <c r="DA46" i="8"/>
  <c r="CU26" i="8"/>
  <c r="CV25" i="8"/>
  <c r="CV65" i="8"/>
  <c r="CU66" i="8"/>
  <c r="CX55" i="8"/>
  <c r="CW56" i="8"/>
  <c r="CR27" i="3"/>
  <c r="CQ28" i="3"/>
  <c r="CT75" i="10" l="1"/>
  <c r="CS76" i="10"/>
  <c r="CQ86" i="10"/>
  <c r="CR85" i="10"/>
  <c r="DC45" i="10"/>
  <c r="DB46" i="10"/>
  <c r="CU95" i="10"/>
  <c r="CT96" i="10"/>
  <c r="DB36" i="10"/>
  <c r="DC35" i="10"/>
  <c r="CU66" i="10"/>
  <c r="CV65" i="10"/>
  <c r="CV25" i="10"/>
  <c r="CU26" i="10"/>
  <c r="CW55" i="10"/>
  <c r="CV56" i="10"/>
  <c r="CT95" i="8"/>
  <c r="CS96" i="8"/>
  <c r="CR85" i="8"/>
  <c r="CQ86" i="8"/>
  <c r="DB36" i="8"/>
  <c r="DC35" i="8"/>
  <c r="CT75" i="8"/>
  <c r="CS76" i="8"/>
  <c r="DC45" i="8"/>
  <c r="DB46" i="8"/>
  <c r="CW65" i="8"/>
  <c r="CV66" i="8"/>
  <c r="CV26" i="8"/>
  <c r="CW25" i="8"/>
  <c r="CY55" i="8"/>
  <c r="CX56" i="8"/>
  <c r="CS27" i="3"/>
  <c r="CR28" i="3"/>
  <c r="CR86" i="10" l="1"/>
  <c r="CS85" i="10"/>
  <c r="CT76" i="10"/>
  <c r="CU75" i="10"/>
  <c r="CU96" i="10"/>
  <c r="CV95" i="10"/>
  <c r="CX55" i="10"/>
  <c r="CW56" i="10"/>
  <c r="CW65" i="10"/>
  <c r="CV66" i="10"/>
  <c r="DC46" i="10"/>
  <c r="DD45" i="10"/>
  <c r="DC36" i="10"/>
  <c r="DD35" i="10"/>
  <c r="CW25" i="10"/>
  <c r="CV26" i="10"/>
  <c r="CU75" i="8"/>
  <c r="CT76" i="8"/>
  <c r="CS85" i="8"/>
  <c r="CR86" i="8"/>
  <c r="DC36" i="8"/>
  <c r="DD35" i="8"/>
  <c r="CU95" i="8"/>
  <c r="CT96" i="8"/>
  <c r="DD45" i="8"/>
  <c r="DC46" i="8"/>
  <c r="CW26" i="8"/>
  <c r="CX25" i="8"/>
  <c r="CZ55" i="8"/>
  <c r="CY56" i="8"/>
  <c r="CX65" i="8"/>
  <c r="CW66" i="8"/>
  <c r="CT27" i="3"/>
  <c r="CS28" i="3"/>
  <c r="CS86" i="10" l="1"/>
  <c r="CT85" i="10"/>
  <c r="CV75" i="10"/>
  <c r="CU76" i="10"/>
  <c r="CW26" i="10"/>
  <c r="CX25" i="10"/>
  <c r="CW66" i="10"/>
  <c r="CX65" i="10"/>
  <c r="CY55" i="10"/>
  <c r="CX56" i="10"/>
  <c r="DD36" i="10"/>
  <c r="DE35" i="10"/>
  <c r="DE45" i="10"/>
  <c r="DD46" i="10"/>
  <c r="CV96" i="10"/>
  <c r="CW95" i="10"/>
  <c r="CV95" i="8"/>
  <c r="CU96" i="8"/>
  <c r="DD36" i="8"/>
  <c r="DE35" i="8"/>
  <c r="CT85" i="8"/>
  <c r="CS86" i="8"/>
  <c r="CV75" i="8"/>
  <c r="CU76" i="8"/>
  <c r="DD46" i="8"/>
  <c r="DE45" i="8"/>
  <c r="DA55" i="8"/>
  <c r="CZ56" i="8"/>
  <c r="CX26" i="8"/>
  <c r="CY25" i="8"/>
  <c r="CY65" i="8"/>
  <c r="CX66" i="8"/>
  <c r="CU27" i="3"/>
  <c r="CT28" i="3"/>
  <c r="CV76" i="10" l="1"/>
  <c r="CW75" i="10"/>
  <c r="CT86" i="10"/>
  <c r="CU85" i="10"/>
  <c r="DF35" i="10"/>
  <c r="DE36" i="10"/>
  <c r="CX66" i="10"/>
  <c r="CY65" i="10"/>
  <c r="CX95" i="10"/>
  <c r="CW96" i="10"/>
  <c r="DF45" i="10"/>
  <c r="DE46" i="10"/>
  <c r="CY25" i="10"/>
  <c r="CX26" i="10"/>
  <c r="CZ55" i="10"/>
  <c r="CY56" i="10"/>
  <c r="CW75" i="8"/>
  <c r="CV76" i="8"/>
  <c r="CU85" i="8"/>
  <c r="CT86" i="8"/>
  <c r="DE36" i="8"/>
  <c r="DF35" i="8"/>
  <c r="CW95" i="8"/>
  <c r="CV96" i="8"/>
  <c r="DF45" i="8"/>
  <c r="DE46" i="8"/>
  <c r="CY26" i="8"/>
  <c r="CZ25" i="8"/>
  <c r="DB55" i="8"/>
  <c r="DA56" i="8"/>
  <c r="CZ65" i="8"/>
  <c r="CY66" i="8"/>
  <c r="CV27" i="3"/>
  <c r="CU28" i="3"/>
  <c r="CU86" i="10" l="1"/>
  <c r="CV85" i="10"/>
  <c r="CW76" i="10"/>
  <c r="CX75" i="10"/>
  <c r="CZ56" i="10"/>
  <c r="DA55" i="10"/>
  <c r="CY66" i="10"/>
  <c r="CZ65" i="10"/>
  <c r="CX96" i="10"/>
  <c r="CY95" i="10"/>
  <c r="CZ25" i="10"/>
  <c r="CY26" i="10"/>
  <c r="DG45" i="10"/>
  <c r="DF46" i="10"/>
  <c r="DG35" i="10"/>
  <c r="DF36" i="10"/>
  <c r="CX95" i="8"/>
  <c r="CW96" i="8"/>
  <c r="DG35" i="8"/>
  <c r="DF36" i="8"/>
  <c r="CV85" i="8"/>
  <c r="CU86" i="8"/>
  <c r="CX75" i="8"/>
  <c r="CW76" i="8"/>
  <c r="DG45" i="8"/>
  <c r="DF46" i="8"/>
  <c r="DC55" i="8"/>
  <c r="DB56" i="8"/>
  <c r="DA65" i="8"/>
  <c r="CZ66" i="8"/>
  <c r="DA25" i="8"/>
  <c r="CZ26" i="8"/>
  <c r="CW27" i="3"/>
  <c r="CV28" i="3"/>
  <c r="CX76" i="10" l="1"/>
  <c r="CY75" i="10"/>
  <c r="CV86" i="10"/>
  <c r="CW85" i="10"/>
  <c r="CZ66" i="10"/>
  <c r="DA65" i="10"/>
  <c r="DB55" i="10"/>
  <c r="DA56" i="10"/>
  <c r="DG36" i="10"/>
  <c r="DH35" i="10"/>
  <c r="DH45" i="10"/>
  <c r="DG46" i="10"/>
  <c r="CZ26" i="10"/>
  <c r="DA25" i="10"/>
  <c r="CZ95" i="10"/>
  <c r="CY96" i="10"/>
  <c r="CY75" i="8"/>
  <c r="CX76" i="8"/>
  <c r="DH35" i="8"/>
  <c r="DG36" i="8"/>
  <c r="CW85" i="8"/>
  <c r="CV86" i="8"/>
  <c r="CY95" i="8"/>
  <c r="CX96" i="8"/>
  <c r="DH45" i="8"/>
  <c r="DG46" i="8"/>
  <c r="DB25" i="8"/>
  <c r="DA26" i="8"/>
  <c r="DB65" i="8"/>
  <c r="DA66" i="8"/>
  <c r="DD55" i="8"/>
  <c r="DC56" i="8"/>
  <c r="CX27" i="3"/>
  <c r="CW28" i="3"/>
  <c r="CW86" i="10" l="1"/>
  <c r="CX85" i="10"/>
  <c r="CY76" i="10"/>
  <c r="CZ75" i="10"/>
  <c r="CZ96" i="10"/>
  <c r="DA95" i="10"/>
  <c r="DB25" i="10"/>
  <c r="DA26" i="10"/>
  <c r="DI35" i="10"/>
  <c r="DH36" i="10"/>
  <c r="DB56" i="10"/>
  <c r="DC55" i="10"/>
  <c r="DB65" i="10"/>
  <c r="DA66" i="10"/>
  <c r="DI45" i="10"/>
  <c r="DH46" i="10"/>
  <c r="CZ95" i="8"/>
  <c r="CY96" i="8"/>
  <c r="CX85" i="8"/>
  <c r="CW86" i="8"/>
  <c r="DH36" i="8"/>
  <c r="DI35" i="8"/>
  <c r="CZ75" i="8"/>
  <c r="CY76" i="8"/>
  <c r="DH46" i="8"/>
  <c r="DI45" i="8"/>
  <c r="DC25" i="8"/>
  <c r="DB26" i="8"/>
  <c r="DC65" i="8"/>
  <c r="DB66" i="8"/>
  <c r="DE55" i="8"/>
  <c r="DD56" i="8"/>
  <c r="CY27" i="3"/>
  <c r="CX28" i="3"/>
  <c r="DA75" i="10" l="1"/>
  <c r="CZ76" i="10"/>
  <c r="CY85" i="10"/>
  <c r="CX86" i="10"/>
  <c r="DI46" i="10"/>
  <c r="DJ45" i="10"/>
  <c r="DJ35" i="10"/>
  <c r="DI36" i="10"/>
  <c r="DC25" i="10"/>
  <c r="DB26" i="10"/>
  <c r="DB66" i="10"/>
  <c r="DC65" i="10"/>
  <c r="DA96" i="10"/>
  <c r="DB95" i="10"/>
  <c r="DD55" i="10"/>
  <c r="DC56" i="10"/>
  <c r="DA75" i="8"/>
  <c r="CZ76" i="8"/>
  <c r="DI36" i="8"/>
  <c r="DJ35" i="8"/>
  <c r="CX86" i="8"/>
  <c r="CY85" i="8"/>
  <c r="DA95" i="8"/>
  <c r="CZ96" i="8"/>
  <c r="DI46" i="8"/>
  <c r="DJ45" i="8"/>
  <c r="DF55" i="8"/>
  <c r="DE56" i="8"/>
  <c r="DD65" i="8"/>
  <c r="DC66" i="8"/>
  <c r="DC26" i="8"/>
  <c r="DD25" i="8"/>
  <c r="CZ27" i="3"/>
  <c r="CY28" i="3"/>
  <c r="CZ85" i="10" l="1"/>
  <c r="CY86" i="10"/>
  <c r="DB75" i="10"/>
  <c r="DA76" i="10"/>
  <c r="DD56" i="10"/>
  <c r="DE55" i="10"/>
  <c r="DK35" i="10"/>
  <c r="DJ36" i="10"/>
  <c r="DC95" i="10"/>
  <c r="DB96" i="10"/>
  <c r="DC66" i="10"/>
  <c r="DD65" i="10"/>
  <c r="DJ46" i="10"/>
  <c r="DK45" i="10"/>
  <c r="DD25" i="10"/>
  <c r="DC26" i="10"/>
  <c r="DB95" i="8"/>
  <c r="DA96" i="8"/>
  <c r="CZ85" i="8"/>
  <c r="CY86" i="8"/>
  <c r="DJ36" i="8"/>
  <c r="DK35" i="8"/>
  <c r="DB75" i="8"/>
  <c r="DA76" i="8"/>
  <c r="DK45" i="8"/>
  <c r="DJ46" i="8"/>
  <c r="DE65" i="8"/>
  <c r="DD66" i="8"/>
  <c r="DD26" i="8"/>
  <c r="DE25" i="8"/>
  <c r="DG55" i="8"/>
  <c r="DF56" i="8"/>
  <c r="DA27" i="3"/>
  <c r="CZ28" i="3"/>
  <c r="DC75" i="10" l="1"/>
  <c r="DB76" i="10"/>
  <c r="CZ86" i="10"/>
  <c r="DA85" i="10"/>
  <c r="DD26" i="10"/>
  <c r="DE25" i="10"/>
  <c r="DC96" i="10"/>
  <c r="DD95" i="10"/>
  <c r="DF55" i="10"/>
  <c r="DE56" i="10"/>
  <c r="DL45" i="10"/>
  <c r="DK46" i="10"/>
  <c r="DK36" i="10"/>
  <c r="DL35" i="10"/>
  <c r="DE65" i="10"/>
  <c r="DD66" i="10"/>
  <c r="DC75" i="8"/>
  <c r="DB76" i="8"/>
  <c r="DA85" i="8"/>
  <c r="CZ86" i="8"/>
  <c r="DK36" i="8"/>
  <c r="DL35" i="8"/>
  <c r="DC95" i="8"/>
  <c r="DB96" i="8"/>
  <c r="DL45" i="8"/>
  <c r="DK46" i="8"/>
  <c r="DF65" i="8"/>
  <c r="DE66" i="8"/>
  <c r="DE26" i="8"/>
  <c r="DF25" i="8"/>
  <c r="DH55" i="8"/>
  <c r="DG56" i="8"/>
  <c r="DB27" i="3"/>
  <c r="DA28" i="3"/>
  <c r="DB85" i="10" l="1"/>
  <c r="DA86" i="10"/>
  <c r="DD75" i="10"/>
  <c r="DC76" i="10"/>
  <c r="DF56" i="10"/>
  <c r="DG55" i="10"/>
  <c r="DF65" i="10"/>
  <c r="DE66" i="10"/>
  <c r="DM35" i="10"/>
  <c r="DL36" i="10"/>
  <c r="DD96" i="10"/>
  <c r="DE95" i="10"/>
  <c r="DE26" i="10"/>
  <c r="DF25" i="10"/>
  <c r="DL46" i="10"/>
  <c r="DM45" i="10"/>
  <c r="DD95" i="8"/>
  <c r="DC96" i="8"/>
  <c r="DL36" i="8"/>
  <c r="DM35" i="8"/>
  <c r="DA86" i="8"/>
  <c r="DB85" i="8"/>
  <c r="DD75" i="8"/>
  <c r="DC76" i="8"/>
  <c r="DM45" i="8"/>
  <c r="DL46" i="8"/>
  <c r="DI55" i="8"/>
  <c r="DH56" i="8"/>
  <c r="DF26" i="8"/>
  <c r="DG25" i="8"/>
  <c r="DG65" i="8"/>
  <c r="DF66" i="8"/>
  <c r="DC27" i="3"/>
  <c r="DB28" i="3"/>
  <c r="DE75" i="10" l="1"/>
  <c r="DD76" i="10"/>
  <c r="DB86" i="10"/>
  <c r="DC85" i="10"/>
  <c r="DN45" i="10"/>
  <c r="DM46" i="10"/>
  <c r="DN35" i="10"/>
  <c r="DM36" i="10"/>
  <c r="DF26" i="10"/>
  <c r="DG25" i="10"/>
  <c r="DF95" i="10"/>
  <c r="DE96" i="10"/>
  <c r="DG65" i="10"/>
  <c r="DF66" i="10"/>
  <c r="DH55" i="10"/>
  <c r="DG56" i="10"/>
  <c r="DE75" i="8"/>
  <c r="DD76" i="8"/>
  <c r="DB86" i="8"/>
  <c r="DC85" i="8"/>
  <c r="DM36" i="8"/>
  <c r="DN35" i="8"/>
  <c r="DE95" i="8"/>
  <c r="DD96" i="8"/>
  <c r="DM46" i="8"/>
  <c r="DN45" i="8"/>
  <c r="DG26" i="8"/>
  <c r="DH25" i="8"/>
  <c r="DH65" i="8"/>
  <c r="DG66" i="8"/>
  <c r="DJ55" i="8"/>
  <c r="DI56" i="8"/>
  <c r="DD27" i="3"/>
  <c r="DC28" i="3"/>
  <c r="DC86" i="10" l="1"/>
  <c r="DD85" i="10"/>
  <c r="DE76" i="10"/>
  <c r="DF75" i="10"/>
  <c r="DH65" i="10"/>
  <c r="DG66" i="10"/>
  <c r="DH56" i="10"/>
  <c r="DI55" i="10"/>
  <c r="DG26" i="10"/>
  <c r="DH25" i="10"/>
  <c r="DO35" i="10"/>
  <c r="DN36" i="10"/>
  <c r="DG95" i="10"/>
  <c r="DF96" i="10"/>
  <c r="DO45" i="10"/>
  <c r="DN46" i="10"/>
  <c r="DF95" i="8"/>
  <c r="DE96" i="8"/>
  <c r="DO35" i="8"/>
  <c r="DN36" i="8"/>
  <c r="DD85" i="8"/>
  <c r="DC86" i="8"/>
  <c r="DE76" i="8"/>
  <c r="DF75" i="8"/>
  <c r="DO45" i="8"/>
  <c r="DN46" i="8"/>
  <c r="DI65" i="8"/>
  <c r="DH66" i="8"/>
  <c r="DI25" i="8"/>
  <c r="DH26" i="8"/>
  <c r="DK55" i="8"/>
  <c r="DJ56" i="8"/>
  <c r="DE27" i="3"/>
  <c r="DD28" i="3"/>
  <c r="DF76" i="10" l="1"/>
  <c r="DG75" i="10"/>
  <c r="DE85" i="10"/>
  <c r="DD86" i="10"/>
  <c r="DH26" i="10"/>
  <c r="DI25" i="10"/>
  <c r="DP45" i="10"/>
  <c r="DO46" i="10"/>
  <c r="DJ55" i="10"/>
  <c r="DI56" i="10"/>
  <c r="DH95" i="10"/>
  <c r="DG96" i="10"/>
  <c r="DP35" i="10"/>
  <c r="DO36" i="10"/>
  <c r="DH66" i="10"/>
  <c r="DI65" i="10"/>
  <c r="DG75" i="8"/>
  <c r="DF76" i="8"/>
  <c r="DE85" i="8"/>
  <c r="DD86" i="8"/>
  <c r="DP35" i="8"/>
  <c r="DO36" i="8"/>
  <c r="DG95" i="8"/>
  <c r="DF96" i="8"/>
  <c r="DO46" i="8"/>
  <c r="DP45" i="8"/>
  <c r="DL55" i="8"/>
  <c r="DK56" i="8"/>
  <c r="DI26" i="8"/>
  <c r="DJ25" i="8"/>
  <c r="DJ65" i="8"/>
  <c r="DI66" i="8"/>
  <c r="DF27" i="3"/>
  <c r="DE28" i="3"/>
  <c r="DF85" i="10" l="1"/>
  <c r="DE86" i="10"/>
  <c r="DG76" i="10"/>
  <c r="DH75" i="10"/>
  <c r="DI66" i="10"/>
  <c r="DJ65" i="10"/>
  <c r="DH96" i="10"/>
  <c r="DI95" i="10"/>
  <c r="DJ56" i="10"/>
  <c r="DK55" i="10"/>
  <c r="DP46" i="10"/>
  <c r="DQ45" i="10"/>
  <c r="DI26" i="10"/>
  <c r="DJ25" i="10"/>
  <c r="DQ35" i="10"/>
  <c r="DP36" i="10"/>
  <c r="DH95" i="8"/>
  <c r="DG96" i="8"/>
  <c r="DQ35" i="8"/>
  <c r="DP36" i="8"/>
  <c r="DF85" i="8"/>
  <c r="DE86" i="8"/>
  <c r="DG76" i="8"/>
  <c r="DH75" i="8"/>
  <c r="DQ45" i="8"/>
  <c r="DP46" i="8"/>
  <c r="DJ26" i="8"/>
  <c r="DK25" i="8"/>
  <c r="DK65" i="8"/>
  <c r="DJ66" i="8"/>
  <c r="DM55" i="8"/>
  <c r="DL56" i="8"/>
  <c r="DG27" i="3"/>
  <c r="DF28" i="3"/>
  <c r="DI75" i="10" l="1"/>
  <c r="DH76" i="10"/>
  <c r="DF86" i="10"/>
  <c r="DG85" i="10"/>
  <c r="DK56" i="10"/>
  <c r="DL55" i="10"/>
  <c r="DR35" i="10"/>
  <c r="DQ36" i="10"/>
  <c r="DJ26" i="10"/>
  <c r="DK25" i="10"/>
  <c r="DI96" i="10"/>
  <c r="DJ95" i="10"/>
  <c r="DR45" i="10"/>
  <c r="DQ46" i="10"/>
  <c r="DJ66" i="10"/>
  <c r="DK65" i="10"/>
  <c r="DI75" i="8"/>
  <c r="DH76" i="8"/>
  <c r="DR35" i="8"/>
  <c r="DQ36" i="8"/>
  <c r="DG85" i="8"/>
  <c r="DF86" i="8"/>
  <c r="DI95" i="8"/>
  <c r="DH96" i="8"/>
  <c r="DQ46" i="8"/>
  <c r="DR45" i="8"/>
  <c r="DL25" i="8"/>
  <c r="DK26" i="8"/>
  <c r="DL65" i="8"/>
  <c r="DK66" i="8"/>
  <c r="DN55" i="8"/>
  <c r="DM56" i="8"/>
  <c r="DH27" i="3"/>
  <c r="DG28" i="3"/>
  <c r="DH85" i="10" l="1"/>
  <c r="DG86" i="10"/>
  <c r="DI76" i="10"/>
  <c r="DJ75" i="10"/>
  <c r="DK66" i="10"/>
  <c r="DL65" i="10"/>
  <c r="DK26" i="10"/>
  <c r="DL25" i="10"/>
  <c r="DR46" i="10"/>
  <c r="DS45" i="10"/>
  <c r="DS35" i="10"/>
  <c r="DR36" i="10"/>
  <c r="DJ96" i="10"/>
  <c r="DK95" i="10"/>
  <c r="DL56" i="10"/>
  <c r="DM55" i="10"/>
  <c r="DJ95" i="8"/>
  <c r="DI96" i="8"/>
  <c r="DH85" i="8"/>
  <c r="DG86" i="8"/>
  <c r="DS35" i="8"/>
  <c r="DR36" i="8"/>
  <c r="DJ75" i="8"/>
  <c r="DI76" i="8"/>
  <c r="DS45" i="8"/>
  <c r="DR46" i="8"/>
  <c r="DO55" i="8"/>
  <c r="DN56" i="8"/>
  <c r="DM65" i="8"/>
  <c r="DL66" i="8"/>
  <c r="DL26" i="8"/>
  <c r="DM25" i="8"/>
  <c r="DI27" i="3"/>
  <c r="DH28" i="3"/>
  <c r="DK75" i="10" l="1"/>
  <c r="DJ76" i="10"/>
  <c r="DH86" i="10"/>
  <c r="DI85" i="10"/>
  <c r="DM56" i="10"/>
  <c r="DN55" i="10"/>
  <c r="DS46" i="10"/>
  <c r="DT45" i="10"/>
  <c r="DK96" i="10"/>
  <c r="DL95" i="10"/>
  <c r="DL26" i="10"/>
  <c r="DM25" i="10"/>
  <c r="DL66" i="10"/>
  <c r="DM65" i="10"/>
  <c r="DT35" i="10"/>
  <c r="DS36" i="10"/>
  <c r="DJ76" i="8"/>
  <c r="DK75" i="8"/>
  <c r="DS36" i="8"/>
  <c r="DT35" i="8"/>
  <c r="DI85" i="8"/>
  <c r="DH86" i="8"/>
  <c r="DK95" i="8"/>
  <c r="DJ96" i="8"/>
  <c r="DT45" i="8"/>
  <c r="DS46" i="8"/>
  <c r="DN65" i="8"/>
  <c r="DM66" i="8"/>
  <c r="DM26" i="8"/>
  <c r="DN25" i="8"/>
  <c r="DP55" i="8"/>
  <c r="DO56" i="8"/>
  <c r="DJ27" i="3"/>
  <c r="DI28" i="3"/>
  <c r="DJ85" i="10" l="1"/>
  <c r="DI86" i="10"/>
  <c r="DL75" i="10"/>
  <c r="DK76" i="10"/>
  <c r="DN25" i="10"/>
  <c r="DM26" i="10"/>
  <c r="DL96" i="10"/>
  <c r="DM95" i="10"/>
  <c r="DU45" i="10"/>
  <c r="DT46" i="10"/>
  <c r="DN65" i="10"/>
  <c r="DM66" i="10"/>
  <c r="DN56" i="10"/>
  <c r="DO55" i="10"/>
  <c r="DT36" i="10"/>
  <c r="DU35" i="10"/>
  <c r="DL95" i="8"/>
  <c r="DK96" i="8"/>
  <c r="DT36" i="8"/>
  <c r="DU35" i="8"/>
  <c r="DJ85" i="8"/>
  <c r="DI86" i="8"/>
  <c r="DK76" i="8"/>
  <c r="DL75" i="8"/>
  <c r="DT46" i="8"/>
  <c r="DU45" i="8"/>
  <c r="DN26" i="8"/>
  <c r="DO25" i="8"/>
  <c r="DQ55" i="8"/>
  <c r="DP56" i="8"/>
  <c r="DO65" i="8"/>
  <c r="DN66" i="8"/>
  <c r="DK27" i="3"/>
  <c r="DJ28" i="3"/>
  <c r="DM75" i="10" l="1"/>
  <c r="DL76" i="10"/>
  <c r="DJ86" i="10"/>
  <c r="DK85" i="10"/>
  <c r="DU46" i="10"/>
  <c r="DV45" i="10"/>
  <c r="DV35" i="10"/>
  <c r="DU36" i="10"/>
  <c r="DN95" i="10"/>
  <c r="DM96" i="10"/>
  <c r="DO25" i="10"/>
  <c r="DN26" i="10"/>
  <c r="DO56" i="10"/>
  <c r="DP55" i="10"/>
  <c r="DN66" i="10"/>
  <c r="DO65" i="10"/>
  <c r="DM75" i="8"/>
  <c r="DL76" i="8"/>
  <c r="DJ86" i="8"/>
  <c r="DK85" i="8"/>
  <c r="DU36" i="8"/>
  <c r="DV35" i="8"/>
  <c r="DM95" i="8"/>
  <c r="DL96" i="8"/>
  <c r="DV45" i="8"/>
  <c r="DU46" i="8"/>
  <c r="DR55" i="8"/>
  <c r="DQ56" i="8"/>
  <c r="DP25" i="8"/>
  <c r="DO26" i="8"/>
  <c r="DP65" i="8"/>
  <c r="DO66" i="8"/>
  <c r="DL27" i="3"/>
  <c r="DK28" i="3"/>
  <c r="DK86" i="10" l="1"/>
  <c r="DL85" i="10"/>
  <c r="DM76" i="10"/>
  <c r="DN75" i="10"/>
  <c r="DO66" i="10"/>
  <c r="DP65" i="10"/>
  <c r="DO95" i="10"/>
  <c r="DN96" i="10"/>
  <c r="DQ55" i="10"/>
  <c r="DP56" i="10"/>
  <c r="DV36" i="10"/>
  <c r="DW35" i="10"/>
  <c r="DV46" i="10"/>
  <c r="DW45" i="10"/>
  <c r="DP25" i="10"/>
  <c r="DO26" i="10"/>
  <c r="DN95" i="8"/>
  <c r="DM96" i="8"/>
  <c r="DV36" i="8"/>
  <c r="DW35" i="8"/>
  <c r="DL85" i="8"/>
  <c r="DK86" i="8"/>
  <c r="DM76" i="8"/>
  <c r="DN75" i="8"/>
  <c r="DW45" i="8"/>
  <c r="DV46" i="8"/>
  <c r="DQ65" i="8"/>
  <c r="DP66" i="8"/>
  <c r="DQ25" i="8"/>
  <c r="DP26" i="8"/>
  <c r="DS55" i="8"/>
  <c r="DR56" i="8"/>
  <c r="DM27" i="3"/>
  <c r="DL28" i="3"/>
  <c r="DN76" i="10" l="1"/>
  <c r="DO75" i="10"/>
  <c r="DL86" i="10"/>
  <c r="DM85" i="10"/>
  <c r="DQ25" i="10"/>
  <c r="DP26" i="10"/>
  <c r="DW46" i="10"/>
  <c r="DX45" i="10"/>
  <c r="DW36" i="10"/>
  <c r="DX35" i="10"/>
  <c r="DO96" i="10"/>
  <c r="DP95" i="10"/>
  <c r="DP66" i="10"/>
  <c r="DQ65" i="10"/>
  <c r="DQ56" i="10"/>
  <c r="DR55" i="10"/>
  <c r="DO75" i="8"/>
  <c r="DN76" i="8"/>
  <c r="DM85" i="8"/>
  <c r="DL86" i="8"/>
  <c r="DW36" i="8"/>
  <c r="DX35" i="8"/>
  <c r="DO95" i="8"/>
  <c r="DN96" i="8"/>
  <c r="DX45" i="8"/>
  <c r="DW46" i="8"/>
  <c r="DQ26" i="8"/>
  <c r="DR25" i="8"/>
  <c r="DT55" i="8"/>
  <c r="DS56" i="8"/>
  <c r="DR65" i="8"/>
  <c r="DQ66" i="8"/>
  <c r="DN27" i="3"/>
  <c r="DM28" i="3"/>
  <c r="DO76" i="10" l="1"/>
  <c r="DP75" i="10"/>
  <c r="DN85" i="10"/>
  <c r="DM86" i="10"/>
  <c r="DS55" i="10"/>
  <c r="DR56" i="10"/>
  <c r="DY45" i="10"/>
  <c r="DX46" i="10"/>
  <c r="DQ66" i="10"/>
  <c r="DR65" i="10"/>
  <c r="DR25" i="10"/>
  <c r="DQ26" i="10"/>
  <c r="DP96" i="10"/>
  <c r="DQ95" i="10"/>
  <c r="DX36" i="10"/>
  <c r="DY35" i="10"/>
  <c r="DP95" i="8"/>
  <c r="DO96" i="8"/>
  <c r="DN85" i="8"/>
  <c r="DM86" i="8"/>
  <c r="DY35" i="8"/>
  <c r="DX36" i="8"/>
  <c r="DP75" i="8"/>
  <c r="DO76" i="8"/>
  <c r="DY45" i="8"/>
  <c r="DX46" i="8"/>
  <c r="DU55" i="8"/>
  <c r="DT56" i="8"/>
  <c r="DS25" i="8"/>
  <c r="DR26" i="8"/>
  <c r="DS65" i="8"/>
  <c r="DR66" i="8"/>
  <c r="DO27" i="3"/>
  <c r="DN28" i="3"/>
  <c r="DO85" i="10" l="1"/>
  <c r="DN86" i="10"/>
  <c r="DQ75" i="10"/>
  <c r="DP76" i="10"/>
  <c r="DS25" i="10"/>
  <c r="DR26" i="10"/>
  <c r="DR66" i="10"/>
  <c r="DS65" i="10"/>
  <c r="DY36" i="10"/>
  <c r="DZ35" i="10"/>
  <c r="DQ96" i="10"/>
  <c r="DR95" i="10"/>
  <c r="DZ45" i="10"/>
  <c r="DY46" i="10"/>
  <c r="DS56" i="10"/>
  <c r="DT55" i="10"/>
  <c r="DO85" i="8"/>
  <c r="DN86" i="8"/>
  <c r="DQ75" i="8"/>
  <c r="DP76" i="8"/>
  <c r="DY36" i="8"/>
  <c r="DZ35" i="8"/>
  <c r="DQ95" i="8"/>
  <c r="DP96" i="8"/>
  <c r="DZ45" i="8"/>
  <c r="DY46" i="8"/>
  <c r="DT65" i="8"/>
  <c r="DS66" i="8"/>
  <c r="DT25" i="8"/>
  <c r="DS26" i="8"/>
  <c r="DV55" i="8"/>
  <c r="DU56" i="8"/>
  <c r="DP27" i="3"/>
  <c r="DO28" i="3"/>
  <c r="DQ76" i="10" l="1"/>
  <c r="DR75" i="10"/>
  <c r="DO86" i="10"/>
  <c r="DP85" i="10"/>
  <c r="DU55" i="10"/>
  <c r="DT56" i="10"/>
  <c r="EA35" i="10"/>
  <c r="DZ36" i="10"/>
  <c r="DS66" i="10"/>
  <c r="DT65" i="10"/>
  <c r="EA45" i="10"/>
  <c r="DZ46" i="10"/>
  <c r="DR96" i="10"/>
  <c r="DS95" i="10"/>
  <c r="DT25" i="10"/>
  <c r="DS26" i="10"/>
  <c r="DR95" i="8"/>
  <c r="DQ96" i="8"/>
  <c r="DZ36" i="8"/>
  <c r="EA35" i="8"/>
  <c r="DR75" i="8"/>
  <c r="DQ76" i="8"/>
  <c r="DP85" i="8"/>
  <c r="DO86" i="8"/>
  <c r="EA45" i="8"/>
  <c r="DZ46" i="8"/>
  <c r="DT26" i="8"/>
  <c r="DU25" i="8"/>
  <c r="DW55" i="8"/>
  <c r="DV56" i="8"/>
  <c r="DU65" i="8"/>
  <c r="DT66" i="8"/>
  <c r="DQ27" i="3"/>
  <c r="DP28" i="3"/>
  <c r="DQ85" i="10" l="1"/>
  <c r="DP86" i="10"/>
  <c r="DR76" i="10"/>
  <c r="DS75" i="10"/>
  <c r="DU25" i="10"/>
  <c r="DT26" i="10"/>
  <c r="EA46" i="10"/>
  <c r="EB45" i="10"/>
  <c r="DS96" i="10"/>
  <c r="DT95" i="10"/>
  <c r="DU65" i="10"/>
  <c r="DT66" i="10"/>
  <c r="EB35" i="10"/>
  <c r="EA36" i="10"/>
  <c r="DV55" i="10"/>
  <c r="DU56" i="10"/>
  <c r="DP86" i="8"/>
  <c r="DQ85" i="8"/>
  <c r="EA36" i="8"/>
  <c r="EB35" i="8"/>
  <c r="DS75" i="8"/>
  <c r="DR76" i="8"/>
  <c r="DS95" i="8"/>
  <c r="DR96" i="8"/>
  <c r="EB45" i="8"/>
  <c r="EA46" i="8"/>
  <c r="DX55" i="8"/>
  <c r="DW56" i="8"/>
  <c r="DU26" i="8"/>
  <c r="DV25" i="8"/>
  <c r="DV65" i="8"/>
  <c r="DU66" i="8"/>
  <c r="DR27" i="3"/>
  <c r="DQ28" i="3"/>
  <c r="DT75" i="10" l="1"/>
  <c r="DS76" i="10"/>
  <c r="DQ86" i="10"/>
  <c r="DR85" i="10"/>
  <c r="DU95" i="10"/>
  <c r="DT96" i="10"/>
  <c r="DV56" i="10"/>
  <c r="DW55" i="10"/>
  <c r="EC35" i="10"/>
  <c r="EB36" i="10"/>
  <c r="EC45" i="10"/>
  <c r="EB46" i="10"/>
  <c r="DV65" i="10"/>
  <c r="DU66" i="10"/>
  <c r="DV25" i="10"/>
  <c r="DU26" i="10"/>
  <c r="DT95" i="8"/>
  <c r="DS96" i="8"/>
  <c r="EB36" i="8"/>
  <c r="EC35" i="8"/>
  <c r="DT75" i="8"/>
  <c r="DS76" i="8"/>
  <c r="DR85" i="8"/>
  <c r="DQ86" i="8"/>
  <c r="EC45" i="8"/>
  <c r="EB46" i="8"/>
  <c r="DW65" i="8"/>
  <c r="DV66" i="8"/>
  <c r="DV26" i="8"/>
  <c r="DW25" i="8"/>
  <c r="DY55" i="8"/>
  <c r="DX56" i="8"/>
  <c r="DS27" i="3"/>
  <c r="DR28" i="3"/>
  <c r="DS85" i="10" l="1"/>
  <c r="DR86" i="10"/>
  <c r="DT76" i="10"/>
  <c r="DU75" i="10"/>
  <c r="EC46" i="10"/>
  <c r="ED45" i="10"/>
  <c r="DV66" i="10"/>
  <c r="DW65" i="10"/>
  <c r="EC36" i="10"/>
  <c r="ED35" i="10"/>
  <c r="DW25" i="10"/>
  <c r="DV26" i="10"/>
  <c r="DX55" i="10"/>
  <c r="DW56" i="10"/>
  <c r="DU96" i="10"/>
  <c r="DV95" i="10"/>
  <c r="DS85" i="8"/>
  <c r="DR86" i="8"/>
  <c r="DU75" i="8"/>
  <c r="DT76" i="8"/>
  <c r="EC36" i="8"/>
  <c r="ED35" i="8"/>
  <c r="DU95" i="8"/>
  <c r="DT96" i="8"/>
  <c r="ED45" i="8"/>
  <c r="EC46" i="8"/>
  <c r="DW26" i="8"/>
  <c r="DX25" i="8"/>
  <c r="DZ55" i="8"/>
  <c r="DY56" i="8"/>
  <c r="DX65" i="8"/>
  <c r="DW66" i="8"/>
  <c r="DT27" i="3"/>
  <c r="DS28" i="3"/>
  <c r="DV75" i="10" l="1"/>
  <c r="DU76" i="10"/>
  <c r="DS86" i="10"/>
  <c r="DT85" i="10"/>
  <c r="DW95" i="10"/>
  <c r="DV96" i="10"/>
  <c r="DX25" i="10"/>
  <c r="DW26" i="10"/>
  <c r="ED36" i="10"/>
  <c r="EE35" i="10"/>
  <c r="DX65" i="10"/>
  <c r="DW66" i="10"/>
  <c r="ED46" i="10"/>
  <c r="EE45" i="10"/>
  <c r="DY55" i="10"/>
  <c r="DX56" i="10"/>
  <c r="DV95" i="8"/>
  <c r="DU96" i="8"/>
  <c r="DV75" i="8"/>
  <c r="DU76" i="8"/>
  <c r="EE35" i="8"/>
  <c r="ED36" i="8"/>
  <c r="DT85" i="8"/>
  <c r="DS86" i="8"/>
  <c r="EE45" i="8"/>
  <c r="ED46" i="8"/>
  <c r="EA55" i="8"/>
  <c r="DZ56" i="8"/>
  <c r="DY25" i="8"/>
  <c r="DX26" i="8"/>
  <c r="DY65" i="8"/>
  <c r="DX66" i="8"/>
  <c r="DU27" i="3"/>
  <c r="DT28" i="3"/>
  <c r="DT86" i="10" l="1"/>
  <c r="DU85" i="10"/>
  <c r="DW75" i="10"/>
  <c r="DV76" i="10"/>
  <c r="EF35" i="10"/>
  <c r="EE36" i="10"/>
  <c r="DY56" i="10"/>
  <c r="DZ55" i="10"/>
  <c r="DY25" i="10"/>
  <c r="DX26" i="10"/>
  <c r="EE46" i="10"/>
  <c r="EF45" i="10"/>
  <c r="DX66" i="10"/>
  <c r="DY65" i="10"/>
  <c r="DW96" i="10"/>
  <c r="DX95" i="10"/>
  <c r="DU85" i="8"/>
  <c r="DT86" i="8"/>
  <c r="EE36" i="8"/>
  <c r="EF35" i="8"/>
  <c r="DW75" i="8"/>
  <c r="DV76" i="8"/>
  <c r="DW95" i="8"/>
  <c r="DV96" i="8"/>
  <c r="EF45" i="8"/>
  <c r="EE46" i="8"/>
  <c r="DZ65" i="8"/>
  <c r="DY66" i="8"/>
  <c r="DY26" i="8"/>
  <c r="DZ25" i="8"/>
  <c r="EB55" i="8"/>
  <c r="EA56" i="8"/>
  <c r="DV27" i="3"/>
  <c r="DU28" i="3"/>
  <c r="DV85" i="10" l="1"/>
  <c r="DU86" i="10"/>
  <c r="DW76" i="10"/>
  <c r="DX75" i="10"/>
  <c r="DZ56" i="10"/>
  <c r="EA55" i="10"/>
  <c r="DX96" i="10"/>
  <c r="DY95" i="10"/>
  <c r="DY66" i="10"/>
  <c r="DZ65" i="10"/>
  <c r="DZ25" i="10"/>
  <c r="DY26" i="10"/>
  <c r="EF46" i="10"/>
  <c r="EG45" i="10"/>
  <c r="EG35" i="10"/>
  <c r="EF36" i="10"/>
  <c r="DX95" i="8"/>
  <c r="DW96" i="8"/>
  <c r="DX75" i="8"/>
  <c r="DW76" i="8"/>
  <c r="EG35" i="8"/>
  <c r="EF36" i="8"/>
  <c r="DV85" i="8"/>
  <c r="DU86" i="8"/>
  <c r="EG45" i="8"/>
  <c r="EF46" i="8"/>
  <c r="DZ26" i="8"/>
  <c r="EA25" i="8"/>
  <c r="EC55" i="8"/>
  <c r="EB56" i="8"/>
  <c r="EA65" i="8"/>
  <c r="DZ66" i="8"/>
  <c r="DW27" i="3"/>
  <c r="DV28" i="3"/>
  <c r="DX76" i="10" l="1"/>
  <c r="DY75" i="10"/>
  <c r="DV86" i="10"/>
  <c r="DW85" i="10"/>
  <c r="EH35" i="10"/>
  <c r="EG36" i="10"/>
  <c r="DZ66" i="10"/>
  <c r="EA65" i="10"/>
  <c r="EA56" i="10"/>
  <c r="EB55" i="10"/>
  <c r="EH45" i="10"/>
  <c r="EG46" i="10"/>
  <c r="DZ95" i="10"/>
  <c r="DY96" i="10"/>
  <c r="DZ26" i="10"/>
  <c r="EA25" i="10"/>
  <c r="DV86" i="8"/>
  <c r="DW85" i="8"/>
  <c r="EH35" i="8"/>
  <c r="EG36" i="8"/>
  <c r="DY75" i="8"/>
  <c r="DX76" i="8"/>
  <c r="DY95" i="8"/>
  <c r="DX96" i="8"/>
  <c r="EH45" i="8"/>
  <c r="EG46" i="8"/>
  <c r="EA26" i="8"/>
  <c r="EB25" i="8"/>
  <c r="ED55" i="8"/>
  <c r="EC56" i="8"/>
  <c r="EB65" i="8"/>
  <c r="EA66" i="8"/>
  <c r="DX27" i="3"/>
  <c r="DW28" i="3"/>
  <c r="DX85" i="10" l="1"/>
  <c r="DW86" i="10"/>
  <c r="DY76" i="10"/>
  <c r="DZ75" i="10"/>
  <c r="EA26" i="10"/>
  <c r="EB25" i="10"/>
  <c r="EA66" i="10"/>
  <c r="EB65" i="10"/>
  <c r="DZ96" i="10"/>
  <c r="EA95" i="10"/>
  <c r="EI35" i="10"/>
  <c r="EH36" i="10"/>
  <c r="EI45" i="10"/>
  <c r="EH46" i="10"/>
  <c r="EB56" i="10"/>
  <c r="EC55" i="10"/>
  <c r="DZ95" i="8"/>
  <c r="DY96" i="8"/>
  <c r="DZ75" i="8"/>
  <c r="DY76" i="8"/>
  <c r="EH36" i="8"/>
  <c r="EI35" i="8"/>
  <c r="DW86" i="8"/>
  <c r="DX85" i="8"/>
  <c r="EI45" i="8"/>
  <c r="EH46" i="8"/>
  <c r="EC65" i="8"/>
  <c r="EB66" i="8"/>
  <c r="EE55" i="8"/>
  <c r="ED56" i="8"/>
  <c r="EB26" i="8"/>
  <c r="EC25" i="8"/>
  <c r="DY27" i="3"/>
  <c r="DX28" i="3"/>
  <c r="DZ76" i="10" l="1"/>
  <c r="EA75" i="10"/>
  <c r="DX86" i="10"/>
  <c r="DY85" i="10"/>
  <c r="EJ35" i="10"/>
  <c r="EI36" i="10"/>
  <c r="ED55" i="10"/>
  <c r="EC56" i="10"/>
  <c r="EA96" i="10"/>
  <c r="EB95" i="10"/>
  <c r="EB26" i="10"/>
  <c r="EC25" i="10"/>
  <c r="EC65" i="10"/>
  <c r="EB66" i="10"/>
  <c r="EJ45" i="10"/>
  <c r="EI46" i="10"/>
  <c r="EI36" i="8"/>
  <c r="EJ35" i="8"/>
  <c r="DY85" i="8"/>
  <c r="DX86" i="8"/>
  <c r="EA75" i="8"/>
  <c r="DZ76" i="8"/>
  <c r="EA95" i="8"/>
  <c r="DZ96" i="8"/>
  <c r="EJ45" i="8"/>
  <c r="EI46" i="8"/>
  <c r="EC26" i="8"/>
  <c r="ED25" i="8"/>
  <c r="EF55" i="8"/>
  <c r="EE56" i="8"/>
  <c r="ED65" i="8"/>
  <c r="EC66" i="8"/>
  <c r="DZ27" i="3"/>
  <c r="DY28" i="3"/>
  <c r="DZ85" i="10" l="1"/>
  <c r="DY86" i="10"/>
  <c r="EB75" i="10"/>
  <c r="EA76" i="10"/>
  <c r="ED65" i="10"/>
  <c r="EC66" i="10"/>
  <c r="ED56" i="10"/>
  <c r="EE55" i="10"/>
  <c r="EB96" i="10"/>
  <c r="EC95" i="10"/>
  <c r="EJ46" i="10"/>
  <c r="EK45" i="10"/>
  <c r="ED25" i="10"/>
  <c r="EC26" i="10"/>
  <c r="EK35" i="10"/>
  <c r="EJ36" i="10"/>
  <c r="EB95" i="8"/>
  <c r="EA96" i="8"/>
  <c r="DZ85" i="8"/>
  <c r="DY86" i="8"/>
  <c r="EB75" i="8"/>
  <c r="EA76" i="8"/>
  <c r="EJ36" i="8"/>
  <c r="EK35" i="8"/>
  <c r="EJ46" i="8"/>
  <c r="EK45" i="8"/>
  <c r="EG55" i="8"/>
  <c r="EF56" i="8"/>
  <c r="EE25" i="8"/>
  <c r="ED26" i="8"/>
  <c r="EE65" i="8"/>
  <c r="ED66" i="8"/>
  <c r="EA27" i="3"/>
  <c r="DZ28" i="3"/>
  <c r="EC75" i="10" l="1"/>
  <c r="EB76" i="10"/>
  <c r="EA85" i="10"/>
  <c r="DZ86" i="10"/>
  <c r="EK46" i="10"/>
  <c r="EL45" i="10"/>
  <c r="ED95" i="10"/>
  <c r="EC96" i="10"/>
  <c r="EL35" i="10"/>
  <c r="EK36" i="10"/>
  <c r="EF55" i="10"/>
  <c r="EE56" i="10"/>
  <c r="EE25" i="10"/>
  <c r="ED26" i="10"/>
  <c r="EE65" i="10"/>
  <c r="ED66" i="10"/>
  <c r="EA85" i="8"/>
  <c r="DZ86" i="8"/>
  <c r="EK36" i="8"/>
  <c r="EL35" i="8"/>
  <c r="EC75" i="8"/>
  <c r="EB76" i="8"/>
  <c r="EC95" i="8"/>
  <c r="EB96" i="8"/>
  <c r="EL45" i="8"/>
  <c r="EK46" i="8"/>
  <c r="EE26" i="8"/>
  <c r="EF25" i="8"/>
  <c r="EH55" i="8"/>
  <c r="EG56" i="8"/>
  <c r="EF65" i="8"/>
  <c r="EE66" i="8"/>
  <c r="EB27" i="3"/>
  <c r="EA28" i="3"/>
  <c r="EB85" i="10" l="1"/>
  <c r="EA86" i="10"/>
  <c r="ED75" i="10"/>
  <c r="EC76" i="10"/>
  <c r="EM35" i="10"/>
  <c r="EL36" i="10"/>
  <c r="EF65" i="10"/>
  <c r="EE66" i="10"/>
  <c r="EG55" i="10"/>
  <c r="EF56" i="10"/>
  <c r="EL46" i="10"/>
  <c r="EM45" i="10"/>
  <c r="EF25" i="10"/>
  <c r="EE26" i="10"/>
  <c r="ED96" i="10"/>
  <c r="EE95" i="10"/>
  <c r="ED95" i="8"/>
  <c r="EC96" i="8"/>
  <c r="ED75" i="8"/>
  <c r="EC76" i="8"/>
  <c r="EL36" i="8"/>
  <c r="EM35" i="8"/>
  <c r="EB85" i="8"/>
  <c r="EA86" i="8"/>
  <c r="EM45" i="8"/>
  <c r="EL46" i="8"/>
  <c r="EG65" i="8"/>
  <c r="EF66" i="8"/>
  <c r="EG25" i="8"/>
  <c r="EF26" i="8"/>
  <c r="EI55" i="8"/>
  <c r="EH56" i="8"/>
  <c r="EC27" i="3"/>
  <c r="EB28" i="3"/>
  <c r="EE75" i="10" l="1"/>
  <c r="ED76" i="10"/>
  <c r="EB86" i="10"/>
  <c r="EC85" i="10"/>
  <c r="EF95" i="10"/>
  <c r="EE96" i="10"/>
  <c r="EH55" i="10"/>
  <c r="EG56" i="10"/>
  <c r="EG25" i="10"/>
  <c r="EF26" i="10"/>
  <c r="EG65" i="10"/>
  <c r="EF66" i="10"/>
  <c r="EN45" i="10"/>
  <c r="EM46" i="10"/>
  <c r="EM36" i="10"/>
  <c r="EN35" i="10"/>
  <c r="EC85" i="8"/>
  <c r="EB86" i="8"/>
  <c r="EE75" i="8"/>
  <c r="ED76" i="8"/>
  <c r="EM36" i="8"/>
  <c r="EN35" i="8"/>
  <c r="EE95" i="8"/>
  <c r="ED96" i="8"/>
  <c r="EN45" i="8"/>
  <c r="EM46" i="8"/>
  <c r="EJ55" i="8"/>
  <c r="EI56" i="8"/>
  <c r="EG26" i="8"/>
  <c r="EH25" i="8"/>
  <c r="EH65" i="8"/>
  <c r="EG66" i="8"/>
  <c r="ED27" i="3"/>
  <c r="EC28" i="3"/>
  <c r="ED85" i="10" l="1"/>
  <c r="EC86" i="10"/>
  <c r="EF75" i="10"/>
  <c r="EE76" i="10"/>
  <c r="EO45" i="10"/>
  <c r="EN46" i="10"/>
  <c r="EO35" i="10"/>
  <c r="EN36" i="10"/>
  <c r="EI55" i="10"/>
  <c r="EH56" i="10"/>
  <c r="EG95" i="10"/>
  <c r="EF96" i="10"/>
  <c r="EH65" i="10"/>
  <c r="EG66" i="10"/>
  <c r="EG26" i="10"/>
  <c r="EH25" i="10"/>
  <c r="EF95" i="8"/>
  <c r="EE96" i="8"/>
  <c r="EF75" i="8"/>
  <c r="EE76" i="8"/>
  <c r="EN36" i="8"/>
  <c r="EO35" i="8"/>
  <c r="ED85" i="8"/>
  <c r="EC86" i="8"/>
  <c r="EO45" i="8"/>
  <c r="EN46" i="8"/>
  <c r="EH26" i="8"/>
  <c r="EI25" i="8"/>
  <c r="EK55" i="8"/>
  <c r="EJ56" i="8"/>
  <c r="EI65" i="8"/>
  <c r="EH66" i="8"/>
  <c r="EE27" i="3"/>
  <c r="ED28" i="3"/>
  <c r="EG75" i="10" l="1"/>
  <c r="EF76" i="10"/>
  <c r="EE85" i="10"/>
  <c r="ED86" i="10"/>
  <c r="EH66" i="10"/>
  <c r="EI65" i="10"/>
  <c r="EO36" i="10"/>
  <c r="EP35" i="10"/>
  <c r="EI25" i="10"/>
  <c r="EH26" i="10"/>
  <c r="EH95" i="10"/>
  <c r="EG96" i="10"/>
  <c r="EI56" i="10"/>
  <c r="EJ55" i="10"/>
  <c r="EP45" i="10"/>
  <c r="EO46" i="10"/>
  <c r="ED86" i="8"/>
  <c r="EE85" i="8"/>
  <c r="EG75" i="8"/>
  <c r="EF76" i="8"/>
  <c r="EP35" i="8"/>
  <c r="EO36" i="8"/>
  <c r="EG95" i="8"/>
  <c r="EF96" i="8"/>
  <c r="EP45" i="8"/>
  <c r="EO46" i="8"/>
  <c r="EJ65" i="8"/>
  <c r="EI66" i="8"/>
  <c r="EL55" i="8"/>
  <c r="EK56" i="8"/>
  <c r="EI26" i="8"/>
  <c r="EJ25" i="8"/>
  <c r="EF27" i="3"/>
  <c r="EE28" i="3"/>
  <c r="EF85" i="10" l="1"/>
  <c r="EE86" i="10"/>
  <c r="EH75" i="10"/>
  <c r="EG76" i="10"/>
  <c r="EI66" i="10"/>
  <c r="EJ65" i="10"/>
  <c r="EH96" i="10"/>
  <c r="EI95" i="10"/>
  <c r="EI26" i="10"/>
  <c r="EJ25" i="10"/>
  <c r="EQ35" i="10"/>
  <c r="EP36" i="10"/>
  <c r="EQ45" i="10"/>
  <c r="EP46" i="10"/>
  <c r="EK55" i="10"/>
  <c r="EJ56" i="10"/>
  <c r="EH95" i="8"/>
  <c r="EG96" i="8"/>
  <c r="EG76" i="8"/>
  <c r="EH75" i="8"/>
  <c r="EP36" i="8"/>
  <c r="EQ35" i="8"/>
  <c r="EF85" i="8"/>
  <c r="EE86" i="8"/>
  <c r="EQ45" i="8"/>
  <c r="EP46" i="8"/>
  <c r="EM55" i="8"/>
  <c r="EL56" i="8"/>
  <c r="EK25" i="8"/>
  <c r="EJ26" i="8"/>
  <c r="EK65" i="8"/>
  <c r="EJ66" i="8"/>
  <c r="EG27" i="3"/>
  <c r="EF28" i="3"/>
  <c r="EI75" i="10" l="1"/>
  <c r="EH76" i="10"/>
  <c r="EG85" i="10"/>
  <c r="EF86" i="10"/>
  <c r="EJ26" i="10"/>
  <c r="EK25" i="10"/>
  <c r="EQ36" i="10"/>
  <c r="ER35" i="10"/>
  <c r="EI96" i="10"/>
  <c r="EJ95" i="10"/>
  <c r="EL55" i="10"/>
  <c r="EK56" i="10"/>
  <c r="EK65" i="10"/>
  <c r="EJ66" i="10"/>
  <c r="ER45" i="10"/>
  <c r="EQ46" i="10"/>
  <c r="EG85" i="8"/>
  <c r="EF86" i="8"/>
  <c r="EH76" i="8"/>
  <c r="EI75" i="8"/>
  <c r="EQ36" i="8"/>
  <c r="ER35" i="8"/>
  <c r="EI95" i="8"/>
  <c r="EH96" i="8"/>
  <c r="ER45" i="8"/>
  <c r="EQ46" i="8"/>
  <c r="EK26" i="8"/>
  <c r="EL25" i="8"/>
  <c r="EL65" i="8"/>
  <c r="EK66" i="8"/>
  <c r="EN55" i="8"/>
  <c r="EM56" i="8"/>
  <c r="EH27" i="3"/>
  <c r="EG28" i="3"/>
  <c r="EG86" i="10" l="1"/>
  <c r="EH85" i="10"/>
  <c r="EI76" i="10"/>
  <c r="EJ75" i="10"/>
  <c r="ER36" i="10"/>
  <c r="ES35" i="10"/>
  <c r="EL25" i="10"/>
  <c r="EK26" i="10"/>
  <c r="EK66" i="10"/>
  <c r="EL65" i="10"/>
  <c r="EL56" i="10"/>
  <c r="EM55" i="10"/>
  <c r="ES45" i="10"/>
  <c r="ER46" i="10"/>
  <c r="EJ96" i="10"/>
  <c r="EK95" i="10"/>
  <c r="EJ95" i="8"/>
  <c r="EI96" i="8"/>
  <c r="ER36" i="8"/>
  <c r="ES35" i="8"/>
  <c r="EJ75" i="8"/>
  <c r="EI76" i="8"/>
  <c r="EH85" i="8"/>
  <c r="EG86" i="8"/>
  <c r="ES45" i="8"/>
  <c r="ER46" i="8"/>
  <c r="EL26" i="8"/>
  <c r="EM25" i="8"/>
  <c r="EM65" i="8"/>
  <c r="EL66" i="8"/>
  <c r="EO55" i="8"/>
  <c r="EN56" i="8"/>
  <c r="EI27" i="3"/>
  <c r="EH28" i="3"/>
  <c r="EH86" i="10" l="1"/>
  <c r="EI85" i="10"/>
  <c r="EK75" i="10"/>
  <c r="EJ76" i="10"/>
  <c r="EL66" i="10"/>
  <c r="EM65" i="10"/>
  <c r="EK96" i="10"/>
  <c r="EL95" i="10"/>
  <c r="EL26" i="10"/>
  <c r="EM25" i="10"/>
  <c r="ES46" i="10"/>
  <c r="ET45" i="10"/>
  <c r="EM56" i="10"/>
  <c r="EN55" i="10"/>
  <c r="ET35" i="10"/>
  <c r="ES36" i="10"/>
  <c r="EH86" i="8"/>
  <c r="EI85" i="8"/>
  <c r="ES36" i="8"/>
  <c r="ET35" i="8"/>
  <c r="EK75" i="8"/>
  <c r="EJ76" i="8"/>
  <c r="EK95" i="8"/>
  <c r="EJ96" i="8"/>
  <c r="ET45" i="8"/>
  <c r="ES46" i="8"/>
  <c r="EP55" i="8"/>
  <c r="EO56" i="8"/>
  <c r="EM26" i="8"/>
  <c r="EN25" i="8"/>
  <c r="EN65" i="8"/>
  <c r="EM66" i="8"/>
  <c r="EJ27" i="3"/>
  <c r="EI28" i="3"/>
  <c r="EL75" i="10" l="1"/>
  <c r="EK76" i="10"/>
  <c r="EI86" i="10"/>
  <c r="EJ85" i="10"/>
  <c r="EN25" i="10"/>
  <c r="EM26" i="10"/>
  <c r="EU35" i="10"/>
  <c r="ET36" i="10"/>
  <c r="EO55" i="10"/>
  <c r="EN56" i="10"/>
  <c r="ET46" i="10"/>
  <c r="EU45" i="10"/>
  <c r="EL96" i="10"/>
  <c r="EM95" i="10"/>
  <c r="EN65" i="10"/>
  <c r="EM66" i="10"/>
  <c r="EL95" i="8"/>
  <c r="EK96" i="8"/>
  <c r="EK76" i="8"/>
  <c r="EL75" i="8"/>
  <c r="EJ85" i="8"/>
  <c r="EI86" i="8"/>
  <c r="EU35" i="8"/>
  <c r="ET36" i="8"/>
  <c r="ET46" i="8"/>
  <c r="EU45" i="8"/>
  <c r="EO65" i="8"/>
  <c r="EN66" i="8"/>
  <c r="EO25" i="8"/>
  <c r="EN26" i="8"/>
  <c r="EQ55" i="8"/>
  <c r="EP56" i="8"/>
  <c r="EK27" i="3"/>
  <c r="EJ28" i="3"/>
  <c r="EJ86" i="10" l="1"/>
  <c r="EK85" i="10"/>
  <c r="EL76" i="10"/>
  <c r="EM75" i="10"/>
  <c r="EN95" i="10"/>
  <c r="EM96" i="10"/>
  <c r="EO65" i="10"/>
  <c r="EN66" i="10"/>
  <c r="EO56" i="10"/>
  <c r="EP55" i="10"/>
  <c r="EU36" i="10"/>
  <c r="EV35" i="10"/>
  <c r="EU46" i="10"/>
  <c r="EV45" i="10"/>
  <c r="EO25" i="10"/>
  <c r="EN26" i="10"/>
  <c r="EU36" i="8"/>
  <c r="EV35" i="8"/>
  <c r="EK85" i="8"/>
  <c r="EJ86" i="8"/>
  <c r="EM75" i="8"/>
  <c r="EL76" i="8"/>
  <c r="EM95" i="8"/>
  <c r="EL96" i="8"/>
  <c r="EV45" i="8"/>
  <c r="EU46" i="8"/>
  <c r="EP25" i="8"/>
  <c r="EO26" i="8"/>
  <c r="ER55" i="8"/>
  <c r="EQ56" i="8"/>
  <c r="EP65" i="8"/>
  <c r="EO66" i="8"/>
  <c r="EL27" i="3"/>
  <c r="EK28" i="3"/>
  <c r="EL85" i="10" l="1"/>
  <c r="EK86" i="10"/>
  <c r="EN75" i="10"/>
  <c r="EM76" i="10"/>
  <c r="EP25" i="10"/>
  <c r="EO26" i="10"/>
  <c r="EW45" i="10"/>
  <c r="EV46" i="10"/>
  <c r="EW35" i="10"/>
  <c r="EV36" i="10"/>
  <c r="EP65" i="10"/>
  <c r="EO66" i="10"/>
  <c r="EO95" i="10"/>
  <c r="EN96" i="10"/>
  <c r="EQ55" i="10"/>
  <c r="EP56" i="10"/>
  <c r="EN95" i="8"/>
  <c r="EM96" i="8"/>
  <c r="EL85" i="8"/>
  <c r="EK86" i="8"/>
  <c r="EM76" i="8"/>
  <c r="EN75" i="8"/>
  <c r="EV36" i="8"/>
  <c r="EW35" i="8"/>
  <c r="EV46" i="8"/>
  <c r="EW45" i="8"/>
  <c r="ES55" i="8"/>
  <c r="ER56" i="8"/>
  <c r="EQ25" i="8"/>
  <c r="EP26" i="8"/>
  <c r="EQ65" i="8"/>
  <c r="EP66" i="8"/>
  <c r="EM27" i="3"/>
  <c r="EL28" i="3"/>
  <c r="EO75" i="10" l="1"/>
  <c r="EN76" i="10"/>
  <c r="EL86" i="10"/>
  <c r="EM85" i="10"/>
  <c r="EQ65" i="10"/>
  <c r="EP66" i="10"/>
  <c r="EP95" i="10"/>
  <c r="EO96" i="10"/>
  <c r="EQ56" i="10"/>
  <c r="ER55" i="10"/>
  <c r="EW36" i="10"/>
  <c r="EX35" i="10"/>
  <c r="EX45" i="10"/>
  <c r="EW46" i="10"/>
  <c r="EQ25" i="10"/>
  <c r="EP26" i="10"/>
  <c r="EW36" i="8"/>
  <c r="EX35" i="8"/>
  <c r="EM85" i="8"/>
  <c r="EL86" i="8"/>
  <c r="EN76" i="8"/>
  <c r="EO75" i="8"/>
  <c r="EO95" i="8"/>
  <c r="EN96" i="8"/>
  <c r="EX45" i="8"/>
  <c r="EW46" i="8"/>
  <c r="ER65" i="8"/>
  <c r="EQ66" i="8"/>
  <c r="EQ26" i="8"/>
  <c r="ER25" i="8"/>
  <c r="ET55" i="8"/>
  <c r="ES56" i="8"/>
  <c r="EN27" i="3"/>
  <c r="EM28" i="3"/>
  <c r="EN85" i="10" l="1"/>
  <c r="EM86" i="10"/>
  <c r="EO76" i="10"/>
  <c r="EP75" i="10"/>
  <c r="EY35" i="10"/>
  <c r="EX36" i="10"/>
  <c r="EQ26" i="10"/>
  <c r="ER25" i="10"/>
  <c r="ER56" i="10"/>
  <c r="ES55" i="10"/>
  <c r="EQ95" i="10"/>
  <c r="EP96" i="10"/>
  <c r="EX46" i="10"/>
  <c r="EY45" i="10"/>
  <c r="EQ66" i="10"/>
  <c r="ER65" i="10"/>
  <c r="EP95" i="8"/>
  <c r="EO96" i="8"/>
  <c r="EN85" i="8"/>
  <c r="EM86" i="8"/>
  <c r="EP75" i="8"/>
  <c r="EO76" i="8"/>
  <c r="EY35" i="8"/>
  <c r="EX36" i="8"/>
  <c r="EY45" i="8"/>
  <c r="EX46" i="8"/>
  <c r="ES25" i="8"/>
  <c r="ER26" i="8"/>
  <c r="EU55" i="8"/>
  <c r="ET56" i="8"/>
  <c r="ES65" i="8"/>
  <c r="ER66" i="8"/>
  <c r="EO27" i="3"/>
  <c r="EN28" i="3"/>
  <c r="EP76" i="10" l="1"/>
  <c r="EQ75" i="10"/>
  <c r="EO85" i="10"/>
  <c r="EN86" i="10"/>
  <c r="ES65" i="10"/>
  <c r="ER66" i="10"/>
  <c r="ES56" i="10"/>
  <c r="ET55" i="10"/>
  <c r="EY46" i="10"/>
  <c r="EZ45" i="10"/>
  <c r="ES25" i="10"/>
  <c r="ER26" i="10"/>
  <c r="ER95" i="10"/>
  <c r="EQ96" i="10"/>
  <c r="EZ35" i="10"/>
  <c r="EY36" i="10"/>
  <c r="EY36" i="8"/>
  <c r="EZ35" i="8"/>
  <c r="EP76" i="8"/>
  <c r="EQ75" i="8"/>
  <c r="EO85" i="8"/>
  <c r="EN86" i="8"/>
  <c r="EQ95" i="8"/>
  <c r="EP96" i="8"/>
  <c r="EY46" i="8"/>
  <c r="EZ45" i="8"/>
  <c r="EV55" i="8"/>
  <c r="EU56" i="8"/>
  <c r="ES26" i="8"/>
  <c r="ET25" i="8"/>
  <c r="ET65" i="8"/>
  <c r="ES66" i="8"/>
  <c r="EP27" i="3"/>
  <c r="EO28" i="3"/>
  <c r="EP85" i="10" l="1"/>
  <c r="EO86" i="10"/>
  <c r="ER75" i="10"/>
  <c r="EQ76" i="10"/>
  <c r="FA45" i="10"/>
  <c r="EZ46" i="10"/>
  <c r="FA35" i="10"/>
  <c r="EZ36" i="10"/>
  <c r="ER96" i="10"/>
  <c r="ES95" i="10"/>
  <c r="ET56" i="10"/>
  <c r="EU55" i="10"/>
  <c r="ET25" i="10"/>
  <c r="ES26" i="10"/>
  <c r="ET65" i="10"/>
  <c r="ES66" i="10"/>
  <c r="ER95" i="8"/>
  <c r="EQ96" i="8"/>
  <c r="EO86" i="8"/>
  <c r="EP85" i="8"/>
  <c r="ER75" i="8"/>
  <c r="EQ76" i="8"/>
  <c r="EZ36" i="8"/>
  <c r="FA35" i="8"/>
  <c r="EZ46" i="8"/>
  <c r="FA45" i="8"/>
  <c r="EU65" i="8"/>
  <c r="ET66" i="8"/>
  <c r="ET26" i="8"/>
  <c r="EU25" i="8"/>
  <c r="EW55" i="8"/>
  <c r="EV56" i="8"/>
  <c r="EQ27" i="3"/>
  <c r="EP28" i="3"/>
  <c r="ER76" i="10" l="1"/>
  <c r="ES75" i="10"/>
  <c r="EP86" i="10"/>
  <c r="EQ85" i="10"/>
  <c r="ES96" i="10"/>
  <c r="ET95" i="10"/>
  <c r="EU25" i="10"/>
  <c r="ET26" i="10"/>
  <c r="ET66" i="10"/>
  <c r="EU65" i="10"/>
  <c r="FB35" i="10"/>
  <c r="FA36" i="10"/>
  <c r="EU56" i="10"/>
  <c r="EV55" i="10"/>
  <c r="FB45" i="10"/>
  <c r="FA46" i="10"/>
  <c r="FA36" i="8"/>
  <c r="FB35" i="8"/>
  <c r="ES75" i="8"/>
  <c r="ER76" i="8"/>
  <c r="EQ85" i="8"/>
  <c r="EP86" i="8"/>
  <c r="ES95" i="8"/>
  <c r="ER96" i="8"/>
  <c r="FB45" i="8"/>
  <c r="FA46" i="8"/>
  <c r="EX55" i="8"/>
  <c r="EW56" i="8"/>
  <c r="EV25" i="8"/>
  <c r="EU26" i="8"/>
  <c r="EV65" i="8"/>
  <c r="EU66" i="8"/>
  <c r="ER27" i="3"/>
  <c r="EQ28" i="3"/>
  <c r="ER85" i="10" l="1"/>
  <c r="EQ86" i="10"/>
  <c r="ET75" i="10"/>
  <c r="ES76" i="10"/>
  <c r="EV65" i="10"/>
  <c r="EU66" i="10"/>
  <c r="EV25" i="10"/>
  <c r="EU26" i="10"/>
  <c r="EW55" i="10"/>
  <c r="EV56" i="10"/>
  <c r="ET96" i="10"/>
  <c r="EU95" i="10"/>
  <c r="FB46" i="10"/>
  <c r="FC45" i="10"/>
  <c r="FB36" i="10"/>
  <c r="FC35" i="10"/>
  <c r="ET95" i="8"/>
  <c r="ES96" i="8"/>
  <c r="ER85" i="8"/>
  <c r="EQ86" i="8"/>
  <c r="ET75" i="8"/>
  <c r="ES76" i="8"/>
  <c r="FC35" i="8"/>
  <c r="FB36" i="8"/>
  <c r="FB46" i="8"/>
  <c r="FC45" i="8"/>
  <c r="EW25" i="8"/>
  <c r="EV26" i="8"/>
  <c r="EY55" i="8"/>
  <c r="EX56" i="8"/>
  <c r="EW65" i="8"/>
  <c r="EV66" i="8"/>
  <c r="ES27" i="3"/>
  <c r="ER28" i="3"/>
  <c r="ET76" i="10" l="1"/>
  <c r="EU75" i="10"/>
  <c r="ER86" i="10"/>
  <c r="ES85" i="10"/>
  <c r="FC36" i="10"/>
  <c r="FD35" i="10"/>
  <c r="FC46" i="10"/>
  <c r="FD45" i="10"/>
  <c r="EW25" i="10"/>
  <c r="EV26" i="10"/>
  <c r="EW65" i="10"/>
  <c r="EV66" i="10"/>
  <c r="EU96" i="10"/>
  <c r="EV95" i="10"/>
  <c r="EX55" i="10"/>
  <c r="EW56" i="10"/>
  <c r="FC36" i="8"/>
  <c r="FD35" i="8"/>
  <c r="EU75" i="8"/>
  <c r="ET76" i="8"/>
  <c r="ES85" i="8"/>
  <c r="ER86" i="8"/>
  <c r="EU95" i="8"/>
  <c r="ET96" i="8"/>
  <c r="FD45" i="8"/>
  <c r="FC46" i="8"/>
  <c r="EX65" i="8"/>
  <c r="EW66" i="8"/>
  <c r="EZ55" i="8"/>
  <c r="EY56" i="8"/>
  <c r="EW26" i="8"/>
  <c r="EX25" i="8"/>
  <c r="ET27" i="3"/>
  <c r="ES28" i="3"/>
  <c r="EU76" i="10" l="1"/>
  <c r="EV75" i="10"/>
  <c r="ES86" i="10"/>
  <c r="ET85" i="10"/>
  <c r="EW26" i="10"/>
  <c r="EX25" i="10"/>
  <c r="FD46" i="10"/>
  <c r="FE45" i="10"/>
  <c r="EX56" i="10"/>
  <c r="EY55" i="10"/>
  <c r="EW95" i="10"/>
  <c r="EV96" i="10"/>
  <c r="FE35" i="10"/>
  <c r="FD36" i="10"/>
  <c r="EX65" i="10"/>
  <c r="EW66" i="10"/>
  <c r="EV95" i="8"/>
  <c r="EU96" i="8"/>
  <c r="ET85" i="8"/>
  <c r="ES86" i="8"/>
  <c r="EV75" i="8"/>
  <c r="EU76" i="8"/>
  <c r="FD36" i="8"/>
  <c r="FE35" i="8"/>
  <c r="FE45" i="8"/>
  <c r="FD46" i="8"/>
  <c r="EX26" i="8"/>
  <c r="EY25" i="8"/>
  <c r="FA55" i="8"/>
  <c r="EZ56" i="8"/>
  <c r="EY65" i="8"/>
  <c r="EX66" i="8"/>
  <c r="EU27" i="3"/>
  <c r="ET28" i="3"/>
  <c r="ET86" i="10" l="1"/>
  <c r="EU85" i="10"/>
  <c r="EW75" i="10"/>
  <c r="EV76" i="10"/>
  <c r="EY25" i="10"/>
  <c r="EX26" i="10"/>
  <c r="EY56" i="10"/>
  <c r="EZ55" i="10"/>
  <c r="EY65" i="10"/>
  <c r="EX66" i="10"/>
  <c r="FE36" i="10"/>
  <c r="FF35" i="10"/>
  <c r="FF45" i="10"/>
  <c r="FE46" i="10"/>
  <c r="EW96" i="10"/>
  <c r="EX95" i="10"/>
  <c r="FE36" i="8"/>
  <c r="FF35" i="8"/>
  <c r="EV76" i="8"/>
  <c r="EW75" i="8"/>
  <c r="EU85" i="8"/>
  <c r="ET86" i="8"/>
  <c r="EW95" i="8"/>
  <c r="EV96" i="8"/>
  <c r="FF45" i="8"/>
  <c r="FE46" i="8"/>
  <c r="FB55" i="8"/>
  <c r="FA56" i="8"/>
  <c r="EY26" i="8"/>
  <c r="EZ25" i="8"/>
  <c r="EZ65" i="8"/>
  <c r="EY66" i="8"/>
  <c r="EV27" i="3"/>
  <c r="EU28" i="3"/>
  <c r="EW76" i="10" l="1"/>
  <c r="EX75" i="10"/>
  <c r="EU86" i="10"/>
  <c r="EV85" i="10"/>
  <c r="FF36" i="10"/>
  <c r="FG35" i="10"/>
  <c r="EY95" i="10"/>
  <c r="EX96" i="10"/>
  <c r="EY66" i="10"/>
  <c r="EZ65" i="10"/>
  <c r="EZ56" i="10"/>
  <c r="FA55" i="10"/>
  <c r="FF46" i="10"/>
  <c r="FG45" i="10"/>
  <c r="EY26" i="10"/>
  <c r="EZ25" i="10"/>
  <c r="EX95" i="8"/>
  <c r="EW96" i="8"/>
  <c r="EV85" i="8"/>
  <c r="EU86" i="8"/>
  <c r="FF36" i="8"/>
  <c r="FG35" i="8"/>
  <c r="EX75" i="8"/>
  <c r="EW76" i="8"/>
  <c r="FG45" i="8"/>
  <c r="FF46" i="8"/>
  <c r="FC55" i="8"/>
  <c r="FB56" i="8"/>
  <c r="FA25" i="8"/>
  <c r="EZ26" i="8"/>
  <c r="FA65" i="8"/>
  <c r="EZ66" i="8"/>
  <c r="EW27" i="3"/>
  <c r="EV28" i="3"/>
  <c r="EW85" i="10" l="1"/>
  <c r="EV86" i="10"/>
  <c r="EX76" i="10"/>
  <c r="EY75" i="10"/>
  <c r="EZ26" i="10"/>
  <c r="FA25" i="10"/>
  <c r="FA65" i="10"/>
  <c r="EZ66" i="10"/>
  <c r="FG46" i="10"/>
  <c r="FH45" i="10"/>
  <c r="EZ95" i="10"/>
  <c r="EY96" i="10"/>
  <c r="FB55" i="10"/>
  <c r="FA56" i="10"/>
  <c r="FG36" i="10"/>
  <c r="FH35" i="10"/>
  <c r="EY75" i="8"/>
  <c r="EX76" i="8"/>
  <c r="EW85" i="8"/>
  <c r="EV86" i="8"/>
  <c r="FG36" i="8"/>
  <c r="FH35" i="8"/>
  <c r="EY95" i="8"/>
  <c r="EX96" i="8"/>
  <c r="FH45" i="8"/>
  <c r="FG46" i="8"/>
  <c r="FD55" i="8"/>
  <c r="FC56" i="8"/>
  <c r="FA26" i="8"/>
  <c r="FB25" i="8"/>
  <c r="FB65" i="8"/>
  <c r="FA66" i="8"/>
  <c r="EX27" i="3"/>
  <c r="EW28" i="3"/>
  <c r="EZ75" i="10" l="1"/>
  <c r="EY76" i="10"/>
  <c r="EX85" i="10"/>
  <c r="EW86" i="10"/>
  <c r="FH46" i="10"/>
  <c r="FI45" i="10"/>
  <c r="FI35" i="10"/>
  <c r="FH36" i="10"/>
  <c r="FA66" i="10"/>
  <c r="FB65" i="10"/>
  <c r="EZ96" i="10"/>
  <c r="FA95" i="10"/>
  <c r="FB25" i="10"/>
  <c r="FA26" i="10"/>
  <c r="FB56" i="10"/>
  <c r="FC55" i="10"/>
  <c r="EZ95" i="8"/>
  <c r="EY96" i="8"/>
  <c r="FH36" i="8"/>
  <c r="FI35" i="8"/>
  <c r="EX85" i="8"/>
  <c r="EW86" i="8"/>
  <c r="EZ75" i="8"/>
  <c r="EY76" i="8"/>
  <c r="FI45" i="8"/>
  <c r="FH46" i="8"/>
  <c r="FB26" i="8"/>
  <c r="FC25" i="8"/>
  <c r="FC65" i="8"/>
  <c r="FB66" i="8"/>
  <c r="FE55" i="8"/>
  <c r="FD56" i="8"/>
  <c r="EY27" i="3"/>
  <c r="EX28" i="3"/>
  <c r="EX86" i="10" l="1"/>
  <c r="EY85" i="10"/>
  <c r="EZ76" i="10"/>
  <c r="FA75" i="10"/>
  <c r="FC56" i="10"/>
  <c r="FD55" i="10"/>
  <c r="FJ35" i="10"/>
  <c r="FI36" i="10"/>
  <c r="FI46" i="10"/>
  <c r="FJ45" i="10"/>
  <c r="FC25" i="10"/>
  <c r="FB26" i="10"/>
  <c r="FB95" i="10"/>
  <c r="FA96" i="10"/>
  <c r="FB66" i="10"/>
  <c r="FC65" i="10"/>
  <c r="FA75" i="8"/>
  <c r="EZ76" i="8"/>
  <c r="EY85" i="8"/>
  <c r="EX86" i="8"/>
  <c r="FI36" i="8"/>
  <c r="FJ35" i="8"/>
  <c r="FA95" i="8"/>
  <c r="EZ96" i="8"/>
  <c r="FI46" i="8"/>
  <c r="FJ45" i="8"/>
  <c r="FD65" i="8"/>
  <c r="FC66" i="8"/>
  <c r="FC26" i="8"/>
  <c r="FD25" i="8"/>
  <c r="FF55" i="8"/>
  <c r="FE56" i="8"/>
  <c r="EZ27" i="3"/>
  <c r="EY28" i="3"/>
  <c r="EZ85" i="10" l="1"/>
  <c r="EY86" i="10"/>
  <c r="FA76" i="10"/>
  <c r="FB75" i="10"/>
  <c r="FC66" i="10"/>
  <c r="FD65" i="10"/>
  <c r="FD25" i="10"/>
  <c r="FC26" i="10"/>
  <c r="FD56" i="10"/>
  <c r="FE55" i="10"/>
  <c r="FK45" i="10"/>
  <c r="FJ46" i="10"/>
  <c r="FJ36" i="10"/>
  <c r="FK35" i="10"/>
  <c r="FC95" i="10"/>
  <c r="FB96" i="10"/>
  <c r="FB95" i="8"/>
  <c r="FA96" i="8"/>
  <c r="EZ85" i="8"/>
  <c r="EY86" i="8"/>
  <c r="FK35" i="8"/>
  <c r="FJ36" i="8"/>
  <c r="FB75" i="8"/>
  <c r="FA76" i="8"/>
  <c r="FK45" i="8"/>
  <c r="FJ46" i="8"/>
  <c r="FE25" i="8"/>
  <c r="FD26" i="8"/>
  <c r="FE65" i="8"/>
  <c r="FD66" i="8"/>
  <c r="FG55" i="8"/>
  <c r="FF56" i="8"/>
  <c r="FA27" i="3"/>
  <c r="EZ28" i="3"/>
  <c r="FB76" i="10" l="1"/>
  <c r="FC75" i="10"/>
  <c r="FA85" i="10"/>
  <c r="EZ86" i="10"/>
  <c r="FK36" i="10"/>
  <c r="FL35" i="10"/>
  <c r="FD95" i="10"/>
  <c r="FC96" i="10"/>
  <c r="FE25" i="10"/>
  <c r="FD26" i="10"/>
  <c r="FK46" i="10"/>
  <c r="FL45" i="10"/>
  <c r="FE56" i="10"/>
  <c r="FF55" i="10"/>
  <c r="FE65" i="10"/>
  <c r="FD66" i="10"/>
  <c r="FC75" i="8"/>
  <c r="FB76" i="8"/>
  <c r="FK36" i="8"/>
  <c r="FL35" i="8"/>
  <c r="EZ86" i="8"/>
  <c r="FA85" i="8"/>
  <c r="FC95" i="8"/>
  <c r="FB96" i="8"/>
  <c r="FK46" i="8"/>
  <c r="FL45" i="8"/>
  <c r="FH55" i="8"/>
  <c r="FG56" i="8"/>
  <c r="FF65" i="8"/>
  <c r="FE66" i="8"/>
  <c r="FE26" i="8"/>
  <c r="FF25" i="8"/>
  <c r="FB27" i="3"/>
  <c r="FA28" i="3"/>
  <c r="FA86" i="10" l="1"/>
  <c r="FB85" i="10"/>
  <c r="FC76" i="10"/>
  <c r="FD75" i="10"/>
  <c r="FF25" i="10"/>
  <c r="FE26" i="10"/>
  <c r="FF65" i="10"/>
  <c r="FE66" i="10"/>
  <c r="FF56" i="10"/>
  <c r="FG55" i="10"/>
  <c r="FD96" i="10"/>
  <c r="FE95" i="10"/>
  <c r="FL46" i="10"/>
  <c r="FM45" i="10"/>
  <c r="FM35" i="10"/>
  <c r="FL36" i="10"/>
  <c r="FD95" i="8"/>
  <c r="FC96" i="8"/>
  <c r="FB85" i="8"/>
  <c r="FA86" i="8"/>
  <c r="FL36" i="8"/>
  <c r="FM35" i="8"/>
  <c r="FD75" i="8"/>
  <c r="FC76" i="8"/>
  <c r="FL46" i="8"/>
  <c r="FM45" i="8"/>
  <c r="FG65" i="8"/>
  <c r="FF66" i="8"/>
  <c r="FG25" i="8"/>
  <c r="FF26" i="8"/>
  <c r="FI55" i="8"/>
  <c r="FH56" i="8"/>
  <c r="FC27" i="3"/>
  <c r="FB28" i="3"/>
  <c r="FE75" i="10" l="1"/>
  <c r="FD76" i="10"/>
  <c r="FC85" i="10"/>
  <c r="FB86" i="10"/>
  <c r="FG56" i="10"/>
  <c r="FH55" i="10"/>
  <c r="FN35" i="10"/>
  <c r="FM36" i="10"/>
  <c r="FE96" i="10"/>
  <c r="FF95" i="10"/>
  <c r="FG65" i="10"/>
  <c r="FF66" i="10"/>
  <c r="FN45" i="10"/>
  <c r="FM46" i="10"/>
  <c r="FG25" i="10"/>
  <c r="FF26" i="10"/>
  <c r="FE75" i="8"/>
  <c r="FD76" i="8"/>
  <c r="FN35" i="8"/>
  <c r="FM36" i="8"/>
  <c r="FC85" i="8"/>
  <c r="FB86" i="8"/>
  <c r="FE95" i="8"/>
  <c r="FD96" i="8"/>
  <c r="FN45" i="8"/>
  <c r="FM46" i="8"/>
  <c r="FG26" i="8"/>
  <c r="FH25" i="8"/>
  <c r="FH65" i="8"/>
  <c r="FG66" i="8"/>
  <c r="FJ55" i="8"/>
  <c r="FI56" i="8"/>
  <c r="FD27" i="3"/>
  <c r="FC28" i="3"/>
  <c r="FC86" i="10" l="1"/>
  <c r="FD85" i="10"/>
  <c r="FF75" i="10"/>
  <c r="FE76" i="10"/>
  <c r="FG26" i="10"/>
  <c r="FH25" i="10"/>
  <c r="FG95" i="10"/>
  <c r="FF96" i="10"/>
  <c r="FN46" i="10"/>
  <c r="FO45" i="10"/>
  <c r="FO35" i="10"/>
  <c r="FN36" i="10"/>
  <c r="FI55" i="10"/>
  <c r="FH56" i="10"/>
  <c r="FG66" i="10"/>
  <c r="FH65" i="10"/>
  <c r="FF95" i="8"/>
  <c r="FE96" i="8"/>
  <c r="FD85" i="8"/>
  <c r="FC86" i="8"/>
  <c r="FO35" i="8"/>
  <c r="FN36" i="8"/>
  <c r="FF75" i="8"/>
  <c r="FE76" i="8"/>
  <c r="FO45" i="8"/>
  <c r="FN46" i="8"/>
  <c r="FK55" i="8"/>
  <c r="FJ56" i="8"/>
  <c r="FH26" i="8"/>
  <c r="FI25" i="8"/>
  <c r="FI65" i="8"/>
  <c r="FH66" i="8"/>
  <c r="FE27" i="3"/>
  <c r="FD28" i="3"/>
  <c r="FF76" i="10" l="1"/>
  <c r="FG75" i="10"/>
  <c r="FE85" i="10"/>
  <c r="FD86" i="10"/>
  <c r="FH66" i="10"/>
  <c r="FI65" i="10"/>
  <c r="FG96" i="10"/>
  <c r="FH95" i="10"/>
  <c r="FI56" i="10"/>
  <c r="FJ55" i="10"/>
  <c r="FH26" i="10"/>
  <c r="FI25" i="10"/>
  <c r="FO36" i="10"/>
  <c r="FP35" i="10"/>
  <c r="FP45" i="10"/>
  <c r="FO46" i="10"/>
  <c r="FG75" i="8"/>
  <c r="FF76" i="8"/>
  <c r="FO36" i="8"/>
  <c r="FP35" i="8"/>
  <c r="FE85" i="8"/>
  <c r="FD86" i="8"/>
  <c r="FG95" i="8"/>
  <c r="FF96" i="8"/>
  <c r="FO46" i="8"/>
  <c r="FP45" i="8"/>
  <c r="FJ65" i="8"/>
  <c r="FI66" i="8"/>
  <c r="FI26" i="8"/>
  <c r="FJ25" i="8"/>
  <c r="FL55" i="8"/>
  <c r="FK56" i="8"/>
  <c r="FF27" i="3"/>
  <c r="FE28" i="3"/>
  <c r="FG76" i="10" l="1"/>
  <c r="FH75" i="10"/>
  <c r="FF85" i="10"/>
  <c r="FE86" i="10"/>
  <c r="FJ25" i="10"/>
  <c r="FI26" i="10"/>
  <c r="FJ56" i="10"/>
  <c r="FK55" i="10"/>
  <c r="FQ45" i="10"/>
  <c r="FP46" i="10"/>
  <c r="FI95" i="10"/>
  <c r="FH96" i="10"/>
  <c r="FP36" i="10"/>
  <c r="FQ35" i="10"/>
  <c r="FI66" i="10"/>
  <c r="FJ65" i="10"/>
  <c r="FH95" i="8"/>
  <c r="FG96" i="8"/>
  <c r="FE86" i="8"/>
  <c r="FF85" i="8"/>
  <c r="FP36" i="8"/>
  <c r="FQ35" i="8"/>
  <c r="FH75" i="8"/>
  <c r="FG76" i="8"/>
  <c r="FQ45" i="8"/>
  <c r="FP46" i="8"/>
  <c r="FJ26" i="8"/>
  <c r="FK25" i="8"/>
  <c r="FM55" i="8"/>
  <c r="FL56" i="8"/>
  <c r="FK65" i="8"/>
  <c r="FJ66" i="8"/>
  <c r="FG27" i="3"/>
  <c r="FF28" i="3"/>
  <c r="FG85" i="10" l="1"/>
  <c r="FF86" i="10"/>
  <c r="FH76" i="10"/>
  <c r="FI75" i="10"/>
  <c r="FJ66" i="10"/>
  <c r="FK65" i="10"/>
  <c r="FR35" i="10"/>
  <c r="FQ36" i="10"/>
  <c r="FJ95" i="10"/>
  <c r="FI96" i="10"/>
  <c r="FK25" i="10"/>
  <c r="FJ26" i="10"/>
  <c r="FL55" i="10"/>
  <c r="FK56" i="10"/>
  <c r="FR45" i="10"/>
  <c r="FQ46" i="10"/>
  <c r="FI75" i="8"/>
  <c r="FH76" i="8"/>
  <c r="FQ36" i="8"/>
  <c r="FR35" i="8"/>
  <c r="FF86" i="8"/>
  <c r="FG85" i="8"/>
  <c r="FI95" i="8"/>
  <c r="FH96" i="8"/>
  <c r="FR45" i="8"/>
  <c r="FQ46" i="8"/>
  <c r="FK26" i="8"/>
  <c r="FL25" i="8"/>
  <c r="FN55" i="8"/>
  <c r="FM56" i="8"/>
  <c r="FL65" i="8"/>
  <c r="FK66" i="8"/>
  <c r="FH27" i="3"/>
  <c r="FG28" i="3"/>
  <c r="FI76" i="10" l="1"/>
  <c r="FJ75" i="10"/>
  <c r="FH85" i="10"/>
  <c r="FG86" i="10"/>
  <c r="FJ96" i="10"/>
  <c r="FK95" i="10"/>
  <c r="FL56" i="10"/>
  <c r="FM55" i="10"/>
  <c r="FK66" i="10"/>
  <c r="FL65" i="10"/>
  <c r="FS45" i="10"/>
  <c r="FR46" i="10"/>
  <c r="FR36" i="10"/>
  <c r="FS35" i="10"/>
  <c r="FL25" i="10"/>
  <c r="FK26" i="10"/>
  <c r="FJ95" i="8"/>
  <c r="FI96" i="8"/>
  <c r="FH85" i="8"/>
  <c r="FG86" i="8"/>
  <c r="FS35" i="8"/>
  <c r="FR36" i="8"/>
  <c r="FJ75" i="8"/>
  <c r="FI76" i="8"/>
  <c r="FS45" i="8"/>
  <c r="FR46" i="8"/>
  <c r="FM65" i="8"/>
  <c r="FL66" i="8"/>
  <c r="FM25" i="8"/>
  <c r="FL26" i="8"/>
  <c r="FO55" i="8"/>
  <c r="FN56" i="8"/>
  <c r="FI27" i="3"/>
  <c r="FH28" i="3"/>
  <c r="FH86" i="10" l="1"/>
  <c r="FI85" i="10"/>
  <c r="FK75" i="10"/>
  <c r="FJ76" i="10"/>
  <c r="FL66" i="10"/>
  <c r="FM65" i="10"/>
  <c r="FM25" i="10"/>
  <c r="FL26" i="10"/>
  <c r="FM56" i="10"/>
  <c r="FN55" i="10"/>
  <c r="FT35" i="10"/>
  <c r="FS36" i="10"/>
  <c r="FK96" i="10"/>
  <c r="FL95" i="10"/>
  <c r="FS46" i="10"/>
  <c r="FT45" i="10"/>
  <c r="FK75" i="8"/>
  <c r="FJ76" i="8"/>
  <c r="FI85" i="8"/>
  <c r="FH86" i="8"/>
  <c r="FS36" i="8"/>
  <c r="FT35" i="8"/>
  <c r="FK95" i="8"/>
  <c r="FJ96" i="8"/>
  <c r="FT45" i="8"/>
  <c r="FS46" i="8"/>
  <c r="FP55" i="8"/>
  <c r="FO56" i="8"/>
  <c r="FM26" i="8"/>
  <c r="FN25" i="8"/>
  <c r="FN65" i="8"/>
  <c r="FM66" i="8"/>
  <c r="FJ27" i="3"/>
  <c r="FI28" i="3"/>
  <c r="FK76" i="10" l="1"/>
  <c r="FL75" i="10"/>
  <c r="FJ85" i="10"/>
  <c r="FI86" i="10"/>
  <c r="FU45" i="10"/>
  <c r="FT46" i="10"/>
  <c r="FN25" i="10"/>
  <c r="FM26" i="10"/>
  <c r="FT36" i="10"/>
  <c r="FU35" i="10"/>
  <c r="FL96" i="10"/>
  <c r="FM95" i="10"/>
  <c r="FM66" i="10"/>
  <c r="FN65" i="10"/>
  <c r="FN56" i="10"/>
  <c r="FO55" i="10"/>
  <c r="FJ85" i="8"/>
  <c r="FI86" i="8"/>
  <c r="FL95" i="8"/>
  <c r="FK96" i="8"/>
  <c r="FU35" i="8"/>
  <c r="FT36" i="8"/>
  <c r="FL75" i="8"/>
  <c r="FK76" i="8"/>
  <c r="FT46" i="8"/>
  <c r="FU45" i="8"/>
  <c r="FN26" i="8"/>
  <c r="FO25" i="8"/>
  <c r="FO65" i="8"/>
  <c r="FN66" i="8"/>
  <c r="FQ55" i="8"/>
  <c r="FP56" i="8"/>
  <c r="FK27" i="3"/>
  <c r="FJ28" i="3"/>
  <c r="FK85" i="10" l="1"/>
  <c r="FJ86" i="10"/>
  <c r="FM75" i="10"/>
  <c r="FL76" i="10"/>
  <c r="FO56" i="10"/>
  <c r="FP55" i="10"/>
  <c r="FO25" i="10"/>
  <c r="FN26" i="10"/>
  <c r="FO65" i="10"/>
  <c r="FN66" i="10"/>
  <c r="FM96" i="10"/>
  <c r="FN95" i="10"/>
  <c r="FV45" i="10"/>
  <c r="FU46" i="10"/>
  <c r="FU36" i="10"/>
  <c r="FV35" i="10"/>
  <c r="FM75" i="8"/>
  <c r="FL76" i="8"/>
  <c r="FU36" i="8"/>
  <c r="FV35" i="8"/>
  <c r="FM95" i="8"/>
  <c r="FL96" i="8"/>
  <c r="FK85" i="8"/>
  <c r="FJ86" i="8"/>
  <c r="FV45" i="8"/>
  <c r="FU46" i="8"/>
  <c r="FP65" i="8"/>
  <c r="FO66" i="8"/>
  <c r="FO26" i="8"/>
  <c r="FP25" i="8"/>
  <c r="FR55" i="8"/>
  <c r="FQ56" i="8"/>
  <c r="FL27" i="3"/>
  <c r="FK28" i="3"/>
  <c r="FN75" i="10" l="1"/>
  <c r="FM76" i="10"/>
  <c r="FL85" i="10"/>
  <c r="FK86" i="10"/>
  <c r="FW35" i="10"/>
  <c r="FV36" i="10"/>
  <c r="FW45" i="10"/>
  <c r="FV46" i="10"/>
  <c r="FO95" i="10"/>
  <c r="FN96" i="10"/>
  <c r="FQ55" i="10"/>
  <c r="FP56" i="10"/>
  <c r="FO66" i="10"/>
  <c r="FP65" i="10"/>
  <c r="FP25" i="10"/>
  <c r="FO26" i="10"/>
  <c r="FL85" i="8"/>
  <c r="FK86" i="8"/>
  <c r="FN95" i="8"/>
  <c r="FM96" i="8"/>
  <c r="FV36" i="8"/>
  <c r="FW35" i="8"/>
  <c r="FN75" i="8"/>
  <c r="FM76" i="8"/>
  <c r="FW45" i="8"/>
  <c r="FV46" i="8"/>
  <c r="FS55" i="8"/>
  <c r="FR56" i="8"/>
  <c r="FP26" i="8"/>
  <c r="FQ25" i="8"/>
  <c r="FQ65" i="8"/>
  <c r="FP66" i="8"/>
  <c r="FM27" i="3"/>
  <c r="FL28" i="3"/>
  <c r="FM85" i="10" l="1"/>
  <c r="FL86" i="10"/>
  <c r="FO75" i="10"/>
  <c r="FN76" i="10"/>
  <c r="FQ25" i="10"/>
  <c r="FP26" i="10"/>
  <c r="FW46" i="10"/>
  <c r="FX45" i="10"/>
  <c r="FQ65" i="10"/>
  <c r="FP66" i="10"/>
  <c r="FQ56" i="10"/>
  <c r="FR55" i="10"/>
  <c r="FO96" i="10"/>
  <c r="FP95" i="10"/>
  <c r="FW36" i="10"/>
  <c r="FX35" i="10"/>
  <c r="FN76" i="8"/>
  <c r="FO75" i="8"/>
  <c r="FX35" i="8"/>
  <c r="FW36" i="8"/>
  <c r="FO95" i="8"/>
  <c r="FN96" i="8"/>
  <c r="FL86" i="8"/>
  <c r="FM85" i="8"/>
  <c r="FW46" i="8"/>
  <c r="FX45" i="8"/>
  <c r="FR25" i="8"/>
  <c r="FQ26" i="8"/>
  <c r="FR65" i="8"/>
  <c r="FQ66" i="8"/>
  <c r="FT55" i="8"/>
  <c r="FS56" i="8"/>
  <c r="FN27" i="3"/>
  <c r="FM28" i="3"/>
  <c r="FO76" i="10" l="1"/>
  <c r="FP75" i="10"/>
  <c r="FN85" i="10"/>
  <c r="FM86" i="10"/>
  <c r="FQ66" i="10"/>
  <c r="FR65" i="10"/>
  <c r="FQ95" i="10"/>
  <c r="FP96" i="10"/>
  <c r="FX36" i="10"/>
  <c r="FY35" i="10"/>
  <c r="FY45" i="10"/>
  <c r="FX46" i="10"/>
  <c r="FR56" i="10"/>
  <c r="FS55" i="10"/>
  <c r="FR25" i="10"/>
  <c r="FQ26" i="10"/>
  <c r="FM86" i="8"/>
  <c r="FN85" i="8"/>
  <c r="FP95" i="8"/>
  <c r="FO96" i="8"/>
  <c r="FX36" i="8"/>
  <c r="FY35" i="8"/>
  <c r="FO76" i="8"/>
  <c r="FP75" i="8"/>
  <c r="FY45" i="8"/>
  <c r="FX46" i="8"/>
  <c r="FS65" i="8"/>
  <c r="FR66" i="8"/>
  <c r="FU55" i="8"/>
  <c r="FT56" i="8"/>
  <c r="FR26" i="8"/>
  <c r="FS25" i="8"/>
  <c r="FO27" i="3"/>
  <c r="FN28" i="3"/>
  <c r="FO85" i="10" l="1"/>
  <c r="FN86" i="10"/>
  <c r="FP76" i="10"/>
  <c r="FQ75" i="10"/>
  <c r="FS25" i="10"/>
  <c r="FR26" i="10"/>
  <c r="FR95" i="10"/>
  <c r="FQ96" i="10"/>
  <c r="FT55" i="10"/>
  <c r="FS56" i="10"/>
  <c r="FS65" i="10"/>
  <c r="FR66" i="10"/>
  <c r="FY46" i="10"/>
  <c r="FZ45" i="10"/>
  <c r="FY36" i="10"/>
  <c r="FZ35" i="10"/>
  <c r="FQ75" i="8"/>
  <c r="FP76" i="8"/>
  <c r="FY36" i="8"/>
  <c r="FZ35" i="8"/>
  <c r="FQ95" i="8"/>
  <c r="FP96" i="8"/>
  <c r="FO85" i="8"/>
  <c r="FN86" i="8"/>
  <c r="FY46" i="8"/>
  <c r="FZ45" i="8"/>
  <c r="FT65" i="8"/>
  <c r="FS66" i="8"/>
  <c r="FV55" i="8"/>
  <c r="FU56" i="8"/>
  <c r="FS26" i="8"/>
  <c r="FT25" i="8"/>
  <c r="FP27" i="3"/>
  <c r="FO28" i="3"/>
  <c r="FR75" i="10" l="1"/>
  <c r="FQ76" i="10"/>
  <c r="FP85" i="10"/>
  <c r="FO86" i="10"/>
  <c r="FZ36" i="10"/>
  <c r="GA35" i="10"/>
  <c r="GA45" i="10"/>
  <c r="FZ46" i="10"/>
  <c r="FR96" i="10"/>
  <c r="FS95" i="10"/>
  <c r="FS66" i="10"/>
  <c r="FT65" i="10"/>
  <c r="FS26" i="10"/>
  <c r="FT25" i="10"/>
  <c r="FU55" i="10"/>
  <c r="FT56" i="10"/>
  <c r="FP85" i="8"/>
  <c r="FO86" i="8"/>
  <c r="FR95" i="8"/>
  <c r="FQ96" i="8"/>
  <c r="GA35" i="8"/>
  <c r="FZ36" i="8"/>
  <c r="FR75" i="8"/>
  <c r="FQ76" i="8"/>
  <c r="FZ46" i="8"/>
  <c r="GA45" i="8"/>
  <c r="FU25" i="8"/>
  <c r="FT26" i="8"/>
  <c r="FW55" i="8"/>
  <c r="FV56" i="8"/>
  <c r="FU65" i="8"/>
  <c r="FT66" i="8"/>
  <c r="FQ27" i="3"/>
  <c r="FP28" i="3"/>
  <c r="FP86" i="10" l="1"/>
  <c r="FQ85" i="10"/>
  <c r="FR76" i="10"/>
  <c r="FS75" i="10"/>
  <c r="FS96" i="10"/>
  <c r="FT95" i="10"/>
  <c r="FV55" i="10"/>
  <c r="FU56" i="10"/>
  <c r="GB45" i="10"/>
  <c r="GA46" i="10"/>
  <c r="FU25" i="10"/>
  <c r="FT26" i="10"/>
  <c r="FT66" i="10"/>
  <c r="FU65" i="10"/>
  <c r="GA36" i="10"/>
  <c r="GB35" i="10"/>
  <c r="FR76" i="8"/>
  <c r="FS75" i="8"/>
  <c r="FS95" i="8"/>
  <c r="FR96" i="8"/>
  <c r="GA36" i="8"/>
  <c r="GB35" i="8"/>
  <c r="FQ85" i="8"/>
  <c r="FP86" i="8"/>
  <c r="GA46" i="8"/>
  <c r="GB45" i="8"/>
  <c r="FX55" i="8"/>
  <c r="FW56" i="8"/>
  <c r="FV25" i="8"/>
  <c r="FU26" i="8"/>
  <c r="FV65" i="8"/>
  <c r="FU66" i="8"/>
  <c r="FR27" i="3"/>
  <c r="FQ28" i="3"/>
  <c r="FS76" i="10" l="1"/>
  <c r="FT75" i="10"/>
  <c r="FQ86" i="10"/>
  <c r="FR85" i="10"/>
  <c r="GC35" i="10"/>
  <c r="GB36" i="10"/>
  <c r="FV25" i="10"/>
  <c r="FU26" i="10"/>
  <c r="FW55" i="10"/>
  <c r="FV56" i="10"/>
  <c r="FU66" i="10"/>
  <c r="FV65" i="10"/>
  <c r="FU95" i="10"/>
  <c r="FT96" i="10"/>
  <c r="GB46" i="10"/>
  <c r="GC45" i="10"/>
  <c r="FR85" i="8"/>
  <c r="FQ86" i="8"/>
  <c r="GB36" i="8"/>
  <c r="GC35" i="8"/>
  <c r="FT95" i="8"/>
  <c r="FS96" i="8"/>
  <c r="FT75" i="8"/>
  <c r="FS76" i="8"/>
  <c r="GC45" i="8"/>
  <c r="GB46" i="8"/>
  <c r="FW65" i="8"/>
  <c r="FV66" i="8"/>
  <c r="FV26" i="8"/>
  <c r="FW25" i="8"/>
  <c r="FY55" i="8"/>
  <c r="FX56" i="8"/>
  <c r="FS27" i="3"/>
  <c r="FR28" i="3"/>
  <c r="FS85" i="10" l="1"/>
  <c r="FR86" i="10"/>
  <c r="FT76" i="10"/>
  <c r="FU75" i="10"/>
  <c r="GD45" i="10"/>
  <c r="GC46" i="10"/>
  <c r="FV95" i="10"/>
  <c r="FU96" i="10"/>
  <c r="FW56" i="10"/>
  <c r="FX55" i="10"/>
  <c r="FW25" i="10"/>
  <c r="FV26" i="10"/>
  <c r="FV66" i="10"/>
  <c r="FW65" i="10"/>
  <c r="GD35" i="10"/>
  <c r="GC36" i="10"/>
  <c r="FU75" i="8"/>
  <c r="FT76" i="8"/>
  <c r="GD35" i="8"/>
  <c r="GC36" i="8"/>
  <c r="FU95" i="8"/>
  <c r="FT96" i="8"/>
  <c r="FS85" i="8"/>
  <c r="FR86" i="8"/>
  <c r="GD45" i="8"/>
  <c r="GC46" i="8"/>
  <c r="FZ55" i="8"/>
  <c r="FY56" i="8"/>
  <c r="FW26" i="8"/>
  <c r="FX25" i="8"/>
  <c r="FX65" i="8"/>
  <c r="FW66" i="8"/>
  <c r="FT27" i="3"/>
  <c r="FS28" i="3"/>
  <c r="FU76" i="10" l="1"/>
  <c r="FV75" i="10"/>
  <c r="FT85" i="10"/>
  <c r="FS86" i="10"/>
  <c r="FW66" i="10"/>
  <c r="FX65" i="10"/>
  <c r="GE35" i="10"/>
  <c r="GD36" i="10"/>
  <c r="FW95" i="10"/>
  <c r="FV96" i="10"/>
  <c r="FW26" i="10"/>
  <c r="FX25" i="10"/>
  <c r="GD46" i="10"/>
  <c r="GE45" i="10"/>
  <c r="FY55" i="10"/>
  <c r="FX56" i="10"/>
  <c r="FT85" i="8"/>
  <c r="FS86" i="8"/>
  <c r="FV95" i="8"/>
  <c r="FU96" i="8"/>
  <c r="GE35" i="8"/>
  <c r="GD36" i="8"/>
  <c r="FV75" i="8"/>
  <c r="FU76" i="8"/>
  <c r="GD46" i="8"/>
  <c r="GE45" i="8"/>
  <c r="FX26" i="8"/>
  <c r="FY25" i="8"/>
  <c r="GA55" i="8"/>
  <c r="FZ56" i="8"/>
  <c r="FY65" i="8"/>
  <c r="FX66" i="8"/>
  <c r="FU27" i="3"/>
  <c r="FT28" i="3"/>
  <c r="FT86" i="10" l="1"/>
  <c r="FU85" i="10"/>
  <c r="FW75" i="10"/>
  <c r="FV76" i="10"/>
  <c r="FW96" i="10"/>
  <c r="FX95" i="10"/>
  <c r="FY56" i="10"/>
  <c r="FZ55" i="10"/>
  <c r="GF45" i="10"/>
  <c r="GE46" i="10"/>
  <c r="GF35" i="10"/>
  <c r="GE36" i="10"/>
  <c r="FX26" i="10"/>
  <c r="FY25" i="10"/>
  <c r="FY65" i="10"/>
  <c r="FX66" i="10"/>
  <c r="FW75" i="8"/>
  <c r="FV76" i="8"/>
  <c r="GE36" i="8"/>
  <c r="GF35" i="8"/>
  <c r="FW95" i="8"/>
  <c r="FV96" i="8"/>
  <c r="FU85" i="8"/>
  <c r="FT86" i="8"/>
  <c r="GF45" i="8"/>
  <c r="GE46" i="8"/>
  <c r="FZ65" i="8"/>
  <c r="FY66" i="8"/>
  <c r="GB55" i="8"/>
  <c r="GA56" i="8"/>
  <c r="FY26" i="8"/>
  <c r="FZ25" i="8"/>
  <c r="FV27" i="3"/>
  <c r="FU28" i="3"/>
  <c r="FW76" i="10" l="1"/>
  <c r="FX75" i="10"/>
  <c r="FU86" i="10"/>
  <c r="FV85" i="10"/>
  <c r="GF46" i="10"/>
  <c r="GG45" i="10"/>
  <c r="FZ25" i="10"/>
  <c r="FY26" i="10"/>
  <c r="FZ65" i="10"/>
  <c r="FY66" i="10"/>
  <c r="FY95" i="10"/>
  <c r="FX96" i="10"/>
  <c r="FZ56" i="10"/>
  <c r="GA55" i="10"/>
  <c r="GF36" i="10"/>
  <c r="GG35" i="10"/>
  <c r="FV85" i="8"/>
  <c r="FU86" i="8"/>
  <c r="FX95" i="8"/>
  <c r="FW96" i="8"/>
  <c r="GG35" i="8"/>
  <c r="GF36" i="8"/>
  <c r="FX75" i="8"/>
  <c r="FW76" i="8"/>
  <c r="GF46" i="8"/>
  <c r="GG45" i="8"/>
  <c r="FZ26" i="8"/>
  <c r="GA25" i="8"/>
  <c r="GC55" i="8"/>
  <c r="GB56" i="8"/>
  <c r="GA65" i="8"/>
  <c r="FZ66" i="8"/>
  <c r="FW27" i="3"/>
  <c r="FV28" i="3"/>
  <c r="FV86" i="10" l="1"/>
  <c r="FW85" i="10"/>
  <c r="FY75" i="10"/>
  <c r="FX76" i="10"/>
  <c r="FZ26" i="10"/>
  <c r="GA25" i="10"/>
  <c r="GB55" i="10"/>
  <c r="GA56" i="10"/>
  <c r="GH35" i="10"/>
  <c r="GG36" i="10"/>
  <c r="GG46" i="10"/>
  <c r="GH45" i="10"/>
  <c r="FY96" i="10"/>
  <c r="FZ95" i="10"/>
  <c r="FZ66" i="10"/>
  <c r="GA65" i="10"/>
  <c r="FY75" i="8"/>
  <c r="FX76" i="8"/>
  <c r="FY95" i="8"/>
  <c r="FX96" i="8"/>
  <c r="GG36" i="8"/>
  <c r="GH35" i="8"/>
  <c r="FW85" i="8"/>
  <c r="FV86" i="8"/>
  <c r="GG46" i="8"/>
  <c r="GH45" i="8"/>
  <c r="GD55" i="8"/>
  <c r="GC56" i="8"/>
  <c r="GB25" i="8"/>
  <c r="GA26" i="8"/>
  <c r="GB65" i="8"/>
  <c r="GA66" i="8"/>
  <c r="FX27" i="3"/>
  <c r="FW28" i="3"/>
  <c r="FZ75" i="10" l="1"/>
  <c r="FY76" i="10"/>
  <c r="FW86" i="10"/>
  <c r="FX85" i="10"/>
  <c r="GH36" i="10"/>
  <c r="GI35" i="10"/>
  <c r="GI45" i="10"/>
  <c r="GH46" i="10"/>
  <c r="GC55" i="10"/>
  <c r="GB56" i="10"/>
  <c r="GA66" i="10"/>
  <c r="GB65" i="10"/>
  <c r="GA95" i="10"/>
  <c r="FZ96" i="10"/>
  <c r="GB25" i="10"/>
  <c r="GA26" i="10"/>
  <c r="FX85" i="8"/>
  <c r="FW86" i="8"/>
  <c r="FZ95" i="8"/>
  <c r="FY96" i="8"/>
  <c r="GH36" i="8"/>
  <c r="GI35" i="8"/>
  <c r="FY76" i="8"/>
  <c r="FZ75" i="8"/>
  <c r="GI45" i="8"/>
  <c r="GH46" i="8"/>
  <c r="GC25" i="8"/>
  <c r="GB26" i="8"/>
  <c r="GC65" i="8"/>
  <c r="GB66" i="8"/>
  <c r="GE55" i="8"/>
  <c r="GD56" i="8"/>
  <c r="FY27" i="3"/>
  <c r="FX28" i="3"/>
  <c r="FY85" i="10" l="1"/>
  <c r="FX86" i="10"/>
  <c r="FZ76" i="10"/>
  <c r="GA75" i="10"/>
  <c r="GC25" i="10"/>
  <c r="GB26" i="10"/>
  <c r="GC56" i="10"/>
  <c r="GD55" i="10"/>
  <c r="GA96" i="10"/>
  <c r="GB95" i="10"/>
  <c r="GJ45" i="10"/>
  <c r="GI46" i="10"/>
  <c r="GB66" i="10"/>
  <c r="GC65" i="10"/>
  <c r="GJ35" i="10"/>
  <c r="GI36" i="10"/>
  <c r="GA75" i="8"/>
  <c r="FZ76" i="8"/>
  <c r="GI36" i="8"/>
  <c r="GJ35" i="8"/>
  <c r="GA95" i="8"/>
  <c r="FZ96" i="8"/>
  <c r="FY85" i="8"/>
  <c r="FX86" i="8"/>
  <c r="GJ45" i="8"/>
  <c r="GI46" i="8"/>
  <c r="GD65" i="8"/>
  <c r="GC66" i="8"/>
  <c r="GD25" i="8"/>
  <c r="GC26" i="8"/>
  <c r="GF55" i="8"/>
  <c r="GE56" i="8"/>
  <c r="FZ27" i="3"/>
  <c r="FY28" i="3"/>
  <c r="GA76" i="10" l="1"/>
  <c r="GB75" i="10"/>
  <c r="FZ85" i="10"/>
  <c r="FY86" i="10"/>
  <c r="GB96" i="10"/>
  <c r="GC95" i="10"/>
  <c r="GK35" i="10"/>
  <c r="GJ36" i="10"/>
  <c r="GC66" i="10"/>
  <c r="GD65" i="10"/>
  <c r="GK45" i="10"/>
  <c r="GJ46" i="10"/>
  <c r="GE55" i="10"/>
  <c r="GD56" i="10"/>
  <c r="GC26" i="10"/>
  <c r="GD25" i="10"/>
  <c r="FZ85" i="8"/>
  <c r="FY86" i="8"/>
  <c r="GB95" i="8"/>
  <c r="GA96" i="8"/>
  <c r="GJ36" i="8"/>
  <c r="GK35" i="8"/>
  <c r="GB75" i="8"/>
  <c r="GA76" i="8"/>
  <c r="GK45" i="8"/>
  <c r="GJ46" i="8"/>
  <c r="GG55" i="8"/>
  <c r="GF56" i="8"/>
  <c r="GE25" i="8"/>
  <c r="GD26" i="8"/>
  <c r="GE65" i="8"/>
  <c r="GD66" i="8"/>
  <c r="GA27" i="3"/>
  <c r="FZ28" i="3"/>
  <c r="GA85" i="10" l="1"/>
  <c r="FZ86" i="10"/>
  <c r="GC75" i="10"/>
  <c r="GB76" i="10"/>
  <c r="GE25" i="10"/>
  <c r="GD26" i="10"/>
  <c r="GD66" i="10"/>
  <c r="GE65" i="10"/>
  <c r="GF55" i="10"/>
  <c r="GE56" i="10"/>
  <c r="GK36" i="10"/>
  <c r="GL35" i="10"/>
  <c r="GC96" i="10"/>
  <c r="GD95" i="10"/>
  <c r="GL45" i="10"/>
  <c r="GK46" i="10"/>
  <c r="GC75" i="8"/>
  <c r="GB76" i="8"/>
  <c r="GC95" i="8"/>
  <c r="GB96" i="8"/>
  <c r="GK36" i="8"/>
  <c r="GL35" i="8"/>
  <c r="GA85" i="8"/>
  <c r="FZ86" i="8"/>
  <c r="GL45" i="8"/>
  <c r="GK46" i="8"/>
  <c r="GE26" i="8"/>
  <c r="GF25" i="8"/>
  <c r="GF65" i="8"/>
  <c r="GE66" i="8"/>
  <c r="GH55" i="8"/>
  <c r="GG56" i="8"/>
  <c r="GB27" i="3"/>
  <c r="GA28" i="3"/>
  <c r="GC76" i="10" l="1"/>
  <c r="GD75" i="10"/>
  <c r="GB85" i="10"/>
  <c r="GA86" i="10"/>
  <c r="GL46" i="10"/>
  <c r="GM45" i="10"/>
  <c r="GF56" i="10"/>
  <c r="GG55" i="10"/>
  <c r="GD96" i="10"/>
  <c r="GE95" i="10"/>
  <c r="GL36" i="10"/>
  <c r="GM35" i="10"/>
  <c r="GE66" i="10"/>
  <c r="GF65" i="10"/>
  <c r="GE26" i="10"/>
  <c r="GF25" i="10"/>
  <c r="GA86" i="8"/>
  <c r="GB85" i="8"/>
  <c r="GL36" i="8"/>
  <c r="GM35" i="8"/>
  <c r="GD95" i="8"/>
  <c r="GC96" i="8"/>
  <c r="GD75" i="8"/>
  <c r="GC76" i="8"/>
  <c r="GM45" i="8"/>
  <c r="GL46" i="8"/>
  <c r="GF26" i="8"/>
  <c r="GG25" i="8"/>
  <c r="GG65" i="8"/>
  <c r="GF66" i="8"/>
  <c r="GI55" i="8"/>
  <c r="GH56" i="8"/>
  <c r="GC27" i="3"/>
  <c r="GB28" i="3"/>
  <c r="GB86" i="10" l="1"/>
  <c r="GC85" i="10"/>
  <c r="GD76" i="10"/>
  <c r="GE75" i="10"/>
  <c r="GG56" i="10"/>
  <c r="GH55" i="10"/>
  <c r="GM36" i="10"/>
  <c r="GN35" i="10"/>
  <c r="GF26" i="10"/>
  <c r="GG25" i="10"/>
  <c r="GG65" i="10"/>
  <c r="GF66" i="10"/>
  <c r="GE96" i="10"/>
  <c r="GF95" i="10"/>
  <c r="GM46" i="10"/>
  <c r="GN45" i="10"/>
  <c r="GE75" i="8"/>
  <c r="GD76" i="8"/>
  <c r="GE95" i="8"/>
  <c r="GD96" i="8"/>
  <c r="GM36" i="8"/>
  <c r="GN35" i="8"/>
  <c r="GC85" i="8"/>
  <c r="GB86" i="8"/>
  <c r="GN45" i="8"/>
  <c r="GM46" i="8"/>
  <c r="GJ55" i="8"/>
  <c r="GI56" i="8"/>
  <c r="GH65" i="8"/>
  <c r="GG66" i="8"/>
  <c r="GG26" i="8"/>
  <c r="GH25" i="8"/>
  <c r="GD27" i="3"/>
  <c r="GC28" i="3"/>
  <c r="GF75" i="10" l="1"/>
  <c r="GE76" i="10"/>
  <c r="GD85" i="10"/>
  <c r="GC86" i="10"/>
  <c r="GN46" i="10"/>
  <c r="GO45" i="10"/>
  <c r="GG95" i="10"/>
  <c r="GF96" i="10"/>
  <c r="GH25" i="10"/>
  <c r="GG26" i="10"/>
  <c r="GO35" i="10"/>
  <c r="GN36" i="10"/>
  <c r="GH56" i="10"/>
  <c r="GI55" i="10"/>
  <c r="GH65" i="10"/>
  <c r="GG66" i="10"/>
  <c r="GD85" i="8"/>
  <c r="GC86" i="8"/>
  <c r="GN36" i="8"/>
  <c r="GO35" i="8"/>
  <c r="GF95" i="8"/>
  <c r="GE96" i="8"/>
  <c r="GF75" i="8"/>
  <c r="GE76" i="8"/>
  <c r="GN46" i="8"/>
  <c r="GO45" i="8"/>
  <c r="GI65" i="8"/>
  <c r="GH66" i="8"/>
  <c r="GH26" i="8"/>
  <c r="GI25" i="8"/>
  <c r="GK55" i="8"/>
  <c r="GJ56" i="8"/>
  <c r="GE27" i="3"/>
  <c r="GD28" i="3"/>
  <c r="GD86" i="10" l="1"/>
  <c r="GE85" i="10"/>
  <c r="GF76" i="10"/>
  <c r="GG75" i="10"/>
  <c r="GH66" i="10"/>
  <c r="GI65" i="10"/>
  <c r="GJ55" i="10"/>
  <c r="GI56" i="10"/>
  <c r="GH95" i="10"/>
  <c r="GG96" i="10"/>
  <c r="GI25" i="10"/>
  <c r="GH26" i="10"/>
  <c r="GO36" i="10"/>
  <c r="GP35" i="10"/>
  <c r="GO46" i="10"/>
  <c r="GP45" i="10"/>
  <c r="GF76" i="8"/>
  <c r="GG75" i="8"/>
  <c r="GG95" i="8"/>
  <c r="GF96" i="8"/>
  <c r="GO36" i="8"/>
  <c r="GP35" i="8"/>
  <c r="GE85" i="8"/>
  <c r="GD86" i="8"/>
  <c r="GP45" i="8"/>
  <c r="GO46" i="8"/>
  <c r="GI26" i="8"/>
  <c r="GJ25" i="8"/>
  <c r="GJ65" i="8"/>
  <c r="GI66" i="8"/>
  <c r="GL55" i="8"/>
  <c r="GK56" i="8"/>
  <c r="GF27" i="3"/>
  <c r="GE28" i="3"/>
  <c r="GG76" i="10" l="1"/>
  <c r="GH75" i="10"/>
  <c r="GE86" i="10"/>
  <c r="GF85" i="10"/>
  <c r="GP46" i="10"/>
  <c r="GQ45" i="10"/>
  <c r="GI95" i="10"/>
  <c r="GH96" i="10"/>
  <c r="GJ25" i="10"/>
  <c r="GI26" i="10"/>
  <c r="GK55" i="10"/>
  <c r="GJ56" i="10"/>
  <c r="GP36" i="10"/>
  <c r="GQ35" i="10"/>
  <c r="GJ65" i="10"/>
  <c r="GI66" i="10"/>
  <c r="GF85" i="8"/>
  <c r="GE86" i="8"/>
  <c r="GH95" i="8"/>
  <c r="GG96" i="8"/>
  <c r="GQ35" i="8"/>
  <c r="GP36" i="8"/>
  <c r="GH75" i="8"/>
  <c r="GG76" i="8"/>
  <c r="GQ45" i="8"/>
  <c r="GP46" i="8"/>
  <c r="GM55" i="8"/>
  <c r="GL56" i="8"/>
  <c r="GK65" i="8"/>
  <c r="GJ66" i="8"/>
  <c r="GK25" i="8"/>
  <c r="GJ26" i="8"/>
  <c r="GG27" i="3"/>
  <c r="GF28" i="3"/>
  <c r="GF86" i="10" l="1"/>
  <c r="GG85" i="10"/>
  <c r="GH76" i="10"/>
  <c r="GI75" i="10"/>
  <c r="GJ95" i="10"/>
  <c r="GI96" i="10"/>
  <c r="GQ36" i="10"/>
  <c r="GR35" i="10"/>
  <c r="GJ66" i="10"/>
  <c r="GK65" i="10"/>
  <c r="GK25" i="10"/>
  <c r="GJ26" i="10"/>
  <c r="GR45" i="10"/>
  <c r="GQ46" i="10"/>
  <c r="GL55" i="10"/>
  <c r="GK56" i="10"/>
  <c r="GI75" i="8"/>
  <c r="GH76" i="8"/>
  <c r="GQ36" i="8"/>
  <c r="GR35" i="8"/>
  <c r="GI95" i="8"/>
  <c r="GH96" i="8"/>
  <c r="GG85" i="8"/>
  <c r="GF86" i="8"/>
  <c r="GR45" i="8"/>
  <c r="GQ46" i="8"/>
  <c r="GL25" i="8"/>
  <c r="GK26" i="8"/>
  <c r="GL65" i="8"/>
  <c r="GK66" i="8"/>
  <c r="GN55" i="8"/>
  <c r="GM56" i="8"/>
  <c r="GH27" i="3"/>
  <c r="GG28" i="3"/>
  <c r="GJ75" i="10" l="1"/>
  <c r="GI76" i="10"/>
  <c r="GH85" i="10"/>
  <c r="GG86" i="10"/>
  <c r="GM55" i="10"/>
  <c r="GL56" i="10"/>
  <c r="GL65" i="10"/>
  <c r="GK66" i="10"/>
  <c r="GS35" i="10"/>
  <c r="GR36" i="10"/>
  <c r="GS45" i="10"/>
  <c r="GR46" i="10"/>
  <c r="GL25" i="10"/>
  <c r="GK26" i="10"/>
  <c r="GJ96" i="10"/>
  <c r="GK95" i="10"/>
  <c r="GG86" i="8"/>
  <c r="GH85" i="8"/>
  <c r="GJ95" i="8"/>
  <c r="GI96" i="8"/>
  <c r="GS35" i="8"/>
  <c r="GR36" i="8"/>
  <c r="GJ75" i="8"/>
  <c r="GI76" i="8"/>
  <c r="GR46" i="8"/>
  <c r="GS45" i="8"/>
  <c r="GM65" i="8"/>
  <c r="GL66" i="8"/>
  <c r="GO55" i="8"/>
  <c r="GN56" i="8"/>
  <c r="GL26" i="8"/>
  <c r="GM25" i="8"/>
  <c r="GI27" i="3"/>
  <c r="GH28" i="3"/>
  <c r="GI85" i="10" l="1"/>
  <c r="GH86" i="10"/>
  <c r="GK75" i="10"/>
  <c r="GJ76" i="10"/>
  <c r="GK96" i="10"/>
  <c r="GL95" i="10"/>
  <c r="GS36" i="10"/>
  <c r="GT35" i="10"/>
  <c r="GT45" i="10"/>
  <c r="GS46" i="10"/>
  <c r="GL66" i="10"/>
  <c r="GM65" i="10"/>
  <c r="GM25" i="10"/>
  <c r="GL26" i="10"/>
  <c r="GM56" i="10"/>
  <c r="GN55" i="10"/>
  <c r="GK75" i="8"/>
  <c r="GJ76" i="8"/>
  <c r="GT35" i="8"/>
  <c r="GS36" i="8"/>
  <c r="GK95" i="8"/>
  <c r="GJ96" i="8"/>
  <c r="GI85" i="8"/>
  <c r="GH86" i="8"/>
  <c r="GS46" i="8"/>
  <c r="GT45" i="8"/>
  <c r="GP55" i="8"/>
  <c r="GO56" i="8"/>
  <c r="GM26" i="8"/>
  <c r="GN25" i="8"/>
  <c r="GN65" i="8"/>
  <c r="GM66" i="8"/>
  <c r="GJ27" i="3"/>
  <c r="GI28" i="3"/>
  <c r="GL75" i="10" l="1"/>
  <c r="GK76" i="10"/>
  <c r="GJ85" i="10"/>
  <c r="GI86" i="10"/>
  <c r="GT46" i="10"/>
  <c r="GU45" i="10"/>
  <c r="GO55" i="10"/>
  <c r="GN56" i="10"/>
  <c r="GM66" i="10"/>
  <c r="GN65" i="10"/>
  <c r="GU35" i="10"/>
  <c r="GT36" i="10"/>
  <c r="GM26" i="10"/>
  <c r="GN25" i="10"/>
  <c r="GL96" i="10"/>
  <c r="GM95" i="10"/>
  <c r="GJ85" i="8"/>
  <c r="GI86" i="8"/>
  <c r="GT36" i="8"/>
  <c r="GU35" i="8"/>
  <c r="GL95" i="8"/>
  <c r="GK96" i="8"/>
  <c r="GL75" i="8"/>
  <c r="GK76" i="8"/>
  <c r="GU45" i="8"/>
  <c r="GT46" i="8"/>
  <c r="GN26" i="8"/>
  <c r="GO25" i="8"/>
  <c r="GQ55" i="8"/>
  <c r="GP56" i="8"/>
  <c r="GO65" i="8"/>
  <c r="GN66" i="8"/>
  <c r="GK27" i="3"/>
  <c r="GJ28" i="3"/>
  <c r="GJ86" i="10" l="1"/>
  <c r="GK85" i="10"/>
  <c r="GL76" i="10"/>
  <c r="GM75" i="10"/>
  <c r="GP55" i="10"/>
  <c r="GO56" i="10"/>
  <c r="GU46" i="10"/>
  <c r="GV45" i="10"/>
  <c r="GM96" i="10"/>
  <c r="GN95" i="10"/>
  <c r="GN66" i="10"/>
  <c r="GO65" i="10"/>
  <c r="GN26" i="10"/>
  <c r="GO25" i="10"/>
  <c r="GU36" i="10"/>
  <c r="GV35" i="10"/>
  <c r="GM75" i="8"/>
  <c r="GL76" i="8"/>
  <c r="GM95" i="8"/>
  <c r="GL96" i="8"/>
  <c r="GU36" i="8"/>
  <c r="GV35" i="8"/>
  <c r="GJ86" i="8"/>
  <c r="GK85" i="8"/>
  <c r="GV45" i="8"/>
  <c r="GU46" i="8"/>
  <c r="GP65" i="8"/>
  <c r="GO66" i="8"/>
  <c r="GR55" i="8"/>
  <c r="GQ56" i="8"/>
  <c r="GP25" i="8"/>
  <c r="GO26" i="8"/>
  <c r="GL27" i="3"/>
  <c r="GK28" i="3"/>
  <c r="GK86" i="10" l="1"/>
  <c r="GL85" i="10"/>
  <c r="GM76" i="10"/>
  <c r="GN75" i="10"/>
  <c r="GV36" i="10"/>
  <c r="GW35" i="10"/>
  <c r="GO66" i="10"/>
  <c r="GP65" i="10"/>
  <c r="GO95" i="10"/>
  <c r="GN96" i="10"/>
  <c r="GP25" i="10"/>
  <c r="GO26" i="10"/>
  <c r="GV46" i="10"/>
  <c r="GW45" i="10"/>
  <c r="GP56" i="10"/>
  <c r="GQ55" i="10"/>
  <c r="GL85" i="8"/>
  <c r="GK86" i="8"/>
  <c r="GN95" i="8"/>
  <c r="GM96" i="8"/>
  <c r="GV36" i="8"/>
  <c r="GW35" i="8"/>
  <c r="GN75" i="8"/>
  <c r="GM76" i="8"/>
  <c r="GW45" i="8"/>
  <c r="GV46" i="8"/>
  <c r="GP26" i="8"/>
  <c r="GQ25" i="8"/>
  <c r="GS55" i="8"/>
  <c r="GR56" i="8"/>
  <c r="GQ65" i="8"/>
  <c r="GP66" i="8"/>
  <c r="GM27" i="3"/>
  <c r="GL28" i="3"/>
  <c r="GN76" i="10" l="1"/>
  <c r="GO75" i="10"/>
  <c r="GL86" i="10"/>
  <c r="GM85" i="10"/>
  <c r="GP95" i="10"/>
  <c r="GO96" i="10"/>
  <c r="GW46" i="10"/>
  <c r="GX45" i="10"/>
  <c r="GR55" i="10"/>
  <c r="GQ56" i="10"/>
  <c r="GP66" i="10"/>
  <c r="GQ65" i="10"/>
  <c r="GX35" i="10"/>
  <c r="GW36" i="10"/>
  <c r="GQ25" i="10"/>
  <c r="GP26" i="10"/>
  <c r="GO75" i="8"/>
  <c r="GN76" i="8"/>
  <c r="GX35" i="8"/>
  <c r="GW36" i="8"/>
  <c r="GO95" i="8"/>
  <c r="GN96" i="8"/>
  <c r="GL86" i="8"/>
  <c r="GM85" i="8"/>
  <c r="GX45" i="8"/>
  <c r="GW46" i="8"/>
  <c r="GR65" i="8"/>
  <c r="GQ66" i="8"/>
  <c r="GT55" i="8"/>
  <c r="GS56" i="8"/>
  <c r="GQ26" i="8"/>
  <c r="GR25" i="8"/>
  <c r="GN27" i="3"/>
  <c r="GM28" i="3"/>
  <c r="GM86" i="10" l="1"/>
  <c r="GN85" i="10"/>
  <c r="GO76" i="10"/>
  <c r="GP75" i="10"/>
  <c r="GR65" i="10"/>
  <c r="GQ66" i="10"/>
  <c r="GY45" i="10"/>
  <c r="GX46" i="10"/>
  <c r="GR56" i="10"/>
  <c r="GS55" i="10"/>
  <c r="GR25" i="10"/>
  <c r="GQ26" i="10"/>
  <c r="GY35" i="10"/>
  <c r="GX36" i="10"/>
  <c r="GQ95" i="10"/>
  <c r="GP96" i="10"/>
  <c r="GN85" i="8"/>
  <c r="GM86" i="8"/>
  <c r="GP95" i="8"/>
  <c r="GO96" i="8"/>
  <c r="GY35" i="8"/>
  <c r="GX36" i="8"/>
  <c r="GP75" i="8"/>
  <c r="GO76" i="8"/>
  <c r="GX46" i="8"/>
  <c r="GY45" i="8"/>
  <c r="GS25" i="8"/>
  <c r="GR26" i="8"/>
  <c r="GU55" i="8"/>
  <c r="GT56" i="8"/>
  <c r="GS65" i="8"/>
  <c r="GR66" i="8"/>
  <c r="GO27" i="3"/>
  <c r="GN28" i="3"/>
  <c r="GQ75" i="10" l="1"/>
  <c r="GP76" i="10"/>
  <c r="GN86" i="10"/>
  <c r="GO85" i="10"/>
  <c r="GR95" i="10"/>
  <c r="GQ96" i="10"/>
  <c r="GS56" i="10"/>
  <c r="GT55" i="10"/>
  <c r="GY36" i="10"/>
  <c r="GZ35" i="10"/>
  <c r="GY46" i="10"/>
  <c r="GZ45" i="10"/>
  <c r="GS25" i="10"/>
  <c r="GR26" i="10"/>
  <c r="GS65" i="10"/>
  <c r="GR66" i="10"/>
  <c r="GQ95" i="8"/>
  <c r="GP96" i="8"/>
  <c r="GY36" i="8"/>
  <c r="GZ35" i="8"/>
  <c r="GQ75" i="8"/>
  <c r="GP76" i="8"/>
  <c r="GO85" i="8"/>
  <c r="GN86" i="8"/>
  <c r="GZ45" i="8"/>
  <c r="GY46" i="8"/>
  <c r="GT65" i="8"/>
  <c r="GS66" i="8"/>
  <c r="GV55" i="8"/>
  <c r="GU56" i="8"/>
  <c r="GS26" i="8"/>
  <c r="GT25" i="8"/>
  <c r="GP27" i="3"/>
  <c r="GO28" i="3"/>
  <c r="GP85" i="10" l="1"/>
  <c r="GO86" i="10"/>
  <c r="GQ76" i="10"/>
  <c r="GR75" i="10"/>
  <c r="GS95" i="10"/>
  <c r="GR96" i="10"/>
  <c r="GS66" i="10"/>
  <c r="GT65" i="10"/>
  <c r="GT56" i="10"/>
  <c r="GU55" i="10"/>
  <c r="GS26" i="10"/>
  <c r="GT25" i="10"/>
  <c r="HA45" i="10"/>
  <c r="GZ46" i="10"/>
  <c r="HA35" i="10"/>
  <c r="GZ36" i="10"/>
  <c r="GP85" i="8"/>
  <c r="GO86" i="8"/>
  <c r="GR75" i="8"/>
  <c r="GQ76" i="8"/>
  <c r="GZ36" i="8"/>
  <c r="HA35" i="8"/>
  <c r="GR95" i="8"/>
  <c r="GQ96" i="8"/>
  <c r="HA45" i="8"/>
  <c r="GZ46" i="8"/>
  <c r="GT26" i="8"/>
  <c r="GU25" i="8"/>
  <c r="GW55" i="8"/>
  <c r="GV56" i="8"/>
  <c r="GU65" i="8"/>
  <c r="GT66" i="8"/>
  <c r="GQ27" i="3"/>
  <c r="GP28" i="3"/>
  <c r="GS75" i="10" l="1"/>
  <c r="GR76" i="10"/>
  <c r="GQ85" i="10"/>
  <c r="GP86" i="10"/>
  <c r="GV55" i="10"/>
  <c r="GU56" i="10"/>
  <c r="GT66" i="10"/>
  <c r="GU65" i="10"/>
  <c r="HB45" i="10"/>
  <c r="HA46" i="10"/>
  <c r="GS96" i="10"/>
  <c r="GT95" i="10"/>
  <c r="HA36" i="10"/>
  <c r="HB35" i="10"/>
  <c r="GU25" i="10"/>
  <c r="GT26" i="10"/>
  <c r="GS95" i="8"/>
  <c r="GR96" i="8"/>
  <c r="HA36" i="8"/>
  <c r="HB35" i="8"/>
  <c r="GS75" i="8"/>
  <c r="GR76" i="8"/>
  <c r="GQ85" i="8"/>
  <c r="GP86" i="8"/>
  <c r="HA46" i="8"/>
  <c r="HB45" i="8"/>
  <c r="GV65" i="8"/>
  <c r="GU66" i="8"/>
  <c r="GX55" i="8"/>
  <c r="GW56" i="8"/>
  <c r="GU26" i="8"/>
  <c r="GV25" i="8"/>
  <c r="GR27" i="3"/>
  <c r="GQ28" i="3"/>
  <c r="GR85" i="10" l="1"/>
  <c r="GQ86" i="10"/>
  <c r="GS76" i="10"/>
  <c r="GT75" i="10"/>
  <c r="GU66" i="10"/>
  <c r="GV65" i="10"/>
  <c r="HC45" i="10"/>
  <c r="HB46" i="10"/>
  <c r="GU26" i="10"/>
  <c r="GV25" i="10"/>
  <c r="HC35" i="10"/>
  <c r="HB36" i="10"/>
  <c r="GW55" i="10"/>
  <c r="GV56" i="10"/>
  <c r="GT96" i="10"/>
  <c r="GU95" i="10"/>
  <c r="GQ86" i="8"/>
  <c r="GR85" i="8"/>
  <c r="GT75" i="8"/>
  <c r="GS76" i="8"/>
  <c r="HB36" i="8"/>
  <c r="HC35" i="8"/>
  <c r="GT95" i="8"/>
  <c r="GS96" i="8"/>
  <c r="HC45" i="8"/>
  <c r="HB46" i="8"/>
  <c r="GV26" i="8"/>
  <c r="GW25" i="8"/>
  <c r="GY55" i="8"/>
  <c r="GX56" i="8"/>
  <c r="GW65" i="8"/>
  <c r="GV66" i="8"/>
  <c r="GS27" i="3"/>
  <c r="GR28" i="3"/>
  <c r="GT76" i="10" l="1"/>
  <c r="GU75" i="10"/>
  <c r="GS85" i="10"/>
  <c r="GR86" i="10"/>
  <c r="HC36" i="10"/>
  <c r="HD35" i="10"/>
  <c r="HD45" i="10"/>
  <c r="HC46" i="10"/>
  <c r="GU96" i="10"/>
  <c r="GV95" i="10"/>
  <c r="GV26" i="10"/>
  <c r="GW25" i="10"/>
  <c r="GW65" i="10"/>
  <c r="GV66" i="10"/>
  <c r="GW56" i="10"/>
  <c r="GX55" i="10"/>
  <c r="GU95" i="8"/>
  <c r="GT96" i="8"/>
  <c r="HC36" i="8"/>
  <c r="HD35" i="8"/>
  <c r="GT76" i="8"/>
  <c r="GU75" i="8"/>
  <c r="GS85" i="8"/>
  <c r="GR86" i="8"/>
  <c r="HC46" i="8"/>
  <c r="HD45" i="8"/>
  <c r="GZ55" i="8"/>
  <c r="GY56" i="8"/>
  <c r="GX25" i="8"/>
  <c r="GW26" i="8"/>
  <c r="GX65" i="8"/>
  <c r="GW66" i="8"/>
  <c r="GT27" i="3"/>
  <c r="GS28" i="3"/>
  <c r="GS86" i="10" l="1"/>
  <c r="GT85" i="10"/>
  <c r="GV75" i="10"/>
  <c r="GU76" i="10"/>
  <c r="GX56" i="10"/>
  <c r="GY55" i="10"/>
  <c r="GV96" i="10"/>
  <c r="GW95" i="10"/>
  <c r="HD46" i="10"/>
  <c r="HE45" i="10"/>
  <c r="HE35" i="10"/>
  <c r="HD36" i="10"/>
  <c r="GW66" i="10"/>
  <c r="GX65" i="10"/>
  <c r="GX25" i="10"/>
  <c r="GW26" i="10"/>
  <c r="GV75" i="8"/>
  <c r="GU76" i="8"/>
  <c r="GT85" i="8"/>
  <c r="GS86" i="8"/>
  <c r="HD36" i="8"/>
  <c r="HE35" i="8"/>
  <c r="GV95" i="8"/>
  <c r="GU96" i="8"/>
  <c r="HE45" i="8"/>
  <c r="HD46" i="8"/>
  <c r="GX26" i="8"/>
  <c r="GY25" i="8"/>
  <c r="HA55" i="8"/>
  <c r="GZ56" i="8"/>
  <c r="GY65" i="8"/>
  <c r="GX66" i="8"/>
  <c r="GU27" i="3"/>
  <c r="GT28" i="3"/>
  <c r="GV76" i="10" l="1"/>
  <c r="GW75" i="10"/>
  <c r="GT86" i="10"/>
  <c r="GU85" i="10"/>
  <c r="HE46" i="10"/>
  <c r="HF45" i="10"/>
  <c r="GW96" i="10"/>
  <c r="GX95" i="10"/>
  <c r="GZ55" i="10"/>
  <c r="GY56" i="10"/>
  <c r="GY25" i="10"/>
  <c r="GX26" i="10"/>
  <c r="GX66" i="10"/>
  <c r="GY65" i="10"/>
  <c r="HF35" i="10"/>
  <c r="HE36" i="10"/>
  <c r="GW95" i="8"/>
  <c r="GV96" i="8"/>
  <c r="HE36" i="8"/>
  <c r="HF35" i="8"/>
  <c r="GU85" i="8"/>
  <c r="GT86" i="8"/>
  <c r="GV76" i="8"/>
  <c r="GW75" i="8"/>
  <c r="HF45" i="8"/>
  <c r="HE46" i="8"/>
  <c r="GZ65" i="8"/>
  <c r="GY66" i="8"/>
  <c r="GY26" i="8"/>
  <c r="GZ25" i="8"/>
  <c r="HB55" i="8"/>
  <c r="HA56" i="8"/>
  <c r="GV27" i="3"/>
  <c r="GU28" i="3"/>
  <c r="GV85" i="10" l="1"/>
  <c r="GU86" i="10"/>
  <c r="GX75" i="10"/>
  <c r="GW76" i="10"/>
  <c r="GX96" i="10"/>
  <c r="GY95" i="10"/>
  <c r="HG35" i="10"/>
  <c r="HF36" i="10"/>
  <c r="GY66" i="10"/>
  <c r="GZ65" i="10"/>
  <c r="GY26" i="10"/>
  <c r="GZ25" i="10"/>
  <c r="HF46" i="10"/>
  <c r="HG45" i="10"/>
  <c r="GZ56" i="10"/>
  <c r="HA55" i="10"/>
  <c r="GX75" i="8"/>
  <c r="GW76" i="8"/>
  <c r="GV85" i="8"/>
  <c r="GU86" i="8"/>
  <c r="HG35" i="8"/>
  <c r="HF36" i="8"/>
  <c r="GX95" i="8"/>
  <c r="GW96" i="8"/>
  <c r="HG45" i="8"/>
  <c r="HF46" i="8"/>
  <c r="HC55" i="8"/>
  <c r="HB56" i="8"/>
  <c r="HA25" i="8"/>
  <c r="GZ26" i="8"/>
  <c r="HA65" i="8"/>
  <c r="GZ66" i="8"/>
  <c r="GW27" i="3"/>
  <c r="GV28" i="3"/>
  <c r="GX76" i="10" l="1"/>
  <c r="GY75" i="10"/>
  <c r="GW85" i="10"/>
  <c r="GV86" i="10"/>
  <c r="HA56" i="10"/>
  <c r="HB55" i="10"/>
  <c r="HA65" i="10"/>
  <c r="GZ66" i="10"/>
  <c r="HG36" i="10"/>
  <c r="HH35" i="10"/>
  <c r="GY96" i="10"/>
  <c r="GZ95" i="10"/>
  <c r="HG46" i="10"/>
  <c r="HH45" i="10"/>
  <c r="HA25" i="10"/>
  <c r="GZ26" i="10"/>
  <c r="HG36" i="8"/>
  <c r="HH35" i="8"/>
  <c r="GY95" i="8"/>
  <c r="GX96" i="8"/>
  <c r="GW85" i="8"/>
  <c r="GV86" i="8"/>
  <c r="GY75" i="8"/>
  <c r="GX76" i="8"/>
  <c r="HH45" i="8"/>
  <c r="HG46" i="8"/>
  <c r="HB65" i="8"/>
  <c r="HA66" i="8"/>
  <c r="HA26" i="8"/>
  <c r="HB25" i="8"/>
  <c r="HD55" i="8"/>
  <c r="HC56" i="8"/>
  <c r="GX27" i="3"/>
  <c r="GW28" i="3"/>
  <c r="GW86" i="10" l="1"/>
  <c r="GX85" i="10"/>
  <c r="GY76" i="10"/>
  <c r="GZ75" i="10"/>
  <c r="HB25" i="10"/>
  <c r="HA26" i="10"/>
  <c r="HA95" i="10"/>
  <c r="GZ96" i="10"/>
  <c r="HH46" i="10"/>
  <c r="HI45" i="10"/>
  <c r="HB65" i="10"/>
  <c r="HA66" i="10"/>
  <c r="HI35" i="10"/>
  <c r="HH36" i="10"/>
  <c r="HB56" i="10"/>
  <c r="HC55" i="10"/>
  <c r="GY76" i="8"/>
  <c r="GZ75" i="8"/>
  <c r="GZ95" i="8"/>
  <c r="GY96" i="8"/>
  <c r="GX85" i="8"/>
  <c r="GW86" i="8"/>
  <c r="HH36" i="8"/>
  <c r="HI35" i="8"/>
  <c r="HI45" i="8"/>
  <c r="HH46" i="8"/>
  <c r="HC25" i="8"/>
  <c r="HB26" i="8"/>
  <c r="HE55" i="8"/>
  <c r="HD56" i="8"/>
  <c r="HC65" i="8"/>
  <c r="HB66" i="8"/>
  <c r="GY27" i="3"/>
  <c r="GX28" i="3"/>
  <c r="HA75" i="10" l="1"/>
  <c r="GZ76" i="10"/>
  <c r="GX86" i="10"/>
  <c r="GY85" i="10"/>
  <c r="HJ45" i="10"/>
  <c r="HI46" i="10"/>
  <c r="HD55" i="10"/>
  <c r="HC56" i="10"/>
  <c r="HB95" i="10"/>
  <c r="HA96" i="10"/>
  <c r="HI36" i="10"/>
  <c r="HJ35" i="10"/>
  <c r="HB66" i="10"/>
  <c r="HC65" i="10"/>
  <c r="HC25" i="10"/>
  <c r="HB26" i="10"/>
  <c r="GY85" i="8"/>
  <c r="GX86" i="8"/>
  <c r="GZ76" i="8"/>
  <c r="HA75" i="8"/>
  <c r="HJ35" i="8"/>
  <c r="HI36" i="8"/>
  <c r="HA95" i="8"/>
  <c r="GZ96" i="8"/>
  <c r="HJ45" i="8"/>
  <c r="HI46" i="8"/>
  <c r="HF55" i="8"/>
  <c r="HE56" i="8"/>
  <c r="HC26" i="8"/>
  <c r="HD25" i="8"/>
  <c r="HD65" i="8"/>
  <c r="HC66" i="8"/>
  <c r="GZ27" i="3"/>
  <c r="GY28" i="3"/>
  <c r="GY86" i="10" l="1"/>
  <c r="GZ85" i="10"/>
  <c r="HA76" i="10"/>
  <c r="HB75" i="10"/>
  <c r="HC66" i="10"/>
  <c r="HD65" i="10"/>
  <c r="HD25" i="10"/>
  <c r="HC26" i="10"/>
  <c r="HD56" i="10"/>
  <c r="HE55" i="10"/>
  <c r="HK45" i="10"/>
  <c r="HJ46" i="10"/>
  <c r="HB96" i="10"/>
  <c r="HC95" i="10"/>
  <c r="HK35" i="10"/>
  <c r="HJ36" i="10"/>
  <c r="HB95" i="8"/>
  <c r="HA96" i="8"/>
  <c r="HJ36" i="8"/>
  <c r="HK35" i="8"/>
  <c r="HB75" i="8"/>
  <c r="HA76" i="8"/>
  <c r="GZ85" i="8"/>
  <c r="GY86" i="8"/>
  <c r="HJ46" i="8"/>
  <c r="HK45" i="8"/>
  <c r="HE25" i="8"/>
  <c r="HD26" i="8"/>
  <c r="HE65" i="8"/>
  <c r="HD66" i="8"/>
  <c r="HG55" i="8"/>
  <c r="HF56" i="8"/>
  <c r="HA27" i="3"/>
  <c r="GZ28" i="3"/>
  <c r="HB76" i="10" l="1"/>
  <c r="HC75" i="10"/>
  <c r="GZ86" i="10"/>
  <c r="HA85" i="10"/>
  <c r="HE56" i="10"/>
  <c r="HF55" i="10"/>
  <c r="HL35" i="10"/>
  <c r="HK36" i="10"/>
  <c r="HC96" i="10"/>
  <c r="HD95" i="10"/>
  <c r="HD26" i="10"/>
  <c r="HE25" i="10"/>
  <c r="HE65" i="10"/>
  <c r="HD66" i="10"/>
  <c r="HL45" i="10"/>
  <c r="HK46" i="10"/>
  <c r="HA85" i="8"/>
  <c r="GZ86" i="8"/>
  <c r="HB76" i="8"/>
  <c r="HC75" i="8"/>
  <c r="HK36" i="8"/>
  <c r="HL35" i="8"/>
  <c r="HC95" i="8"/>
  <c r="HB96" i="8"/>
  <c r="HK46" i="8"/>
  <c r="HL45" i="8"/>
  <c r="HF65" i="8"/>
  <c r="HE66" i="8"/>
  <c r="HH55" i="8"/>
  <c r="HG56" i="8"/>
  <c r="HE26" i="8"/>
  <c r="HF25" i="8"/>
  <c r="HB27" i="3"/>
  <c r="HA28" i="3"/>
  <c r="HA86" i="10" l="1"/>
  <c r="HB85" i="10"/>
  <c r="HC76" i="10"/>
  <c r="HD75" i="10"/>
  <c r="HL36" i="10"/>
  <c r="HM35" i="10"/>
  <c r="HF56" i="10"/>
  <c r="HG55" i="10"/>
  <c r="HM45" i="10"/>
  <c r="HL46" i="10"/>
  <c r="HE66" i="10"/>
  <c r="HF65" i="10"/>
  <c r="HF25" i="10"/>
  <c r="HE26" i="10"/>
  <c r="HD96" i="10"/>
  <c r="HE95" i="10"/>
  <c r="HD95" i="8"/>
  <c r="HC96" i="8"/>
  <c r="HL36" i="8"/>
  <c r="HM35" i="8"/>
  <c r="HC76" i="8"/>
  <c r="HD75" i="8"/>
  <c r="HB85" i="8"/>
  <c r="HA86" i="8"/>
  <c r="HM45" i="8"/>
  <c r="HL46" i="8"/>
  <c r="HI55" i="8"/>
  <c r="HH56" i="8"/>
  <c r="HG65" i="8"/>
  <c r="HF66" i="8"/>
  <c r="HF26" i="8"/>
  <c r="HG25" i="8"/>
  <c r="HC27" i="3"/>
  <c r="HB28" i="3"/>
  <c r="HB86" i="10" l="1"/>
  <c r="HC85" i="10"/>
  <c r="HE75" i="10"/>
  <c r="HD76" i="10"/>
  <c r="HE96" i="10"/>
  <c r="HF95" i="10"/>
  <c r="HN45" i="10"/>
  <c r="HM46" i="10"/>
  <c r="HF66" i="10"/>
  <c r="HG65" i="10"/>
  <c r="HG56" i="10"/>
  <c r="HH55" i="10"/>
  <c r="HM36" i="10"/>
  <c r="HN35" i="10"/>
  <c r="HG25" i="10"/>
  <c r="HF26" i="10"/>
  <c r="HC85" i="8"/>
  <c r="HB86" i="8"/>
  <c r="HE75" i="8"/>
  <c r="HD76" i="8"/>
  <c r="HM36" i="8"/>
  <c r="HN35" i="8"/>
  <c r="HE95" i="8"/>
  <c r="HD96" i="8"/>
  <c r="HM46" i="8"/>
  <c r="HN45" i="8"/>
  <c r="HG26" i="8"/>
  <c r="HH25" i="8"/>
  <c r="HH65" i="8"/>
  <c r="HG66" i="8"/>
  <c r="HJ55" i="8"/>
  <c r="HI56" i="8"/>
  <c r="HD27" i="3"/>
  <c r="HC28" i="3"/>
  <c r="HE76" i="10" l="1"/>
  <c r="HF75" i="10"/>
  <c r="HC86" i="10"/>
  <c r="HD85" i="10"/>
  <c r="HH25" i="10"/>
  <c r="HG26" i="10"/>
  <c r="HG66" i="10"/>
  <c r="HH65" i="10"/>
  <c r="HF96" i="10"/>
  <c r="HG95" i="10"/>
  <c r="HI55" i="10"/>
  <c r="HH56" i="10"/>
  <c r="HO45" i="10"/>
  <c r="HN46" i="10"/>
  <c r="HO35" i="10"/>
  <c r="HN36" i="10"/>
  <c r="HO35" i="8"/>
  <c r="HN36" i="8"/>
  <c r="HF95" i="8"/>
  <c r="HE96" i="8"/>
  <c r="HF75" i="8"/>
  <c r="HE76" i="8"/>
  <c r="HD85" i="8"/>
  <c r="HC86" i="8"/>
  <c r="HO45" i="8"/>
  <c r="HN46" i="8"/>
  <c r="HK55" i="8"/>
  <c r="HJ56" i="8"/>
  <c r="HI65" i="8"/>
  <c r="HH66" i="8"/>
  <c r="HI25" i="8"/>
  <c r="HH26" i="8"/>
  <c r="HE27" i="3"/>
  <c r="HD28" i="3"/>
  <c r="HD86" i="10" l="1"/>
  <c r="HE85" i="10"/>
  <c r="HF76" i="10"/>
  <c r="HG75" i="10"/>
  <c r="HH95" i="10"/>
  <c r="HG96" i="10"/>
  <c r="HH66" i="10"/>
  <c r="HI65" i="10"/>
  <c r="HO46" i="10"/>
  <c r="HP45" i="10"/>
  <c r="HP35" i="10"/>
  <c r="HO36" i="10"/>
  <c r="HJ55" i="10"/>
  <c r="HI56" i="10"/>
  <c r="HI25" i="10"/>
  <c r="HH26" i="10"/>
  <c r="HD86" i="8"/>
  <c r="HE85" i="8"/>
  <c r="HG95" i="8"/>
  <c r="HF96" i="8"/>
  <c r="HG75" i="8"/>
  <c r="HF76" i="8"/>
  <c r="HP35" i="8"/>
  <c r="HO36" i="8"/>
  <c r="HP45" i="8"/>
  <c r="HO46" i="8"/>
  <c r="HJ65" i="8"/>
  <c r="HI66" i="8"/>
  <c r="HI26" i="8"/>
  <c r="HJ25" i="8"/>
  <c r="HL55" i="8"/>
  <c r="HK56" i="8"/>
  <c r="HF27" i="3"/>
  <c r="HE28" i="3"/>
  <c r="HG76" i="10" l="1"/>
  <c r="HH75" i="10"/>
  <c r="HE86" i="10"/>
  <c r="HF85" i="10"/>
  <c r="HI26" i="10"/>
  <c r="HJ25" i="10"/>
  <c r="HP36" i="10"/>
  <c r="HQ35" i="10"/>
  <c r="HP46" i="10"/>
  <c r="HQ45" i="10"/>
  <c r="HJ56" i="10"/>
  <c r="HK55" i="10"/>
  <c r="HI66" i="10"/>
  <c r="HJ65" i="10"/>
  <c r="HH96" i="10"/>
  <c r="HI95" i="10"/>
  <c r="HQ35" i="8"/>
  <c r="HP36" i="8"/>
  <c r="HH95" i="8"/>
  <c r="HG96" i="8"/>
  <c r="HE86" i="8"/>
  <c r="HF85" i="8"/>
  <c r="HH75" i="8"/>
  <c r="HG76" i="8"/>
  <c r="HP46" i="8"/>
  <c r="HQ45" i="8"/>
  <c r="HK25" i="8"/>
  <c r="HJ26" i="8"/>
  <c r="HM55" i="8"/>
  <c r="HL56" i="8"/>
  <c r="HK65" i="8"/>
  <c r="HJ66" i="8"/>
  <c r="HG27" i="3"/>
  <c r="HF28" i="3"/>
  <c r="HG85" i="10" l="1"/>
  <c r="HF86" i="10"/>
  <c r="HI75" i="10"/>
  <c r="HH76" i="10"/>
  <c r="HI96" i="10"/>
  <c r="HJ95" i="10"/>
  <c r="HK56" i="10"/>
  <c r="HL55" i="10"/>
  <c r="HQ46" i="10"/>
  <c r="HR45" i="10"/>
  <c r="HK65" i="10"/>
  <c r="HJ66" i="10"/>
  <c r="HQ36" i="10"/>
  <c r="HR35" i="10"/>
  <c r="HJ26" i="10"/>
  <c r="HK25" i="10"/>
  <c r="HI75" i="8"/>
  <c r="HH76" i="8"/>
  <c r="HG85" i="8"/>
  <c r="HF86" i="8"/>
  <c r="HI95" i="8"/>
  <c r="HH96" i="8"/>
  <c r="HQ36" i="8"/>
  <c r="HR35" i="8"/>
  <c r="HR45" i="8"/>
  <c r="HQ46" i="8"/>
  <c r="HL25" i="8"/>
  <c r="HK26" i="8"/>
  <c r="HN55" i="8"/>
  <c r="HM56" i="8"/>
  <c r="HL65" i="8"/>
  <c r="HK66" i="8"/>
  <c r="HH27" i="3"/>
  <c r="HG28" i="3"/>
  <c r="HJ75" i="10" l="1"/>
  <c r="HI76" i="10"/>
  <c r="HH85" i="10"/>
  <c r="HG86" i="10"/>
  <c r="HL56" i="10"/>
  <c r="HM55" i="10"/>
  <c r="HK66" i="10"/>
  <c r="HL65" i="10"/>
  <c r="HR46" i="10"/>
  <c r="HS45" i="10"/>
  <c r="HR36" i="10"/>
  <c r="HS35" i="10"/>
  <c r="HK95" i="10"/>
  <c r="HJ96" i="10"/>
  <c r="HK26" i="10"/>
  <c r="HL25" i="10"/>
  <c r="HR36" i="8"/>
  <c r="HS35" i="8"/>
  <c r="HJ95" i="8"/>
  <c r="HI96" i="8"/>
  <c r="HH85" i="8"/>
  <c r="HG86" i="8"/>
  <c r="HI76" i="8"/>
  <c r="HJ75" i="8"/>
  <c r="HS45" i="8"/>
  <c r="HR46" i="8"/>
  <c r="HM65" i="8"/>
  <c r="HL66" i="8"/>
  <c r="HO55" i="8"/>
  <c r="HN56" i="8"/>
  <c r="HL26" i="8"/>
  <c r="HM25" i="8"/>
  <c r="HI27" i="3"/>
  <c r="HH28" i="3"/>
  <c r="HI85" i="10" l="1"/>
  <c r="HH86" i="10"/>
  <c r="HK75" i="10"/>
  <c r="HJ76" i="10"/>
  <c r="HM65" i="10"/>
  <c r="HL66" i="10"/>
  <c r="HT45" i="10"/>
  <c r="HS46" i="10"/>
  <c r="HK96" i="10"/>
  <c r="HL95" i="10"/>
  <c r="HM25" i="10"/>
  <c r="HL26" i="10"/>
  <c r="HT35" i="10"/>
  <c r="HS36" i="10"/>
  <c r="HM56" i="10"/>
  <c r="HN55" i="10"/>
  <c r="HK75" i="8"/>
  <c r="HJ76" i="8"/>
  <c r="HH86" i="8"/>
  <c r="HI85" i="8"/>
  <c r="HS36" i="8"/>
  <c r="HT35" i="8"/>
  <c r="HK95" i="8"/>
  <c r="HJ96" i="8"/>
  <c r="HT45" i="8"/>
  <c r="HS46" i="8"/>
  <c r="HP55" i="8"/>
  <c r="HO56" i="8"/>
  <c r="HM26" i="8"/>
  <c r="HN25" i="8"/>
  <c r="HN65" i="8"/>
  <c r="HM66" i="8"/>
  <c r="HJ27" i="3"/>
  <c r="HI28" i="3"/>
  <c r="HL75" i="10" l="1"/>
  <c r="HK76" i="10"/>
  <c r="HI86" i="10"/>
  <c r="HJ85" i="10"/>
  <c r="HM95" i="10"/>
  <c r="HL96" i="10"/>
  <c r="HT46" i="10"/>
  <c r="HU45" i="10"/>
  <c r="HU35" i="10"/>
  <c r="HT36" i="10"/>
  <c r="HN56" i="10"/>
  <c r="HO55" i="10"/>
  <c r="HN25" i="10"/>
  <c r="HM26" i="10"/>
  <c r="HN65" i="10"/>
  <c r="HM66" i="10"/>
  <c r="HL95" i="8"/>
  <c r="HK96" i="8"/>
  <c r="HT36" i="8"/>
  <c r="HU35" i="8"/>
  <c r="HJ85" i="8"/>
  <c r="HI86" i="8"/>
  <c r="HL75" i="8"/>
  <c r="HK76" i="8"/>
  <c r="HU45" i="8"/>
  <c r="HT46" i="8"/>
  <c r="HN26" i="8"/>
  <c r="HO25" i="8"/>
  <c r="HQ55" i="8"/>
  <c r="HP56" i="8"/>
  <c r="HO65" i="8"/>
  <c r="HN66" i="8"/>
  <c r="HK27" i="3"/>
  <c r="HJ28" i="3"/>
  <c r="HJ86" i="10" l="1"/>
  <c r="HK85" i="10"/>
  <c r="HL76" i="10"/>
  <c r="HM75" i="10"/>
  <c r="HV35" i="10"/>
  <c r="HU36" i="10"/>
  <c r="HV45" i="10"/>
  <c r="HU46" i="10"/>
  <c r="HN66" i="10"/>
  <c r="HO65" i="10"/>
  <c r="HO25" i="10"/>
  <c r="HN26" i="10"/>
  <c r="HP55" i="10"/>
  <c r="HO56" i="10"/>
  <c r="HM96" i="10"/>
  <c r="HN95" i="10"/>
  <c r="HM75" i="8"/>
  <c r="HL76" i="8"/>
  <c r="HK85" i="8"/>
  <c r="HJ86" i="8"/>
  <c r="HU36" i="8"/>
  <c r="HV35" i="8"/>
  <c r="HM95" i="8"/>
  <c r="HL96" i="8"/>
  <c r="HV45" i="8"/>
  <c r="HU46" i="8"/>
  <c r="HR55" i="8"/>
  <c r="HQ56" i="8"/>
  <c r="HO26" i="8"/>
  <c r="HP25" i="8"/>
  <c r="HP65" i="8"/>
  <c r="HO66" i="8"/>
  <c r="HL27" i="3"/>
  <c r="HK28" i="3"/>
  <c r="HM76" i="10" l="1"/>
  <c r="HN75" i="10"/>
  <c r="HK86" i="10"/>
  <c r="HL85" i="10"/>
  <c r="HP65" i="10"/>
  <c r="HO66" i="10"/>
  <c r="HN96" i="10"/>
  <c r="HO95" i="10"/>
  <c r="HV46" i="10"/>
  <c r="HW45" i="10"/>
  <c r="HP25" i="10"/>
  <c r="HO26" i="10"/>
  <c r="HP56" i="10"/>
  <c r="HQ55" i="10"/>
  <c r="HV36" i="10"/>
  <c r="HW35" i="10"/>
  <c r="HN95" i="8"/>
  <c r="HM96" i="8"/>
  <c r="HW35" i="8"/>
  <c r="HV36" i="8"/>
  <c r="HK86" i="8"/>
  <c r="HL85" i="8"/>
  <c r="HN75" i="8"/>
  <c r="HM76" i="8"/>
  <c r="HW45" i="8"/>
  <c r="HV46" i="8"/>
  <c r="HQ65" i="8"/>
  <c r="HP66" i="8"/>
  <c r="HP26" i="8"/>
  <c r="HQ25" i="8"/>
  <c r="HS55" i="8"/>
  <c r="HR56" i="8"/>
  <c r="HM27" i="3"/>
  <c r="HL28" i="3"/>
  <c r="HL86" i="10" l="1"/>
  <c r="HM85" i="10"/>
  <c r="HN76" i="10"/>
  <c r="HO75" i="10"/>
  <c r="HW36" i="10"/>
  <c r="HX35" i="10"/>
  <c r="HP95" i="10"/>
  <c r="HO96" i="10"/>
  <c r="HR55" i="10"/>
  <c r="HQ56" i="10"/>
  <c r="HP26" i="10"/>
  <c r="HQ25" i="10"/>
  <c r="HQ65" i="10"/>
  <c r="HP66" i="10"/>
  <c r="HX45" i="10"/>
  <c r="HW46" i="10"/>
  <c r="HN76" i="8"/>
  <c r="HO75" i="8"/>
  <c r="HM85" i="8"/>
  <c r="HL86" i="8"/>
  <c r="HW36" i="8"/>
  <c r="HX35" i="8"/>
  <c r="HO95" i="8"/>
  <c r="HN96" i="8"/>
  <c r="HW46" i="8"/>
  <c r="HX45" i="8"/>
  <c r="HR25" i="8"/>
  <c r="HQ26" i="8"/>
  <c r="HT55" i="8"/>
  <c r="HS56" i="8"/>
  <c r="HR65" i="8"/>
  <c r="HQ66" i="8"/>
  <c r="HN27" i="3"/>
  <c r="HM28" i="3"/>
  <c r="HO76" i="10" l="1"/>
  <c r="HP75" i="10"/>
  <c r="HN85" i="10"/>
  <c r="HM86" i="10"/>
  <c r="HR25" i="10"/>
  <c r="HQ26" i="10"/>
  <c r="HS55" i="10"/>
  <c r="HR56" i="10"/>
  <c r="HQ66" i="10"/>
  <c r="HR65" i="10"/>
  <c r="HP96" i="10"/>
  <c r="HQ95" i="10"/>
  <c r="HX46" i="10"/>
  <c r="HY45" i="10"/>
  <c r="HX36" i="10"/>
  <c r="HY35" i="10"/>
  <c r="HP95" i="8"/>
  <c r="HO96" i="8"/>
  <c r="HY35" i="8"/>
  <c r="HX36" i="8"/>
  <c r="HN85" i="8"/>
  <c r="HM86" i="8"/>
  <c r="HP75" i="8"/>
  <c r="HO76" i="8"/>
  <c r="HY45" i="8"/>
  <c r="HX46" i="8"/>
  <c r="HU55" i="8"/>
  <c r="HT56" i="8"/>
  <c r="HS25" i="8"/>
  <c r="HR26" i="8"/>
  <c r="HS65" i="8"/>
  <c r="HR66" i="8"/>
  <c r="HO27" i="3"/>
  <c r="HN28" i="3"/>
  <c r="HN86" i="10" l="1"/>
  <c r="HO85" i="10"/>
  <c r="HQ75" i="10"/>
  <c r="HP76" i="10"/>
  <c r="HZ45" i="10"/>
  <c r="HY46" i="10"/>
  <c r="HZ35" i="10"/>
  <c r="HY36" i="10"/>
  <c r="HR66" i="10"/>
  <c r="HS65" i="10"/>
  <c r="HT55" i="10"/>
  <c r="HS56" i="10"/>
  <c r="HR95" i="10"/>
  <c r="HQ96" i="10"/>
  <c r="HS25" i="10"/>
  <c r="HR26" i="10"/>
  <c r="HP76" i="8"/>
  <c r="HQ75" i="8"/>
  <c r="HY36" i="8"/>
  <c r="HZ35" i="8"/>
  <c r="HN86" i="8"/>
  <c r="HO85" i="8"/>
  <c r="HQ95" i="8"/>
  <c r="HP96" i="8"/>
  <c r="HZ45" i="8"/>
  <c r="HY46" i="8"/>
  <c r="HT65" i="8"/>
  <c r="HS66" i="8"/>
  <c r="HS26" i="8"/>
  <c r="HT25" i="8"/>
  <c r="HV55" i="8"/>
  <c r="HU56" i="8"/>
  <c r="HP27" i="3"/>
  <c r="HO28" i="3"/>
  <c r="HR75" i="10" l="1"/>
  <c r="HQ76" i="10"/>
  <c r="HO86" i="10"/>
  <c r="HP85" i="10"/>
  <c r="HT65" i="10"/>
  <c r="HS66" i="10"/>
  <c r="HS26" i="10"/>
  <c r="HT25" i="10"/>
  <c r="HZ36" i="10"/>
  <c r="IA35" i="10"/>
  <c r="HR96" i="10"/>
  <c r="HS95" i="10"/>
  <c r="HT56" i="10"/>
  <c r="HU55" i="10"/>
  <c r="HZ46" i="10"/>
  <c r="IA45" i="10"/>
  <c r="HR95" i="8"/>
  <c r="HQ96" i="8"/>
  <c r="HZ36" i="8"/>
  <c r="IA35" i="8"/>
  <c r="HP85" i="8"/>
  <c r="HO86" i="8"/>
  <c r="HR75" i="8"/>
  <c r="HQ76" i="8"/>
  <c r="IA45" i="8"/>
  <c r="HZ46" i="8"/>
  <c r="HT26" i="8"/>
  <c r="HU25" i="8"/>
  <c r="HW55" i="8"/>
  <c r="HV56" i="8"/>
  <c r="HU65" i="8"/>
  <c r="HT66" i="8"/>
  <c r="HQ27" i="3"/>
  <c r="HP28" i="3"/>
  <c r="HQ85" i="10" l="1"/>
  <c r="HP86" i="10"/>
  <c r="HS75" i="10"/>
  <c r="HR76" i="10"/>
  <c r="HT95" i="10"/>
  <c r="HS96" i="10"/>
  <c r="IA36" i="10"/>
  <c r="IB35" i="10"/>
  <c r="HU56" i="10"/>
  <c r="HV55" i="10"/>
  <c r="IA46" i="10"/>
  <c r="IB45" i="10"/>
  <c r="HU25" i="10"/>
  <c r="HT26" i="10"/>
  <c r="HU65" i="10"/>
  <c r="HT66" i="10"/>
  <c r="HR76" i="8"/>
  <c r="HS75" i="8"/>
  <c r="HQ85" i="8"/>
  <c r="HP86" i="8"/>
  <c r="IB35" i="8"/>
  <c r="IA36" i="8"/>
  <c r="HS95" i="8"/>
  <c r="HR96" i="8"/>
  <c r="IB45" i="8"/>
  <c r="IA46" i="8"/>
  <c r="HU26" i="8"/>
  <c r="HV25" i="8"/>
  <c r="HX55" i="8"/>
  <c r="HW56" i="8"/>
  <c r="HV65" i="8"/>
  <c r="HU66" i="8"/>
  <c r="HR27" i="3"/>
  <c r="HQ28" i="3"/>
  <c r="HS76" i="10" l="1"/>
  <c r="HT75" i="10"/>
  <c r="HR85" i="10"/>
  <c r="HQ86" i="10"/>
  <c r="HW55" i="10"/>
  <c r="HV56" i="10"/>
  <c r="HU66" i="10"/>
  <c r="HV65" i="10"/>
  <c r="HT96" i="10"/>
  <c r="HU95" i="10"/>
  <c r="IB36" i="10"/>
  <c r="IC35" i="10"/>
  <c r="HU26" i="10"/>
  <c r="HV25" i="10"/>
  <c r="IC45" i="10"/>
  <c r="IB46" i="10"/>
  <c r="HT95" i="8"/>
  <c r="HS96" i="8"/>
  <c r="IB36" i="8"/>
  <c r="IC35" i="8"/>
  <c r="HR85" i="8"/>
  <c r="HQ86" i="8"/>
  <c r="HT75" i="8"/>
  <c r="HS76" i="8"/>
  <c r="IC45" i="8"/>
  <c r="IB46" i="8"/>
  <c r="HW65" i="8"/>
  <c r="HV66" i="8"/>
  <c r="HY55" i="8"/>
  <c r="HX56" i="8"/>
  <c r="HV26" i="8"/>
  <c r="HW25" i="8"/>
  <c r="HS27" i="3"/>
  <c r="HR28" i="3"/>
  <c r="HR86" i="10" l="1"/>
  <c r="HS85" i="10"/>
  <c r="HT76" i="10"/>
  <c r="HU75" i="10"/>
  <c r="HV95" i="10"/>
  <c r="HU96" i="10"/>
  <c r="ID35" i="10"/>
  <c r="IC36" i="10"/>
  <c r="ID45" i="10"/>
  <c r="IC46" i="10"/>
  <c r="HV66" i="10"/>
  <c r="HW65" i="10"/>
  <c r="HW25" i="10"/>
  <c r="HV26" i="10"/>
  <c r="HW56" i="10"/>
  <c r="HX55" i="10"/>
  <c r="HU75" i="8"/>
  <c r="HT76" i="8"/>
  <c r="IC36" i="8"/>
  <c r="ID35" i="8"/>
  <c r="HS85" i="8"/>
  <c r="HR86" i="8"/>
  <c r="HU95" i="8"/>
  <c r="HT96" i="8"/>
  <c r="ID45" i="8"/>
  <c r="IC46" i="8"/>
  <c r="HW26" i="8"/>
  <c r="HX25" i="8"/>
  <c r="HZ55" i="8"/>
  <c r="HY56" i="8"/>
  <c r="HX65" i="8"/>
  <c r="HW66" i="8"/>
  <c r="HT27" i="3"/>
  <c r="HS28" i="3"/>
  <c r="HV75" i="10" l="1"/>
  <c r="HU76" i="10"/>
  <c r="HS86" i="10"/>
  <c r="HT85" i="10"/>
  <c r="HX56" i="10"/>
  <c r="HY55" i="10"/>
  <c r="ID46" i="10"/>
  <c r="IE45" i="10"/>
  <c r="IE35" i="10"/>
  <c r="ID36" i="10"/>
  <c r="HV96" i="10"/>
  <c r="HW95" i="10"/>
  <c r="HX25" i="10"/>
  <c r="HW26" i="10"/>
  <c r="HW66" i="10"/>
  <c r="HX65" i="10"/>
  <c r="HV95" i="8"/>
  <c r="HU96" i="8"/>
  <c r="HS86" i="8"/>
  <c r="HT85" i="8"/>
  <c r="ID36" i="8"/>
  <c r="IE35" i="8"/>
  <c r="HV75" i="8"/>
  <c r="HU76" i="8"/>
  <c r="IE45" i="8"/>
  <c r="ID46" i="8"/>
  <c r="IA55" i="8"/>
  <c r="HZ56" i="8"/>
  <c r="HY25" i="8"/>
  <c r="HX26" i="8"/>
  <c r="HY65" i="8"/>
  <c r="HX66" i="8"/>
  <c r="HU27" i="3"/>
  <c r="HT28" i="3"/>
  <c r="HT86" i="10" l="1"/>
  <c r="HU85" i="10"/>
  <c r="HW75" i="10"/>
  <c r="HV76" i="10"/>
  <c r="HX66" i="10"/>
  <c r="HY65" i="10"/>
  <c r="HX95" i="10"/>
  <c r="HW96" i="10"/>
  <c r="HY25" i="10"/>
  <c r="HX26" i="10"/>
  <c r="IE36" i="10"/>
  <c r="IF35" i="10"/>
  <c r="HY56" i="10"/>
  <c r="HZ55" i="10"/>
  <c r="IE46" i="10"/>
  <c r="IF45" i="10"/>
  <c r="HW75" i="8"/>
  <c r="HV76" i="8"/>
  <c r="IE36" i="8"/>
  <c r="IF35" i="8"/>
  <c r="HT86" i="8"/>
  <c r="HU85" i="8"/>
  <c r="HW95" i="8"/>
  <c r="HV96" i="8"/>
  <c r="IF45" i="8"/>
  <c r="IE46" i="8"/>
  <c r="HY26" i="8"/>
  <c r="HZ25" i="8"/>
  <c r="IB55" i="8"/>
  <c r="IA56" i="8"/>
  <c r="HZ65" i="8"/>
  <c r="HY66" i="8"/>
  <c r="HV27" i="3"/>
  <c r="HU28" i="3"/>
  <c r="HW76" i="10" l="1"/>
  <c r="HX75" i="10"/>
  <c r="HV85" i="10"/>
  <c r="HU86" i="10"/>
  <c r="HY26" i="10"/>
  <c r="HZ25" i="10"/>
  <c r="IG35" i="10"/>
  <c r="IF36" i="10"/>
  <c r="HY95" i="10"/>
  <c r="HX96" i="10"/>
  <c r="IF46" i="10"/>
  <c r="IG45" i="10"/>
  <c r="IA55" i="10"/>
  <c r="HZ56" i="10"/>
  <c r="HY66" i="10"/>
  <c r="HZ65" i="10"/>
  <c r="HX95" i="8"/>
  <c r="HW96" i="8"/>
  <c r="HU86" i="8"/>
  <c r="HV85" i="8"/>
  <c r="IG35" i="8"/>
  <c r="IF36" i="8"/>
  <c r="HW76" i="8"/>
  <c r="HX75" i="8"/>
  <c r="IG45" i="8"/>
  <c r="IF46" i="8"/>
  <c r="IA65" i="8"/>
  <c r="HZ66" i="8"/>
  <c r="IC55" i="8"/>
  <c r="IB56" i="8"/>
  <c r="HZ26" i="8"/>
  <c r="IA25" i="8"/>
  <c r="HW27" i="3"/>
  <c r="HV28" i="3"/>
  <c r="HW85" i="10" l="1"/>
  <c r="HV86" i="10"/>
  <c r="HX76" i="10"/>
  <c r="HY75" i="10"/>
  <c r="HZ66" i="10"/>
  <c r="IA65" i="10"/>
  <c r="IH35" i="10"/>
  <c r="IG36" i="10"/>
  <c r="IH45" i="10"/>
  <c r="IG46" i="10"/>
  <c r="IB55" i="10"/>
  <c r="IA56" i="10"/>
  <c r="IA25" i="10"/>
  <c r="HZ26" i="10"/>
  <c r="HZ95" i="10"/>
  <c r="HY96" i="10"/>
  <c r="IG36" i="8"/>
  <c r="IH35" i="8"/>
  <c r="HY75" i="8"/>
  <c r="HX76" i="8"/>
  <c r="HW85" i="8"/>
  <c r="HV86" i="8"/>
  <c r="HY95" i="8"/>
  <c r="HX96" i="8"/>
  <c r="IH45" i="8"/>
  <c r="IG46" i="8"/>
  <c r="IA26" i="8"/>
  <c r="IB25" i="8"/>
  <c r="ID55" i="8"/>
  <c r="IC56" i="8"/>
  <c r="IB65" i="8"/>
  <c r="IA66" i="8"/>
  <c r="HX27" i="3"/>
  <c r="HW28" i="3"/>
  <c r="HY76" i="10" l="1"/>
  <c r="HZ75" i="10"/>
  <c r="HX85" i="10"/>
  <c r="HW86" i="10"/>
  <c r="IA95" i="10"/>
  <c r="HZ96" i="10"/>
  <c r="IH46" i="10"/>
  <c r="II45" i="10"/>
  <c r="IA26" i="10"/>
  <c r="IB25" i="10"/>
  <c r="II35" i="10"/>
  <c r="IH36" i="10"/>
  <c r="IB65" i="10"/>
  <c r="IA66" i="10"/>
  <c r="IC55" i="10"/>
  <c r="IB56" i="10"/>
  <c r="HZ95" i="8"/>
  <c r="HY96" i="8"/>
  <c r="HZ75" i="8"/>
  <c r="HY76" i="8"/>
  <c r="HW86" i="8"/>
  <c r="HX85" i="8"/>
  <c r="II35" i="8"/>
  <c r="IH36" i="8"/>
  <c r="II45" i="8"/>
  <c r="IH46" i="8"/>
  <c r="IB26" i="8"/>
  <c r="IC25" i="8"/>
  <c r="IE55" i="8"/>
  <c r="ID56" i="8"/>
  <c r="IC65" i="8"/>
  <c r="IB66" i="8"/>
  <c r="HY27" i="3"/>
  <c r="HX28" i="3"/>
  <c r="HY85" i="10" l="1"/>
  <c r="HX86" i="10"/>
  <c r="IA75" i="10"/>
  <c r="HZ76" i="10"/>
  <c r="IB66" i="10"/>
  <c r="IC65" i="10"/>
  <c r="IC56" i="10"/>
  <c r="ID55" i="10"/>
  <c r="IJ35" i="10"/>
  <c r="II36" i="10"/>
  <c r="II46" i="10"/>
  <c r="IJ45" i="10"/>
  <c r="IB26" i="10"/>
  <c r="IC25" i="10"/>
  <c r="IA96" i="10"/>
  <c r="IB95" i="10"/>
  <c r="HX86" i="8"/>
  <c r="HY85" i="8"/>
  <c r="II36" i="8"/>
  <c r="IJ35" i="8"/>
  <c r="IA75" i="8"/>
  <c r="HZ76" i="8"/>
  <c r="IA95" i="8"/>
  <c r="HZ96" i="8"/>
  <c r="IJ45" i="8"/>
  <c r="II46" i="8"/>
  <c r="IF55" i="8"/>
  <c r="IE56" i="8"/>
  <c r="IC26" i="8"/>
  <c r="ID25" i="8"/>
  <c r="ID65" i="8"/>
  <c r="IC66" i="8"/>
  <c r="HZ27" i="3"/>
  <c r="HY28" i="3"/>
  <c r="IB75" i="10" l="1"/>
  <c r="IA76" i="10"/>
  <c r="HY86" i="10"/>
  <c r="HZ85" i="10"/>
  <c r="IC95" i="10"/>
  <c r="IB96" i="10"/>
  <c r="ID56" i="10"/>
  <c r="IE55" i="10"/>
  <c r="IK45" i="10"/>
  <c r="IJ46" i="10"/>
  <c r="ID25" i="10"/>
  <c r="IC26" i="10"/>
  <c r="ID65" i="10"/>
  <c r="IC66" i="10"/>
  <c r="IJ36" i="10"/>
  <c r="IK35" i="10"/>
  <c r="IB75" i="8"/>
  <c r="IA76" i="8"/>
  <c r="IB95" i="8"/>
  <c r="IA96" i="8"/>
  <c r="HZ85" i="8"/>
  <c r="HY86" i="8"/>
  <c r="IJ36" i="8"/>
  <c r="IK35" i="8"/>
  <c r="IK45" i="8"/>
  <c r="IJ46" i="8"/>
  <c r="IE65" i="8"/>
  <c r="ID66" i="8"/>
  <c r="ID26" i="8"/>
  <c r="IE25" i="8"/>
  <c r="IG55" i="8"/>
  <c r="IF56" i="8"/>
  <c r="IA27" i="3"/>
  <c r="HZ28" i="3"/>
  <c r="IA85" i="10" l="1"/>
  <c r="HZ86" i="10"/>
  <c r="IC75" i="10"/>
  <c r="IB76" i="10"/>
  <c r="IE65" i="10"/>
  <c r="ID66" i="10"/>
  <c r="IL35" i="10"/>
  <c r="IK36" i="10"/>
  <c r="IL45" i="10"/>
  <c r="IK46" i="10"/>
  <c r="IF55" i="10"/>
  <c r="IE56" i="10"/>
  <c r="IE25" i="10"/>
  <c r="ID26" i="10"/>
  <c r="ID95" i="10"/>
  <c r="IC96" i="10"/>
  <c r="IK36" i="8"/>
  <c r="IL35" i="8"/>
  <c r="IA85" i="8"/>
  <c r="HZ86" i="8"/>
  <c r="IC95" i="8"/>
  <c r="IB96" i="8"/>
  <c r="IC75" i="8"/>
  <c r="IB76" i="8"/>
  <c r="IK46" i="8"/>
  <c r="IL45" i="8"/>
  <c r="IF25" i="8"/>
  <c r="IE26" i="8"/>
  <c r="IH55" i="8"/>
  <c r="IG56" i="8"/>
  <c r="IF65" i="8"/>
  <c r="IE66" i="8"/>
  <c r="IB27" i="3"/>
  <c r="IA28" i="3"/>
  <c r="IC76" i="10" l="1"/>
  <c r="ID75" i="10"/>
  <c r="IA86" i="10"/>
  <c r="IB85" i="10"/>
  <c r="IM45" i="10"/>
  <c r="IL46" i="10"/>
  <c r="IE95" i="10"/>
  <c r="ID96" i="10"/>
  <c r="IF25" i="10"/>
  <c r="IE26" i="10"/>
  <c r="IM35" i="10"/>
  <c r="IL36" i="10"/>
  <c r="IG55" i="10"/>
  <c r="IF56" i="10"/>
  <c r="IF65" i="10"/>
  <c r="IE66" i="10"/>
  <c r="IB85" i="8"/>
  <c r="IA86" i="8"/>
  <c r="ID75" i="8"/>
  <c r="IC76" i="8"/>
  <c r="ID95" i="8"/>
  <c r="IC96" i="8"/>
  <c r="IM35" i="8"/>
  <c r="IL36" i="8"/>
  <c r="IL46" i="8"/>
  <c r="IM45" i="8"/>
  <c r="II55" i="8"/>
  <c r="IH56" i="8"/>
  <c r="IG25" i="8"/>
  <c r="IF26" i="8"/>
  <c r="IG65" i="8"/>
  <c r="IF66" i="8"/>
  <c r="IC27" i="3"/>
  <c r="IB28" i="3"/>
  <c r="ID76" i="10" l="1"/>
  <c r="IE75" i="10"/>
  <c r="IB86" i="10"/>
  <c r="IC85" i="10"/>
  <c r="IE96" i="10"/>
  <c r="IF95" i="10"/>
  <c r="IH55" i="10"/>
  <c r="IG56" i="10"/>
  <c r="IM36" i="10"/>
  <c r="IN35" i="10"/>
  <c r="IN45" i="10"/>
  <c r="IM46" i="10"/>
  <c r="IF66" i="10"/>
  <c r="IG65" i="10"/>
  <c r="IG25" i="10"/>
  <c r="IF26" i="10"/>
  <c r="IM36" i="8"/>
  <c r="IN35" i="8"/>
  <c r="IE95" i="8"/>
  <c r="ID96" i="8"/>
  <c r="IE75" i="8"/>
  <c r="ID76" i="8"/>
  <c r="IC85" i="8"/>
  <c r="IB86" i="8"/>
  <c r="IN45" i="8"/>
  <c r="IM46" i="8"/>
  <c r="IH65" i="8"/>
  <c r="IG66" i="8"/>
  <c r="IG26" i="8"/>
  <c r="IH25" i="8"/>
  <c r="IJ55" i="8"/>
  <c r="II56" i="8"/>
  <c r="ID27" i="3"/>
  <c r="IC28" i="3"/>
  <c r="ID85" i="10" l="1"/>
  <c r="IC86" i="10"/>
  <c r="IE76" i="10"/>
  <c r="IF75" i="10"/>
  <c r="IN36" i="10"/>
  <c r="IO35" i="10"/>
  <c r="IH25" i="10"/>
  <c r="IG26" i="10"/>
  <c r="II55" i="10"/>
  <c r="IH56" i="10"/>
  <c r="IG66" i="10"/>
  <c r="IH65" i="10"/>
  <c r="IF96" i="10"/>
  <c r="IG95" i="10"/>
  <c r="IN46" i="10"/>
  <c r="IO45" i="10"/>
  <c r="ID85" i="8"/>
  <c r="IC86" i="8"/>
  <c r="IE76" i="8"/>
  <c r="IF75" i="8"/>
  <c r="IF95" i="8"/>
  <c r="IE96" i="8"/>
  <c r="IO35" i="8"/>
  <c r="IN36" i="8"/>
  <c r="IN46" i="8"/>
  <c r="IO45" i="8"/>
  <c r="IH26" i="8"/>
  <c r="II25" i="8"/>
  <c r="IK55" i="8"/>
  <c r="IJ56" i="8"/>
  <c r="II65" i="8"/>
  <c r="IH66" i="8"/>
  <c r="IE27" i="3"/>
  <c r="ID28" i="3"/>
  <c r="IF76" i="10" l="1"/>
  <c r="IG75" i="10"/>
  <c r="IE85" i="10"/>
  <c r="ID86" i="10"/>
  <c r="IH66" i="10"/>
  <c r="II65" i="10"/>
  <c r="IO46" i="10"/>
  <c r="IP45" i="10"/>
  <c r="IG96" i="10"/>
  <c r="IH95" i="10"/>
  <c r="IH26" i="10"/>
  <c r="II25" i="10"/>
  <c r="IP35" i="10"/>
  <c r="IO36" i="10"/>
  <c r="II56" i="10"/>
  <c r="IJ55" i="10"/>
  <c r="IP35" i="8"/>
  <c r="IO36" i="8"/>
  <c r="IG95" i="8"/>
  <c r="IF96" i="8"/>
  <c r="IG75" i="8"/>
  <c r="IF76" i="8"/>
  <c r="IE85" i="8"/>
  <c r="ID86" i="8"/>
  <c r="IP45" i="8"/>
  <c r="IO46" i="8"/>
  <c r="IL55" i="8"/>
  <c r="IK56" i="8"/>
  <c r="II26" i="8"/>
  <c r="IJ25" i="8"/>
  <c r="IJ65" i="8"/>
  <c r="II66" i="8"/>
  <c r="IF27" i="3"/>
  <c r="IE28" i="3"/>
  <c r="IE86" i="10" l="1"/>
  <c r="IF85" i="10"/>
  <c r="IG76" i="10"/>
  <c r="IH75" i="10"/>
  <c r="II26" i="10"/>
  <c r="IJ25" i="10"/>
  <c r="IJ56" i="10"/>
  <c r="IK55" i="10"/>
  <c r="IP46" i="10"/>
  <c r="IQ45" i="10"/>
  <c r="IH96" i="10"/>
  <c r="II95" i="10"/>
  <c r="II66" i="10"/>
  <c r="IJ65" i="10"/>
  <c r="IQ35" i="10"/>
  <c r="IP36" i="10"/>
  <c r="IF85" i="8"/>
  <c r="IE86" i="8"/>
  <c r="IH95" i="8"/>
  <c r="IG96" i="8"/>
  <c r="IH75" i="8"/>
  <c r="IG76" i="8"/>
  <c r="IP36" i="8"/>
  <c r="IQ35" i="8"/>
  <c r="IQ45" i="8"/>
  <c r="IP46" i="8"/>
  <c r="IK65" i="8"/>
  <c r="IJ66" i="8"/>
  <c r="IJ26" i="8"/>
  <c r="IK25" i="8"/>
  <c r="IM55" i="8"/>
  <c r="IL56" i="8"/>
  <c r="IG27" i="3"/>
  <c r="IF28" i="3"/>
  <c r="IF86" i="10" l="1"/>
  <c r="IG85" i="10"/>
  <c r="II75" i="10"/>
  <c r="IH76" i="10"/>
  <c r="IQ46" i="10"/>
  <c r="IR45" i="10"/>
  <c r="IK65" i="10"/>
  <c r="IJ66" i="10"/>
  <c r="IR35" i="10"/>
  <c r="IQ36" i="10"/>
  <c r="IJ95" i="10"/>
  <c r="II96" i="10"/>
  <c r="IK25" i="10"/>
  <c r="IJ26" i="10"/>
  <c r="IK56" i="10"/>
  <c r="IL55" i="10"/>
  <c r="IQ36" i="8"/>
  <c r="IR35" i="8"/>
  <c r="II75" i="8"/>
  <c r="IH76" i="8"/>
  <c r="II95" i="8"/>
  <c r="IH96" i="8"/>
  <c r="IG85" i="8"/>
  <c r="IF86" i="8"/>
  <c r="IR45" i="8"/>
  <c r="IQ46" i="8"/>
  <c r="IL25" i="8"/>
  <c r="IK26" i="8"/>
  <c r="IN55" i="8"/>
  <c r="IM56" i="8"/>
  <c r="IL65" i="8"/>
  <c r="IK66" i="8"/>
  <c r="IH27" i="3"/>
  <c r="IG28" i="3"/>
  <c r="IJ75" i="10" l="1"/>
  <c r="II76" i="10"/>
  <c r="IH85" i="10"/>
  <c r="IG86" i="10"/>
  <c r="IL56" i="10"/>
  <c r="IM55" i="10"/>
  <c r="IL25" i="10"/>
  <c r="IK26" i="10"/>
  <c r="IK95" i="10"/>
  <c r="IJ96" i="10"/>
  <c r="IL65" i="10"/>
  <c r="IK66" i="10"/>
  <c r="IR46" i="10"/>
  <c r="IS45" i="10"/>
  <c r="IS35" i="10"/>
  <c r="IR36" i="10"/>
  <c r="IG86" i="8"/>
  <c r="IH85" i="8"/>
  <c r="IJ95" i="8"/>
  <c r="II96" i="8"/>
  <c r="IJ75" i="8"/>
  <c r="II76" i="8"/>
  <c r="IR36" i="8"/>
  <c r="IS35" i="8"/>
  <c r="IS45" i="8"/>
  <c r="IR46" i="8"/>
  <c r="IO55" i="8"/>
  <c r="IN56" i="8"/>
  <c r="IL26" i="8"/>
  <c r="IM25" i="8"/>
  <c r="IM65" i="8"/>
  <c r="IL66" i="8"/>
  <c r="II27" i="3"/>
  <c r="IH28" i="3"/>
  <c r="IH86" i="10" l="1"/>
  <c r="II85" i="10"/>
  <c r="IK75" i="10"/>
  <c r="IJ76" i="10"/>
  <c r="IT35" i="10"/>
  <c r="IS36" i="10"/>
  <c r="IS46" i="10"/>
  <c r="IT45" i="10"/>
  <c r="IM25" i="10"/>
  <c r="IL26" i="10"/>
  <c r="IM65" i="10"/>
  <c r="IL66" i="10"/>
  <c r="IN55" i="10"/>
  <c r="IM56" i="10"/>
  <c r="IL95" i="10"/>
  <c r="IK96" i="10"/>
  <c r="IS36" i="8"/>
  <c r="IT35" i="8"/>
  <c r="IK95" i="8"/>
  <c r="IJ96" i="8"/>
  <c r="IK75" i="8"/>
  <c r="IJ76" i="8"/>
  <c r="II85" i="8"/>
  <c r="IH86" i="8"/>
  <c r="IS46" i="8"/>
  <c r="IT45" i="8"/>
  <c r="IN65" i="8"/>
  <c r="IM66" i="8"/>
  <c r="IM26" i="8"/>
  <c r="IN25" i="8"/>
  <c r="IP55" i="8"/>
  <c r="IO56" i="8"/>
  <c r="IJ27" i="3"/>
  <c r="II28" i="3"/>
  <c r="IK76" i="10" l="1"/>
  <c r="IL75" i="10"/>
  <c r="IJ85" i="10"/>
  <c r="II86" i="10"/>
  <c r="IM95" i="10"/>
  <c r="IL96" i="10"/>
  <c r="IN25" i="10"/>
  <c r="IM26" i="10"/>
  <c r="IO55" i="10"/>
  <c r="IN56" i="10"/>
  <c r="IU45" i="10"/>
  <c r="IT46" i="10"/>
  <c r="IN65" i="10"/>
  <c r="IM66" i="10"/>
  <c r="IT36" i="10"/>
  <c r="IU35" i="10"/>
  <c r="IJ85" i="8"/>
  <c r="II86" i="8"/>
  <c r="IL95" i="8"/>
  <c r="IK96" i="8"/>
  <c r="IU35" i="8"/>
  <c r="IT36" i="8"/>
  <c r="IL75" i="8"/>
  <c r="IK76" i="8"/>
  <c r="IU45" i="8"/>
  <c r="IT46" i="8"/>
  <c r="IN26" i="8"/>
  <c r="IO25" i="8"/>
  <c r="IQ55" i="8"/>
  <c r="IP56" i="8"/>
  <c r="IO65" i="8"/>
  <c r="IN66" i="8"/>
  <c r="IK27" i="3"/>
  <c r="IJ28" i="3"/>
  <c r="IJ86" i="10" l="1"/>
  <c r="IK85" i="10"/>
  <c r="IL76" i="10"/>
  <c r="IM75" i="10"/>
  <c r="IP55" i="10"/>
  <c r="IO56" i="10"/>
  <c r="IU46" i="10"/>
  <c r="IV45" i="10"/>
  <c r="IN26" i="10"/>
  <c r="IO25" i="10"/>
  <c r="IU36" i="10"/>
  <c r="IV35" i="10"/>
  <c r="IN66" i="10"/>
  <c r="IO65" i="10"/>
  <c r="IN95" i="10"/>
  <c r="IM96" i="10"/>
  <c r="IL76" i="8"/>
  <c r="IM75" i="8"/>
  <c r="IM95" i="8"/>
  <c r="IL96" i="8"/>
  <c r="IV35" i="8"/>
  <c r="IU36" i="8"/>
  <c r="IK85" i="8"/>
  <c r="IJ86" i="8"/>
  <c r="IU46" i="8"/>
  <c r="IV45" i="8"/>
  <c r="IR55" i="8"/>
  <c r="IQ56" i="8"/>
  <c r="IO26" i="8"/>
  <c r="IP25" i="8"/>
  <c r="IP65" i="8"/>
  <c r="IO66" i="8"/>
  <c r="IL27" i="3"/>
  <c r="IK28" i="3"/>
  <c r="IL85" i="10" l="1"/>
  <c r="IK86" i="10"/>
  <c r="IM76" i="10"/>
  <c r="IN75" i="10"/>
  <c r="IN96" i="10"/>
  <c r="IO95" i="10"/>
  <c r="IO66" i="10"/>
  <c r="IP65" i="10"/>
  <c r="IW35" i="10"/>
  <c r="IV36" i="10"/>
  <c r="IV46" i="10"/>
  <c r="IW45" i="10"/>
  <c r="IO26" i="10"/>
  <c r="IP25" i="10"/>
  <c r="IP56" i="10"/>
  <c r="IQ55" i="10"/>
  <c r="IN95" i="8"/>
  <c r="IM96" i="8"/>
  <c r="IN75" i="8"/>
  <c r="IM76" i="8"/>
  <c r="IL85" i="8"/>
  <c r="IK86" i="8"/>
  <c r="IV36" i="8"/>
  <c r="IW35" i="8"/>
  <c r="IW45" i="8"/>
  <c r="IV46" i="8"/>
  <c r="IQ65" i="8"/>
  <c r="IP66" i="8"/>
  <c r="IQ25" i="8"/>
  <c r="IP26" i="8"/>
  <c r="IS55" i="8"/>
  <c r="IR56" i="8"/>
  <c r="IM27" i="3"/>
  <c r="IL28" i="3"/>
  <c r="IN76" i="10" l="1"/>
  <c r="IO75" i="10"/>
  <c r="IL86" i="10"/>
  <c r="IM85" i="10"/>
  <c r="IP95" i="10"/>
  <c r="IO96" i="10"/>
  <c r="IQ56" i="10"/>
  <c r="IR55" i="10"/>
  <c r="IW36" i="10"/>
  <c r="IX35" i="10"/>
  <c r="IQ65" i="10"/>
  <c r="IP66" i="10"/>
  <c r="IQ25" i="10"/>
  <c r="IP26" i="10"/>
  <c r="IX45" i="10"/>
  <c r="IW46" i="10"/>
  <c r="IX35" i="8"/>
  <c r="IW36" i="8"/>
  <c r="IL86" i="8"/>
  <c r="IM85" i="8"/>
  <c r="IO75" i="8"/>
  <c r="IN76" i="8"/>
  <c r="IO95" i="8"/>
  <c r="IN96" i="8"/>
  <c r="IW46" i="8"/>
  <c r="IX45" i="8"/>
  <c r="IR25" i="8"/>
  <c r="IQ26" i="8"/>
  <c r="IT55" i="8"/>
  <c r="IS56" i="8"/>
  <c r="IR65" i="8"/>
  <c r="IQ66" i="8"/>
  <c r="IN27" i="3"/>
  <c r="IM28" i="3"/>
  <c r="IM86" i="10" l="1"/>
  <c r="IN85" i="10"/>
  <c r="IP75" i="10"/>
  <c r="IO76" i="10"/>
  <c r="IQ66" i="10"/>
  <c r="IR65" i="10"/>
  <c r="IX36" i="10"/>
  <c r="IY35" i="10"/>
  <c r="IY45" i="10"/>
  <c r="IX46" i="10"/>
  <c r="IR56" i="10"/>
  <c r="IS55" i="10"/>
  <c r="IQ26" i="10"/>
  <c r="IR25" i="10"/>
  <c r="IP96" i="10"/>
  <c r="IQ95" i="10"/>
  <c r="IP95" i="8"/>
  <c r="IO96" i="8"/>
  <c r="IP75" i="8"/>
  <c r="IO76" i="8"/>
  <c r="IM86" i="8"/>
  <c r="IN85" i="8"/>
  <c r="IX36" i="8"/>
  <c r="IY35" i="8"/>
  <c r="IY45" i="8"/>
  <c r="IX46" i="8"/>
  <c r="IU55" i="8"/>
  <c r="IT56" i="8"/>
  <c r="IR26" i="8"/>
  <c r="IS25" i="8"/>
  <c r="IS65" i="8"/>
  <c r="IR66" i="8"/>
  <c r="IO27" i="3"/>
  <c r="IN28" i="3"/>
  <c r="IQ75" i="10" l="1"/>
  <c r="IP76" i="10"/>
  <c r="IN86" i="10"/>
  <c r="IO85" i="10"/>
  <c r="IZ35" i="10"/>
  <c r="IY36" i="10"/>
  <c r="IR95" i="10"/>
  <c r="IQ96" i="10"/>
  <c r="IZ45" i="10"/>
  <c r="IY46" i="10"/>
  <c r="IR26" i="10"/>
  <c r="IS25" i="10"/>
  <c r="IS65" i="10"/>
  <c r="IR66" i="10"/>
  <c r="IS56" i="10"/>
  <c r="IT55" i="10"/>
  <c r="IY36" i="8"/>
  <c r="IZ35" i="8"/>
  <c r="IO85" i="8"/>
  <c r="IN86" i="8"/>
  <c r="IQ75" i="8"/>
  <c r="IP76" i="8"/>
  <c r="IQ95" i="8"/>
  <c r="IP96" i="8"/>
  <c r="IZ45" i="8"/>
  <c r="IY46" i="8"/>
  <c r="IT65" i="8"/>
  <c r="IS66" i="8"/>
  <c r="IS26" i="8"/>
  <c r="IT25" i="8"/>
  <c r="IV55" i="8"/>
  <c r="IU56" i="8"/>
  <c r="IP27" i="3"/>
  <c r="IO28" i="3"/>
  <c r="IO86" i="10" l="1"/>
  <c r="IP85" i="10"/>
  <c r="IQ76" i="10"/>
  <c r="IR75" i="10"/>
  <c r="IT25" i="10"/>
  <c r="IS26" i="10"/>
  <c r="IZ46" i="10"/>
  <c r="JA45" i="10"/>
  <c r="IS95" i="10"/>
  <c r="IR96" i="10"/>
  <c r="IT56" i="10"/>
  <c r="IU55" i="10"/>
  <c r="IS66" i="10"/>
  <c r="IT65" i="10"/>
  <c r="JA35" i="10"/>
  <c r="IZ36" i="10"/>
  <c r="IP85" i="8"/>
  <c r="IO86" i="8"/>
  <c r="IR95" i="8"/>
  <c r="IQ96" i="8"/>
  <c r="IQ76" i="8"/>
  <c r="IR75" i="8"/>
  <c r="IZ36" i="8"/>
  <c r="JA35" i="8"/>
  <c r="JA45" i="8"/>
  <c r="IZ46" i="8"/>
  <c r="IU25" i="8"/>
  <c r="IT26" i="8"/>
  <c r="IW55" i="8"/>
  <c r="IV56" i="8"/>
  <c r="IU65" i="8"/>
  <c r="IT66" i="8"/>
  <c r="IQ27" i="3"/>
  <c r="IP28" i="3"/>
  <c r="IS75" i="10" l="1"/>
  <c r="IR76" i="10"/>
  <c r="IP86" i="10"/>
  <c r="IQ85" i="10"/>
  <c r="JA36" i="10"/>
  <c r="JB35" i="10"/>
  <c r="IU65" i="10"/>
  <c r="IT66" i="10"/>
  <c r="JB45" i="10"/>
  <c r="JA46" i="10"/>
  <c r="IV55" i="10"/>
  <c r="IU56" i="10"/>
  <c r="IU25" i="10"/>
  <c r="IT26" i="10"/>
  <c r="IS96" i="10"/>
  <c r="IT95" i="10"/>
  <c r="JA36" i="8"/>
  <c r="JB35" i="8"/>
  <c r="IS75" i="8"/>
  <c r="IR76" i="8"/>
  <c r="IS95" i="8"/>
  <c r="IR96" i="8"/>
  <c r="IP86" i="8"/>
  <c r="IQ85" i="8"/>
  <c r="JA46" i="8"/>
  <c r="JB45" i="8"/>
  <c r="IX55" i="8"/>
  <c r="IW56" i="8"/>
  <c r="IU26" i="8"/>
  <c r="IV25" i="8"/>
  <c r="IV65" i="8"/>
  <c r="IU66" i="8"/>
  <c r="IR27" i="3"/>
  <c r="IQ28" i="3"/>
  <c r="IQ86" i="10" l="1"/>
  <c r="IR85" i="10"/>
  <c r="IT75" i="10"/>
  <c r="IS76" i="10"/>
  <c r="IV25" i="10"/>
  <c r="IU26" i="10"/>
  <c r="IV65" i="10"/>
  <c r="IU66" i="10"/>
  <c r="JB36" i="10"/>
  <c r="JC35" i="10"/>
  <c r="IU95" i="10"/>
  <c r="IT96" i="10"/>
  <c r="JB46" i="10"/>
  <c r="JC45" i="10"/>
  <c r="IW55" i="10"/>
  <c r="IV56" i="10"/>
  <c r="IR85" i="8"/>
  <c r="IQ86" i="8"/>
  <c r="IT75" i="8"/>
  <c r="IS76" i="8"/>
  <c r="IT95" i="8"/>
  <c r="IS96" i="8"/>
  <c r="JC35" i="8"/>
  <c r="JB36" i="8"/>
  <c r="JC45" i="8"/>
  <c r="JB46" i="8"/>
  <c r="IW65" i="8"/>
  <c r="IV66" i="8"/>
  <c r="IW25" i="8"/>
  <c r="IV26" i="8"/>
  <c r="IY55" i="8"/>
  <c r="IX56" i="8"/>
  <c r="IS27" i="3"/>
  <c r="IR28" i="3"/>
  <c r="IU75" i="10" l="1"/>
  <c r="IT76" i="10"/>
  <c r="IR86" i="10"/>
  <c r="IS85" i="10"/>
  <c r="IX55" i="10"/>
  <c r="IW56" i="10"/>
  <c r="IW65" i="10"/>
  <c r="IV66" i="10"/>
  <c r="JD45" i="10"/>
  <c r="JC46" i="10"/>
  <c r="JC36" i="10"/>
  <c r="JD35" i="10"/>
  <c r="IV95" i="10"/>
  <c r="IU96" i="10"/>
  <c r="IW25" i="10"/>
  <c r="IV26" i="10"/>
  <c r="JC36" i="8"/>
  <c r="JD35" i="8"/>
  <c r="IU75" i="8"/>
  <c r="IT76" i="8"/>
  <c r="IU95" i="8"/>
  <c r="IT96" i="8"/>
  <c r="IS85" i="8"/>
  <c r="IR86" i="8"/>
  <c r="JD45" i="8"/>
  <c r="JC46" i="8"/>
  <c r="IZ55" i="8"/>
  <c r="IY56" i="8"/>
  <c r="IW26" i="8"/>
  <c r="IX25" i="8"/>
  <c r="IX65" i="8"/>
  <c r="IW66" i="8"/>
  <c r="IT27" i="3"/>
  <c r="IS28" i="3"/>
  <c r="IT85" i="10" l="1"/>
  <c r="IS86" i="10"/>
  <c r="IU76" i="10"/>
  <c r="IV75" i="10"/>
  <c r="IX25" i="10"/>
  <c r="IW26" i="10"/>
  <c r="JD46" i="10"/>
  <c r="JE45" i="10"/>
  <c r="IX65" i="10"/>
  <c r="IW66" i="10"/>
  <c r="IW95" i="10"/>
  <c r="IV96" i="10"/>
  <c r="IX56" i="10"/>
  <c r="IY55" i="10"/>
  <c r="JE35" i="10"/>
  <c r="JD36" i="10"/>
  <c r="IT85" i="8"/>
  <c r="IS86" i="8"/>
  <c r="IV75" i="8"/>
  <c r="IU76" i="8"/>
  <c r="IV95" i="8"/>
  <c r="IU96" i="8"/>
  <c r="JE35" i="8"/>
  <c r="JD36" i="8"/>
  <c r="JE45" i="8"/>
  <c r="JD46" i="8"/>
  <c r="IX26" i="8"/>
  <c r="IY25" i="8"/>
  <c r="JA55" i="8"/>
  <c r="IZ56" i="8"/>
  <c r="IY65" i="8"/>
  <c r="IX66" i="8"/>
  <c r="IU27" i="3"/>
  <c r="IT28" i="3"/>
  <c r="IW75" i="10" l="1"/>
  <c r="IV76" i="10"/>
  <c r="IT86" i="10"/>
  <c r="IU85" i="10"/>
  <c r="IW96" i="10"/>
  <c r="IX95" i="10"/>
  <c r="JE36" i="10"/>
  <c r="JF35" i="10"/>
  <c r="IX66" i="10"/>
  <c r="IY65" i="10"/>
  <c r="IZ55" i="10"/>
  <c r="IY56" i="10"/>
  <c r="JE46" i="10"/>
  <c r="JF45" i="10"/>
  <c r="IY25" i="10"/>
  <c r="IX26" i="10"/>
  <c r="JF35" i="8"/>
  <c r="JE36" i="8"/>
  <c r="IW75" i="8"/>
  <c r="IV76" i="8"/>
  <c r="IW95" i="8"/>
  <c r="IV96" i="8"/>
  <c r="IU85" i="8"/>
  <c r="IT86" i="8"/>
  <c r="JE46" i="8"/>
  <c r="JF45" i="8"/>
  <c r="IZ65" i="8"/>
  <c r="IY66" i="8"/>
  <c r="IY26" i="8"/>
  <c r="IZ25" i="8"/>
  <c r="JB55" i="8"/>
  <c r="JA56" i="8"/>
  <c r="IV27" i="3"/>
  <c r="IU28" i="3"/>
  <c r="IV85" i="10" l="1"/>
  <c r="IU86" i="10"/>
  <c r="IW76" i="10"/>
  <c r="IX75" i="10"/>
  <c r="JF36" i="10"/>
  <c r="JG35" i="10"/>
  <c r="JG45" i="10"/>
  <c r="JF46" i="10"/>
  <c r="IY66" i="10"/>
  <c r="IZ65" i="10"/>
  <c r="IY26" i="10"/>
  <c r="IZ25" i="10"/>
  <c r="IY95" i="10"/>
  <c r="IX96" i="10"/>
  <c r="JA55" i="10"/>
  <c r="IZ56" i="10"/>
  <c r="IU86" i="8"/>
  <c r="IV85" i="8"/>
  <c r="IX75" i="8"/>
  <c r="IW76" i="8"/>
  <c r="IX95" i="8"/>
  <c r="IW96" i="8"/>
  <c r="JG35" i="8"/>
  <c r="JF36" i="8"/>
  <c r="JG45" i="8"/>
  <c r="JF46" i="8"/>
  <c r="JC55" i="8"/>
  <c r="JB56" i="8"/>
  <c r="IZ26" i="8"/>
  <c r="JA25" i="8"/>
  <c r="JA65" i="8"/>
  <c r="IZ66" i="8"/>
  <c r="IW27" i="3"/>
  <c r="IV28" i="3"/>
  <c r="IX76" i="10" l="1"/>
  <c r="IY75" i="10"/>
  <c r="IW85" i="10"/>
  <c r="IV86" i="10"/>
  <c r="IY96" i="10"/>
  <c r="IZ95" i="10"/>
  <c r="IZ26" i="10"/>
  <c r="JA25" i="10"/>
  <c r="IZ66" i="10"/>
  <c r="JA65" i="10"/>
  <c r="JH45" i="10"/>
  <c r="JG46" i="10"/>
  <c r="JB55" i="10"/>
  <c r="JA56" i="10"/>
  <c r="JG36" i="10"/>
  <c r="JH35" i="10"/>
  <c r="IX76" i="8"/>
  <c r="IY75" i="8"/>
  <c r="JG36" i="8"/>
  <c r="JH35" i="8"/>
  <c r="IY95" i="8"/>
  <c r="IX96" i="8"/>
  <c r="IW85" i="8"/>
  <c r="IV86" i="8"/>
  <c r="JH45" i="8"/>
  <c r="JG46" i="8"/>
  <c r="JB25" i="8"/>
  <c r="JA26" i="8"/>
  <c r="JD55" i="8"/>
  <c r="JC56" i="8"/>
  <c r="JB65" i="8"/>
  <c r="JA66" i="8"/>
  <c r="IX27" i="3"/>
  <c r="IW28" i="3"/>
  <c r="IY76" i="10" l="1"/>
  <c r="IZ75" i="10"/>
  <c r="IW86" i="10"/>
  <c r="IX85" i="10"/>
  <c r="JA66" i="10"/>
  <c r="JB65" i="10"/>
  <c r="JB56" i="10"/>
  <c r="JC55" i="10"/>
  <c r="JI35" i="10"/>
  <c r="JH36" i="10"/>
  <c r="JA95" i="10"/>
  <c r="IZ96" i="10"/>
  <c r="JB25" i="10"/>
  <c r="JA26" i="10"/>
  <c r="JH46" i="10"/>
  <c r="JI45" i="10"/>
  <c r="JH36" i="8"/>
  <c r="JI35" i="8"/>
  <c r="IX85" i="8"/>
  <c r="IW86" i="8"/>
  <c r="IZ95" i="8"/>
  <c r="IY96" i="8"/>
  <c r="IZ75" i="8"/>
  <c r="IY76" i="8"/>
  <c r="JI45" i="8"/>
  <c r="JH46" i="8"/>
  <c r="JC65" i="8"/>
  <c r="JB66" i="8"/>
  <c r="JE55" i="8"/>
  <c r="JD56" i="8"/>
  <c r="JB26" i="8"/>
  <c r="JC25" i="8"/>
  <c r="IY27" i="3"/>
  <c r="IX28" i="3"/>
  <c r="IY85" i="10" l="1"/>
  <c r="IX86" i="10"/>
  <c r="IZ76" i="10"/>
  <c r="JA75" i="10"/>
  <c r="JI46" i="10"/>
  <c r="JJ45" i="10"/>
  <c r="JC56" i="10"/>
  <c r="JD55" i="10"/>
  <c r="JC25" i="10"/>
  <c r="JB26" i="10"/>
  <c r="JA96" i="10"/>
  <c r="JB95" i="10"/>
  <c r="JB66" i="10"/>
  <c r="JC65" i="10"/>
  <c r="JJ35" i="10"/>
  <c r="JI36" i="10"/>
  <c r="JA95" i="8"/>
  <c r="IZ96" i="8"/>
  <c r="JA75" i="8"/>
  <c r="IZ76" i="8"/>
  <c r="IY85" i="8"/>
  <c r="IX86" i="8"/>
  <c r="JI36" i="8"/>
  <c r="JJ35" i="8"/>
  <c r="JJ45" i="8"/>
  <c r="JI46" i="8"/>
  <c r="JF55" i="8"/>
  <c r="JE56" i="8"/>
  <c r="JD25" i="8"/>
  <c r="JC26" i="8"/>
  <c r="JD65" i="8"/>
  <c r="JC66" i="8"/>
  <c r="IZ27" i="3"/>
  <c r="IY28" i="3"/>
  <c r="JB75" i="10" l="1"/>
  <c r="JA76" i="10"/>
  <c r="IY86" i="10"/>
  <c r="IZ85" i="10"/>
  <c r="JC66" i="10"/>
  <c r="JD65" i="10"/>
  <c r="JD25" i="10"/>
  <c r="JC26" i="10"/>
  <c r="JJ36" i="10"/>
  <c r="JK35" i="10"/>
  <c r="JD56" i="10"/>
  <c r="JE55" i="10"/>
  <c r="JB96" i="10"/>
  <c r="JC95" i="10"/>
  <c r="JK45" i="10"/>
  <c r="JJ46" i="10"/>
  <c r="JK35" i="8"/>
  <c r="JJ36" i="8"/>
  <c r="JB75" i="8"/>
  <c r="JA76" i="8"/>
  <c r="IZ85" i="8"/>
  <c r="IY86" i="8"/>
  <c r="JB95" i="8"/>
  <c r="JA96" i="8"/>
  <c r="JK45" i="8"/>
  <c r="JJ46" i="8"/>
  <c r="JE25" i="8"/>
  <c r="JD26" i="8"/>
  <c r="JE65" i="8"/>
  <c r="JD66" i="8"/>
  <c r="JG55" i="8"/>
  <c r="JF56" i="8"/>
  <c r="JA27" i="3"/>
  <c r="IZ28" i="3"/>
  <c r="IZ86" i="10" l="1"/>
  <c r="JA85" i="10"/>
  <c r="JB76" i="10"/>
  <c r="JC75" i="10"/>
  <c r="JK46" i="10"/>
  <c r="JL45" i="10"/>
  <c r="JC96" i="10"/>
  <c r="JD95" i="10"/>
  <c r="JE25" i="10"/>
  <c r="JD26" i="10"/>
  <c r="JE56" i="10"/>
  <c r="JF55" i="10"/>
  <c r="JK36" i="10"/>
  <c r="JL35" i="10"/>
  <c r="JD66" i="10"/>
  <c r="JE65" i="10"/>
  <c r="JC95" i="8"/>
  <c r="JB96" i="8"/>
  <c r="JA85" i="8"/>
  <c r="IZ86" i="8"/>
  <c r="JB76" i="8"/>
  <c r="JC75" i="8"/>
  <c r="JK36" i="8"/>
  <c r="JL35" i="8"/>
  <c r="JL45" i="8"/>
  <c r="JK46" i="8"/>
  <c r="JF65" i="8"/>
  <c r="JE66" i="8"/>
  <c r="JH55" i="8"/>
  <c r="JG56" i="8"/>
  <c r="JE26" i="8"/>
  <c r="JF25" i="8"/>
  <c r="JB27" i="3"/>
  <c r="JA28" i="3"/>
  <c r="JC76" i="10" l="1"/>
  <c r="JD75" i="10"/>
  <c r="JB85" i="10"/>
  <c r="JA86" i="10"/>
  <c r="JE26" i="10"/>
  <c r="JF25" i="10"/>
  <c r="JE95" i="10"/>
  <c r="JD96" i="10"/>
  <c r="JM35" i="10"/>
  <c r="JL36" i="10"/>
  <c r="JF65" i="10"/>
  <c r="JE66" i="10"/>
  <c r="JL46" i="10"/>
  <c r="JM45" i="10"/>
  <c r="JF56" i="10"/>
  <c r="JG55" i="10"/>
  <c r="JM35" i="8"/>
  <c r="JL36" i="8"/>
  <c r="JD75" i="8"/>
  <c r="JC76" i="8"/>
  <c r="JB85" i="8"/>
  <c r="JA86" i="8"/>
  <c r="JD95" i="8"/>
  <c r="JC96" i="8"/>
  <c r="JL46" i="8"/>
  <c r="JM45" i="8"/>
  <c r="JI55" i="8"/>
  <c r="JH56" i="8"/>
  <c r="JF26" i="8"/>
  <c r="JG25" i="8"/>
  <c r="JG65" i="8"/>
  <c r="JF66" i="8"/>
  <c r="JC27" i="3"/>
  <c r="JB28" i="3"/>
  <c r="JC85" i="10" l="1"/>
  <c r="JB86" i="10"/>
  <c r="JD76" i="10"/>
  <c r="JE75" i="10"/>
  <c r="JH55" i="10"/>
  <c r="JG56" i="10"/>
  <c r="JM36" i="10"/>
  <c r="JN35" i="10"/>
  <c r="JG25" i="10"/>
  <c r="JF26" i="10"/>
  <c r="JF95" i="10"/>
  <c r="JE96" i="10"/>
  <c r="JN45" i="10"/>
  <c r="JM46" i="10"/>
  <c r="JF66" i="10"/>
  <c r="JG65" i="10"/>
  <c r="JE75" i="8"/>
  <c r="JD76" i="8"/>
  <c r="JC85" i="8"/>
  <c r="JB86" i="8"/>
  <c r="JE95" i="8"/>
  <c r="JD96" i="8"/>
  <c r="JM36" i="8"/>
  <c r="JN35" i="8"/>
  <c r="JM46" i="8"/>
  <c r="JN45" i="8"/>
  <c r="JG26" i="8"/>
  <c r="JH25" i="8"/>
  <c r="JH65" i="8"/>
  <c r="JG66" i="8"/>
  <c r="JJ55" i="8"/>
  <c r="JI56" i="8"/>
  <c r="JD27" i="3"/>
  <c r="JC28" i="3"/>
  <c r="JF75" i="10" l="1"/>
  <c r="JE76" i="10"/>
  <c r="JD85" i="10"/>
  <c r="JC86" i="10"/>
  <c r="JG26" i="10"/>
  <c r="JH25" i="10"/>
  <c r="JG66" i="10"/>
  <c r="JH65" i="10"/>
  <c r="JN36" i="10"/>
  <c r="JO35" i="10"/>
  <c r="JO45" i="10"/>
  <c r="JN46" i="10"/>
  <c r="JF96" i="10"/>
  <c r="JG95" i="10"/>
  <c r="JI55" i="10"/>
  <c r="JH56" i="10"/>
  <c r="JN36" i="8"/>
  <c r="JO35" i="8"/>
  <c r="JD85" i="8"/>
  <c r="JC86" i="8"/>
  <c r="JF95" i="8"/>
  <c r="JE96" i="8"/>
  <c r="JE76" i="8"/>
  <c r="JF75" i="8"/>
  <c r="JO45" i="8"/>
  <c r="JN46" i="8"/>
  <c r="JI65" i="8"/>
  <c r="JH66" i="8"/>
  <c r="JH26" i="8"/>
  <c r="JI25" i="8"/>
  <c r="JK55" i="8"/>
  <c r="JJ56" i="8"/>
  <c r="JE27" i="3"/>
  <c r="JD28" i="3"/>
  <c r="JD86" i="10" l="1"/>
  <c r="JE85" i="10"/>
  <c r="JF76" i="10"/>
  <c r="JG75" i="10"/>
  <c r="JJ55" i="10"/>
  <c r="JI56" i="10"/>
  <c r="JO36" i="10"/>
  <c r="JP35" i="10"/>
  <c r="JH66" i="10"/>
  <c r="JI65" i="10"/>
  <c r="JP45" i="10"/>
  <c r="JO46" i="10"/>
  <c r="JG96" i="10"/>
  <c r="JH95" i="10"/>
  <c r="JH26" i="10"/>
  <c r="JI25" i="10"/>
  <c r="JG75" i="8"/>
  <c r="JF76" i="8"/>
  <c r="JG95" i="8"/>
  <c r="JF96" i="8"/>
  <c r="JE85" i="8"/>
  <c r="JD86" i="8"/>
  <c r="JO36" i="8"/>
  <c r="JP35" i="8"/>
  <c r="JP45" i="8"/>
  <c r="JO46" i="8"/>
  <c r="JI26" i="8"/>
  <c r="JJ25" i="8"/>
  <c r="JL55" i="8"/>
  <c r="JK56" i="8"/>
  <c r="JJ65" i="8"/>
  <c r="JI66" i="8"/>
  <c r="JF27" i="3"/>
  <c r="JE28" i="3"/>
  <c r="JG76" i="10" l="1"/>
  <c r="JH75" i="10"/>
  <c r="JE86" i="10"/>
  <c r="JF85" i="10"/>
  <c r="JI26" i="10"/>
  <c r="JJ25" i="10"/>
  <c r="JH96" i="10"/>
  <c r="JI95" i="10"/>
  <c r="JQ45" i="10"/>
  <c r="JP46" i="10"/>
  <c r="JI66" i="10"/>
  <c r="JJ65" i="10"/>
  <c r="JP36" i="10"/>
  <c r="JQ35" i="10"/>
  <c r="JJ56" i="10"/>
  <c r="JK55" i="10"/>
  <c r="JP36" i="8"/>
  <c r="JQ35" i="8"/>
  <c r="JF85" i="8"/>
  <c r="JE86" i="8"/>
  <c r="JH95" i="8"/>
  <c r="JG96" i="8"/>
  <c r="JH75" i="8"/>
  <c r="JG76" i="8"/>
  <c r="JQ45" i="8"/>
  <c r="JP46" i="8"/>
  <c r="JM55" i="8"/>
  <c r="JL56" i="8"/>
  <c r="JJ26" i="8"/>
  <c r="JK25" i="8"/>
  <c r="JK65" i="8"/>
  <c r="JJ66" i="8"/>
  <c r="JG27" i="3"/>
  <c r="JF28" i="3"/>
  <c r="JF86" i="10" l="1"/>
  <c r="JG85" i="10"/>
  <c r="JH76" i="10"/>
  <c r="JI75" i="10"/>
  <c r="JJ66" i="10"/>
  <c r="JK65" i="10"/>
  <c r="JQ46" i="10"/>
  <c r="JR45" i="10"/>
  <c r="JK56" i="10"/>
  <c r="JL55" i="10"/>
  <c r="JQ36" i="10"/>
  <c r="JR35" i="10"/>
  <c r="JJ95" i="10"/>
  <c r="JI96" i="10"/>
  <c r="JK25" i="10"/>
  <c r="JJ26" i="10"/>
  <c r="JG85" i="8"/>
  <c r="JF86" i="8"/>
  <c r="JI75" i="8"/>
  <c r="JH76" i="8"/>
  <c r="JQ36" i="8"/>
  <c r="JR35" i="8"/>
  <c r="JI95" i="8"/>
  <c r="JH96" i="8"/>
  <c r="JQ46" i="8"/>
  <c r="JR45" i="8"/>
  <c r="JL25" i="8"/>
  <c r="JK26" i="8"/>
  <c r="JL65" i="8"/>
  <c r="JK66" i="8"/>
  <c r="JN55" i="8"/>
  <c r="JM56" i="8"/>
  <c r="JH27" i="3"/>
  <c r="JG28" i="3"/>
  <c r="JG86" i="10" l="1"/>
  <c r="JH85" i="10"/>
  <c r="JJ75" i="10"/>
  <c r="JI76" i="10"/>
  <c r="JL25" i="10"/>
  <c r="JK26" i="10"/>
  <c r="JL56" i="10"/>
  <c r="JM55" i="10"/>
  <c r="JR46" i="10"/>
  <c r="JS45" i="10"/>
  <c r="JR36" i="10"/>
  <c r="JS35" i="10"/>
  <c r="JK66" i="10"/>
  <c r="JL65" i="10"/>
  <c r="JK95" i="10"/>
  <c r="JJ96" i="10"/>
  <c r="JJ95" i="8"/>
  <c r="JI96" i="8"/>
  <c r="JS35" i="8"/>
  <c r="JR36" i="8"/>
  <c r="JI76" i="8"/>
  <c r="JJ75" i="8"/>
  <c r="JH85" i="8"/>
  <c r="JG86" i="8"/>
  <c r="JR46" i="8"/>
  <c r="JS45" i="8"/>
  <c r="JM65" i="8"/>
  <c r="JL66" i="8"/>
  <c r="JM25" i="8"/>
  <c r="JL26" i="8"/>
  <c r="JO55" i="8"/>
  <c r="JN56" i="8"/>
  <c r="JI27" i="3"/>
  <c r="JH28" i="3"/>
  <c r="JJ76" i="10" l="1"/>
  <c r="JK75" i="10"/>
  <c r="JH86" i="10"/>
  <c r="JI85" i="10"/>
  <c r="JT45" i="10"/>
  <c r="JS46" i="10"/>
  <c r="JK96" i="10"/>
  <c r="JL95" i="10"/>
  <c r="JM65" i="10"/>
  <c r="JL66" i="10"/>
  <c r="JM25" i="10"/>
  <c r="JL26" i="10"/>
  <c r="JM56" i="10"/>
  <c r="JN55" i="10"/>
  <c r="JS36" i="10"/>
  <c r="JT35" i="10"/>
  <c r="JI85" i="8"/>
  <c r="JH86" i="8"/>
  <c r="JK75" i="8"/>
  <c r="JJ76" i="8"/>
  <c r="JT35" i="8"/>
  <c r="JS36" i="8"/>
  <c r="JK95" i="8"/>
  <c r="JJ96" i="8"/>
  <c r="JT45" i="8"/>
  <c r="JS46" i="8"/>
  <c r="JP55" i="8"/>
  <c r="JO56" i="8"/>
  <c r="JN25" i="8"/>
  <c r="JM26" i="8"/>
  <c r="JN65" i="8"/>
  <c r="JM66" i="8"/>
  <c r="JJ27" i="3"/>
  <c r="JI28" i="3"/>
  <c r="JJ85" i="10" l="1"/>
  <c r="JI86" i="10"/>
  <c r="JK76" i="10"/>
  <c r="JL75" i="10"/>
  <c r="JN25" i="10"/>
  <c r="JM26" i="10"/>
  <c r="JN65" i="10"/>
  <c r="JM66" i="10"/>
  <c r="JU35" i="10"/>
  <c r="JT36" i="10"/>
  <c r="JM95" i="10"/>
  <c r="JL96" i="10"/>
  <c r="JN56" i="10"/>
  <c r="JO55" i="10"/>
  <c r="JT46" i="10"/>
  <c r="JU45" i="10"/>
  <c r="JL95" i="8"/>
  <c r="JK96" i="8"/>
  <c r="JU35" i="8"/>
  <c r="JT36" i="8"/>
  <c r="JK76" i="8"/>
  <c r="JL75" i="8"/>
  <c r="JJ85" i="8"/>
  <c r="JI86" i="8"/>
  <c r="JU45" i="8"/>
  <c r="JT46" i="8"/>
  <c r="JO25" i="8"/>
  <c r="JN26" i="8"/>
  <c r="JO65" i="8"/>
  <c r="JN66" i="8"/>
  <c r="JQ55" i="8"/>
  <c r="JP56" i="8"/>
  <c r="JK27" i="3"/>
  <c r="JJ28" i="3"/>
  <c r="JM75" i="10" l="1"/>
  <c r="JL76" i="10"/>
  <c r="JK85" i="10"/>
  <c r="JJ86" i="10"/>
  <c r="JP55" i="10"/>
  <c r="JO56" i="10"/>
  <c r="JV45" i="10"/>
  <c r="JU46" i="10"/>
  <c r="JN66" i="10"/>
  <c r="JO65" i="10"/>
  <c r="JO25" i="10"/>
  <c r="JN26" i="10"/>
  <c r="JM96" i="10"/>
  <c r="JN95" i="10"/>
  <c r="JV35" i="10"/>
  <c r="JU36" i="10"/>
  <c r="JL76" i="8"/>
  <c r="JM75" i="8"/>
  <c r="JJ86" i="8"/>
  <c r="JK85" i="8"/>
  <c r="JV35" i="8"/>
  <c r="JU36" i="8"/>
  <c r="JM95" i="8"/>
  <c r="JL96" i="8"/>
  <c r="JV45" i="8"/>
  <c r="JU46" i="8"/>
  <c r="JO26" i="8"/>
  <c r="JP25" i="8"/>
  <c r="JP65" i="8"/>
  <c r="JO66" i="8"/>
  <c r="JR55" i="8"/>
  <c r="JQ56" i="8"/>
  <c r="JL27" i="3"/>
  <c r="JK28" i="3"/>
  <c r="JL85" i="10" l="1"/>
  <c r="JK86" i="10"/>
  <c r="JN75" i="10"/>
  <c r="JM76" i="10"/>
  <c r="JO66" i="10"/>
  <c r="JP65" i="10"/>
  <c r="JW35" i="10"/>
  <c r="JV36" i="10"/>
  <c r="JO95" i="10"/>
  <c r="JN96" i="10"/>
  <c r="JV46" i="10"/>
  <c r="JW45" i="10"/>
  <c r="JO26" i="10"/>
  <c r="JP25" i="10"/>
  <c r="JQ55" i="10"/>
  <c r="JP56" i="10"/>
  <c r="JN95" i="8"/>
  <c r="JM96" i="8"/>
  <c r="JW35" i="8"/>
  <c r="JV36" i="8"/>
  <c r="JL85" i="8"/>
  <c r="JK86" i="8"/>
  <c r="JN75" i="8"/>
  <c r="JM76" i="8"/>
  <c r="JW45" i="8"/>
  <c r="JV46" i="8"/>
  <c r="JS55" i="8"/>
  <c r="JR56" i="8"/>
  <c r="JQ65" i="8"/>
  <c r="JP66" i="8"/>
  <c r="JP26" i="8"/>
  <c r="JQ25" i="8"/>
  <c r="JM27" i="3"/>
  <c r="JL28" i="3"/>
  <c r="JN76" i="10" l="1"/>
  <c r="JO75" i="10"/>
  <c r="JM85" i="10"/>
  <c r="JL86" i="10"/>
  <c r="JR55" i="10"/>
  <c r="JQ56" i="10"/>
  <c r="JX45" i="10"/>
  <c r="JW46" i="10"/>
  <c r="JQ25" i="10"/>
  <c r="JP26" i="10"/>
  <c r="JO96" i="10"/>
  <c r="JP95" i="10"/>
  <c r="JX35" i="10"/>
  <c r="JW36" i="10"/>
  <c r="JQ65" i="10"/>
  <c r="JP66" i="10"/>
  <c r="JO75" i="8"/>
  <c r="JN76" i="8"/>
  <c r="JW36" i="8"/>
  <c r="JX35" i="8"/>
  <c r="JM85" i="8"/>
  <c r="JL86" i="8"/>
  <c r="JO95" i="8"/>
  <c r="JN96" i="8"/>
  <c r="JX45" i="8"/>
  <c r="JW46" i="8"/>
  <c r="JR25" i="8"/>
  <c r="JQ26" i="8"/>
  <c r="JR65" i="8"/>
  <c r="JQ66" i="8"/>
  <c r="JT55" i="8"/>
  <c r="JS56" i="8"/>
  <c r="JN27" i="3"/>
  <c r="JM28" i="3"/>
  <c r="JN85" i="10" l="1"/>
  <c r="JM86" i="10"/>
  <c r="JO76" i="10"/>
  <c r="JP75" i="10"/>
  <c r="JR25" i="10"/>
  <c r="JQ26" i="10"/>
  <c r="JY45" i="10"/>
  <c r="JX46" i="10"/>
  <c r="JQ66" i="10"/>
  <c r="JR65" i="10"/>
  <c r="JY35" i="10"/>
  <c r="JX36" i="10"/>
  <c r="JQ95" i="10"/>
  <c r="JP96" i="10"/>
  <c r="JS55" i="10"/>
  <c r="JR56" i="10"/>
  <c r="JP95" i="8"/>
  <c r="JO96" i="8"/>
  <c r="JM86" i="8"/>
  <c r="JN85" i="8"/>
  <c r="JX36" i="8"/>
  <c r="JY35" i="8"/>
  <c r="JO76" i="8"/>
  <c r="JP75" i="8"/>
  <c r="JY45" i="8"/>
  <c r="JX46" i="8"/>
  <c r="JS65" i="8"/>
  <c r="JR66" i="8"/>
  <c r="JU55" i="8"/>
  <c r="JT56" i="8"/>
  <c r="JR26" i="8"/>
  <c r="JS25" i="8"/>
  <c r="JO27" i="3"/>
  <c r="JN28" i="3"/>
  <c r="JP76" i="10" l="1"/>
  <c r="JQ75" i="10"/>
  <c r="JO85" i="10"/>
  <c r="JN86" i="10"/>
  <c r="JR66" i="10"/>
  <c r="JS65" i="10"/>
  <c r="JS25" i="10"/>
  <c r="JR26" i="10"/>
  <c r="JR95" i="10"/>
  <c r="JQ96" i="10"/>
  <c r="JT55" i="10"/>
  <c r="JS56" i="10"/>
  <c r="JY46" i="10"/>
  <c r="JZ45" i="10"/>
  <c r="JY36" i="10"/>
  <c r="JZ35" i="10"/>
  <c r="JQ75" i="8"/>
  <c r="JP76" i="8"/>
  <c r="JY36" i="8"/>
  <c r="JZ35" i="8"/>
  <c r="JO85" i="8"/>
  <c r="JN86" i="8"/>
  <c r="JQ95" i="8"/>
  <c r="JP96" i="8"/>
  <c r="JZ45" i="8"/>
  <c r="JY46" i="8"/>
  <c r="JV55" i="8"/>
  <c r="JU56" i="8"/>
  <c r="JT65" i="8"/>
  <c r="JS66" i="8"/>
  <c r="JT25" i="8"/>
  <c r="JS26" i="8"/>
  <c r="JP27" i="3"/>
  <c r="JO28" i="3"/>
  <c r="JO86" i="10" l="1"/>
  <c r="JP85" i="10"/>
  <c r="JR75" i="10"/>
  <c r="JQ76" i="10"/>
  <c r="JZ36" i="10"/>
  <c r="KA35" i="10"/>
  <c r="JZ46" i="10"/>
  <c r="KA45" i="10"/>
  <c r="JR96" i="10"/>
  <c r="JS95" i="10"/>
  <c r="JT25" i="10"/>
  <c r="JS26" i="10"/>
  <c r="JS66" i="10"/>
  <c r="JT65" i="10"/>
  <c r="JU55" i="10"/>
  <c r="JT56" i="10"/>
  <c r="JR95" i="8"/>
  <c r="JQ96" i="8"/>
  <c r="JP85" i="8"/>
  <c r="JO86" i="8"/>
  <c r="KA35" i="8"/>
  <c r="JZ36" i="8"/>
  <c r="JR75" i="8"/>
  <c r="JQ76" i="8"/>
  <c r="KA45" i="8"/>
  <c r="JZ46" i="8"/>
  <c r="JU25" i="8"/>
  <c r="JT26" i="8"/>
  <c r="JU65" i="8"/>
  <c r="JT66" i="8"/>
  <c r="JW55" i="8"/>
  <c r="JV56" i="8"/>
  <c r="JQ27" i="3"/>
  <c r="JP28" i="3"/>
  <c r="JR76" i="10" l="1"/>
  <c r="JS75" i="10"/>
  <c r="JQ85" i="10"/>
  <c r="JP86" i="10"/>
  <c r="JV55" i="10"/>
  <c r="JU56" i="10"/>
  <c r="JT66" i="10"/>
  <c r="JU65" i="10"/>
  <c r="KB45" i="10"/>
  <c r="KA46" i="10"/>
  <c r="JS96" i="10"/>
  <c r="JT95" i="10"/>
  <c r="KA36" i="10"/>
  <c r="KB35" i="10"/>
  <c r="JU25" i="10"/>
  <c r="JT26" i="10"/>
  <c r="JS75" i="8"/>
  <c r="JR76" i="8"/>
  <c r="KA36" i="8"/>
  <c r="KB35" i="8"/>
  <c r="JQ85" i="8"/>
  <c r="JP86" i="8"/>
  <c r="JS95" i="8"/>
  <c r="JR96" i="8"/>
  <c r="KB45" i="8"/>
  <c r="KA46" i="8"/>
  <c r="JX55" i="8"/>
  <c r="JW56" i="8"/>
  <c r="JV65" i="8"/>
  <c r="JU66" i="8"/>
  <c r="JU26" i="8"/>
  <c r="JV25" i="8"/>
  <c r="JR27" i="3"/>
  <c r="JQ28" i="3"/>
  <c r="JR85" i="10" l="1"/>
  <c r="JQ86" i="10"/>
  <c r="JS76" i="10"/>
  <c r="JT75" i="10"/>
  <c r="KC45" i="10"/>
  <c r="KB46" i="10"/>
  <c r="JU66" i="10"/>
  <c r="JV65" i="10"/>
  <c r="JU26" i="10"/>
  <c r="JV25" i="10"/>
  <c r="KB36" i="10"/>
  <c r="KC35" i="10"/>
  <c r="JU95" i="10"/>
  <c r="JT96" i="10"/>
  <c r="JV56" i="10"/>
  <c r="JW55" i="10"/>
  <c r="JT95" i="8"/>
  <c r="JS96" i="8"/>
  <c r="KC35" i="8"/>
  <c r="KB36" i="8"/>
  <c r="JR85" i="8"/>
  <c r="JQ86" i="8"/>
  <c r="JS76" i="8"/>
  <c r="JT75" i="8"/>
  <c r="KB46" i="8"/>
  <c r="KC45" i="8"/>
  <c r="JV26" i="8"/>
  <c r="JW25" i="8"/>
  <c r="JW65" i="8"/>
  <c r="JV66" i="8"/>
  <c r="JY55" i="8"/>
  <c r="JX56" i="8"/>
  <c r="JS27" i="3"/>
  <c r="JR28" i="3"/>
  <c r="JU75" i="10" l="1"/>
  <c r="JT76" i="10"/>
  <c r="JS85" i="10"/>
  <c r="JR86" i="10"/>
  <c r="JW25" i="10"/>
  <c r="JV26" i="10"/>
  <c r="JW56" i="10"/>
  <c r="JX55" i="10"/>
  <c r="KC36" i="10"/>
  <c r="KD35" i="10"/>
  <c r="JV66" i="10"/>
  <c r="JW65" i="10"/>
  <c r="JV95" i="10"/>
  <c r="JU96" i="10"/>
  <c r="KC46" i="10"/>
  <c r="KD45" i="10"/>
  <c r="JU75" i="8"/>
  <c r="JT76" i="8"/>
  <c r="KC36" i="8"/>
  <c r="KD35" i="8"/>
  <c r="JS85" i="8"/>
  <c r="JR86" i="8"/>
  <c r="JU95" i="8"/>
  <c r="JT96" i="8"/>
  <c r="KD45" i="8"/>
  <c r="KC46" i="8"/>
  <c r="JZ55" i="8"/>
  <c r="JY56" i="8"/>
  <c r="JX65" i="8"/>
  <c r="JW66" i="8"/>
  <c r="JW26" i="8"/>
  <c r="JX25" i="8"/>
  <c r="JT27" i="3"/>
  <c r="JS28" i="3"/>
  <c r="JT85" i="10" l="1"/>
  <c r="JS86" i="10"/>
  <c r="JV75" i="10"/>
  <c r="JU76" i="10"/>
  <c r="KD46" i="10"/>
  <c r="KE45" i="10"/>
  <c r="JW66" i="10"/>
  <c r="JX65" i="10"/>
  <c r="JW95" i="10"/>
  <c r="JV96" i="10"/>
  <c r="JY55" i="10"/>
  <c r="JX56" i="10"/>
  <c r="KD36" i="10"/>
  <c r="KE35" i="10"/>
  <c r="JW26" i="10"/>
  <c r="JX25" i="10"/>
  <c r="JV95" i="8"/>
  <c r="JU96" i="8"/>
  <c r="KD36" i="8"/>
  <c r="KE35" i="8"/>
  <c r="JT85" i="8"/>
  <c r="JS86" i="8"/>
  <c r="JU76" i="8"/>
  <c r="JV75" i="8"/>
  <c r="KE45" i="8"/>
  <c r="KD46" i="8"/>
  <c r="JY65" i="8"/>
  <c r="JX66" i="8"/>
  <c r="JX26" i="8"/>
  <c r="JY25" i="8"/>
  <c r="KA55" i="8"/>
  <c r="JZ56" i="8"/>
  <c r="JU27" i="3"/>
  <c r="JT28" i="3"/>
  <c r="JW75" i="10" l="1"/>
  <c r="JV76" i="10"/>
  <c r="JT86" i="10"/>
  <c r="JU85" i="10"/>
  <c r="JY56" i="10"/>
  <c r="JZ55" i="10"/>
  <c r="JY25" i="10"/>
  <c r="JX26" i="10"/>
  <c r="JW96" i="10"/>
  <c r="JX95" i="10"/>
  <c r="JY65" i="10"/>
  <c r="JX66" i="10"/>
  <c r="KE36" i="10"/>
  <c r="KF35" i="10"/>
  <c r="KF45" i="10"/>
  <c r="KE46" i="10"/>
  <c r="JW75" i="8"/>
  <c r="JV76" i="8"/>
  <c r="JU85" i="8"/>
  <c r="JT86" i="8"/>
  <c r="KE36" i="8"/>
  <c r="KF35" i="8"/>
  <c r="JW95" i="8"/>
  <c r="JV96" i="8"/>
  <c r="KF45" i="8"/>
  <c r="KE46" i="8"/>
  <c r="KB55" i="8"/>
  <c r="KA56" i="8"/>
  <c r="JY26" i="8"/>
  <c r="JZ25" i="8"/>
  <c r="JZ65" i="8"/>
  <c r="JY66" i="8"/>
  <c r="JV27" i="3"/>
  <c r="JU28" i="3"/>
  <c r="JU86" i="10" l="1"/>
  <c r="JV85" i="10"/>
  <c r="JX75" i="10"/>
  <c r="JW76" i="10"/>
  <c r="JY95" i="10"/>
  <c r="JX96" i="10"/>
  <c r="JZ65" i="10"/>
  <c r="JY66" i="10"/>
  <c r="JZ25" i="10"/>
  <c r="JY26" i="10"/>
  <c r="KF46" i="10"/>
  <c r="KG45" i="10"/>
  <c r="KG46" i="10" s="1"/>
  <c r="JZ56" i="10"/>
  <c r="KA55" i="10"/>
  <c r="KG35" i="10"/>
  <c r="KG36" i="10" s="1"/>
  <c r="KF36" i="10"/>
  <c r="JX95" i="8"/>
  <c r="JW96" i="8"/>
  <c r="KF36" i="8"/>
  <c r="KG35" i="8"/>
  <c r="KG36" i="8" s="1"/>
  <c r="JU86" i="8"/>
  <c r="JV85" i="8"/>
  <c r="JW76" i="8"/>
  <c r="JX75" i="8"/>
  <c r="KG45" i="8"/>
  <c r="KG46" i="8" s="1"/>
  <c r="KF46" i="8"/>
  <c r="KA25" i="8"/>
  <c r="JZ26" i="8"/>
  <c r="KA65" i="8"/>
  <c r="JZ66" i="8"/>
  <c r="KC55" i="8"/>
  <c r="KB56" i="8"/>
  <c r="JW27" i="3"/>
  <c r="JV28" i="3"/>
  <c r="JY75" i="10" l="1"/>
  <c r="JX76" i="10"/>
  <c r="JV86" i="10"/>
  <c r="JW85" i="10"/>
  <c r="KB55" i="10"/>
  <c r="KA56" i="10"/>
  <c r="JZ66" i="10"/>
  <c r="KA65" i="10"/>
  <c r="KA25" i="10"/>
  <c r="JZ26" i="10"/>
  <c r="JY96" i="10"/>
  <c r="JZ95" i="10"/>
  <c r="JX76" i="8"/>
  <c r="JY75" i="8"/>
  <c r="JW85" i="8"/>
  <c r="JV86" i="8"/>
  <c r="JY95" i="8"/>
  <c r="JX96" i="8"/>
  <c r="KD55" i="8"/>
  <c r="KC56" i="8"/>
  <c r="KB65" i="8"/>
  <c r="KA66" i="8"/>
  <c r="KA26" i="8"/>
  <c r="KB25" i="8"/>
  <c r="JX27" i="3"/>
  <c r="JW28" i="3"/>
  <c r="JW86" i="10" l="1"/>
  <c r="JX85" i="10"/>
  <c r="JY76" i="10"/>
  <c r="JZ75" i="10"/>
  <c r="KA66" i="10"/>
  <c r="KB65" i="10"/>
  <c r="KB56" i="10"/>
  <c r="KC55" i="10"/>
  <c r="KB25" i="10"/>
  <c r="KA26" i="10"/>
  <c r="JZ96" i="10"/>
  <c r="KA95" i="10"/>
  <c r="JZ95" i="8"/>
  <c r="JY96" i="8"/>
  <c r="JX85" i="8"/>
  <c r="JW86" i="8"/>
  <c r="JZ75" i="8"/>
  <c r="JY76" i="8"/>
  <c r="KB26" i="8"/>
  <c r="KC25" i="8"/>
  <c r="KC65" i="8"/>
  <c r="KB66" i="8"/>
  <c r="KE55" i="8"/>
  <c r="KD56" i="8"/>
  <c r="JY27" i="3"/>
  <c r="JX28" i="3"/>
  <c r="JX86" i="10" l="1"/>
  <c r="JY85" i="10"/>
  <c r="KA75" i="10"/>
  <c r="JZ76" i="10"/>
  <c r="KB95" i="10"/>
  <c r="KA96" i="10"/>
  <c r="KC25" i="10"/>
  <c r="KB26" i="10"/>
  <c r="KD55" i="10"/>
  <c r="KC56" i="10"/>
  <c r="KB66" i="10"/>
  <c r="KC65" i="10"/>
  <c r="KA75" i="8"/>
  <c r="JZ76" i="8"/>
  <c r="JY85" i="8"/>
  <c r="JX86" i="8"/>
  <c r="KA95" i="8"/>
  <c r="JZ96" i="8"/>
  <c r="KF55" i="8"/>
  <c r="KE56" i="8"/>
  <c r="KC26" i="8"/>
  <c r="KD25" i="8"/>
  <c r="KD65" i="8"/>
  <c r="KC66" i="8"/>
  <c r="JZ27" i="3"/>
  <c r="JY28" i="3"/>
  <c r="KB75" i="10" l="1"/>
  <c r="KA76" i="10"/>
  <c r="JY86" i="10"/>
  <c r="JZ85" i="10"/>
  <c r="KE55" i="10"/>
  <c r="KD56" i="10"/>
  <c r="KD25" i="10"/>
  <c r="KC26" i="10"/>
  <c r="KD65" i="10"/>
  <c r="KC66" i="10"/>
  <c r="KB96" i="10"/>
  <c r="KC95" i="10"/>
  <c r="JZ85" i="8"/>
  <c r="JY86" i="8"/>
  <c r="KB95" i="8"/>
  <c r="KA96" i="8"/>
  <c r="KB75" i="8"/>
  <c r="KA76" i="8"/>
  <c r="KD26" i="8"/>
  <c r="KE25" i="8"/>
  <c r="KE65" i="8"/>
  <c r="KD66" i="8"/>
  <c r="KG55" i="8"/>
  <c r="KG56" i="8" s="1"/>
  <c r="KF56" i="8"/>
  <c r="KA27" i="3"/>
  <c r="JZ28" i="3"/>
  <c r="JZ86" i="10" l="1"/>
  <c r="KA85" i="10"/>
  <c r="KC75" i="10"/>
  <c r="KB76" i="10"/>
  <c r="KE25" i="10"/>
  <c r="KD26" i="10"/>
  <c r="KC96" i="10"/>
  <c r="KD95" i="10"/>
  <c r="KF55" i="10"/>
  <c r="KE56" i="10"/>
  <c r="KE65" i="10"/>
  <c r="KD66" i="10"/>
  <c r="KC75" i="8"/>
  <c r="KB76" i="8"/>
  <c r="KC95" i="8"/>
  <c r="KB96" i="8"/>
  <c r="KA85" i="8"/>
  <c r="JZ86" i="8"/>
  <c r="KF65" i="8"/>
  <c r="KE66" i="8"/>
  <c r="KF25" i="8"/>
  <c r="KE26" i="8"/>
  <c r="KB27" i="3"/>
  <c r="KA28" i="3"/>
  <c r="KC76" i="10" l="1"/>
  <c r="KD75" i="10"/>
  <c r="KA86" i="10"/>
  <c r="KB85" i="10"/>
  <c r="KD96" i="10"/>
  <c r="KE95" i="10"/>
  <c r="KG55" i="10"/>
  <c r="KG56" i="10" s="1"/>
  <c r="KF56" i="10"/>
  <c r="KE66" i="10"/>
  <c r="KF65" i="10"/>
  <c r="KE26" i="10"/>
  <c r="KF25" i="10"/>
  <c r="KB85" i="8"/>
  <c r="KA86" i="8"/>
  <c r="KD95" i="8"/>
  <c r="KC96" i="8"/>
  <c r="KD75" i="8"/>
  <c r="KC76" i="8"/>
  <c r="KF26" i="8"/>
  <c r="KG25" i="8"/>
  <c r="KG26" i="8" s="1"/>
  <c r="KG65" i="8"/>
  <c r="KG66" i="8" s="1"/>
  <c r="KF66" i="8"/>
  <c r="KC27" i="3"/>
  <c r="KB28" i="3"/>
  <c r="KD76" i="10" l="1"/>
  <c r="KE75" i="10"/>
  <c r="KC85" i="10"/>
  <c r="KB86" i="10"/>
  <c r="KF26" i="10"/>
  <c r="KG25" i="10"/>
  <c r="KG26" i="10" s="1"/>
  <c r="KF95" i="10"/>
  <c r="KE96" i="10"/>
  <c r="KF66" i="10"/>
  <c r="KG65" i="10"/>
  <c r="KG66" i="10" s="1"/>
  <c r="KE75" i="8"/>
  <c r="KD76" i="8"/>
  <c r="KE95" i="8"/>
  <c r="KD96" i="8"/>
  <c r="KC85" i="8"/>
  <c r="KB86" i="8"/>
  <c r="KD27" i="3"/>
  <c r="KC28" i="3"/>
  <c r="KD85" i="10" l="1"/>
  <c r="KC86" i="10"/>
  <c r="KF75" i="10"/>
  <c r="KE76" i="10"/>
  <c r="KG95" i="10"/>
  <c r="KG96" i="10" s="1"/>
  <c r="KF96" i="10"/>
  <c r="KD85" i="8"/>
  <c r="KC86" i="8"/>
  <c r="KF95" i="8"/>
  <c r="KE96" i="8"/>
  <c r="KF75" i="8"/>
  <c r="KE76" i="8"/>
  <c r="KE27" i="3"/>
  <c r="KD28" i="3"/>
  <c r="KF76" i="10" l="1"/>
  <c r="KG75" i="10"/>
  <c r="KG76" i="10" s="1"/>
  <c r="KD86" i="10"/>
  <c r="KE85" i="10"/>
  <c r="KG75" i="8"/>
  <c r="KG76" i="8" s="1"/>
  <c r="KF76" i="8"/>
  <c r="KG95" i="8"/>
  <c r="KG96" i="8" s="1"/>
  <c r="KF96" i="8"/>
  <c r="KE85" i="8"/>
  <c r="KD86" i="8"/>
  <c r="KF27" i="3"/>
  <c r="KE28" i="3"/>
  <c r="KE86" i="10" l="1"/>
  <c r="KF85" i="10"/>
  <c r="KF85" i="8"/>
  <c r="KE86" i="8"/>
  <c r="KG27" i="3"/>
  <c r="KG28" i="3" s="1"/>
  <c r="KF28" i="3"/>
  <c r="KF86" i="10" l="1"/>
  <c r="KG85" i="10"/>
  <c r="KG86" i="10" s="1"/>
  <c r="KG85" i="8"/>
  <c r="KG86" i="8" s="1"/>
  <c r="KF86" i="8"/>
  <c r="E44" i="3"/>
  <c r="E46" i="3"/>
  <c r="F46" i="3" s="1"/>
  <c r="G46" i="3" s="1"/>
  <c r="H46" i="3" s="1"/>
  <c r="I46" i="3" s="1"/>
  <c r="J46" i="3" s="1"/>
  <c r="K46" i="3" s="1"/>
  <c r="L46" i="3" s="1"/>
  <c r="M46" i="3" s="1"/>
  <c r="N46" i="3" s="1"/>
  <c r="O46" i="3" s="1"/>
  <c r="P46" i="3" s="1"/>
  <c r="Q46" i="3" s="1"/>
  <c r="R46" i="3" s="1"/>
  <c r="S46" i="3" s="1"/>
  <c r="T46" i="3" s="1"/>
  <c r="U46" i="3" s="1"/>
  <c r="V46" i="3" s="1"/>
  <c r="W46" i="3" s="1"/>
  <c r="X46" i="3" s="1"/>
  <c r="Y46" i="3" s="1"/>
  <c r="Z46" i="3" s="1"/>
  <c r="AA46" i="3" s="1"/>
  <c r="AB46" i="3" s="1"/>
  <c r="AC46" i="3" s="1"/>
  <c r="AD46" i="3" s="1"/>
  <c r="AE46" i="3" s="1"/>
  <c r="AF46" i="3" s="1"/>
  <c r="AG46" i="3" s="1"/>
  <c r="AH46" i="3" s="1"/>
  <c r="AI46" i="3" s="1"/>
  <c r="AJ46" i="3" s="1"/>
  <c r="AK46" i="3" s="1"/>
  <c r="AL46" i="3" s="1"/>
  <c r="AM46" i="3" s="1"/>
  <c r="AN46" i="3" s="1"/>
  <c r="AO46" i="3" s="1"/>
  <c r="AP46" i="3" s="1"/>
  <c r="AQ46" i="3" s="1"/>
  <c r="AR46" i="3" s="1"/>
  <c r="AS46" i="3" s="1"/>
  <c r="AT46" i="3" s="1"/>
  <c r="AU46" i="3" s="1"/>
  <c r="AV46" i="3" s="1"/>
  <c r="AW46" i="3" s="1"/>
  <c r="AX46" i="3" s="1"/>
  <c r="AY46" i="3" s="1"/>
  <c r="AZ46" i="3" s="1"/>
  <c r="BA46" i="3" s="1"/>
  <c r="BB46" i="3" s="1"/>
  <c r="BC46" i="3" s="1"/>
  <c r="BD46" i="3" s="1"/>
  <c r="BE46" i="3" s="1"/>
  <c r="BF46" i="3" s="1"/>
  <c r="BG46" i="3" s="1"/>
  <c r="BH46" i="3" s="1"/>
  <c r="BI46" i="3" s="1"/>
  <c r="BJ46" i="3" s="1"/>
  <c r="BK46" i="3" s="1"/>
  <c r="BL46" i="3" s="1"/>
  <c r="BM46" i="3" s="1"/>
  <c r="F44" i="3" l="1"/>
  <c r="E49" i="3"/>
  <c r="G44" i="3" l="1"/>
  <c r="F49" i="3"/>
  <c r="H44" i="3" l="1"/>
  <c r="G49" i="3"/>
  <c r="I44" i="3" l="1"/>
  <c r="H49" i="3"/>
  <c r="J44" i="3" l="1"/>
  <c r="I49" i="3"/>
  <c r="K44" i="3" l="1"/>
  <c r="J49" i="3"/>
  <c r="L44" i="3" l="1"/>
  <c r="K49" i="3"/>
  <c r="M44" i="3" l="1"/>
  <c r="L49" i="3"/>
  <c r="N44" i="3" l="1"/>
  <c r="M49" i="3"/>
  <c r="O44" i="3" l="1"/>
  <c r="N49" i="3"/>
  <c r="P44" i="3" l="1"/>
  <c r="O49" i="3"/>
  <c r="Q44" i="3" l="1"/>
  <c r="P49" i="3"/>
  <c r="R44" i="3" l="1"/>
  <c r="Q49" i="3"/>
  <c r="S44" i="3" l="1"/>
  <c r="R49" i="3"/>
  <c r="T44" i="3" l="1"/>
  <c r="S49" i="3"/>
  <c r="U44" i="3" l="1"/>
  <c r="T49" i="3"/>
  <c r="V44" i="3" l="1"/>
  <c r="U49" i="3"/>
  <c r="W44" i="3" l="1"/>
  <c r="V49" i="3"/>
  <c r="X44" i="3" l="1"/>
  <c r="W49" i="3"/>
  <c r="Y44" i="3" l="1"/>
  <c r="X49" i="3"/>
  <c r="Z44" i="3" l="1"/>
  <c r="Y49" i="3"/>
  <c r="AA44" i="3" l="1"/>
  <c r="Z49" i="3"/>
  <c r="AB44" i="3" l="1"/>
  <c r="AA49" i="3"/>
  <c r="AC44" i="3" l="1"/>
  <c r="AB49" i="3"/>
  <c r="AD44" i="3" l="1"/>
  <c r="AC49" i="3"/>
  <c r="AE44" i="3" l="1"/>
  <c r="AD49" i="3"/>
  <c r="AF44" i="3" l="1"/>
  <c r="AE49" i="3"/>
  <c r="AG44" i="3" l="1"/>
  <c r="AF49" i="3"/>
  <c r="AH44" i="3" l="1"/>
  <c r="AG49" i="3"/>
  <c r="AI44" i="3" l="1"/>
  <c r="AH49" i="3"/>
  <c r="AJ44" i="3" l="1"/>
  <c r="AI49" i="3"/>
  <c r="AK44" i="3" l="1"/>
  <c r="AJ49" i="3"/>
  <c r="AL44" i="3" l="1"/>
  <c r="AK49" i="3"/>
  <c r="AM44" i="3" l="1"/>
  <c r="AL49" i="3"/>
  <c r="AN44" i="3" l="1"/>
  <c r="AM49" i="3"/>
  <c r="AO44" i="3" l="1"/>
  <c r="AN49" i="3"/>
  <c r="AP44" i="3" l="1"/>
  <c r="AO49" i="3"/>
  <c r="AQ44" i="3" l="1"/>
  <c r="AP49" i="3"/>
  <c r="AR44" i="3" l="1"/>
  <c r="AQ49" i="3"/>
  <c r="AS44" i="3" l="1"/>
  <c r="AR49" i="3"/>
  <c r="AT44" i="3" l="1"/>
  <c r="AS49" i="3"/>
  <c r="AU44" i="3" l="1"/>
  <c r="AT49" i="3"/>
  <c r="AV44" i="3" l="1"/>
  <c r="AU49" i="3"/>
  <c r="AW44" i="3" l="1"/>
  <c r="AV49" i="3"/>
  <c r="AX44" i="3" l="1"/>
  <c r="AW49" i="3"/>
  <c r="AY44" i="3" l="1"/>
  <c r="AX49" i="3"/>
  <c r="AZ44" i="3" l="1"/>
  <c r="AY49" i="3"/>
  <c r="BA44" i="3" l="1"/>
  <c r="AZ49" i="3"/>
  <c r="BB44" i="3" l="1"/>
  <c r="BA49" i="3"/>
  <c r="BC44" i="3" l="1"/>
  <c r="BB49" i="3"/>
  <c r="BD44" i="3" l="1"/>
  <c r="BC49" i="3"/>
  <c r="BE44" i="3" l="1"/>
  <c r="BD49" i="3"/>
  <c r="BF44" i="3" l="1"/>
  <c r="BE49" i="3"/>
  <c r="BG44" i="3" l="1"/>
  <c r="BF49" i="3"/>
  <c r="BH44" i="3" l="1"/>
  <c r="BG49" i="3"/>
  <c r="BI44" i="3" l="1"/>
  <c r="BH49" i="3"/>
  <c r="BJ44" i="3" l="1"/>
  <c r="BI49" i="3"/>
  <c r="BK44" i="3" l="1"/>
  <c r="BJ49" i="3"/>
  <c r="BL44" i="3" l="1"/>
  <c r="BK49" i="3"/>
  <c r="BM44" i="3" l="1"/>
  <c r="BM49" i="3" s="1"/>
  <c r="BL4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E3" authorId="0" shapeId="0" xr:uid="{37C0681B-086F-D848-915D-2A55D60CAC1D}">
      <text>
        <r>
          <rPr>
            <sz val="12"/>
            <color rgb="FF000000"/>
            <rFont val="Aptos Narrow"/>
            <family val="2"/>
            <charset val="134"/>
          </rPr>
          <t xml:space="preserve">Please Update the statement of the payment
</t>
        </r>
        <r>
          <rPr>
            <sz val="12"/>
            <color rgb="FF000000"/>
            <rFont val="Aptos Narrow"/>
            <family val="2"/>
            <charset val="134"/>
          </rPr>
          <t xml:space="preserve">  - Catalina Flores Stückrath</t>
        </r>
      </text>
    </comment>
    <comment ref="O4" authorId="0" shapeId="0" xr:uid="{9398B129-4E72-F042-A9DF-A9E88EECBA14}">
      <text>
        <r>
          <rPr>
            <sz val="12"/>
            <color rgb="FF000000"/>
            <rFont val="Aptos Narrow"/>
            <family val="2"/>
            <charset val="134"/>
          </rPr>
          <t xml:space="preserve">1,416.94 UF monthly Back Office services + 144 UF Return Agreement/convenio de retorno (one time)
</t>
        </r>
        <r>
          <rPr>
            <sz val="12"/>
            <color rgb="FF000000"/>
            <rFont val="Aptos Narrow"/>
            <family val="2"/>
            <charset val="134"/>
          </rPr>
          <t xml:space="preserve">  - Catalina Flores Stückrath</t>
        </r>
      </text>
    </comment>
    <comment ref="AD4" authorId="0" shapeId="0" xr:uid="{A8790331-3821-0D49-9FCE-819DD4EFB773}">
      <text>
        <r>
          <rPr>
            <sz val="12"/>
            <color rgb="FF000000"/>
            <rFont val="Aptos Narrow"/>
            <family val="2"/>
            <charset val="134"/>
          </rPr>
          <t xml:space="preserve">1,416.94 UF Back Office services monthly payment + 181,31 UF Gate calibration service (1 time yearly)
</t>
        </r>
        <r>
          <rPr>
            <sz val="12"/>
            <color rgb="FF000000"/>
            <rFont val="Aptos Narrow"/>
            <family val="2"/>
            <charset val="134"/>
          </rPr>
          <t xml:space="preserve">  - Catalina Flores Stückrath</t>
        </r>
      </text>
    </comment>
    <comment ref="V21" authorId="0" shapeId="0" xr:uid="{04081EA3-1BE8-9747-968E-03FC576FCADB}">
      <text>
        <r>
          <rPr>
            <sz val="12"/>
            <color rgb="FF000000"/>
            <rFont val="Aptos Narrow"/>
            <family val="2"/>
            <charset val="134"/>
          </rPr>
          <t xml:space="preserve">amounts not paid as they are in legal process
</t>
        </r>
        <r>
          <rPr>
            <sz val="12"/>
            <color rgb="FF000000"/>
            <rFont val="Aptos Narrow"/>
            <family val="2"/>
            <charset val="134"/>
          </rPr>
          <t xml:space="preserve">  - Catalina Flores Stückrath</t>
        </r>
      </text>
    </comment>
    <comment ref="W21" authorId="0" shapeId="0" xr:uid="{425893EC-8B95-7B43-8CE8-A39D9EDCB0A4}">
      <text>
        <r>
          <rPr>
            <sz val="12"/>
            <color rgb="FF000000"/>
            <rFont val="Aptos Narrow"/>
            <family val="2"/>
            <charset val="134"/>
          </rPr>
          <t xml:space="preserve">amounts not paid as they are in legal process
</t>
        </r>
        <r>
          <rPr>
            <sz val="12"/>
            <color rgb="FF000000"/>
            <rFont val="Aptos Narrow"/>
            <family val="2"/>
            <charset val="134"/>
          </rPr>
          <t xml:space="preserve">  - Catalina Flores Stückrath</t>
        </r>
      </text>
    </comment>
    <comment ref="AG44" authorId="0" shapeId="0" xr:uid="{E7E9E225-76B0-C646-852A-121489308A68}">
      <text>
        <r>
          <rPr>
            <sz val="12"/>
            <color rgb="FF000000"/>
            <rFont val="Aptos Narrow"/>
            <family val="2"/>
            <charset val="134"/>
          </rPr>
          <t xml:space="preserve">280 UF corresponds to the garbage removal service (PAID). 39.91 UF corresponds to the cleaning servie of the IF's building in Monteblanco (IN PROCESS OF PAYMENT) and 9.99 UF corresponds to the Spur repariments in Constitución lateral toll plaza (IN PROCESS OF PAYMENT).
</t>
        </r>
        <r>
          <rPr>
            <sz val="12"/>
            <color rgb="FF000000"/>
            <rFont val="Aptos Narrow"/>
            <family val="2"/>
            <charset val="134"/>
          </rPr>
          <t xml:space="preserve">  - Catalina Flores Stückrath</t>
        </r>
      </text>
    </comment>
    <comment ref="AI44" authorId="0" shapeId="0" xr:uid="{0F3E5EA9-D931-784F-8356-CC946C33AEAB}">
      <text>
        <r>
          <rPr>
            <sz val="12"/>
            <color rgb="FF000000"/>
            <rFont val="Aptos Narrow"/>
            <family val="2"/>
            <charset val="134"/>
          </rPr>
          <t xml:space="preserve">47.72 UF SOS Poles repairements services (PAID). 80.90 UF TAG distribution service in Chillán (PAID). 23.92 UF cleaning of the IF's building in Monteblanco (PAID)
</t>
        </r>
        <r>
          <rPr>
            <sz val="12"/>
            <color rgb="FF000000"/>
            <rFont val="Aptos Narrow"/>
            <family val="2"/>
            <charset val="134"/>
          </rPr>
          <t xml:space="preserve">  - Catalina Flores Stückrath</t>
        </r>
      </text>
    </comment>
    <comment ref="X45" authorId="0" shapeId="0" xr:uid="{F84FF17F-9B46-4C49-86D2-F438FBDDFA70}">
      <text>
        <r>
          <rPr>
            <sz val="12"/>
            <color rgb="FF000000"/>
            <rFont val="Aptos Narrow"/>
            <family val="2"/>
            <charset val="134"/>
          </rPr>
          <t xml:space="preserve">From this month Operation Department is only paying the Monteblanco safeguards services (Construction department is paying the other service for the safeguard servides of the Fiscal Assets Warehouse)
</t>
        </r>
        <r>
          <rPr>
            <sz val="12"/>
            <color rgb="FF000000"/>
            <rFont val="Aptos Narrow"/>
            <family val="2"/>
            <charset val="134"/>
          </rPr>
          <t xml:space="preserve">  - Catalina Flores Stückrath</t>
        </r>
      </text>
    </comment>
  </commentList>
</comments>
</file>

<file path=xl/sharedStrings.xml><?xml version="1.0" encoding="utf-8"?>
<sst xmlns="http://schemas.openxmlformats.org/spreadsheetml/2006/main" count="3955" uniqueCount="943">
  <si>
    <t xml:space="preserve">SPV </t>
  </si>
  <si>
    <t>MAIN_ITEM-CN</t>
  </si>
  <si>
    <t>CAT-CN</t>
  </si>
  <si>
    <t>CAT-CC</t>
  </si>
  <si>
    <t>SUBCAT-CC</t>
  </si>
  <si>
    <t>Delegate administration Environmental Assessment, citizen participation and territorial. (ILUFFI)</t>
  </si>
  <si>
    <t>Advice on crossings, parallelism, access and the like. (ROBLE)</t>
  </si>
  <si>
    <t>Pertinence and EIA Lircay Link, Ñuble Bridge and Nebuco Local Road. (AP ECOLOGY)</t>
  </si>
  <si>
    <t>EIA Bypass Talca. (AP ECOLOGY)</t>
  </si>
  <si>
    <t>EIA New Bridges Subsectors C and D. (IDOM)</t>
  </si>
  <si>
    <t>Preliminary citizen participation EIA NewBridges Subsectors C and D. (ILUFFI)</t>
  </si>
  <si>
    <t>Acoustic Studio-SPV Cost. (ILUFFI, ALREDAY FINISHED)</t>
  </si>
  <si>
    <t>Sector 1 IF Offices Leasing, Maintenance and Security.</t>
  </si>
  <si>
    <t>Sector 2 IF Offices Cost.</t>
  </si>
  <si>
    <t>Fiscal Goods Deposit</t>
  </si>
  <si>
    <t>construction BIM</t>
  </si>
  <si>
    <t>PMO services(up to March 2034)</t>
  </si>
  <si>
    <t>Recursos Humanos</t>
  </si>
  <si>
    <t>Asesorías Externas</t>
  </si>
  <si>
    <t>Other addmistration cost</t>
  </si>
  <si>
    <t>Insurance</t>
  </si>
  <si>
    <t>Guarantee</t>
  </si>
  <si>
    <t>OPEX</t>
  </si>
  <si>
    <t>Additional Routine Maintenance (up to March 2034)</t>
  </si>
  <si>
    <t>Routine Maintenance of Toll Plazas and Service Areas（Jan 2025 to Mar 2034）</t>
  </si>
  <si>
    <t>Major Maintenance of Toll Plazas and Service Areas（Jan 2025 to Mar 2034）</t>
  </si>
  <si>
    <t>Emergencies (up to March 2045)</t>
  </si>
  <si>
    <t>Testing advisor SPV cost  (up to March 2045)</t>
  </si>
  <si>
    <t>ITEM_ID</t>
  </si>
  <si>
    <t>Operation ( up to March,2045)</t>
  </si>
  <si>
    <t>Manual Toll Collection + Roadside Assistance + Traffic Management + Cash Transport + Security Services, etc.</t>
  </si>
  <si>
    <t>ITS and Other Communication Services + Utility Bills (Water and Electricity) + Road Debris Clearance</t>
  </si>
  <si>
    <t>Backoffice ( up to March,2045)</t>
  </si>
  <si>
    <t>Backoffice operation service</t>
  </si>
  <si>
    <t xml:space="preserve">Backoffice system Maintenance </t>
  </si>
  <si>
    <t>Routine Maintenance of Toll Plazas and Service Areas  (Including ITS Maintenance)</t>
  </si>
  <si>
    <t xml:space="preserve">Payment Channels and Judicial Debt Recovery </t>
  </si>
  <si>
    <t>IGYC-Operation &amp; Back Office</t>
  </si>
  <si>
    <t>Public Opinion Monitoring (up to March 2034)</t>
  </si>
  <si>
    <t>Major Maintenance costs to achieve the road's residual value（Final Payment）</t>
  </si>
  <si>
    <t>Routine Maintenance（up to March 2028) (Mes 1 a Mes 85)</t>
  </si>
  <si>
    <t>Routine Maintenance（April 2028 up to March 2034) (Mes 86 a Mes 157)</t>
  </si>
  <si>
    <t>Routine Maintenance（April 2034up to March 2045) (Mes 158 a Mes 289)</t>
  </si>
  <si>
    <t>2.1.1</t>
  </si>
  <si>
    <t>2.1.2</t>
  </si>
  <si>
    <t>Sub-sector A</t>
  </si>
  <si>
    <t>Sub-sector B0</t>
  </si>
  <si>
    <t>Sub-sector B</t>
  </si>
  <si>
    <t>Sub-sector C</t>
  </si>
  <si>
    <t>Sub-sector D</t>
  </si>
  <si>
    <t>Sub-sector E</t>
  </si>
  <si>
    <t>Design</t>
  </si>
  <si>
    <t>ITS + Tags + Toll Systems</t>
  </si>
  <si>
    <t>Toll Plaza Construction</t>
  </si>
  <si>
    <t>Expropiation + UR + RCA + Payment to the State</t>
  </si>
  <si>
    <t>CAPEX</t>
  </si>
  <si>
    <t>4.1</t>
  </si>
  <si>
    <t>3.1</t>
  </si>
  <si>
    <t>6.1</t>
  </si>
  <si>
    <t>2.1</t>
  </si>
  <si>
    <t>5.1</t>
  </si>
  <si>
    <t>4.2</t>
  </si>
  <si>
    <t>4.3</t>
  </si>
  <si>
    <t>4.4</t>
  </si>
  <si>
    <t>4.5</t>
  </si>
  <si>
    <t>4.6</t>
  </si>
  <si>
    <t>4.7</t>
  </si>
  <si>
    <t>4.8</t>
  </si>
  <si>
    <t>4.9</t>
  </si>
  <si>
    <t>4.10</t>
  </si>
  <si>
    <t>3.2</t>
  </si>
  <si>
    <t>3.3</t>
  </si>
  <si>
    <t>3.4</t>
  </si>
  <si>
    <t>3.5</t>
  </si>
  <si>
    <t>3.6</t>
  </si>
  <si>
    <t>3.7</t>
  </si>
  <si>
    <t>3.8</t>
  </si>
  <si>
    <t>3.9</t>
  </si>
  <si>
    <t>3.10</t>
  </si>
  <si>
    <t>3.11</t>
  </si>
  <si>
    <t>5.2</t>
  </si>
  <si>
    <t>5.3</t>
  </si>
  <si>
    <t>6.2</t>
  </si>
  <si>
    <t>1.1</t>
  </si>
  <si>
    <t>1.2</t>
  </si>
  <si>
    <t>1.3</t>
  </si>
  <si>
    <t>1.4.1</t>
  </si>
  <si>
    <t>1.4.2</t>
  </si>
  <si>
    <t>1.4.3</t>
  </si>
  <si>
    <t>1.4.4</t>
  </si>
  <si>
    <t>2.2</t>
  </si>
  <si>
    <t>2.2.1</t>
  </si>
  <si>
    <t>2.2.2</t>
  </si>
  <si>
    <t>2.3.1</t>
  </si>
  <si>
    <t>2.4</t>
  </si>
  <si>
    <t>2.5.1</t>
  </si>
  <si>
    <t>2.5.2</t>
  </si>
  <si>
    <t>1.5</t>
  </si>
  <si>
    <t>106-107</t>
  </si>
  <si>
    <t>401-402</t>
  </si>
  <si>
    <t>EPC</t>
  </si>
  <si>
    <t>Advance Payment</t>
  </si>
  <si>
    <t>PID</t>
  </si>
  <si>
    <t>ITS</t>
  </si>
  <si>
    <t>Contruction Toll Plaza</t>
  </si>
  <si>
    <t>EPC Others</t>
  </si>
  <si>
    <t>Expropriation &amp; Land Acquisition</t>
  </si>
  <si>
    <t>Utility Relocation</t>
  </si>
  <si>
    <t>Citizen &amp; Enviromental Studies</t>
  </si>
  <si>
    <t>EPC Works</t>
  </si>
  <si>
    <t>Construction Department Others</t>
  </si>
  <si>
    <t>MAINTENANCE</t>
  </si>
  <si>
    <t>Routine Maintenance</t>
  </si>
  <si>
    <t>Major Maintenances</t>
  </si>
  <si>
    <t>RM-MM</t>
  </si>
  <si>
    <t>Maintenance Studies</t>
  </si>
  <si>
    <t>Maintenance Others Works</t>
  </si>
  <si>
    <t>Maintenance ASG-Toll Plaza</t>
  </si>
  <si>
    <t>OPERATIONS</t>
  </si>
  <si>
    <t>Operations</t>
  </si>
  <si>
    <t>Backoffice</t>
  </si>
  <si>
    <t>SPV</t>
  </si>
  <si>
    <t>Administration Department</t>
  </si>
  <si>
    <t>Others</t>
  </si>
  <si>
    <t>Legal Department</t>
  </si>
  <si>
    <t>HR Department</t>
  </si>
  <si>
    <t>Finance Department</t>
  </si>
  <si>
    <t>Economic Department</t>
  </si>
  <si>
    <t>Utilities</t>
  </si>
  <si>
    <t>IGYC Costs</t>
  </si>
  <si>
    <t>MOP</t>
  </si>
  <si>
    <t>Revenue Sharing</t>
  </si>
  <si>
    <t>Contract Management Fees</t>
  </si>
  <si>
    <t>Franchise Fees</t>
  </si>
  <si>
    <t>Payment for pre-existing infrastructure</t>
  </si>
  <si>
    <t>Others MOP</t>
  </si>
  <si>
    <t>FINANCING</t>
  </si>
  <si>
    <t>Long-term Loan</t>
  </si>
  <si>
    <t>Short-term Loan</t>
  </si>
  <si>
    <t>Other Financing Fees</t>
  </si>
  <si>
    <t>INSURANCE &amp; GUARANTEE</t>
  </si>
  <si>
    <t>TAX</t>
  </si>
  <si>
    <t>VAT</t>
  </si>
  <si>
    <t>Income Tax</t>
  </si>
  <si>
    <t>Municipal Patent</t>
  </si>
  <si>
    <t>Other Tax</t>
  </si>
  <si>
    <t>403-405-406</t>
  </si>
  <si>
    <t>BUDGET</t>
  </si>
  <si>
    <t>COST</t>
  </si>
  <si>
    <t>CategoryName</t>
  </si>
  <si>
    <t>SubcategoryName</t>
  </si>
  <si>
    <t>Tipo</t>
  </si>
  <si>
    <t>TOTAL</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</si>
  <si>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</si>
  <si>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</si>
  <si>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</si>
  <si>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</si>
  <si>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</si>
  <si>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</si>
  <si>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</si>
  <si>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</si>
  <si>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</si>
  <si>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</si>
  <si>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</si>
  <si>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</si>
  <si>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</si>
  <si>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</si>
  <si>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</si>
  <si>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</si>
  <si>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</si>
  <si>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</si>
  <si>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</si>
  <si>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</si>
  <si>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</si>
  <si>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</si>
  <si>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</si>
  <si>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</si>
  <si>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</si>
  <si>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</si>
  <si>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</si>
  <si>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</si>
  <si>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</si>
  <si>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</si>
  <si>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</si>
  <si>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</si>
  <si>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</si>
  <si>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</si>
  <si>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</si>
  <si>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</si>
  <si>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</si>
  <si>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</si>
  <si>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</si>
  <si>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</si>
  <si>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</si>
  <si>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</si>
  <si>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</si>
  <si>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</si>
  <si>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</si>
  <si>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</si>
  <si>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</si>
  <si>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</si>
  <si>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</si>
  <si>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</si>
  <si>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</si>
  <si>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EPC (100)</t>
  </si>
  <si>
    <t>COST-REAL</t>
  </si>
  <si>
    <t>Advance Payment (101)</t>
  </si>
  <si>
    <t>→ CHINA RAILWAY CONSTRUCCION CORPORATION (INTERNATIONAL) LIMITED</t>
  </si>
  <si>
    <t>PID (102)</t>
  </si>
  <si>
    <t>→ ALPHA INGENIEROS CONSULTORES SPA</t>
  </si>
  <si>
    <t>→ HILDEBRANDT Y ASOCIADOS ARQUITECTOS INGENIEROS CONSULTORES LIMITADA</t>
  </si>
  <si>
    <t>→ INGELOG CONSULTORES DE INGENIERIA Y SISTEMAS S.A.</t>
  </si>
  <si>
    <t>→ INGENIERIA CALCULO Y CONSTRUCCION JLS INGENIERIA LIMITADA</t>
  </si>
  <si>
    <t>→ LEN Y ASOCIADOS LTDA INGENIEROS CONSULTO</t>
  </si>
  <si>
    <t>→ O P H INGENIEROS CONSULTORES LIMITADA</t>
  </si>
  <si>
    <t>Construction Toll Plaza (104)</t>
  </si>
  <si>
    <t>→ CONSTRUCTORA PATRICIO MEDINA PARRA EMPRESA E.I.R.L.</t>
  </si>
  <si>
    <t>→ INGENIERIA Y GESTION VIAL SOCIEDAD ANONIMA</t>
  </si>
  <si>
    <t>EPC Others (105)</t>
  </si>
  <si>
    <t>→ IDOM CONSULTING, ENGINEERING, ARCHITECTURE S.A AGENCIA EN CHILE</t>
  </si>
  <si>
    <t>→ RCM MODULAR CHILE S.A</t>
  </si>
  <si>
    <t>→ TRIANGULAR SPA</t>
  </si>
  <si>
    <t>Utility Relocation (107)</t>
  </si>
  <si>
    <t>Citizen &amp; Environmental Studies (108)</t>
  </si>
  <si>
    <t>→ AP ECOLOGY SPA</t>
  </si>
  <si>
    <t>→ CONSULTORA DANIEL MAURICIO ULLOA ILUFFÍ EMPRESA INDIVIDUAL DE RESPONSABILIDAD</t>
  </si>
  <si>
    <t>→ DOBLE A ASUNTOS AMBIENTALES SPA</t>
  </si>
  <si>
    <t>Construction Department Others (110)</t>
  </si>
  <si>
    <t>→ CIPRES SPA</t>
  </si>
  <si>
    <t>→ EL ROBLE CONSULTORES DE INGENIERÍA, GESTION Y MEDIO AMBIENTE LIMITADA</t>
  </si>
  <si>
    <t>→ GWN SPA</t>
  </si>
  <si>
    <t>→ T5 AUTOMOTORES SPA</t>
  </si>
  <si>
    <t>→ CHILENA CONSOLIDADA SEGUROS GENERALES S.A</t>
  </si>
  <si>
    <t>→ CHUBB SEGUROS CHILE SA.</t>
  </si>
  <si>
    <t>→ CHUBB SEGUROS DE VIDA CHILE S.A</t>
  </si>
  <si>
    <t>→ COMPAÑÍA DE SEGUROS DE VIDA CNS S.A</t>
  </si>
  <si>
    <t>→ CONSULTORES DE INGENIERIA DE PROYECTOS Y ESTUDIOS LIMITADA</t>
  </si>
  <si>
    <t>→ FID CHILE SEGUROS GENERALES S.A.</t>
  </si>
  <si>
    <t>→ LIBERTY COMPAÑIA DE SEGUROS GENERALES S.A.</t>
  </si>
  <si>
    <t>ITS (103)</t>
  </si>
  <si>
    <t>103 (103)</t>
  </si>
  <si>
    <t>→ KAPSCH TRAFFICCOM CHILE S A</t>
  </si>
  <si>
    <t>→ PROASUR ITS SPA</t>
  </si>
  <si>
    <t>Insurance &amp; Guarantee (700)</t>
  </si>
  <si>
    <t>MOP (500)</t>
  </si>
  <si>
    <t>Maintenance (200)</t>
  </si>
  <si>
    <t>Routine Maintenance (201)</t>
  </si>
  <si>
    <t>→ SOCIEDAD CONSTRUCTORA FICH SPA</t>
  </si>
  <si>
    <t>Major Maintenances (202)</t>
  </si>
  <si>
    <t>→ SOLKOM INGENIERIA Y CONSTRUCCION SPA</t>
  </si>
  <si>
    <t>RM-MM (203)</t>
  </si>
  <si>
    <t>Maintenance Studies (204)</t>
  </si>
  <si>
    <t>→ CONSULTORES EN ADMINISTRACION DE PAVIMENTOS APSA LTDA</t>
  </si>
  <si>
    <t>→ ESTRUCTURATEC GESTION E INNOVACION LTDA</t>
  </si>
  <si>
    <t>Maintenance Others Works (205)</t>
  </si>
  <si>
    <t>→ ANDES CHILE SERVICE SPA</t>
  </si>
  <si>
    <t>→ CONSTRUCTORA DE PAVIMENTOS ASFALTICOS BITUMIX S.A</t>
  </si>
  <si>
    <t>Operations (300)</t>
  </si>
  <si>
    <t>Operations (301)</t>
  </si>
  <si>
    <t>→ ALDESA CHILE SPA</t>
  </si>
  <si>
    <t>→ ALTAK SPA</t>
  </si>
  <si>
    <t>→ CMET TELECOMUNICACIONES S.A</t>
  </si>
  <si>
    <t>→ COMERCIAL E INVERSIONES PANAMERICAN (CHILE) LTDA.</t>
  </si>
  <si>
    <t>→ COMITE DE AGUA POTABLE DE PUTAGAN</t>
  </si>
  <si>
    <t>→ CONSTRUCTORA E INGENIERIA SAN SEBASTIAN SPA</t>
  </si>
  <si>
    <t>→ CONSULTORA BHT CHILE LIMITADA</t>
  </si>
  <si>
    <t>→ COOP DE AGUA POTABLE ALCANTA YSANEA AMBIE CHACARILLA CAIVAN LIMITADA</t>
  </si>
  <si>
    <t>→ COOPERATIVA DE SERVICIOS SANITARIOS MAULE</t>
  </si>
  <si>
    <t>→ CYD INGENIERIA Y CONSTRUCCION LIMITADA</t>
  </si>
  <si>
    <t>→ Comite de Agua Potable Rural de Ninquihue</t>
  </si>
  <si>
    <t>→ Coop De Servicio De Agua Potable Copihue</t>
  </si>
  <si>
    <t>→ DLK INGENIERIA SPA</t>
  </si>
  <si>
    <t>→ EFYL SPA</t>
  </si>
  <si>
    <t>→ ENTEL</t>
  </si>
  <si>
    <t>→ ENTEL PCS TELECOMUNICACIONES S A</t>
  </si>
  <si>
    <t>→ INMOBILIARIA DON JOSE LIMITADA</t>
  </si>
  <si>
    <t>→ INVERSIONES MARINI LIMITADA</t>
  </si>
  <si>
    <t>→ MARIA EUGENIA SEGOVIA CONCHA INGENIERIA Y CONSULTORIA E.I.R.L.</t>
  </si>
  <si>
    <t>→ MATABICHOS CONTROL DE PLAGAS LTDA</t>
  </si>
  <si>
    <t>→ NUEVOSUR S.A.</t>
  </si>
  <si>
    <t>→ O Y C SERVICIOS GENERALES SPA</t>
  </si>
  <si>
    <t>→ OTTH E HIJOS SPA</t>
  </si>
  <si>
    <t>→ RUCALHUE ENERGIA SPA</t>
  </si>
  <si>
    <t>→ SONDA S.A.</t>
  </si>
  <si>
    <t>→ TECINCO SOCIEDAD ANONIMA</t>
  </si>
  <si>
    <t>→ VICHER SPA</t>
  </si>
  <si>
    <t>→ VOISSNET CLOUD SERVICES S.P.A</t>
  </si>
  <si>
    <t>Backoffice (302)</t>
  </si>
  <si>
    <t>→ BANCO DE CHILE</t>
  </si>
  <si>
    <t xml:space="preserve">→ CHILEXPRESS S A </t>
  </si>
  <si>
    <t>→ CONSORCIO NACIONAL DE DISTRIBUCION Y LOGISTICA S.A.</t>
  </si>
  <si>
    <t>→ DBNET INGENIERÍA DE SOFTWARE S.A</t>
  </si>
  <si>
    <t>→ DIVIISON MARKETING DIRECTO LIMITADA</t>
  </si>
  <si>
    <t>→ FIDELIZADOR SPA</t>
  </si>
  <si>
    <t>→ GLOBE S.A</t>
  </si>
  <si>
    <t>→ IDEA UNO SPA</t>
  </si>
  <si>
    <t>→ INTEGRO CORP SPA</t>
  </si>
  <si>
    <t>→ KON3CTADOS PRODUCCIONES SPA</t>
  </si>
  <si>
    <t xml:space="preserve">→ LC ASESORÍA INFORMÁTICA LIMITADA </t>
  </si>
  <si>
    <t>→ SERVICIO REGISTRO CIVIL</t>
  </si>
  <si>
    <t>→ SERVICIOS DE COBRANZA Y RECAUDACION PROCOBRO LIMITADA</t>
  </si>
  <si>
    <t>→ SERVICIOS EQUIFAX CHILE LIMITADA</t>
  </si>
  <si>
    <t>→ SOC  DE SERVICIOS ELECTRICOS ELYTEL SPA</t>
  </si>
  <si>
    <t>→ SOCIEDAD DE RECAUDACION Y PAGOS DE SERVICIOS LTDA.</t>
  </si>
  <si>
    <t>→ TECNOLOGÍA EN COBRANZAS SPA</t>
  </si>
  <si>
    <t>→ TRANSBANK S A</t>
  </si>
  <si>
    <t>→ UNIRED S.A.</t>
  </si>
  <si>
    <t>SPV (400)</t>
  </si>
  <si>
    <t>→ HERLINDA ESTELA AYALA PALACIOS</t>
  </si>
  <si>
    <t>Administration Department (401)</t>
  </si>
  <si>
    <t>→ A3D CHILE S A</t>
  </si>
  <si>
    <t>→ ACEPTA.COM SPA</t>
  </si>
  <si>
    <t>→ ADMIN. DE SUPERMERCADOS HIPER LIMITADA</t>
  </si>
  <si>
    <t>→ ADMINISTRACION Y GESTION DE ESTACIONES D</t>
  </si>
  <si>
    <t>→ ADMINISTRADORA DE VENTAS AL DETALLE LTDA</t>
  </si>
  <si>
    <t>→ AGRICOLA DON ARTURO SPA</t>
  </si>
  <si>
    <t>→ AGUA + SANA SPA</t>
  </si>
  <si>
    <t>→ AGUAS LV SPA</t>
  </si>
  <si>
    <t>→ AGUASANA SPA</t>
  </si>
  <si>
    <t>→ AL ZAHIR SPA</t>
  </si>
  <si>
    <t>→ ALIMENTOS SAN MARTIN SPA</t>
  </si>
  <si>
    <t>→ ALL SERVICE CERRAJERIA SPA</t>
  </si>
  <si>
    <t>→ ALMA ESTUDIO CREATIVO SPA</t>
  </si>
  <si>
    <t>→ ALMAKAPA S.A</t>
  </si>
  <si>
    <t>→ ANA DELIA NORAMBUENA AVILA</t>
  </si>
  <si>
    <t>→ ARCHIVERET</t>
  </si>
  <si>
    <t>→ AROS  ASOCIADOS SPA</t>
  </si>
  <si>
    <t>→ ASESORIAS Y COMUNICACIONES SUBJETIVA LIMITADA</t>
  </si>
  <si>
    <t>→ ASIA PACIFICO SPA</t>
  </si>
  <si>
    <t>→ ASIAMART SPA</t>
  </si>
  <si>
    <t>→ AUTOMOTRIZ CORDILLERA SA.</t>
  </si>
  <si>
    <t>→ AUTOPISTA NUEVA VESPUCIO SUR S.A</t>
  </si>
  <si>
    <t>→ BANCO DE CREDITO E INVERSIONES</t>
  </si>
  <si>
    <t>→ BARRERA HERMANOS SPA</t>
  </si>
  <si>
    <t>→ BERTHA ZENDY PITA CERDAN</t>
  </si>
  <si>
    <t>→ BOMBONES VARSOVIENNE SA</t>
  </si>
  <si>
    <t>→ BRASAS CURICO SPA</t>
  </si>
  <si>
    <t>→ BUSES TEC SPA</t>
  </si>
  <si>
    <t>→ C.A SPA</t>
  </si>
  <si>
    <t>→ CAI S.A.</t>
  </si>
  <si>
    <t>→ CAMARA CHILENO CHINA DE COMERCIO INDUSTRIA Y TURISMO A G</t>
  </si>
  <si>
    <t>→ CAREY Y CIA LTDA.</t>
  </si>
  <si>
    <t>→ CARLOS ALBERTO CHERO VALVERDE COMUNICACIONES EIRL</t>
  </si>
  <si>
    <t>→ CAV S.A.</t>
  </si>
  <si>
    <t>→ CAVAS REUNIDAS S.A</t>
  </si>
  <si>
    <t xml:space="preserve">→ CENCOSUD RETAIL S.A. </t>
  </si>
  <si>
    <t>→ CENTRO DE CAPACITACIÓN Y PERFECCIONAMIENTO DE INGLÉS</t>
  </si>
  <si>
    <t>→ CHILEAN SEA BASS EXPORT S.A</t>
  </si>
  <si>
    <t>→ CHINA CONSTRUCTION BANK, AGENCIA EN CHILE</t>
  </si>
  <si>
    <t>→ CIA.CHILENA DE COMUNICACIONES S.A.</t>
  </si>
  <si>
    <t>→ CITY PROPIEDADES LIMITADA</t>
  </si>
  <si>
    <t>→ CIVICO LAS CONDES LIMITADA</t>
  </si>
  <si>
    <t>→ COLORJET SPA</t>
  </si>
  <si>
    <t>→ COM ANZENDAIICHI LTDA</t>
  </si>
  <si>
    <t>→ COM MEDIAPRO LTDA</t>
  </si>
  <si>
    <t>→ COMBUSTIBLES RAPALLO LTDA</t>
  </si>
  <si>
    <t>→ COMERCIAL ALBATROS LIMITADA</t>
  </si>
  <si>
    <t>→ COMERCIAL ALVANI LIMITADA</t>
  </si>
  <si>
    <t>→ COMERCIAL BOZENLIGHT LIMITADA</t>
  </si>
  <si>
    <t>→ COMERCIAL C Y D LTDA.</t>
  </si>
  <si>
    <t>→ COMERCIAL COMPU PRINT LIMITADA</t>
  </si>
  <si>
    <t>→ COMERCIAL DELTA SPA</t>
  </si>
  <si>
    <t>→ COMERCIAL E INVERSIONES ALBENGA LTDA</t>
  </si>
  <si>
    <t>→ COMERCIAL ECCSA S.A.</t>
  </si>
  <si>
    <t>→ COMERCIAL FORYSEG SPA</t>
  </si>
  <si>
    <t>→ COMERCIAL G Q LIMITADA</t>
  </si>
  <si>
    <t>→ COMERCIAL GREZ Y BUGMANN LIMITADA</t>
  </si>
  <si>
    <t>→ COMERCIAL GRUPO MYDO LTDA</t>
  </si>
  <si>
    <t>→ COMERCIAL HERNANDEZ H&amp;P LIMITADA</t>
  </si>
  <si>
    <t>→ COMERCIAL ICOM SPA</t>
  </si>
  <si>
    <t>→ COMERCIAL LA PUNTA LIMITADA</t>
  </si>
  <si>
    <t>→ COMERCIAL LOS ROQUES LIMITADA</t>
  </si>
  <si>
    <t>→ COMERCIAL MYC FUEL LIMITADA</t>
  </si>
  <si>
    <t>→ COMERCIAL NAPA LIMITADA</t>
  </si>
  <si>
    <t>→ COMERCIAL NAVEA LIMITADA</t>
  </si>
  <si>
    <t>→ COMERCIAL ORELLANA Y COMPANIA LTDA</t>
  </si>
  <si>
    <t>→ COMERCIAL PEUMO LIMITADA</t>
  </si>
  <si>
    <t>→ COMERCIAL QUEZADA Y FREDES SPA</t>
  </si>
  <si>
    <t>→ COMERCIAL TECH SOCIEDAD ANONIMA</t>
  </si>
  <si>
    <t>→ COMERCIAL TECNICA LIMITADA</t>
  </si>
  <si>
    <t>→ COMERCIAL TRIBANDA LIMITADA</t>
  </si>
  <si>
    <t>→ COMERCIAL Y GASTRONOMICA INTERNACIONAL SPA</t>
  </si>
  <si>
    <t>→ COMERCIAL Y SERVICIOS AGUA SANTA LIMITAD</t>
  </si>
  <si>
    <t>→ COMERCIAL Y SERVICIOS AREMITI LTDA</t>
  </si>
  <si>
    <t>→ COMERCIAL Y SERVICIOS RIVO LIMITADA</t>
  </si>
  <si>
    <t>→ COMERCIAL Y SERVICIOS V Y A LTDA</t>
  </si>
  <si>
    <t>→ COMERCIAL YIYI LIMITADA</t>
  </si>
  <si>
    <t>→ COMERCIAL ZHENGEN LU LIMITADA</t>
  </si>
  <si>
    <t>→ COMERCIALIZADORA DE ALIMENTOS CORACHI S</t>
  </si>
  <si>
    <t>→ COMERCIALIZADORA DE PRODUCTOS ELÉCTRICOS Y DE ILUMINACIÓN SPA</t>
  </si>
  <si>
    <t>→ COMERCIALIZADORA DITEC AUTOMOVILES S.A.</t>
  </si>
  <si>
    <t>→ COMERCIALIZADORA DOÑA MARTINA</t>
  </si>
  <si>
    <t>→ COMERCIALIZADORA MAURICIO PASTENE VALLEJ</t>
  </si>
  <si>
    <t>→ COMERCIALIZADORA Y DISTRIBUIDORA ORTIGOZA SPA</t>
  </si>
  <si>
    <t>→ COMP. GRÁFICA APLICADA Y CIA. LTDA.</t>
  </si>
  <si>
    <t>→ COMPUTACION CONSTANZA SOFIA LIMITADA</t>
  </si>
  <si>
    <t>→ COMUNICA 360 SPA</t>
  </si>
  <si>
    <t>→ COMUNICACIONES ASESORIAS Y SERVICIOS E-CLIP LIMITADA</t>
  </si>
  <si>
    <t>→ CONECT 360 SPA</t>
  </si>
  <si>
    <t>→ CONSTRUCCIONES MAURICIO RODRIGO MAGAÑA CASTILLO EIRL</t>
  </si>
  <si>
    <t>→ CONSULTING AND SERVICE LIMITADA</t>
  </si>
  <si>
    <t>→ CONSULTORIA ACTUARIAL CHILE LIMITADA</t>
  </si>
  <si>
    <t>→ CONSULTORIAS Y ASESORIAS LE CONS SPA</t>
  </si>
  <si>
    <t>→ CONSULTORÍA ACTUARIAL CHILE SPA</t>
  </si>
  <si>
    <t>→ COPEC S.A</t>
  </si>
  <si>
    <t>→ CRONOS II INVERSIONES INMOBILIARIAS SPA</t>
  </si>
  <si>
    <t>→ Combustibles Maria Cecilia Escobar EIRL</t>
  </si>
  <si>
    <t>→ DECORENT S.A</t>
  </si>
  <si>
    <t xml:space="preserve">→ DHL EXPRESS (CHILE) LTDA </t>
  </si>
  <si>
    <t>→ DIARIO TALCA SPA</t>
  </si>
  <si>
    <t>→ DISTRIBUCIONES JURUDUCAS DE CHILE SPA</t>
  </si>
  <si>
    <t>→ DJEZAIR SPA</t>
  </si>
  <si>
    <t>→ DOMES DE RESINA CHILE SPA</t>
  </si>
  <si>
    <t>→ EDUARDO ABEDRAPO Y COMPANIA LIMITADA</t>
  </si>
  <si>
    <t>→ EDUARDO GAMBOA Y ANDERSSON LIMITADA</t>
  </si>
  <si>
    <t>→ EL ARABISH SPA</t>
  </si>
  <si>
    <t>→ EL DESEO SPA</t>
  </si>
  <si>
    <t>→ EL PERAL SPA</t>
  </si>
  <si>
    <t>→ ELBA MAGALY AURISTELA GUERRERO CORTES</t>
  </si>
  <si>
    <t>→ ELECTRONICA CASA ROYAL LIMITADA</t>
  </si>
  <si>
    <t>→ EMPRESA EL MERCURIO S.A.P.</t>
  </si>
  <si>
    <t>→ EMPRESA NACIONAL DE CERTIFICACION ELECTRONICA SA</t>
  </si>
  <si>
    <t>→ EMPRESA PERIODÍSTICA LA DISCUSIÓN S.A.</t>
  </si>
  <si>
    <t>→ EMPRESAS DMG S.A.</t>
  </si>
  <si>
    <t>→ ENERGY FITNESS CLUBS SPA</t>
  </si>
  <si>
    <t>→ ERNST &amp; YOUNG SERVICIOS PROFESIONALES DE AUDITORIA Y ASES LIMITADA</t>
  </si>
  <si>
    <t>→ ESAMA FOODS SPA</t>
  </si>
  <si>
    <t>→ ESIGN S.A</t>
  </si>
  <si>
    <t>→ ESMAX RED LIMITADA</t>
  </si>
  <si>
    <t xml:space="preserve">→ ESTACION DE SERVICIO LC SPA </t>
  </si>
  <si>
    <t>→ EXPORTADORA E IMPORTADORA EMA LIMITADA</t>
  </si>
  <si>
    <t xml:space="preserve">→ EXTINTORES START FIRE Y CIA LTDA. </t>
  </si>
  <si>
    <t>→ EY CONSULTORES LTDA</t>
  </si>
  <si>
    <t>→ EY Consulting SpA</t>
  </si>
  <si>
    <t>→ Empresa Radio y Televisión La Discusión S.A</t>
  </si>
  <si>
    <t>→ FALABELLA RETAIL S.A.</t>
  </si>
  <si>
    <t>→ FAMILIA FSK SPA</t>
  </si>
  <si>
    <t>→ FARMACIAS CRUZ VERDE S A</t>
  </si>
  <si>
    <t>→ FEBOS AMI SPA</t>
  </si>
  <si>
    <t>→ FIRE SECURITY   SPA</t>
  </si>
  <si>
    <t>→ FOODIES SPA</t>
  </si>
  <si>
    <t>→ FORUS S.A</t>
  </si>
  <si>
    <t>→ FUNDACION COMUNICACIONES EL SEMBRADOR</t>
  </si>
  <si>
    <t>→ FURO GROUP SPA</t>
  </si>
  <si>
    <t>→ GABRIEL EDUARDO JIMINEZ MARTINELLI</t>
  </si>
  <si>
    <t>→ GARCIA Y CIA LDTA</t>
  </si>
  <si>
    <t>→ GASTRONIMIA SHU XIANG LIMITADA</t>
  </si>
  <si>
    <t>→ GASTRONOMIA CENTRAL SPA</t>
  </si>
  <si>
    <t>→ GASTRONOMICA APERO SPA</t>
  </si>
  <si>
    <t>→ GESTION DE TURISMO Y NEGOCIOS ASIA PACIFICO LIMITADA</t>
  </si>
  <si>
    <t>→ GH HOTELERA sPA</t>
  </si>
  <si>
    <t>→ GIMNASIO ENERGY AQUA LIMITADA</t>
  </si>
  <si>
    <t>→ GP &amp; LP SERVICIOS LIMITADA</t>
  </si>
  <si>
    <t>→ GRAFICAS CITY SPA</t>
  </si>
  <si>
    <t>→ GTD MANQUEHUE S.A.</t>
  </si>
  <si>
    <t>→ HALTER SPA</t>
  </si>
  <si>
    <t>→ HAPEN SPA</t>
  </si>
  <si>
    <t>→ HAPPY PARK SPA</t>
  </si>
  <si>
    <t>→ HC SV SPA</t>
  </si>
  <si>
    <t>→ HIPERMERCADOS TOTTUS S.A.</t>
  </si>
  <si>
    <t>→ HOSTAL LOS TRONCOS PATRICIA ALBORNOZ E.I.R.L.</t>
  </si>
  <si>
    <t>→ HOTEL DIEGO DE ALMAGRO TALCA EXPRESS</t>
  </si>
  <si>
    <t>→ HOTELERA DIEGO DE ALMAGRO LTDA</t>
  </si>
  <si>
    <t>→ HOTELERA HOLANDA LIMITADA</t>
  </si>
  <si>
    <t>→ HOTELERA LA GLORIA SPA</t>
  </si>
  <si>
    <t>→ HOTELERA MDS CHILLÁN S.A.</t>
  </si>
  <si>
    <t>→ HOTELES SOMMELIERS SPA</t>
  </si>
  <si>
    <t>→ IKEA</t>
  </si>
  <si>
    <t>→ ILOP S A</t>
  </si>
  <si>
    <t>→ IMP. Y EXP. DE ALIMENTOS CHINAMART LIMITADA</t>
  </si>
  <si>
    <t>→ IMPORTACIONES Y EXPORTACIONES TECNODATA S A</t>
  </si>
  <si>
    <t>→ IMPORTADORA Y EXPORTADORA ZHUOYUE LTDA</t>
  </si>
  <si>
    <t>→ IMPRESORES BESNIER SPA</t>
  </si>
  <si>
    <t>→ INES DEL ROSARIO ORELLANA YANEZ</t>
  </si>
  <si>
    <t>→ INMER RAUL QUIJANO MORENO</t>
  </si>
  <si>
    <t>→ INMOBILIARIA E INVERSIONES G CUATRO S.A.</t>
  </si>
  <si>
    <t>→ INVERSIONES ANDRES ASTORGA E.I.R.L.</t>
  </si>
  <si>
    <t>→ INVERSIONES ARANGUIZ Y URRUTIA LIMITADA</t>
  </si>
  <si>
    <t>→ INVERSIONES BONARDA WINE  GOURMET SPA</t>
  </si>
  <si>
    <t>→ INVERSIONES CALADOC WINE &amp; GOURMET SPA</t>
  </si>
  <si>
    <t>→ INVERSIONES CITA SPA</t>
  </si>
  <si>
    <t>→ INVERSIONES COSTERAS SPA</t>
  </si>
  <si>
    <t>→ INVERSIONES D.M.G. SPA</t>
  </si>
  <si>
    <t>→ INVERSIONES DDAROCH SPA</t>
  </si>
  <si>
    <t>→ INVERSIONES DONA ESTELA SPA</t>
  </si>
  <si>
    <t>→ INVERSIONES ENEX SA</t>
  </si>
  <si>
    <t>→ INVERSIONES GASTRONOMICAS MM SPA</t>
  </si>
  <si>
    <t>→ INVERSIONES LA GLORIA S.A.</t>
  </si>
  <si>
    <t>→ INVERSIONES RENT AND FURNISHED SPA</t>
  </si>
  <si>
    <t>→ INVERSIONES SANTA CLOTILDE LTDA</t>
  </si>
  <si>
    <t>→ INVERSIONES SANTA ORIETA SPA</t>
  </si>
  <si>
    <t>→ INVERSIONES TORINO SPA</t>
  </si>
  <si>
    <t>→ INVERSIONES VERDUGO Y VERDUGO LIMITADA</t>
  </si>
  <si>
    <t>→ INVERSIONES Y RESTAURANTES CAL</t>
  </si>
  <si>
    <t>→ ISIDORA SPA</t>
  </si>
  <si>
    <t>→ Instituto Nacional de Normalizacion</t>
  </si>
  <si>
    <t>→ JACQUELINE DEL CARMEN AVENDANO GODOY</t>
  </si>
  <si>
    <t>→ JAIME ANTONIO SOTO MARTINEZ</t>
  </si>
  <si>
    <t>→ JAIME BASCUÑAN Y COMPAÑIA LIMITADA</t>
  </si>
  <si>
    <t>→ JAIME ENRIQUE CARELLANCA HUENTELAF</t>
  </si>
  <si>
    <t>→ JAIME MORERE RUIZ TAGLE Y CIA LIMITADA</t>
  </si>
  <si>
    <t>→ JASALTEC SPA</t>
  </si>
  <si>
    <t>→ JAVIER ANIBAL EGOAVIL GASPAR</t>
  </si>
  <si>
    <t>→ JOSE ZAMORA ESTELA</t>
  </si>
  <si>
    <t>→ JUAN DE DIOS FUENTES DOMINGUEZ</t>
  </si>
  <si>
    <t>→ JUAN MANUEL PONCE TOBAR</t>
  </si>
  <si>
    <t>→ KOMAX S.A.</t>
  </si>
  <si>
    <t>→ LA MOTONETA SOCIEDAD DE RESPONSABILIDAD LIMITADA</t>
  </si>
  <si>
    <t>→ LANTANO HOTEL SPA</t>
  </si>
  <si>
    <t>→ LARRAIN Y COMPANIA ABOGADOS LIMITADA</t>
  </si>
  <si>
    <t>→ LAS BRASAS SPA</t>
  </si>
  <si>
    <t>→ LEAN TECHNOLOGIES SPA</t>
  </si>
  <si>
    <t>→ LENOVO AGENCIA EN CHILE</t>
  </si>
  <si>
    <t>→ LIDER DOMICILIO VENTAS Y DIST.LTDA.</t>
  </si>
  <si>
    <t>→ LORENA DE LOS ANGELES VON HAUSEN RICE</t>
  </si>
  <si>
    <t>→ LOS LEÑOS S.A</t>
  </si>
  <si>
    <t>→ MANUEL ANTONIO ARELLANO HERNANDEZ</t>
  </si>
  <si>
    <t>→ MANUEL DIEZ Y CIA SPA</t>
  </si>
  <si>
    <t>→ MANUEL EDUARDO CARTES OLIVARES MUDANZAS E.I.R.L.</t>
  </si>
  <si>
    <t>→ MANUEL MORALES GONZALEZ SERVICIOS INFORMATICOS E.I.R.L.</t>
  </si>
  <si>
    <t>→ MARIA FRANCISCA ZUNIGA MILLAN CREACION Y FOMENTO DE INSTITUCION DESTIN</t>
  </si>
  <si>
    <t>→ MARINA HOTELES LTDA.</t>
  </si>
  <si>
    <t>→ MARIO CESAR GRAU ORTEGA</t>
  </si>
  <si>
    <t>→ MARIO HUMBERTO GRENE FUENTEALBA</t>
  </si>
  <si>
    <t>→ MARSH RISK CONSULTING LIMITADA</t>
  </si>
  <si>
    <t>→ MATRIZ IDEAS S.A</t>
  </si>
  <si>
    <t>→ MERCADO KENNEDY SPA</t>
  </si>
  <si>
    <t>→ MERELEC SPA.</t>
  </si>
  <si>
    <t>→ METLIFE CHILE SEGUROS DE VIDA S.A.</t>
  </si>
  <si>
    <t>→ MGO DISEÑO Y DECORACION LIMITADA</t>
  </si>
  <si>
    <t>→ MIGUEL ANGEL ABASOLO RUSSO</t>
  </si>
  <si>
    <t>→ MIGUEL VARGAS ESPINOSA E HIJOS LIMITADA</t>
  </si>
  <si>
    <t>→ MOON SPA</t>
  </si>
  <si>
    <t>→ MOTOBOY CHILE SPA</t>
  </si>
  <si>
    <t>→ MT VIAJES Y NEGOCIOS SPA</t>
  </si>
  <si>
    <t>→ MUEBLES SUR SPA</t>
  </si>
  <si>
    <t>→ MYRNA AURELIA DEL PINO RODRIGUEZ</t>
  </si>
  <si>
    <t>→ NETEXPERTOS LTDA</t>
  </si>
  <si>
    <t>→ OK MARKET S.A</t>
  </si>
  <si>
    <t>→ PARRILLADAS EL ESTANCIERO MATIAS POLICELLA E.I.R.L.</t>
  </si>
  <si>
    <t>→ PARY SPA</t>
  </si>
  <si>
    <t>→ PASTELERIA LA ABUELITA S.A</t>
  </si>
  <si>
    <t>→ PATRICIO MARCELO PEREIRA JURANOVIC</t>
  </si>
  <si>
    <t>→ PEREZ Y MOURAS LTDA</t>
  </si>
  <si>
    <t>→ PERSONAL COMPUTER FACTORY</t>
  </si>
  <si>
    <t>→ PLATILLO VOLADOR SPA</t>
  </si>
  <si>
    <t>→ PROVEEDORES INTEGRALES PRISA S.A.</t>
  </si>
  <si>
    <t>→ PUBLICITARIA COM E INMOB PALOMA LTDA</t>
  </si>
  <si>
    <t>→ PULMAY SEAFOOD SPA</t>
  </si>
  <si>
    <t>→ QUIROMASAJE DANIELA GATICA LOPEZ E.I.R.L.</t>
  </si>
  <si>
    <t>→ QUIROZ Y DROGUETT LIMITADA</t>
  </si>
  <si>
    <t>→ Quality Water Service Chile SpA</t>
  </si>
  <si>
    <t>→ R&amp;A ASESORIAS GESTION DE CALIDAD INTEGRAL LIMITADA</t>
  </si>
  <si>
    <t>→ RAUL BERNARDO ALVARADO FUENTEALBA</t>
  </si>
  <si>
    <t>→ RB MBE CHILE SPA</t>
  </si>
  <si>
    <t>→ REAL ESTATE BROKERAGE SPA</t>
  </si>
  <si>
    <t>→ REAL ESTATE SERVICES S.A.</t>
  </si>
  <si>
    <t>→ RENTAS HOTELERAS SPA</t>
  </si>
  <si>
    <t>→ RENTAS Y SERVICIOS S.A</t>
  </si>
  <si>
    <t>→ RESTAURANT DE TURISMO CHILENAZO LTDA</t>
  </si>
  <si>
    <t>→ RESTAURANT EL DANUBIO AZUL LTDA</t>
  </si>
  <si>
    <t>→ RESTAURANT ORIENTAL LIMITADA</t>
  </si>
  <si>
    <t>→ RESTAURANTES INTERNACIONALES SPA</t>
  </si>
  <si>
    <t>→ RESTORAN PINPILINPAUSHA SPA</t>
  </si>
  <si>
    <t>→ RESTORANES DEL SUR LIMITADA</t>
  </si>
  <si>
    <t>→ RETRATA SPA</t>
  </si>
  <si>
    <t>→ RICARDO VILLALOBOS MUNOZ SEGURIDAD E.I.R.L.</t>
  </si>
  <si>
    <t>→ RICOH CHILE</t>
  </si>
  <si>
    <t>→ RODRIGO BASTIAS CONTRERAS</t>
  </si>
  <si>
    <t>→ RUBEN ANSELMO SAAVEDRA SANDOVAL</t>
  </si>
  <si>
    <t xml:space="preserve">→ RUTA DEL MAIPO SOCIEDAD CONCESIONARIA S.A. </t>
  </si>
  <si>
    <t>→ RUTA DEL MAULE SOC. CONCESIONARIA S.A.</t>
  </si>
  <si>
    <t>→ SERVICIOS 24 / 7 SPA</t>
  </si>
  <si>
    <t>→ SERVICIOS CONEXION D.W.I. SPA</t>
  </si>
  <si>
    <t>→ SERVICIOS DE MARKETING Y MERCHANDISING BULLET LTDA</t>
  </si>
  <si>
    <t>→ SERVICIOS DE PUBLICIDAD LOS MERCADERES LIMITADA</t>
  </si>
  <si>
    <t>→ SERVICIOS FULL LAVACAR SPA</t>
  </si>
  <si>
    <t>→ SERVICIOS GASTRONOMICOS FRANCISCA MUNIZAGA EIRL</t>
  </si>
  <si>
    <t>→ SERVICIOS INTEGRALES MC SPA</t>
  </si>
  <si>
    <t>→ SERVICIOS LEGALES GK SPA</t>
  </si>
  <si>
    <t>→ SIETE</t>
  </si>
  <si>
    <t>→ SMOOTHIX SPA</t>
  </si>
  <si>
    <t>→ SOC COM E INVERSIONES LUIS VALDES RIVAS Y CIA  LTDA</t>
  </si>
  <si>
    <t>→ SOC COMERCIAL SANTA SOLEDAD LTDA</t>
  </si>
  <si>
    <t>→ SOC GASTRONOMICA LAS VACAS GORDAS LIMITADA</t>
  </si>
  <si>
    <t>→ SOC. COMERC. DE REPUESTOS S.P.A.</t>
  </si>
  <si>
    <t>→ SOCIEDAD  5Y LIMITADA</t>
  </si>
  <si>
    <t>→ SOCIEDAD AGRICOLA Y GANADERA SAN LUIS LTDA</t>
  </si>
  <si>
    <t>→ SOCIEDAD COMERCIAL EL PARRON LTDA</t>
  </si>
  <si>
    <t>→ SOCIEDAD COMERCIAL GASTRONOMICA VIENTO SUR LIMITADA</t>
  </si>
  <si>
    <t>→ SOCIEDAD COMERCIAL HYP SPA</t>
  </si>
  <si>
    <t>→ SOCIEDAD COMERCIAL MENKE Y HELD LIMITADA</t>
  </si>
  <si>
    <t>→ SOCIEDAD COMERCIAL NUEVA BAVIERA LIMITADA</t>
  </si>
  <si>
    <t>→ SOCIEDAD COMERCIAL THE GAON LIMITADA</t>
  </si>
  <si>
    <t xml:space="preserve">→ SOCIEDAD COMERCIALIZADORA NUEVA LONCOMILLA LIMITADA </t>
  </si>
  <si>
    <t>→ SOCIEDAD CONCESIONARIA AUTOPISTA CENTRAL S.A</t>
  </si>
  <si>
    <t>→ SOCIEDAD CONCESIONARIA AUTOPISTA DEL ACONCAGUA S.A.</t>
  </si>
  <si>
    <t>→ SOCIEDAD CONCESIONARIA RUTA 5 CHILLAN-COLLIPULLI S.A.</t>
  </si>
  <si>
    <t>→ SOCIEDAD CONCESIONARIA VESPUCIO NORTE EXPRESS S.A</t>
  </si>
  <si>
    <t>→ SOCIEDAD CONCESIONARIA VESPUCIO ORIENTE S.A.</t>
  </si>
  <si>
    <t>→ SOCIEDAD DE DESARROLLO TECNOLOGICO DE LA U DE SANTIAGO DE CHILE LTDA</t>
  </si>
  <si>
    <t>→ SOCIEDAD DE INVERSIONES VACCARO COLLAO E HIJOS LIMITADA</t>
  </si>
  <si>
    <t>→ SOCIEDAD DE INVERSIONES Y GASTRONOMICA SABOR Y AROMA LIMITADA</t>
  </si>
  <si>
    <t>→ SOCIEDAD DESARROLLO TURISMO TALCA S.A.</t>
  </si>
  <si>
    <t>→ SOCIEDAD GASTRONOMICA AVELLANEDA PEREZ LIMITADA</t>
  </si>
  <si>
    <t>→ SOCIEDAD GASTRONOMICA BEC LTDA.</t>
  </si>
  <si>
    <t>→ SOCIEDAD GASTRONOMICA PEREZ DIAZ Y COMPANIA LIMITADA</t>
  </si>
  <si>
    <t>→ SOCIEDAD GASTRONOMICA RAMIREZ Y MEDINA LIMITADA</t>
  </si>
  <si>
    <t>→ SOCIEDAD GASTRONÓMICA JPR LTDA</t>
  </si>
  <si>
    <t>→ SOCIEDAD RESTAURANT CASABOSQUE Y COMPAÑIA LIMITADA</t>
  </si>
  <si>
    <t>→ SODIMAC S.A.</t>
  </si>
  <si>
    <t>→ STECK Y COMPANIA SPA</t>
  </si>
  <si>
    <t>→ SURGRAFIC S.A.</t>
  </si>
  <si>
    <t>→ Sociedad Concesionaria Costanera Norte S.A.</t>
  </si>
  <si>
    <t>→ TANTA SPA</t>
  </si>
  <si>
    <t>→ TECNOBUY SPA</t>
  </si>
  <si>
    <t>→ TELECOMUNICACIONES CORDILLERA LIMITADA</t>
  </si>
  <si>
    <t>→ TITO RAUL PARDAVE ROJAS</t>
  </si>
  <si>
    <t>→ TOCTV SPA</t>
  </si>
  <si>
    <t>→ TOUR LIFE CHILE LIMITADA</t>
  </si>
  <si>
    <t>→ TURIS LIT LIMITADA</t>
  </si>
  <si>
    <t>→ TURISMO COCHA S.A.</t>
  </si>
  <si>
    <t>→ TURISMO Y ARTESANIAS CHILENAS SPA</t>
  </si>
  <si>
    <t>→ TURRI S.A.</t>
  </si>
  <si>
    <t>→ VENTA DE ACCESORIOS Y SERVICIO TECNICO PARA CELULARES Y EQUIPOS ELECTR</t>
  </si>
  <si>
    <t>→ VIDEOWALLS Y SISTEMAS VISUALES SPA</t>
  </si>
  <si>
    <t>→ VOLCANO SPA</t>
  </si>
  <si>
    <t>→ VTR Comunicaciones SpA</t>
  </si>
  <si>
    <t>→ WEICHAO HUANG</t>
  </si>
  <si>
    <t>→ XIMENA ANTONIA BECERRA ANABALON</t>
  </si>
  <si>
    <t>→ YACUS S.A</t>
  </si>
  <si>
    <t>Others (402)</t>
  </si>
  <si>
    <t>→  MAXI MOBILITY CHILE II SPA</t>
  </si>
  <si>
    <t>→ ACOSTA Y AGUAYO SPA - NUEVA</t>
  </si>
  <si>
    <t>→ AIGNER RODOLFO E HIJO LIMITADA</t>
  </si>
  <si>
    <t>→ ANGELITA CONSTRUCCIONES SPA</t>
  </si>
  <si>
    <t>→ ARRIENDO DE MAQUINAS Y TRANSPORTES WEIHRAUCH &amp; VARELA LTDA</t>
  </si>
  <si>
    <t>→ ASIAMERICA IMPORTACIONES Y COMERCIALIZADORA SPA</t>
  </si>
  <si>
    <t>→ AndesCom SPA</t>
  </si>
  <si>
    <t>→ CENTRO DE SERVICIOS FOCACCI BORQUEZ LTDA</t>
  </si>
  <si>
    <t>→ COMBUSTIBLES J Y N LTDA.</t>
  </si>
  <si>
    <t>→ COMBUSTIBLES VARELA LIMITADA</t>
  </si>
  <si>
    <t>→ COMERCIAL HUAN LE LIMITADA</t>
  </si>
  <si>
    <t>→ COMERCIAL JAM SPA</t>
  </si>
  <si>
    <t>→ COMERCIAL VAIVEN SPA</t>
  </si>
  <si>
    <t>→ COMERCIAL VANTEK SPA</t>
  </si>
  <si>
    <t>→ COMERCIALIZADORA SKECHERS CHILE LIMITADA</t>
  </si>
  <si>
    <t>→ CRAZYMANIA SPA</t>
  </si>
  <si>
    <t>→ EFESO</t>
  </si>
  <si>
    <t>→ ELABORADORA YANIRA ESCOBAR SALDAÑA EMPRESA INDIVIDUAL DE RESPONSABILIDAD LIMITADA</t>
  </si>
  <si>
    <t>→ ELITE CENTER SPA</t>
  </si>
  <si>
    <t>→ FCR CHILE CERTIFICACIONES LTDA</t>
  </si>
  <si>
    <t>→ GESTION EN ENERGIAS Y MEDIO AMBIENTE SPA</t>
  </si>
  <si>
    <t>→ GLAM S.A.</t>
  </si>
  <si>
    <t>→ HOTEL INSIGNE SPA</t>
  </si>
  <si>
    <t>→ IMPORTACION Y EXPORTACION ALISO SPA</t>
  </si>
  <si>
    <t>→ IMPORTADORA Y EXPORTADORA ESTRELLA TRADING LIMITADA</t>
  </si>
  <si>
    <t>→ IMPRESORES LAS CONDES SPA</t>
  </si>
  <si>
    <t>→ INVERSIONES GASTRONOMICAS GMR S A</t>
  </si>
  <si>
    <t>→ JORMAR SPA</t>
  </si>
  <si>
    <t>→ KANSAI CHILE SPA</t>
  </si>
  <si>
    <t>→ KBO CHILE CONSULTORES SOCIEDAD ANONIMA</t>
  </si>
  <si>
    <t>→ LATAM AIRLINES GROUP S.A.</t>
  </si>
  <si>
    <t>→ LILIANA KOTLIARENCO AZERMAN</t>
  </si>
  <si>
    <t>→ MANTAR SPA</t>
  </si>
  <si>
    <t>→ MARCELO ENRIQUE BEAS DONOSO</t>
  </si>
  <si>
    <t>→ MERY ELIZABETH PARRA DOMINGUEZ</t>
  </si>
  <si>
    <t>→ MIGUEL ERASMO ORTIZ ALBORNOZ</t>
  </si>
  <si>
    <t>→ MOZART S.A.</t>
  </si>
  <si>
    <t>→ MUTUAL DE SEGUROS DE CHILE</t>
  </si>
  <si>
    <t>→ PRO 5 INGENIERIA Y CONSTRUCCION LIMITADA</t>
  </si>
  <si>
    <t>→ PROXO SPA</t>
  </si>
  <si>
    <t>→ RENDIC  HNOS. S.A</t>
  </si>
  <si>
    <t>→ RESTAURANT LABARRA LIMITADA</t>
  </si>
  <si>
    <t>→ SERVICIOS AGRICOLAS JUAN RIGOBERTO CAMUS OLIVARES E.I.R.L.</t>
  </si>
  <si>
    <t>→ SERVIOBRAS SPA</t>
  </si>
  <si>
    <t>→ SOCIEDAD CARRASCO GALVEZ &amp; MORENO</t>
  </si>
  <si>
    <t>→ SOCIEDAD GASTRONOMICA CROM SPA</t>
  </si>
  <si>
    <t>→ SOCIEDAD GASTRONOMICA MANGIA LIMITADA</t>
  </si>
  <si>
    <t>→ Seguros Generales Suramericana S.A.</t>
  </si>
  <si>
    <t>→ TESAM CHILE SA</t>
  </si>
  <si>
    <t>→ TOKSTOCK SPA</t>
  </si>
  <si>
    <t>→ ULISES JOEL SEPULVEDA JARA</t>
  </si>
  <si>
    <t>→ YDELSO MEDINA NAVARRO</t>
  </si>
  <si>
    <t>Legal Department (403)</t>
  </si>
  <si>
    <t>→ CAMILO ANDRÉS DUARTE ILALUQUE</t>
  </si>
  <si>
    <t>→ EMHART, INOSTROZA Y CÍA ABOGADOS SOC PROF LTDA</t>
  </si>
  <si>
    <t>→ GARRIGUES CHILE LTDA</t>
  </si>
  <si>
    <t>→ GONZALEZ  DOMEYKO LIMITADA</t>
  </si>
  <si>
    <t>→ SERVICIOS JURIDICOS  BUDASIS LIMITADA</t>
  </si>
  <si>
    <t>HR Department (404)</t>
  </si>
  <si>
    <t>→ GRAFTON SUPPORT SERVICES S A</t>
  </si>
  <si>
    <t>→ TEMPLEA CONSULTORES SPA</t>
  </si>
  <si>
    <t>Finance Department (405)</t>
  </si>
  <si>
    <t>→ GRANT THORNTON CONSULTORIA Y SERVICIOS LIMITADA</t>
  </si>
  <si>
    <t>→ MANAGER SOFTWARE S.A.</t>
  </si>
  <si>
    <t>→ Manager Capacitaciones S.A.</t>
  </si>
  <si>
    <t>→ PRICEWATERHOUSECOOPERS CONSULTORES AUDITORES SPA</t>
  </si>
  <si>
    <t>Economic Department (406)</t>
  </si>
  <si>
    <t>→ IKONS ATN INVERSIONES LIMITADA</t>
  </si>
  <si>
    <t>Utilities (407)</t>
  </si>
  <si>
    <t xml:space="preserve">→ COMPAÑIA GENERAL DE ELECTRICIDAD SA </t>
  </si>
  <si>
    <t>→ COOPERATIVA DE CONSUMO DE ENERGIA ELECTRICA CHILLAN LTDA</t>
  </si>
  <si>
    <t>→ GLOBALSAT TELECOMUNICACIONES CHILE LIMITADA</t>
  </si>
  <si>
    <t>→ LUZ LINARES S.A.</t>
  </si>
  <si>
    <t>→ LUZ PARRAL S.A.</t>
  </si>
  <si>
    <t>→ SERVICIOS Y ENERGIAS DEL MAULE SPA</t>
  </si>
  <si>
    <t>→ TELEFONICA CHILE S.A</t>
  </si>
  <si>
    <t>→ TELEFONICA MOVILES CHILE S.A.</t>
  </si>
  <si>
    <t>IGYC Costs (408)</t>
  </si>
  <si>
    <t>→ INGENIERIA GESTION Y CONTROL S.A.</t>
  </si>
  <si>
    <t>Tax (800)</t>
  </si>
  <si>
    <t>Partial</t>
  </si>
  <si>
    <t>Cumulative</t>
  </si>
  <si>
    <t>Financing</t>
  </si>
  <si>
    <t>ITEM</t>
  </si>
  <si>
    <t>CATEGORY</t>
  </si>
  <si>
    <t>BALANCE</t>
  </si>
  <si>
    <t>DEVIATION</t>
  </si>
  <si>
    <t>UF_Avg</t>
  </si>
  <si>
    <t>Interest earned from time deposit - CLP</t>
  </si>
  <si>
    <t>Interest earned from time deposit - UF</t>
  </si>
  <si>
    <t>Recoveries from Settlements and Insurance - CLP</t>
  </si>
  <si>
    <t>Recoveries from Settlements and Insurance - UF</t>
  </si>
  <si>
    <t>BCI - Toll Collection - CLP</t>
  </si>
  <si>
    <t>Ban Chile- Toll Collection - CLP</t>
  </si>
  <si>
    <t>TOTAL -Toll  Collection - UF</t>
  </si>
  <si>
    <t>EPC Works (109)</t>
  </si>
  <si>
    <t>2025-07</t>
  </si>
  <si>
    <t>Insurance (701)</t>
  </si>
  <si>
    <t>→ CHACAY FOOD SPA</t>
  </si>
  <si>
    <t>→ CIVICO CENTRO LIMITADA</t>
  </si>
  <si>
    <t>→ ICM SERVICIOS SPA</t>
  </si>
  <si>
    <t>→ INVERSIONES 365 LTDA</t>
  </si>
  <si>
    <t>→ SOCIEDAD COMERCIAL BRAVO Y PAVEZ LTDA</t>
  </si>
  <si>
    <t>→ STAR BAR Y HOTEL SPA</t>
  </si>
  <si>
    <t>→ BUGAMBILIA SPA</t>
  </si>
  <si>
    <t>→ COMERCIAL DMARK SPA</t>
  </si>
  <si>
    <t>→ COMERCIAL Y SERVICIOS CYS LIMITADA</t>
  </si>
  <si>
    <t>→ LOS TORO SPA</t>
  </si>
  <si>
    <t>Expropiation &amp; Land Acquisition (106)</t>
  </si>
  <si>
    <t>→ MOP</t>
  </si>
  <si>
    <t>→ EMPRESA DE CORREOS DE CHILE</t>
  </si>
  <si>
    <t>2025-08</t>
  </si>
  <si>
    <t>Historical</t>
  </si>
  <si>
    <t>TOTAL UF</t>
  </si>
  <si>
    <t>TOTAL MM UF</t>
  </si>
  <si>
    <t>→ COPELEC LIMITADA</t>
  </si>
  <si>
    <t>2025-09</t>
  </si>
  <si>
    <t>→ OYC SERVICIOS GENERALES SPA</t>
  </si>
  <si>
    <t>→ GOODS &amp; RIGHTS</t>
  </si>
  <si>
    <t xml:space="preserve">→ PRE-EXISTING INFRASTRUCTURE </t>
  </si>
  <si>
    <t>→ TOLL REVENUE SHARING</t>
  </si>
  <si>
    <t>MOP (REVENUE SHARING)</t>
  </si>
  <si>
    <t>→ UBIM CGC</t>
  </si>
  <si>
    <t>→ Consorcio OYC Nera Group SpA</t>
  </si>
  <si>
    <t>→ Carey y Compañía Ltda</t>
  </si>
  <si>
    <t>→ Ignite Limitada</t>
  </si>
  <si>
    <t>→ ASESORIAS LEGALES 1921 LIMITADA</t>
  </si>
  <si>
    <t>→ Asesorias Bofill Escobar Limitada</t>
  </si>
  <si>
    <t>2025-10</t>
  </si>
  <si>
    <t>ROUTINE MAINTENANCE</t>
  </si>
  <si>
    <t>MAJOR MAINTENANCE</t>
  </si>
  <si>
    <t>Maintenance ASG &amp; PP (201)</t>
  </si>
  <si>
    <t>2025-11</t>
  </si>
  <si>
    <t>→ MARCELO BECERRA GUZMAN</t>
  </si>
  <si>
    <t>→ NODOWARE</t>
  </si>
  <si>
    <t>→ ANDRES SAN MARTIN</t>
  </si>
  <si>
    <t>→ DAC BEACHCROFT CHILE LIMITADA</t>
  </si>
  <si>
    <t>→ HERMANN CONSULTORES LTDA</t>
  </si>
  <si>
    <t>→ MARIA NORA GONZALEZ</t>
  </si>
  <si>
    <t>→ MSYA ABOGADOS SPA</t>
  </si>
  <si>
    <t>→ FK ECONOMICS</t>
  </si>
  <si>
    <t>2025-12</t>
  </si>
  <si>
    <t>→ ALBAGLI ZALIASNIK S.A</t>
  </si>
  <si>
    <t>→ Rajah &amp; Tann Singapore</t>
  </si>
  <si>
    <t>→ Daniel Steinmetz</t>
  </si>
  <si>
    <t>→ Enrique Marshall</t>
  </si>
  <si>
    <t>→ Javier Carvallo Pardo</t>
  </si>
  <si>
    <t>→ Sandra Ponce de León</t>
  </si>
  <si>
    <t>→ INTERNEXA CHILE S.A. (UFINET)</t>
  </si>
  <si>
    <t>Contract Management Fee (TBD)</t>
  </si>
  <si>
    <t>2026-01</t>
  </si>
  <si>
    <t>→ EMPRESA PERIODISTICA LA DISCUSION S.A.</t>
  </si>
  <si>
    <t>→ ASESORIA E INVERSIONES LOS CASTAÑOS</t>
  </si>
  <si>
    <t>→ ASESORIA E INVERSIONES MFERNANDEZ</t>
  </si>
  <si>
    <t>→ BINHAI RESOURCES SPA</t>
  </si>
  <si>
    <t>→ SOCIEDAD COORD. SITIO ELECTRONICO UNIFICADO</t>
  </si>
  <si>
    <t>→ COMERCIALIZADORA QM SPA</t>
  </si>
  <si>
    <t>→ TUV RHEINLAND CHILE S A</t>
  </si>
  <si>
    <t>→ LUIS HENRIQUE MATAS (WAREHOUSE)</t>
  </si>
  <si>
    <t>→ EBRO</t>
  </si>
  <si>
    <t>2026-02</t>
  </si>
  <si>
    <t>→ FENS, CONSTRUCCIÓN Y SERVICIOS SPA</t>
  </si>
  <si>
    <t>→ SOUTHBRIDGE COMPAÑÍA DE SEGUROS GENERALES S.A.</t>
  </si>
  <si>
    <t>→ ASESORIAS PERCEPTIVA LTDA</t>
  </si>
  <si>
    <t>2026-03</t>
  </si>
  <si>
    <t>2026-04</t>
  </si>
  <si>
    <t>APR 2026</t>
  </si>
  <si>
    <t>Received</t>
  </si>
  <si>
    <t>Accrued</t>
  </si>
  <si>
    <t>→ SURVIAS HUMAN RESOURCES</t>
  </si>
  <si>
    <t>INCOME</t>
  </si>
  <si>
    <t>TBD</t>
  </si>
  <si>
    <t>ADDITIONAL WORKS</t>
  </si>
  <si>
    <t>N°</t>
  </si>
  <si>
    <t>Division</t>
  </si>
  <si>
    <t>Supplier</t>
  </si>
  <si>
    <t>Comments / Status of the Payment (Person in turn)</t>
  </si>
  <si>
    <t>oct</t>
  </si>
  <si>
    <t>nov</t>
  </si>
  <si>
    <t>dic</t>
  </si>
  <si>
    <t>ene</t>
  </si>
  <si>
    <t>feb</t>
  </si>
  <si>
    <t>mar</t>
  </si>
  <si>
    <t>abr</t>
  </si>
  <si>
    <t>may</t>
  </si>
  <si>
    <t>Jun</t>
  </si>
  <si>
    <t>Jul</t>
  </si>
  <si>
    <t>Ago</t>
  </si>
  <si>
    <t>Sept</t>
  </si>
  <si>
    <t>Oct</t>
  </si>
  <si>
    <t>Nov</t>
  </si>
  <si>
    <t>Dic</t>
  </si>
  <si>
    <t>Ene</t>
  </si>
  <si>
    <t>Feb</t>
  </si>
  <si>
    <t>Mar</t>
  </si>
  <si>
    <t>Abr</t>
  </si>
  <si>
    <t>May</t>
  </si>
  <si>
    <t>sept</t>
  </si>
  <si>
    <t>BACK OFFICE</t>
  </si>
  <si>
    <t>Aldesa - Back Office Services</t>
  </si>
  <si>
    <t xml:space="preserve">Detention return </t>
  </si>
  <si>
    <t>N/A</t>
  </si>
  <si>
    <t>END</t>
  </si>
  <si>
    <t>Aldesa - Commercial Executive (personal user assistance in Survías Office)</t>
  </si>
  <si>
    <t xml:space="preserve">this service was cut </t>
  </si>
  <si>
    <t>Aldesa - Back Office Maintenance System (KAPSCH)</t>
  </si>
  <si>
    <t>Service Just until July 2025</t>
  </si>
  <si>
    <t>O&amp;C - Back Office Services</t>
  </si>
  <si>
    <t>done</t>
  </si>
  <si>
    <t>Chilepost (invoice/bills distribution)</t>
  </si>
  <si>
    <t>Correos de Chile (invoice/bills distribution)</t>
  </si>
  <si>
    <t>DBNet (invoice numbering and legalization)</t>
  </si>
  <si>
    <t>Fidelizador (mailing campaing)</t>
  </si>
  <si>
    <t>The service was cancelled from the supplier</t>
  </si>
  <si>
    <t>Idea Uno (Payment Channel)</t>
  </si>
  <si>
    <t>LC Asesorias OV (Survías website maintenance)</t>
  </si>
  <si>
    <t>Service ended september 2025</t>
  </si>
  <si>
    <t>LC Asesorias PST (Payment Channel Maintenance)</t>
  </si>
  <si>
    <t>Service ended september 2026</t>
  </si>
  <si>
    <t>Entel PCS (SOS Poles telephone line)</t>
  </si>
  <si>
    <t>ok</t>
  </si>
  <si>
    <t>Redvoiss (Route Emergency line 600)</t>
  </si>
  <si>
    <t>Marketing Directo (invoice printing)</t>
  </si>
  <si>
    <t xml:space="preserve"> March in DK flow</t>
  </si>
  <si>
    <t>Kon3ctados (Collection company)</t>
  </si>
  <si>
    <t>march in DK flow for whatsapp messages,collection is done</t>
  </si>
  <si>
    <t>Integro Corp (Collection company)</t>
  </si>
  <si>
    <t>Tecnocob (Collection company)</t>
  </si>
  <si>
    <t>service ended at december 2025</t>
  </si>
  <si>
    <t>Procobro (Collection company)</t>
  </si>
  <si>
    <t>-</t>
  </si>
  <si>
    <t>RNVM (inquiries for plate information from users)</t>
  </si>
  <si>
    <t>march in DK flow</t>
  </si>
  <si>
    <t>Servipag (Payment Channel) MLFF collection service</t>
  </si>
  <si>
    <t>March in DK flow</t>
  </si>
  <si>
    <t>Servipag (Payment Channel) PTT Service</t>
  </si>
  <si>
    <t>BANCO DE CHILE  (Payment Channel)</t>
  </si>
  <si>
    <t>This payment is automatically deducted by the supplier</t>
  </si>
  <si>
    <t>BCI (Payment Channel)</t>
  </si>
  <si>
    <t>SUTYP (COPSA) ASOCIACION DE CONCESIONARIOS DE OBRAS DE INFRAESTRUCTURA PÚBLICA A.G</t>
  </si>
  <si>
    <t>payment 20260101-20260930  in DK flow</t>
  </si>
  <si>
    <t>IGYC (Middleware PTT service, Provision and maintenance PMO Technology Platform)</t>
  </si>
  <si>
    <t>payment servers done</t>
  </si>
  <si>
    <t>NODOWARE SPA</t>
  </si>
  <si>
    <t>RAMON MARCELO DESARROLLADOR</t>
  </si>
  <si>
    <t>GRUPO DGR CONSULTORES LIMITADA</t>
  </si>
  <si>
    <t>UFINET CHILE SPA.(Internt and telecommunications for toll plazas and ASG and data center)</t>
  </si>
  <si>
    <t>DICOM (Reports collection arrears)</t>
  </si>
  <si>
    <t>Unired Pasaste sin TAG (Payment Channel)</t>
  </si>
  <si>
    <t>Unired MLFF Collection Service (Payment Channel)</t>
  </si>
  <si>
    <t>Kapsch Trafficcom Chile SA</t>
  </si>
  <si>
    <t>Consorcio Nera and O&amp;C</t>
  </si>
  <si>
    <t>A payment of 13,000 UF has been made. The remaining 4,500 UF are being reviewed in the Payment Status on DingTalk.</t>
  </si>
  <si>
    <t>Aldesa - Operation and Routine Maintenance (9.4 and 9.5i)</t>
  </si>
  <si>
    <t>Service Terminated</t>
  </si>
  <si>
    <t>Aldesa - Emergency Corrective Maintenance (9.5iii)</t>
  </si>
  <si>
    <t>Aldesa - Scheduled Corrective Maintenance (9.5ii)</t>
  </si>
  <si>
    <t>Aldesa - Additional Services (9.6)</t>
  </si>
  <si>
    <t>GWM (Safeguard service for Monteblanco IF Office)</t>
  </si>
  <si>
    <t>Matabichos (rat extermination for IF Office in Monteblanco)</t>
  </si>
  <si>
    <t>AVIS leasing (leasing for operation pick up truck)</t>
  </si>
  <si>
    <t>AVIS TAG (TAG costs for operation pick up track)</t>
  </si>
  <si>
    <t>Otth e Hijos (Routine maintenance IF Office in Monteblanco)</t>
  </si>
  <si>
    <t>Survías Chillán Office Lease (+ 3 parking lots from July 2024)</t>
  </si>
  <si>
    <t>Survías Chillán Office Common Expenses</t>
  </si>
  <si>
    <t>Survías Chillán Office Basic Services (electricity, water)</t>
  </si>
  <si>
    <t>Survías Chillán Office Internet Services</t>
  </si>
  <si>
    <t>0,5</t>
  </si>
  <si>
    <t>IGYC (SIC-NS System, Provision of route user characterization information, Services associated with monitoring the operation, cleaning service of the TAG office x4)</t>
  </si>
  <si>
    <t>No+Hielo (Antifreeze application service)</t>
  </si>
  <si>
    <t>FENS (Garbage removal service)</t>
  </si>
  <si>
    <t>FICH (Vegetation Clearing service)</t>
  </si>
  <si>
    <t>CGE (electricity services)</t>
  </si>
  <si>
    <t>In Payment flow</t>
  </si>
  <si>
    <t>Luz Parral (electricity services)</t>
  </si>
  <si>
    <t>Luz Linares (electricity services)</t>
  </si>
  <si>
    <t>COPELEC (electricity services)</t>
  </si>
  <si>
    <t>SONDA (CCTV services in Río Claro and Retiro toll plazas)</t>
  </si>
  <si>
    <t>NETMO (Electronic and TI services)</t>
  </si>
  <si>
    <t>GRENE Electronics (toll tariff informative display)</t>
  </si>
  <si>
    <t>Pro 5 (consultant)</t>
  </si>
  <si>
    <t>pdte</t>
  </si>
  <si>
    <t>El Centro (Maule Newspaper for new toll tariff publication)</t>
  </si>
  <si>
    <t>One time service in the year</t>
  </si>
  <si>
    <t>Diarios en Red/La Discusión (Ñuble Newspaper for new toll tariff publication)</t>
  </si>
  <si>
    <t>Las Últimas Noticias (National Newspaper for new toll tariff publication)</t>
  </si>
  <si>
    <t>2026-05</t>
  </si>
  <si>
    <t>→ Jaime Phillips</t>
  </si>
  <si>
    <t>MAY 2026</t>
  </si>
  <si>
    <t>JUN 2025</t>
  </si>
  <si>
    <t>2026-06</t>
  </si>
  <si>
    <t>JUN 2026</t>
  </si>
  <si>
    <t>* June 2026 cost is based on estimates</t>
  </si>
  <si>
    <t>JUNE 2026</t>
  </si>
  <si>
    <t>2021-2026</t>
  </si>
  <si>
    <t>401-402-407</t>
  </si>
  <si>
    <t>403-404-405-406</t>
  </si>
  <si>
    <t>Other admistration cost</t>
  </si>
  <si>
    <t>Aldesa-OyC-Globe</t>
  </si>
  <si>
    <t>2026-07</t>
  </si>
  <si>
    <t>JULY 2026</t>
  </si>
  <si>
    <t>UNTIL JULY 2026</t>
  </si>
  <si>
    <t>MOP - GOODS &amp; RIGHTS</t>
  </si>
  <si>
    <t xml:space="preserve">MOP - PRE-EXISTING INFRASTRUCTURE </t>
  </si>
  <si>
    <t>MOP - TOLL REVENUE SHARING</t>
  </si>
  <si>
    <t>Major Maintenance（up to Feb 2032 ) (Mes 1 a Mes 131)</t>
  </si>
  <si>
    <t>Major Maintenance（up to Feb 2035 ) (Mes 132 a Mes 167)</t>
  </si>
  <si>
    <t>Major Maintenance（up to March 2045 ) (Mes 168 a Mes 289)</t>
  </si>
  <si>
    <t>MOP (501)</t>
  </si>
  <si>
    <t>MOP (502)</t>
  </si>
  <si>
    <t>MOP (503)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</si>
</sst>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quot;$&quot;* #,##0_ ;_ &quot;$&quot;* \-#,##0_ ;_ &quot;$&quot;* &quot;-&quot;_ ;_ @_ "/>
    <numFmt numFmtId="165" formatCode="\U\F\ #,##0"/>
    <numFmt numFmtId="166" formatCode="\U\F\ #,##0.0"/>
    <numFmt numFmtId="167" formatCode="\U\F\ #,##0.00"/>
    <numFmt numFmtId="168" formatCode="[$-409]mmm\-yy;@"/>
    <numFmt numFmtId="169" formatCode="mm/yy"/>
    <numFmt numFmtId="170" formatCode="0.0"/>
    <numFmt numFmtId="171" formatCode="_(* #,##0.00_);_(* \(#,##0.00\);_(* &quot;-&quot;??_);_(@_)"/>
    <numFmt numFmtId="172" formatCode="#,##0_);\(#,##0\);&quot;-  &quot;;&quot; &quot;@&quot; &quot;"/>
    <numFmt numFmtId="173" formatCode="0.00_ "/>
  </numFmts>
  <fonts count="19">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Narrow"/>
      <family val="3"/>
      <charset val="134"/>
      <scheme val="minor"/>
    </font>
    <font>
      <sz val="11"/>
      <name val="Aptos Narrow"/>
      <family val="2"/>
      <scheme val="minor"/>
    </font>
    <font>
      <sz val="8"/>
      <name val="Aptos Narrow"/>
      <family val="2"/>
      <scheme val="minor"/>
    </font>
    <font>
      <b/>
      <sz val="11"/>
      <name val="Aptos Narrow"/>
      <family val="2"/>
      <scheme val="minor"/>
    </font>
    <font>
      <b/>
      <sz val="11"/>
      <name val="Calibri, sans-serif"/>
    </font>
    <font>
      <b/>
      <sz val="11"/>
      <color rgb="FF000000"/>
      <name val="Calibri, sans-serif"/>
    </font>
    <font>
      <sz val="11"/>
      <name val="Calibri, sans-serif"/>
    </font>
    <font>
      <sz val="10"/>
      <name val="Calibri"/>
      <family val="2"/>
    </font>
    <font>
      <sz val="11"/>
      <color rgb="FF000000"/>
      <name val="Calibri, sans-serif"/>
    </font>
    <font>
      <sz val="10"/>
      <color rgb="FF000000"/>
      <name val="Calibri"/>
      <family val="2"/>
    </font>
    <font>
      <sz val="11"/>
      <color rgb="FFEA3324"/>
      <name val="Calibri, sans-serif"/>
    </font>
    <font>
      <sz val="11"/>
      <name val="Calibri"/>
      <family val="2"/>
    </font>
    <font>
      <sz val="12"/>
      <color rgb="FF000000"/>
      <name val="Aptos Narrow"/>
      <family val="2"/>
      <charset val="134"/>
    </font>
    <font>
      <sz val="11"/>
      <color rgb="FFFE0300"/>
      <name val="Calibri, sans-serif"/>
    </font>
    <font>
      <b/>
      <sz val="14"/>
      <name val="Arial"/>
      <family val="2"/>
    </font>
  </fonts>
  <fills count="26">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A5A5A5"/>
      </patternFill>
    </fill>
    <fill>
      <patternFill patternType="solid">
        <fgColor rgb="FFD8D8D8"/>
      </patternFill>
    </fill>
    <fill>
      <patternFill patternType="solid">
        <fgColor rgb="FFF8CBAD"/>
      </patternFill>
    </fill>
    <fill>
      <patternFill patternType="solid">
        <fgColor rgb="FFB4C6E7"/>
      </patternFill>
    </fill>
    <fill>
      <patternFill patternType="solid">
        <fgColor rgb="FFFCE4D6"/>
      </patternFill>
    </fill>
    <fill>
      <patternFill patternType="solid">
        <fgColor rgb="FFFFF3CE"/>
      </patternFill>
    </fill>
    <fill>
      <patternFill patternType="solid">
        <fgColor rgb="FFBDD8EE"/>
      </patternFill>
    </fill>
    <fill>
      <patternFill patternType="solid">
        <fgColor rgb="FFFFFFFF"/>
      </patternFill>
    </fill>
    <fill>
      <patternFill patternType="solid">
        <fgColor rgb="FF92D050"/>
      </patternFill>
    </fill>
    <fill>
      <patternFill patternType="solid">
        <fgColor rgb="FFE4EDDB"/>
      </patternFill>
    </fill>
    <fill>
      <patternFill patternType="solid">
        <fgColor rgb="FF92D04F"/>
      </patternFill>
    </fill>
    <fill>
      <patternFill patternType="solid">
        <fgColor rgb="FFB0ABAC"/>
      </patternFill>
    </fill>
    <fill>
      <patternFill patternType="solid">
        <fgColor rgb="FFFE0300"/>
      </patternFill>
    </fill>
    <fill>
      <patternFill patternType="solid">
        <fgColor rgb="FF6E30A4"/>
      </patternFill>
    </fill>
    <fill>
      <patternFill patternType="solid">
        <fgColor rgb="FFFFFF00"/>
      </patternFill>
    </fill>
    <fill>
      <patternFill patternType="solid">
        <fgColor rgb="FFFEFF00"/>
      </patternFill>
    </fill>
    <fill>
      <patternFill patternType="solid">
        <fgColor theme="0" tint="-0.14999847407452621"/>
        <bgColor indexed="64"/>
      </patternFill>
    </fill>
    <fill>
      <patternFill patternType="solid">
        <fgColor rgb="FFFFFFEF"/>
        <bgColor indexed="64"/>
      </patternFill>
    </fill>
  </fills>
  <borders count="102">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style="medium">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alignment vertical="center"/>
    </xf>
    <xf numFmtId="171" fontId="1" fillId="0" borderId="0" applyFont="0" applyFill="0" applyBorder="0" applyAlignment="0" applyProtection="0"/>
  </cellStyleXfs>
  <cellXfs count="512">
    <xf numFmtId="0" fontId="0" fillId="0" borderId="0" xfId="0"/>
    <xf numFmtId="0" fontId="0" fillId="0" borderId="0" xfId="0" applyAlignment="1">
      <alignment horizontal="center"/>
    </xf>
    <xf numFmtId="0" fontId="0" fillId="0" borderId="0" xfId="0" applyAlignment="1">
      <alignment horizontal="center" vertical="center"/>
    </xf>
    <xf numFmtId="165" fontId="0" fillId="0" borderId="0" xfId="0" applyNumberFormat="1"/>
    <xf numFmtId="167" fontId="0" fillId="0" borderId="0" xfId="0" applyNumberFormat="1"/>
    <xf numFmtId="165" fontId="0" fillId="0" borderId="0" xfId="0" applyNumberFormat="1" applyAlignment="1">
      <alignment horizontal="center" vertical="center"/>
    </xf>
    <xf numFmtId="0" fontId="3" fillId="2" borderId="5" xfId="0" applyFont="1" applyFill="1" applyBorder="1"/>
    <xf numFmtId="0" fontId="3" fillId="2" borderId="6" xfId="0" applyFont="1" applyFill="1" applyBorder="1"/>
    <xf numFmtId="0" fontId="0" fillId="3" borderId="7" xfId="0" applyFill="1" applyBorder="1" applyAlignment="1">
      <alignment horizontal="center"/>
    </xf>
    <xf numFmtId="0" fontId="0" fillId="3" borderId="8" xfId="0" applyFill="1" applyBorder="1"/>
    <xf numFmtId="0" fontId="0" fillId="3" borderId="9" xfId="0" applyFill="1" applyBorder="1" applyAlignment="1">
      <alignment horizontal="center"/>
    </xf>
    <xf numFmtId="0" fontId="0" fillId="3" borderId="10" xfId="0" applyFill="1" applyBorder="1"/>
    <xf numFmtId="0" fontId="0" fillId="3" borderId="11" xfId="0" applyFill="1" applyBorder="1" applyAlignment="1">
      <alignment horizontal="center"/>
    </xf>
    <xf numFmtId="0" fontId="0" fillId="3" borderId="12" xfId="0" applyFill="1" applyBorder="1"/>
    <xf numFmtId="0" fontId="3" fillId="2" borderId="13" xfId="0" applyFont="1" applyFill="1" applyBorder="1"/>
    <xf numFmtId="0" fontId="3" fillId="2" borderId="14" xfId="0" applyFont="1" applyFill="1" applyBorder="1"/>
    <xf numFmtId="0" fontId="3" fillId="2" borderId="9" xfId="0" applyFont="1" applyFill="1" applyBorder="1"/>
    <xf numFmtId="0" fontId="3" fillId="2" borderId="10" xfId="0" applyFont="1" applyFill="1" applyBorder="1"/>
    <xf numFmtId="0" fontId="0" fillId="3" borderId="15" xfId="0" applyFill="1" applyBorder="1" applyAlignment="1">
      <alignment horizontal="center"/>
    </xf>
    <xf numFmtId="0" fontId="0" fillId="3" borderId="16" xfId="0" applyFill="1" applyBorder="1"/>
    <xf numFmtId="0" fontId="0" fillId="0" borderId="24" xfId="0" applyBorder="1"/>
    <xf numFmtId="0" fontId="0" fillId="0" borderId="29" xfId="0" applyBorder="1"/>
    <xf numFmtId="0" fontId="0" fillId="0" borderId="4" xfId="0" applyBorder="1"/>
    <xf numFmtId="0" fontId="0" fillId="4" borderId="0" xfId="0" applyFill="1"/>
    <xf numFmtId="165" fontId="0" fillId="0" borderId="4" xfId="0" applyNumberFormat="1" applyBorder="1" applyAlignment="1">
      <alignment horizontal="center" vertical="center"/>
    </xf>
    <xf numFmtId="165" fontId="0" fillId="0" borderId="4" xfId="0" applyNumberFormat="1" applyBorder="1" applyAlignment="1">
      <alignment horizontal="center"/>
    </xf>
    <xf numFmtId="165" fontId="0" fillId="0" borderId="21" xfId="0" applyNumberFormat="1" applyBorder="1" applyAlignment="1">
      <alignment horizontal="center" vertical="center"/>
    </xf>
    <xf numFmtId="165" fontId="0" fillId="0" borderId="43" xfId="0" applyNumberFormat="1" applyBorder="1" applyAlignment="1">
      <alignment horizontal="center" vertical="center"/>
    </xf>
    <xf numFmtId="165" fontId="0" fillId="0" borderId="38" xfId="0" applyNumberFormat="1" applyBorder="1" applyAlignment="1">
      <alignment horizontal="center" vertical="center"/>
    </xf>
    <xf numFmtId="165" fontId="0" fillId="0" borderId="23" xfId="0" applyNumberFormat="1" applyBorder="1" applyAlignment="1">
      <alignment horizontal="center" vertical="center"/>
    </xf>
    <xf numFmtId="165" fontId="0" fillId="0" borderId="37" xfId="0" applyNumberFormat="1" applyBorder="1" applyAlignment="1">
      <alignment horizontal="center" vertical="center"/>
    </xf>
    <xf numFmtId="165" fontId="0" fillId="0" borderId="28" xfId="0" applyNumberFormat="1" applyBorder="1" applyAlignment="1">
      <alignment horizontal="center" vertical="center"/>
    </xf>
    <xf numFmtId="165" fontId="0" fillId="0" borderId="37" xfId="0" applyNumberFormat="1" applyBorder="1" applyAlignment="1">
      <alignment horizontal="center"/>
    </xf>
    <xf numFmtId="165" fontId="0" fillId="0" borderId="23" xfId="0" applyNumberFormat="1" applyBorder="1" applyAlignment="1">
      <alignment horizontal="center"/>
    </xf>
    <xf numFmtId="165" fontId="0" fillId="0" borderId="21" xfId="0" applyNumberFormat="1" applyBorder="1" applyAlignment="1">
      <alignment horizontal="center"/>
    </xf>
    <xf numFmtId="165" fontId="0" fillId="0" borderId="43" xfId="0" applyNumberFormat="1" applyBorder="1" applyAlignment="1">
      <alignment horizontal="center"/>
    </xf>
    <xf numFmtId="165" fontId="0" fillId="0" borderId="28" xfId="0" applyNumberFormat="1" applyBorder="1" applyAlignment="1">
      <alignment horizontal="center"/>
    </xf>
    <xf numFmtId="165" fontId="0" fillId="0" borderId="26" xfId="0" applyNumberFormat="1" applyBorder="1" applyAlignment="1">
      <alignment horizontal="center"/>
    </xf>
    <xf numFmtId="165" fontId="0" fillId="0" borderId="44" xfId="0" applyNumberFormat="1" applyBorder="1" applyAlignment="1">
      <alignment horizontal="center"/>
    </xf>
    <xf numFmtId="0" fontId="3" fillId="2" borderId="36" xfId="0" applyFont="1" applyFill="1" applyBorder="1" applyAlignment="1">
      <alignment horizontal="center"/>
    </xf>
    <xf numFmtId="0" fontId="3" fillId="2" borderId="27" xfId="0" applyFont="1" applyFill="1" applyBorder="1" applyAlignment="1">
      <alignment horizontal="center"/>
    </xf>
    <xf numFmtId="0" fontId="3" fillId="4" borderId="22" xfId="0" applyFont="1" applyFill="1" applyBorder="1" applyAlignment="1">
      <alignment horizontal="center"/>
    </xf>
    <xf numFmtId="0" fontId="3" fillId="4" borderId="36" xfId="0" applyFont="1" applyFill="1" applyBorder="1" applyAlignment="1">
      <alignment horizontal="center"/>
    </xf>
    <xf numFmtId="0" fontId="3" fillId="4" borderId="27" xfId="0" applyFont="1" applyFill="1" applyBorder="1" applyAlignment="1">
      <alignment horizontal="center"/>
    </xf>
    <xf numFmtId="165" fontId="3" fillId="2" borderId="22" xfId="0" applyNumberFormat="1" applyFont="1" applyFill="1" applyBorder="1" applyAlignment="1">
      <alignment horizontal="center"/>
    </xf>
    <xf numFmtId="165" fontId="3" fillId="2" borderId="36" xfId="0" applyNumberFormat="1" applyFont="1" applyFill="1" applyBorder="1" applyAlignment="1">
      <alignment horizontal="center"/>
    </xf>
    <xf numFmtId="165" fontId="3" fillId="2" borderId="27" xfId="0" applyNumberFormat="1" applyFont="1" applyFill="1" applyBorder="1" applyAlignment="1">
      <alignment horizontal="center"/>
    </xf>
    <xf numFmtId="165" fontId="3" fillId="4" borderId="22" xfId="0" applyNumberFormat="1" applyFont="1" applyFill="1" applyBorder="1" applyAlignment="1">
      <alignment horizontal="center"/>
    </xf>
    <xf numFmtId="165" fontId="3" fillId="4" borderId="36" xfId="0" applyNumberFormat="1" applyFont="1" applyFill="1" applyBorder="1" applyAlignment="1">
      <alignment horizontal="center"/>
    </xf>
    <xf numFmtId="165" fontId="3" fillId="4" borderId="27" xfId="0" applyNumberFormat="1" applyFont="1" applyFill="1" applyBorder="1" applyAlignment="1">
      <alignment horizontal="center"/>
    </xf>
    <xf numFmtId="0" fontId="3" fillId="0" borderId="0" xfId="0" applyFont="1" applyAlignment="1">
      <alignment horizontal="center"/>
    </xf>
    <xf numFmtId="0" fontId="3" fillId="0" borderId="0" xfId="0" applyFont="1" applyAlignment="1">
      <alignment horizontal="center" vertical="center"/>
    </xf>
    <xf numFmtId="165" fontId="0" fillId="0" borderId="10" xfId="0" applyNumberFormat="1" applyBorder="1" applyAlignment="1">
      <alignment horizontal="center"/>
    </xf>
    <xf numFmtId="165" fontId="0" fillId="0" borderId="0" xfId="0" applyNumberFormat="1" applyAlignment="1">
      <alignment horizontal="center"/>
    </xf>
    <xf numFmtId="0" fontId="3" fillId="0" borderId="42" xfId="0" applyFont="1" applyBorder="1" applyAlignment="1">
      <alignment horizontal="center"/>
    </xf>
    <xf numFmtId="165" fontId="3" fillId="2" borderId="32" xfId="0" applyNumberFormat="1" applyFont="1" applyFill="1" applyBorder="1" applyAlignment="1">
      <alignment horizontal="center"/>
    </xf>
    <xf numFmtId="0" fontId="3" fillId="2" borderId="32" xfId="0" applyFont="1" applyFill="1" applyBorder="1" applyAlignment="1">
      <alignment horizontal="center"/>
    </xf>
    <xf numFmtId="0" fontId="3" fillId="2" borderId="51" xfId="0" applyFont="1" applyFill="1" applyBorder="1" applyAlignment="1">
      <alignment horizontal="center"/>
    </xf>
    <xf numFmtId="0" fontId="3" fillId="2" borderId="52" xfId="0" applyFont="1" applyFill="1" applyBorder="1" applyAlignment="1">
      <alignment horizontal="center"/>
    </xf>
    <xf numFmtId="0" fontId="3" fillId="4" borderId="52" xfId="0" applyFont="1" applyFill="1" applyBorder="1" applyAlignment="1">
      <alignment horizontal="center"/>
    </xf>
    <xf numFmtId="0" fontId="3" fillId="0" borderId="52" xfId="0" applyFont="1" applyBorder="1" applyAlignment="1">
      <alignment horizontal="center"/>
    </xf>
    <xf numFmtId="165" fontId="3" fillId="0" borderId="36" xfId="0" applyNumberFormat="1" applyFont="1" applyBorder="1" applyAlignment="1">
      <alignment horizontal="center"/>
    </xf>
    <xf numFmtId="0" fontId="3" fillId="0" borderId="54" xfId="0" applyFont="1" applyBorder="1" applyAlignment="1">
      <alignment horizontal="center"/>
    </xf>
    <xf numFmtId="165" fontId="3" fillId="0" borderId="41" xfId="0" applyNumberFormat="1" applyFont="1" applyBorder="1" applyAlignment="1">
      <alignment horizontal="center"/>
    </xf>
    <xf numFmtId="0" fontId="3" fillId="0" borderId="2" xfId="0" applyFont="1" applyBorder="1" applyAlignment="1">
      <alignment horizontal="center"/>
    </xf>
    <xf numFmtId="9" fontId="3" fillId="0" borderId="42" xfId="2" applyFont="1" applyBorder="1" applyAlignment="1">
      <alignment horizontal="center"/>
    </xf>
    <xf numFmtId="14" fontId="3" fillId="0" borderId="6" xfId="0" applyNumberFormat="1" applyFont="1" applyBorder="1" applyAlignment="1">
      <alignment horizontal="center"/>
    </xf>
    <xf numFmtId="14" fontId="3" fillId="0" borderId="40" xfId="0" applyNumberFormat="1" applyFont="1" applyBorder="1" applyAlignment="1">
      <alignment horizontal="center"/>
    </xf>
    <xf numFmtId="14" fontId="3" fillId="0" borderId="47" xfId="0" applyNumberFormat="1" applyFont="1" applyBorder="1" applyAlignment="1">
      <alignment horizontal="center"/>
    </xf>
    <xf numFmtId="14" fontId="3" fillId="0" borderId="14" xfId="0" applyNumberFormat="1" applyFont="1" applyBorder="1" applyAlignment="1">
      <alignment horizontal="center"/>
    </xf>
    <xf numFmtId="14" fontId="3" fillId="0" borderId="3" xfId="0" applyNumberFormat="1" applyFont="1" applyBorder="1" applyAlignment="1">
      <alignment horizontal="center"/>
    </xf>
    <xf numFmtId="167" fontId="0" fillId="0" borderId="4" xfId="0" applyNumberFormat="1" applyBorder="1"/>
    <xf numFmtId="167" fontId="0" fillId="0" borderId="37" xfId="0" applyNumberFormat="1" applyBorder="1"/>
    <xf numFmtId="0" fontId="0" fillId="0" borderId="20" xfId="0" applyBorder="1" applyAlignment="1">
      <alignment horizontal="center" vertical="center"/>
    </xf>
    <xf numFmtId="0" fontId="0" fillId="0" borderId="43" xfId="0" applyBorder="1" applyAlignment="1">
      <alignment horizontal="center" vertical="center"/>
    </xf>
    <xf numFmtId="0" fontId="0" fillId="0" borderId="34" xfId="0" applyBorder="1" applyAlignment="1">
      <alignment horizontal="center" vertical="center"/>
    </xf>
    <xf numFmtId="0" fontId="0" fillId="0" borderId="38" xfId="0" applyBorder="1" applyAlignment="1">
      <alignment horizontal="center" vertical="center"/>
    </xf>
    <xf numFmtId="0" fontId="5" fillId="0" borderId="38" xfId="0" applyFont="1" applyBorder="1" applyAlignment="1">
      <alignment horizontal="center" vertical="center"/>
    </xf>
    <xf numFmtId="0" fontId="2" fillId="0" borderId="38" xfId="0" applyFont="1" applyBorder="1" applyAlignment="1">
      <alignment horizontal="center" vertical="center"/>
    </xf>
    <xf numFmtId="0" fontId="0" fillId="0" borderId="25" xfId="0" applyBorder="1" applyAlignment="1">
      <alignment horizontal="center" vertical="center"/>
    </xf>
    <xf numFmtId="0" fontId="0" fillId="0" borderId="44" xfId="0" applyBorder="1" applyAlignment="1">
      <alignment horizontal="center" vertical="center"/>
    </xf>
    <xf numFmtId="0" fontId="0" fillId="0" borderId="22" xfId="0" applyBorder="1" applyAlignment="1">
      <alignment horizontal="center" vertical="center"/>
    </xf>
    <xf numFmtId="0" fontId="0" fillId="0" borderId="36" xfId="0" applyBorder="1" applyAlignment="1">
      <alignment horizontal="center" vertical="center"/>
    </xf>
    <xf numFmtId="0" fontId="0" fillId="0" borderId="27" xfId="0" applyBorder="1" applyAlignment="1">
      <alignment horizontal="center" vertical="center"/>
    </xf>
    <xf numFmtId="0" fontId="5" fillId="0" borderId="36" xfId="0" applyFont="1" applyBorder="1" applyAlignment="1">
      <alignment horizontal="center" vertical="center"/>
    </xf>
    <xf numFmtId="0" fontId="2" fillId="0" borderId="36" xfId="0" applyFont="1" applyBorder="1" applyAlignment="1">
      <alignment horizontal="center" vertical="center"/>
    </xf>
    <xf numFmtId="0" fontId="5" fillId="0" borderId="34" xfId="0" applyFont="1" applyBorder="1" applyAlignment="1">
      <alignment horizontal="center" vertical="center"/>
    </xf>
    <xf numFmtId="0" fontId="2" fillId="0" borderId="34" xfId="0" applyFont="1" applyBorder="1" applyAlignment="1">
      <alignment horizontal="center" vertical="center"/>
    </xf>
    <xf numFmtId="164" fontId="0" fillId="0" borderId="4" xfId="1" applyFont="1" applyBorder="1"/>
    <xf numFmtId="168" fontId="1" fillId="0" borderId="40" xfId="0" applyNumberFormat="1" applyFont="1" applyBorder="1" applyAlignment="1">
      <alignment horizontal="center" wrapText="1"/>
    </xf>
    <xf numFmtId="164" fontId="0" fillId="0" borderId="21" xfId="1" applyFont="1" applyBorder="1"/>
    <xf numFmtId="164" fontId="0" fillId="0" borderId="43" xfId="1" applyFont="1" applyBorder="1"/>
    <xf numFmtId="164" fontId="0" fillId="0" borderId="38" xfId="1" applyFont="1" applyBorder="1"/>
    <xf numFmtId="165" fontId="0" fillId="0" borderId="26" xfId="0" applyNumberFormat="1" applyBorder="1"/>
    <xf numFmtId="165" fontId="0" fillId="0" borderId="44" xfId="0" applyNumberFormat="1" applyBorder="1"/>
    <xf numFmtId="164" fontId="0" fillId="0" borderId="37" xfId="1" applyFont="1" applyBorder="1"/>
    <xf numFmtId="165" fontId="0" fillId="0" borderId="28" xfId="0" applyNumberFormat="1" applyBorder="1"/>
    <xf numFmtId="0" fontId="0" fillId="0" borderId="22" xfId="0" applyBorder="1" applyAlignment="1">
      <alignment horizontal="center"/>
    </xf>
    <xf numFmtId="0" fontId="0" fillId="0" borderId="36" xfId="0" applyBorder="1" applyAlignment="1">
      <alignment horizontal="center"/>
    </xf>
    <xf numFmtId="0" fontId="0" fillId="0" borderId="27" xfId="0" applyBorder="1" applyAlignment="1">
      <alignment horizontal="center"/>
    </xf>
    <xf numFmtId="0" fontId="0" fillId="0" borderId="32" xfId="0" applyBorder="1" applyAlignment="1">
      <alignment horizontal="center"/>
    </xf>
    <xf numFmtId="164" fontId="0" fillId="0" borderId="16" xfId="1" applyFont="1" applyBorder="1"/>
    <xf numFmtId="164" fontId="0" fillId="0" borderId="31" xfId="1" applyFont="1" applyBorder="1"/>
    <xf numFmtId="164" fontId="0" fillId="0" borderId="33" xfId="1" applyFont="1" applyBorder="1"/>
    <xf numFmtId="0" fontId="0" fillId="0" borderId="42" xfId="0" applyBorder="1" applyAlignment="1">
      <alignment horizontal="center"/>
    </xf>
    <xf numFmtId="164" fontId="0" fillId="0" borderId="14" xfId="1" applyFont="1" applyBorder="1" applyAlignment="1">
      <alignment horizontal="center"/>
    </xf>
    <xf numFmtId="164" fontId="0" fillId="0" borderId="48" xfId="1" applyFont="1" applyBorder="1" applyAlignment="1">
      <alignment horizontal="center"/>
    </xf>
    <xf numFmtId="164" fontId="0" fillId="0" borderId="48" xfId="1" applyFont="1" applyBorder="1"/>
    <xf numFmtId="164" fontId="0" fillId="0" borderId="49" xfId="1" applyFont="1" applyBorder="1"/>
    <xf numFmtId="0" fontId="0" fillId="0" borderId="55" xfId="0" applyBorder="1"/>
    <xf numFmtId="164" fontId="0" fillId="0" borderId="23" xfId="1" applyFont="1" applyBorder="1"/>
    <xf numFmtId="166" fontId="0" fillId="0" borderId="28" xfId="0" applyNumberFormat="1" applyBorder="1"/>
    <xf numFmtId="166" fontId="0" fillId="0" borderId="26" xfId="0" applyNumberFormat="1" applyBorder="1"/>
    <xf numFmtId="9" fontId="3" fillId="0" borderId="12" xfId="2" applyFont="1" applyBorder="1" applyAlignment="1">
      <alignment horizontal="center"/>
    </xf>
    <xf numFmtId="9" fontId="3" fillId="0" borderId="45" xfId="2" applyFont="1" applyBorder="1" applyAlignment="1">
      <alignment horizontal="center"/>
    </xf>
    <xf numFmtId="9" fontId="3" fillId="0" borderId="45" xfId="2" applyFont="1" applyFill="1" applyBorder="1" applyAlignment="1">
      <alignment horizontal="center"/>
    </xf>
    <xf numFmtId="9" fontId="3" fillId="0" borderId="46" xfId="2" applyFont="1" applyBorder="1" applyAlignment="1">
      <alignment horizontal="center"/>
    </xf>
    <xf numFmtId="0" fontId="3" fillId="6" borderId="32" xfId="0" applyFont="1" applyFill="1" applyBorder="1" applyAlignment="1">
      <alignment horizontal="center"/>
    </xf>
    <xf numFmtId="0" fontId="3" fillId="6" borderId="36" xfId="0" applyFont="1" applyFill="1" applyBorder="1" applyAlignment="1">
      <alignment horizontal="center"/>
    </xf>
    <xf numFmtId="0" fontId="3" fillId="6" borderId="27" xfId="0" applyFont="1" applyFill="1" applyBorder="1" applyAlignment="1">
      <alignment horizontal="center"/>
    </xf>
    <xf numFmtId="0" fontId="0" fillId="0" borderId="1" xfId="0" applyBorder="1"/>
    <xf numFmtId="0" fontId="0" fillId="0" borderId="58" xfId="0" applyBorder="1"/>
    <xf numFmtId="0" fontId="0" fillId="0" borderId="59" xfId="0" applyBorder="1"/>
    <xf numFmtId="0" fontId="0" fillId="0" borderId="60" xfId="0" applyBorder="1"/>
    <xf numFmtId="0" fontId="3" fillId="0" borderId="59" xfId="0" applyFont="1" applyBorder="1" applyAlignment="1">
      <alignment horizontal="center"/>
    </xf>
    <xf numFmtId="0" fontId="3" fillId="0" borderId="60" xfId="0" applyFont="1"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0" fillId="0" borderId="56" xfId="0" applyBorder="1"/>
    <xf numFmtId="0" fontId="0" fillId="0" borderId="29" xfId="0" applyBorder="1" applyAlignment="1">
      <alignment horizontal="center"/>
    </xf>
    <xf numFmtId="0" fontId="0" fillId="0" borderId="57" xfId="0" applyBorder="1" applyAlignment="1">
      <alignment horizontal="center"/>
    </xf>
    <xf numFmtId="14" fontId="3" fillId="0" borderId="0" xfId="0" applyNumberFormat="1" applyFont="1" applyAlignment="1">
      <alignment horizontal="center"/>
    </xf>
    <xf numFmtId="165" fontId="3" fillId="0" borderId="0" xfId="0" applyNumberFormat="1" applyFont="1" applyAlignment="1">
      <alignment horizontal="center" vertical="center"/>
    </xf>
    <xf numFmtId="14" fontId="3" fillId="0" borderId="0" xfId="0" applyNumberFormat="1" applyFont="1" applyAlignment="1">
      <alignment horizontal="center" vertical="center"/>
    </xf>
    <xf numFmtId="0" fontId="3" fillId="0" borderId="2" xfId="0" applyFont="1" applyBorder="1" applyAlignment="1">
      <alignment horizontal="center" vertical="center"/>
    </xf>
    <xf numFmtId="0" fontId="3" fillId="6" borderId="61" xfId="0" applyFont="1" applyFill="1" applyBorder="1" applyAlignment="1">
      <alignment horizontal="center"/>
    </xf>
    <xf numFmtId="0" fontId="3" fillId="6" borderId="52" xfId="0" applyFont="1" applyFill="1" applyBorder="1" applyAlignment="1">
      <alignment horizontal="center"/>
    </xf>
    <xf numFmtId="0" fontId="3" fillId="6" borderId="50" xfId="0" applyFont="1" applyFill="1" applyBorder="1" applyAlignment="1">
      <alignment horizontal="center"/>
    </xf>
    <xf numFmtId="165" fontId="3" fillId="2" borderId="42" xfId="0" applyNumberFormat="1" applyFont="1" applyFill="1" applyBorder="1" applyAlignment="1">
      <alignment horizontal="center" vertical="center"/>
    </xf>
    <xf numFmtId="165" fontId="3" fillId="4" borderId="42" xfId="0" applyNumberFormat="1" applyFont="1" applyFill="1" applyBorder="1" applyAlignment="1">
      <alignment horizontal="center" vertical="center"/>
    </xf>
    <xf numFmtId="0" fontId="3" fillId="0" borderId="4" xfId="0" applyFont="1" applyBorder="1" applyAlignment="1">
      <alignment horizontal="center"/>
    </xf>
    <xf numFmtId="0" fontId="3" fillId="6" borderId="4" xfId="0" applyFont="1" applyFill="1" applyBorder="1" applyAlignment="1">
      <alignment horizontal="center"/>
    </xf>
    <xf numFmtId="167" fontId="3" fillId="0" borderId="4" xfId="0" applyNumberFormat="1" applyFont="1" applyBorder="1" applyAlignment="1">
      <alignment horizontal="center"/>
    </xf>
    <xf numFmtId="169" fontId="0" fillId="0" borderId="37" xfId="0" applyNumberFormat="1" applyBorder="1" applyAlignment="1">
      <alignment horizontal="center"/>
    </xf>
    <xf numFmtId="169" fontId="0" fillId="0" borderId="4" xfId="0" applyNumberFormat="1" applyBorder="1" applyAlignment="1">
      <alignment horizontal="center"/>
    </xf>
    <xf numFmtId="49" fontId="3" fillId="0" borderId="42" xfId="0" applyNumberFormat="1" applyFont="1" applyBorder="1" applyAlignment="1">
      <alignment horizontal="center"/>
    </xf>
    <xf numFmtId="14" fontId="3" fillId="0" borderId="4" xfId="0" applyNumberFormat="1" applyFont="1" applyBorder="1" applyAlignment="1">
      <alignment horizontal="center"/>
    </xf>
    <xf numFmtId="166" fontId="0" fillId="0" borderId="4" xfId="0" applyNumberFormat="1" applyBorder="1" applyAlignment="1">
      <alignment horizontal="center"/>
    </xf>
    <xf numFmtId="165" fontId="3" fillId="0" borderId="4" xfId="0" applyNumberFormat="1" applyFont="1" applyBorder="1" applyAlignment="1">
      <alignment horizontal="center"/>
    </xf>
    <xf numFmtId="165" fontId="5" fillId="0" borderId="4" xfId="0" applyNumberFormat="1" applyFont="1" applyBorder="1" applyAlignment="1">
      <alignment horizontal="center"/>
    </xf>
    <xf numFmtId="0" fontId="7" fillId="0" borderId="17" xfId="0" applyFont="1" applyBorder="1"/>
    <xf numFmtId="0" fontId="7" fillId="0" borderId="18" xfId="0" applyFont="1" applyBorder="1"/>
    <xf numFmtId="0" fontId="7" fillId="0" borderId="7" xfId="0" applyFont="1" applyBorder="1" applyAlignment="1">
      <alignment horizontal="center"/>
    </xf>
    <xf numFmtId="0" fontId="7" fillId="0" borderId="19"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5" fillId="0" borderId="0" xfId="0" applyFont="1"/>
    <xf numFmtId="0" fontId="5" fillId="0" borderId="29" xfId="0" applyFont="1" applyBorder="1"/>
    <xf numFmtId="0" fontId="5" fillId="0" borderId="0" xfId="0" applyFont="1" applyAlignment="1">
      <alignment horizontal="center"/>
    </xf>
    <xf numFmtId="165" fontId="5" fillId="0" borderId="21" xfId="0" applyNumberFormat="1" applyFont="1" applyBorder="1" applyAlignment="1">
      <alignment horizontal="center"/>
    </xf>
    <xf numFmtId="165" fontId="7" fillId="2" borderId="48" xfId="0" applyNumberFormat="1" applyFont="1" applyFill="1" applyBorder="1" applyAlignment="1">
      <alignment horizontal="center"/>
    </xf>
    <xf numFmtId="165" fontId="5" fillId="0" borderId="20" xfId="0" applyNumberFormat="1" applyFont="1" applyBorder="1" applyAlignment="1">
      <alignment horizontal="center"/>
    </xf>
    <xf numFmtId="165" fontId="5" fillId="0" borderId="34" xfId="0" applyNumberFormat="1" applyFont="1" applyBorder="1" applyAlignment="1">
      <alignment horizontal="center"/>
    </xf>
    <xf numFmtId="165" fontId="7" fillId="2" borderId="47" xfId="0" applyNumberFormat="1" applyFont="1" applyFill="1" applyBorder="1" applyAlignment="1">
      <alignment horizontal="center"/>
    </xf>
    <xf numFmtId="0" fontId="5" fillId="0" borderId="30" xfId="0" applyFont="1" applyBorder="1"/>
    <xf numFmtId="0" fontId="5" fillId="0" borderId="31" xfId="0" applyFont="1" applyBorder="1"/>
    <xf numFmtId="0" fontId="5" fillId="0" borderId="15" xfId="0" applyFont="1" applyBorder="1"/>
    <xf numFmtId="165" fontId="5" fillId="0" borderId="32" xfId="1" applyNumberFormat="1" applyFont="1" applyFill="1" applyBorder="1" applyAlignment="1">
      <alignment horizontal="center"/>
    </xf>
    <xf numFmtId="165" fontId="5" fillId="0" borderId="36" xfId="1" applyNumberFormat="1" applyFont="1" applyFill="1" applyBorder="1" applyAlignment="1">
      <alignment horizontal="center"/>
    </xf>
    <xf numFmtId="165" fontId="5" fillId="0" borderId="41" xfId="1" applyNumberFormat="1" applyFont="1" applyFill="1" applyBorder="1" applyAlignment="1">
      <alignment horizontal="center"/>
    </xf>
    <xf numFmtId="165" fontId="5" fillId="0" borderId="53" xfId="1" applyNumberFormat="1" applyFont="1" applyFill="1" applyBorder="1" applyAlignment="1">
      <alignment horizontal="center"/>
    </xf>
    <xf numFmtId="165" fontId="5" fillId="0" borderId="39" xfId="0" applyNumberFormat="1" applyFont="1" applyBorder="1" applyAlignment="1">
      <alignment horizontal="center"/>
    </xf>
    <xf numFmtId="165" fontId="5" fillId="0" borderId="40" xfId="0" applyNumberFormat="1" applyFont="1" applyBorder="1" applyAlignment="1">
      <alignment horizontal="center"/>
    </xf>
    <xf numFmtId="0" fontId="7" fillId="2" borderId="47" xfId="0" applyFont="1" applyFill="1" applyBorder="1"/>
    <xf numFmtId="0" fontId="7" fillId="2" borderId="48" xfId="0" applyFont="1" applyFill="1" applyBorder="1"/>
    <xf numFmtId="0" fontId="7" fillId="2" borderId="13" xfId="0" applyFont="1" applyFill="1" applyBorder="1"/>
    <xf numFmtId="165" fontId="7" fillId="2" borderId="42" xfId="1" applyNumberFormat="1" applyFont="1" applyFill="1" applyBorder="1" applyAlignment="1">
      <alignment horizontal="center"/>
    </xf>
    <xf numFmtId="165" fontId="7" fillId="2" borderId="14" xfId="0" applyNumberFormat="1" applyFont="1" applyFill="1" applyBorder="1" applyAlignment="1">
      <alignment horizontal="center"/>
    </xf>
    <xf numFmtId="165" fontId="5" fillId="0" borderId="30" xfId="0" applyNumberFormat="1" applyFont="1" applyBorder="1" applyAlignment="1">
      <alignment horizontal="center"/>
    </xf>
    <xf numFmtId="165" fontId="5" fillId="0" borderId="31" xfId="0" applyNumberFormat="1" applyFont="1" applyBorder="1" applyAlignment="1">
      <alignment horizontal="center"/>
    </xf>
    <xf numFmtId="165" fontId="2" fillId="0" borderId="34" xfId="0" applyNumberFormat="1" applyFont="1" applyBorder="1" applyAlignment="1">
      <alignment horizontal="center"/>
    </xf>
    <xf numFmtId="165" fontId="2" fillId="0" borderId="4" xfId="0" applyNumberFormat="1" applyFont="1" applyBorder="1" applyAlignment="1">
      <alignment horizontal="center"/>
    </xf>
    <xf numFmtId="0" fontId="3" fillId="5" borderId="51" xfId="0" applyFont="1" applyFill="1" applyBorder="1" applyAlignment="1">
      <alignment horizontal="center"/>
    </xf>
    <xf numFmtId="165" fontId="3" fillId="5" borderId="22" xfId="0" applyNumberFormat="1" applyFont="1" applyFill="1" applyBorder="1" applyAlignment="1">
      <alignment horizontal="center"/>
    </xf>
    <xf numFmtId="0" fontId="3" fillId="5" borderId="50" xfId="0" applyFont="1" applyFill="1" applyBorder="1" applyAlignment="1">
      <alignment horizontal="center"/>
    </xf>
    <xf numFmtId="165" fontId="3" fillId="5" borderId="27" xfId="0" applyNumberFormat="1" applyFont="1" applyFill="1" applyBorder="1" applyAlignment="1">
      <alignment horizontal="center"/>
    </xf>
    <xf numFmtId="0" fontId="3" fillId="4" borderId="51" xfId="0" applyFont="1" applyFill="1" applyBorder="1" applyAlignment="1">
      <alignment horizontal="center"/>
    </xf>
    <xf numFmtId="0" fontId="3" fillId="4" borderId="50" xfId="0" applyFont="1" applyFill="1" applyBorder="1" applyAlignment="1">
      <alignment horizontal="center"/>
    </xf>
    <xf numFmtId="165" fontId="2" fillId="0" borderId="32" xfId="1" applyNumberFormat="1" applyFont="1" applyFill="1" applyBorder="1" applyAlignment="1">
      <alignment horizontal="center"/>
    </xf>
    <xf numFmtId="0" fontId="2" fillId="0" borderId="0" xfId="0" applyFont="1"/>
    <xf numFmtId="0" fontId="3" fillId="4" borderId="22" xfId="0" applyFont="1" applyFill="1" applyBorder="1" applyAlignment="1">
      <alignment vertical="center"/>
    </xf>
    <xf numFmtId="0" fontId="3" fillId="4" borderId="36" xfId="0" applyFont="1" applyFill="1" applyBorder="1" applyAlignment="1">
      <alignment vertical="center"/>
    </xf>
    <xf numFmtId="0" fontId="3" fillId="4" borderId="27" xfId="0" applyFont="1" applyFill="1" applyBorder="1" applyAlignment="1">
      <alignment vertical="center"/>
    </xf>
    <xf numFmtId="0" fontId="3" fillId="2" borderId="32" xfId="0" applyFont="1" applyFill="1" applyBorder="1" applyAlignment="1">
      <alignment vertical="center"/>
    </xf>
    <xf numFmtId="0" fontId="3" fillId="2" borderId="36" xfId="0" applyFont="1" applyFill="1" applyBorder="1" applyAlignment="1">
      <alignment vertical="center"/>
    </xf>
    <xf numFmtId="0" fontId="3" fillId="2" borderId="27" xfId="0" applyFont="1" applyFill="1" applyBorder="1" applyAlignment="1">
      <alignment vertical="center"/>
    </xf>
    <xf numFmtId="14" fontId="3" fillId="5" borderId="40" xfId="0" applyNumberFormat="1" applyFont="1" applyFill="1" applyBorder="1" applyAlignment="1">
      <alignment horizontal="center"/>
    </xf>
    <xf numFmtId="165" fontId="0" fillId="5" borderId="21" xfId="0" applyNumberFormat="1" applyFill="1" applyBorder="1" applyAlignment="1">
      <alignment horizontal="center" vertical="center"/>
    </xf>
    <xf numFmtId="165" fontId="0" fillId="5" borderId="37" xfId="0" applyNumberFormat="1" applyFill="1" applyBorder="1" applyAlignment="1">
      <alignment horizontal="center" vertical="center"/>
    </xf>
    <xf numFmtId="165" fontId="0" fillId="5" borderId="4" xfId="0" applyNumberFormat="1" applyFill="1" applyBorder="1" applyAlignment="1">
      <alignment horizontal="center" vertical="center"/>
    </xf>
    <xf numFmtId="165" fontId="0" fillId="5" borderId="28" xfId="0" applyNumberFormat="1" applyFill="1" applyBorder="1" applyAlignment="1">
      <alignment horizontal="center" vertical="center"/>
    </xf>
    <xf numFmtId="165" fontId="0" fillId="5" borderId="23" xfId="0" applyNumberFormat="1" applyFill="1" applyBorder="1" applyAlignment="1">
      <alignment horizontal="center"/>
    </xf>
    <xf numFmtId="165" fontId="0" fillId="5" borderId="37" xfId="0" applyNumberFormat="1" applyFill="1" applyBorder="1" applyAlignment="1">
      <alignment horizontal="center"/>
    </xf>
    <xf numFmtId="165" fontId="0" fillId="5" borderId="28" xfId="0" applyNumberFormat="1" applyFill="1" applyBorder="1" applyAlignment="1">
      <alignment horizontal="center"/>
    </xf>
    <xf numFmtId="165" fontId="0" fillId="5" borderId="10" xfId="0" applyNumberFormat="1" applyFill="1" applyBorder="1" applyAlignment="1">
      <alignment horizontal="center"/>
    </xf>
    <xf numFmtId="14" fontId="3" fillId="5" borderId="14" xfId="0" applyNumberFormat="1" applyFont="1" applyFill="1" applyBorder="1" applyAlignment="1">
      <alignment horizontal="center"/>
    </xf>
    <xf numFmtId="165" fontId="0" fillId="5" borderId="21" xfId="0" applyNumberFormat="1" applyFill="1" applyBorder="1" applyAlignment="1">
      <alignment horizontal="center"/>
    </xf>
    <xf numFmtId="165" fontId="0" fillId="5" borderId="26" xfId="0" applyNumberFormat="1" applyFill="1" applyBorder="1" applyAlignment="1">
      <alignment horizontal="center"/>
    </xf>
    <xf numFmtId="9" fontId="3" fillId="5" borderId="45" xfId="2" applyFont="1" applyFill="1" applyBorder="1" applyAlignment="1">
      <alignment horizontal="center"/>
    </xf>
    <xf numFmtId="0" fontId="0" fillId="5" borderId="0" xfId="0" applyFill="1"/>
    <xf numFmtId="169" fontId="0" fillId="7" borderId="4" xfId="0" applyNumberFormat="1" applyFill="1" applyBorder="1" applyAlignment="1">
      <alignment horizontal="center"/>
    </xf>
    <xf numFmtId="167" fontId="0" fillId="7" borderId="4" xfId="0" applyNumberFormat="1" applyFill="1" applyBorder="1"/>
    <xf numFmtId="167" fontId="0" fillId="7" borderId="0" xfId="0" applyNumberFormat="1" applyFill="1"/>
    <xf numFmtId="0" fontId="0" fillId="7" borderId="0" xfId="0" applyFill="1"/>
    <xf numFmtId="14" fontId="3" fillId="7" borderId="40" xfId="0" applyNumberFormat="1" applyFont="1" applyFill="1" applyBorder="1" applyAlignment="1">
      <alignment horizontal="center"/>
    </xf>
    <xf numFmtId="165" fontId="0" fillId="7" borderId="21" xfId="0" applyNumberFormat="1" applyFill="1" applyBorder="1" applyAlignment="1">
      <alignment horizontal="center" vertical="center"/>
    </xf>
    <xf numFmtId="165" fontId="0" fillId="7" borderId="37" xfId="0" applyNumberFormat="1" applyFill="1" applyBorder="1" applyAlignment="1">
      <alignment horizontal="center" vertical="center"/>
    </xf>
    <xf numFmtId="165" fontId="0" fillId="7" borderId="4" xfId="0" applyNumberFormat="1" applyFill="1" applyBorder="1" applyAlignment="1">
      <alignment horizontal="center" vertical="center"/>
    </xf>
    <xf numFmtId="165" fontId="0" fillId="7" borderId="28" xfId="0" applyNumberFormat="1" applyFill="1" applyBorder="1" applyAlignment="1">
      <alignment horizontal="center" vertical="center"/>
    </xf>
    <xf numFmtId="165" fontId="0" fillId="7" borderId="23" xfId="0" applyNumberFormat="1" applyFill="1" applyBorder="1" applyAlignment="1">
      <alignment horizontal="center"/>
    </xf>
    <xf numFmtId="165" fontId="0" fillId="7" borderId="37" xfId="0" applyNumberFormat="1" applyFill="1" applyBorder="1" applyAlignment="1">
      <alignment horizontal="center"/>
    </xf>
    <xf numFmtId="165" fontId="0" fillId="7" borderId="28" xfId="0" applyNumberFormat="1" applyFill="1" applyBorder="1" applyAlignment="1">
      <alignment horizontal="center"/>
    </xf>
    <xf numFmtId="165" fontId="0" fillId="7" borderId="10" xfId="0" applyNumberFormat="1" applyFill="1" applyBorder="1" applyAlignment="1">
      <alignment horizontal="center"/>
    </xf>
    <xf numFmtId="14" fontId="3" fillId="7" borderId="14" xfId="0" applyNumberFormat="1" applyFont="1" applyFill="1" applyBorder="1" applyAlignment="1">
      <alignment horizontal="center"/>
    </xf>
    <xf numFmtId="165" fontId="0" fillId="7" borderId="21" xfId="0" applyNumberFormat="1" applyFill="1" applyBorder="1" applyAlignment="1">
      <alignment horizontal="center"/>
    </xf>
    <xf numFmtId="165" fontId="0" fillId="7" borderId="26" xfId="0" applyNumberFormat="1" applyFill="1" applyBorder="1" applyAlignment="1">
      <alignment horizontal="center"/>
    </xf>
    <xf numFmtId="9" fontId="3" fillId="7" borderId="45" xfId="2" applyFont="1" applyFill="1" applyBorder="1" applyAlignment="1">
      <alignment horizontal="center"/>
    </xf>
    <xf numFmtId="0" fontId="0" fillId="7" borderId="0" xfId="0" applyFill="1" applyAlignment="1">
      <alignment horizontal="center" vertical="center"/>
    </xf>
    <xf numFmtId="165" fontId="5" fillId="0" borderId="0" xfId="0" applyNumberFormat="1" applyFont="1" applyAlignment="1">
      <alignment horizontal="center"/>
    </xf>
    <xf numFmtId="0" fontId="8" fillId="9" borderId="67" xfId="0" applyFont="1" applyFill="1" applyBorder="1" applyAlignment="1">
      <alignment horizontal="center" vertical="center"/>
    </xf>
    <xf numFmtId="0" fontId="8" fillId="9" borderId="68" xfId="0" applyFont="1" applyFill="1" applyBorder="1" applyAlignment="1">
      <alignment horizontal="center" vertical="center"/>
    </xf>
    <xf numFmtId="0" fontId="8" fillId="9" borderId="68" xfId="0" applyFont="1" applyFill="1" applyBorder="1" applyAlignment="1">
      <alignment horizontal="center" vertical="center" wrapText="1"/>
    </xf>
    <xf numFmtId="0" fontId="8" fillId="10" borderId="69" xfId="0" applyFont="1" applyFill="1" applyBorder="1" applyAlignment="1">
      <alignment horizontal="center" vertical="center" wrapText="1"/>
    </xf>
    <xf numFmtId="0" fontId="8" fillId="10" borderId="70" xfId="0" applyFont="1" applyFill="1" applyBorder="1" applyAlignment="1">
      <alignment horizontal="center" vertical="center" wrapText="1"/>
    </xf>
    <xf numFmtId="0" fontId="8" fillId="11" borderId="71" xfId="0" applyFont="1" applyFill="1" applyBorder="1" applyAlignment="1">
      <alignment horizontal="center" vertical="center" wrapText="1"/>
    </xf>
    <xf numFmtId="0" fontId="8" fillId="11" borderId="72" xfId="0" applyFont="1" applyFill="1" applyBorder="1" applyAlignment="1">
      <alignment horizontal="center" vertical="center" wrapText="1"/>
    </xf>
    <xf numFmtId="0" fontId="8" fillId="11" borderId="69" xfId="0" applyFont="1" applyFill="1" applyBorder="1" applyAlignment="1">
      <alignment horizontal="center" vertical="center" wrapText="1"/>
    </xf>
    <xf numFmtId="0" fontId="8" fillId="12" borderId="71" xfId="0" applyFont="1" applyFill="1" applyBorder="1" applyAlignment="1">
      <alignment horizontal="center" vertical="center" wrapText="1"/>
    </xf>
    <xf numFmtId="0" fontId="8" fillId="12" borderId="72" xfId="0" applyFont="1" applyFill="1" applyBorder="1" applyAlignment="1">
      <alignment horizontal="center" vertical="center" wrapText="1"/>
    </xf>
    <xf numFmtId="0" fontId="8" fillId="12" borderId="69" xfId="0" applyFont="1" applyFill="1" applyBorder="1" applyAlignment="1">
      <alignment horizontal="center" vertical="center" wrapText="1"/>
    </xf>
    <xf numFmtId="0" fontId="8" fillId="12" borderId="73" xfId="0" applyFont="1" applyFill="1" applyBorder="1" applyAlignment="1">
      <alignment horizontal="center" vertical="center" wrapText="1"/>
    </xf>
    <xf numFmtId="0" fontId="9" fillId="12" borderId="73" xfId="0" applyFont="1" applyFill="1" applyBorder="1" applyAlignment="1">
      <alignment horizontal="center" vertical="center" wrapText="1"/>
    </xf>
    <xf numFmtId="0" fontId="9" fillId="13" borderId="71" xfId="0" applyFont="1" applyFill="1" applyBorder="1" applyAlignment="1">
      <alignment horizontal="center" vertical="center" wrapText="1"/>
    </xf>
    <xf numFmtId="0" fontId="9" fillId="13" borderId="72" xfId="0" applyFont="1" applyFill="1" applyBorder="1" applyAlignment="1">
      <alignment horizontal="center" vertical="center" wrapText="1"/>
    </xf>
    <xf numFmtId="0" fontId="8" fillId="13" borderId="72" xfId="0" applyFont="1" applyFill="1" applyBorder="1" applyAlignment="1">
      <alignment horizontal="center" vertical="center" wrapText="1"/>
    </xf>
    <xf numFmtId="0" fontId="8" fillId="13" borderId="73" xfId="0" applyFont="1" applyFill="1" applyBorder="1" applyAlignment="1">
      <alignment horizontal="center" vertical="center" wrapText="1"/>
    </xf>
    <xf numFmtId="0" fontId="9" fillId="14" borderId="71" xfId="0" applyFont="1" applyFill="1" applyBorder="1" applyAlignment="1">
      <alignment horizontal="center" vertical="center" wrapText="1"/>
    </xf>
    <xf numFmtId="0" fontId="9" fillId="14" borderId="72" xfId="0" applyFont="1" applyFill="1" applyBorder="1" applyAlignment="1">
      <alignment horizontal="center" vertical="center" wrapText="1"/>
    </xf>
    <xf numFmtId="0" fontId="8" fillId="14" borderId="72" xfId="0" applyFont="1" applyFill="1" applyBorder="1" applyAlignment="1">
      <alignment horizontal="center" vertical="center" wrapText="1"/>
    </xf>
    <xf numFmtId="0" fontId="10" fillId="0" borderId="74" xfId="0" applyFont="1" applyBorder="1" applyAlignment="1">
      <alignment horizontal="center" vertical="center"/>
    </xf>
    <xf numFmtId="0" fontId="10" fillId="0" borderId="75" xfId="0" applyFont="1" applyBorder="1" applyAlignment="1">
      <alignment horizontal="left" vertical="center"/>
    </xf>
    <xf numFmtId="0" fontId="10" fillId="15" borderId="75" xfId="0" applyFont="1" applyFill="1" applyBorder="1" applyAlignment="1">
      <alignment horizontal="left" vertical="center" wrapText="1"/>
    </xf>
    <xf numFmtId="0" fontId="10" fillId="0" borderId="75" xfId="0" applyFont="1" applyBorder="1" applyAlignment="1">
      <alignment horizontal="left" vertical="center" wrapText="1"/>
    </xf>
    <xf numFmtId="0" fontId="10" fillId="16" borderId="76" xfId="0" applyFont="1" applyFill="1" applyBorder="1" applyAlignment="1">
      <alignment horizontal="center" vertical="center"/>
    </xf>
    <xf numFmtId="0" fontId="10" fillId="16" borderId="75" xfId="0" applyFont="1" applyFill="1" applyBorder="1" applyAlignment="1">
      <alignment horizontal="center" vertical="center"/>
    </xf>
    <xf numFmtId="0" fontId="10" fillId="16" borderId="77" xfId="0" applyFont="1" applyFill="1" applyBorder="1" applyAlignment="1">
      <alignment horizontal="center" vertical="center"/>
    </xf>
    <xf numFmtId="0" fontId="10" fillId="16" borderId="74" xfId="0" applyFont="1" applyFill="1" applyBorder="1" applyAlignment="1">
      <alignment horizontal="center" vertical="center"/>
    </xf>
    <xf numFmtId="0" fontId="10" fillId="17" borderId="75" xfId="0" applyFont="1" applyFill="1" applyBorder="1" applyAlignment="1">
      <alignment horizontal="center" vertical="center"/>
    </xf>
    <xf numFmtId="0" fontId="10" fillId="0" borderId="75" xfId="0" applyFont="1" applyBorder="1" applyAlignment="1">
      <alignment horizontal="center" vertical="center"/>
    </xf>
    <xf numFmtId="1" fontId="10" fillId="16" borderId="75" xfId="0" applyNumberFormat="1" applyFont="1" applyFill="1" applyBorder="1" applyAlignment="1">
      <alignment horizontal="center" vertical="center"/>
    </xf>
    <xf numFmtId="1" fontId="10" fillId="16" borderId="77" xfId="0" applyNumberFormat="1" applyFont="1" applyFill="1" applyBorder="1" applyAlignment="1">
      <alignment horizontal="center" vertical="center"/>
    </xf>
    <xf numFmtId="1" fontId="10" fillId="16" borderId="74" xfId="0" applyNumberFormat="1" applyFont="1" applyFill="1" applyBorder="1" applyAlignment="1">
      <alignment horizontal="center" vertical="center"/>
    </xf>
    <xf numFmtId="1" fontId="11" fillId="18" borderId="75" xfId="0" applyNumberFormat="1" applyFont="1" applyFill="1" applyBorder="1" applyAlignment="1">
      <alignment horizontal="center" vertical="center" wrapText="1"/>
    </xf>
    <xf numFmtId="0" fontId="11" fillId="19" borderId="75" xfId="0" applyFont="1" applyFill="1" applyBorder="1" applyAlignment="1">
      <alignment horizontal="center" vertical="center" wrapText="1"/>
    </xf>
    <xf numFmtId="0" fontId="11" fillId="19" borderId="77" xfId="0" applyFont="1" applyFill="1" applyBorder="1" applyAlignment="1">
      <alignment horizontal="center" vertical="center" wrapText="1"/>
    </xf>
    <xf numFmtId="0" fontId="11" fillId="19" borderId="78" xfId="0" applyFont="1" applyFill="1" applyBorder="1" applyAlignment="1">
      <alignment horizontal="center" vertical="center" wrapText="1"/>
    </xf>
    <xf numFmtId="1" fontId="12" fillId="18" borderId="75" xfId="0" applyNumberFormat="1" applyFont="1" applyFill="1" applyBorder="1" applyAlignment="1">
      <alignment horizontal="center" vertical="center"/>
    </xf>
    <xf numFmtId="0" fontId="12" fillId="18" borderId="75" xfId="0" applyFont="1" applyFill="1" applyBorder="1" applyAlignment="1">
      <alignment horizontal="center" vertical="center"/>
    </xf>
    <xf numFmtId="0" fontId="12" fillId="18" borderId="77" xfId="0" applyFont="1" applyFill="1" applyBorder="1" applyAlignment="1">
      <alignment horizontal="center" vertical="center"/>
    </xf>
    <xf numFmtId="0" fontId="12" fillId="18" borderId="74" xfId="0" applyFont="1" applyFill="1" applyBorder="1" applyAlignment="1">
      <alignment horizontal="center" vertical="center"/>
    </xf>
    <xf numFmtId="0" fontId="11" fillId="18" borderId="75" xfId="0" applyFont="1" applyFill="1" applyBorder="1" applyAlignment="1">
      <alignment horizontal="center" vertical="center" wrapText="1"/>
    </xf>
    <xf numFmtId="0" fontId="11" fillId="19" borderId="79" xfId="0" applyFont="1" applyFill="1" applyBorder="1" applyAlignment="1">
      <alignment horizontal="center" vertical="center" wrapText="1"/>
    </xf>
    <xf numFmtId="0" fontId="10" fillId="18" borderId="77" xfId="0" applyFont="1" applyFill="1" applyBorder="1" applyAlignment="1">
      <alignment horizontal="center" vertical="center"/>
    </xf>
    <xf numFmtId="0" fontId="11" fillId="18" borderId="77" xfId="0" applyFont="1" applyFill="1" applyBorder="1" applyAlignment="1">
      <alignment horizontal="center" vertical="center" wrapText="1"/>
    </xf>
    <xf numFmtId="0" fontId="10" fillId="18" borderId="78" xfId="0" applyFont="1" applyFill="1" applyBorder="1" applyAlignment="1">
      <alignment horizontal="center" vertical="center"/>
    </xf>
    <xf numFmtId="0" fontId="10" fillId="18" borderId="75" xfId="0" applyFont="1" applyFill="1" applyBorder="1" applyAlignment="1">
      <alignment horizontal="center" vertical="center"/>
    </xf>
    <xf numFmtId="1" fontId="10" fillId="18" borderId="75" xfId="0" applyNumberFormat="1" applyFont="1" applyFill="1" applyBorder="1" applyAlignment="1">
      <alignment horizontal="center" vertical="center"/>
    </xf>
    <xf numFmtId="1" fontId="10" fillId="18" borderId="77" xfId="0" applyNumberFormat="1" applyFont="1" applyFill="1" applyBorder="1" applyAlignment="1">
      <alignment horizontal="center" vertical="center"/>
    </xf>
    <xf numFmtId="1" fontId="11" fillId="18" borderId="74" xfId="0" applyNumberFormat="1" applyFont="1" applyFill="1" applyBorder="1" applyAlignment="1">
      <alignment horizontal="center" vertical="center" wrapText="1"/>
    </xf>
    <xf numFmtId="1" fontId="11" fillId="18" borderId="78" xfId="0" applyNumberFormat="1" applyFont="1" applyFill="1" applyBorder="1" applyAlignment="1">
      <alignment horizontal="center" vertical="center" wrapText="1"/>
    </xf>
    <xf numFmtId="1" fontId="11" fillId="0" borderId="75" xfId="0" applyNumberFormat="1" applyFont="1" applyBorder="1" applyAlignment="1">
      <alignment horizontal="center" vertical="center" wrapText="1"/>
    </xf>
    <xf numFmtId="0" fontId="11" fillId="0" borderId="75" xfId="0" applyFont="1" applyBorder="1" applyAlignment="1">
      <alignment horizontal="center" vertical="center" wrapText="1"/>
    </xf>
    <xf numFmtId="0" fontId="11" fillId="18" borderId="74" xfId="0" applyFont="1" applyFill="1" applyBorder="1" applyAlignment="1">
      <alignment horizontal="center" vertical="center" wrapText="1"/>
    </xf>
    <xf numFmtId="0" fontId="11" fillId="18" borderId="78" xfId="0" applyFont="1" applyFill="1" applyBorder="1" applyAlignment="1">
      <alignment horizontal="center" vertical="center" wrapText="1"/>
    </xf>
    <xf numFmtId="0" fontId="10" fillId="19" borderId="75" xfId="0" applyFont="1" applyFill="1" applyBorder="1" applyAlignment="1">
      <alignment horizontal="center" vertical="center"/>
    </xf>
    <xf numFmtId="0" fontId="10" fillId="19" borderId="77" xfId="0" applyFont="1" applyFill="1" applyBorder="1" applyAlignment="1">
      <alignment horizontal="center" vertical="center"/>
    </xf>
    <xf numFmtId="0" fontId="10" fillId="19" borderId="74" xfId="0" applyFont="1" applyFill="1" applyBorder="1" applyAlignment="1">
      <alignment horizontal="center" vertical="center"/>
    </xf>
    <xf numFmtId="0" fontId="10" fillId="19" borderId="78" xfId="0" applyFont="1" applyFill="1" applyBorder="1" applyAlignment="1">
      <alignment horizontal="center" vertical="center"/>
    </xf>
    <xf numFmtId="1" fontId="10" fillId="18" borderId="78" xfId="0" applyNumberFormat="1" applyFont="1" applyFill="1" applyBorder="1" applyAlignment="1">
      <alignment horizontal="center" vertical="center"/>
    </xf>
    <xf numFmtId="0" fontId="10" fillId="20" borderId="77" xfId="0" applyFont="1" applyFill="1" applyBorder="1" applyAlignment="1">
      <alignment horizontal="center" vertical="center"/>
    </xf>
    <xf numFmtId="0" fontId="12" fillId="21" borderId="75" xfId="0" applyFont="1" applyFill="1" applyBorder="1" applyAlignment="1">
      <alignment horizontal="center" vertical="center"/>
    </xf>
    <xf numFmtId="1" fontId="10" fillId="16" borderId="76" xfId="0" applyNumberFormat="1" applyFont="1" applyFill="1" applyBorder="1" applyAlignment="1">
      <alignment horizontal="center" vertical="center"/>
    </xf>
    <xf numFmtId="0" fontId="10" fillId="18" borderId="75" xfId="0" applyFont="1" applyFill="1" applyBorder="1" applyAlignment="1">
      <alignment horizontal="center" vertical="center" wrapText="1"/>
    </xf>
    <xf numFmtId="1" fontId="12" fillId="18" borderId="77" xfId="0" applyNumberFormat="1" applyFont="1" applyFill="1" applyBorder="1" applyAlignment="1">
      <alignment horizontal="center" vertical="center"/>
    </xf>
    <xf numFmtId="170" fontId="13" fillId="18" borderId="74" xfId="0" applyNumberFormat="1" applyFont="1" applyFill="1" applyBorder="1" applyAlignment="1">
      <alignment horizontal="center" vertical="center" wrapText="1"/>
    </xf>
    <xf numFmtId="170" fontId="13" fillId="18" borderId="75" xfId="0" applyNumberFormat="1" applyFont="1" applyFill="1" applyBorder="1" applyAlignment="1">
      <alignment horizontal="center" vertical="center" wrapText="1"/>
    </xf>
    <xf numFmtId="170" fontId="13" fillId="18" borderId="80" xfId="0" applyNumberFormat="1" applyFont="1" applyFill="1" applyBorder="1" applyAlignment="1">
      <alignment horizontal="center" vertical="center" wrapText="1"/>
    </xf>
    <xf numFmtId="0" fontId="11" fillId="0" borderId="80" xfId="0" applyFont="1" applyBorder="1" applyAlignment="1">
      <alignment horizontal="center" vertical="center" wrapText="1"/>
    </xf>
    <xf numFmtId="0" fontId="10" fillId="18" borderId="74" xfId="0" applyFont="1" applyFill="1" applyBorder="1" applyAlignment="1">
      <alignment horizontal="center" vertical="center"/>
    </xf>
    <xf numFmtId="0" fontId="11" fillId="17" borderId="75" xfId="0" applyFont="1" applyFill="1" applyBorder="1" applyAlignment="1">
      <alignment horizontal="center" vertical="center" wrapText="1"/>
    </xf>
    <xf numFmtId="1" fontId="11" fillId="17" borderId="75" xfId="0" applyNumberFormat="1" applyFont="1" applyFill="1" applyBorder="1" applyAlignment="1">
      <alignment horizontal="center" vertical="center" wrapText="1"/>
    </xf>
    <xf numFmtId="0" fontId="14" fillId="22" borderId="75" xfId="0" applyFont="1" applyFill="1" applyBorder="1" applyAlignment="1">
      <alignment horizontal="center" vertical="center"/>
    </xf>
    <xf numFmtId="1" fontId="10" fillId="20" borderId="75" xfId="0" applyNumberFormat="1" applyFont="1" applyFill="1" applyBorder="1" applyAlignment="1">
      <alignment horizontal="center" vertical="center"/>
    </xf>
    <xf numFmtId="2" fontId="11" fillId="18" borderId="74" xfId="0" applyNumberFormat="1" applyFont="1" applyFill="1" applyBorder="1" applyAlignment="1">
      <alignment horizontal="center" vertical="center" wrapText="1"/>
    </xf>
    <xf numFmtId="2" fontId="11" fillId="18" borderId="75" xfId="0" applyNumberFormat="1" applyFont="1" applyFill="1" applyBorder="1" applyAlignment="1">
      <alignment horizontal="center" vertical="center" wrapText="1"/>
    </xf>
    <xf numFmtId="2" fontId="11" fillId="0" borderId="75" xfId="0" applyNumberFormat="1" applyFont="1" applyBorder="1" applyAlignment="1">
      <alignment horizontal="center" vertical="center" wrapText="1"/>
    </xf>
    <xf numFmtId="170" fontId="10" fillId="16" borderId="75" xfId="0" applyNumberFormat="1" applyFont="1" applyFill="1" applyBorder="1" applyAlignment="1">
      <alignment horizontal="center" vertical="center"/>
    </xf>
    <xf numFmtId="170" fontId="10" fillId="16" borderId="77" xfId="0" applyNumberFormat="1" applyFont="1" applyFill="1" applyBorder="1" applyAlignment="1">
      <alignment horizontal="center" vertical="center"/>
    </xf>
    <xf numFmtId="170" fontId="10" fillId="16" borderId="74" xfId="0" applyNumberFormat="1" applyFont="1" applyFill="1" applyBorder="1" applyAlignment="1">
      <alignment horizontal="center" vertical="center"/>
    </xf>
    <xf numFmtId="170" fontId="12" fillId="18" borderId="75" xfId="0" applyNumberFormat="1" applyFont="1" applyFill="1" applyBorder="1" applyAlignment="1">
      <alignment horizontal="center" vertical="center"/>
    </xf>
    <xf numFmtId="0" fontId="11" fillId="0" borderId="77" xfId="0" applyFont="1" applyBorder="1" applyAlignment="1">
      <alignment horizontal="center" vertical="center" wrapText="1"/>
    </xf>
    <xf numFmtId="2" fontId="11" fillId="0" borderId="74" xfId="0" applyNumberFormat="1" applyFont="1" applyBorder="1" applyAlignment="1">
      <alignment horizontal="center" vertical="center" wrapText="1"/>
    </xf>
    <xf numFmtId="2" fontId="11" fillId="0" borderId="79" xfId="0" applyNumberFormat="1" applyFont="1" applyBorder="1" applyAlignment="1">
      <alignment horizontal="center" vertical="center" wrapText="1"/>
    </xf>
    <xf numFmtId="0" fontId="10" fillId="16" borderId="78" xfId="0" applyFont="1" applyFill="1" applyBorder="1" applyAlignment="1">
      <alignment horizontal="center" vertical="center"/>
    </xf>
    <xf numFmtId="0" fontId="10" fillId="17" borderId="76" xfId="0" applyFont="1" applyFill="1" applyBorder="1" applyAlignment="1">
      <alignment horizontal="center" vertical="center"/>
    </xf>
    <xf numFmtId="0" fontId="10" fillId="18" borderId="76" xfId="0" applyFont="1" applyFill="1" applyBorder="1" applyAlignment="1">
      <alignment horizontal="center" vertical="center"/>
    </xf>
    <xf numFmtId="0" fontId="10" fillId="0" borderId="75" xfId="0" applyFont="1" applyBorder="1" applyAlignment="1">
      <alignment horizontal="left"/>
    </xf>
    <xf numFmtId="0" fontId="11" fillId="19" borderId="76" xfId="0" applyFont="1" applyFill="1" applyBorder="1" applyAlignment="1">
      <alignment horizontal="center" vertical="center" wrapText="1"/>
    </xf>
    <xf numFmtId="2" fontId="11" fillId="0" borderId="77" xfId="0" applyNumberFormat="1" applyFont="1" applyBorder="1" applyAlignment="1">
      <alignment horizontal="left" vertical="center" wrapText="1"/>
    </xf>
    <xf numFmtId="2" fontId="11" fillId="18" borderId="77" xfId="0" applyNumberFormat="1" applyFont="1" applyFill="1" applyBorder="1" applyAlignment="1">
      <alignment horizontal="center" vertical="center" wrapText="1"/>
    </xf>
    <xf numFmtId="0" fontId="15" fillId="17" borderId="0" xfId="0" applyFont="1" applyFill="1" applyAlignment="1">
      <alignment horizontal="center" vertical="center"/>
    </xf>
    <xf numFmtId="1" fontId="10" fillId="18" borderId="74" xfId="0" applyNumberFormat="1" applyFont="1" applyFill="1" applyBorder="1" applyAlignment="1">
      <alignment horizontal="center" vertical="center"/>
    </xf>
    <xf numFmtId="1" fontId="10" fillId="18" borderId="76" xfId="0" applyNumberFormat="1" applyFont="1" applyFill="1" applyBorder="1" applyAlignment="1">
      <alignment horizontal="center" vertical="center"/>
    </xf>
    <xf numFmtId="1" fontId="10" fillId="0" borderId="75" xfId="0" applyNumberFormat="1" applyFont="1" applyBorder="1" applyAlignment="1">
      <alignment horizontal="center" vertical="center"/>
    </xf>
    <xf numFmtId="1" fontId="11" fillId="18" borderId="76" xfId="0" applyNumberFormat="1" applyFont="1" applyFill="1" applyBorder="1" applyAlignment="1">
      <alignment horizontal="center" vertical="center" wrapText="1"/>
    </xf>
    <xf numFmtId="0" fontId="10" fillId="0" borderId="81" xfId="0" applyFont="1" applyBorder="1" applyAlignment="1">
      <alignment horizontal="center" vertical="center"/>
    </xf>
    <xf numFmtId="0" fontId="10" fillId="0" borderId="82" xfId="0" applyFont="1" applyBorder="1" applyAlignment="1">
      <alignment horizontal="left" vertical="center"/>
    </xf>
    <xf numFmtId="0" fontId="10" fillId="0" borderId="82" xfId="0" applyFont="1" applyBorder="1" applyAlignment="1">
      <alignment horizontal="left" vertical="center" wrapText="1"/>
    </xf>
    <xf numFmtId="0" fontId="10" fillId="16" borderId="83" xfId="0" applyFont="1" applyFill="1" applyBorder="1" applyAlignment="1">
      <alignment horizontal="center" vertical="center"/>
    </xf>
    <xf numFmtId="0" fontId="10" fillId="16" borderId="82" xfId="0" applyFont="1" applyFill="1" applyBorder="1" applyAlignment="1">
      <alignment horizontal="center" vertical="center"/>
    </xf>
    <xf numFmtId="0" fontId="10" fillId="16" borderId="84" xfId="0" applyFont="1" applyFill="1" applyBorder="1" applyAlignment="1">
      <alignment horizontal="center" vertical="center"/>
    </xf>
    <xf numFmtId="0" fontId="10" fillId="16" borderId="81" xfId="0" applyFont="1" applyFill="1" applyBorder="1" applyAlignment="1">
      <alignment horizontal="center" vertical="center"/>
    </xf>
    <xf numFmtId="0" fontId="10" fillId="18" borderId="81" xfId="0" applyFont="1" applyFill="1" applyBorder="1" applyAlignment="1">
      <alignment horizontal="center" vertical="center"/>
    </xf>
    <xf numFmtId="0" fontId="10" fillId="18" borderId="82" xfId="0" applyFont="1" applyFill="1" applyBorder="1" applyAlignment="1">
      <alignment horizontal="center" vertical="center"/>
    </xf>
    <xf numFmtId="0" fontId="10" fillId="18" borderId="84" xfId="0" applyFont="1" applyFill="1" applyBorder="1" applyAlignment="1">
      <alignment horizontal="center" vertical="center"/>
    </xf>
    <xf numFmtId="0" fontId="11" fillId="18" borderId="82" xfId="0" applyFont="1" applyFill="1" applyBorder="1" applyAlignment="1">
      <alignment horizontal="center" vertical="center" wrapText="1"/>
    </xf>
    <xf numFmtId="0" fontId="10" fillId="18" borderId="85" xfId="0" applyFont="1" applyFill="1" applyBorder="1" applyAlignment="1">
      <alignment horizontal="center" vertical="center"/>
    </xf>
    <xf numFmtId="0" fontId="10" fillId="17" borderId="82" xfId="0" applyFont="1" applyFill="1" applyBorder="1" applyAlignment="1">
      <alignment horizontal="center" vertical="center"/>
    </xf>
    <xf numFmtId="0" fontId="10" fillId="0" borderId="82" xfId="0" applyFont="1" applyBorder="1" applyAlignment="1">
      <alignment horizontal="center" vertical="center"/>
    </xf>
    <xf numFmtId="0" fontId="10" fillId="0" borderId="67" xfId="0" applyFont="1" applyBorder="1" applyAlignment="1">
      <alignment horizontal="center" vertical="center"/>
    </xf>
    <xf numFmtId="0" fontId="10" fillId="0" borderId="86" xfId="0" applyFont="1" applyBorder="1" applyAlignment="1">
      <alignment horizontal="left" vertical="center"/>
    </xf>
    <xf numFmtId="0" fontId="10" fillId="0" borderId="68" xfId="0" applyFont="1" applyBorder="1" applyAlignment="1">
      <alignment horizontal="left" vertical="center" wrapText="1"/>
    </xf>
    <xf numFmtId="0" fontId="10" fillId="16" borderId="67" xfId="0" applyFont="1" applyFill="1" applyBorder="1" applyAlignment="1">
      <alignment horizontal="center" vertical="center"/>
    </xf>
    <xf numFmtId="0" fontId="10" fillId="16" borderId="86" xfId="0" applyFont="1" applyFill="1" applyBorder="1" applyAlignment="1">
      <alignment horizontal="center" vertical="center"/>
    </xf>
    <xf numFmtId="0" fontId="10" fillId="16" borderId="87" xfId="0" applyFont="1" applyFill="1" applyBorder="1" applyAlignment="1">
      <alignment horizontal="center" vertical="center"/>
    </xf>
    <xf numFmtId="0" fontId="10" fillId="16" borderId="68" xfId="0" applyFont="1" applyFill="1" applyBorder="1" applyAlignment="1">
      <alignment horizontal="center" vertical="center"/>
    </xf>
    <xf numFmtId="0" fontId="10" fillId="18" borderId="68" xfId="0" applyFont="1" applyFill="1" applyBorder="1" applyAlignment="1">
      <alignment horizontal="center" vertical="center"/>
    </xf>
    <xf numFmtId="170" fontId="10" fillId="18" borderId="68" xfId="0" applyNumberFormat="1" applyFont="1" applyFill="1" applyBorder="1" applyAlignment="1">
      <alignment horizontal="center" vertical="center"/>
    </xf>
    <xf numFmtId="170" fontId="10" fillId="18" borderId="88" xfId="0" applyNumberFormat="1" applyFont="1" applyFill="1" applyBorder="1" applyAlignment="1">
      <alignment horizontal="center" vertical="center"/>
    </xf>
    <xf numFmtId="0" fontId="11" fillId="18" borderId="89" xfId="0" applyFont="1" applyFill="1" applyBorder="1" applyAlignment="1">
      <alignment horizontal="center" vertical="center" wrapText="1"/>
    </xf>
    <xf numFmtId="0" fontId="11" fillId="18" borderId="68" xfId="0" applyFont="1" applyFill="1" applyBorder="1" applyAlignment="1">
      <alignment horizontal="center" vertical="center" wrapText="1"/>
    </xf>
    <xf numFmtId="1" fontId="11" fillId="18" borderId="68" xfId="0" applyNumberFormat="1" applyFont="1" applyFill="1" applyBorder="1" applyAlignment="1">
      <alignment horizontal="center" vertical="center" wrapText="1"/>
    </xf>
    <xf numFmtId="0" fontId="10" fillId="0" borderId="90" xfId="0" applyFont="1" applyBorder="1" applyAlignment="1">
      <alignment horizontal="center" vertical="center"/>
    </xf>
    <xf numFmtId="0" fontId="10" fillId="0" borderId="91" xfId="0" applyFont="1" applyBorder="1" applyAlignment="1">
      <alignment horizontal="left" vertical="center"/>
    </xf>
    <xf numFmtId="0" fontId="10" fillId="0" borderId="80" xfId="0" applyFont="1" applyBorder="1" applyAlignment="1">
      <alignment horizontal="left" vertical="center" wrapText="1"/>
    </xf>
    <xf numFmtId="1" fontId="10" fillId="16" borderId="90" xfId="0" applyNumberFormat="1" applyFont="1" applyFill="1" applyBorder="1" applyAlignment="1">
      <alignment horizontal="center" vertical="center"/>
    </xf>
    <xf numFmtId="1" fontId="10" fillId="16" borderId="92" xfId="0" applyNumberFormat="1" applyFont="1" applyFill="1" applyBorder="1" applyAlignment="1">
      <alignment horizontal="center" vertical="center"/>
    </xf>
    <xf numFmtId="1" fontId="10" fillId="16" borderId="91" xfId="0" applyNumberFormat="1" applyFont="1" applyFill="1" applyBorder="1" applyAlignment="1">
      <alignment horizontal="center" vertical="center"/>
    </xf>
    <xf numFmtId="1" fontId="10" fillId="18" borderId="80" xfId="0" applyNumberFormat="1" applyFont="1" applyFill="1" applyBorder="1" applyAlignment="1">
      <alignment horizontal="center" vertical="center"/>
    </xf>
    <xf numFmtId="0" fontId="11" fillId="8" borderId="75" xfId="0" applyFont="1" applyFill="1" applyBorder="1" applyAlignment="1">
      <alignment horizontal="center" vertical="center" wrapText="1"/>
    </xf>
    <xf numFmtId="0" fontId="9" fillId="0" borderId="80" xfId="0" applyFont="1" applyBorder="1" applyAlignment="1">
      <alignment horizontal="left" vertical="center" wrapText="1"/>
    </xf>
    <xf numFmtId="1" fontId="12" fillId="18" borderId="90" xfId="0" applyNumberFormat="1" applyFont="1" applyFill="1" applyBorder="1" applyAlignment="1">
      <alignment horizontal="center" vertical="center"/>
    </xf>
    <xf numFmtId="0" fontId="12" fillId="18" borderId="92" xfId="0" applyFont="1" applyFill="1" applyBorder="1" applyAlignment="1">
      <alignment horizontal="center" vertical="center"/>
    </xf>
    <xf numFmtId="1" fontId="12" fillId="18" borderId="92" xfId="0" applyNumberFormat="1" applyFont="1" applyFill="1" applyBorder="1" applyAlignment="1">
      <alignment horizontal="center" vertical="center"/>
    </xf>
    <xf numFmtId="1" fontId="10" fillId="18" borderId="92" xfId="0" applyNumberFormat="1" applyFont="1" applyFill="1" applyBorder="1" applyAlignment="1">
      <alignment horizontal="center" vertical="center"/>
    </xf>
    <xf numFmtId="1" fontId="10" fillId="18" borderId="91" xfId="0" applyNumberFormat="1" applyFont="1" applyFill="1" applyBorder="1" applyAlignment="1">
      <alignment horizontal="center" vertical="center"/>
    </xf>
    <xf numFmtId="0" fontId="11" fillId="18" borderId="80" xfId="0" applyFont="1" applyFill="1" applyBorder="1" applyAlignment="1">
      <alignment horizontal="center" vertical="center" wrapText="1"/>
    </xf>
    <xf numFmtId="0" fontId="10" fillId="16" borderId="92" xfId="0" applyFont="1" applyFill="1" applyBorder="1" applyAlignment="1">
      <alignment horizontal="center" vertical="center"/>
    </xf>
    <xf numFmtId="0" fontId="10" fillId="16" borderId="90" xfId="0" applyFont="1" applyFill="1" applyBorder="1" applyAlignment="1">
      <alignment horizontal="center" vertical="center"/>
    </xf>
    <xf numFmtId="0" fontId="10" fillId="16" borderId="91" xfId="0" applyFont="1" applyFill="1" applyBorder="1" applyAlignment="1">
      <alignment horizontal="center" vertical="center"/>
    </xf>
    <xf numFmtId="0" fontId="10" fillId="16" borderId="93" xfId="0" applyFont="1" applyFill="1" applyBorder="1" applyAlignment="1">
      <alignment horizontal="center" vertical="center"/>
    </xf>
    <xf numFmtId="0" fontId="10" fillId="16" borderId="80" xfId="0" applyFont="1" applyFill="1" applyBorder="1" applyAlignment="1">
      <alignment horizontal="center" vertical="center"/>
    </xf>
    <xf numFmtId="0" fontId="12" fillId="0" borderId="80" xfId="0" applyFont="1" applyBorder="1" applyAlignment="1">
      <alignment horizontal="left" vertical="center" wrapText="1"/>
    </xf>
    <xf numFmtId="0" fontId="10" fillId="18" borderId="92" xfId="0" applyFont="1" applyFill="1" applyBorder="1" applyAlignment="1">
      <alignment horizontal="center" vertical="center"/>
    </xf>
    <xf numFmtId="0" fontId="10" fillId="18" borderId="91" xfId="0" applyFont="1" applyFill="1" applyBorder="1" applyAlignment="1">
      <alignment horizontal="center" vertical="center"/>
    </xf>
    <xf numFmtId="170" fontId="10" fillId="18" borderId="80" xfId="0" applyNumberFormat="1" applyFont="1" applyFill="1" applyBorder="1" applyAlignment="1">
      <alignment horizontal="center" vertical="center"/>
    </xf>
    <xf numFmtId="170" fontId="10" fillId="18" borderId="77" xfId="0" applyNumberFormat="1" applyFont="1" applyFill="1" applyBorder="1" applyAlignment="1">
      <alignment horizontal="center" vertical="center"/>
    </xf>
    <xf numFmtId="1" fontId="11" fillId="18" borderId="80" xfId="0" applyNumberFormat="1" applyFont="1" applyFill="1" applyBorder="1" applyAlignment="1">
      <alignment horizontal="center" vertical="center" wrapText="1"/>
    </xf>
    <xf numFmtId="170" fontId="10" fillId="16" borderId="92" xfId="0" applyNumberFormat="1" applyFont="1" applyFill="1" applyBorder="1" applyAlignment="1">
      <alignment horizontal="center" vertical="center"/>
    </xf>
    <xf numFmtId="170" fontId="10" fillId="16" borderId="91" xfId="0" applyNumberFormat="1" applyFont="1" applyFill="1" applyBorder="1" applyAlignment="1">
      <alignment horizontal="center" vertical="center"/>
    </xf>
    <xf numFmtId="170" fontId="10" fillId="16" borderId="90" xfId="0" applyNumberFormat="1" applyFont="1" applyFill="1" applyBorder="1" applyAlignment="1">
      <alignment horizontal="center" vertical="center"/>
    </xf>
    <xf numFmtId="170" fontId="10" fillId="18" borderId="91" xfId="0" applyNumberFormat="1" applyFont="1" applyFill="1" applyBorder="1" applyAlignment="1">
      <alignment horizontal="center" vertical="center"/>
    </xf>
    <xf numFmtId="170" fontId="11" fillId="18" borderId="78" xfId="0" applyNumberFormat="1" applyFont="1" applyFill="1" applyBorder="1" applyAlignment="1">
      <alignment horizontal="center" vertical="center" wrapText="1"/>
    </xf>
    <xf numFmtId="170" fontId="11" fillId="18" borderId="80" xfId="0" applyNumberFormat="1" applyFont="1" applyFill="1" applyBorder="1" applyAlignment="1">
      <alignment horizontal="center" vertical="center" wrapText="1"/>
    </xf>
    <xf numFmtId="170" fontId="11" fillId="18" borderId="75" xfId="0" applyNumberFormat="1" applyFont="1" applyFill="1" applyBorder="1" applyAlignment="1">
      <alignment horizontal="center" vertical="center" wrapText="1"/>
    </xf>
    <xf numFmtId="0" fontId="12" fillId="18" borderId="91" xfId="0" applyFont="1" applyFill="1" applyBorder="1" applyAlignment="1">
      <alignment horizontal="center" vertical="center"/>
    </xf>
    <xf numFmtId="0" fontId="10" fillId="8" borderId="90" xfId="0" applyFont="1" applyFill="1" applyBorder="1" applyAlignment="1">
      <alignment horizontal="center" vertical="center"/>
    </xf>
    <xf numFmtId="0" fontId="10" fillId="18" borderId="93" xfId="0" applyFont="1" applyFill="1" applyBorder="1" applyAlignment="1">
      <alignment horizontal="center" vertical="center"/>
    </xf>
    <xf numFmtId="1" fontId="10" fillId="23" borderId="92" xfId="0" applyNumberFormat="1" applyFont="1" applyFill="1" applyBorder="1" applyAlignment="1">
      <alignment horizontal="center" vertical="center"/>
    </xf>
    <xf numFmtId="170" fontId="10" fillId="16" borderId="94" xfId="0" applyNumberFormat="1" applyFont="1" applyFill="1" applyBorder="1" applyAlignment="1">
      <alignment horizontal="center" vertical="center"/>
    </xf>
    <xf numFmtId="0" fontId="10" fillId="16" borderId="94" xfId="0" applyFont="1" applyFill="1" applyBorder="1" applyAlignment="1">
      <alignment horizontal="center" vertical="center"/>
    </xf>
    <xf numFmtId="0" fontId="12" fillId="18" borderId="94" xfId="0" applyFont="1" applyFill="1" applyBorder="1" applyAlignment="1">
      <alignment horizontal="center" vertical="center"/>
    </xf>
    <xf numFmtId="0" fontId="10" fillId="16" borderId="0" xfId="0" applyFont="1" applyFill="1" applyAlignment="1">
      <alignment horizontal="center" vertical="center"/>
    </xf>
    <xf numFmtId="0" fontId="17" fillId="23" borderId="75" xfId="0" applyFont="1" applyFill="1" applyBorder="1" applyAlignment="1">
      <alignment horizontal="center" vertical="center"/>
    </xf>
    <xf numFmtId="0" fontId="11" fillId="8" borderId="77" xfId="0" applyFont="1" applyFill="1" applyBorder="1" applyAlignment="1">
      <alignment horizontal="center" vertical="center" wrapText="1"/>
    </xf>
    <xf numFmtId="0" fontId="11" fillId="8" borderId="79" xfId="0" applyFont="1" applyFill="1" applyBorder="1" applyAlignment="1">
      <alignment horizontal="center" vertical="center" wrapText="1"/>
    </xf>
    <xf numFmtId="0" fontId="11" fillId="8" borderId="76" xfId="0" applyFont="1" applyFill="1" applyBorder="1" applyAlignment="1">
      <alignment horizontal="center" vertical="center" wrapText="1"/>
    </xf>
    <xf numFmtId="0" fontId="11" fillId="18" borderId="76" xfId="0" applyFont="1" applyFill="1" applyBorder="1" applyAlignment="1">
      <alignment horizontal="center" vertical="center" wrapText="1"/>
    </xf>
    <xf numFmtId="1" fontId="10" fillId="18" borderId="90" xfId="0" applyNumberFormat="1" applyFont="1" applyFill="1" applyBorder="1" applyAlignment="1">
      <alignment horizontal="center" vertical="center"/>
    </xf>
    <xf numFmtId="0" fontId="11" fillId="8" borderId="80" xfId="0" applyFont="1" applyFill="1" applyBorder="1" applyAlignment="1">
      <alignment horizontal="center" vertical="center" wrapText="1"/>
    </xf>
    <xf numFmtId="0" fontId="10" fillId="18" borderId="90" xfId="0" applyFont="1" applyFill="1" applyBorder="1" applyAlignment="1">
      <alignment horizontal="center" vertical="center"/>
    </xf>
    <xf numFmtId="0" fontId="10" fillId="0" borderId="95" xfId="0" applyFont="1" applyBorder="1" applyAlignment="1">
      <alignment horizontal="left" vertical="center" wrapText="1"/>
    </xf>
    <xf numFmtId="0" fontId="10" fillId="22" borderId="91" xfId="0" applyFont="1" applyFill="1" applyBorder="1" applyAlignment="1">
      <alignment horizontal="center" vertical="center"/>
    </xf>
    <xf numFmtId="0" fontId="10" fillId="0" borderId="96" xfId="0" applyFont="1" applyBorder="1" applyAlignment="1">
      <alignment horizontal="left" vertical="center"/>
    </xf>
    <xf numFmtId="0" fontId="11" fillId="0" borderId="85" xfId="0" applyFont="1" applyBorder="1" applyAlignment="1">
      <alignment horizontal="left" vertical="center" wrapText="1"/>
    </xf>
    <xf numFmtId="0" fontId="10" fillId="0" borderId="85" xfId="0" applyFont="1" applyBorder="1" applyAlignment="1">
      <alignment horizontal="left" vertical="center" wrapText="1"/>
    </xf>
    <xf numFmtId="0" fontId="10" fillId="16" borderId="97" xfId="0" applyFont="1" applyFill="1" applyBorder="1" applyAlignment="1">
      <alignment horizontal="center" vertical="center"/>
    </xf>
    <xf numFmtId="0" fontId="10" fillId="16" borderId="98" xfId="0" applyFont="1" applyFill="1" applyBorder="1" applyAlignment="1">
      <alignment horizontal="center" vertical="center"/>
    </xf>
    <xf numFmtId="170" fontId="10" fillId="16" borderId="96" xfId="0" applyNumberFormat="1" applyFont="1" applyFill="1" applyBorder="1" applyAlignment="1">
      <alignment horizontal="center" vertical="center"/>
    </xf>
    <xf numFmtId="170" fontId="10" fillId="16" borderId="98" xfId="0" applyNumberFormat="1" applyFont="1" applyFill="1" applyBorder="1" applyAlignment="1">
      <alignment horizontal="center" vertical="center"/>
    </xf>
    <xf numFmtId="0" fontId="10" fillId="18" borderId="97" xfId="0" applyFont="1" applyFill="1" applyBorder="1" applyAlignment="1">
      <alignment horizontal="center" vertical="center"/>
    </xf>
    <xf numFmtId="170" fontId="10" fillId="18" borderId="96" xfId="0" applyNumberFormat="1" applyFont="1" applyFill="1" applyBorder="1" applyAlignment="1">
      <alignment horizontal="center" vertical="center"/>
    </xf>
    <xf numFmtId="0" fontId="2" fillId="0" borderId="0" xfId="0" applyFont="1" applyAlignment="1">
      <alignment horizontal="center"/>
    </xf>
    <xf numFmtId="165" fontId="2" fillId="0" borderId="0" xfId="0" applyNumberFormat="1" applyFont="1" applyAlignment="1">
      <alignment horizontal="center"/>
    </xf>
    <xf numFmtId="165" fontId="0" fillId="0" borderId="20" xfId="0" applyNumberFormat="1" applyBorder="1" applyAlignment="1">
      <alignment horizontal="center"/>
    </xf>
    <xf numFmtId="165" fontId="0" fillId="0" borderId="25" xfId="0" applyNumberFormat="1" applyBorder="1" applyAlignment="1">
      <alignment horizontal="center"/>
    </xf>
    <xf numFmtId="0" fontId="3" fillId="0" borderId="4" xfId="0" quotePrefix="1" applyFont="1" applyBorder="1" applyAlignment="1">
      <alignment horizontal="center"/>
    </xf>
    <xf numFmtId="49" fontId="3" fillId="0" borderId="42" xfId="0" quotePrefix="1" applyNumberFormat="1" applyFont="1" applyBorder="1" applyAlignment="1">
      <alignment horizontal="center"/>
    </xf>
    <xf numFmtId="0" fontId="3" fillId="0" borderId="3" xfId="0" applyFont="1" applyBorder="1" applyAlignment="1">
      <alignment horizontal="center"/>
    </xf>
    <xf numFmtId="0" fontId="3" fillId="0" borderId="20" xfId="0" applyFont="1" applyBorder="1" applyAlignment="1">
      <alignment horizontal="center"/>
    </xf>
    <xf numFmtId="14" fontId="3" fillId="0" borderId="25" xfId="0" applyNumberFormat="1" applyFont="1" applyBorder="1" applyAlignment="1">
      <alignment horizontal="center"/>
    </xf>
    <xf numFmtId="14" fontId="3" fillId="0" borderId="26" xfId="0" applyNumberFormat="1" applyFont="1" applyBorder="1" applyAlignment="1">
      <alignment horizontal="center"/>
    </xf>
    <xf numFmtId="14" fontId="3" fillId="0" borderId="44" xfId="0" applyNumberFormat="1" applyFont="1" applyBorder="1" applyAlignment="1">
      <alignment horizontal="center"/>
    </xf>
    <xf numFmtId="0" fontId="3" fillId="0" borderId="47" xfId="0" applyFont="1" applyBorder="1" applyAlignment="1">
      <alignment horizontal="center"/>
    </xf>
    <xf numFmtId="165" fontId="0" fillId="0" borderId="34" xfId="0" applyNumberFormat="1" applyBorder="1" applyAlignment="1">
      <alignment horizontal="center"/>
    </xf>
    <xf numFmtId="165" fontId="0" fillId="0" borderId="38" xfId="0" applyNumberFormat="1" applyBorder="1" applyAlignment="1">
      <alignment horizontal="center"/>
    </xf>
    <xf numFmtId="165" fontId="3" fillId="0" borderId="21" xfId="0" applyNumberFormat="1" applyFont="1" applyBorder="1" applyAlignment="1">
      <alignment horizontal="center"/>
    </xf>
    <xf numFmtId="165" fontId="3" fillId="0" borderId="43" xfId="0" applyNumberFormat="1" applyFont="1" applyBorder="1" applyAlignment="1">
      <alignment horizontal="center"/>
    </xf>
    <xf numFmtId="0" fontId="3" fillId="0" borderId="25" xfId="0" applyFont="1" applyBorder="1" applyAlignment="1">
      <alignment horizontal="center"/>
    </xf>
    <xf numFmtId="167" fontId="3" fillId="0" borderId="26" xfId="0" applyNumberFormat="1" applyFont="1" applyBorder="1" applyAlignment="1">
      <alignment horizontal="center"/>
    </xf>
    <xf numFmtId="167" fontId="3" fillId="0" borderId="44" xfId="0" applyNumberFormat="1" applyFont="1" applyBorder="1" applyAlignment="1">
      <alignment horizontal="center"/>
    </xf>
    <xf numFmtId="0" fontId="3" fillId="6" borderId="99" xfId="0" applyFont="1" applyFill="1" applyBorder="1" applyAlignment="1">
      <alignment horizontal="center"/>
    </xf>
    <xf numFmtId="0" fontId="3" fillId="6" borderId="100" xfId="0" applyFont="1" applyFill="1" applyBorder="1" applyAlignment="1">
      <alignment horizontal="center"/>
    </xf>
    <xf numFmtId="0" fontId="3" fillId="6" borderId="101" xfId="0" applyFont="1" applyFill="1" applyBorder="1" applyAlignment="1">
      <alignment horizontal="center"/>
    </xf>
    <xf numFmtId="0" fontId="3" fillId="6" borderId="22" xfId="0" applyFont="1" applyFill="1" applyBorder="1" applyAlignment="1">
      <alignment horizontal="center"/>
    </xf>
    <xf numFmtId="14" fontId="3" fillId="0" borderId="30" xfId="0" applyNumberFormat="1" applyFont="1" applyBorder="1" applyAlignment="1">
      <alignment horizontal="center"/>
    </xf>
    <xf numFmtId="14" fontId="3" fillId="0" borderId="31" xfId="0" applyNumberFormat="1" applyFont="1" applyBorder="1" applyAlignment="1">
      <alignment horizontal="center"/>
    </xf>
    <xf numFmtId="14" fontId="3" fillId="0" borderId="33" xfId="0" applyNumberFormat="1" applyFont="1" applyBorder="1" applyAlignment="1">
      <alignment horizontal="center"/>
    </xf>
    <xf numFmtId="0" fontId="3" fillId="0" borderId="48" xfId="0" quotePrefix="1" applyFont="1" applyBorder="1" applyAlignment="1">
      <alignment horizontal="center"/>
    </xf>
    <xf numFmtId="0" fontId="3" fillId="0" borderId="49" xfId="0" quotePrefix="1" applyFont="1" applyBorder="1" applyAlignment="1">
      <alignment horizontal="center"/>
    </xf>
    <xf numFmtId="165" fontId="5" fillId="0" borderId="0" xfId="0" applyNumberFormat="1" applyFont="1"/>
    <xf numFmtId="0" fontId="5" fillId="4" borderId="0" xfId="0" applyFont="1" applyFill="1"/>
    <xf numFmtId="0" fontId="5" fillId="24" borderId="34" xfId="0" applyFont="1" applyFill="1" applyBorder="1"/>
    <xf numFmtId="0" fontId="5" fillId="24" borderId="4" xfId="0" applyFont="1" applyFill="1" applyBorder="1"/>
    <xf numFmtId="0" fontId="5" fillId="24" borderId="35" xfId="0" applyFont="1" applyFill="1" applyBorder="1"/>
    <xf numFmtId="0" fontId="5" fillId="24" borderId="40" xfId="0" applyFont="1" applyFill="1" applyBorder="1"/>
    <xf numFmtId="0" fontId="5" fillId="24" borderId="5" xfId="0" applyFont="1" applyFill="1" applyBorder="1"/>
    <xf numFmtId="0" fontId="5" fillId="24" borderId="0" xfId="0" applyFont="1" applyFill="1"/>
    <xf numFmtId="0" fontId="5" fillId="24" borderId="31" xfId="0" applyFont="1" applyFill="1" applyBorder="1"/>
    <xf numFmtId="0" fontId="5" fillId="24" borderId="15" xfId="0" applyFont="1" applyFill="1" applyBorder="1"/>
    <xf numFmtId="165" fontId="5" fillId="7" borderId="4" xfId="0" applyNumberFormat="1" applyFont="1" applyFill="1" applyBorder="1" applyAlignment="1">
      <alignment horizontal="center"/>
    </xf>
    <xf numFmtId="165" fontId="2" fillId="7" borderId="4" xfId="0" applyNumberFormat="1" applyFont="1" applyFill="1" applyBorder="1" applyAlignment="1">
      <alignment horizontal="center"/>
    </xf>
    <xf numFmtId="0" fontId="5" fillId="7" borderId="0" xfId="0" applyFont="1" applyFill="1" applyAlignment="1">
      <alignment horizontal="center"/>
    </xf>
    <xf numFmtId="0" fontId="5" fillId="0" borderId="34" xfId="0" applyFont="1" applyBorder="1"/>
    <xf numFmtId="0" fontId="5" fillId="0" borderId="4" xfId="0" applyFont="1" applyBorder="1"/>
    <xf numFmtId="0" fontId="5" fillId="0" borderId="35" xfId="0" applyFont="1" applyBorder="1"/>
    <xf numFmtId="0" fontId="5" fillId="0" borderId="39" xfId="0" applyFont="1" applyBorder="1"/>
    <xf numFmtId="0" fontId="5" fillId="0" borderId="40" xfId="0" applyFont="1" applyBorder="1"/>
    <xf numFmtId="0" fontId="5" fillId="0" borderId="5" xfId="0" applyFont="1" applyBorder="1"/>
    <xf numFmtId="14" fontId="3" fillId="7" borderId="47" xfId="0" applyNumberFormat="1" applyFont="1" applyFill="1" applyBorder="1" applyAlignment="1">
      <alignment horizontal="center"/>
    </xf>
    <xf numFmtId="165" fontId="0" fillId="7" borderId="43" xfId="0" applyNumberFormat="1" applyFill="1" applyBorder="1" applyAlignment="1">
      <alignment horizontal="center"/>
    </xf>
    <xf numFmtId="165" fontId="0" fillId="7" borderId="44" xfId="0" applyNumberFormat="1" applyFill="1" applyBorder="1" applyAlignment="1">
      <alignment horizontal="center"/>
    </xf>
    <xf numFmtId="0" fontId="7" fillId="0" borderId="64" xfId="0" applyFont="1" applyBorder="1" applyAlignment="1">
      <alignment horizontal="center"/>
    </xf>
    <xf numFmtId="165" fontId="7" fillId="2" borderId="49" xfId="0" applyNumberFormat="1" applyFont="1" applyFill="1" applyBorder="1" applyAlignment="1">
      <alignment horizontal="center"/>
    </xf>
    <xf numFmtId="165" fontId="5" fillId="2" borderId="43" xfId="0" applyNumberFormat="1" applyFont="1" applyFill="1" applyBorder="1" applyAlignment="1">
      <alignment horizontal="center"/>
    </xf>
    <xf numFmtId="165" fontId="5" fillId="2" borderId="38" xfId="0" applyNumberFormat="1" applyFont="1" applyFill="1" applyBorder="1" applyAlignment="1">
      <alignment horizontal="center"/>
    </xf>
    <xf numFmtId="165" fontId="5" fillId="2" borderId="65" xfId="0" applyNumberFormat="1" applyFont="1" applyFill="1" applyBorder="1" applyAlignment="1">
      <alignment horizontal="center"/>
    </xf>
    <xf numFmtId="165" fontId="7" fillId="2" borderId="3" xfId="0" applyNumberFormat="1" applyFont="1" applyFill="1" applyBorder="1" applyAlignment="1">
      <alignment horizontal="center"/>
    </xf>
    <xf numFmtId="165" fontId="5" fillId="2" borderId="4" xfId="0" applyNumberFormat="1" applyFont="1" applyFill="1" applyBorder="1" applyAlignment="1">
      <alignment horizontal="center"/>
    </xf>
    <xf numFmtId="165" fontId="5" fillId="2" borderId="33" xfId="0" applyNumberFormat="1" applyFont="1" applyFill="1" applyBorder="1" applyAlignment="1">
      <alignment horizontal="center"/>
    </xf>
    <xf numFmtId="0" fontId="2" fillId="0" borderId="34" xfId="0" applyFont="1" applyBorder="1"/>
    <xf numFmtId="0" fontId="2" fillId="0" borderId="4" xfId="0" applyFont="1" applyBorder="1"/>
    <xf numFmtId="0" fontId="2" fillId="0" borderId="35" xfId="0" applyFont="1" applyBorder="1"/>
    <xf numFmtId="172" fontId="18" fillId="25" borderId="4" xfId="4" applyNumberFormat="1" applyFont="1" applyFill="1" applyBorder="1" applyAlignment="1">
      <alignment horizontal="center" vertical="center"/>
    </xf>
    <xf numFmtId="173" fontId="18" fillId="25" borderId="4" xfId="4" applyNumberFormat="1" applyFont="1" applyFill="1" applyBorder="1" applyAlignment="1">
      <alignment horizontal="center" vertical="center"/>
    </xf>
    <xf numFmtId="49" fontId="3" fillId="0" borderId="2" xfId="0" quotePrefix="1" applyNumberFormat="1" applyFont="1" applyBorder="1" applyAlignment="1">
      <alignment horizontal="center"/>
    </xf>
    <xf numFmtId="49" fontId="3" fillId="0" borderId="3" xfId="0" applyNumberFormat="1" applyFont="1" applyBorder="1" applyAlignment="1">
      <alignment horizontal="center"/>
    </xf>
    <xf numFmtId="0" fontId="3" fillId="0" borderId="41" xfId="0" applyFont="1" applyBorder="1" applyAlignment="1">
      <alignment horizontal="center" vertical="center"/>
    </xf>
    <xf numFmtId="0" fontId="3" fillId="0" borderId="53" xfId="0" applyFont="1" applyBorder="1" applyAlignment="1">
      <alignment horizontal="center" vertical="center"/>
    </xf>
    <xf numFmtId="0" fontId="3" fillId="0" borderId="2" xfId="0" applyFont="1" applyBorder="1" applyAlignment="1">
      <alignment horizontal="center"/>
    </xf>
    <xf numFmtId="0" fontId="3" fillId="0" borderId="55" xfId="0" applyFont="1" applyBorder="1" applyAlignment="1">
      <alignment horizontal="center"/>
    </xf>
    <xf numFmtId="0" fontId="3" fillId="0" borderId="19"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66" xfId="0" applyFont="1" applyBorder="1" applyAlignment="1">
      <alignment horizontal="center" vertical="center" wrapText="1"/>
    </xf>
    <xf numFmtId="0" fontId="3" fillId="4" borderId="19" xfId="0" applyFont="1" applyFill="1" applyBorder="1" applyAlignment="1">
      <alignment horizontal="center" vertical="center"/>
    </xf>
    <xf numFmtId="0" fontId="3" fillId="4" borderId="66" xfId="0" applyFont="1" applyFill="1" applyBorder="1" applyAlignment="1">
      <alignment horizontal="center" vertical="center"/>
    </xf>
    <xf numFmtId="0" fontId="3" fillId="0" borderId="0" xfId="0" applyFont="1" applyAlignment="1">
      <alignment horizontal="center" vertical="center"/>
    </xf>
    <xf numFmtId="0" fontId="3" fillId="5" borderId="19" xfId="0" applyFont="1" applyFill="1" applyBorder="1" applyAlignment="1">
      <alignment horizontal="center" vertical="center"/>
    </xf>
    <xf numFmtId="0" fontId="3" fillId="5" borderId="66"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32" xfId="0" applyFont="1" applyFill="1" applyBorder="1" applyAlignment="1">
      <alignment horizontal="center" vertical="center"/>
    </xf>
    <xf numFmtId="0" fontId="3" fillId="4" borderId="41" xfId="0" applyFont="1" applyFill="1" applyBorder="1" applyAlignment="1">
      <alignment horizontal="center" vertical="center"/>
    </xf>
    <xf numFmtId="0" fontId="3" fillId="4" borderId="32" xfId="0" applyFont="1" applyFill="1" applyBorder="1" applyAlignment="1">
      <alignment horizontal="center" vertical="center"/>
    </xf>
    <xf numFmtId="0" fontId="3" fillId="2" borderId="36" xfId="0" applyFont="1" applyFill="1" applyBorder="1" applyAlignment="1">
      <alignment horizontal="center" vertical="center"/>
    </xf>
    <xf numFmtId="0" fontId="3" fillId="2" borderId="27"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36" xfId="0" applyFont="1" applyFill="1" applyBorder="1" applyAlignment="1">
      <alignment horizontal="center" vertical="center"/>
    </xf>
    <xf numFmtId="0" fontId="3" fillId="4" borderId="27" xfId="0" applyFont="1" applyFill="1" applyBorder="1" applyAlignment="1">
      <alignment horizontal="center" vertical="center"/>
    </xf>
    <xf numFmtId="0" fontId="3" fillId="0" borderId="3" xfId="0" applyFont="1" applyBorder="1" applyAlignment="1">
      <alignment horizontal="center"/>
    </xf>
    <xf numFmtId="0" fontId="3" fillId="0" borderId="66" xfId="0" applyFont="1" applyBorder="1" applyAlignment="1">
      <alignment horizontal="center" vertical="center"/>
    </xf>
    <xf numFmtId="0" fontId="5" fillId="5" borderId="30" xfId="0" applyFont="1" applyFill="1" applyBorder="1"/>
    <xf numFmtId="0" fontId="5" fillId="5" borderId="31" xfId="0" applyFont="1" applyFill="1" applyBorder="1"/>
    <xf numFmtId="0" fontId="5" fillId="5" borderId="15" xfId="0" applyFont="1" applyFill="1" applyBorder="1"/>
    <xf numFmtId="0" fontId="5" fillId="5" borderId="34" xfId="0" applyFont="1" applyFill="1" applyBorder="1"/>
    <xf numFmtId="0" fontId="5" fillId="5" borderId="4" xfId="0" applyFont="1" applyFill="1" applyBorder="1"/>
    <xf numFmtId="0" fontId="5" fillId="5" borderId="35" xfId="0" applyFont="1" applyFill="1" applyBorder="1"/>
    <xf numFmtId="0" fontId="5" fillId="5" borderId="39" xfId="0" applyFont="1" applyFill="1" applyBorder="1"/>
    <xf numFmtId="0" fontId="5" fillId="5" borderId="40" xfId="0" applyFont="1" applyFill="1" applyBorder="1"/>
    <xf numFmtId="0" fontId="5" fillId="5" borderId="5" xfId="0" applyFont="1" applyFill="1" applyBorder="1"/>
    <xf numFmtId="0" fontId="5" fillId="5" borderId="62" xfId="0" applyFont="1" applyFill="1" applyBorder="1"/>
    <xf numFmtId="0" fontId="5" fillId="5" borderId="63" xfId="0" applyFont="1" applyFill="1" applyBorder="1"/>
    <xf numFmtId="0" fontId="5" fillId="5" borderId="9" xfId="0" applyFont="1" applyFill="1" applyBorder="1"/>
  </cellXfs>
  <cellStyles count="5">
    <cellStyle name="Currency [0]" xfId="1" builtinId="7"/>
    <cellStyle name="Millares 2" xfId="4" xr:uid="{782808A7-E28C-AB4B-87D7-534A25814DA4}"/>
    <cellStyle name="Normal" xfId="0" builtinId="0"/>
    <cellStyle name="Normal 20" xfId="3" xr:uid="{6B2F40AE-77A2-480D-9F47-94E5377CC45C}"/>
    <cellStyle name="Percent" xfId="2" builtinId="5"/>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6</xdr:col>
      <xdr:colOff>545225</xdr:colOff>
      <xdr:row>1</xdr:row>
      <xdr:rowOff>98535</xdr:rowOff>
    </xdr:from>
    <xdr:to>
      <xdr:col>7</xdr:col>
      <xdr:colOff>704694</xdr:colOff>
      <xdr:row>4</xdr:row>
      <xdr:rowOff>44450</xdr:rowOff>
    </xdr:to>
    <xdr:pic>
      <xdr:nvPicPr>
        <xdr:cNvPr id="3" name="Imagen 2">
          <a:extLst>
            <a:ext uri="{FF2B5EF4-FFF2-40B4-BE49-F238E27FC236}">
              <a16:creationId xmlns:a16="http://schemas.microsoft.com/office/drawing/2014/main" id="{589C26E5-5576-F70A-B2C2-586CE324B2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03325" y="301735"/>
          <a:ext cx="1035769" cy="5555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0_Mr.%20Yang's%20Info/12_2025_Cost%20Mr%20Yang.xlsx" TargetMode="External"/><Relationship Id="rId2" Type="http://schemas.openxmlformats.org/officeDocument/2006/relationships/externalLinkPath" Target="https://survias-my.sharepoint.com/personal/cdiaz_survias_cl/Documents/Surv&#237;as/00_Personal%20Work/10_Costos/00_Budget%2007_2025/02_Sent/00_Mr.%20Yang's%20Info/12_2025_Cost%20Mr%20Yang.xlsx" TargetMode="External"/><Relationship Id="rId1" Type="http://schemas.openxmlformats.org/officeDocument/2006/relationships/externalLinkPath" Target="/personal/cdiaz_survias_cl/Documents/Surv&#237;as/00_Personal%20Work/10_Costos/00_Budget%2007_2025/02_Sent/00_Mr.%20Yang's%20Info/12_2025_Cost%20Mr%20Ya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Mr.Yang_Query"/>
      <sheetName val="Balance"/>
      <sheetName val="Budget"/>
      <sheetName val="Cost Until 12-25"/>
      <sheetName val="Income"/>
      <sheetName val="Sum_detailed"/>
    </sheetNames>
    <sheetDataSet>
      <sheetData sheetId="0"/>
      <sheetData sheetId="1"/>
      <sheetData sheetId="2">
        <row r="10">
          <cell r="F10">
            <v>0</v>
          </cell>
          <cell r="G10">
            <v>4620</v>
          </cell>
          <cell r="H10">
            <v>1801</v>
          </cell>
          <cell r="I10">
            <v>10517</v>
          </cell>
          <cell r="J10">
            <v>27584</v>
          </cell>
          <cell r="K10">
            <v>19328</v>
          </cell>
          <cell r="L10">
            <v>13171</v>
          </cell>
          <cell r="M10">
            <v>6523</v>
          </cell>
          <cell r="N10">
            <v>5371</v>
          </cell>
          <cell r="O10">
            <v>75745</v>
          </cell>
          <cell r="P10">
            <v>6753</v>
          </cell>
          <cell r="Q10">
            <v>132363</v>
          </cell>
          <cell r="R10">
            <v>43250</v>
          </cell>
          <cell r="S10">
            <v>3959</v>
          </cell>
          <cell r="T10">
            <v>81036</v>
          </cell>
          <cell r="U10">
            <v>7581</v>
          </cell>
          <cell r="V10">
            <v>150214</v>
          </cell>
          <cell r="W10">
            <v>84286</v>
          </cell>
          <cell r="X10">
            <v>33210</v>
          </cell>
          <cell r="Y10">
            <v>15824</v>
          </cell>
          <cell r="Z10">
            <v>84885</v>
          </cell>
          <cell r="AA10">
            <v>1180</v>
          </cell>
          <cell r="AB10">
            <v>7662</v>
          </cell>
          <cell r="AC10">
            <v>245923.70554399843</v>
          </cell>
          <cell r="AD10">
            <v>3348</v>
          </cell>
          <cell r="AE10">
            <v>32518</v>
          </cell>
          <cell r="AF10">
            <v>7534</v>
          </cell>
          <cell r="AG10">
            <v>3037</v>
          </cell>
          <cell r="AH10">
            <v>16194</v>
          </cell>
          <cell r="AI10">
            <v>2783</v>
          </cell>
          <cell r="AJ10">
            <v>4839</v>
          </cell>
          <cell r="AK10">
            <v>31036</v>
          </cell>
          <cell r="AL10">
            <v>140312</v>
          </cell>
          <cell r="AM10">
            <v>3839</v>
          </cell>
          <cell r="AN10">
            <v>5458</v>
          </cell>
          <cell r="AO10">
            <v>247933.90328070096</v>
          </cell>
          <cell r="AP10">
            <v>308995</v>
          </cell>
          <cell r="AQ10">
            <v>8874</v>
          </cell>
          <cell r="AR10">
            <v>6177</v>
          </cell>
          <cell r="AS10">
            <v>4224</v>
          </cell>
          <cell r="AT10">
            <v>6021</v>
          </cell>
          <cell r="AU10">
            <v>43368</v>
          </cell>
          <cell r="AV10">
            <v>6538</v>
          </cell>
          <cell r="AW10">
            <v>3544</v>
          </cell>
          <cell r="AX10">
            <v>4850</v>
          </cell>
          <cell r="AY10">
            <v>1295</v>
          </cell>
          <cell r="AZ10">
            <v>5292</v>
          </cell>
          <cell r="BA10">
            <v>244997.23135795729</v>
          </cell>
          <cell r="BB10">
            <v>3432</v>
          </cell>
          <cell r="BC10">
            <v>10405.43</v>
          </cell>
          <cell r="BD10">
            <v>1060.43</v>
          </cell>
          <cell r="BE10">
            <v>210000.43</v>
          </cell>
          <cell r="BF10">
            <v>1525.43</v>
          </cell>
        </row>
        <row r="11">
          <cell r="F11">
            <v>0</v>
          </cell>
          <cell r="G11">
            <v>1498</v>
          </cell>
          <cell r="H11">
            <v>261</v>
          </cell>
          <cell r="I11">
            <v>105</v>
          </cell>
          <cell r="J11">
            <v>69</v>
          </cell>
          <cell r="K11">
            <v>492</v>
          </cell>
          <cell r="L11">
            <v>45901</v>
          </cell>
          <cell r="M11">
            <v>25500</v>
          </cell>
          <cell r="N11">
            <v>16993</v>
          </cell>
          <cell r="O11">
            <v>8494</v>
          </cell>
          <cell r="P11">
            <v>8596</v>
          </cell>
          <cell r="Q11">
            <v>8500</v>
          </cell>
          <cell r="R11">
            <v>478</v>
          </cell>
          <cell r="S11">
            <v>8500</v>
          </cell>
          <cell r="T11">
            <v>7480</v>
          </cell>
          <cell r="U11">
            <v>7430</v>
          </cell>
          <cell r="V11">
            <v>7480</v>
          </cell>
          <cell r="W11">
            <v>7470</v>
          </cell>
          <cell r="X11">
            <v>7430</v>
          </cell>
          <cell r="Y11">
            <v>14960</v>
          </cell>
          <cell r="Z11">
            <v>7480</v>
          </cell>
          <cell r="AA11">
            <v>0</v>
          </cell>
          <cell r="AB11">
            <v>14820</v>
          </cell>
          <cell r="AC11">
            <v>7480</v>
          </cell>
          <cell r="AD11">
            <v>7480</v>
          </cell>
          <cell r="AE11">
            <v>7422</v>
          </cell>
          <cell r="AF11">
            <v>7480</v>
          </cell>
          <cell r="AG11">
            <v>7480</v>
          </cell>
          <cell r="AH11">
            <v>0</v>
          </cell>
          <cell r="AI11">
            <v>14960</v>
          </cell>
          <cell r="AJ11">
            <v>0</v>
          </cell>
          <cell r="AK11">
            <v>14960</v>
          </cell>
          <cell r="AL11">
            <v>7480</v>
          </cell>
          <cell r="AM11">
            <v>8500</v>
          </cell>
          <cell r="AN11">
            <v>0</v>
          </cell>
          <cell r="AO11">
            <v>0</v>
          </cell>
          <cell r="AP11">
            <v>17000</v>
          </cell>
          <cell r="AQ11">
            <v>8500</v>
          </cell>
          <cell r="AR11">
            <v>17000</v>
          </cell>
          <cell r="AS11">
            <v>8500</v>
          </cell>
          <cell r="AT11">
            <v>8500</v>
          </cell>
          <cell r="AU11">
            <v>8552</v>
          </cell>
          <cell r="AV11">
            <v>17000</v>
          </cell>
          <cell r="AW11">
            <v>8503</v>
          </cell>
          <cell r="AX11">
            <v>0</v>
          </cell>
          <cell r="AY11">
            <v>18874</v>
          </cell>
          <cell r="AZ11">
            <v>10375</v>
          </cell>
          <cell r="BA11">
            <v>10646</v>
          </cell>
          <cell r="BB11">
            <v>9460</v>
          </cell>
          <cell r="BC11">
            <v>10740</v>
          </cell>
          <cell r="BD11">
            <v>10100</v>
          </cell>
          <cell r="BE11">
            <v>10000</v>
          </cell>
          <cell r="BF11">
            <v>10000</v>
          </cell>
          <cell r="BG11">
            <v>10000</v>
          </cell>
        </row>
        <row r="13">
          <cell r="F13">
            <v>31312</v>
          </cell>
          <cell r="G13">
            <v>17711</v>
          </cell>
          <cell r="H13">
            <v>16527</v>
          </cell>
          <cell r="I13">
            <v>17389</v>
          </cell>
          <cell r="J13">
            <v>20965</v>
          </cell>
          <cell r="K13">
            <v>32262</v>
          </cell>
          <cell r="L13">
            <v>21075</v>
          </cell>
          <cell r="M13">
            <v>19814</v>
          </cell>
          <cell r="N13">
            <v>20147</v>
          </cell>
          <cell r="O13">
            <v>25055</v>
          </cell>
          <cell r="P13">
            <v>19839</v>
          </cell>
          <cell r="Q13">
            <v>22349</v>
          </cell>
          <cell r="R13">
            <v>19868</v>
          </cell>
          <cell r="S13">
            <v>31956</v>
          </cell>
          <cell r="T13">
            <v>25551</v>
          </cell>
          <cell r="U13">
            <v>36317</v>
          </cell>
          <cell r="V13">
            <v>21592</v>
          </cell>
          <cell r="W13">
            <v>29424</v>
          </cell>
          <cell r="X13">
            <v>40470</v>
          </cell>
          <cell r="Y13">
            <v>29645</v>
          </cell>
          <cell r="Z13">
            <v>27569</v>
          </cell>
          <cell r="AA13">
            <v>24464</v>
          </cell>
          <cell r="AB13">
            <v>28371</v>
          </cell>
          <cell r="AC13">
            <v>26650</v>
          </cell>
          <cell r="AD13">
            <v>30359</v>
          </cell>
          <cell r="AE13">
            <v>32459</v>
          </cell>
          <cell r="AF13">
            <v>31084</v>
          </cell>
          <cell r="AG13">
            <v>30664</v>
          </cell>
          <cell r="AH13">
            <v>26381</v>
          </cell>
          <cell r="AI13">
            <v>31767</v>
          </cell>
          <cell r="AJ13">
            <v>27072</v>
          </cell>
          <cell r="AK13">
            <v>38734</v>
          </cell>
          <cell r="AL13">
            <v>25174</v>
          </cell>
          <cell r="AM13">
            <v>23824</v>
          </cell>
          <cell r="AN13">
            <v>31353</v>
          </cell>
          <cell r="AO13">
            <v>28088</v>
          </cell>
          <cell r="AP13">
            <v>26695</v>
          </cell>
          <cell r="AQ13">
            <v>25661</v>
          </cell>
          <cell r="AR13">
            <v>29714</v>
          </cell>
          <cell r="AS13">
            <v>29588</v>
          </cell>
          <cell r="AT13">
            <v>30917</v>
          </cell>
          <cell r="AU13">
            <v>29750</v>
          </cell>
          <cell r="AV13">
            <v>26680</v>
          </cell>
          <cell r="AW13">
            <v>27051</v>
          </cell>
          <cell r="AX13">
            <v>29700</v>
          </cell>
          <cell r="AY13">
            <v>27534</v>
          </cell>
          <cell r="AZ13">
            <v>27639</v>
          </cell>
          <cell r="BA13">
            <v>28773</v>
          </cell>
          <cell r="BB13">
            <v>25673</v>
          </cell>
          <cell r="BC13">
            <v>36119</v>
          </cell>
          <cell r="BD13">
            <v>24757</v>
          </cell>
          <cell r="BE13">
            <v>29707.3</v>
          </cell>
          <cell r="BF13">
            <v>47710.51</v>
          </cell>
          <cell r="BG13">
            <v>25794.5</v>
          </cell>
        </row>
        <row r="14">
          <cell r="F14">
            <v>760</v>
          </cell>
          <cell r="G14">
            <v>3081</v>
          </cell>
          <cell r="H14">
            <v>2894</v>
          </cell>
          <cell r="I14">
            <v>1617</v>
          </cell>
          <cell r="J14">
            <v>14292</v>
          </cell>
          <cell r="K14">
            <v>2351</v>
          </cell>
          <cell r="L14">
            <v>8829</v>
          </cell>
          <cell r="M14">
            <v>6635</v>
          </cell>
          <cell r="N14">
            <v>6769</v>
          </cell>
          <cell r="O14">
            <v>2716</v>
          </cell>
          <cell r="P14">
            <v>7233</v>
          </cell>
          <cell r="Q14">
            <v>11694</v>
          </cell>
          <cell r="R14">
            <v>2714</v>
          </cell>
          <cell r="S14">
            <v>13369</v>
          </cell>
          <cell r="T14">
            <v>9678</v>
          </cell>
          <cell r="U14">
            <v>2415</v>
          </cell>
          <cell r="V14">
            <v>13414</v>
          </cell>
          <cell r="W14">
            <v>9052</v>
          </cell>
          <cell r="X14">
            <v>8043</v>
          </cell>
          <cell r="Y14">
            <v>8844</v>
          </cell>
          <cell r="Z14">
            <v>7856</v>
          </cell>
          <cell r="AA14">
            <v>8455</v>
          </cell>
          <cell r="AB14">
            <v>2215</v>
          </cell>
          <cell r="AC14">
            <v>15867</v>
          </cell>
          <cell r="AD14">
            <v>7425</v>
          </cell>
          <cell r="AE14">
            <v>8380</v>
          </cell>
          <cell r="AF14">
            <v>12494</v>
          </cell>
          <cell r="AG14">
            <v>3440</v>
          </cell>
          <cell r="AH14">
            <v>8436</v>
          </cell>
          <cell r="AI14">
            <v>3689</v>
          </cell>
          <cell r="AJ14">
            <v>4626</v>
          </cell>
          <cell r="AK14">
            <v>17163</v>
          </cell>
          <cell r="AL14">
            <v>3860</v>
          </cell>
          <cell r="AM14">
            <v>12725</v>
          </cell>
          <cell r="AN14">
            <v>4576</v>
          </cell>
          <cell r="AO14">
            <v>12371</v>
          </cell>
          <cell r="AP14">
            <v>3879</v>
          </cell>
          <cell r="AQ14">
            <v>3622</v>
          </cell>
          <cell r="AR14">
            <v>6605</v>
          </cell>
          <cell r="AS14">
            <v>12537.07</v>
          </cell>
          <cell r="AT14">
            <v>3687</v>
          </cell>
          <cell r="AU14">
            <v>15444</v>
          </cell>
          <cell r="AV14">
            <v>4131</v>
          </cell>
          <cell r="AW14">
            <v>3328</v>
          </cell>
          <cell r="AX14">
            <v>14601</v>
          </cell>
          <cell r="AY14">
            <v>3948</v>
          </cell>
          <cell r="AZ14">
            <v>6465.07</v>
          </cell>
          <cell r="BA14">
            <v>2984</v>
          </cell>
          <cell r="BB14">
            <v>32730</v>
          </cell>
          <cell r="BC14">
            <v>4424.03</v>
          </cell>
          <cell r="BD14">
            <v>4552</v>
          </cell>
          <cell r="BE14">
            <v>9960</v>
          </cell>
          <cell r="BF14">
            <v>10906</v>
          </cell>
          <cell r="BG14">
            <v>2180</v>
          </cell>
        </row>
        <row r="15">
          <cell r="F15">
            <v>0</v>
          </cell>
          <cell r="G15">
            <v>16284.863655147199</v>
          </cell>
          <cell r="H15">
            <v>18467.727284672801</v>
          </cell>
          <cell r="I15">
            <v>18410.3039994836</v>
          </cell>
          <cell r="J15">
            <v>23018.453925152498</v>
          </cell>
          <cell r="K15">
            <v>21517.785995641701</v>
          </cell>
          <cell r="L15">
            <v>21810.213865367201</v>
          </cell>
          <cell r="M15">
            <v>21749.376114896699</v>
          </cell>
          <cell r="N15">
            <v>21497.844647854599</v>
          </cell>
          <cell r="O15">
            <v>23251.710788885801</v>
          </cell>
          <cell r="P15">
            <v>25682.0200757893</v>
          </cell>
          <cell r="Q15">
            <v>1766724.1477338162</v>
          </cell>
          <cell r="R15">
            <v>22541.135409418199</v>
          </cell>
          <cell r="S15">
            <v>18562.573496127799</v>
          </cell>
          <cell r="T15">
            <v>18705.958087775201</v>
          </cell>
          <cell r="U15">
            <v>17192.3035472464</v>
          </cell>
          <cell r="V15">
            <v>17782.391084761199</v>
          </cell>
          <cell r="W15">
            <v>15688.753799570301</v>
          </cell>
          <cell r="X15">
            <v>11325.9956648957</v>
          </cell>
          <cell r="Y15">
            <v>7577.2543395761704</v>
          </cell>
          <cell r="Z15">
            <v>6904.2770748070097</v>
          </cell>
          <cell r="AA15">
            <v>9445.3141999108593</v>
          </cell>
          <cell r="AB15">
            <v>11909.386199357399</v>
          </cell>
          <cell r="AC15">
            <v>12403.405390170999</v>
          </cell>
          <cell r="AD15">
            <v>14101.359624286901</v>
          </cell>
          <cell r="AE15">
            <v>18541.3114130143</v>
          </cell>
          <cell r="AF15">
            <v>21470.0378906941</v>
          </cell>
          <cell r="AG15">
            <v>19148.289674802199</v>
          </cell>
          <cell r="AH15">
            <v>17059.725791918201</v>
          </cell>
          <cell r="AI15">
            <v>18107.340371701699</v>
          </cell>
          <cell r="AJ15">
            <v>1759259.2509830403</v>
          </cell>
          <cell r="AK15">
            <v>17272.551399757602</v>
          </cell>
          <cell r="AL15">
            <v>20318.504450192799</v>
          </cell>
          <cell r="AM15">
            <v>15687.5711817053</v>
          </cell>
          <cell r="AN15">
            <v>20737.407822322799</v>
          </cell>
          <cell r="AO15">
            <v>17345.155068760199</v>
          </cell>
          <cell r="AP15">
            <v>20285.2207743488</v>
          </cell>
          <cell r="AQ15">
            <v>17868.481226006901</v>
          </cell>
          <cell r="AR15">
            <v>18998.159510379301</v>
          </cell>
          <cell r="AS15">
            <v>17017.099999999999</v>
          </cell>
          <cell r="AT15">
            <v>17351.730016166937</v>
          </cell>
          <cell r="AU15">
            <v>16729.234439519336</v>
          </cell>
          <cell r="AV15">
            <v>1015690.0916092435</v>
          </cell>
          <cell r="AW15">
            <v>763261.96261824435</v>
          </cell>
          <cell r="AX15">
            <v>17146.865950480693</v>
          </cell>
          <cell r="AY15">
            <v>19490.550077476433</v>
          </cell>
          <cell r="AZ15">
            <v>20611.172943985479</v>
          </cell>
          <cell r="BA15">
            <v>19489.6485136355</v>
          </cell>
          <cell r="BB15">
            <v>23482.103510593301</v>
          </cell>
          <cell r="BC15">
            <v>18293.398534842872</v>
          </cell>
          <cell r="BD15">
            <v>19387.485582018573</v>
          </cell>
          <cell r="BE15">
            <v>19387.485582018573</v>
          </cell>
          <cell r="BF15">
            <v>17045.334924329069</v>
          </cell>
          <cell r="BG15">
            <v>16187.434574332699</v>
          </cell>
        </row>
        <row r="16">
          <cell r="F16">
            <v>948</v>
          </cell>
          <cell r="G16">
            <v>25300</v>
          </cell>
          <cell r="H16">
            <v>7582</v>
          </cell>
          <cell r="I16">
            <v>2</v>
          </cell>
          <cell r="J16">
            <v>0</v>
          </cell>
          <cell r="K16">
            <v>0</v>
          </cell>
          <cell r="L16">
            <v>0</v>
          </cell>
          <cell r="M16">
            <v>0</v>
          </cell>
          <cell r="N16">
            <v>0</v>
          </cell>
          <cell r="O16">
            <v>0</v>
          </cell>
          <cell r="P16">
            <v>0</v>
          </cell>
          <cell r="Q16">
            <v>10010</v>
          </cell>
          <cell r="R16">
            <v>4939</v>
          </cell>
          <cell r="S16">
            <v>0</v>
          </cell>
          <cell r="T16">
            <v>0</v>
          </cell>
          <cell r="U16">
            <v>1</v>
          </cell>
          <cell r="V16">
            <v>0</v>
          </cell>
          <cell r="W16">
            <v>0</v>
          </cell>
          <cell r="X16">
            <v>0</v>
          </cell>
          <cell r="Y16">
            <v>0</v>
          </cell>
          <cell r="Z16">
            <v>0</v>
          </cell>
          <cell r="AA16">
            <v>0</v>
          </cell>
          <cell r="AB16">
            <v>0</v>
          </cell>
          <cell r="AC16">
            <v>7970</v>
          </cell>
          <cell r="AD16">
            <v>23208</v>
          </cell>
          <cell r="AE16">
            <v>0</v>
          </cell>
          <cell r="AF16">
            <v>0</v>
          </cell>
          <cell r="AG16">
            <v>0</v>
          </cell>
          <cell r="AH16">
            <v>0</v>
          </cell>
          <cell r="AI16">
            <v>0</v>
          </cell>
          <cell r="AJ16">
            <v>0</v>
          </cell>
          <cell r="AK16">
            <v>0</v>
          </cell>
          <cell r="AL16">
            <v>0</v>
          </cell>
          <cell r="AM16">
            <v>0</v>
          </cell>
          <cell r="AN16">
            <v>900</v>
          </cell>
          <cell r="AO16">
            <v>35090</v>
          </cell>
          <cell r="AP16">
            <v>0</v>
          </cell>
          <cell r="AQ16">
            <v>0</v>
          </cell>
          <cell r="AR16">
            <v>0</v>
          </cell>
          <cell r="AS16">
            <v>0</v>
          </cell>
          <cell r="AT16">
            <v>0</v>
          </cell>
          <cell r="AU16">
            <v>0</v>
          </cell>
          <cell r="AV16">
            <v>0</v>
          </cell>
          <cell r="AW16">
            <v>0</v>
          </cell>
          <cell r="AX16">
            <v>0</v>
          </cell>
          <cell r="AY16">
            <v>0</v>
          </cell>
          <cell r="AZ16">
            <v>0</v>
          </cell>
          <cell r="BA16">
            <v>1566</v>
          </cell>
          <cell r="BB16">
            <v>570</v>
          </cell>
          <cell r="BC16">
            <v>0</v>
          </cell>
          <cell r="BD16">
            <v>0</v>
          </cell>
          <cell r="BE16">
            <v>17561</v>
          </cell>
          <cell r="BF16">
            <v>0</v>
          </cell>
          <cell r="BG16">
            <v>18897</v>
          </cell>
        </row>
        <row r="17">
          <cell r="F17">
            <v>1788.23</v>
          </cell>
          <cell r="G17">
            <v>0</v>
          </cell>
          <cell r="H17">
            <v>0</v>
          </cell>
          <cell r="I17">
            <v>0</v>
          </cell>
          <cell r="J17">
            <v>0</v>
          </cell>
          <cell r="K17">
            <v>0</v>
          </cell>
          <cell r="L17">
            <v>0</v>
          </cell>
          <cell r="M17">
            <v>0</v>
          </cell>
          <cell r="N17">
            <v>0</v>
          </cell>
          <cell r="O17">
            <v>0</v>
          </cell>
          <cell r="P17">
            <v>0</v>
          </cell>
          <cell r="Q17">
            <v>0</v>
          </cell>
          <cell r="R17">
            <v>2188.9700000000003</v>
          </cell>
          <cell r="S17">
            <v>0</v>
          </cell>
          <cell r="T17">
            <v>0</v>
          </cell>
          <cell r="U17">
            <v>0</v>
          </cell>
          <cell r="V17">
            <v>0</v>
          </cell>
          <cell r="W17">
            <v>0</v>
          </cell>
          <cell r="X17">
            <v>0</v>
          </cell>
          <cell r="Y17">
            <v>0</v>
          </cell>
          <cell r="Z17">
            <v>0</v>
          </cell>
          <cell r="AA17">
            <v>0</v>
          </cell>
          <cell r="AB17">
            <v>0</v>
          </cell>
          <cell r="AC17">
            <v>0</v>
          </cell>
          <cell r="AD17">
            <v>195.25</v>
          </cell>
          <cell r="AE17">
            <v>0</v>
          </cell>
          <cell r="AF17">
            <v>0</v>
          </cell>
          <cell r="AG17">
            <v>0</v>
          </cell>
          <cell r="AH17">
            <v>0</v>
          </cell>
          <cell r="AI17">
            <v>0</v>
          </cell>
          <cell r="AJ17">
            <v>0</v>
          </cell>
          <cell r="AK17">
            <v>0</v>
          </cell>
          <cell r="AL17">
            <v>0</v>
          </cell>
          <cell r="AM17">
            <v>0</v>
          </cell>
          <cell r="AN17">
            <v>0</v>
          </cell>
          <cell r="AO17">
            <v>0</v>
          </cell>
          <cell r="AP17">
            <v>5220.7299999999996</v>
          </cell>
          <cell r="AQ17">
            <v>0</v>
          </cell>
          <cell r="AR17">
            <v>0</v>
          </cell>
          <cell r="AS17">
            <v>0</v>
          </cell>
          <cell r="AT17">
            <v>0</v>
          </cell>
          <cell r="AU17">
            <v>0</v>
          </cell>
          <cell r="AV17">
            <v>0</v>
          </cell>
          <cell r="AW17">
            <v>0</v>
          </cell>
          <cell r="AX17">
            <v>0</v>
          </cell>
          <cell r="AY17">
            <v>0</v>
          </cell>
          <cell r="AZ17">
            <v>0</v>
          </cell>
          <cell r="BA17">
            <v>0</v>
          </cell>
          <cell r="BB17">
            <v>23481.81</v>
          </cell>
          <cell r="BC17">
            <v>0</v>
          </cell>
          <cell r="BD17">
            <v>0</v>
          </cell>
          <cell r="BE17">
            <v>10.67</v>
          </cell>
          <cell r="BF17">
            <v>169.88735561563664</v>
          </cell>
          <cell r="BG17">
            <v>155.46336453876299</v>
          </cell>
        </row>
      </sheetData>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217E-D378-4034-9E68-4FAAAC902430}">
  <dimension ref="B2:KI49"/>
  <sheetViews>
    <sheetView topLeftCell="D19" zoomScale="150" workbookViewId="0">
      <selection activeCell="G11" sqref="G11"/>
    </sheetView>
  </sheetViews>
  <sheetFormatPr baseColWidth="10" defaultColWidth="11.5" defaultRowHeight="15"/>
  <cols>
    <col min="2" max="2" width="35.1640625" bestFit="1" customWidth="1"/>
    <col min="4" max="4" width="14.6640625" style="3" customWidth="1"/>
  </cols>
  <sheetData>
    <row r="2" spans="2:295" ht="16" thickBot="1">
      <c r="B2" s="6" t="s">
        <v>100</v>
      </c>
      <c r="C2" s="7">
        <v>100</v>
      </c>
      <c r="D2" s="5">
        <f>SUM(Budget!F2:F22)</f>
        <v>0</v>
      </c>
      <c r="E2" s="5">
        <f>SUM(Budget!G2:G22)</f>
        <v>509.6</v>
      </c>
      <c r="F2" s="5">
        <f>SUM(Budget!H2:H22)</f>
        <v>30509.599999999999</v>
      </c>
      <c r="G2" s="5">
        <f>SUM(Budget!I2:I22)</f>
        <v>25742.81684704655</v>
      </c>
      <c r="H2" s="5">
        <f>SUM(Budget!J2:J22)</f>
        <v>509.6</v>
      </c>
      <c r="I2" s="5">
        <f>SUM(Budget!K2:K22)</f>
        <v>36384.257427343407</v>
      </c>
      <c r="J2" s="5">
        <f>SUM(Budget!L2:L22)</f>
        <v>20767.896369424536</v>
      </c>
      <c r="K2" s="5">
        <f>SUM(Budget!M2:M22)</f>
        <v>9937.2193686871578</v>
      </c>
      <c r="L2" s="5">
        <f>SUM(Budget!N2:N22)</f>
        <v>5122.1593875510425</v>
      </c>
      <c r="M2" s="5">
        <f>SUM(Budget!O2:O22)</f>
        <v>7141.3101976971666</v>
      </c>
      <c r="N2" s="5">
        <f>SUM(Budget!P2:P22)</f>
        <v>36323.776037724987</v>
      </c>
      <c r="O2" s="5">
        <f>SUM(Budget!Q2:Q22)</f>
        <v>35863.684311363635</v>
      </c>
      <c r="P2" s="5">
        <f>SUM(Budget!R2:R22)</f>
        <v>5312.0585619293015</v>
      </c>
      <c r="Q2" s="5">
        <f>SUM(Budget!S2:S22)</f>
        <v>5477.6932386708031</v>
      </c>
      <c r="R2" s="5">
        <f>SUM(Budget!T2:T22)</f>
        <v>53433.663984716906</v>
      </c>
      <c r="S2" s="5">
        <f>SUM(Budget!U2:U22)</f>
        <v>2795.2437829510832</v>
      </c>
      <c r="T2" s="5">
        <f>SUM(Budget!V2:V22)</f>
        <v>5544.5095949565584</v>
      </c>
      <c r="U2" s="5">
        <f>SUM(Budget!W2:W22)</f>
        <v>86089.259738068038</v>
      </c>
      <c r="V2" s="5">
        <f>SUM(Budget!X2:X22)</f>
        <v>4334.2454962396987</v>
      </c>
      <c r="W2" s="5">
        <f>SUM(Budget!Y2:Y22)</f>
        <v>71633.072809608275</v>
      </c>
      <c r="X2" s="5">
        <f>SUM(Budget!Z2:Z22)</f>
        <v>79906.860966679378</v>
      </c>
      <c r="Y2" s="5">
        <f>SUM(Budget!AA2:AA22)</f>
        <v>4186.0384362348741</v>
      </c>
      <c r="Z2" s="5">
        <f>SUM(Budget!AB2:AB22)</f>
        <v>33913.130700467613</v>
      </c>
      <c r="AA2" s="5">
        <f>SUM(Budget!AC2:AC22)</f>
        <v>2911.3579134837273</v>
      </c>
      <c r="AB2" s="5">
        <f>SUM(Budget!AD2:AD22)</f>
        <v>245912.86659471641</v>
      </c>
      <c r="AC2" s="5">
        <f>SUM(Budget!AE2:AE22)</f>
        <v>3109.2695495655485</v>
      </c>
      <c r="AD2" s="5">
        <f>SUM(Budget!AF2:AF22)</f>
        <v>29851.247475874141</v>
      </c>
      <c r="AE2" s="5">
        <f>SUM(Budget!AG2:AG22)</f>
        <v>7583.103475269405</v>
      </c>
      <c r="AF2" s="5">
        <f>SUM(Budget!AH2:AH22)</f>
        <v>16006.230487043727</v>
      </c>
      <c r="AG2" s="5">
        <f>SUM(Budget!AI2:AI22)</f>
        <v>3351.4376005071686</v>
      </c>
      <c r="AH2" s="5">
        <f>SUM(Budget!AJ2:AJ22)</f>
        <v>3420.8041243988591</v>
      </c>
      <c r="AI2" s="5">
        <f>SUM(Budget!AK2:AK22)</f>
        <v>22493.695103703438</v>
      </c>
      <c r="AJ2" s="5">
        <f>SUM(Budget!AL2:AL22)</f>
        <v>8971.9803732536602</v>
      </c>
      <c r="AK2" s="5">
        <f>SUM(Budget!AM2:AM22)</f>
        <v>153833.36173117292</v>
      </c>
      <c r="AL2" s="5">
        <f>SUM(Budget!AN2:AN22)</f>
        <v>41402.237821817558</v>
      </c>
      <c r="AM2" s="5">
        <f>SUM(Budget!AO2:AO22)</f>
        <v>16004.646102911247</v>
      </c>
      <c r="AN2" s="5">
        <f>SUM(Budget!AP2:AP22)</f>
        <v>255391.10505225981</v>
      </c>
      <c r="AO2" s="5">
        <f>SUM(Budget!AQ2:AQ22)</f>
        <v>17555.384409919156</v>
      </c>
      <c r="AP2" s="5">
        <f>SUM(Budget!AR2:AR22)</f>
        <v>14621.362659647293</v>
      </c>
      <c r="AQ2" s="5">
        <f>SUM(Budget!AS2:AS22)</f>
        <v>10982.119828288072</v>
      </c>
      <c r="AR2" s="5">
        <f>SUM(Budget!AT2:AT22)</f>
        <v>12587.159765120923</v>
      </c>
      <c r="AS2" s="5">
        <f>SUM(Budget!AU2:AU22)</f>
        <v>12076.2637953167</v>
      </c>
      <c r="AT2" s="5">
        <f>SUM(Budget!AV2:AV22)</f>
        <v>16693.768938339319</v>
      </c>
      <c r="AU2" s="5">
        <f>SUM(Budget!AW2:AW22)</f>
        <v>90416.793662978191</v>
      </c>
      <c r="AV2" s="5">
        <f>SUM(Budget!AX2:AX22)</f>
        <v>96732.481320770225</v>
      </c>
      <c r="AW2" s="5">
        <f>SUM(Budget!AY2:AY22)</f>
        <v>21250.167807507831</v>
      </c>
      <c r="AX2" s="5">
        <f>SUM(Budget!AZ2:AZ22)</f>
        <v>49145.841914148419</v>
      </c>
      <c r="AY2" s="5">
        <f>SUM(Budget!BA2:BA22)</f>
        <v>264461.59295614011</v>
      </c>
      <c r="AZ2" s="5">
        <f>SUM(Budget!BB2:BB22)</f>
        <v>39112.733412299756</v>
      </c>
      <c r="BA2" s="5">
        <f>SUM(Budget!BC2:BC22)</f>
        <v>39176.354595833254</v>
      </c>
      <c r="BB2" s="5">
        <f>SUM(Budget!BD2:BD22)</f>
        <v>67375.396133581497</v>
      </c>
      <c r="BC2" s="5">
        <f>SUM(Budget!BE2:BE22)</f>
        <v>41867.689894725299</v>
      </c>
      <c r="BD2" s="5">
        <f>SUM(Budget!BF2:BF22)</f>
        <v>47048.521651589603</v>
      </c>
      <c r="BE2" s="5">
        <f>SUM(Budget!BG2:BG22)</f>
        <v>27046.493878751942</v>
      </c>
      <c r="BF2" s="5">
        <f>SUM(Budget!BH2:BH22)</f>
        <v>27789.200820931292</v>
      </c>
      <c r="BG2" s="5">
        <f>SUM(Budget!BI2:BI22)</f>
        <v>37580.024724199182</v>
      </c>
      <c r="BH2" s="5">
        <f>SUM(Budget!BJ2:BJ22)</f>
        <v>27060.781020972012</v>
      </c>
      <c r="BI2" s="5">
        <f>SUM(Budget!BK2:BK22)</f>
        <v>90614.578212867273</v>
      </c>
      <c r="BJ2" s="5">
        <f>SUM(Budget!BL2:BL22)</f>
        <v>75977.8788597206</v>
      </c>
      <c r="BK2" s="5">
        <f>SUM(Budget!BM2:BM22)</f>
        <v>42909.278718675298</v>
      </c>
      <c r="BL2" s="5">
        <f>SUM(Budget!BN2:BN22)</f>
        <v>104744.11494642447</v>
      </c>
      <c r="BM2" s="5">
        <f>SUM(Budget!BO2:BO22)</f>
        <v>38201.269841071815</v>
      </c>
      <c r="BN2" s="5">
        <f>SUM(Budget!BP2:BP22)</f>
        <v>19793.563383930334</v>
      </c>
      <c r="BO2" s="5">
        <f>SUM(Budget!BQ2:BQ22)</f>
        <v>43790.546564054719</v>
      </c>
      <c r="BP2" s="5">
        <f>SUM(Budget!BR2:BR22)</f>
        <v>218969.52859249391</v>
      </c>
      <c r="BQ2" s="5">
        <f>SUM(Budget!BS2:BS22)</f>
        <v>15288.095130207861</v>
      </c>
      <c r="BR2" s="5">
        <f>SUM(Budget!BT2:BT22)</f>
        <v>129166.07142927227</v>
      </c>
      <c r="BS2" s="5">
        <f>SUM(Budget!BU2:BU22)</f>
        <v>90429.475633596652</v>
      </c>
      <c r="BT2" s="5">
        <f>SUM(Budget!BV2:BV22)</f>
        <v>150284.26610136655</v>
      </c>
      <c r="BU2" s="5">
        <f>SUM(Budget!BW2:BW22)</f>
        <v>78643.691333622861</v>
      </c>
      <c r="BV2" s="5">
        <f>SUM(Budget!BX2:BX22)</f>
        <v>101173.8867501762</v>
      </c>
      <c r="BW2" s="5">
        <f>SUM(Budget!BY2:BY22)</f>
        <v>322051.79925447452</v>
      </c>
      <c r="BX2" s="5">
        <f>SUM(Budget!BZ2:BZ22)</f>
        <v>300451.43670493527</v>
      </c>
      <c r="BY2" s="5">
        <f>SUM(Budget!CA2:CA22)</f>
        <v>442466.20674009022</v>
      </c>
      <c r="BZ2" s="5">
        <f>SUM(Budget!CB2:CB22)</f>
        <v>284698.93790127098</v>
      </c>
      <c r="CA2" s="5">
        <f>SUM(Budget!CC2:CC22)</f>
        <v>285630.4143896756</v>
      </c>
      <c r="CB2" s="5">
        <f>SUM(Budget!CD2:CD22)</f>
        <v>296950.73127017781</v>
      </c>
      <c r="CC2" s="5">
        <f>SUM(Budget!CE2:CE22)</f>
        <v>361310.99926454958</v>
      </c>
      <c r="CD2" s="5">
        <f>SUM(Budget!CF2:CF22)</f>
        <v>309910.70070401143</v>
      </c>
      <c r="CE2" s="5">
        <f>SUM(Budget!CG2:CG22)</f>
        <v>297069.15258406685</v>
      </c>
      <c r="CF2" s="5">
        <f>SUM(Budget!CH2:CH22)</f>
        <v>304608.3312619566</v>
      </c>
      <c r="CG2" s="5">
        <f>SUM(Budget!CI2:CI22)</f>
        <v>294683.35149726592</v>
      </c>
      <c r="CH2" s="5">
        <f>SUM(Budget!CJ2:CJ22)</f>
        <v>299161.56506550009</v>
      </c>
      <c r="CI2" s="5">
        <f>SUM(Budget!CK2:CK22)</f>
        <v>296436.71522263554</v>
      </c>
      <c r="CJ2" s="5">
        <f>SUM(Budget!CL2:CL22)</f>
        <v>939175.02502895775</v>
      </c>
      <c r="CK2" s="5">
        <f>SUM(Budget!CM2:CM22)</f>
        <v>287883.06400574732</v>
      </c>
      <c r="CL2" s="5">
        <f>SUM(Budget!CN2:CN22)</f>
        <v>409019.92958225601</v>
      </c>
      <c r="CM2" s="5">
        <f>SUM(Budget!CO2:CO22)</f>
        <v>666645.0105721876</v>
      </c>
      <c r="CN2" s="5">
        <f>SUM(Budget!CP2:CP22)</f>
        <v>583050.63853474602</v>
      </c>
      <c r="CO2" s="5">
        <f>SUM(Budget!CQ2:CQ22)</f>
        <v>394212.815330485</v>
      </c>
      <c r="CP2" s="5">
        <f>SUM(Budget!CR2:CR22)</f>
        <v>569650.35564646497</v>
      </c>
      <c r="CQ2" s="5">
        <f>SUM(Budget!CS2:CS22)</f>
        <v>848044.99314111494</v>
      </c>
      <c r="CR2" s="5">
        <f>SUM(Budget!CT2:CT22)</f>
        <v>541737.93668704596</v>
      </c>
      <c r="CS2" s="5">
        <f>SUM(Budget!CU2:CU22)</f>
        <v>468022.72898351413</v>
      </c>
      <c r="CT2" s="5">
        <f>SUM(Budget!CV2:CV22)</f>
        <v>262635.86946825351</v>
      </c>
      <c r="CU2" s="5">
        <f>SUM(Budget!CW2:CW22)</f>
        <v>234647.03910214349</v>
      </c>
      <c r="CV2" s="5">
        <f>SUM(Budget!CX2:CX22)</f>
        <v>177281.94291264581</v>
      </c>
      <c r="CW2" s="5">
        <f>SUM(Budget!CY2:CY22)</f>
        <v>96248.932311933197</v>
      </c>
      <c r="CX2" s="5">
        <f>SUM(Budget!CZ2:CZ22)</f>
        <v>96889.051772089384</v>
      </c>
      <c r="CY2" s="5">
        <f>SUM(Budget!DA2:DA22)</f>
        <v>55937.663410226487</v>
      </c>
      <c r="CZ2" s="5">
        <f>SUM(Budget!DB2:DB22)</f>
        <v>80519.743624860203</v>
      </c>
      <c r="DA2" s="5">
        <f>SUM(Budget!DC2:DC22)</f>
        <v>58105.0094753843</v>
      </c>
      <c r="DB2" s="5">
        <f>SUM(Budget!DD2:DD22)</f>
        <v>66265.699277921798</v>
      </c>
      <c r="DC2" s="5">
        <f>SUM(Budget!DE2:DE22)</f>
        <v>64303.151600004087</v>
      </c>
      <c r="DD2" s="5">
        <f>SUM(Budget!DF2:DF22)</f>
        <v>47565.656715409103</v>
      </c>
      <c r="DE2" s="5">
        <f>SUM(Budget!DG2:DG22)</f>
        <v>52151.441873781994</v>
      </c>
      <c r="DF2" s="5">
        <f>SUM(Budget!DH2:DH22)</f>
        <v>43652.984394332001</v>
      </c>
      <c r="DG2" s="5">
        <f>SUM(Budget!DI2:DI22)</f>
        <v>25180.749552575198</v>
      </c>
      <c r="DH2" s="5">
        <f>SUM(Budget!DJ2:DJ22)</f>
        <v>19286.491404513497</v>
      </c>
      <c r="DI2" s="5">
        <f>SUM(Budget!DK2:DK22)</f>
        <v>19286.491404513497</v>
      </c>
      <c r="DJ2" s="5">
        <f>SUM(Budget!DL2:DL22)</f>
        <v>588.224999999999</v>
      </c>
      <c r="DK2" s="5">
        <f>SUM(Budget!DM2:DM22)</f>
        <v>588.224999999999</v>
      </c>
      <c r="DL2" s="5">
        <f>SUM(Budget!DN2:DN22)</f>
        <v>8588.2249999999985</v>
      </c>
      <c r="DM2" s="5">
        <f>SUM(Budget!DO2:DO22)</f>
        <v>588.224999999999</v>
      </c>
      <c r="DN2" s="5">
        <f>SUM(Budget!DP2:DP22)</f>
        <v>588.224999999999</v>
      </c>
      <c r="DO2" s="5">
        <f>SUM(Budget!DQ2:DQ22)</f>
        <v>588.224999999999</v>
      </c>
      <c r="DP2" s="5">
        <f>SUM(Budget!DR2:DR22)</f>
        <v>2788.224999999999</v>
      </c>
      <c r="DQ2" s="5">
        <f>SUM(Budget!DS2:DS22)</f>
        <v>588.224999999999</v>
      </c>
      <c r="DR2" s="5">
        <f>SUM(Budget!DT2:DT22)</f>
        <v>588.224999999999</v>
      </c>
      <c r="DS2" s="5">
        <f>SUM(Budget!DU2:DU22)</f>
        <v>588.224999999999</v>
      </c>
      <c r="DT2" s="5">
        <f>SUM(Budget!DV2:DV22)</f>
        <v>588.224999999999</v>
      </c>
      <c r="DU2" s="5">
        <f>SUM(Budget!DW2:DW22)</f>
        <v>588.224999999999</v>
      </c>
      <c r="DV2" s="5">
        <f>SUM(Budget!DX2:DX22)</f>
        <v>588.224999999999</v>
      </c>
      <c r="DW2" s="5">
        <f>SUM(Budget!DY2:DY22)</f>
        <v>588.224999999999</v>
      </c>
      <c r="DX2" s="5">
        <f>SUM(Budget!DZ2:DZ22)</f>
        <v>588.224999999999</v>
      </c>
      <c r="DY2" s="5">
        <f>SUM(Budget!EA2:EA22)</f>
        <v>588.224999999999</v>
      </c>
      <c r="DZ2" s="5">
        <f>SUM(Budget!EB2:EB22)</f>
        <v>588.224999999999</v>
      </c>
      <c r="EA2" s="5">
        <f>SUM(Budget!EC2:EC22)</f>
        <v>588.224999999999</v>
      </c>
      <c r="EB2" s="5">
        <f>SUM(Budget!ED2:ED22)</f>
        <v>588.224999999999</v>
      </c>
      <c r="EC2" s="5">
        <f>SUM(Budget!EE2:EE22)</f>
        <v>588.224999999999</v>
      </c>
      <c r="ED2" s="5">
        <f>SUM(Budget!EF2:EF22)</f>
        <v>588.224999999999</v>
      </c>
      <c r="EE2" s="5">
        <f>SUM(Budget!EG2:EG22)</f>
        <v>588.224999999999</v>
      </c>
      <c r="EF2" s="5">
        <f>SUM(Budget!EH2:EH22)</f>
        <v>588.224999999999</v>
      </c>
      <c r="EG2" s="5">
        <f>SUM(Budget!EI2:EI22)</f>
        <v>588.224999999999</v>
      </c>
      <c r="EH2" s="5">
        <f>SUM(Budget!EJ2:EJ22)</f>
        <v>588.224999999999</v>
      </c>
      <c r="EI2" s="5">
        <f>SUM(Budget!EK2:EK22)</f>
        <v>588.224999999999</v>
      </c>
      <c r="EJ2" s="5">
        <f>SUM(Budget!EL2:EL22)</f>
        <v>588.224999999999</v>
      </c>
      <c r="EK2" s="5">
        <f>SUM(Budget!EM2:EM22)</f>
        <v>588.224999999999</v>
      </c>
      <c r="EL2" s="5">
        <f>SUM(Budget!EN2:EN22)</f>
        <v>588.224999999999</v>
      </c>
      <c r="EM2" s="5">
        <f>SUM(Budget!EO2:EO22)</f>
        <v>588.224999999999</v>
      </c>
      <c r="EN2" s="5">
        <f>SUM(Budget!EP2:EP22)</f>
        <v>588.224999999999</v>
      </c>
      <c r="EO2" s="5">
        <f>SUM(Budget!EQ2:EQ22)</f>
        <v>588.224999999999</v>
      </c>
      <c r="EP2" s="5">
        <f>SUM(Budget!ER2:ER22)</f>
        <v>588.224999999999</v>
      </c>
      <c r="EQ2" s="5">
        <f>SUM(Budget!ES2:ES22)</f>
        <v>588.224999999999</v>
      </c>
      <c r="ER2" s="5">
        <f>SUM(Budget!ET2:ET22)</f>
        <v>588.224999999999</v>
      </c>
      <c r="ES2" s="5">
        <f>SUM(Budget!EU2:EU22)</f>
        <v>588.224999999999</v>
      </c>
      <c r="ET2" s="5">
        <f>SUM(Budget!EV2:EV22)</f>
        <v>588.224999999999</v>
      </c>
      <c r="EU2" s="5">
        <f>SUM(Budget!EW2:EW22)</f>
        <v>588.224999999999</v>
      </c>
      <c r="EV2" s="5">
        <f>SUM(Budget!EX2:EX22)</f>
        <v>8588.2249999999985</v>
      </c>
      <c r="EW2" s="5">
        <f>SUM(Budget!EY2:EY22)</f>
        <v>588.224999999999</v>
      </c>
      <c r="EX2" s="5">
        <f>SUM(Budget!EZ2:EZ22)</f>
        <v>588.224999999999</v>
      </c>
      <c r="EY2" s="5">
        <f>SUM(Budget!FA2:FA22)</f>
        <v>588.224999999999</v>
      </c>
      <c r="EZ2" s="5">
        <f>SUM(Budget!FB2:FB22)</f>
        <v>2788.224999999999</v>
      </c>
      <c r="FA2" s="5">
        <f>SUM(Budget!FC2:FC22)</f>
        <v>588.224999999999</v>
      </c>
      <c r="FB2" s="5">
        <f>SUM(Budget!FD2:FD22)</f>
        <v>588.224999999999</v>
      </c>
      <c r="FC2" s="5">
        <f>SUM(Budget!FE2:FE22)</f>
        <v>588.224999999999</v>
      </c>
      <c r="FD2" s="5">
        <f>SUM(Budget!FF2:FF22)</f>
        <v>588.224999999999</v>
      </c>
      <c r="FE2" s="5">
        <f>SUM(Budget!FG2:FG22)</f>
        <v>588.224999999999</v>
      </c>
      <c r="FF2" s="5">
        <f>SUM(Budget!FH2:FH22)</f>
        <v>588.224999999999</v>
      </c>
      <c r="FG2" s="5">
        <f>SUM(Budget!FI2:FI22)</f>
        <v>588.224999999999</v>
      </c>
      <c r="FH2" s="5">
        <f>SUM(Budget!FJ2:FJ22)</f>
        <v>588.224999999999</v>
      </c>
      <c r="FI2" s="5">
        <f>SUM(Budget!FK2:FK22)</f>
        <v>588.224999999999</v>
      </c>
      <c r="FJ2" s="5">
        <f>SUM(Budget!FL2:FL22)</f>
        <v>588.224999999999</v>
      </c>
      <c r="FK2" s="5">
        <f>SUM(Budget!FM2:FM22)</f>
        <v>588.224999999999</v>
      </c>
      <c r="FL2" s="5">
        <f>SUM(Budget!FN2:FN22)</f>
        <v>588.224999999999</v>
      </c>
      <c r="FM2" s="5">
        <f>SUM(Budget!FO2:FO22)</f>
        <v>588.224999999999</v>
      </c>
      <c r="FN2" s="5">
        <f>SUM(Budget!FP2:FP22)</f>
        <v>588.224999999999</v>
      </c>
      <c r="FO2" s="5">
        <f>SUM(Budget!FQ2:FQ22)</f>
        <v>588.224999999999</v>
      </c>
      <c r="FP2" s="5">
        <f>SUM(Budget!FR2:FR22)</f>
        <v>588.224999999999</v>
      </c>
      <c r="FQ2" s="5">
        <f>SUM(Budget!FS2:FS22)</f>
        <v>588.224999999999</v>
      </c>
      <c r="FR2" s="5">
        <f>SUM(Budget!FT2:FT22)</f>
        <v>588.224999999999</v>
      </c>
      <c r="FS2" s="5">
        <f>SUM(Budget!FU2:FU22)</f>
        <v>588.224999999999</v>
      </c>
      <c r="FT2" s="5">
        <f>SUM(Budget!FV2:FV22)</f>
        <v>588.224999999999</v>
      </c>
      <c r="FU2" s="5">
        <f>SUM(Budget!FW2:FW22)</f>
        <v>588.224999999999</v>
      </c>
      <c r="FV2" s="5">
        <f>SUM(Budget!FX2:FX22)</f>
        <v>588.224999999999</v>
      </c>
      <c r="FW2" s="5">
        <f>SUM(Budget!FY2:FY22)</f>
        <v>588.224999999999</v>
      </c>
      <c r="FX2" s="5">
        <f>SUM(Budget!FZ2:FZ22)</f>
        <v>588.224999999999</v>
      </c>
      <c r="FY2" s="5">
        <f>SUM(Budget!GA2:GA22)</f>
        <v>588.224999999999</v>
      </c>
      <c r="FZ2" s="5">
        <f>SUM(Budget!GB2:GB22)</f>
        <v>588.224999999999</v>
      </c>
      <c r="GA2" s="5">
        <f>SUM(Budget!GC2:GC22)</f>
        <v>588.224999999999</v>
      </c>
      <c r="GB2" s="5">
        <f>SUM(Budget!GD2:GD22)</f>
        <v>588.224999999999</v>
      </c>
      <c r="GC2" s="5">
        <f>SUM(Budget!GE2:GE22)</f>
        <v>588.224999999999</v>
      </c>
      <c r="GD2" s="5">
        <f>SUM(Budget!GF2:GF22)</f>
        <v>588.224999999999</v>
      </c>
      <c r="GE2" s="5">
        <f>SUM(Budget!GG2:GG22)</f>
        <v>588.224999999999</v>
      </c>
      <c r="GF2" s="5">
        <f>SUM(Budget!GH2:GH22)</f>
        <v>588.224999999999</v>
      </c>
      <c r="GG2" s="5">
        <f>SUM(Budget!GI2:GI22)</f>
        <v>588.224999999999</v>
      </c>
      <c r="GH2" s="5">
        <f>SUM(Budget!GJ2:GJ22)</f>
        <v>588.224999999999</v>
      </c>
      <c r="GI2" s="5">
        <f>SUM(Budget!GK2:GK22)</f>
        <v>588.224999999999</v>
      </c>
      <c r="GJ2" s="5">
        <f>SUM(Budget!GL2:GL22)</f>
        <v>588.224999999999</v>
      </c>
      <c r="GK2" s="5">
        <f>SUM(Budget!GM2:GM22)</f>
        <v>588.224999999999</v>
      </c>
      <c r="GL2" s="5">
        <f>SUM(Budget!GN2:GN22)</f>
        <v>588.224999999999</v>
      </c>
      <c r="GM2" s="5">
        <f>SUM(Budget!GO2:GO22)</f>
        <v>588.224999999999</v>
      </c>
      <c r="GN2" s="5">
        <f>SUM(Budget!GP2:GP22)</f>
        <v>588.224999999999</v>
      </c>
      <c r="GO2" s="5">
        <f>SUM(Budget!GQ2:GQ22)</f>
        <v>588.224999999999</v>
      </c>
      <c r="GP2" s="5">
        <f>SUM(Budget!GR2:GR22)</f>
        <v>588.224999999999</v>
      </c>
      <c r="GQ2" s="5">
        <f>SUM(Budget!GS2:GS22)</f>
        <v>588.224999999999</v>
      </c>
      <c r="GR2" s="5">
        <f>SUM(Budget!GT2:GT22)</f>
        <v>588.224999999999</v>
      </c>
      <c r="GS2" s="5">
        <f>SUM(Budget!GU2:GU22)</f>
        <v>588.224999999999</v>
      </c>
      <c r="GT2" s="5">
        <f>SUM(Budget!GV2:GV22)</f>
        <v>588.224999999999</v>
      </c>
      <c r="GU2" s="5">
        <f>SUM(Budget!GW2:GW22)</f>
        <v>588.224999999999</v>
      </c>
      <c r="GV2" s="5">
        <f>SUM(Budget!GX2:GX22)</f>
        <v>588.224999999999</v>
      </c>
      <c r="GW2" s="5">
        <f>SUM(Budget!GY2:GY22)</f>
        <v>588.224999999999</v>
      </c>
      <c r="GX2" s="5">
        <f>SUM(Budget!GZ2:GZ22)</f>
        <v>588.224999999999</v>
      </c>
      <c r="GY2" s="5">
        <f>SUM(Budget!HA2:HA22)</f>
        <v>588.224999999999</v>
      </c>
      <c r="GZ2" s="5">
        <f>SUM(Budget!HB2:HB22)</f>
        <v>588.224999999999</v>
      </c>
      <c r="HA2" s="5">
        <f>SUM(Budget!HC2:HC22)</f>
        <v>588.224999999999</v>
      </c>
      <c r="HB2" s="5">
        <f>SUM(Budget!HD2:HD22)</f>
        <v>588.224999999999</v>
      </c>
      <c r="HC2" s="5">
        <f>SUM(Budget!HE2:HE22)</f>
        <v>588.224999999999</v>
      </c>
      <c r="HD2" s="5">
        <f>SUM(Budget!HF2:HF22)</f>
        <v>588.224999999999</v>
      </c>
      <c r="HE2" s="5">
        <f>SUM(Budget!HG2:HG22)</f>
        <v>588.224999999999</v>
      </c>
      <c r="HF2" s="5">
        <f>SUM(Budget!HH2:HH22)</f>
        <v>588.224999999999</v>
      </c>
      <c r="HG2" s="5">
        <f>SUM(Budget!HI2:HI22)</f>
        <v>588.224999999999</v>
      </c>
      <c r="HH2" s="5">
        <f>SUM(Budget!HJ2:HJ22)</f>
        <v>588.224999999999</v>
      </c>
      <c r="HI2" s="5">
        <f>SUM(Budget!HK2:HK22)</f>
        <v>588.224999999999</v>
      </c>
      <c r="HJ2" s="5">
        <f>SUM(Budget!HL2:HL22)</f>
        <v>588.224999999999</v>
      </c>
      <c r="HK2" s="5">
        <f>SUM(Budget!HM2:HM22)</f>
        <v>588.224999999999</v>
      </c>
      <c r="HL2" s="5">
        <f>SUM(Budget!HN2:HN22)</f>
        <v>588.224999999999</v>
      </c>
      <c r="HM2" s="5">
        <f>SUM(Budget!HO2:HO22)</f>
        <v>588.224999999999</v>
      </c>
      <c r="HN2" s="5">
        <f>SUM(Budget!HP2:HP22)</f>
        <v>588.224999999999</v>
      </c>
      <c r="HO2" s="5">
        <f>SUM(Budget!HQ2:HQ22)</f>
        <v>588.224999999999</v>
      </c>
      <c r="HP2" s="5">
        <f>SUM(Budget!HR2:HR22)</f>
        <v>588.224999999999</v>
      </c>
      <c r="HQ2" s="5">
        <f>SUM(Budget!HS2:HS22)</f>
        <v>588.224999999999</v>
      </c>
      <c r="HR2" s="5">
        <f>SUM(Budget!HT2:HT22)</f>
        <v>588.224999999999</v>
      </c>
      <c r="HS2" s="5">
        <f>SUM(Budget!HU2:HU22)</f>
        <v>588.224999999999</v>
      </c>
      <c r="HT2" s="5">
        <f>SUM(Budget!HV2:HV22)</f>
        <v>588.224999999999</v>
      </c>
      <c r="HU2" s="5">
        <f>SUM(Budget!HW2:HW22)</f>
        <v>588.224999999999</v>
      </c>
      <c r="HV2" s="5">
        <f>SUM(Budget!HX2:HX22)</f>
        <v>588.224999999999</v>
      </c>
      <c r="HW2" s="5">
        <f>SUM(Budget!HY2:HY22)</f>
        <v>588.224999999999</v>
      </c>
      <c r="HX2" s="5">
        <f>SUM(Budget!HZ2:HZ22)</f>
        <v>588.224999999999</v>
      </c>
      <c r="HY2" s="5">
        <f>SUM(Budget!IA2:IA22)</f>
        <v>588.224999999999</v>
      </c>
      <c r="HZ2" s="5">
        <f>SUM(Budget!IB2:IB22)</f>
        <v>588.224999999999</v>
      </c>
      <c r="IA2" s="5">
        <f>SUM(Budget!IC2:IC22)</f>
        <v>588.224999999999</v>
      </c>
      <c r="IB2" s="5">
        <f>SUM(Budget!ID2:ID22)</f>
        <v>588.224999999999</v>
      </c>
      <c r="IC2" s="5">
        <f>SUM(Budget!IE2:IE22)</f>
        <v>588.224999999999</v>
      </c>
      <c r="ID2" s="5">
        <f>SUM(Budget!IF2:IF22)</f>
        <v>588.224999999999</v>
      </c>
      <c r="IE2" s="5">
        <f>SUM(Budget!IG2:IG22)</f>
        <v>588.224999999999</v>
      </c>
      <c r="IF2" s="5">
        <f>SUM(Budget!IH2:IH22)</f>
        <v>588.224999999999</v>
      </c>
      <c r="IG2" s="5">
        <f>SUM(Budget!II2:II22)</f>
        <v>588.224999999999</v>
      </c>
      <c r="IH2" s="5">
        <f>SUM(Budget!IJ2:IJ22)</f>
        <v>588.224999999999</v>
      </c>
      <c r="II2" s="5">
        <f>SUM(Budget!IK2:IK22)</f>
        <v>588.224999999999</v>
      </c>
      <c r="IJ2" s="5">
        <f>SUM(Budget!IL2:IL22)</f>
        <v>588.224999999999</v>
      </c>
      <c r="IK2" s="5">
        <f>SUM(Budget!IM2:IM22)</f>
        <v>588.224999999999</v>
      </c>
      <c r="IL2" s="5">
        <f>SUM(Budget!IN2:IN22)</f>
        <v>588.224999999999</v>
      </c>
      <c r="IM2" s="5">
        <f>SUM(Budget!IO2:IO22)</f>
        <v>588.224999999999</v>
      </c>
      <c r="IN2" s="5">
        <f>SUM(Budget!IP2:IP22)</f>
        <v>588.224999999999</v>
      </c>
      <c r="IO2" s="5">
        <f>SUM(Budget!IQ2:IQ22)</f>
        <v>588.224999999999</v>
      </c>
      <c r="IP2" s="5">
        <f>SUM(Budget!IR2:IR22)</f>
        <v>588.224999999999</v>
      </c>
      <c r="IQ2" s="5">
        <f>SUM(Budget!IS2:IS22)</f>
        <v>588.224999999999</v>
      </c>
      <c r="IR2" s="5">
        <f>SUM(Budget!IT2:IT22)</f>
        <v>588.224999999999</v>
      </c>
      <c r="IS2" s="5">
        <f>SUM(Budget!IU2:IU22)</f>
        <v>588.224999999999</v>
      </c>
      <c r="IT2" s="5">
        <f>SUM(Budget!IV2:IV22)</f>
        <v>588.224999999999</v>
      </c>
      <c r="IU2" s="5">
        <f>SUM(Budget!IW2:IW22)</f>
        <v>588.224999999999</v>
      </c>
      <c r="IV2" s="5">
        <f>SUM(Budget!IX2:IX22)</f>
        <v>588.224999999999</v>
      </c>
      <c r="IW2" s="5">
        <f>SUM(Budget!IY2:IY22)</f>
        <v>588.224999999999</v>
      </c>
      <c r="IX2" s="5">
        <f>SUM(Budget!IZ2:IZ22)</f>
        <v>588.224999999999</v>
      </c>
      <c r="IY2" s="5">
        <f>SUM(Budget!JA2:JA22)</f>
        <v>588.224999999999</v>
      </c>
      <c r="IZ2" s="5">
        <f>SUM(Budget!JB2:JB22)</f>
        <v>588.224999999999</v>
      </c>
      <c r="JA2" s="5">
        <f>SUM(Budget!JC2:JC22)</f>
        <v>588.224999999999</v>
      </c>
      <c r="JB2" s="5">
        <f>SUM(Budget!JD2:JD22)</f>
        <v>588.224999999999</v>
      </c>
      <c r="JC2" s="5">
        <f>SUM(Budget!JE2:JE22)</f>
        <v>588.224999999999</v>
      </c>
      <c r="JD2" s="5">
        <f>SUM(Budget!JF2:JF22)</f>
        <v>588.224999999999</v>
      </c>
      <c r="JE2" s="5">
        <f>SUM(Budget!JG2:JG22)</f>
        <v>588.224999999999</v>
      </c>
      <c r="JF2" s="5">
        <f>SUM(Budget!JH2:JH22)</f>
        <v>588.224999999999</v>
      </c>
      <c r="JG2" s="5">
        <f>SUM(Budget!JI2:JI22)</f>
        <v>588.224999999999</v>
      </c>
      <c r="JH2" s="5">
        <f>SUM(Budget!JJ2:JJ22)</f>
        <v>588.224999999999</v>
      </c>
      <c r="JI2" s="5">
        <f>SUM(Budget!JK2:JK22)</f>
        <v>588.224999999999</v>
      </c>
      <c r="JJ2" s="5">
        <f>SUM(Budget!JL2:JL22)</f>
        <v>588.224999999999</v>
      </c>
      <c r="JK2" s="5">
        <f>SUM(Budget!JM2:JM22)</f>
        <v>588.224999999999</v>
      </c>
      <c r="JL2" s="5">
        <f>SUM(Budget!JN2:JN22)</f>
        <v>588.224999999999</v>
      </c>
      <c r="JM2" s="5">
        <f>SUM(Budget!JO2:JO22)</f>
        <v>588.224999999999</v>
      </c>
      <c r="JN2" s="5">
        <f>SUM(Budget!JP2:JP22)</f>
        <v>588.224999999999</v>
      </c>
      <c r="JO2" s="5">
        <f>SUM(Budget!JQ2:JQ22)</f>
        <v>588.224999999999</v>
      </c>
      <c r="JP2" s="5">
        <f>SUM(Budget!JR2:JR22)</f>
        <v>588.224999999999</v>
      </c>
      <c r="JQ2" s="5">
        <f>SUM(Budget!JS2:JS22)</f>
        <v>588.224999999999</v>
      </c>
      <c r="JR2" s="5">
        <f>SUM(Budget!JT2:JT22)</f>
        <v>588.224999999999</v>
      </c>
      <c r="JS2" s="5">
        <f>SUM(Budget!JU2:JU22)</f>
        <v>588.224999999999</v>
      </c>
      <c r="JT2" s="5">
        <f>SUM(Budget!JV2:JV22)</f>
        <v>588.224999999999</v>
      </c>
      <c r="JU2" s="5">
        <f>SUM(Budget!JW2:JW22)</f>
        <v>588.224999999999</v>
      </c>
      <c r="JV2" s="5">
        <f>SUM(Budget!JX2:JX22)</f>
        <v>588.224999999999</v>
      </c>
      <c r="JW2" s="5">
        <f>SUM(Budget!JY2:JY22)</f>
        <v>588.224999999999</v>
      </c>
      <c r="JX2" s="5">
        <f>SUM(Budget!JZ2:JZ22)</f>
        <v>588.224999999999</v>
      </c>
      <c r="JY2" s="5">
        <f>SUM(Budget!KA2:KA22)</f>
        <v>588.224999999999</v>
      </c>
      <c r="JZ2" s="5">
        <f>SUM(Budget!KB2:KB22)</f>
        <v>588.224999999999</v>
      </c>
      <c r="KA2" s="5">
        <f>SUM(Budget!KC2:KC22)</f>
        <v>588.224999999999</v>
      </c>
      <c r="KB2" s="5">
        <f>SUM(Budget!KD2:KD22)</f>
        <v>588.224999999999</v>
      </c>
      <c r="KC2" s="5">
        <f>SUM(Budget!KE2:KE22)</f>
        <v>588.224999999999</v>
      </c>
      <c r="KD2" s="5">
        <f>SUM(Budget!KF2:KF22)</f>
        <v>588.224999999999</v>
      </c>
      <c r="KE2" s="5">
        <f>SUM(Budget!KG2:KG22)</f>
        <v>588.224999999999</v>
      </c>
      <c r="KF2" s="5">
        <f>SUM(Budget!KH2:KH22)</f>
        <v>0</v>
      </c>
      <c r="KG2" s="5">
        <f>SUM(Budget!KI2:KI22)</f>
        <v>0</v>
      </c>
      <c r="KH2" s="5">
        <f>SUM(Budget!KJ2:KJ22)</f>
        <v>0</v>
      </c>
      <c r="KI2" s="5">
        <f>SUM(Budget!KK2:KK22)</f>
        <v>0</v>
      </c>
    </row>
    <row r="3" spans="2:295">
      <c r="B3" s="8" t="s">
        <v>101</v>
      </c>
      <c r="C3" s="9">
        <v>101</v>
      </c>
      <c r="D3" s="5"/>
    </row>
    <row r="4" spans="2:295">
      <c r="B4" s="10" t="s">
        <v>102</v>
      </c>
      <c r="C4" s="11">
        <v>102</v>
      </c>
      <c r="D4" s="5"/>
    </row>
    <row r="5" spans="2:295">
      <c r="B5" s="10" t="s">
        <v>103</v>
      </c>
      <c r="C5" s="11">
        <v>103</v>
      </c>
      <c r="D5" s="5"/>
    </row>
    <row r="6" spans="2:295">
      <c r="B6" s="10" t="s">
        <v>104</v>
      </c>
      <c r="C6" s="11">
        <v>104</v>
      </c>
      <c r="D6" s="5"/>
    </row>
    <row r="7" spans="2:295">
      <c r="B7" s="10" t="s">
        <v>105</v>
      </c>
      <c r="C7" s="11">
        <v>105</v>
      </c>
      <c r="D7" s="5"/>
    </row>
    <row r="8" spans="2:295">
      <c r="B8" s="10" t="s">
        <v>106</v>
      </c>
      <c r="C8" s="11">
        <v>106</v>
      </c>
      <c r="D8" s="5"/>
    </row>
    <row r="9" spans="2:295">
      <c r="B9" s="10" t="s">
        <v>107</v>
      </c>
      <c r="C9" s="11">
        <v>107</v>
      </c>
      <c r="D9" s="5"/>
    </row>
    <row r="10" spans="2:295">
      <c r="B10" s="10" t="s">
        <v>108</v>
      </c>
      <c r="C10" s="11">
        <v>108</v>
      </c>
      <c r="D10" s="5"/>
    </row>
    <row r="11" spans="2:295">
      <c r="B11" s="10" t="s">
        <v>109</v>
      </c>
      <c r="C11" s="11">
        <v>109</v>
      </c>
      <c r="D11" s="5"/>
    </row>
    <row r="12" spans="2:295" ht="16" thickBot="1">
      <c r="B12" s="12" t="s">
        <v>110</v>
      </c>
      <c r="C12" s="13">
        <v>110</v>
      </c>
      <c r="D12" s="5"/>
    </row>
    <row r="13" spans="2:295" ht="16" thickBot="1">
      <c r="B13" s="14" t="s">
        <v>111</v>
      </c>
      <c r="C13" s="15">
        <v>200</v>
      </c>
      <c r="D13" s="5">
        <f>SUM(Budget!F23:F35)</f>
        <v>2301.13950006409</v>
      </c>
      <c r="E13" s="5">
        <f>SUM(Budget!G23:G35)</f>
        <v>11526.101973839261</v>
      </c>
      <c r="F13" s="5">
        <f>SUM(Budget!H23:H35)</f>
        <v>11749.198366077389</v>
      </c>
      <c r="G13" s="5">
        <f>SUM(Budget!I23:I35)</f>
        <v>12556.51993908119</v>
      </c>
      <c r="H13" s="5">
        <f>SUM(Budget!J23:J35)</f>
        <v>16696.956204682399</v>
      </c>
      <c r="I13" s="5">
        <f>SUM(Budget!K23:K35)</f>
        <v>14984.370511517951</v>
      </c>
      <c r="J13" s="5">
        <f>SUM(Budget!L23:L35)</f>
        <v>11818.26386999149</v>
      </c>
      <c r="K13" s="5">
        <f>SUM(Budget!M23:M35)</f>
        <v>11633.836926439481</v>
      </c>
      <c r="L13" s="5">
        <f>SUM(Budget!N23:N35)</f>
        <v>11757.43883982314</v>
      </c>
      <c r="M13" s="5">
        <f>SUM(Budget!O23:O35)</f>
        <v>13337.955181506069</v>
      </c>
      <c r="N13" s="5">
        <f>SUM(Budget!P23:P35)</f>
        <v>18368.74664935351</v>
      </c>
      <c r="O13" s="5">
        <f>SUM(Budget!Q23:Q35)</f>
        <v>15531.1130720779</v>
      </c>
      <c r="P13" s="5">
        <f>SUM(Budget!R23:R35)</f>
        <v>15598.591943593761</v>
      </c>
      <c r="Q13" s="5">
        <f>SUM(Budget!S23:S35)</f>
        <v>12929.111926853249</v>
      </c>
      <c r="R13" s="5">
        <f>SUM(Budget!T23:T35)</f>
        <v>13018.386515220611</v>
      </c>
      <c r="S13" s="5">
        <f>SUM(Budget!U23:U35)</f>
        <v>13898.69791332075</v>
      </c>
      <c r="T13" s="5">
        <f>SUM(Budget!V23:V35)</f>
        <v>14246.36429756181</v>
      </c>
      <c r="U13" s="5">
        <f>SUM(Budget!W23:W35)</f>
        <v>15390.67578934282</v>
      </c>
      <c r="V13" s="5">
        <f>SUM(Budget!X23:X35)</f>
        <v>15257.077272501541</v>
      </c>
      <c r="W13" s="5">
        <f>SUM(Budget!Y23:Y35)</f>
        <v>14887.311682869171</v>
      </c>
      <c r="X13" s="5">
        <f>SUM(Budget!Z23:Z35)</f>
        <v>44728.885018458626</v>
      </c>
      <c r="Y13" s="5">
        <f>SUM(Budget!AA23:AA35)</f>
        <v>28946.119640134399</v>
      </c>
      <c r="Z13" s="5">
        <f>SUM(Budget!AB23:AB35)</f>
        <v>25916.748524663766</v>
      </c>
      <c r="AA13" s="5">
        <f>SUM(Budget!AC23:AC35)</f>
        <v>15847.690669597891</v>
      </c>
      <c r="AB13" s="5">
        <f>SUM(Budget!AD23:AD35)</f>
        <v>14272.63580612206</v>
      </c>
      <c r="AC13" s="5">
        <f>SUM(Budget!AE23:AE35)</f>
        <v>53287.709995855243</v>
      </c>
      <c r="AD13" s="5">
        <f>SUM(Budget!AF23:AF35)</f>
        <v>17011.992351057532</v>
      </c>
      <c r="AE13" s="5">
        <f>SUM(Budget!AG23:AG35)</f>
        <v>48634.502463782657</v>
      </c>
      <c r="AF13" s="5">
        <f>SUM(Budget!AH23:AH35)</f>
        <v>16717.35831856963</v>
      </c>
      <c r="AG13" s="5">
        <f>SUM(Budget!AI23:AI35)</f>
        <v>14245.25218937014</v>
      </c>
      <c r="AH13" s="5">
        <f>SUM(Budget!AJ23:AJ35)</f>
        <v>39550.350813013996</v>
      </c>
      <c r="AI13" s="5">
        <f>SUM(Budget!AK23:AK35)</f>
        <v>87373.018862753364</v>
      </c>
      <c r="AJ13" s="5">
        <f>SUM(Budget!AL23:AL35)</f>
        <v>27210.932034620779</v>
      </c>
      <c r="AK13" s="5">
        <f>SUM(Budget!AM23:AM35)</f>
        <v>54993.813196946197</v>
      </c>
      <c r="AL13" s="5">
        <f>SUM(Budget!AN23:AN35)</f>
        <v>63909.579862158665</v>
      </c>
      <c r="AM13" s="5">
        <f>SUM(Budget!AO23:AO35)</f>
        <v>104976.97504928694</v>
      </c>
      <c r="AN13" s="5">
        <f>SUM(Budget!AP23:AP35)</f>
        <v>41077.528488000004</v>
      </c>
      <c r="AO13" s="5">
        <f>SUM(Budget!AQ23:AQ35)</f>
        <v>26410.219187999999</v>
      </c>
      <c r="AP13" s="5">
        <f>SUM(Budget!AR23:AR35)</f>
        <v>18503.16218716716</v>
      </c>
      <c r="AQ13" s="5">
        <f>SUM(Budget!AS23:AS35)</f>
        <v>27743.140388</v>
      </c>
      <c r="AR13" s="5">
        <f>SUM(Budget!AT23:AT35)</f>
        <v>18402.43528636494</v>
      </c>
      <c r="AS13" s="5">
        <f>SUM(Budget!AU23:AU35)</f>
        <v>30918.811288000001</v>
      </c>
      <c r="AT13" s="5">
        <f>SUM(Budget!AV23:AV35)</f>
        <v>18333.914388000001</v>
      </c>
      <c r="AU13" s="5">
        <f>SUM(Budget!AW23:AW35)</f>
        <v>68086.707500000004</v>
      </c>
      <c r="AV13" s="5">
        <f>SUM(Budget!AX23:AX35)</f>
        <v>98598.00039999999</v>
      </c>
      <c r="AW13" s="5">
        <f>SUM(Budget!AY23:AY35)</f>
        <v>46145.55</v>
      </c>
      <c r="AX13" s="5">
        <f>SUM(Budget!AZ23:AZ35)</f>
        <v>21307.9</v>
      </c>
      <c r="AY13" s="5">
        <f>SUM(Budget!BA23:BA35)</f>
        <v>24268.19</v>
      </c>
      <c r="AZ13" s="5">
        <f>SUM(Budget!BB23:BB35)</f>
        <v>23705.19</v>
      </c>
      <c r="BA13" s="5">
        <f>SUM(Budget!BC23:BC35)</f>
        <v>31969.19</v>
      </c>
      <c r="BB13" s="5">
        <f>SUM(Budget!BD23:BD35)</f>
        <v>63179.19</v>
      </c>
      <c r="BC13" s="5">
        <f>SUM(Budget!BE23:BE35)</f>
        <v>13517.19</v>
      </c>
      <c r="BD13" s="5">
        <f>SUM(Budget!BF23:BF35)</f>
        <v>13517.19</v>
      </c>
      <c r="BE13" s="5">
        <f>SUM(Budget!BG23:BG35)</f>
        <v>13000</v>
      </c>
      <c r="BF13" s="5">
        <f>SUM(Budget!BH23:BH35)</f>
        <v>64796</v>
      </c>
      <c r="BG13" s="5">
        <f>SUM(Budget!BI23:BI35)</f>
        <v>17000</v>
      </c>
      <c r="BH13" s="5">
        <f>SUM(Budget!BJ23:BJ35)</f>
        <v>74743</v>
      </c>
      <c r="BI13" s="5">
        <f>SUM(Budget!BK23:BK35)</f>
        <v>65922</v>
      </c>
      <c r="BJ13" s="5">
        <f>SUM(Budget!BL23:BL35)</f>
        <v>17000</v>
      </c>
      <c r="BK13" s="5">
        <f>SUM(Budget!BM23:BM35)</f>
        <v>17000</v>
      </c>
      <c r="BL13" s="5">
        <f>SUM(Budget!BN23:BN35)</f>
        <v>60370</v>
      </c>
      <c r="BM13" s="5">
        <f>SUM(Budget!BO23:BO35)</f>
        <v>13000</v>
      </c>
      <c r="BN13" s="5">
        <f>SUM(Budget!BP23:BP35)</f>
        <v>13000</v>
      </c>
      <c r="BO13" s="5">
        <f>SUM(Budget!BQ23:BQ35)</f>
        <v>27106</v>
      </c>
      <c r="BP13" s="5">
        <f>SUM(Budget!BR23:BR35)</f>
        <v>13000</v>
      </c>
      <c r="BQ13" s="5">
        <f>SUM(Budget!BS23:BS35)</f>
        <v>33007</v>
      </c>
      <c r="BR13" s="5">
        <f>SUM(Budget!BT23:BT35)</f>
        <v>27500</v>
      </c>
      <c r="BS13" s="5">
        <f>SUM(Budget!BU23:BU35)</f>
        <v>41500</v>
      </c>
      <c r="BT13" s="5">
        <f>SUM(Budget!BV23:BV35)</f>
        <v>56576.333333333299</v>
      </c>
      <c r="BU13" s="5">
        <f>SUM(Budget!BW23:BW35)</f>
        <v>39500</v>
      </c>
      <c r="BV13" s="5">
        <f>SUM(Budget!BX23:BX35)</f>
        <v>26281</v>
      </c>
      <c r="BW13" s="5">
        <f>SUM(Budget!BY23:BY35)</f>
        <v>36500</v>
      </c>
      <c r="BX13" s="5">
        <f>SUM(Budget!BZ23:BZ35)</f>
        <v>47500</v>
      </c>
      <c r="BY13" s="5">
        <f>SUM(Budget!CA23:CA35)</f>
        <v>11430</v>
      </c>
      <c r="BZ13" s="5">
        <f>SUM(Budget!CB23:CB35)</f>
        <v>11430</v>
      </c>
      <c r="CA13" s="5">
        <f>SUM(Budget!CC23:CC35)</f>
        <v>11430</v>
      </c>
      <c r="CB13" s="5">
        <f>SUM(Budget!CD23:CD35)</f>
        <v>11430</v>
      </c>
      <c r="CC13" s="5">
        <f>SUM(Budget!CE23:CE35)</f>
        <v>11430</v>
      </c>
      <c r="CD13" s="5">
        <f>SUM(Budget!CF23:CF35)</f>
        <v>20430</v>
      </c>
      <c r="CE13" s="5">
        <f>SUM(Budget!CG23:CG35)</f>
        <v>60430</v>
      </c>
      <c r="CF13" s="5">
        <f>SUM(Budget!CH23:CH35)</f>
        <v>58168</v>
      </c>
      <c r="CG13" s="5">
        <f>SUM(Budget!CI23:CI35)</f>
        <v>35430</v>
      </c>
      <c r="CH13" s="5">
        <f>SUM(Budget!CJ23:CJ35)</f>
        <v>15430</v>
      </c>
      <c r="CI13" s="5">
        <f>SUM(Budget!CK23:CK35)</f>
        <v>15430</v>
      </c>
      <c r="CJ13" s="5">
        <f>SUM(Budget!CL23:CL35)</f>
        <v>15430</v>
      </c>
      <c r="CK13" s="5">
        <f>SUM(Budget!CM23:CM35)</f>
        <v>14000</v>
      </c>
      <c r="CL13" s="5">
        <f>SUM(Budget!CN23:CN35)</f>
        <v>14000</v>
      </c>
      <c r="CM13" s="5">
        <f>SUM(Budget!CO23:CO35)</f>
        <v>14000</v>
      </c>
      <c r="CN13" s="5">
        <f>SUM(Budget!CP23:CP35)</f>
        <v>14000</v>
      </c>
      <c r="CO13" s="5">
        <f>SUM(Budget!CQ23:CQ35)</f>
        <v>14000</v>
      </c>
      <c r="CP13" s="5">
        <f>SUM(Budget!CR23:CR35)</f>
        <v>22000</v>
      </c>
      <c r="CQ13" s="5">
        <f>SUM(Budget!CS23:CS35)</f>
        <v>57333.333333333299</v>
      </c>
      <c r="CR13" s="5">
        <f>SUM(Budget!CT23:CT35)</f>
        <v>51071.333333333299</v>
      </c>
      <c r="CS13" s="5">
        <f>SUM(Budget!CU23:CU35)</f>
        <v>37000</v>
      </c>
      <c r="CT13" s="5">
        <f>SUM(Budget!CV23:CV35)</f>
        <v>27000</v>
      </c>
      <c r="CU13" s="5">
        <f>SUM(Budget!CW23:CW35)</f>
        <v>27000</v>
      </c>
      <c r="CV13" s="5">
        <f>SUM(Budget!CX23:CX35)</f>
        <v>14000</v>
      </c>
      <c r="CW13" s="5">
        <f>SUM(Budget!CY23:CY35)</f>
        <v>14000</v>
      </c>
      <c r="CX13" s="5">
        <f>SUM(Budget!CZ23:CZ35)</f>
        <v>14000</v>
      </c>
      <c r="CY13" s="5">
        <f>SUM(Budget!DA23:DA35)</f>
        <v>14000</v>
      </c>
      <c r="CZ13" s="5">
        <f>SUM(Budget!DB23:DB35)</f>
        <v>14000</v>
      </c>
      <c r="DA13" s="5">
        <f>SUM(Budget!DC23:DC35)</f>
        <v>14000</v>
      </c>
      <c r="DB13" s="5">
        <f>SUM(Budget!DD23:DD35)</f>
        <v>22000</v>
      </c>
      <c r="DC13" s="5">
        <f>SUM(Budget!DE23:DE35)</f>
        <v>57333.333333333299</v>
      </c>
      <c r="DD13" s="5">
        <f>SUM(Budget!DF23:DF35)</f>
        <v>51071.333333333299</v>
      </c>
      <c r="DE13" s="5">
        <f>SUM(Budget!DG23:DG35)</f>
        <v>17000</v>
      </c>
      <c r="DF13" s="5">
        <f>SUM(Budget!DH23:DH35)</f>
        <v>27000</v>
      </c>
      <c r="DG13" s="5">
        <f>SUM(Budget!DI23:DI35)</f>
        <v>42333.333333333299</v>
      </c>
      <c r="DH13" s="5">
        <f>SUM(Budget!DJ23:DJ35)</f>
        <v>19833.333333333328</v>
      </c>
      <c r="DI13" s="5">
        <f>SUM(Budget!DK23:DK35)</f>
        <v>14500</v>
      </c>
      <c r="DJ13" s="5">
        <f>SUM(Budget!DL23:DL35)</f>
        <v>14500</v>
      </c>
      <c r="DK13" s="5">
        <f>SUM(Budget!DM23:DM35)</f>
        <v>14500</v>
      </c>
      <c r="DL13" s="5">
        <f>SUM(Budget!DN23:DN35)</f>
        <v>14500</v>
      </c>
      <c r="DM13" s="5">
        <f>SUM(Budget!DO23:DO35)</f>
        <v>14500</v>
      </c>
      <c r="DN13" s="5">
        <f>SUM(Budget!DP23:DP35)</f>
        <v>23500</v>
      </c>
      <c r="DO13" s="5">
        <f>SUM(Budget!DQ23:DQ35)</f>
        <v>37500</v>
      </c>
      <c r="DP13" s="5">
        <f>SUM(Budget!DR23:DR35)</f>
        <v>41238</v>
      </c>
      <c r="DQ13" s="5">
        <f>SUM(Budget!DS23:DS35)</f>
        <v>37500</v>
      </c>
      <c r="DR13" s="5">
        <f>SUM(Budget!DT23:DT35)</f>
        <v>42833.333333333299</v>
      </c>
      <c r="DS13" s="5">
        <f>SUM(Budget!DU23:DU35)</f>
        <v>23590</v>
      </c>
      <c r="DT13" s="5">
        <f>SUM(Budget!DV23:DV35)</f>
        <v>14500</v>
      </c>
      <c r="DU13" s="5">
        <f>SUM(Budget!DW23:DW35)</f>
        <v>20500</v>
      </c>
      <c r="DV13" s="5">
        <f>SUM(Budget!DX23:DX35)</f>
        <v>14500</v>
      </c>
      <c r="DW13" s="5">
        <f>SUM(Budget!DY23:DY35)</f>
        <v>14500</v>
      </c>
      <c r="DX13" s="5">
        <f>SUM(Budget!DZ23:DZ35)</f>
        <v>14500</v>
      </c>
      <c r="DY13" s="5">
        <f>SUM(Budget!EA23:EA35)</f>
        <v>14500</v>
      </c>
      <c r="DZ13" s="5">
        <f>SUM(Budget!EB23:EB35)</f>
        <v>22500</v>
      </c>
      <c r="EA13" s="5">
        <f>SUM(Budget!EC23:EC35)</f>
        <v>37500</v>
      </c>
      <c r="EB13" s="5">
        <f>SUM(Budget!ED23:ED35)</f>
        <v>46238</v>
      </c>
      <c r="EC13" s="5">
        <f>SUM(Budget!EE23:EE35)</f>
        <v>17500</v>
      </c>
      <c r="ED13" s="5">
        <f>SUM(Budget!EF23:EF35)</f>
        <v>29833.333333333299</v>
      </c>
      <c r="EE13" s="5">
        <f>SUM(Budget!EG23:EG35)</f>
        <v>29833.333333333299</v>
      </c>
      <c r="EF13" s="5">
        <f>SUM(Budget!EH23:EH35)</f>
        <v>14500</v>
      </c>
      <c r="EG13" s="5">
        <f>SUM(Budget!EI23:EI35)</f>
        <v>14500</v>
      </c>
      <c r="EH13" s="5">
        <f>SUM(Budget!EJ23:EJ35)</f>
        <v>14500</v>
      </c>
      <c r="EI13" s="5">
        <f>SUM(Budget!EK23:EK35)</f>
        <v>14500</v>
      </c>
      <c r="EJ13" s="5">
        <f>SUM(Budget!EL23:EL35)</f>
        <v>14500</v>
      </c>
      <c r="EK13" s="5">
        <f>SUM(Budget!EM23:EM35)</f>
        <v>14500</v>
      </c>
      <c r="EL13" s="5">
        <f>SUM(Budget!EN23:EN35)</f>
        <v>19500</v>
      </c>
      <c r="EM13" s="5">
        <f>SUM(Budget!EO23:EO35)</f>
        <v>37500</v>
      </c>
      <c r="EN13" s="5">
        <f>SUM(Budget!EP23:EP35)</f>
        <v>23808.45</v>
      </c>
      <c r="EO13" s="5">
        <f>SUM(Budget!EQ23:EQ35)</f>
        <v>30463</v>
      </c>
      <c r="EP13" s="5">
        <f>SUM(Budget!ER23:ER35)</f>
        <v>24500</v>
      </c>
      <c r="EQ13" s="5">
        <f>SUM(Budget!ES23:ES35)</f>
        <v>48164</v>
      </c>
      <c r="ER13" s="5">
        <f>SUM(Budget!ET23:ET35)</f>
        <v>38164</v>
      </c>
      <c r="ES13" s="5">
        <f>SUM(Budget!EU23:EU35)</f>
        <v>38164</v>
      </c>
      <c r="ET13" s="5">
        <f>SUM(Budget!EV23:EV35)</f>
        <v>14500</v>
      </c>
      <c r="EU13" s="5">
        <f>SUM(Budget!EW23:EW35)</f>
        <v>14500</v>
      </c>
      <c r="EV13" s="5">
        <f>SUM(Budget!EX23:EX35)</f>
        <v>14500</v>
      </c>
      <c r="EW13" s="5">
        <f>SUM(Budget!EY23:EY35)</f>
        <v>14500</v>
      </c>
      <c r="EX13" s="5">
        <f>SUM(Budget!EZ23:EZ35)</f>
        <v>19500</v>
      </c>
      <c r="EY13" s="5">
        <f>SUM(Budget!FA23:FA35)</f>
        <v>48164</v>
      </c>
      <c r="EZ13" s="5">
        <f>SUM(Budget!FB23:FB35)</f>
        <v>60010</v>
      </c>
      <c r="FA13" s="5">
        <f>SUM(Budget!FC23:FC35)</f>
        <v>38164</v>
      </c>
      <c r="FB13" s="5">
        <f>SUM(Budget!FD23:FD35)</f>
        <v>17500</v>
      </c>
      <c r="FC13" s="5">
        <f>SUM(Budget!FE23:FE35)</f>
        <v>46778.739999999991</v>
      </c>
      <c r="FD13" s="5">
        <f>SUM(Budget!FF23:FF35)</f>
        <v>52783</v>
      </c>
      <c r="FE13" s="5">
        <f>SUM(Budget!FG23:FG35)</f>
        <v>28000</v>
      </c>
      <c r="FF13" s="5">
        <f>SUM(Budget!FH23:FH35)</f>
        <v>34100</v>
      </c>
      <c r="FG13" s="5">
        <f>SUM(Budget!FI23:FI35)</f>
        <v>23100</v>
      </c>
      <c r="FH13" s="5">
        <f>SUM(Budget!FJ23:FJ35)</f>
        <v>14100</v>
      </c>
      <c r="FI13" s="5">
        <f>SUM(Budget!FK23:FK35)</f>
        <v>14100</v>
      </c>
      <c r="FJ13" s="5">
        <f>SUM(Budget!FL23:FL35)</f>
        <v>15600</v>
      </c>
      <c r="FK13" s="5">
        <f>SUM(Budget!FM23:FM35)</f>
        <v>15600</v>
      </c>
      <c r="FL13" s="5">
        <f>SUM(Budget!FN23:FN35)</f>
        <v>24338</v>
      </c>
      <c r="FM13" s="5">
        <f>SUM(Budget!FO23:FO35)</f>
        <v>26100</v>
      </c>
      <c r="FN13" s="5">
        <f>SUM(Budget!FP23:FP35)</f>
        <v>26255</v>
      </c>
      <c r="FO13" s="5">
        <f>SUM(Budget!FQ23:FQ35)</f>
        <v>22255</v>
      </c>
      <c r="FP13" s="5">
        <f>SUM(Budget!FR23:FR35)</f>
        <v>24255</v>
      </c>
      <c r="FQ13" s="5">
        <f>SUM(Budget!FS23:FS35)</f>
        <v>29255</v>
      </c>
      <c r="FR13" s="5">
        <f>SUM(Budget!FT23:FT35)</f>
        <v>34255</v>
      </c>
      <c r="FS13" s="5">
        <f>SUM(Budget!FU23:FU35)</f>
        <v>23255</v>
      </c>
      <c r="FT13" s="5">
        <f>SUM(Budget!FV23:FV35)</f>
        <v>14255</v>
      </c>
      <c r="FU13" s="5">
        <f>SUM(Budget!FW23:FW35)</f>
        <v>14255</v>
      </c>
      <c r="FV13" s="5">
        <f>SUM(Budget!FX23:FX35)</f>
        <v>15755</v>
      </c>
      <c r="FW13" s="5">
        <f>SUM(Budget!FY23:FY35)</f>
        <v>26255.35</v>
      </c>
      <c r="FX13" s="5">
        <f>SUM(Budget!FZ23:FZ35)</f>
        <v>34993.35</v>
      </c>
      <c r="FY13" s="5">
        <f>SUM(Budget!GA23:GA35)</f>
        <v>46755.35</v>
      </c>
      <c r="FZ13" s="5">
        <f>SUM(Budget!GB23:GB35)</f>
        <v>26755.35</v>
      </c>
      <c r="GA13" s="5">
        <f>SUM(Budget!GC23:GC35)</f>
        <v>22755.35</v>
      </c>
      <c r="GB13" s="5">
        <f>SUM(Budget!GD23:GD35)</f>
        <v>24755.35</v>
      </c>
      <c r="GC13" s="5">
        <f>SUM(Budget!GE23:GE35)</f>
        <v>29755.35</v>
      </c>
      <c r="GD13" s="5">
        <f>SUM(Budget!GF23:GF35)</f>
        <v>34755.35</v>
      </c>
      <c r="GE13" s="5">
        <f>SUM(Budget!GG23:GG35)</f>
        <v>23755.35</v>
      </c>
      <c r="GF13" s="5">
        <f>SUM(Budget!GH23:GH35)</f>
        <v>14755.35</v>
      </c>
      <c r="GG13" s="5">
        <f>SUM(Budget!GI23:GI35)</f>
        <v>14755.35</v>
      </c>
      <c r="GH13" s="5">
        <f>SUM(Budget!GJ23:GJ35)</f>
        <v>16255.35</v>
      </c>
      <c r="GI13" s="5">
        <f>SUM(Budget!GK23:GK35)</f>
        <v>26255.35</v>
      </c>
      <c r="GJ13" s="5">
        <f>SUM(Budget!GL23:GL35)</f>
        <v>34993.35</v>
      </c>
      <c r="GK13" s="5">
        <f>SUM(Budget!GM23:GM35)</f>
        <v>46755.35</v>
      </c>
      <c r="GL13" s="5">
        <f>SUM(Budget!GN23:GN35)</f>
        <v>26755.35</v>
      </c>
      <c r="GM13" s="5">
        <f>SUM(Budget!GO23:GO35)</f>
        <v>22755.35</v>
      </c>
      <c r="GN13" s="5">
        <f>SUM(Budget!GP23:GP35)</f>
        <v>24755.35</v>
      </c>
      <c r="GO13" s="5">
        <f>SUM(Budget!GQ23:GQ35)</f>
        <v>29755.35</v>
      </c>
      <c r="GP13" s="5">
        <f>SUM(Budget!GR23:GR35)</f>
        <v>34755.35</v>
      </c>
      <c r="GQ13" s="5">
        <f>SUM(Budget!GS23:GS35)</f>
        <v>23755.35</v>
      </c>
      <c r="GR13" s="5">
        <f>SUM(Budget!GT23:GT35)</f>
        <v>14755.35</v>
      </c>
      <c r="GS13" s="5">
        <f>SUM(Budget!GU23:GU35)</f>
        <v>14755.35</v>
      </c>
      <c r="GT13" s="5">
        <f>SUM(Budget!GV23:GV35)</f>
        <v>16255.35</v>
      </c>
      <c r="GU13" s="5">
        <f>SUM(Budget!GW23:GW35)</f>
        <v>26255.35</v>
      </c>
      <c r="GV13" s="5">
        <f>SUM(Budget!GX23:GX35)</f>
        <v>34993.35</v>
      </c>
      <c r="GW13" s="5">
        <f>SUM(Budget!GY23:GY35)</f>
        <v>46755.35</v>
      </c>
      <c r="GX13" s="5">
        <f>SUM(Budget!GZ23:GZ35)</f>
        <v>26755.35</v>
      </c>
      <c r="GY13" s="5">
        <f>SUM(Budget!HA23:HA35)</f>
        <v>22755.35</v>
      </c>
      <c r="GZ13" s="5">
        <f>SUM(Budget!HB23:HB35)</f>
        <v>24755.35</v>
      </c>
      <c r="HA13" s="5">
        <f>SUM(Budget!HC23:HC35)</f>
        <v>29755.35</v>
      </c>
      <c r="HB13" s="5">
        <f>SUM(Budget!HD23:HD35)</f>
        <v>34755.35</v>
      </c>
      <c r="HC13" s="5">
        <f>SUM(Budget!HE23:HE35)</f>
        <v>23755.35</v>
      </c>
      <c r="HD13" s="5">
        <f>SUM(Budget!HF23:HF35)</f>
        <v>14755.35</v>
      </c>
      <c r="HE13" s="5">
        <f>SUM(Budget!HG23:HG35)</f>
        <v>14755.35</v>
      </c>
      <c r="HF13" s="5">
        <f>SUM(Budget!HH23:HH35)</f>
        <v>16255.35</v>
      </c>
      <c r="HG13" s="5">
        <f>SUM(Budget!HI23:HI35)</f>
        <v>26255.35</v>
      </c>
      <c r="HH13" s="5">
        <f>SUM(Budget!HJ23:HJ35)</f>
        <v>34993.35</v>
      </c>
      <c r="HI13" s="5">
        <f>SUM(Budget!HK23:HK35)</f>
        <v>46755.35</v>
      </c>
      <c r="HJ13" s="5">
        <f>SUM(Budget!HL23:HL35)</f>
        <v>26755.35</v>
      </c>
      <c r="HK13" s="5">
        <f>SUM(Budget!HM23:HM35)</f>
        <v>22755.35</v>
      </c>
      <c r="HL13" s="5">
        <f>SUM(Budget!HN23:HN35)</f>
        <v>24755.35</v>
      </c>
      <c r="HM13" s="5">
        <f>SUM(Budget!HO23:HO35)</f>
        <v>29755.35</v>
      </c>
      <c r="HN13" s="5">
        <f>SUM(Budget!HP23:HP35)</f>
        <v>34755.35</v>
      </c>
      <c r="HO13" s="5">
        <f>SUM(Budget!HQ23:HQ35)</f>
        <v>23755.35</v>
      </c>
      <c r="HP13" s="5">
        <f>SUM(Budget!HR23:HR35)</f>
        <v>14755.35</v>
      </c>
      <c r="HQ13" s="5">
        <f>SUM(Budget!HS23:HS35)</f>
        <v>14755.35</v>
      </c>
      <c r="HR13" s="5">
        <f>SUM(Budget!HT23:HT35)</f>
        <v>16255.35</v>
      </c>
      <c r="HS13" s="5">
        <f>SUM(Budget!HU23:HU35)</f>
        <v>26255.35</v>
      </c>
      <c r="HT13" s="5">
        <f>SUM(Budget!HV23:HV35)</f>
        <v>34993.35</v>
      </c>
      <c r="HU13" s="5">
        <f>SUM(Budget!HW23:HW35)</f>
        <v>46755.35</v>
      </c>
      <c r="HV13" s="5">
        <f>SUM(Budget!HX23:HX35)</f>
        <v>26755.35</v>
      </c>
      <c r="HW13" s="5">
        <f>SUM(Budget!HY23:HY35)</f>
        <v>22755.35</v>
      </c>
      <c r="HX13" s="5">
        <f>SUM(Budget!HZ23:HZ35)</f>
        <v>24755.35</v>
      </c>
      <c r="HY13" s="5">
        <f>SUM(Budget!IA23:IA35)</f>
        <v>29755.35</v>
      </c>
      <c r="HZ13" s="5">
        <f>SUM(Budget!IB23:IB35)</f>
        <v>34755.35</v>
      </c>
      <c r="IA13" s="5">
        <f>SUM(Budget!IC23:IC35)</f>
        <v>23755.35</v>
      </c>
      <c r="IB13" s="5">
        <f>SUM(Budget!ID23:ID35)</f>
        <v>14755.35</v>
      </c>
      <c r="IC13" s="5">
        <f>SUM(Budget!IE23:IE35)</f>
        <v>14755.35</v>
      </c>
      <c r="ID13" s="5">
        <f>SUM(Budget!IF23:IF35)</f>
        <v>16255.35</v>
      </c>
      <c r="IE13" s="5">
        <f>SUM(Budget!IG23:IG35)</f>
        <v>26255.35</v>
      </c>
      <c r="IF13" s="5">
        <f>SUM(Budget!IH23:IH35)</f>
        <v>34993.35</v>
      </c>
      <c r="IG13" s="5">
        <f>SUM(Budget!II23:II35)</f>
        <v>46755.35</v>
      </c>
      <c r="IH13" s="5">
        <f>SUM(Budget!IJ23:IJ35)</f>
        <v>26755.35</v>
      </c>
      <c r="II13" s="5">
        <f>SUM(Budget!IK23:IK35)</f>
        <v>22755.35</v>
      </c>
      <c r="IJ13" s="5">
        <f>SUM(Budget!IL23:IL35)</f>
        <v>24755.35</v>
      </c>
      <c r="IK13" s="5">
        <f>SUM(Budget!IM23:IM35)</f>
        <v>29755.35</v>
      </c>
      <c r="IL13" s="5">
        <f>SUM(Budget!IN23:IN35)</f>
        <v>34755.35</v>
      </c>
      <c r="IM13" s="5">
        <f>SUM(Budget!IO23:IO35)</f>
        <v>23755.35</v>
      </c>
      <c r="IN13" s="5">
        <f>SUM(Budget!IP23:IP35)</f>
        <v>14755.35</v>
      </c>
      <c r="IO13" s="5">
        <f>SUM(Budget!IQ23:IQ35)</f>
        <v>14755.35</v>
      </c>
      <c r="IP13" s="5">
        <f>SUM(Budget!IR23:IR35)</f>
        <v>16255.35</v>
      </c>
      <c r="IQ13" s="5">
        <f>SUM(Budget!IS23:IS35)</f>
        <v>26255.35</v>
      </c>
      <c r="IR13" s="5">
        <f>SUM(Budget!IT23:IT35)</f>
        <v>34993.35</v>
      </c>
      <c r="IS13" s="5">
        <f>SUM(Budget!IU23:IU35)</f>
        <v>46755.35</v>
      </c>
      <c r="IT13" s="5">
        <f>SUM(Budget!IV23:IV35)</f>
        <v>26755.35</v>
      </c>
      <c r="IU13" s="5">
        <f>SUM(Budget!IW23:IW35)</f>
        <v>22755.35</v>
      </c>
      <c r="IV13" s="5">
        <f>SUM(Budget!IX23:IX35)</f>
        <v>24755.35</v>
      </c>
      <c r="IW13" s="5">
        <f>SUM(Budget!IY23:IY35)</f>
        <v>29755.35</v>
      </c>
      <c r="IX13" s="5">
        <f>SUM(Budget!IZ23:IZ35)</f>
        <v>34755.35</v>
      </c>
      <c r="IY13" s="5">
        <f>SUM(Budget!JA23:JA35)</f>
        <v>23755.35</v>
      </c>
      <c r="IZ13" s="5">
        <f>SUM(Budget!JB23:JB35)</f>
        <v>14755.35</v>
      </c>
      <c r="JA13" s="5">
        <f>SUM(Budget!JC23:JC35)</f>
        <v>14755.35</v>
      </c>
      <c r="JB13" s="5">
        <f>SUM(Budget!JD23:JD35)</f>
        <v>16255.35</v>
      </c>
      <c r="JC13" s="5">
        <f>SUM(Budget!JE23:JE35)</f>
        <v>26255.35</v>
      </c>
      <c r="JD13" s="5">
        <f>SUM(Budget!JF23:JF35)</f>
        <v>34993.35</v>
      </c>
      <c r="JE13" s="5">
        <f>SUM(Budget!JG23:JG35)</f>
        <v>46755.35</v>
      </c>
      <c r="JF13" s="5">
        <f>SUM(Budget!JH23:JH35)</f>
        <v>26755.35</v>
      </c>
      <c r="JG13" s="5">
        <f>SUM(Budget!JI23:JI35)</f>
        <v>22755.35</v>
      </c>
      <c r="JH13" s="5">
        <f>SUM(Budget!JJ23:JJ35)</f>
        <v>24755.35</v>
      </c>
      <c r="JI13" s="5">
        <f>SUM(Budget!JK23:JK35)</f>
        <v>29755.35</v>
      </c>
      <c r="JJ13" s="5">
        <f>SUM(Budget!JL23:JL35)</f>
        <v>34755.35</v>
      </c>
      <c r="JK13" s="5">
        <f>SUM(Budget!JM23:JM35)</f>
        <v>23755.35</v>
      </c>
      <c r="JL13" s="5">
        <f>SUM(Budget!JN23:JN35)</f>
        <v>14755.35</v>
      </c>
      <c r="JM13" s="5">
        <f>SUM(Budget!JO23:JO35)</f>
        <v>14755.35</v>
      </c>
      <c r="JN13" s="5">
        <f>SUM(Budget!JP23:JP35)</f>
        <v>16255.35</v>
      </c>
      <c r="JO13" s="5">
        <f>SUM(Budget!JQ23:JQ35)</f>
        <v>26255.35</v>
      </c>
      <c r="JP13" s="5">
        <f>SUM(Budget!JR23:JR35)</f>
        <v>34993.35</v>
      </c>
      <c r="JQ13" s="5">
        <f>SUM(Budget!JS23:JS35)</f>
        <v>46755.35</v>
      </c>
      <c r="JR13" s="5">
        <f>SUM(Budget!JT23:JT35)</f>
        <v>26755.35</v>
      </c>
      <c r="JS13" s="5">
        <f>SUM(Budget!JU23:JU35)</f>
        <v>22755.35</v>
      </c>
      <c r="JT13" s="5">
        <f>SUM(Budget!JV23:JV35)</f>
        <v>24755.35</v>
      </c>
      <c r="JU13" s="5">
        <f>SUM(Budget!JW23:JW35)</f>
        <v>29755.35</v>
      </c>
      <c r="JV13" s="5">
        <f>SUM(Budget!JX23:JX35)</f>
        <v>34755.35</v>
      </c>
      <c r="JW13" s="5">
        <f>SUM(Budget!JY23:JY35)</f>
        <v>23755.35</v>
      </c>
      <c r="JX13" s="5">
        <f>SUM(Budget!JZ23:JZ35)</f>
        <v>14755.35</v>
      </c>
      <c r="JY13" s="5">
        <f>SUM(Budget!KA23:KA35)</f>
        <v>14755.35</v>
      </c>
      <c r="JZ13" s="5">
        <f>SUM(Budget!KB23:KB35)</f>
        <v>16255.35</v>
      </c>
      <c r="KA13" s="5">
        <f>SUM(Budget!KC23:KC35)</f>
        <v>26255.35</v>
      </c>
      <c r="KB13" s="5">
        <f>SUM(Budget!KD23:KD35)</f>
        <v>34993.35</v>
      </c>
      <c r="KC13" s="5">
        <f>SUM(Budget!KE23:KE35)</f>
        <v>46755.35</v>
      </c>
      <c r="KD13" s="5">
        <f>SUM(Budget!KF23:KF35)</f>
        <v>26755.35</v>
      </c>
      <c r="KE13" s="5">
        <f>SUM(Budget!KG23:KG35)</f>
        <v>22755.35</v>
      </c>
      <c r="KF13" s="5">
        <f>SUM(Budget!KH23:KH35)</f>
        <v>24755.35</v>
      </c>
      <c r="KG13" s="5">
        <f>SUM(Budget!KI23:KI35)</f>
        <v>0</v>
      </c>
      <c r="KH13" s="5">
        <f>SUM(Budget!KJ23:KJ35)</f>
        <v>0</v>
      </c>
      <c r="KI13" s="5">
        <f>SUM(Budget!KK23:KK35)</f>
        <v>0</v>
      </c>
    </row>
    <row r="14" spans="2:295">
      <c r="B14" s="8" t="s">
        <v>112</v>
      </c>
      <c r="C14" s="9">
        <v>201</v>
      </c>
      <c r="D14" s="5"/>
    </row>
    <row r="15" spans="2:295">
      <c r="B15" s="10" t="s">
        <v>113</v>
      </c>
      <c r="C15" s="11">
        <v>202</v>
      </c>
      <c r="D15" s="5"/>
    </row>
    <row r="16" spans="2:295">
      <c r="B16" s="10" t="s">
        <v>114</v>
      </c>
      <c r="C16" s="11">
        <v>203</v>
      </c>
      <c r="D16" s="5"/>
    </row>
    <row r="17" spans="2:295">
      <c r="B17" s="10" t="s">
        <v>115</v>
      </c>
      <c r="C17" s="11">
        <v>204</v>
      </c>
      <c r="D17" s="5"/>
    </row>
    <row r="18" spans="2:295">
      <c r="B18" s="10" t="s">
        <v>116</v>
      </c>
      <c r="C18" s="11">
        <v>205</v>
      </c>
      <c r="D18" s="5"/>
    </row>
    <row r="19" spans="2:295" ht="16" thickBot="1">
      <c r="B19" s="10" t="s">
        <v>117</v>
      </c>
      <c r="C19" s="11">
        <v>206</v>
      </c>
      <c r="D19" s="5"/>
    </row>
    <row r="20" spans="2:295" ht="16" thickBot="1">
      <c r="B20" s="14" t="s">
        <v>118</v>
      </c>
      <c r="C20" s="15">
        <v>300</v>
      </c>
      <c r="D20" s="5">
        <f>SUM(Budget!F36:F42)</f>
        <v>47139</v>
      </c>
      <c r="E20" s="5">
        <f>SUM(Budget!G36:G42)</f>
        <v>17169.421954953799</v>
      </c>
      <c r="F20" s="5">
        <f>SUM(Budget!H36:H42)</f>
        <v>17890.71055410149</v>
      </c>
      <c r="G20" s="5">
        <f>SUM(Budget!I36:I42)</f>
        <v>16737.938881251277</v>
      </c>
      <c r="H20" s="5">
        <f>SUM(Budget!J36:J42)</f>
        <v>19869.527654859132</v>
      </c>
      <c r="I20" s="5">
        <f>SUM(Budget!K36:K42)</f>
        <v>20009.026267417172</v>
      </c>
      <c r="J20" s="5">
        <f>SUM(Budget!L36:L42)</f>
        <v>23938.712665466443</v>
      </c>
      <c r="K20" s="5">
        <f>SUM(Budget!M36:M42)</f>
        <v>19341.087688289801</v>
      </c>
      <c r="L20" s="5">
        <f>SUM(Budget!N36:N42)</f>
        <v>24511.26026465945</v>
      </c>
      <c r="M20" s="5">
        <f>SUM(Budget!O36:O42)</f>
        <v>20424.144708169071</v>
      </c>
      <c r="N20" s="5">
        <f>SUM(Budget!P36:P42)</f>
        <v>19227.281821696914</v>
      </c>
      <c r="O20" s="5">
        <f>SUM(Budget!Q36:Q42)</f>
        <v>19680.266257606552</v>
      </c>
      <c r="P20" s="5">
        <f>SUM(Budget!R36:R42)</f>
        <v>20207.961300466603</v>
      </c>
      <c r="Q20" s="5">
        <f>SUM(Budget!S36:S42)</f>
        <v>19797.873832707377</v>
      </c>
      <c r="R20" s="5">
        <f>SUM(Budget!T36:T42)</f>
        <v>22414.392111844674</v>
      </c>
      <c r="S20" s="5">
        <f>SUM(Budget!U36:U42)</f>
        <v>27832.581512404213</v>
      </c>
      <c r="T20" s="5">
        <f>SUM(Budget!V36:V42)</f>
        <v>20380.564957653802</v>
      </c>
      <c r="U20" s="5">
        <f>SUM(Budget!W36:W42)</f>
        <v>22875.518563927992</v>
      </c>
      <c r="V20" s="5">
        <f>SUM(Budget!X36:X42)</f>
        <v>23977.698975389772</v>
      </c>
      <c r="W20" s="5">
        <f>SUM(Budget!Y36:Y42)</f>
        <v>23491.999753616059</v>
      </c>
      <c r="X20" s="5">
        <f>SUM(Budget!Z36:Z42)</f>
        <v>23315.426248395601</v>
      </c>
      <c r="Y20" s="5">
        <f>SUM(Budget!AA36:AA42)</f>
        <v>23106.755147147644</v>
      </c>
      <c r="Z20" s="5">
        <f>SUM(Budget!AB36:AB42)</f>
        <v>25766.642210844591</v>
      </c>
      <c r="AA20" s="5">
        <f>SUM(Budget!AC36:AC42)</f>
        <v>26323.621492829632</v>
      </c>
      <c r="AB20" s="5">
        <f>SUM(Budget!AD36:AD42)</f>
        <v>27273.11974964125</v>
      </c>
      <c r="AC20" s="5">
        <f>SUM(Budget!AE36:AE42)</f>
        <v>25908.581959636002</v>
      </c>
      <c r="AD20" s="5">
        <f>SUM(Budget!AF36:AF42)</f>
        <v>23501.587031825737</v>
      </c>
      <c r="AE20" s="5">
        <f>SUM(Budget!AG36:AG42)</f>
        <v>24136.05512222449</v>
      </c>
      <c r="AF20" s="5">
        <f>SUM(Budget!AH36:AH42)</f>
        <v>24437.000881146148</v>
      </c>
      <c r="AG20" s="5">
        <f>SUM(Budget!AI36:AI42)</f>
        <v>24673.684198401992</v>
      </c>
      <c r="AH20" s="5">
        <f>SUM(Budget!AJ36:AJ42)</f>
        <v>25498.116258368602</v>
      </c>
      <c r="AI20" s="5">
        <f>SUM(Budget!AK36:AK42)</f>
        <v>23786.68509150438</v>
      </c>
      <c r="AJ20" s="5">
        <f>SUM(Budget!AL36:AL42)</f>
        <v>23757.141365188822</v>
      </c>
      <c r="AK20" s="5">
        <f>SUM(Budget!AM36:AM42)</f>
        <v>23676.749523592989</v>
      </c>
      <c r="AL20" s="5">
        <f>SUM(Budget!AN36:AN42)</f>
        <v>27235.954053173453</v>
      </c>
      <c r="AM20" s="5">
        <f>SUM(Budget!AO36:AO42)</f>
        <v>26631.025520298183</v>
      </c>
      <c r="AN20" s="5">
        <f>SUM(Budget!AP36:AP42)</f>
        <v>29733.264406620092</v>
      </c>
      <c r="AO20" s="5">
        <f>SUM(Budget!AQ36:AQ42)</f>
        <v>26850.86536672898</v>
      </c>
      <c r="AP20" s="5">
        <f>SUM(Budget!AR36:AR42)</f>
        <v>27223.135632170797</v>
      </c>
      <c r="AQ20" s="5">
        <f>SUM(Budget!AS36:AS42)</f>
        <v>27351.0506676806</v>
      </c>
      <c r="AR20" s="5">
        <f>SUM(Budget!AT36:AT42)</f>
        <v>26622.509536030684</v>
      </c>
      <c r="AS20" s="5">
        <f>SUM(Budget!AU36:AU42)</f>
        <v>26908.114750122062</v>
      </c>
      <c r="AT20" s="5">
        <f>SUM(Budget!AV36:AV42)</f>
        <v>27357.492571112318</v>
      </c>
      <c r="AU20" s="5">
        <f>SUM(Budget!AW36:AW42)</f>
        <v>27259.97325265771</v>
      </c>
      <c r="AV20" s="5">
        <f>SUM(Budget!AX36:AX42)</f>
        <v>25481.680747837094</v>
      </c>
      <c r="AW20" s="5">
        <f>SUM(Budget!AY36:AY42)</f>
        <v>26775.470824066102</v>
      </c>
      <c r="AX20" s="5">
        <f>SUM(Budget!AZ36:AZ42)</f>
        <v>28126.772599999997</v>
      </c>
      <c r="AY20" s="5">
        <f>SUM(Budget!BA36:BA42)</f>
        <v>27748.122599999999</v>
      </c>
      <c r="AZ20" s="5">
        <f>SUM(Budget!BB36:BB42)</f>
        <v>28437.032599999999</v>
      </c>
      <c r="BA20" s="5">
        <f>SUM(Budget!BC36:BC42)</f>
        <v>27652.057999999997</v>
      </c>
      <c r="BB20" s="5">
        <f>SUM(Budget!BD36:BD42)</f>
        <v>27894.551488888887</v>
      </c>
      <c r="BC20" s="5">
        <f>SUM(Budget!BE36:BE42)</f>
        <v>28605.923807407409</v>
      </c>
      <c r="BD20" s="5">
        <f>SUM(Budget!BF36:BF42)</f>
        <v>30574.779335802472</v>
      </c>
      <c r="BE20" s="5">
        <f>SUM(Budget!BG36:BG42)</f>
        <v>27547.850770946501</v>
      </c>
      <c r="BF20" s="5">
        <f>SUM(Budget!BH36:BH42)</f>
        <v>24519.596240657062</v>
      </c>
      <c r="BG20" s="5">
        <f>SUM(Budget!BI36:BI42)</f>
        <v>24701.634511430821</v>
      </c>
      <c r="BH20" s="5">
        <f>SUM(Budget!BJ36:BJ42)</f>
        <v>25002.383192591649</v>
      </c>
      <c r="BI20" s="5">
        <f>SUM(Budget!BK36:BK42)</f>
        <v>24916.55575123824</v>
      </c>
      <c r="BJ20" s="5">
        <f>SUM(Budget!BL36:BL42)</f>
        <v>24753.200000000001</v>
      </c>
      <c r="BK20" s="5">
        <f>SUM(Budget!BM36:BM42)</f>
        <v>24753.200000000001</v>
      </c>
      <c r="BL20" s="5">
        <f>SUM(Budget!BN36:BN42)</f>
        <v>24753.200000000001</v>
      </c>
      <c r="BM20" s="5">
        <f>SUM(Budget!BO36:BO42)</f>
        <v>24753.200000000001</v>
      </c>
      <c r="BN20" s="5">
        <f>SUM(Budget!BP36:BP42)</f>
        <v>24753.200000000001</v>
      </c>
      <c r="BO20" s="5">
        <f>SUM(Budget!BQ36:BQ42)</f>
        <v>24753.200000000001</v>
      </c>
      <c r="BP20" s="5">
        <f>SUM(Budget!BR36:BR42)</f>
        <v>22836.2</v>
      </c>
      <c r="BQ20" s="5">
        <f>SUM(Budget!BS36:BS42)</f>
        <v>22836.2</v>
      </c>
      <c r="BR20" s="5">
        <f>SUM(Budget!BT36:BT42)</f>
        <v>22836.2</v>
      </c>
      <c r="BS20" s="5">
        <f>SUM(Budget!BU36:BU42)</f>
        <v>22836.2</v>
      </c>
      <c r="BT20" s="5">
        <f>SUM(Budget!BV36:BV42)</f>
        <v>22836.2</v>
      </c>
      <c r="BU20" s="5">
        <f>SUM(Budget!BW36:BW42)</f>
        <v>22836.2</v>
      </c>
      <c r="BV20" s="5">
        <f>SUM(Budget!BX36:BX42)</f>
        <v>22723.200000000001</v>
      </c>
      <c r="BW20" s="5">
        <f>SUM(Budget!BY36:BY42)</f>
        <v>22723.200000000001</v>
      </c>
      <c r="BX20" s="5">
        <f>SUM(Budget!BZ36:BZ42)</f>
        <v>22723.200000000001</v>
      </c>
      <c r="BY20" s="5">
        <f>SUM(Budget!CA36:CA42)</f>
        <v>22723.200000000001</v>
      </c>
      <c r="BZ20" s="5">
        <f>SUM(Budget!CB36:CB42)</f>
        <v>22723.200000000001</v>
      </c>
      <c r="CA20" s="5">
        <f>SUM(Budget!CC36:CC42)</f>
        <v>22723.200000000001</v>
      </c>
      <c r="CB20" s="5">
        <f>SUM(Budget!CD36:CD42)</f>
        <v>22723.200000000001</v>
      </c>
      <c r="CC20" s="5">
        <f>SUM(Budget!CE36:CE42)</f>
        <v>22723.200000000001</v>
      </c>
      <c r="CD20" s="5">
        <f>SUM(Budget!CF36:CF42)</f>
        <v>22723.200000000001</v>
      </c>
      <c r="CE20" s="5">
        <f>SUM(Budget!CG36:CG42)</f>
        <v>22723.200000000001</v>
      </c>
      <c r="CF20" s="5">
        <f>SUM(Budget!CH36:CH42)</f>
        <v>22723.200000000001</v>
      </c>
      <c r="CG20" s="5">
        <f>SUM(Budget!CI36:CI42)</f>
        <v>22723.200000000001</v>
      </c>
      <c r="CH20" s="5">
        <f>SUM(Budget!CJ36:CJ42)</f>
        <v>22662.2</v>
      </c>
      <c r="CI20" s="5">
        <f>SUM(Budget!CK36:CK42)</f>
        <v>22662.2</v>
      </c>
      <c r="CJ20" s="5">
        <f>SUM(Budget!CL36:CL42)</f>
        <v>22662.2</v>
      </c>
      <c r="CK20" s="5">
        <f>SUM(Budget!CM36:CM42)</f>
        <v>22662.2</v>
      </c>
      <c r="CL20" s="5">
        <f>SUM(Budget!CN36:CN42)</f>
        <v>22662.2</v>
      </c>
      <c r="CM20" s="5">
        <f>SUM(Budget!CO36:CO42)</f>
        <v>22662.2</v>
      </c>
      <c r="CN20" s="5">
        <f>SUM(Budget!CP36:CP42)</f>
        <v>22662.2</v>
      </c>
      <c r="CO20" s="5">
        <f>SUM(Budget!CQ36:CQ42)</f>
        <v>22662.2</v>
      </c>
      <c r="CP20" s="5">
        <f>SUM(Budget!CR36:CR42)</f>
        <v>22662.2</v>
      </c>
      <c r="CQ20" s="5">
        <f>SUM(Budget!CS36:CS42)</f>
        <v>22662.2</v>
      </c>
      <c r="CR20" s="5">
        <f>SUM(Budget!CT36:CT42)</f>
        <v>22662.2</v>
      </c>
      <c r="CS20" s="5">
        <f>SUM(Budget!CU36:CU42)</f>
        <v>22662.2</v>
      </c>
      <c r="CT20" s="5">
        <f>SUM(Budget!CV36:CV42)</f>
        <v>22670.2</v>
      </c>
      <c r="CU20" s="5">
        <f>SUM(Budget!CW36:CW42)</f>
        <v>22670.2</v>
      </c>
      <c r="CV20" s="5">
        <f>SUM(Budget!CX36:CX42)</f>
        <v>22670.2</v>
      </c>
      <c r="CW20" s="5">
        <f>SUM(Budget!CY36:CY42)</f>
        <v>22670.2</v>
      </c>
      <c r="CX20" s="5">
        <f>SUM(Budget!CZ36:CZ42)</f>
        <v>22670.2</v>
      </c>
      <c r="CY20" s="5">
        <f>SUM(Budget!DA36:DA42)</f>
        <v>22670.2</v>
      </c>
      <c r="CZ20" s="5">
        <f>SUM(Budget!DB36:DB42)</f>
        <v>22670.2</v>
      </c>
      <c r="DA20" s="5">
        <f>SUM(Budget!DC36:DC42)</f>
        <v>22670.2</v>
      </c>
      <c r="DB20" s="5">
        <f>SUM(Budget!DD36:DD42)</f>
        <v>22670.2</v>
      </c>
      <c r="DC20" s="5">
        <f>SUM(Budget!DE36:DE42)</f>
        <v>22670.2</v>
      </c>
      <c r="DD20" s="5">
        <f>SUM(Budget!DF36:DF42)</f>
        <v>22670.2</v>
      </c>
      <c r="DE20" s="5">
        <f>SUM(Budget!DG36:DG42)</f>
        <v>22670.2</v>
      </c>
      <c r="DF20" s="5">
        <f>SUM(Budget!DH36:DH42)</f>
        <v>22755.200000000001</v>
      </c>
      <c r="DG20" s="5">
        <f>SUM(Budget!DI36:DI42)</f>
        <v>22755.200000000001</v>
      </c>
      <c r="DH20" s="5">
        <f>SUM(Budget!DJ36:DJ42)</f>
        <v>18784.23</v>
      </c>
      <c r="DI20" s="5">
        <f>SUM(Budget!DK36:DK42)</f>
        <v>18784.23</v>
      </c>
      <c r="DJ20" s="5">
        <f>SUM(Budget!DL36:DL42)</f>
        <v>19004.23</v>
      </c>
      <c r="DK20" s="5">
        <f>SUM(Budget!DM36:DM42)</f>
        <v>19004.23</v>
      </c>
      <c r="DL20" s="5">
        <f>SUM(Budget!DN36:DN42)</f>
        <v>19004.23</v>
      </c>
      <c r="DM20" s="5">
        <f>SUM(Budget!DO36:DO42)</f>
        <v>19004.23</v>
      </c>
      <c r="DN20" s="5">
        <f>SUM(Budget!DP36:DP42)</f>
        <v>19004.23</v>
      </c>
      <c r="DO20" s="5">
        <f>SUM(Budget!DQ36:DQ42)</f>
        <v>19004.23</v>
      </c>
      <c r="DP20" s="5">
        <f>SUM(Budget!DR36:DR42)</f>
        <v>19004.23</v>
      </c>
      <c r="DQ20" s="5">
        <f>SUM(Budget!DS36:DS42)</f>
        <v>19004.23</v>
      </c>
      <c r="DR20" s="5">
        <f>SUM(Budget!DT36:DT42)</f>
        <v>19099.23</v>
      </c>
      <c r="DS20" s="5">
        <f>SUM(Budget!DU36:DU42)</f>
        <v>19099.23</v>
      </c>
      <c r="DT20" s="5">
        <f>SUM(Budget!DV36:DV42)</f>
        <v>19099.23</v>
      </c>
      <c r="DU20" s="5">
        <f>SUM(Budget!DW36:DW42)</f>
        <v>19099.23</v>
      </c>
      <c r="DV20" s="5">
        <f>SUM(Budget!DX36:DX42)</f>
        <v>19099.23</v>
      </c>
      <c r="DW20" s="5">
        <f>SUM(Budget!DY36:DY42)</f>
        <v>19099.23</v>
      </c>
      <c r="DX20" s="5">
        <f>SUM(Budget!DZ36:DZ42)</f>
        <v>19099.23</v>
      </c>
      <c r="DY20" s="5">
        <f>SUM(Budget!EA36:EA42)</f>
        <v>19099.23</v>
      </c>
      <c r="DZ20" s="5">
        <f>SUM(Budget!EB36:EB42)</f>
        <v>19099.23</v>
      </c>
      <c r="EA20" s="5">
        <f>SUM(Budget!EC36:EC42)</f>
        <v>19099.23</v>
      </c>
      <c r="EB20" s="5">
        <f>SUM(Budget!ED36:ED42)</f>
        <v>19099.23</v>
      </c>
      <c r="EC20" s="5">
        <f>SUM(Budget!EE36:EE42)</f>
        <v>19099.23</v>
      </c>
      <c r="ED20" s="5">
        <f>SUM(Budget!EF36:EF42)</f>
        <v>19198.23</v>
      </c>
      <c r="EE20" s="5">
        <f>SUM(Budget!EG36:EG42)</f>
        <v>19198.23</v>
      </c>
      <c r="EF20" s="5">
        <f>SUM(Budget!EH36:EH42)</f>
        <v>19198.23</v>
      </c>
      <c r="EG20" s="5">
        <f>SUM(Budget!EI36:EI42)</f>
        <v>19198.23</v>
      </c>
      <c r="EH20" s="5">
        <f>SUM(Budget!EJ36:EJ42)</f>
        <v>19198.23</v>
      </c>
      <c r="EI20" s="5">
        <f>SUM(Budget!EK36:EK42)</f>
        <v>19198.23</v>
      </c>
      <c r="EJ20" s="5">
        <f>SUM(Budget!EL36:EL42)</f>
        <v>19198.23</v>
      </c>
      <c r="EK20" s="5">
        <f>SUM(Budget!EM36:EM42)</f>
        <v>19198.23</v>
      </c>
      <c r="EL20" s="5">
        <f>SUM(Budget!EN36:EN42)</f>
        <v>19198.23</v>
      </c>
      <c r="EM20" s="5">
        <f>SUM(Budget!EO36:EO42)</f>
        <v>19198.23</v>
      </c>
      <c r="EN20" s="5">
        <f>SUM(Budget!EP36:EP42)</f>
        <v>19198.23</v>
      </c>
      <c r="EO20" s="5">
        <f>SUM(Budget!EQ36:EQ42)</f>
        <v>19198.23</v>
      </c>
      <c r="EP20" s="5">
        <f>SUM(Budget!ER36:ER42)</f>
        <v>19294.23</v>
      </c>
      <c r="EQ20" s="5">
        <f>SUM(Budget!ES36:ES42)</f>
        <v>19294.23</v>
      </c>
      <c r="ER20" s="5">
        <f>SUM(Budget!ET36:ET42)</f>
        <v>19294.23</v>
      </c>
      <c r="ES20" s="5">
        <f>SUM(Budget!EU36:EU42)</f>
        <v>19294.23</v>
      </c>
      <c r="ET20" s="5">
        <f>SUM(Budget!EV36:EV42)</f>
        <v>19294.23</v>
      </c>
      <c r="EU20" s="5">
        <f>SUM(Budget!EW36:EW42)</f>
        <v>19294.23</v>
      </c>
      <c r="EV20" s="5">
        <f>SUM(Budget!EX36:EX42)</f>
        <v>19294.23</v>
      </c>
      <c r="EW20" s="5">
        <f>SUM(Budget!EY36:EY42)</f>
        <v>19294.23</v>
      </c>
      <c r="EX20" s="5">
        <f>SUM(Budget!EZ36:EZ42)</f>
        <v>19294.23</v>
      </c>
      <c r="EY20" s="5">
        <f>SUM(Budget!FA36:FA42)</f>
        <v>19294.23</v>
      </c>
      <c r="EZ20" s="5">
        <f>SUM(Budget!FB36:FB42)</f>
        <v>19294.23</v>
      </c>
      <c r="FA20" s="5">
        <f>SUM(Budget!FC36:FC42)</f>
        <v>19294.23</v>
      </c>
      <c r="FB20" s="5">
        <f>SUM(Budget!FD36:FD42)</f>
        <v>19397.23</v>
      </c>
      <c r="FC20" s="5">
        <f>SUM(Budget!FE36:FE42)</f>
        <v>19397.23</v>
      </c>
      <c r="FD20" s="5">
        <f>SUM(Budget!FF36:FF42)</f>
        <v>19397.23</v>
      </c>
      <c r="FE20" s="5">
        <f>SUM(Budget!FG36:FG42)</f>
        <v>19397.23</v>
      </c>
      <c r="FF20" s="5">
        <f>SUM(Budget!FH36:FH42)</f>
        <v>19397.23</v>
      </c>
      <c r="FG20" s="5">
        <f>SUM(Budget!FI36:FI42)</f>
        <v>19397.23</v>
      </c>
      <c r="FH20" s="5">
        <f>SUM(Budget!FJ36:FJ42)</f>
        <v>19397.23</v>
      </c>
      <c r="FI20" s="5">
        <f>SUM(Budget!FK36:FK42)</f>
        <v>19397.23</v>
      </c>
      <c r="FJ20" s="5">
        <f>SUM(Budget!FL36:FL42)</f>
        <v>19397.23</v>
      </c>
      <c r="FK20" s="5">
        <f>SUM(Budget!FM36:FM42)</f>
        <v>19397.23</v>
      </c>
      <c r="FL20" s="5">
        <f>SUM(Budget!FN36:FN42)</f>
        <v>19397.23</v>
      </c>
      <c r="FM20" s="5">
        <f>SUM(Budget!FO36:FO42)</f>
        <v>19397.23</v>
      </c>
      <c r="FN20" s="5">
        <f>SUM(Budget!FP36:FP42)</f>
        <v>19397.23</v>
      </c>
      <c r="FO20" s="5">
        <f>SUM(Budget!FQ36:FQ42)</f>
        <v>19397.23</v>
      </c>
      <c r="FP20" s="5">
        <f>SUM(Budget!FR36:FR42)</f>
        <v>19397.23</v>
      </c>
      <c r="FQ20" s="5">
        <f>SUM(Budget!FS36:FS42)</f>
        <v>19397.23</v>
      </c>
      <c r="FR20" s="5">
        <f>SUM(Budget!FT36:FT42)</f>
        <v>19397.23</v>
      </c>
      <c r="FS20" s="5">
        <f>SUM(Budget!FU36:FU42)</f>
        <v>19397.23</v>
      </c>
      <c r="FT20" s="5">
        <f>SUM(Budget!FV36:FV42)</f>
        <v>19397.23</v>
      </c>
      <c r="FU20" s="5">
        <f>SUM(Budget!FW36:FW42)</f>
        <v>19397.23</v>
      </c>
      <c r="FV20" s="5">
        <f>SUM(Budget!FX36:FX42)</f>
        <v>19397.23</v>
      </c>
      <c r="FW20" s="5">
        <f>SUM(Budget!FY36:FY42)</f>
        <v>19397.23</v>
      </c>
      <c r="FX20" s="5">
        <f>SUM(Budget!FZ36:FZ42)</f>
        <v>19397.23</v>
      </c>
      <c r="FY20" s="5">
        <f>SUM(Budget!GA36:GA42)</f>
        <v>19397.23</v>
      </c>
      <c r="FZ20" s="5">
        <f>SUM(Budget!GB36:GB42)</f>
        <v>19397.23</v>
      </c>
      <c r="GA20" s="5">
        <f>SUM(Budget!GC36:GC42)</f>
        <v>19397.23</v>
      </c>
      <c r="GB20" s="5">
        <f>SUM(Budget!GD36:GD42)</f>
        <v>19397.23</v>
      </c>
      <c r="GC20" s="5">
        <f>SUM(Budget!GE36:GE42)</f>
        <v>19397.23</v>
      </c>
      <c r="GD20" s="5">
        <f>SUM(Budget!GF36:GF42)</f>
        <v>19397.23</v>
      </c>
      <c r="GE20" s="5">
        <f>SUM(Budget!GG36:GG42)</f>
        <v>19397.23</v>
      </c>
      <c r="GF20" s="5">
        <f>SUM(Budget!GH36:GH42)</f>
        <v>19397.23</v>
      </c>
      <c r="GG20" s="5">
        <f>SUM(Budget!GI36:GI42)</f>
        <v>19397.23</v>
      </c>
      <c r="GH20" s="5">
        <f>SUM(Budget!GJ36:GJ42)</f>
        <v>19397.23</v>
      </c>
      <c r="GI20" s="5">
        <f>SUM(Budget!GK36:GK42)</f>
        <v>19397.23</v>
      </c>
      <c r="GJ20" s="5">
        <f>SUM(Budget!GL36:GL42)</f>
        <v>19397.23</v>
      </c>
      <c r="GK20" s="5">
        <f>SUM(Budget!GM36:GM42)</f>
        <v>19397.23</v>
      </c>
      <c r="GL20" s="5">
        <f>SUM(Budget!GN36:GN42)</f>
        <v>19397.23</v>
      </c>
      <c r="GM20" s="5">
        <f>SUM(Budget!GO36:GO42)</f>
        <v>19397.23</v>
      </c>
      <c r="GN20" s="5">
        <f>SUM(Budget!GP36:GP42)</f>
        <v>19397.23</v>
      </c>
      <c r="GO20" s="5">
        <f>SUM(Budget!GQ36:GQ42)</f>
        <v>19397.23</v>
      </c>
      <c r="GP20" s="5">
        <f>SUM(Budget!GR36:GR42)</f>
        <v>19397.23</v>
      </c>
      <c r="GQ20" s="5">
        <f>SUM(Budget!GS36:GS42)</f>
        <v>19397.23</v>
      </c>
      <c r="GR20" s="5">
        <f>SUM(Budget!GT36:GT42)</f>
        <v>19397.23</v>
      </c>
      <c r="GS20" s="5">
        <f>SUM(Budget!GU36:GU42)</f>
        <v>19397.23</v>
      </c>
      <c r="GT20" s="5">
        <f>SUM(Budget!GV36:GV42)</f>
        <v>19397.23</v>
      </c>
      <c r="GU20" s="5">
        <f>SUM(Budget!GW36:GW42)</f>
        <v>19397.23</v>
      </c>
      <c r="GV20" s="5">
        <f>SUM(Budget!GX36:GX42)</f>
        <v>19397.23</v>
      </c>
      <c r="GW20" s="5">
        <f>SUM(Budget!GY36:GY42)</f>
        <v>19397.23</v>
      </c>
      <c r="GX20" s="5">
        <f>SUM(Budget!GZ36:GZ42)</f>
        <v>19397.23</v>
      </c>
      <c r="GY20" s="5">
        <f>SUM(Budget!HA36:HA42)</f>
        <v>19397.23</v>
      </c>
      <c r="GZ20" s="5">
        <f>SUM(Budget!HB36:HB42)</f>
        <v>19397.23</v>
      </c>
      <c r="HA20" s="5">
        <f>SUM(Budget!HC36:HC42)</f>
        <v>19397.23</v>
      </c>
      <c r="HB20" s="5">
        <f>SUM(Budget!HD36:HD42)</f>
        <v>19397.23</v>
      </c>
      <c r="HC20" s="5">
        <f>SUM(Budget!HE36:HE42)</f>
        <v>19397.23</v>
      </c>
      <c r="HD20" s="5">
        <f>SUM(Budget!HF36:HF42)</f>
        <v>19397.23</v>
      </c>
      <c r="HE20" s="5">
        <f>SUM(Budget!HG36:HG42)</f>
        <v>19397.23</v>
      </c>
      <c r="HF20" s="5">
        <f>SUM(Budget!HH36:HH42)</f>
        <v>19397.23</v>
      </c>
      <c r="HG20" s="5">
        <f>SUM(Budget!HI36:HI42)</f>
        <v>19397.23</v>
      </c>
      <c r="HH20" s="5">
        <f>SUM(Budget!HJ36:HJ42)</f>
        <v>19397.23</v>
      </c>
      <c r="HI20" s="5">
        <f>SUM(Budget!HK36:HK42)</f>
        <v>19397.23</v>
      </c>
      <c r="HJ20" s="5">
        <f>SUM(Budget!HL36:HL42)</f>
        <v>19397.23</v>
      </c>
      <c r="HK20" s="5">
        <f>SUM(Budget!HM36:HM42)</f>
        <v>19397.23</v>
      </c>
      <c r="HL20" s="5">
        <f>SUM(Budget!HN36:HN42)</f>
        <v>19397.23</v>
      </c>
      <c r="HM20" s="5">
        <f>SUM(Budget!HO36:HO42)</f>
        <v>19397.23</v>
      </c>
      <c r="HN20" s="5">
        <f>SUM(Budget!HP36:HP42)</f>
        <v>19397.23</v>
      </c>
      <c r="HO20" s="5">
        <f>SUM(Budget!HQ36:HQ42)</f>
        <v>19397.23</v>
      </c>
      <c r="HP20" s="5">
        <f>SUM(Budget!HR36:HR42)</f>
        <v>19397.23</v>
      </c>
      <c r="HQ20" s="5">
        <f>SUM(Budget!HS36:HS42)</f>
        <v>19397.23</v>
      </c>
      <c r="HR20" s="5">
        <f>SUM(Budget!HT36:HT42)</f>
        <v>19397.23</v>
      </c>
      <c r="HS20" s="5">
        <f>SUM(Budget!HU36:HU42)</f>
        <v>19397.23</v>
      </c>
      <c r="HT20" s="5">
        <f>SUM(Budget!HV36:HV42)</f>
        <v>19397.23</v>
      </c>
      <c r="HU20" s="5">
        <f>SUM(Budget!HW36:HW42)</f>
        <v>19397.23</v>
      </c>
      <c r="HV20" s="5">
        <f>SUM(Budget!HX36:HX42)</f>
        <v>19397.23</v>
      </c>
      <c r="HW20" s="5">
        <f>SUM(Budget!HY36:HY42)</f>
        <v>19397.23</v>
      </c>
      <c r="HX20" s="5">
        <f>SUM(Budget!HZ36:HZ42)</f>
        <v>19397.23</v>
      </c>
      <c r="HY20" s="5">
        <f>SUM(Budget!IA36:IA42)</f>
        <v>19397.23</v>
      </c>
      <c r="HZ20" s="5">
        <f>SUM(Budget!IB36:IB42)</f>
        <v>19397.23</v>
      </c>
      <c r="IA20" s="5">
        <f>SUM(Budget!IC36:IC42)</f>
        <v>19397.23</v>
      </c>
      <c r="IB20" s="5">
        <f>SUM(Budget!ID36:ID42)</f>
        <v>19397.23</v>
      </c>
      <c r="IC20" s="5">
        <f>SUM(Budget!IE36:IE42)</f>
        <v>19397.23</v>
      </c>
      <c r="ID20" s="5">
        <f>SUM(Budget!IF36:IF42)</f>
        <v>19397.23</v>
      </c>
      <c r="IE20" s="5">
        <f>SUM(Budget!IG36:IG42)</f>
        <v>19397.23</v>
      </c>
      <c r="IF20" s="5">
        <f>SUM(Budget!IH36:IH42)</f>
        <v>19397.23</v>
      </c>
      <c r="IG20" s="5">
        <f>SUM(Budget!II36:II42)</f>
        <v>19397.23</v>
      </c>
      <c r="IH20" s="5">
        <f>SUM(Budget!IJ36:IJ42)</f>
        <v>19397.23</v>
      </c>
      <c r="II20" s="5">
        <f>SUM(Budget!IK36:IK42)</f>
        <v>19397.23</v>
      </c>
      <c r="IJ20" s="5">
        <f>SUM(Budget!IL36:IL42)</f>
        <v>19397.23</v>
      </c>
      <c r="IK20" s="5">
        <f>SUM(Budget!IM36:IM42)</f>
        <v>19397.23</v>
      </c>
      <c r="IL20" s="5">
        <f>SUM(Budget!IN36:IN42)</f>
        <v>19397.23</v>
      </c>
      <c r="IM20" s="5">
        <f>SUM(Budget!IO36:IO42)</f>
        <v>19397.23</v>
      </c>
      <c r="IN20" s="5">
        <f>SUM(Budget!IP36:IP42)</f>
        <v>19397.23</v>
      </c>
      <c r="IO20" s="5">
        <f>SUM(Budget!IQ36:IQ42)</f>
        <v>19397.23</v>
      </c>
      <c r="IP20" s="5">
        <f>SUM(Budget!IR36:IR42)</f>
        <v>19397.23</v>
      </c>
      <c r="IQ20" s="5">
        <f>SUM(Budget!IS36:IS42)</f>
        <v>19397.23</v>
      </c>
      <c r="IR20" s="5">
        <f>SUM(Budget!IT36:IT42)</f>
        <v>19397.23</v>
      </c>
      <c r="IS20" s="5">
        <f>SUM(Budget!IU36:IU42)</f>
        <v>19397.23</v>
      </c>
      <c r="IT20" s="5">
        <f>SUM(Budget!IV36:IV42)</f>
        <v>19397.23</v>
      </c>
      <c r="IU20" s="5">
        <f>SUM(Budget!IW36:IW42)</f>
        <v>19397.23</v>
      </c>
      <c r="IV20" s="5">
        <f>SUM(Budget!IX36:IX42)</f>
        <v>19397.23</v>
      </c>
      <c r="IW20" s="5">
        <f>SUM(Budget!IY36:IY42)</f>
        <v>19397.23</v>
      </c>
      <c r="IX20" s="5">
        <f>SUM(Budget!IZ36:IZ42)</f>
        <v>19397.23</v>
      </c>
      <c r="IY20" s="5">
        <f>SUM(Budget!JA36:JA42)</f>
        <v>19397.23</v>
      </c>
      <c r="IZ20" s="5">
        <f>SUM(Budget!JB36:JB42)</f>
        <v>19397.23</v>
      </c>
      <c r="JA20" s="5">
        <f>SUM(Budget!JC36:JC42)</f>
        <v>19397.23</v>
      </c>
      <c r="JB20" s="5">
        <f>SUM(Budget!JD36:JD42)</f>
        <v>19397.23</v>
      </c>
      <c r="JC20" s="5">
        <f>SUM(Budget!JE36:JE42)</f>
        <v>19397.23</v>
      </c>
      <c r="JD20" s="5">
        <f>SUM(Budget!JF36:JF42)</f>
        <v>19397.23</v>
      </c>
      <c r="JE20" s="5">
        <f>SUM(Budget!JG36:JG42)</f>
        <v>19397.23</v>
      </c>
      <c r="JF20" s="5">
        <f>SUM(Budget!JH36:JH42)</f>
        <v>19397.23</v>
      </c>
      <c r="JG20" s="5">
        <f>SUM(Budget!JI36:JI42)</f>
        <v>19397.23</v>
      </c>
      <c r="JH20" s="5">
        <f>SUM(Budget!JJ36:JJ42)</f>
        <v>19397.23</v>
      </c>
      <c r="JI20" s="5">
        <f>SUM(Budget!JK36:JK42)</f>
        <v>19397.23</v>
      </c>
      <c r="JJ20" s="5">
        <f>SUM(Budget!JL36:JL42)</f>
        <v>19397.23</v>
      </c>
      <c r="JK20" s="5">
        <f>SUM(Budget!JM36:JM42)</f>
        <v>19397.23</v>
      </c>
      <c r="JL20" s="5">
        <f>SUM(Budget!JN36:JN42)</f>
        <v>19397.23</v>
      </c>
      <c r="JM20" s="5">
        <f>SUM(Budget!JO36:JO42)</f>
        <v>19397.23</v>
      </c>
      <c r="JN20" s="5">
        <f>SUM(Budget!JP36:JP42)</f>
        <v>19397.23</v>
      </c>
      <c r="JO20" s="5">
        <f>SUM(Budget!JQ36:JQ42)</f>
        <v>19397.23</v>
      </c>
      <c r="JP20" s="5">
        <f>SUM(Budget!JR36:JR42)</f>
        <v>19397.23</v>
      </c>
      <c r="JQ20" s="5">
        <f>SUM(Budget!JS36:JS42)</f>
        <v>19397.23</v>
      </c>
      <c r="JR20" s="5">
        <f>SUM(Budget!JT36:JT42)</f>
        <v>19397.23</v>
      </c>
      <c r="JS20" s="5">
        <f>SUM(Budget!JU36:JU42)</f>
        <v>19397.23</v>
      </c>
      <c r="JT20" s="5">
        <f>SUM(Budget!JV36:JV42)</f>
        <v>19397.23</v>
      </c>
      <c r="JU20" s="5">
        <f>SUM(Budget!JW36:JW42)</f>
        <v>19397.23</v>
      </c>
      <c r="JV20" s="5">
        <f>SUM(Budget!JX36:JX42)</f>
        <v>19397.23</v>
      </c>
      <c r="JW20" s="5">
        <f>SUM(Budget!JY36:JY42)</f>
        <v>19397.23</v>
      </c>
      <c r="JX20" s="5">
        <f>SUM(Budget!JZ36:JZ42)</f>
        <v>19397.23</v>
      </c>
      <c r="JY20" s="5">
        <f>SUM(Budget!KA36:KA42)</f>
        <v>19397.23</v>
      </c>
      <c r="JZ20" s="5">
        <f>SUM(Budget!KB36:KB42)</f>
        <v>19397.23</v>
      </c>
      <c r="KA20" s="5">
        <f>SUM(Budget!KC36:KC42)</f>
        <v>19397.23</v>
      </c>
      <c r="KB20" s="5">
        <f>SUM(Budget!KD36:KD42)</f>
        <v>19397.23</v>
      </c>
      <c r="KC20" s="5">
        <f>SUM(Budget!KE36:KE42)</f>
        <v>19397.23</v>
      </c>
      <c r="KD20" s="5">
        <f>SUM(Budget!KF36:KF42)</f>
        <v>19397.23</v>
      </c>
      <c r="KE20" s="5">
        <f>SUM(Budget!KG36:KG42)</f>
        <v>19397.23</v>
      </c>
      <c r="KF20" s="5">
        <f>SUM(Budget!KH36:KH42)</f>
        <v>19397.23</v>
      </c>
      <c r="KG20" s="5">
        <f>SUM(Budget!KI36:KI42)</f>
        <v>0</v>
      </c>
      <c r="KH20" s="5">
        <f>SUM(Budget!KJ36:KJ42)</f>
        <v>0</v>
      </c>
      <c r="KI20" s="5">
        <f>SUM(Budget!KK36:KK42)</f>
        <v>0</v>
      </c>
    </row>
    <row r="21" spans="2:295">
      <c r="B21" s="8" t="s">
        <v>119</v>
      </c>
      <c r="C21" s="9">
        <v>301</v>
      </c>
      <c r="D21" s="5"/>
    </row>
    <row r="22" spans="2:295" ht="16" thickBot="1">
      <c r="B22" s="12" t="s">
        <v>120</v>
      </c>
      <c r="C22" s="13">
        <v>302</v>
      </c>
      <c r="D22" s="5"/>
    </row>
    <row r="23" spans="2:295" ht="16" thickBot="1">
      <c r="B23" s="16" t="s">
        <v>121</v>
      </c>
      <c r="C23" s="17">
        <v>400</v>
      </c>
      <c r="D23" s="5">
        <f>SUM(Budget!F43:F48)</f>
        <v>3639.9695308567602</v>
      </c>
      <c r="E23" s="5">
        <f>SUM(Budget!G43:G48)</f>
        <v>5932.2995308567606</v>
      </c>
      <c r="F23" s="5">
        <f>SUM(Budget!H43:H48)</f>
        <v>6093.9695308567598</v>
      </c>
      <c r="G23" s="5">
        <f>SUM(Budget!I43:I48)</f>
        <v>5479.2895308567604</v>
      </c>
      <c r="H23" s="5">
        <f>SUM(Budget!J43:J48)</f>
        <v>26444.959530856759</v>
      </c>
      <c r="I23" s="5">
        <f>SUM(Budget!K43:K48)</f>
        <v>9851.43953085676</v>
      </c>
      <c r="J23" s="5">
        <f>SUM(Budget!L43:L48)</f>
        <v>10184.45953085676</v>
      </c>
      <c r="K23" s="5">
        <f>SUM(Budget!M43:M48)</f>
        <v>10989.799530856761</v>
      </c>
      <c r="L23" s="5">
        <f>SUM(Budget!N43:N48)</f>
        <v>10135.59953085676</v>
      </c>
      <c r="M23" s="5">
        <f>SUM(Budget!O43:O48)</f>
        <v>8768.7995308567606</v>
      </c>
      <c r="N23" s="5">
        <f>SUM(Budget!P43:P48)</f>
        <v>10992.67953085676</v>
      </c>
      <c r="O23" s="5">
        <f>SUM(Budget!Q43:Q48)</f>
        <v>10010.649530856759</v>
      </c>
      <c r="P23" s="5">
        <f>SUM(Budget!R43:R48)</f>
        <v>11875.489530856761</v>
      </c>
      <c r="Q23" s="5">
        <f>SUM(Budget!S43:S48)</f>
        <v>10411.19953085676</v>
      </c>
      <c r="R23" s="5">
        <f>SUM(Budget!T43:T48)</f>
        <v>11449.489530856759</v>
      </c>
      <c r="S23" s="5">
        <f>SUM(Budget!U43:U48)</f>
        <v>10841.309530856761</v>
      </c>
      <c r="T23" s="5">
        <f>SUM(Budget!V43:V48)</f>
        <v>16028.61953085676</v>
      </c>
      <c r="U23" s="5">
        <f>SUM(Budget!W43:W48)</f>
        <v>25251.7895308568</v>
      </c>
      <c r="V23" s="5">
        <f>SUM(Budget!X43:X48)</f>
        <v>16242.379530856761</v>
      </c>
      <c r="W23" s="5">
        <f>SUM(Budget!Y43:Y48)</f>
        <v>15461.76953085676</v>
      </c>
      <c r="X23" s="5">
        <f>SUM(Budget!Z43:Z48)</f>
        <v>16117.69953085676</v>
      </c>
      <c r="Y23" s="5">
        <f>SUM(Budget!AA43:AA48)</f>
        <v>14038.939530856762</v>
      </c>
      <c r="Z23" s="5">
        <f>SUM(Budget!AB43:AB48)</f>
        <v>11400.059530856761</v>
      </c>
      <c r="AA23" s="5">
        <f>SUM(Budget!AC43:AC48)</f>
        <v>12511.219530856759</v>
      </c>
      <c r="AB23" s="5">
        <f>SUM(Budget!AD43:AD48)</f>
        <v>13937.709530856762</v>
      </c>
      <c r="AC23" s="5">
        <f>SUM(Budget!AE43:AE48)</f>
        <v>11571.049530856759</v>
      </c>
      <c r="AD23" s="5">
        <f>SUM(Budget!AF43:AF48)</f>
        <v>11038.86953085676</v>
      </c>
      <c r="AE23" s="5">
        <f>SUM(Budget!AG43:AG48)</f>
        <v>10525.649530856759</v>
      </c>
      <c r="AF23" s="5">
        <f>SUM(Budget!AH43:AH48)</f>
        <v>10142.379530856761</v>
      </c>
      <c r="AG23" s="5">
        <f>SUM(Budget!AI43:AI48)</f>
        <v>11380.069530856759</v>
      </c>
      <c r="AH23" s="5">
        <f>SUM(Budget!AJ43:AJ48)</f>
        <v>12054.379530856761</v>
      </c>
      <c r="AI23" s="5">
        <f>SUM(Budget!AK43:AK48)</f>
        <v>10551.25953085676</v>
      </c>
      <c r="AJ23" s="5">
        <f>SUM(Budget!AL43:AL48)</f>
        <v>17907.649530856761</v>
      </c>
      <c r="AK23" s="5">
        <f>SUM(Budget!AM43:AM48)</f>
        <v>14828.059530856759</v>
      </c>
      <c r="AL23" s="5">
        <f>SUM(Budget!AN43:AN48)</f>
        <v>14214.419530856761</v>
      </c>
      <c r="AM23" s="5">
        <f>SUM(Budget!AO43:AO48)</f>
        <v>14291.559530856759</v>
      </c>
      <c r="AN23" s="5">
        <f>SUM(Budget!AP43:AP48)</f>
        <v>19037.599530856758</v>
      </c>
      <c r="AO23" s="5">
        <f>SUM(Budget!AQ43:AQ48)</f>
        <v>13041.819530856759</v>
      </c>
      <c r="AP23" s="5">
        <f>SUM(Budget!AR43:AR48)</f>
        <v>33307.329530856761</v>
      </c>
      <c r="AQ23" s="5">
        <f>SUM(Budget!AS43:AS48)</f>
        <v>10485.239530856759</v>
      </c>
      <c r="AR23" s="5">
        <f>SUM(Budget!AT43:AT48)</f>
        <v>13199.77953085676</v>
      </c>
      <c r="AS23" s="5">
        <f>SUM(Budget!AU43:AU48)</f>
        <v>13767.629530856761</v>
      </c>
      <c r="AT23" s="5">
        <f>SUM(Budget!AV43:AV48)</f>
        <v>13871.969530856761</v>
      </c>
      <c r="AU23" s="5">
        <f>SUM(Budget!AW43:AW48)</f>
        <v>15406.059530856761</v>
      </c>
      <c r="AV23" s="5">
        <f>SUM(Budget!AX43:AX48)</f>
        <v>23265.939530856798</v>
      </c>
      <c r="AW23" s="5">
        <f>SUM(Budget!AY43:AY48)</f>
        <v>12145.541111111117</v>
      </c>
      <c r="AX23" s="5">
        <f>SUM(Budget!AZ43:AZ48)</f>
        <v>12145.541111111117</v>
      </c>
      <c r="AY23" s="5">
        <f>SUM(Budget!BA43:BA48)</f>
        <v>12145.541111111117</v>
      </c>
      <c r="AZ23" s="5">
        <f>SUM(Budget!BB43:BB48)</f>
        <v>10470.68466666667</v>
      </c>
      <c r="BA23" s="5">
        <f>SUM(Budget!BC43:BC48)</f>
        <v>11030.80369190738</v>
      </c>
      <c r="BB23" s="5">
        <f>SUM(Budget!BD43:BD48)</f>
        <v>10228.46510234509</v>
      </c>
      <c r="BC23" s="5">
        <f>SUM(Budget!BE43:BE48)</f>
        <v>9468.4651023450897</v>
      </c>
      <c r="BD23" s="5">
        <f>SUM(Budget!BF43:BF48)</f>
        <v>11378.46510234509</v>
      </c>
      <c r="BE23" s="5">
        <f>SUM(Budget!BG43:BG48)</f>
        <v>8871.275102345091</v>
      </c>
      <c r="BF23" s="5">
        <f>SUM(Budget!BH43:BH48)</f>
        <v>8744.275102345091</v>
      </c>
      <c r="BG23" s="5">
        <f>SUM(Budget!BI43:BI48)</f>
        <v>8095.4751023450999</v>
      </c>
      <c r="BH23" s="5">
        <f>SUM(Budget!BJ43:BJ48)</f>
        <v>9105.4751023451008</v>
      </c>
      <c r="BI23" s="5">
        <f>SUM(Budget!BK43:BK48)</f>
        <v>7974.7350241692002</v>
      </c>
      <c r="BJ23" s="5">
        <f>SUM(Budget!BL43:BL48)</f>
        <v>15283.645024169169</v>
      </c>
      <c r="BK23" s="5">
        <f>SUM(Budget!BM43:BM48)</f>
        <v>7974.7350241692002</v>
      </c>
      <c r="BL23" s="5">
        <f>SUM(Budget!BN43:BN48)</f>
        <v>7844.7350241692002</v>
      </c>
      <c r="BM23" s="5">
        <f>SUM(Budget!BO43:BO48)</f>
        <v>7404.7350241692002</v>
      </c>
      <c r="BN23" s="5">
        <f>SUM(Budget!BP43:BP48)</f>
        <v>7344.7350241692002</v>
      </c>
      <c r="BO23" s="5">
        <f>SUM(Budget!BQ43:BQ48)</f>
        <v>5134.7350241692029</v>
      </c>
      <c r="BP23" s="5">
        <f>SUM(Budget!BR43:BR48)</f>
        <v>4994.7350241692029</v>
      </c>
      <c r="BQ23" s="5">
        <f>SUM(Budget!BS43:BS48)</f>
        <v>5134.7350241692029</v>
      </c>
      <c r="BR23" s="5">
        <f>SUM(Budget!BT43:BT48)</f>
        <v>5123.7350241692029</v>
      </c>
      <c r="BS23" s="5">
        <f>SUM(Budget!BU43:BU48)</f>
        <v>5175.2550241692034</v>
      </c>
      <c r="BT23" s="5">
        <f>SUM(Budget!BV43:BV48)</f>
        <v>5185.2550241692034</v>
      </c>
      <c r="BU23" s="5">
        <f>SUM(Budget!BW43:BW48)</f>
        <v>5266.1278580454236</v>
      </c>
      <c r="BV23" s="5">
        <f>SUM(Budget!BX43:BX48)</f>
        <v>5126.1278580454236</v>
      </c>
      <c r="BW23" s="5">
        <f>SUM(Budget!BY43:BY48)</f>
        <v>5266.1278580454236</v>
      </c>
      <c r="BX23" s="5">
        <f>SUM(Budget!BZ43:BZ48)</f>
        <v>5126.1278580454236</v>
      </c>
      <c r="BY23" s="5">
        <f>SUM(Budget!CA43:CA48)</f>
        <v>5052.323071297973</v>
      </c>
      <c r="BZ23" s="5">
        <f>SUM(Budget!CB43:CB48)</f>
        <v>4912.323071297973</v>
      </c>
      <c r="CA23" s="5">
        <f>SUM(Budget!CC43:CC48)</f>
        <v>5052.323071297973</v>
      </c>
      <c r="CB23" s="5">
        <f>SUM(Budget!CD43:CD48)</f>
        <v>4912.323071297973</v>
      </c>
      <c r="CC23" s="5">
        <f>SUM(Budget!CE43:CE48)</f>
        <v>5052.323071297973</v>
      </c>
      <c r="CD23" s="5">
        <f>SUM(Budget!CF43:CF48)</f>
        <v>4912.323071297973</v>
      </c>
      <c r="CE23" s="5">
        <f>SUM(Budget!CG43:CG48)</f>
        <v>4963.5230712979728</v>
      </c>
      <c r="CF23" s="5">
        <f>SUM(Budget!CH43:CH48)</f>
        <v>4973.5230712979728</v>
      </c>
      <c r="CG23" s="5">
        <f>SUM(Budget!CI43:CI48)</f>
        <v>4841.3830582686533</v>
      </c>
      <c r="CH23" s="5">
        <f>SUM(Budget!CJ43:CJ48)</f>
        <v>4701.3830582686533</v>
      </c>
      <c r="CI23" s="5">
        <f>SUM(Budget!CK43:CK48)</f>
        <v>4841.3830582686533</v>
      </c>
      <c r="CJ23" s="5">
        <f>SUM(Budget!CL43:CL48)</f>
        <v>4701.3830582686533</v>
      </c>
      <c r="CK23" s="5">
        <f>SUM(Budget!CM43:CM48)</f>
        <v>4841.3830582686533</v>
      </c>
      <c r="CL23" s="5">
        <f>SUM(Budget!CN43:CN48)</f>
        <v>4701.3830582686533</v>
      </c>
      <c r="CM23" s="5">
        <f>SUM(Budget!CO43:CO48)</f>
        <v>4741.3830582686533</v>
      </c>
      <c r="CN23" s="5">
        <f>SUM(Budget!CP43:CP48)</f>
        <v>4701.3830582686533</v>
      </c>
      <c r="CO23" s="5">
        <f>SUM(Budget!CQ43:CQ48)</f>
        <v>4741.3830582686533</v>
      </c>
      <c r="CP23" s="5">
        <f>SUM(Budget!CR43:CR48)</f>
        <v>4701.3830582686533</v>
      </c>
      <c r="CQ23" s="5">
        <f>SUM(Budget!CS43:CS48)</f>
        <v>4652.5830582686531</v>
      </c>
      <c r="CR23" s="5">
        <f>SUM(Budget!CT43:CT48)</f>
        <v>4762.5830582686531</v>
      </c>
      <c r="CS23" s="5">
        <f>SUM(Budget!CU43:CU48)</f>
        <v>4731.5946283012327</v>
      </c>
      <c r="CT23" s="5">
        <f>SUM(Budget!CV43:CV48)</f>
        <v>4691.5946283012327</v>
      </c>
      <c r="CU23" s="5">
        <f>SUM(Budget!CW43:CW48)</f>
        <v>4731.5946283012327</v>
      </c>
      <c r="CV23" s="5">
        <f>SUM(Budget!CX43:CX48)</f>
        <v>4691.5946283012327</v>
      </c>
      <c r="CW23" s="5">
        <f>SUM(Budget!CY43:CY48)</f>
        <v>4731.5946283012327</v>
      </c>
      <c r="CX23" s="5">
        <f>SUM(Budget!CZ43:CZ48)</f>
        <v>4691.5946283012327</v>
      </c>
      <c r="CY23" s="5">
        <f>SUM(Budget!DA43:DA48)</f>
        <v>4731.5946283012327</v>
      </c>
      <c r="CZ23" s="5">
        <f>SUM(Budget!DB43:DB48)</f>
        <v>4691.5946283012327</v>
      </c>
      <c r="DA23" s="5">
        <f>SUM(Budget!DC43:DC48)</f>
        <v>4731.5946283012327</v>
      </c>
      <c r="DB23" s="5">
        <f>SUM(Budget!DD43:DD48)</f>
        <v>4691.5946283012327</v>
      </c>
      <c r="DC23" s="5">
        <f>SUM(Budget!DE43:DE48)</f>
        <v>4642.7946283012334</v>
      </c>
      <c r="DD23" s="5">
        <f>SUM(Budget!DF43:DF48)</f>
        <v>4752.7946283012334</v>
      </c>
      <c r="DE23" s="5">
        <f>SUM(Budget!DG43:DG48)</f>
        <v>4724.6851299298933</v>
      </c>
      <c r="DF23" s="5">
        <f>SUM(Budget!DH43:DH48)</f>
        <v>4684.6851299298933</v>
      </c>
      <c r="DG23" s="5">
        <f>SUM(Budget!DI43:DI48)</f>
        <v>4724.6851299298933</v>
      </c>
      <c r="DH23" s="5">
        <f>SUM(Budget!DJ43:DJ48)</f>
        <v>4684.6851299298933</v>
      </c>
      <c r="DI23" s="5">
        <f>SUM(Budget!DK43:DK48)</f>
        <v>4724.6851299298933</v>
      </c>
      <c r="DJ23" s="5">
        <f>SUM(Budget!DL43:DL48)</f>
        <v>4778.0451299298929</v>
      </c>
      <c r="DK23" s="5">
        <f>SUM(Budget!DM43:DM48)</f>
        <v>4595.3651299298926</v>
      </c>
      <c r="DL23" s="5">
        <f>SUM(Budget!DN43:DN48)</f>
        <v>4555.3651299298926</v>
      </c>
      <c r="DM23" s="5">
        <f>SUM(Budget!DO43:DO48)</f>
        <v>4595.3651299298926</v>
      </c>
      <c r="DN23" s="5">
        <f>SUM(Budget!DP43:DP48)</f>
        <v>4555.3651299298926</v>
      </c>
      <c r="DO23" s="5">
        <f>SUM(Budget!DQ43:DQ48)</f>
        <v>4506.5651299298934</v>
      </c>
      <c r="DP23" s="5">
        <f>SUM(Budget!DR43:DR48)</f>
        <v>4839.2451299298928</v>
      </c>
      <c r="DQ23" s="5">
        <f>SUM(Budget!DS43:DS48)</f>
        <v>4595.3651299298926</v>
      </c>
      <c r="DR23" s="5">
        <f>SUM(Budget!DT43:DT48)</f>
        <v>4555.3651299298926</v>
      </c>
      <c r="DS23" s="5">
        <f>SUM(Budget!DU43:DU48)</f>
        <v>4595.3651299298926</v>
      </c>
      <c r="DT23" s="5">
        <f>SUM(Budget!DV43:DV48)</f>
        <v>4555.3651299298926</v>
      </c>
      <c r="DU23" s="5">
        <f>SUM(Budget!DW43:DW48)</f>
        <v>4595.3651299298926</v>
      </c>
      <c r="DV23" s="5">
        <f>SUM(Budget!DX43:DX48)</f>
        <v>4778.0451299298929</v>
      </c>
      <c r="DW23" s="5">
        <f>SUM(Budget!DY43:DY48)</f>
        <v>4595.3651299298926</v>
      </c>
      <c r="DX23" s="5">
        <f>SUM(Budget!DZ43:DZ48)</f>
        <v>4555.3651299298926</v>
      </c>
      <c r="DY23" s="5">
        <f>SUM(Budget!EA43:EA48)</f>
        <v>4595.3651299298926</v>
      </c>
      <c r="DZ23" s="5">
        <f>SUM(Budget!EB43:EB48)</f>
        <v>4555.3651299298926</v>
      </c>
      <c r="EA23" s="5">
        <f>SUM(Budget!EC43:EC48)</f>
        <v>4506.5651299298934</v>
      </c>
      <c r="EB23" s="5">
        <f>SUM(Budget!ED43:ED48)</f>
        <v>4839.2451299298928</v>
      </c>
      <c r="EC23" s="5">
        <f>SUM(Budget!EE43:EE48)</f>
        <v>4595.3651299298926</v>
      </c>
      <c r="ED23" s="5">
        <f>SUM(Budget!EF43:EF48)</f>
        <v>4555.3651299298926</v>
      </c>
      <c r="EE23" s="5">
        <f>SUM(Budget!EG43:EG48)</f>
        <v>4595.3651299298926</v>
      </c>
      <c r="EF23" s="5">
        <f>SUM(Budget!EH43:EH48)</f>
        <v>4555.3651299298926</v>
      </c>
      <c r="EG23" s="5">
        <f>SUM(Budget!EI43:EI48)</f>
        <v>4595.3651299298926</v>
      </c>
      <c r="EH23" s="5">
        <f>SUM(Budget!EJ43:EJ48)</f>
        <v>4778.0451299298929</v>
      </c>
      <c r="EI23" s="5">
        <f>SUM(Budget!EK43:EK48)</f>
        <v>4595.3651299298926</v>
      </c>
      <c r="EJ23" s="5">
        <f>SUM(Budget!EL43:EL48)</f>
        <v>4555.3651299298926</v>
      </c>
      <c r="EK23" s="5">
        <f>SUM(Budget!EM43:EM48)</f>
        <v>4595.3651299298926</v>
      </c>
      <c r="EL23" s="5">
        <f>SUM(Budget!EN43:EN48)</f>
        <v>4555.3651299298926</v>
      </c>
      <c r="EM23" s="5">
        <f>SUM(Budget!EO43:EO48)</f>
        <v>4506.5651299298934</v>
      </c>
      <c r="EN23" s="5">
        <f>SUM(Budget!EP43:EP48)</f>
        <v>4839.2451299298928</v>
      </c>
      <c r="EO23" s="5">
        <f>SUM(Budget!EQ43:EQ48)</f>
        <v>4595.3651299298926</v>
      </c>
      <c r="EP23" s="5">
        <f>SUM(Budget!ER43:ER48)</f>
        <v>4555.3651299298926</v>
      </c>
      <c r="EQ23" s="5">
        <f>SUM(Budget!ES43:ES48)</f>
        <v>4595.3651299298926</v>
      </c>
      <c r="ER23" s="5">
        <f>SUM(Budget!ET43:ET48)</f>
        <v>4555.3651299298926</v>
      </c>
      <c r="ES23" s="5">
        <f>SUM(Budget!EU43:EU48)</f>
        <v>4595.3651299298926</v>
      </c>
      <c r="ET23" s="5">
        <f>SUM(Budget!EV43:EV48)</f>
        <v>4778.0451299298929</v>
      </c>
      <c r="EU23" s="5">
        <f>SUM(Budget!EW43:EW48)</f>
        <v>4595.3651299298926</v>
      </c>
      <c r="EV23" s="5">
        <f>SUM(Budget!EX43:EX48)</f>
        <v>4555.3651299298926</v>
      </c>
      <c r="EW23" s="5">
        <f>SUM(Budget!EY43:EY48)</f>
        <v>4595.3651299298926</v>
      </c>
      <c r="EX23" s="5">
        <f>SUM(Budget!EZ43:EZ48)</f>
        <v>4555.3651299298926</v>
      </c>
      <c r="EY23" s="5">
        <f>SUM(Budget!FA43:FA48)</f>
        <v>4506.5651299298934</v>
      </c>
      <c r="EZ23" s="5">
        <f>SUM(Budget!FB43:FB48)</f>
        <v>4839.2451299298928</v>
      </c>
      <c r="FA23" s="5">
        <f>SUM(Budget!FC43:FC48)</f>
        <v>4595.3651299298926</v>
      </c>
      <c r="FB23" s="5">
        <f>SUM(Budget!FD43:FD48)</f>
        <v>4555.3651299298926</v>
      </c>
      <c r="FC23" s="5">
        <f>SUM(Budget!FE43:FE48)</f>
        <v>4595.3651299298926</v>
      </c>
      <c r="FD23" s="5">
        <f>SUM(Budget!FF43:FF48)</f>
        <v>4546.1338723975732</v>
      </c>
      <c r="FE23" s="5">
        <f>SUM(Budget!FG43:FG48)</f>
        <v>4546.1338723975732</v>
      </c>
      <c r="FF23" s="5">
        <f>SUM(Budget!FH43:FH48)</f>
        <v>4546.1338723975732</v>
      </c>
      <c r="FG23" s="5">
        <f>SUM(Budget!FI43:FI48)</f>
        <v>4546.1338723975732</v>
      </c>
      <c r="FH23" s="5">
        <f>SUM(Budget!FJ43:FJ48)</f>
        <v>4546.1338723975732</v>
      </c>
      <c r="FI23" s="5">
        <f>SUM(Budget!FK43:FK48)</f>
        <v>4546.1338723975732</v>
      </c>
      <c r="FJ23" s="5">
        <f>SUM(Budget!FL43:FL48)</f>
        <v>4546.1338723975732</v>
      </c>
      <c r="FK23" s="5">
        <f>SUM(Budget!FM43:FM48)</f>
        <v>4546.1338723975732</v>
      </c>
      <c r="FL23" s="5">
        <f>SUM(Budget!FN43:FN48)</f>
        <v>4546.1338723975732</v>
      </c>
      <c r="FM23" s="5">
        <f>SUM(Budget!FO43:FO48)</f>
        <v>4546.1338723975732</v>
      </c>
      <c r="FN23" s="5">
        <f>SUM(Budget!FP43:FP48)</f>
        <v>4546.1338723975732</v>
      </c>
      <c r="FO23" s="5">
        <f>SUM(Budget!FQ43:FQ48)</f>
        <v>4546.1338723975732</v>
      </c>
      <c r="FP23" s="5">
        <f>SUM(Budget!FR43:FR48)</f>
        <v>4546.1338723975732</v>
      </c>
      <c r="FQ23" s="5">
        <f>SUM(Budget!FS43:FS48)</f>
        <v>4546.1338723975732</v>
      </c>
      <c r="FR23" s="5">
        <f>SUM(Budget!FT43:FT48)</f>
        <v>4546.1338723975732</v>
      </c>
      <c r="FS23" s="5">
        <f>SUM(Budget!FU43:FU48)</f>
        <v>4546.1338723975732</v>
      </c>
      <c r="FT23" s="5">
        <f>SUM(Budget!FV43:FV48)</f>
        <v>4546.1338723975732</v>
      </c>
      <c r="FU23" s="5">
        <f>SUM(Budget!FW43:FW48)</f>
        <v>4546.1338723975732</v>
      </c>
      <c r="FV23" s="5">
        <f>SUM(Budget!FX43:FX48)</f>
        <v>4546.1338723975732</v>
      </c>
      <c r="FW23" s="5">
        <f>SUM(Budget!FY43:FY48)</f>
        <v>4546.1338723975732</v>
      </c>
      <c r="FX23" s="5">
        <f>SUM(Budget!FZ43:FZ48)</f>
        <v>4546.1338723975732</v>
      </c>
      <c r="FY23" s="5">
        <f>SUM(Budget!GA43:GA48)</f>
        <v>4546.1338723975732</v>
      </c>
      <c r="FZ23" s="5">
        <f>SUM(Budget!GB43:GB48)</f>
        <v>4546.1338723975732</v>
      </c>
      <c r="GA23" s="5">
        <f>SUM(Budget!GC43:GC48)</f>
        <v>4546.1338723975732</v>
      </c>
      <c r="GB23" s="5">
        <f>SUM(Budget!GD43:GD48)</f>
        <v>4546.1338723975732</v>
      </c>
      <c r="GC23" s="5">
        <f>SUM(Budget!GE43:GE48)</f>
        <v>4546.1338723975732</v>
      </c>
      <c r="GD23" s="5">
        <f>SUM(Budget!GF43:GF48)</f>
        <v>4546.1338723975732</v>
      </c>
      <c r="GE23" s="5">
        <f>SUM(Budget!GG43:GG48)</f>
        <v>4546.1338723975732</v>
      </c>
      <c r="GF23" s="5">
        <f>SUM(Budget!GH43:GH48)</f>
        <v>4546.1338723975732</v>
      </c>
      <c r="GG23" s="5">
        <f>SUM(Budget!GI43:GI48)</f>
        <v>4546.1338723975732</v>
      </c>
      <c r="GH23" s="5">
        <f>SUM(Budget!GJ43:GJ48)</f>
        <v>4546.1338723975732</v>
      </c>
      <c r="GI23" s="5">
        <f>SUM(Budget!GK43:GK48)</f>
        <v>4546.1338723975732</v>
      </c>
      <c r="GJ23" s="5">
        <f>SUM(Budget!GL43:GL48)</f>
        <v>4546.1338723975732</v>
      </c>
      <c r="GK23" s="5">
        <f>SUM(Budget!GM43:GM48)</f>
        <v>4546.1338723975732</v>
      </c>
      <c r="GL23" s="5">
        <f>SUM(Budget!GN43:GN48)</f>
        <v>4546.1338723975732</v>
      </c>
      <c r="GM23" s="5">
        <f>SUM(Budget!GO43:GO48)</f>
        <v>4546.1338723975732</v>
      </c>
      <c r="GN23" s="5">
        <f>SUM(Budget!GP43:GP48)</f>
        <v>4546.1338723975732</v>
      </c>
      <c r="GO23" s="5">
        <f>SUM(Budget!GQ43:GQ48)</f>
        <v>4546.1338723975732</v>
      </c>
      <c r="GP23" s="5">
        <f>SUM(Budget!GR43:GR48)</f>
        <v>4546.1338723975732</v>
      </c>
      <c r="GQ23" s="5">
        <f>SUM(Budget!GS43:GS48)</f>
        <v>4546.1338723975732</v>
      </c>
      <c r="GR23" s="5">
        <f>SUM(Budget!GT43:GT48)</f>
        <v>4546.1338723975732</v>
      </c>
      <c r="GS23" s="5">
        <f>SUM(Budget!GU43:GU48)</f>
        <v>4546.1338723975732</v>
      </c>
      <c r="GT23" s="5">
        <f>SUM(Budget!GV43:GV48)</f>
        <v>4546.1338723975732</v>
      </c>
      <c r="GU23" s="5">
        <f>SUM(Budget!GW43:GW48)</f>
        <v>4546.1338723975732</v>
      </c>
      <c r="GV23" s="5">
        <f>SUM(Budget!GX43:GX48)</f>
        <v>4546.1338723975732</v>
      </c>
      <c r="GW23" s="5">
        <f>SUM(Budget!GY43:GY48)</f>
        <v>4546.1338723975732</v>
      </c>
      <c r="GX23" s="5">
        <f>SUM(Budget!GZ43:GZ48)</f>
        <v>4546.1338723975732</v>
      </c>
      <c r="GY23" s="5">
        <f>SUM(Budget!HA43:HA48)</f>
        <v>4546.1338723975732</v>
      </c>
      <c r="GZ23" s="5">
        <f>SUM(Budget!HB43:HB48)</f>
        <v>4546.1338723975732</v>
      </c>
      <c r="HA23" s="5">
        <f>SUM(Budget!HC43:HC48)</f>
        <v>4546.1338723975732</v>
      </c>
      <c r="HB23" s="5">
        <f>SUM(Budget!HD43:HD48)</f>
        <v>4546.1338723975732</v>
      </c>
      <c r="HC23" s="5">
        <f>SUM(Budget!HE43:HE48)</f>
        <v>4546.1338723975732</v>
      </c>
      <c r="HD23" s="5">
        <f>SUM(Budget!HF43:HF48)</f>
        <v>4546.1338723975732</v>
      </c>
      <c r="HE23" s="5">
        <f>SUM(Budget!HG43:HG48)</f>
        <v>4546.1338723975732</v>
      </c>
      <c r="HF23" s="5">
        <f>SUM(Budget!HH43:HH48)</f>
        <v>4546.1338723975732</v>
      </c>
      <c r="HG23" s="5">
        <f>SUM(Budget!HI43:HI48)</f>
        <v>4546.1338723975732</v>
      </c>
      <c r="HH23" s="5">
        <f>SUM(Budget!HJ43:HJ48)</f>
        <v>4546.1338723975732</v>
      </c>
      <c r="HI23" s="5">
        <f>SUM(Budget!HK43:HK48)</f>
        <v>4546.1338723975732</v>
      </c>
      <c r="HJ23" s="5">
        <f>SUM(Budget!HL43:HL48)</f>
        <v>4546.1338723975732</v>
      </c>
      <c r="HK23" s="5">
        <f>SUM(Budget!HM43:HM48)</f>
        <v>4546.1338723975732</v>
      </c>
      <c r="HL23" s="5">
        <f>SUM(Budget!HN43:HN48)</f>
        <v>4546.1338723975732</v>
      </c>
      <c r="HM23" s="5">
        <f>SUM(Budget!HO43:HO48)</f>
        <v>4546.1338723975732</v>
      </c>
      <c r="HN23" s="5">
        <f>SUM(Budget!HP43:HP48)</f>
        <v>4546.1338723975732</v>
      </c>
      <c r="HO23" s="5">
        <f>SUM(Budget!HQ43:HQ48)</f>
        <v>4546.1338723975732</v>
      </c>
      <c r="HP23" s="5">
        <f>SUM(Budget!HR43:HR48)</f>
        <v>4546.1338723975732</v>
      </c>
      <c r="HQ23" s="5">
        <f>SUM(Budget!HS43:HS48)</f>
        <v>4546.1338723975732</v>
      </c>
      <c r="HR23" s="5">
        <f>SUM(Budget!HT43:HT48)</f>
        <v>4546.1338723975732</v>
      </c>
      <c r="HS23" s="5">
        <f>SUM(Budget!HU43:HU48)</f>
        <v>4546.1338723975732</v>
      </c>
      <c r="HT23" s="5">
        <f>SUM(Budget!HV43:HV48)</f>
        <v>4546.1338723975732</v>
      </c>
      <c r="HU23" s="5">
        <f>SUM(Budget!HW43:HW48)</f>
        <v>4546.1338723975732</v>
      </c>
      <c r="HV23" s="5">
        <f>SUM(Budget!HX43:HX48)</f>
        <v>4546.1338723975732</v>
      </c>
      <c r="HW23" s="5">
        <f>SUM(Budget!HY43:HY48)</f>
        <v>4546.1338723975732</v>
      </c>
      <c r="HX23" s="5">
        <f>SUM(Budget!HZ43:HZ48)</f>
        <v>4546.1338723975732</v>
      </c>
      <c r="HY23" s="5">
        <f>SUM(Budget!IA43:IA48)</f>
        <v>4546.1338723975732</v>
      </c>
      <c r="HZ23" s="5">
        <f>SUM(Budget!IB43:IB48)</f>
        <v>4546.1338723975732</v>
      </c>
      <c r="IA23" s="5">
        <f>SUM(Budget!IC43:IC48)</f>
        <v>4546.1338723975732</v>
      </c>
      <c r="IB23" s="5">
        <f>SUM(Budget!ID43:ID48)</f>
        <v>4546.1338723975732</v>
      </c>
      <c r="IC23" s="5">
        <f>SUM(Budget!IE43:IE48)</f>
        <v>4546.1338723975732</v>
      </c>
      <c r="ID23" s="5">
        <f>SUM(Budget!IF43:IF48)</f>
        <v>4546.1338723975732</v>
      </c>
      <c r="IE23" s="5">
        <f>SUM(Budget!IG43:IG48)</f>
        <v>4546.1338723975732</v>
      </c>
      <c r="IF23" s="5">
        <f>SUM(Budget!IH43:IH48)</f>
        <v>4546.1338723975732</v>
      </c>
      <c r="IG23" s="5">
        <f>SUM(Budget!II43:II48)</f>
        <v>4546.1338723975732</v>
      </c>
      <c r="IH23" s="5">
        <f>SUM(Budget!IJ43:IJ48)</f>
        <v>4546.1338723975732</v>
      </c>
      <c r="II23" s="5">
        <f>SUM(Budget!IK43:IK48)</f>
        <v>4546.1338723975732</v>
      </c>
      <c r="IJ23" s="5">
        <f>SUM(Budget!IL43:IL48)</f>
        <v>4546.1338723975732</v>
      </c>
      <c r="IK23" s="5">
        <f>SUM(Budget!IM43:IM48)</f>
        <v>4546.1338723975732</v>
      </c>
      <c r="IL23" s="5">
        <f>SUM(Budget!IN43:IN48)</f>
        <v>4546.1338723975732</v>
      </c>
      <c r="IM23" s="5">
        <f>SUM(Budget!IO43:IO48)</f>
        <v>4546.1338723975732</v>
      </c>
      <c r="IN23" s="5">
        <f>SUM(Budget!IP43:IP48)</f>
        <v>4546.1338723975732</v>
      </c>
      <c r="IO23" s="5">
        <f>SUM(Budget!IQ43:IQ48)</f>
        <v>4546.1338723975732</v>
      </c>
      <c r="IP23" s="5">
        <f>SUM(Budget!IR43:IR48)</f>
        <v>4546.1338723975732</v>
      </c>
      <c r="IQ23" s="5">
        <f>SUM(Budget!IS43:IS48)</f>
        <v>4546.1338723975732</v>
      </c>
      <c r="IR23" s="5">
        <f>SUM(Budget!IT43:IT48)</f>
        <v>4546.1338723975732</v>
      </c>
      <c r="IS23" s="5">
        <f>SUM(Budget!IU43:IU48)</f>
        <v>4546.1338723975732</v>
      </c>
      <c r="IT23" s="5">
        <f>SUM(Budget!IV43:IV48)</f>
        <v>4546.1338723975732</v>
      </c>
      <c r="IU23" s="5">
        <f>SUM(Budget!IW43:IW48)</f>
        <v>4546.1338723975732</v>
      </c>
      <c r="IV23" s="5">
        <f>SUM(Budget!IX43:IX48)</f>
        <v>4546.1338723975732</v>
      </c>
      <c r="IW23" s="5">
        <f>SUM(Budget!IY43:IY48)</f>
        <v>4546.1338723975732</v>
      </c>
      <c r="IX23" s="5">
        <f>SUM(Budget!IZ43:IZ48)</f>
        <v>4546.1338723975732</v>
      </c>
      <c r="IY23" s="5">
        <f>SUM(Budget!JA43:JA48)</f>
        <v>4546.1338723975732</v>
      </c>
      <c r="IZ23" s="5">
        <f>SUM(Budget!JB43:JB48)</f>
        <v>4546.1338723975732</v>
      </c>
      <c r="JA23" s="5">
        <f>SUM(Budget!JC43:JC48)</f>
        <v>4546.1338723975732</v>
      </c>
      <c r="JB23" s="5">
        <f>SUM(Budget!JD43:JD48)</f>
        <v>4546.1338723975732</v>
      </c>
      <c r="JC23" s="5">
        <f>SUM(Budget!JE43:JE48)</f>
        <v>4546.1338723975732</v>
      </c>
      <c r="JD23" s="5">
        <f>SUM(Budget!JF43:JF48)</f>
        <v>4546.1338723975732</v>
      </c>
      <c r="JE23" s="5">
        <f>SUM(Budget!JG43:JG48)</f>
        <v>4546.1338723975732</v>
      </c>
      <c r="JF23" s="5">
        <f>SUM(Budget!JH43:JH48)</f>
        <v>4546.1338723975732</v>
      </c>
      <c r="JG23" s="5">
        <f>SUM(Budget!JI43:JI48)</f>
        <v>4546.1338723975732</v>
      </c>
      <c r="JH23" s="5">
        <f>SUM(Budget!JJ43:JJ48)</f>
        <v>4546.1338723975732</v>
      </c>
      <c r="JI23" s="5">
        <f>SUM(Budget!JK43:JK48)</f>
        <v>4546.1338723975732</v>
      </c>
      <c r="JJ23" s="5">
        <f>SUM(Budget!JL43:JL48)</f>
        <v>4546.1338723975732</v>
      </c>
      <c r="JK23" s="5">
        <f>SUM(Budget!JM43:JM48)</f>
        <v>4546.1338723975732</v>
      </c>
      <c r="JL23" s="5">
        <f>SUM(Budget!JN43:JN48)</f>
        <v>4546.1338723975732</v>
      </c>
      <c r="JM23" s="5">
        <f>SUM(Budget!JO43:JO48)</f>
        <v>4546.1338723975732</v>
      </c>
      <c r="JN23" s="5">
        <f>SUM(Budget!JP43:JP48)</f>
        <v>4546.1338723975732</v>
      </c>
      <c r="JO23" s="5">
        <f>SUM(Budget!JQ43:JQ48)</f>
        <v>4546.1338723975732</v>
      </c>
      <c r="JP23" s="5">
        <f>SUM(Budget!JR43:JR48)</f>
        <v>4546.1338723975732</v>
      </c>
      <c r="JQ23" s="5">
        <f>SUM(Budget!JS43:JS48)</f>
        <v>4546.1338723975732</v>
      </c>
      <c r="JR23" s="5">
        <f>SUM(Budget!JT43:JT48)</f>
        <v>4546.1338723975732</v>
      </c>
      <c r="JS23" s="5">
        <f>SUM(Budget!JU43:JU48)</f>
        <v>4546.1338723975732</v>
      </c>
      <c r="JT23" s="5">
        <f>SUM(Budget!JV43:JV48)</f>
        <v>4546.1338723975732</v>
      </c>
      <c r="JU23" s="5">
        <f>SUM(Budget!JW43:JW48)</f>
        <v>4546.1338723975732</v>
      </c>
      <c r="JV23" s="5">
        <f>SUM(Budget!JX43:JX48)</f>
        <v>4546.1338723975732</v>
      </c>
      <c r="JW23" s="5">
        <f>SUM(Budget!JY43:JY48)</f>
        <v>4546.1338723975732</v>
      </c>
      <c r="JX23" s="5">
        <f>SUM(Budget!JZ43:JZ48)</f>
        <v>4546.1338723975732</v>
      </c>
      <c r="JY23" s="5">
        <f>SUM(Budget!KA43:KA48)</f>
        <v>4546.1338723975732</v>
      </c>
      <c r="JZ23" s="5">
        <f>SUM(Budget!KB43:KB48)</f>
        <v>4546.1338723975732</v>
      </c>
      <c r="KA23" s="5">
        <f>SUM(Budget!KC43:KC48)</f>
        <v>4546.1338723975732</v>
      </c>
      <c r="KB23" s="5">
        <f>SUM(Budget!KD43:KD48)</f>
        <v>4546.1338723975732</v>
      </c>
      <c r="KC23" s="5">
        <f>SUM(Budget!KE43:KE48)</f>
        <v>4546.1338723975732</v>
      </c>
      <c r="KD23" s="5">
        <f>SUM(Budget!KF43:KF48)</f>
        <v>4546.1338723975732</v>
      </c>
      <c r="KE23" s="5">
        <f>SUM(Budget!KG43:KG48)</f>
        <v>4546.1338723975732</v>
      </c>
      <c r="KF23" s="5">
        <f>SUM(Budget!KH43:KH48)</f>
        <v>0</v>
      </c>
      <c r="KG23" s="5">
        <f>SUM(Budget!KI43:KI48)</f>
        <v>0</v>
      </c>
      <c r="KH23" s="5">
        <f>SUM(Budget!KJ43:KJ48)</f>
        <v>0</v>
      </c>
      <c r="KI23" s="5">
        <f>SUM(Budget!KK43:KK48)</f>
        <v>0</v>
      </c>
    </row>
    <row r="24" spans="2:295">
      <c r="B24" s="8" t="s">
        <v>122</v>
      </c>
      <c r="C24" s="9">
        <v>401</v>
      </c>
      <c r="D24" s="5"/>
    </row>
    <row r="25" spans="2:295">
      <c r="B25" s="10" t="s">
        <v>123</v>
      </c>
      <c r="C25" s="11">
        <v>402</v>
      </c>
      <c r="D25" s="5"/>
    </row>
    <row r="26" spans="2:295">
      <c r="B26" s="10" t="s">
        <v>124</v>
      </c>
      <c r="C26" s="11">
        <v>403</v>
      </c>
      <c r="D26" s="5"/>
    </row>
    <row r="27" spans="2:295">
      <c r="B27" s="10" t="s">
        <v>125</v>
      </c>
      <c r="C27" s="11">
        <v>404</v>
      </c>
      <c r="D27" s="5"/>
    </row>
    <row r="28" spans="2:295">
      <c r="B28" s="10" t="s">
        <v>126</v>
      </c>
      <c r="C28" s="11">
        <v>405</v>
      </c>
      <c r="D28" s="5"/>
    </row>
    <row r="29" spans="2:295">
      <c r="B29" s="10" t="s">
        <v>127</v>
      </c>
      <c r="C29" s="11">
        <v>406</v>
      </c>
      <c r="D29" s="5"/>
    </row>
    <row r="30" spans="2:295">
      <c r="B30" s="10" t="s">
        <v>128</v>
      </c>
      <c r="C30" s="11">
        <v>407</v>
      </c>
      <c r="D30" s="5"/>
    </row>
    <row r="31" spans="2:295" ht="16" thickBot="1">
      <c r="B31" s="12" t="s">
        <v>129</v>
      </c>
      <c r="C31" s="13">
        <v>408</v>
      </c>
      <c r="D31" s="5"/>
    </row>
    <row r="32" spans="2:295" ht="16" thickBot="1">
      <c r="B32" s="16" t="s">
        <v>130</v>
      </c>
      <c r="C32" s="17">
        <v>500</v>
      </c>
      <c r="D32" s="5"/>
    </row>
    <row r="33" spans="2:295">
      <c r="B33" s="8" t="s">
        <v>131</v>
      </c>
      <c r="C33" s="9">
        <v>501</v>
      </c>
      <c r="D33" s="5"/>
    </row>
    <row r="34" spans="2:295">
      <c r="B34" s="10" t="s">
        <v>132</v>
      </c>
      <c r="C34" s="11">
        <v>502</v>
      </c>
      <c r="D34" s="5"/>
    </row>
    <row r="35" spans="2:295">
      <c r="B35" s="10" t="s">
        <v>133</v>
      </c>
      <c r="C35" s="11">
        <v>503</v>
      </c>
      <c r="D35" s="5"/>
    </row>
    <row r="36" spans="2:295">
      <c r="B36" s="10" t="s">
        <v>134</v>
      </c>
      <c r="C36" s="11">
        <v>504</v>
      </c>
      <c r="D36" s="5"/>
    </row>
    <row r="37" spans="2:295" ht="16" thickBot="1">
      <c r="B37" s="12" t="s">
        <v>135</v>
      </c>
      <c r="C37" s="13">
        <v>505</v>
      </c>
      <c r="D37" s="5"/>
    </row>
    <row r="38" spans="2:295" ht="16" thickBot="1">
      <c r="B38" s="16" t="s">
        <v>136</v>
      </c>
      <c r="C38" s="17">
        <v>600</v>
      </c>
      <c r="D38" s="5"/>
    </row>
    <row r="39" spans="2:295">
      <c r="B39" s="8" t="s">
        <v>137</v>
      </c>
      <c r="C39" s="9">
        <v>601</v>
      </c>
      <c r="D39" s="5"/>
    </row>
    <row r="40" spans="2:295">
      <c r="B40" s="10" t="s">
        <v>138</v>
      </c>
      <c r="C40" s="11">
        <v>602</v>
      </c>
      <c r="D40" s="5"/>
    </row>
    <row r="41" spans="2:295" ht="16" thickBot="1">
      <c r="B41" s="12" t="s">
        <v>139</v>
      </c>
      <c r="C41" s="13">
        <v>603</v>
      </c>
      <c r="D41" s="5"/>
    </row>
    <row r="42" spans="2:295" ht="16" thickBot="1">
      <c r="B42" s="16" t="s">
        <v>140</v>
      </c>
      <c r="C42" s="17">
        <v>700</v>
      </c>
      <c r="D42" s="5">
        <f>SUM(Budget!F49:F50)</f>
        <v>3242.583333333333</v>
      </c>
      <c r="E42" s="5">
        <f>SUM(Budget!G49:G50)</f>
        <v>3242.583333333333</v>
      </c>
      <c r="F42" s="5">
        <f>SUM(Budget!H49:H50)</f>
        <v>3242.583333333333</v>
      </c>
      <c r="G42" s="5">
        <f>SUM(Budget!I49:I50)</f>
        <v>3242.583333333333</v>
      </c>
      <c r="H42" s="5">
        <f>SUM(Budget!J49:J50)</f>
        <v>3242.583333333333</v>
      </c>
      <c r="I42" s="5">
        <f>SUM(Budget!K49:K50)</f>
        <v>3242.583333333333</v>
      </c>
      <c r="J42" s="5">
        <f>SUM(Budget!L49:L50)</f>
        <v>3242.583333333333</v>
      </c>
      <c r="K42" s="5">
        <f>SUM(Budget!M49:M50)</f>
        <v>3242.583333333333</v>
      </c>
      <c r="L42" s="5">
        <f>SUM(Budget!N49:N50)</f>
        <v>3242.583333333333</v>
      </c>
      <c r="M42" s="5">
        <f>SUM(Budget!O49:O50)</f>
        <v>3242.583333333333</v>
      </c>
      <c r="N42" s="5">
        <f>SUM(Budget!P49:P50)</f>
        <v>3242.583333333333</v>
      </c>
      <c r="O42" s="5">
        <f>SUM(Budget!Q49:Q50)</f>
        <v>3242.583333333333</v>
      </c>
      <c r="P42" s="5">
        <f>SUM(Budget!R49:R50)</f>
        <v>2952.833333333333</v>
      </c>
      <c r="Q42" s="5">
        <f>SUM(Budget!S49:S50)</f>
        <v>2952.833333333333</v>
      </c>
      <c r="R42" s="5">
        <f>SUM(Budget!T49:T50)</f>
        <v>2952.833333333333</v>
      </c>
      <c r="S42" s="5">
        <f>SUM(Budget!U49:U50)</f>
        <v>2952.833333333333</v>
      </c>
      <c r="T42" s="5">
        <f>SUM(Budget!V49:V50)</f>
        <v>2952.833333333333</v>
      </c>
      <c r="U42" s="5">
        <f>SUM(Budget!W49:W50)</f>
        <v>2952.833333333333</v>
      </c>
      <c r="V42" s="5">
        <f>SUM(Budget!X49:X50)</f>
        <v>2952.833333333333</v>
      </c>
      <c r="W42" s="5">
        <f>SUM(Budget!Y49:Y50)</f>
        <v>2952.833333333333</v>
      </c>
      <c r="X42" s="5">
        <f>SUM(Budget!Z49:Z50)</f>
        <v>2952.833333333333</v>
      </c>
      <c r="Y42" s="5">
        <f>SUM(Budget!AA49:AA50)</f>
        <v>2952.833333333333</v>
      </c>
      <c r="Z42" s="5">
        <f>SUM(Budget!AB49:AB50)</f>
        <v>2952.833333333333</v>
      </c>
      <c r="AA42" s="5">
        <f>SUM(Budget!AC49:AC50)</f>
        <v>2952.833333333333</v>
      </c>
      <c r="AB42" s="5">
        <f>SUM(Budget!AD49:AD50)</f>
        <v>2932.0000000000032</v>
      </c>
      <c r="AC42" s="5">
        <f>SUM(Budget!AE49:AE50)</f>
        <v>2932.0000000000032</v>
      </c>
      <c r="AD42" s="5">
        <f>SUM(Budget!AF49:AF50)</f>
        <v>2932.0000000000032</v>
      </c>
      <c r="AE42" s="5">
        <f>SUM(Budget!AG49:AG50)</f>
        <v>2932.0000000000032</v>
      </c>
      <c r="AF42" s="5">
        <f>SUM(Budget!AH49:AH50)</f>
        <v>2932.0000000000032</v>
      </c>
      <c r="AG42" s="5">
        <f>SUM(Budget!AI49:AI50)</f>
        <v>2932.0000000000032</v>
      </c>
      <c r="AH42" s="5">
        <f>SUM(Budget!AJ49:AJ50)</f>
        <v>2932.0000000000032</v>
      </c>
      <c r="AI42" s="5">
        <f>SUM(Budget!AK49:AK50)</f>
        <v>2932.0000000000032</v>
      </c>
      <c r="AJ42" s="5">
        <f>SUM(Budget!AL49:AL50)</f>
        <v>2932.0000000000032</v>
      </c>
      <c r="AK42" s="5">
        <f>SUM(Budget!AM49:AM50)</f>
        <v>2932.0000000000032</v>
      </c>
      <c r="AL42" s="5">
        <f>SUM(Budget!AN49:AN50)</f>
        <v>2932.0000000000032</v>
      </c>
      <c r="AM42" s="5">
        <f>SUM(Budget!AO49:AO50)</f>
        <v>2932.0000000000032</v>
      </c>
      <c r="AN42" s="5">
        <f>SUM(Budget!AP49:AP50)</f>
        <v>3257.5141666666632</v>
      </c>
      <c r="AO42" s="5">
        <f>SUM(Budget!AQ49:AQ50)</f>
        <v>3257.5141666666632</v>
      </c>
      <c r="AP42" s="5">
        <f>SUM(Budget!AR49:AR50)</f>
        <v>3257.5141666666632</v>
      </c>
      <c r="AQ42" s="5">
        <f>SUM(Budget!AS49:AS50)</f>
        <v>3257.5141666666632</v>
      </c>
      <c r="AR42" s="5">
        <f>SUM(Budget!AT49:AT50)</f>
        <v>3257.5141666666632</v>
      </c>
      <c r="AS42" s="5">
        <f>SUM(Budget!AU49:AU50)</f>
        <v>3257.5141666666632</v>
      </c>
      <c r="AT42" s="5">
        <f>SUM(Budget!AV49:AV50)</f>
        <v>3257.5141666666632</v>
      </c>
      <c r="AU42" s="5">
        <f>SUM(Budget!AW49:AW50)</f>
        <v>3257.5141666666632</v>
      </c>
      <c r="AV42" s="5">
        <f>SUM(Budget!AX49:AX50)</f>
        <v>3257.5141666666632</v>
      </c>
      <c r="AW42" s="5">
        <f>SUM(Budget!AY49:AY50)</f>
        <v>3403.3474999999971</v>
      </c>
      <c r="AX42" s="5">
        <f>SUM(Budget!AZ49:AZ50)</f>
        <v>3403.3474999999971</v>
      </c>
      <c r="AY42" s="5">
        <f>SUM(Budget!BA49:BA50)</f>
        <v>3403.3474999999971</v>
      </c>
      <c r="AZ42" s="5">
        <f>SUM(Budget!BB49:BB50)</f>
        <v>3242.0660416666669</v>
      </c>
      <c r="BA42" s="5">
        <f>SUM(Budget!BC49:BC50)</f>
        <v>230.40525336666701</v>
      </c>
      <c r="BB42" s="5">
        <f>SUM(Budget!BD49:BD50)</f>
        <v>230.40525336666701</v>
      </c>
      <c r="BC42" s="5">
        <f>SUM(Budget!BE49:BE50)</f>
        <v>230.40525336666701</v>
      </c>
      <c r="BD42" s="5">
        <f>SUM(Budget!BF49:BF50)</f>
        <v>230.40525336666701</v>
      </c>
      <c r="BE42" s="5">
        <f>SUM(Budget!BG49:BG50)</f>
        <v>230.40525336666701</v>
      </c>
      <c r="BF42" s="5">
        <f>SUM(Budget!BH49:BH50)</f>
        <v>230.40525336666701</v>
      </c>
      <c r="BG42" s="5">
        <f>SUM(Budget!BI49:BI50)</f>
        <v>230.40525336666701</v>
      </c>
      <c r="BH42" s="5">
        <f>SUM(Budget!BJ49:BJ50)</f>
        <v>230.40525336666701</v>
      </c>
      <c r="BI42" s="5">
        <f>SUM(Budget!BK49:BK50)</f>
        <v>230.40525336666701</v>
      </c>
      <c r="BJ42" s="5">
        <f>SUM(Budget!BL49:BL50)</f>
        <v>50610.405253366669</v>
      </c>
      <c r="BK42" s="5">
        <f>SUM(Budget!BM49:BM50)</f>
        <v>230.40525336666701</v>
      </c>
      <c r="BL42" s="5">
        <f>SUM(Budget!BN49:BN50)</f>
        <v>230.40525336666701</v>
      </c>
      <c r="BM42" s="5">
        <f>SUM(Budget!BO49:BO50)</f>
        <v>230.40525336666701</v>
      </c>
      <c r="BN42" s="5">
        <f>SUM(Budget!BP49:BP50)</f>
        <v>230.40525336666701</v>
      </c>
      <c r="BO42" s="5">
        <f>SUM(Budget!BQ49:BQ50)</f>
        <v>186.65525336666701</v>
      </c>
      <c r="BP42" s="5">
        <f>SUM(Budget!BR49:BR50)</f>
        <v>186.65525336666701</v>
      </c>
      <c r="BQ42" s="5">
        <f>SUM(Budget!BS49:BS50)</f>
        <v>186.65525336666701</v>
      </c>
      <c r="BR42" s="5">
        <f>SUM(Budget!BT49:BT50)</f>
        <v>186.65525336666701</v>
      </c>
      <c r="BS42" s="5">
        <f>SUM(Budget!BU49:BU50)</f>
        <v>186.65525336666701</v>
      </c>
      <c r="BT42" s="5">
        <f>SUM(Budget!BV49:BV50)</f>
        <v>157.48858670000001</v>
      </c>
      <c r="BU42" s="5">
        <f>SUM(Budget!BW49:BW50)</f>
        <v>219.98858670000001</v>
      </c>
      <c r="BV42" s="5">
        <f>SUM(Budget!BX49:BX50)</f>
        <v>50599.988586699998</v>
      </c>
      <c r="BW42" s="5">
        <f>SUM(Budget!BY49:BY50)</f>
        <v>219.98858670000001</v>
      </c>
      <c r="BX42" s="5">
        <f>SUM(Budget!BZ49:BZ50)</f>
        <v>219.98858670000001</v>
      </c>
      <c r="BY42" s="5">
        <f>SUM(Budget!CA49:CA50)</f>
        <v>176.23858670000001</v>
      </c>
      <c r="BZ42" s="5">
        <f>SUM(Budget!CB49:CB50)</f>
        <v>176.23858670000001</v>
      </c>
      <c r="CA42" s="5">
        <f>SUM(Budget!CC49:CC50)</f>
        <v>176.23858670000001</v>
      </c>
      <c r="CB42" s="5">
        <f>SUM(Budget!CD49:CD50)</f>
        <v>176.23858670000001</v>
      </c>
      <c r="CC42" s="5">
        <f>SUM(Budget!CE49:CE50)</f>
        <v>176.23858670000001</v>
      </c>
      <c r="CD42" s="5">
        <f>SUM(Budget!CF49:CF50)</f>
        <v>176.23858670000001</v>
      </c>
      <c r="CE42" s="5">
        <f>SUM(Budget!CG49:CG50)</f>
        <v>176.23858670000001</v>
      </c>
      <c r="CF42" s="5">
        <f>SUM(Budget!CH49:CH50)</f>
        <v>176.23858670000001</v>
      </c>
      <c r="CG42" s="5">
        <f>SUM(Budget!CI49:CI50)</f>
        <v>176.23858670000001</v>
      </c>
      <c r="CH42" s="5">
        <f>SUM(Budget!CJ49:CJ50)</f>
        <v>50556.238586699998</v>
      </c>
      <c r="CI42" s="5">
        <f>SUM(Budget!CK49:CK50)</f>
        <v>176.23858670000001</v>
      </c>
      <c r="CJ42" s="5">
        <f>SUM(Budget!CL49:CL50)</f>
        <v>176.23858670000001</v>
      </c>
      <c r="CK42" s="5">
        <f>SUM(Budget!CM49:CM50)</f>
        <v>176.23858670000001</v>
      </c>
      <c r="CL42" s="5">
        <f>SUM(Budget!CN49:CN50)</f>
        <v>230.40525336666701</v>
      </c>
      <c r="CM42" s="5">
        <f>SUM(Budget!CO49:CO50)</f>
        <v>230.40525336666701</v>
      </c>
      <c r="CN42" s="5">
        <f>SUM(Budget!CP49:CP50)</f>
        <v>230.40525336666701</v>
      </c>
      <c r="CO42" s="5">
        <f>SUM(Budget!CQ49:CQ50)</f>
        <v>230.40525336666701</v>
      </c>
      <c r="CP42" s="5">
        <f>SUM(Budget!CR49:CR50)</f>
        <v>230.40525336666701</v>
      </c>
      <c r="CQ42" s="5">
        <f>SUM(Budget!CS49:CS50)</f>
        <v>230.40525336666701</v>
      </c>
      <c r="CR42" s="5">
        <f>SUM(Budget!CT49:CT50)</f>
        <v>230.40525336666701</v>
      </c>
      <c r="CS42" s="5">
        <f>SUM(Budget!CU49:CU50)</f>
        <v>230.40525336666701</v>
      </c>
      <c r="CT42" s="5">
        <f>SUM(Budget!CV49:CV50)</f>
        <v>50610.405253366669</v>
      </c>
      <c r="CU42" s="5">
        <f>SUM(Budget!CW49:CW50)</f>
        <v>230.40525336666701</v>
      </c>
      <c r="CV42" s="5">
        <f>SUM(Budget!CX49:CX50)</f>
        <v>230.40525336666701</v>
      </c>
      <c r="CW42" s="5">
        <f>SUM(Budget!CY49:CY50)</f>
        <v>230.40525336666701</v>
      </c>
      <c r="CX42" s="5">
        <f>SUM(Budget!CZ49:CZ50)</f>
        <v>230.40525336666701</v>
      </c>
      <c r="CY42" s="5">
        <f>SUM(Budget!DA49:DA50)</f>
        <v>230.40525336666701</v>
      </c>
      <c r="CZ42" s="5">
        <f>SUM(Budget!DB49:DB50)</f>
        <v>230.40525336666701</v>
      </c>
      <c r="DA42" s="5">
        <f>SUM(Budget!DC49:DC50)</f>
        <v>347.07192003333398</v>
      </c>
      <c r="DB42" s="5">
        <f>SUM(Budget!DD49:DD50)</f>
        <v>230.40525336666701</v>
      </c>
      <c r="DC42" s="5">
        <f>SUM(Budget!DE49:DE50)</f>
        <v>230.40525336666701</v>
      </c>
      <c r="DD42" s="5">
        <f>SUM(Budget!DF49:DF50)</f>
        <v>230.40525336666701</v>
      </c>
      <c r="DE42" s="5">
        <f>SUM(Budget!DG49:DG50)</f>
        <v>230.40525336666701</v>
      </c>
      <c r="DF42" s="5">
        <f>SUM(Budget!DH49:DH50)</f>
        <v>50610.405253366669</v>
      </c>
      <c r="DG42" s="5">
        <f>SUM(Budget!DI49:DI50)</f>
        <v>230.40525336666701</v>
      </c>
      <c r="DH42" s="5">
        <f>SUM(Budget!DJ49:DJ50)</f>
        <v>230.40525336666701</v>
      </c>
      <c r="DI42" s="5">
        <f>SUM(Budget!DK49:DK50)</f>
        <v>230.40525336666701</v>
      </c>
      <c r="DJ42" s="5">
        <f>SUM(Budget!DL49:DL50)</f>
        <v>230.40525336666701</v>
      </c>
      <c r="DK42" s="5">
        <f>SUM(Budget!DM49:DM50)</f>
        <v>230.40525336666701</v>
      </c>
      <c r="DL42" s="5">
        <f>SUM(Budget!DN49:DN50)</f>
        <v>230.40525336666701</v>
      </c>
      <c r="DM42" s="5">
        <f>SUM(Budget!DO49:DO50)</f>
        <v>230.40525336666701</v>
      </c>
      <c r="DN42" s="5">
        <f>SUM(Budget!DP49:DP50)</f>
        <v>230.40525336666701</v>
      </c>
      <c r="DO42" s="5">
        <f>SUM(Budget!DQ49:DQ50)</f>
        <v>230.40525336666701</v>
      </c>
      <c r="DP42" s="5">
        <f>SUM(Budget!DR49:DR50)</f>
        <v>230.40525336666701</v>
      </c>
      <c r="DQ42" s="5">
        <f>SUM(Budget!DS49:DS50)</f>
        <v>230.40525336666701</v>
      </c>
      <c r="DR42" s="5">
        <f>SUM(Budget!DT49:DT50)</f>
        <v>52030.405253366669</v>
      </c>
      <c r="DS42" s="5">
        <f>SUM(Budget!DU49:DU50)</f>
        <v>230.40525336666701</v>
      </c>
      <c r="DT42" s="5">
        <f>SUM(Budget!DV49:DV50)</f>
        <v>230.40525336666701</v>
      </c>
      <c r="DU42" s="5">
        <f>SUM(Budget!DW49:DW50)</f>
        <v>230.40525336666701</v>
      </c>
      <c r="DV42" s="5">
        <f>SUM(Budget!DX49:DX50)</f>
        <v>230.40525336666701</v>
      </c>
      <c r="DW42" s="5">
        <f>SUM(Budget!DY49:DY50)</f>
        <v>230.40525336666701</v>
      </c>
      <c r="DX42" s="5">
        <f>SUM(Budget!DZ49:DZ50)</f>
        <v>230.40525336666701</v>
      </c>
      <c r="DY42" s="5">
        <f>SUM(Budget!EA49:EA50)</f>
        <v>230.40525336666701</v>
      </c>
      <c r="DZ42" s="5">
        <f>SUM(Budget!EB49:EB50)</f>
        <v>230.40525336666701</v>
      </c>
      <c r="EA42" s="5">
        <f>SUM(Budget!EC49:EC50)</f>
        <v>230.40525336666701</v>
      </c>
      <c r="EB42" s="5">
        <f>SUM(Budget!ED49:ED50)</f>
        <v>230.40525336666701</v>
      </c>
      <c r="EC42" s="5">
        <f>SUM(Budget!EE49:EE50)</f>
        <v>230.40525336666701</v>
      </c>
      <c r="ED42" s="5">
        <f>SUM(Budget!EF49:EF50)</f>
        <v>52030.405253366669</v>
      </c>
      <c r="EE42" s="5">
        <f>SUM(Budget!EG49:EG50)</f>
        <v>230.40525336666701</v>
      </c>
      <c r="EF42" s="5">
        <f>SUM(Budget!EH49:EH50)</f>
        <v>230.40525336666701</v>
      </c>
      <c r="EG42" s="5">
        <f>SUM(Budget!EI49:EI50)</f>
        <v>230.40525336666701</v>
      </c>
      <c r="EH42" s="5">
        <f>SUM(Budget!EJ49:EJ50)</f>
        <v>230.40525336666701</v>
      </c>
      <c r="EI42" s="5">
        <f>SUM(Budget!EK49:EK50)</f>
        <v>230.40525336666701</v>
      </c>
      <c r="EJ42" s="5">
        <f>SUM(Budget!EL49:EL50)</f>
        <v>230.40525336666701</v>
      </c>
      <c r="EK42" s="5">
        <f>SUM(Budget!EM49:EM50)</f>
        <v>230.40525336666701</v>
      </c>
      <c r="EL42" s="5">
        <f>SUM(Budget!EN49:EN50)</f>
        <v>230.40525336666701</v>
      </c>
      <c r="EM42" s="5">
        <f>SUM(Budget!EO49:EO50)</f>
        <v>230.40525336666701</v>
      </c>
      <c r="EN42" s="5">
        <f>SUM(Budget!EP49:EP50)</f>
        <v>230.40525336666701</v>
      </c>
      <c r="EO42" s="5">
        <f>SUM(Budget!EQ49:EQ50)</f>
        <v>230.40525336666701</v>
      </c>
      <c r="EP42" s="5">
        <f>SUM(Budget!ER49:ER50)</f>
        <v>52030.405253366669</v>
      </c>
      <c r="EQ42" s="5">
        <f>SUM(Budget!ES49:ES50)</f>
        <v>230.40525336666701</v>
      </c>
      <c r="ER42" s="5">
        <f>SUM(Budget!ET49:ET50)</f>
        <v>230.40525336666701</v>
      </c>
      <c r="ES42" s="5">
        <f>SUM(Budget!EU49:EU50)</f>
        <v>230.40525336666701</v>
      </c>
      <c r="ET42" s="5">
        <f>SUM(Budget!EV49:EV50)</f>
        <v>230.40525336666701</v>
      </c>
      <c r="EU42" s="5">
        <f>SUM(Budget!EW49:EW50)</f>
        <v>230.40525336666701</v>
      </c>
      <c r="EV42" s="5">
        <f>SUM(Budget!EX49:EX50)</f>
        <v>230.40525336666701</v>
      </c>
      <c r="EW42" s="5">
        <f>SUM(Budget!EY49:EY50)</f>
        <v>230.40525336666701</v>
      </c>
      <c r="EX42" s="5">
        <f>SUM(Budget!EZ49:EZ50)</f>
        <v>230.40525336666701</v>
      </c>
      <c r="EY42" s="5">
        <f>SUM(Budget!FA49:FA50)</f>
        <v>230.40525336666701</v>
      </c>
      <c r="EZ42" s="5">
        <f>SUM(Budget!FB49:FB50)</f>
        <v>230.40525336666701</v>
      </c>
      <c r="FA42" s="5">
        <f>SUM(Budget!FC49:FC50)</f>
        <v>230.40525336666701</v>
      </c>
      <c r="FB42" s="5">
        <f>SUM(Budget!FD49:FD50)</f>
        <v>52030.405253366669</v>
      </c>
      <c r="FC42" s="5">
        <f>SUM(Budget!FE49:FE50)</f>
        <v>2405.40525336667</v>
      </c>
      <c r="FD42" s="5">
        <f>SUM(Budget!FF49:FF50)</f>
        <v>0</v>
      </c>
      <c r="FE42" s="5">
        <f>SUM(Budget!FG49:FG50)</f>
        <v>0</v>
      </c>
      <c r="FF42" s="5">
        <f>SUM(Budget!FH49:FH50)</f>
        <v>0</v>
      </c>
      <c r="FG42" s="5">
        <f>SUM(Budget!FI49:FI50)</f>
        <v>0</v>
      </c>
      <c r="FH42" s="5">
        <f>SUM(Budget!FJ49:FJ50)</f>
        <v>0</v>
      </c>
      <c r="FI42" s="5">
        <f>SUM(Budget!FK49:FK50)</f>
        <v>0</v>
      </c>
      <c r="FJ42" s="5">
        <f>SUM(Budget!FL49:FL50)</f>
        <v>0</v>
      </c>
      <c r="FK42" s="5">
        <f>SUM(Budget!FM49:FM50)</f>
        <v>0</v>
      </c>
      <c r="FL42" s="5">
        <f>SUM(Budget!FN49:FN50)</f>
        <v>0</v>
      </c>
      <c r="FM42" s="5">
        <f>SUM(Budget!FO49:FO50)</f>
        <v>0</v>
      </c>
      <c r="FN42" s="5">
        <f>SUM(Budget!FP49:FP50)</f>
        <v>0</v>
      </c>
      <c r="FO42" s="5">
        <f>SUM(Budget!FQ49:FQ50)</f>
        <v>0</v>
      </c>
      <c r="FP42" s="5">
        <f>SUM(Budget!FR49:FR50)</f>
        <v>0</v>
      </c>
      <c r="FQ42" s="5">
        <f>SUM(Budget!FS49:FS50)</f>
        <v>0</v>
      </c>
      <c r="FR42" s="5">
        <f>SUM(Budget!FT49:FT50)</f>
        <v>0</v>
      </c>
      <c r="FS42" s="5">
        <f>SUM(Budget!FU49:FU50)</f>
        <v>0</v>
      </c>
      <c r="FT42" s="5">
        <f>SUM(Budget!FV49:FV50)</f>
        <v>0</v>
      </c>
      <c r="FU42" s="5">
        <f>SUM(Budget!FW49:FW50)</f>
        <v>0</v>
      </c>
      <c r="FV42" s="5">
        <f>SUM(Budget!FX49:FX50)</f>
        <v>0</v>
      </c>
      <c r="FW42" s="5">
        <f>SUM(Budget!FY49:FY50)</f>
        <v>0</v>
      </c>
      <c r="FX42" s="5">
        <f>SUM(Budget!FZ49:FZ50)</f>
        <v>0</v>
      </c>
      <c r="FY42" s="5">
        <f>SUM(Budget!GA49:GA50)</f>
        <v>0</v>
      </c>
      <c r="FZ42" s="5">
        <f>SUM(Budget!GB49:GB50)</f>
        <v>0</v>
      </c>
      <c r="GA42" s="5">
        <f>SUM(Budget!GC49:GC50)</f>
        <v>0</v>
      </c>
      <c r="GB42" s="5">
        <f>SUM(Budget!GD49:GD50)</f>
        <v>0</v>
      </c>
      <c r="GC42" s="5">
        <f>SUM(Budget!GE49:GE50)</f>
        <v>0</v>
      </c>
      <c r="GD42" s="5">
        <f>SUM(Budget!GF49:GF50)</f>
        <v>0</v>
      </c>
      <c r="GE42" s="5">
        <f>SUM(Budget!GG49:GG50)</f>
        <v>0</v>
      </c>
      <c r="GF42" s="5">
        <f>SUM(Budget!GH49:GH50)</f>
        <v>0</v>
      </c>
      <c r="GG42" s="5">
        <f>SUM(Budget!GI49:GI50)</f>
        <v>0</v>
      </c>
      <c r="GH42" s="5">
        <f>SUM(Budget!GJ49:GJ50)</f>
        <v>0</v>
      </c>
      <c r="GI42" s="5">
        <f>SUM(Budget!GK49:GK50)</f>
        <v>0</v>
      </c>
      <c r="GJ42" s="5">
        <f>SUM(Budget!GL49:GL50)</f>
        <v>0</v>
      </c>
      <c r="GK42" s="5">
        <f>SUM(Budget!GM49:GM50)</f>
        <v>0</v>
      </c>
      <c r="GL42" s="5">
        <f>SUM(Budget!GN49:GN50)</f>
        <v>0</v>
      </c>
      <c r="GM42" s="5">
        <f>SUM(Budget!GO49:GO50)</f>
        <v>0</v>
      </c>
      <c r="GN42" s="5">
        <f>SUM(Budget!GP49:GP50)</f>
        <v>0</v>
      </c>
      <c r="GO42" s="5">
        <f>SUM(Budget!GQ49:GQ50)</f>
        <v>0</v>
      </c>
      <c r="GP42" s="5">
        <f>SUM(Budget!GR49:GR50)</f>
        <v>0</v>
      </c>
      <c r="GQ42" s="5">
        <f>SUM(Budget!GS49:GS50)</f>
        <v>0</v>
      </c>
      <c r="GR42" s="5">
        <f>SUM(Budget!GT49:GT50)</f>
        <v>0</v>
      </c>
      <c r="GS42" s="5">
        <f>SUM(Budget!GU49:GU50)</f>
        <v>0</v>
      </c>
      <c r="GT42" s="5">
        <f>SUM(Budget!GV49:GV50)</f>
        <v>0</v>
      </c>
      <c r="GU42" s="5">
        <f>SUM(Budget!GW49:GW50)</f>
        <v>0</v>
      </c>
      <c r="GV42" s="5">
        <f>SUM(Budget!GX49:GX50)</f>
        <v>0</v>
      </c>
      <c r="GW42" s="5">
        <f>SUM(Budget!GY49:GY50)</f>
        <v>0</v>
      </c>
      <c r="GX42" s="5">
        <f>SUM(Budget!GZ49:GZ50)</f>
        <v>0</v>
      </c>
      <c r="GY42" s="5">
        <f>SUM(Budget!HA49:HA50)</f>
        <v>0</v>
      </c>
      <c r="GZ42" s="5">
        <f>SUM(Budget!HB49:HB50)</f>
        <v>0</v>
      </c>
      <c r="HA42" s="5">
        <f>SUM(Budget!HC49:HC50)</f>
        <v>0</v>
      </c>
      <c r="HB42" s="5">
        <f>SUM(Budget!HD49:HD50)</f>
        <v>0</v>
      </c>
      <c r="HC42" s="5">
        <f>SUM(Budget!HE49:HE50)</f>
        <v>0</v>
      </c>
      <c r="HD42" s="5">
        <f>SUM(Budget!HF49:HF50)</f>
        <v>0</v>
      </c>
      <c r="HE42" s="5">
        <f>SUM(Budget!HG49:HG50)</f>
        <v>0</v>
      </c>
      <c r="HF42" s="5">
        <f>SUM(Budget!HH49:HH50)</f>
        <v>0</v>
      </c>
      <c r="HG42" s="5">
        <f>SUM(Budget!HI49:HI50)</f>
        <v>0</v>
      </c>
      <c r="HH42" s="5">
        <f>SUM(Budget!HJ49:HJ50)</f>
        <v>0</v>
      </c>
      <c r="HI42" s="5">
        <f>SUM(Budget!HK49:HK50)</f>
        <v>0</v>
      </c>
      <c r="HJ42" s="5">
        <f>SUM(Budget!HL49:HL50)</f>
        <v>0</v>
      </c>
      <c r="HK42" s="5">
        <f>SUM(Budget!HM49:HM50)</f>
        <v>0</v>
      </c>
      <c r="HL42" s="5">
        <f>SUM(Budget!HN49:HN50)</f>
        <v>0</v>
      </c>
      <c r="HM42" s="5">
        <f>SUM(Budget!HO49:HO50)</f>
        <v>0</v>
      </c>
      <c r="HN42" s="5">
        <f>SUM(Budget!HP49:HP50)</f>
        <v>0</v>
      </c>
      <c r="HO42" s="5">
        <f>SUM(Budget!HQ49:HQ50)</f>
        <v>0</v>
      </c>
      <c r="HP42" s="5">
        <f>SUM(Budget!HR49:HR50)</f>
        <v>0</v>
      </c>
      <c r="HQ42" s="5">
        <f>SUM(Budget!HS49:HS50)</f>
        <v>0</v>
      </c>
      <c r="HR42" s="5">
        <f>SUM(Budget!HT49:HT50)</f>
        <v>0</v>
      </c>
      <c r="HS42" s="5">
        <f>SUM(Budget!HU49:HU50)</f>
        <v>0</v>
      </c>
      <c r="HT42" s="5">
        <f>SUM(Budget!HV49:HV50)</f>
        <v>0</v>
      </c>
      <c r="HU42" s="5">
        <f>SUM(Budget!HW49:HW50)</f>
        <v>0</v>
      </c>
      <c r="HV42" s="5">
        <f>SUM(Budget!HX49:HX50)</f>
        <v>0</v>
      </c>
      <c r="HW42" s="5">
        <f>SUM(Budget!HY49:HY50)</f>
        <v>0</v>
      </c>
      <c r="HX42" s="5">
        <f>SUM(Budget!HZ49:HZ50)</f>
        <v>0</v>
      </c>
      <c r="HY42" s="5">
        <f>SUM(Budget!IA49:IA50)</f>
        <v>0</v>
      </c>
      <c r="HZ42" s="5">
        <f>SUM(Budget!IB49:IB50)</f>
        <v>0</v>
      </c>
      <c r="IA42" s="5">
        <f>SUM(Budget!IC49:IC50)</f>
        <v>0</v>
      </c>
      <c r="IB42" s="5">
        <f>SUM(Budget!ID49:ID50)</f>
        <v>0</v>
      </c>
      <c r="IC42" s="5">
        <f>SUM(Budget!IE49:IE50)</f>
        <v>0</v>
      </c>
      <c r="ID42" s="5">
        <f>SUM(Budget!IF49:IF50)</f>
        <v>0</v>
      </c>
      <c r="IE42" s="5">
        <f>SUM(Budget!IG49:IG50)</f>
        <v>0</v>
      </c>
      <c r="IF42" s="5">
        <f>SUM(Budget!IH49:IH50)</f>
        <v>0</v>
      </c>
      <c r="IG42" s="5">
        <f>SUM(Budget!II49:II50)</f>
        <v>0</v>
      </c>
      <c r="IH42" s="5">
        <f>SUM(Budget!IJ49:IJ50)</f>
        <v>0</v>
      </c>
      <c r="II42" s="5">
        <f>SUM(Budget!IK49:IK50)</f>
        <v>0</v>
      </c>
      <c r="IJ42" s="5">
        <f>SUM(Budget!IL49:IL50)</f>
        <v>0</v>
      </c>
      <c r="IK42" s="5">
        <f>SUM(Budget!IM49:IM50)</f>
        <v>0</v>
      </c>
      <c r="IL42" s="5">
        <f>SUM(Budget!IN49:IN50)</f>
        <v>0</v>
      </c>
      <c r="IM42" s="5">
        <f>SUM(Budget!IO49:IO50)</f>
        <v>0</v>
      </c>
      <c r="IN42" s="5">
        <f>SUM(Budget!IP49:IP50)</f>
        <v>0</v>
      </c>
      <c r="IO42" s="5">
        <f>SUM(Budget!IQ49:IQ50)</f>
        <v>0</v>
      </c>
      <c r="IP42" s="5">
        <f>SUM(Budget!IR49:IR50)</f>
        <v>0</v>
      </c>
      <c r="IQ42" s="5">
        <f>SUM(Budget!IS49:IS50)</f>
        <v>0</v>
      </c>
      <c r="IR42" s="5">
        <f>SUM(Budget!IT49:IT50)</f>
        <v>0</v>
      </c>
      <c r="IS42" s="5">
        <f>SUM(Budget!IU49:IU50)</f>
        <v>0</v>
      </c>
      <c r="IT42" s="5">
        <f>SUM(Budget!IV49:IV50)</f>
        <v>0</v>
      </c>
      <c r="IU42" s="5">
        <f>SUM(Budget!IW49:IW50)</f>
        <v>0</v>
      </c>
      <c r="IV42" s="5">
        <f>SUM(Budget!IX49:IX50)</f>
        <v>0</v>
      </c>
      <c r="IW42" s="5">
        <f>SUM(Budget!IY49:IY50)</f>
        <v>0</v>
      </c>
      <c r="IX42" s="5">
        <f>SUM(Budget!IZ49:IZ50)</f>
        <v>0</v>
      </c>
      <c r="IY42" s="5">
        <f>SUM(Budget!JA49:JA50)</f>
        <v>0</v>
      </c>
      <c r="IZ42" s="5">
        <f>SUM(Budget!JB49:JB50)</f>
        <v>0</v>
      </c>
      <c r="JA42" s="5">
        <f>SUM(Budget!JC49:JC50)</f>
        <v>0</v>
      </c>
      <c r="JB42" s="5">
        <f>SUM(Budget!JD49:JD50)</f>
        <v>0</v>
      </c>
      <c r="JC42" s="5">
        <f>SUM(Budget!JE49:JE50)</f>
        <v>0</v>
      </c>
      <c r="JD42" s="5">
        <f>SUM(Budget!JF49:JF50)</f>
        <v>0</v>
      </c>
      <c r="JE42" s="5">
        <f>SUM(Budget!JG49:JG50)</f>
        <v>0</v>
      </c>
      <c r="JF42" s="5">
        <f>SUM(Budget!JH49:JH50)</f>
        <v>0</v>
      </c>
      <c r="JG42" s="5">
        <f>SUM(Budget!JI49:JI50)</f>
        <v>0</v>
      </c>
      <c r="JH42" s="5">
        <f>SUM(Budget!JJ49:JJ50)</f>
        <v>0</v>
      </c>
      <c r="JI42" s="5">
        <f>SUM(Budget!JK49:JK50)</f>
        <v>0</v>
      </c>
      <c r="JJ42" s="5">
        <f>SUM(Budget!JL49:JL50)</f>
        <v>0</v>
      </c>
      <c r="JK42" s="5">
        <f>SUM(Budget!JM49:JM50)</f>
        <v>0</v>
      </c>
      <c r="JL42" s="5">
        <f>SUM(Budget!JN49:JN50)</f>
        <v>0</v>
      </c>
      <c r="JM42" s="5">
        <f>SUM(Budget!JO49:JO50)</f>
        <v>0</v>
      </c>
      <c r="JN42" s="5">
        <f>SUM(Budget!JP49:JP50)</f>
        <v>0</v>
      </c>
      <c r="JO42" s="5">
        <f>SUM(Budget!JQ49:JQ50)</f>
        <v>0</v>
      </c>
      <c r="JP42" s="5">
        <f>SUM(Budget!JR49:JR50)</f>
        <v>0</v>
      </c>
      <c r="JQ42" s="5">
        <f>SUM(Budget!JS49:JS50)</f>
        <v>0</v>
      </c>
      <c r="JR42" s="5">
        <f>SUM(Budget!JT49:JT50)</f>
        <v>0</v>
      </c>
      <c r="JS42" s="5">
        <f>SUM(Budget!JU49:JU50)</f>
        <v>0</v>
      </c>
      <c r="JT42" s="5">
        <f>SUM(Budget!JV49:JV50)</f>
        <v>0</v>
      </c>
      <c r="JU42" s="5">
        <f>SUM(Budget!JW49:JW50)</f>
        <v>0</v>
      </c>
      <c r="JV42" s="5">
        <f>SUM(Budget!JX49:JX50)</f>
        <v>0</v>
      </c>
      <c r="JW42" s="5">
        <f>SUM(Budget!JY49:JY50)</f>
        <v>0</v>
      </c>
      <c r="JX42" s="5">
        <f>SUM(Budget!JZ49:JZ50)</f>
        <v>0</v>
      </c>
      <c r="JY42" s="5">
        <f>SUM(Budget!KA49:KA50)</f>
        <v>0</v>
      </c>
      <c r="JZ42" s="5">
        <f>SUM(Budget!KB49:KB50)</f>
        <v>0</v>
      </c>
      <c r="KA42" s="5">
        <f>SUM(Budget!KC49:KC50)</f>
        <v>0</v>
      </c>
      <c r="KB42" s="5">
        <f>SUM(Budget!KD49:KD50)</f>
        <v>0</v>
      </c>
      <c r="KC42" s="5">
        <f>SUM(Budget!KE49:KE50)</f>
        <v>0</v>
      </c>
      <c r="KD42" s="5">
        <f>SUM(Budget!KF49:KF50)</f>
        <v>0</v>
      </c>
      <c r="KE42" s="5">
        <f>SUM(Budget!KG49:KG50)</f>
        <v>0</v>
      </c>
      <c r="KF42" s="5">
        <f>SUM(Budget!KH49:KH50)</f>
        <v>0</v>
      </c>
      <c r="KG42" s="5">
        <f>SUM(Budget!KI49:KI50)</f>
        <v>0</v>
      </c>
      <c r="KH42" s="5">
        <f>SUM(Budget!KJ49:KJ50)</f>
        <v>0</v>
      </c>
      <c r="KI42" s="5">
        <f>SUM(Budget!KK49:KK50)</f>
        <v>0</v>
      </c>
    </row>
    <row r="43" spans="2:295">
      <c r="B43" s="8" t="s">
        <v>20</v>
      </c>
      <c r="C43" s="9">
        <v>701</v>
      </c>
      <c r="D43" s="5"/>
    </row>
    <row r="44" spans="2:295" ht="16" thickBot="1">
      <c r="B44" s="12" t="s">
        <v>21</v>
      </c>
      <c r="C44" s="13">
        <v>702</v>
      </c>
      <c r="D44" s="5"/>
    </row>
    <row r="45" spans="2:295" ht="16" thickBot="1">
      <c r="B45" s="16" t="s">
        <v>141</v>
      </c>
      <c r="C45" s="17">
        <v>800</v>
      </c>
      <c r="D45" s="5"/>
    </row>
    <row r="46" spans="2:295">
      <c r="B46" s="8" t="s">
        <v>142</v>
      </c>
      <c r="C46" s="9">
        <v>801</v>
      </c>
      <c r="D46" s="5"/>
    </row>
    <row r="47" spans="2:295">
      <c r="B47" s="10" t="s">
        <v>143</v>
      </c>
      <c r="C47" s="11">
        <v>802</v>
      </c>
      <c r="D47" s="5"/>
    </row>
    <row r="48" spans="2:295">
      <c r="B48" s="10" t="s">
        <v>144</v>
      </c>
      <c r="C48" s="11">
        <v>803</v>
      </c>
      <c r="D48" s="5"/>
    </row>
    <row r="49" spans="2:4">
      <c r="B49" s="18" t="s">
        <v>145</v>
      </c>
      <c r="C49" s="19">
        <v>804</v>
      </c>
      <c r="D4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8216-29CB-40AA-B5E8-711E9362E65D}">
  <dimension ref="B1:BY18"/>
  <sheetViews>
    <sheetView showGridLines="0" topLeftCell="C1" zoomScale="212" zoomScaleNormal="160" workbookViewId="0">
      <selection activeCell="E14" sqref="E14"/>
    </sheetView>
  </sheetViews>
  <sheetFormatPr baseColWidth="10" defaultColWidth="11.5" defaultRowHeight="15"/>
  <cols>
    <col min="3" max="3" width="37.1640625" customWidth="1"/>
    <col min="4" max="4" width="13.1640625" customWidth="1"/>
    <col min="5" max="5" width="14" customWidth="1"/>
    <col min="6" max="6" width="13.1640625" bestFit="1" customWidth="1"/>
  </cols>
  <sheetData>
    <row r="1" spans="2:9" ht="16" thickBot="1"/>
    <row r="2" spans="2:9" ht="16" thickBot="1">
      <c r="B2" s="120"/>
      <c r="C2" s="20"/>
      <c r="D2" s="20"/>
      <c r="E2" s="20"/>
      <c r="F2" s="20"/>
      <c r="G2" s="20"/>
      <c r="H2" s="20"/>
      <c r="I2" s="121"/>
    </row>
    <row r="3" spans="2:9" ht="16" thickBot="1">
      <c r="B3" s="122"/>
      <c r="E3" s="475" t="s">
        <v>933</v>
      </c>
      <c r="F3" s="476"/>
      <c r="I3" s="123"/>
    </row>
    <row r="4" spans="2:9" s="50" customFormat="1" ht="16" thickBot="1">
      <c r="B4" s="124"/>
      <c r="C4" s="54" t="s">
        <v>715</v>
      </c>
      <c r="D4" s="64" t="s">
        <v>716</v>
      </c>
      <c r="E4" s="54" t="s">
        <v>147</v>
      </c>
      <c r="F4" s="54" t="s">
        <v>148</v>
      </c>
      <c r="I4" s="125"/>
    </row>
    <row r="5" spans="2:9" s="1" customFormat="1">
      <c r="B5" s="126"/>
      <c r="C5" s="117" t="s">
        <v>100</v>
      </c>
      <c r="D5" s="135">
        <v>100</v>
      </c>
      <c r="E5" s="55">
        <f>Balance!D2</f>
        <v>2748292.4043811434</v>
      </c>
      <c r="F5" s="47">
        <f>Balance!D10</f>
        <v>2655427.4801826575</v>
      </c>
      <c r="I5" s="127"/>
    </row>
    <row r="6" spans="2:9" s="1" customFormat="1">
      <c r="B6" s="126"/>
      <c r="C6" s="118" t="s">
        <v>761</v>
      </c>
      <c r="D6" s="136">
        <v>201</v>
      </c>
      <c r="E6" s="45">
        <f>Balance!D3</f>
        <v>606587.5453602738</v>
      </c>
      <c r="F6" s="48">
        <f>Balance!D11</f>
        <v>576929</v>
      </c>
      <c r="I6" s="127"/>
    </row>
    <row r="7" spans="2:9" s="1" customFormat="1">
      <c r="B7" s="126"/>
      <c r="C7" s="118" t="s">
        <v>762</v>
      </c>
      <c r="D7" s="136">
        <v>202</v>
      </c>
      <c r="E7" s="45">
        <f>Balance!D4</f>
        <v>1020526.42648531</v>
      </c>
      <c r="F7" s="48">
        <f>Balance!D12</f>
        <v>1043357.7860912948</v>
      </c>
      <c r="I7" s="127"/>
    </row>
    <row r="8" spans="2:9" s="1" customFormat="1">
      <c r="B8" s="126"/>
      <c r="C8" s="118" t="s">
        <v>118</v>
      </c>
      <c r="D8" s="136">
        <v>300</v>
      </c>
      <c r="E8" s="45">
        <f>Balance!D5</f>
        <v>1858373.0946747479</v>
      </c>
      <c r="F8" s="48">
        <f>Balance!D13</f>
        <v>1808099.6170356504</v>
      </c>
      <c r="I8" s="127"/>
    </row>
    <row r="9" spans="2:9" s="1" customFormat="1">
      <c r="B9" s="126"/>
      <c r="C9" s="118" t="s">
        <v>121</v>
      </c>
      <c r="D9" s="136">
        <v>400</v>
      </c>
      <c r="E9" s="45">
        <f>Balance!D6</f>
        <v>862102.27139113087</v>
      </c>
      <c r="F9" s="48">
        <f>Balance!D14</f>
        <v>625741.07360000012</v>
      </c>
      <c r="I9" s="127"/>
    </row>
    <row r="10" spans="2:9" s="1" customFormat="1">
      <c r="B10" s="126"/>
      <c r="C10" s="118" t="s">
        <v>130</v>
      </c>
      <c r="D10" s="136">
        <v>500</v>
      </c>
      <c r="E10" s="45">
        <f>Balance!D7</f>
        <v>8357719.7864257861</v>
      </c>
      <c r="F10" s="48">
        <f>Balance!D15+Balance!D16+Balance!D17</f>
        <v>6377939.9687841022</v>
      </c>
      <c r="I10" s="127"/>
    </row>
    <row r="11" spans="2:9" s="1" customFormat="1">
      <c r="B11" s="126"/>
      <c r="C11" s="118" t="s">
        <v>140</v>
      </c>
      <c r="D11" s="136">
        <v>700</v>
      </c>
      <c r="E11" s="45">
        <f>Balance!D8</f>
        <v>206091.06484216647</v>
      </c>
      <c r="F11" s="48">
        <f>Balance!D18</f>
        <v>202513</v>
      </c>
      <c r="I11" s="127"/>
    </row>
    <row r="12" spans="2:9" s="1" customFormat="1" ht="16" thickBot="1">
      <c r="B12" s="126"/>
      <c r="C12" s="119" t="s">
        <v>141</v>
      </c>
      <c r="D12" s="137">
        <v>800</v>
      </c>
      <c r="E12" s="46">
        <f>Balance!D9</f>
        <v>129962.5029475539</v>
      </c>
      <c r="F12" s="49">
        <f>Balance!D19</f>
        <v>54110.842218985257</v>
      </c>
      <c r="I12" s="127"/>
    </row>
    <row r="13" spans="2:9" s="1" customFormat="1" ht="16" thickBot="1">
      <c r="B13" s="126"/>
      <c r="C13" s="51"/>
      <c r="D13" s="134" t="s">
        <v>152</v>
      </c>
      <c r="E13" s="138">
        <f t="shared" ref="E13:F13" si="0">SUM(E5:E12)</f>
        <v>15789655.096508112</v>
      </c>
      <c r="F13" s="139">
        <f t="shared" si="0"/>
        <v>13344118.767912691</v>
      </c>
      <c r="I13" s="127"/>
    </row>
    <row r="14" spans="2:9" s="1" customFormat="1">
      <c r="B14" s="126"/>
      <c r="C14" s="51"/>
      <c r="D14" s="51"/>
      <c r="I14" s="127"/>
    </row>
    <row r="15" spans="2:9" s="1" customFormat="1">
      <c r="B15" s="126"/>
      <c r="C15" s="1" t="s">
        <v>924</v>
      </c>
      <c r="I15" s="127"/>
    </row>
    <row r="16" spans="2:9" s="50" customFormat="1">
      <c r="B16" s="124"/>
      <c r="I16" s="125"/>
    </row>
    <row r="17" spans="2:77">
      <c r="B17" s="122"/>
      <c r="F17" s="1"/>
      <c r="G17" s="50"/>
      <c r="H17" s="50"/>
      <c r="I17" s="125"/>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row>
    <row r="18" spans="2:77" ht="16" thickBot="1">
      <c r="B18" s="128"/>
      <c r="C18" s="21"/>
      <c r="D18" s="21"/>
      <c r="E18" s="21"/>
      <c r="F18" s="129"/>
      <c r="G18" s="129"/>
      <c r="H18" s="129"/>
      <c r="I18" s="130"/>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row>
  </sheetData>
  <mergeCells count="1">
    <mergeCell ref="E3:F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EB21D-9C04-4573-B10E-02A4B63C0A8C}">
  <dimension ref="A1:NA323"/>
  <sheetViews>
    <sheetView showGridLines="0" zoomScale="162" zoomScaleNormal="160" workbookViewId="0">
      <pane xSplit="4" topLeftCell="BM1" activePane="topRight" state="frozen"/>
      <selection activeCell="BF3" sqref="BF3"/>
      <selection pane="topRight" activeCell="BO17" sqref="M15:BO17"/>
    </sheetView>
  </sheetViews>
  <sheetFormatPr baseColWidth="10" defaultColWidth="11.5" defaultRowHeight="15" outlineLevelCol="2"/>
  <cols>
    <col min="1" max="1" width="14.6640625" customWidth="1"/>
    <col min="2" max="2" width="41.83203125" customWidth="1"/>
    <col min="3" max="3" width="13.1640625" customWidth="1"/>
    <col min="4" max="4" width="13.6640625" customWidth="1"/>
    <col min="5" max="5" width="14.6640625" style="3" hidden="1" customWidth="1" outlineLevel="1"/>
    <col min="6" max="9" width="11.5" hidden="1" customWidth="1" outlineLevel="1"/>
    <col min="10" max="10" width="11.83203125" hidden="1" customWidth="1" outlineLevel="1"/>
    <col min="11" max="12" width="11.5" hidden="1" customWidth="1" outlineLevel="1"/>
    <col min="13" max="13" width="11.5" collapsed="1"/>
    <col min="14" max="15" width="11.5" hidden="1" customWidth="1" outlineLevel="2"/>
    <col min="16" max="24" width="11.83203125" hidden="1" customWidth="1" outlineLevel="2"/>
    <col min="25" max="25" width="11.83203125" bestFit="1" customWidth="1" collapsed="1"/>
    <col min="26" max="28" width="11.83203125" hidden="1" customWidth="1" outlineLevel="1"/>
    <col min="29" max="30" width="11.5" hidden="1" customWidth="1" outlineLevel="1"/>
    <col min="31" max="36" width="11.83203125" hidden="1" customWidth="1" outlineLevel="1"/>
    <col min="37" max="37" width="11.83203125" bestFit="1" customWidth="1" collapsed="1"/>
    <col min="38" max="46" width="11.83203125" hidden="1" customWidth="1" outlineLevel="1"/>
    <col min="47" max="48" width="12.83203125" hidden="1" customWidth="1" outlineLevel="1"/>
    <col min="49" max="49" width="15.5" style="23" bestFit="1" customWidth="1" collapsed="1"/>
    <col min="50" max="57" width="12.83203125" hidden="1" customWidth="1" outlineLevel="1"/>
    <col min="58" max="60" width="13.1640625" hidden="1" customWidth="1" outlineLevel="1"/>
    <col min="61" max="61" width="12.5" bestFit="1" customWidth="1" collapsed="1"/>
    <col min="62" max="62" width="12.5" bestFit="1" customWidth="1"/>
    <col min="63" max="63" width="11.6640625" customWidth="1"/>
    <col min="64" max="68" width="12.5" bestFit="1" customWidth="1"/>
    <col min="69" max="69" width="13.1640625" bestFit="1" customWidth="1"/>
    <col min="77" max="77" width="11.83203125" bestFit="1" customWidth="1"/>
    <col min="79" max="80" width="11.83203125" bestFit="1" customWidth="1"/>
    <col min="292" max="293" width="12.83203125" bestFit="1" customWidth="1"/>
  </cols>
  <sheetData>
    <row r="1" spans="1:293" s="50" customFormat="1" ht="16" thickBot="1">
      <c r="A1" s="54"/>
      <c r="B1" s="54" t="s">
        <v>715</v>
      </c>
      <c r="C1" s="54" t="s">
        <v>716</v>
      </c>
      <c r="D1" s="417" t="s">
        <v>932</v>
      </c>
      <c r="E1" s="66">
        <f>Budget!F1</f>
        <v>44287</v>
      </c>
      <c r="F1" s="67">
        <f>Budget!G1</f>
        <v>44317</v>
      </c>
      <c r="G1" s="67">
        <f>Budget!H1</f>
        <v>44348</v>
      </c>
      <c r="H1" s="67">
        <f>Budget!I1</f>
        <v>44378</v>
      </c>
      <c r="I1" s="67">
        <f>Budget!J1</f>
        <v>44409</v>
      </c>
      <c r="J1" s="67">
        <f>Budget!K1</f>
        <v>44440</v>
      </c>
      <c r="K1" s="67">
        <f>Budget!L1</f>
        <v>44470</v>
      </c>
      <c r="L1" s="67">
        <f>Budget!M1</f>
        <v>44501</v>
      </c>
      <c r="M1" s="67">
        <f>Budget!N1</f>
        <v>44531</v>
      </c>
      <c r="N1" s="67">
        <f>Budget!O1</f>
        <v>44562</v>
      </c>
      <c r="O1" s="67">
        <f>Budget!P1</f>
        <v>44593</v>
      </c>
      <c r="P1" s="67">
        <f>Budget!Q1</f>
        <v>44621</v>
      </c>
      <c r="Q1" s="67">
        <f>Budget!R1</f>
        <v>44652</v>
      </c>
      <c r="R1" s="67">
        <f>Budget!S1</f>
        <v>44682</v>
      </c>
      <c r="S1" s="67">
        <f>Budget!T1</f>
        <v>44713</v>
      </c>
      <c r="T1" s="67">
        <f>Budget!U1</f>
        <v>44743</v>
      </c>
      <c r="U1" s="67">
        <f>Budget!V1</f>
        <v>44774</v>
      </c>
      <c r="V1" s="67">
        <f>Budget!W1</f>
        <v>44805</v>
      </c>
      <c r="W1" s="67">
        <f>Budget!X1</f>
        <v>44835</v>
      </c>
      <c r="X1" s="67">
        <f>Budget!Y1</f>
        <v>44866</v>
      </c>
      <c r="Y1" s="67">
        <f>Budget!Z1</f>
        <v>44896</v>
      </c>
      <c r="Z1" s="67">
        <f>Budget!AA1</f>
        <v>44927</v>
      </c>
      <c r="AA1" s="67">
        <f>Budget!AB1</f>
        <v>44958</v>
      </c>
      <c r="AB1" s="67">
        <f>Budget!AC1</f>
        <v>44986</v>
      </c>
      <c r="AC1" s="67">
        <f>Budget!AD1</f>
        <v>45017</v>
      </c>
      <c r="AD1" s="67">
        <f>Budget!AE1</f>
        <v>45047</v>
      </c>
      <c r="AE1" s="67">
        <f>Budget!AF1</f>
        <v>45078</v>
      </c>
      <c r="AF1" s="67">
        <f>Budget!AG1</f>
        <v>45108</v>
      </c>
      <c r="AG1" s="67">
        <f>Budget!AH1</f>
        <v>45139</v>
      </c>
      <c r="AH1" s="67">
        <f>Budget!AI1</f>
        <v>45170</v>
      </c>
      <c r="AI1" s="67">
        <f>Budget!AJ1</f>
        <v>45200</v>
      </c>
      <c r="AJ1" s="67">
        <f>Budget!AK1</f>
        <v>45231</v>
      </c>
      <c r="AK1" s="67">
        <f>Budget!AL1</f>
        <v>45261</v>
      </c>
      <c r="AL1" s="67">
        <f>Budget!AM1</f>
        <v>45292</v>
      </c>
      <c r="AM1" s="67">
        <f>Budget!AN1</f>
        <v>45323</v>
      </c>
      <c r="AN1" s="67">
        <f>Budget!AO1</f>
        <v>45352</v>
      </c>
      <c r="AO1" s="67">
        <f>Budget!AP1</f>
        <v>45383</v>
      </c>
      <c r="AP1" s="67">
        <f>Budget!AQ1</f>
        <v>45413</v>
      </c>
      <c r="AQ1" s="67">
        <f>Budget!AR1</f>
        <v>45444</v>
      </c>
      <c r="AR1" s="67">
        <f>Budget!AS1</f>
        <v>45474</v>
      </c>
      <c r="AS1" s="67">
        <f>Budget!AT1</f>
        <v>45505</v>
      </c>
      <c r="AT1" s="67">
        <f>Budget!AU1</f>
        <v>45536</v>
      </c>
      <c r="AU1" s="67">
        <f>Budget!AV1</f>
        <v>45566</v>
      </c>
      <c r="AV1" s="67">
        <f>Budget!AW1</f>
        <v>45597</v>
      </c>
      <c r="AW1" s="67">
        <f>Budget!AX1</f>
        <v>45627</v>
      </c>
      <c r="AX1" s="67">
        <f>Budget!AY1</f>
        <v>45658</v>
      </c>
      <c r="AY1" s="67">
        <f>Budget!AZ1</f>
        <v>45689</v>
      </c>
      <c r="AZ1" s="67">
        <f>Budget!BA1</f>
        <v>45717</v>
      </c>
      <c r="BA1" s="67">
        <f>Budget!BB1</f>
        <v>45748</v>
      </c>
      <c r="BB1" s="67">
        <f>Budget!BC1</f>
        <v>45778</v>
      </c>
      <c r="BC1" s="67">
        <f>Budget!BD1</f>
        <v>45809</v>
      </c>
      <c r="BD1" s="67">
        <f>Budget!BE1</f>
        <v>45839</v>
      </c>
      <c r="BE1" s="67">
        <f>Budget!BF1</f>
        <v>45870</v>
      </c>
      <c r="BF1" s="67">
        <f>Budget!BG1</f>
        <v>45901</v>
      </c>
      <c r="BG1" s="67">
        <f>Budget!BH1</f>
        <v>45931</v>
      </c>
      <c r="BH1" s="67">
        <f>Budget!BI1</f>
        <v>45962</v>
      </c>
      <c r="BI1" s="67">
        <f>Budget!BJ1</f>
        <v>45992</v>
      </c>
      <c r="BJ1" s="67">
        <f>Budget!BK1</f>
        <v>46023</v>
      </c>
      <c r="BK1" s="67">
        <f>Budget!BL1</f>
        <v>46054</v>
      </c>
      <c r="BL1" s="67">
        <f>Budget!BM1</f>
        <v>46082</v>
      </c>
      <c r="BM1" s="67">
        <f>Budget!BN1</f>
        <v>46113</v>
      </c>
      <c r="BN1" s="67">
        <f>Budget!BO1</f>
        <v>46143</v>
      </c>
      <c r="BO1" s="67">
        <f>Budget!BP1</f>
        <v>46174</v>
      </c>
      <c r="BP1" s="214">
        <f>Budget!BQ1</f>
        <v>46204</v>
      </c>
      <c r="BQ1" s="67">
        <f>Budget!BR1</f>
        <v>46235</v>
      </c>
      <c r="BR1" s="67">
        <f>Budget!BS1</f>
        <v>46266</v>
      </c>
      <c r="BS1" s="67">
        <f>Budget!BT1</f>
        <v>46296</v>
      </c>
      <c r="BT1" s="67">
        <f>Budget!BU1</f>
        <v>46327</v>
      </c>
      <c r="BU1" s="67">
        <f>Budget!BV1</f>
        <v>46357</v>
      </c>
      <c r="BV1" s="67">
        <f>Budget!BW1</f>
        <v>46388</v>
      </c>
      <c r="BW1" s="67">
        <f>Budget!BX1</f>
        <v>46419</v>
      </c>
      <c r="BX1" s="67">
        <f>Budget!BY1</f>
        <v>46447</v>
      </c>
      <c r="BY1" s="67">
        <f>Budget!BZ1</f>
        <v>46478</v>
      </c>
      <c r="BZ1" s="67">
        <f>Budget!CA1</f>
        <v>46508</v>
      </c>
      <c r="CA1" s="67">
        <f>Budget!CB1</f>
        <v>46539</v>
      </c>
      <c r="CB1" s="67">
        <f>Budget!CC1</f>
        <v>46569</v>
      </c>
      <c r="CC1" s="67">
        <f>Budget!CD1</f>
        <v>46600</v>
      </c>
      <c r="CD1" s="67">
        <f>Budget!CE1</f>
        <v>46631</v>
      </c>
      <c r="CE1" s="67">
        <f>Budget!CF1</f>
        <v>46661</v>
      </c>
      <c r="CF1" s="67">
        <f>Budget!CG1</f>
        <v>46692</v>
      </c>
      <c r="CG1" s="67">
        <f>Budget!CH1</f>
        <v>46722</v>
      </c>
      <c r="CH1" s="67">
        <f>Budget!CI1</f>
        <v>46753</v>
      </c>
      <c r="CI1" s="67">
        <f>Budget!CJ1</f>
        <v>46784</v>
      </c>
      <c r="CJ1" s="67">
        <f>Budget!CK1</f>
        <v>46813</v>
      </c>
      <c r="CK1" s="67">
        <f>Budget!CL1</f>
        <v>46844</v>
      </c>
      <c r="CL1" s="67">
        <f>Budget!CM1</f>
        <v>46874</v>
      </c>
      <c r="CM1" s="67">
        <f>Budget!CN1</f>
        <v>46905</v>
      </c>
      <c r="CN1" s="67">
        <f>Budget!CO1</f>
        <v>46935</v>
      </c>
      <c r="CO1" s="67">
        <f>Budget!CP1</f>
        <v>46966</v>
      </c>
      <c r="CP1" s="67">
        <f>Budget!CQ1</f>
        <v>46997</v>
      </c>
      <c r="CQ1" s="67">
        <f>Budget!CR1</f>
        <v>47027</v>
      </c>
      <c r="CR1" s="67">
        <f>Budget!CS1</f>
        <v>47058</v>
      </c>
      <c r="CS1" s="67">
        <f>Budget!CT1</f>
        <v>47088</v>
      </c>
      <c r="CT1" s="67">
        <f>Budget!CU1</f>
        <v>47119</v>
      </c>
      <c r="CU1" s="67">
        <f>Budget!CV1</f>
        <v>47150</v>
      </c>
      <c r="CV1" s="67">
        <f>Budget!CW1</f>
        <v>47178</v>
      </c>
      <c r="CW1" s="67">
        <f>Budget!CX1</f>
        <v>47209</v>
      </c>
      <c r="CX1" s="67">
        <f>Budget!CY1</f>
        <v>47239</v>
      </c>
      <c r="CY1" s="67">
        <f>Budget!CZ1</f>
        <v>47270</v>
      </c>
      <c r="CZ1" s="67">
        <f>Budget!DA1</f>
        <v>47300</v>
      </c>
      <c r="DA1" s="67">
        <f>Budget!DB1</f>
        <v>47331</v>
      </c>
      <c r="DB1" s="67">
        <f>Budget!DC1</f>
        <v>47362</v>
      </c>
      <c r="DC1" s="67">
        <f>Budget!DD1</f>
        <v>47392</v>
      </c>
      <c r="DD1" s="67">
        <f>Budget!DE1</f>
        <v>47423</v>
      </c>
      <c r="DE1" s="67">
        <f>Budget!DF1</f>
        <v>47453</v>
      </c>
      <c r="DF1" s="67">
        <f>Budget!DG1</f>
        <v>47484</v>
      </c>
      <c r="DG1" s="67">
        <f>Budget!DH1</f>
        <v>47515</v>
      </c>
      <c r="DH1" s="67">
        <f>Budget!DI1</f>
        <v>47543</v>
      </c>
      <c r="DI1" s="67">
        <f>Budget!DJ1</f>
        <v>47574</v>
      </c>
      <c r="DJ1" s="67">
        <f>Budget!DK1</f>
        <v>47604</v>
      </c>
      <c r="DK1" s="67">
        <f>Budget!DL1</f>
        <v>47635</v>
      </c>
      <c r="DL1" s="67">
        <f>Budget!DM1</f>
        <v>47665</v>
      </c>
      <c r="DM1" s="67">
        <f>Budget!DN1</f>
        <v>47696</v>
      </c>
      <c r="DN1" s="67">
        <f>Budget!DO1</f>
        <v>47727</v>
      </c>
      <c r="DO1" s="67">
        <f>Budget!DP1</f>
        <v>47757</v>
      </c>
      <c r="DP1" s="67">
        <f>Budget!DQ1</f>
        <v>47788</v>
      </c>
      <c r="DQ1" s="67">
        <f>Budget!DR1</f>
        <v>47818</v>
      </c>
      <c r="DR1" s="67">
        <f>Budget!DS1</f>
        <v>47849</v>
      </c>
      <c r="DS1" s="67">
        <f>Budget!DT1</f>
        <v>47880</v>
      </c>
      <c r="DT1" s="67">
        <f>Budget!DU1</f>
        <v>47908</v>
      </c>
      <c r="DU1" s="67">
        <f>Budget!DV1</f>
        <v>47939</v>
      </c>
      <c r="DV1" s="67">
        <f>Budget!DW1</f>
        <v>47969</v>
      </c>
      <c r="DW1" s="67">
        <f>Budget!DX1</f>
        <v>48000</v>
      </c>
      <c r="DX1" s="67">
        <f>Budget!DY1</f>
        <v>48030</v>
      </c>
      <c r="DY1" s="67">
        <f>Budget!DZ1</f>
        <v>48061</v>
      </c>
      <c r="DZ1" s="67">
        <f>Budget!EA1</f>
        <v>48092</v>
      </c>
      <c r="EA1" s="67">
        <f>Budget!EB1</f>
        <v>48122</v>
      </c>
      <c r="EB1" s="67">
        <f>Budget!EC1</f>
        <v>48153</v>
      </c>
      <c r="EC1" s="67">
        <f>Budget!ED1</f>
        <v>48183</v>
      </c>
      <c r="ED1" s="67">
        <f>Budget!EE1</f>
        <v>48214</v>
      </c>
      <c r="EE1" s="67">
        <f>Budget!EF1</f>
        <v>48245</v>
      </c>
      <c r="EF1" s="67">
        <f>Budget!EG1</f>
        <v>48274</v>
      </c>
      <c r="EG1" s="67">
        <f>Budget!EH1</f>
        <v>48305</v>
      </c>
      <c r="EH1" s="67">
        <f>Budget!EI1</f>
        <v>48335</v>
      </c>
      <c r="EI1" s="67">
        <f>Budget!EJ1</f>
        <v>48366</v>
      </c>
      <c r="EJ1" s="67">
        <f>Budget!EK1</f>
        <v>48396</v>
      </c>
      <c r="EK1" s="67">
        <f>Budget!EL1</f>
        <v>48427</v>
      </c>
      <c r="EL1" s="67">
        <f>Budget!EM1</f>
        <v>48458</v>
      </c>
      <c r="EM1" s="67">
        <f>Budget!EN1</f>
        <v>48488</v>
      </c>
      <c r="EN1" s="67">
        <f>Budget!EO1</f>
        <v>48519</v>
      </c>
      <c r="EO1" s="67">
        <f>Budget!EP1</f>
        <v>48549</v>
      </c>
      <c r="EP1" s="67">
        <f>Budget!EQ1</f>
        <v>48580</v>
      </c>
      <c r="EQ1" s="67">
        <f>Budget!ER1</f>
        <v>48611</v>
      </c>
      <c r="ER1" s="67">
        <f>Budget!ES1</f>
        <v>48639</v>
      </c>
      <c r="ES1" s="67">
        <f>Budget!ET1</f>
        <v>48670</v>
      </c>
      <c r="ET1" s="67">
        <f>Budget!EU1</f>
        <v>48700</v>
      </c>
      <c r="EU1" s="67">
        <f>Budget!EV1</f>
        <v>48731</v>
      </c>
      <c r="EV1" s="67">
        <f>Budget!EW1</f>
        <v>48761</v>
      </c>
      <c r="EW1" s="67">
        <f>Budget!EX1</f>
        <v>48792</v>
      </c>
      <c r="EX1" s="67">
        <f>Budget!EY1</f>
        <v>48823</v>
      </c>
      <c r="EY1" s="67">
        <f>Budget!EZ1</f>
        <v>48853</v>
      </c>
      <c r="EZ1" s="67">
        <f>Budget!FA1</f>
        <v>48884</v>
      </c>
      <c r="FA1" s="67">
        <f>Budget!FB1</f>
        <v>48914</v>
      </c>
      <c r="FB1" s="67">
        <f>Budget!FC1</f>
        <v>48945</v>
      </c>
      <c r="FC1" s="67">
        <f>Budget!FD1</f>
        <v>48976</v>
      </c>
      <c r="FD1" s="67">
        <f>Budget!FE1</f>
        <v>49004</v>
      </c>
      <c r="FE1" s="67">
        <f>Budget!FF1</f>
        <v>49035</v>
      </c>
      <c r="FF1" s="67">
        <f>Budget!FG1</f>
        <v>49065</v>
      </c>
      <c r="FG1" s="67">
        <f>Budget!FH1</f>
        <v>49096</v>
      </c>
      <c r="FH1" s="67">
        <f>Budget!FI1</f>
        <v>49126</v>
      </c>
      <c r="FI1" s="67">
        <f>Budget!FJ1</f>
        <v>49157</v>
      </c>
      <c r="FJ1" s="67">
        <f>Budget!FK1</f>
        <v>49188</v>
      </c>
      <c r="FK1" s="67">
        <f>Budget!FL1</f>
        <v>49218</v>
      </c>
      <c r="FL1" s="67">
        <f>Budget!FM1</f>
        <v>49249</v>
      </c>
      <c r="FM1" s="67">
        <f>Budget!FN1</f>
        <v>49279</v>
      </c>
      <c r="FN1" s="67">
        <f>Budget!FO1</f>
        <v>49310</v>
      </c>
      <c r="FO1" s="67">
        <f>Budget!FP1</f>
        <v>49341</v>
      </c>
      <c r="FP1" s="67">
        <f>Budget!FQ1</f>
        <v>49369</v>
      </c>
      <c r="FQ1" s="67">
        <f>Budget!FR1</f>
        <v>49400</v>
      </c>
      <c r="FR1" s="67">
        <f>Budget!FS1</f>
        <v>49430</v>
      </c>
      <c r="FS1" s="67">
        <f>Budget!FT1</f>
        <v>49461</v>
      </c>
      <c r="FT1" s="67">
        <f>Budget!FU1</f>
        <v>49491</v>
      </c>
      <c r="FU1" s="67">
        <f>Budget!FV1</f>
        <v>49522</v>
      </c>
      <c r="FV1" s="67">
        <f>Budget!FW1</f>
        <v>49553</v>
      </c>
      <c r="FW1" s="67">
        <f>Budget!FX1</f>
        <v>49583</v>
      </c>
      <c r="FX1" s="67">
        <f>Budget!FY1</f>
        <v>49614</v>
      </c>
      <c r="FY1" s="67">
        <f>Budget!FZ1</f>
        <v>49644</v>
      </c>
      <c r="FZ1" s="67">
        <f>Budget!GA1</f>
        <v>49675</v>
      </c>
      <c r="GA1" s="67">
        <f>Budget!GB1</f>
        <v>49706</v>
      </c>
      <c r="GB1" s="67">
        <f>Budget!GC1</f>
        <v>49735</v>
      </c>
      <c r="GC1" s="67">
        <f>Budget!GD1</f>
        <v>49766</v>
      </c>
      <c r="GD1" s="67">
        <f>Budget!GE1</f>
        <v>49796</v>
      </c>
      <c r="GE1" s="67">
        <f>Budget!GF1</f>
        <v>49827</v>
      </c>
      <c r="GF1" s="67">
        <f>Budget!GG1</f>
        <v>49857</v>
      </c>
      <c r="GG1" s="67">
        <f>Budget!GH1</f>
        <v>49888</v>
      </c>
      <c r="GH1" s="67">
        <f>Budget!GI1</f>
        <v>49919</v>
      </c>
      <c r="GI1" s="67">
        <f>Budget!GJ1</f>
        <v>49949</v>
      </c>
      <c r="GJ1" s="67">
        <f>Budget!GK1</f>
        <v>49980</v>
      </c>
      <c r="GK1" s="67">
        <f>Budget!GL1</f>
        <v>50010</v>
      </c>
      <c r="GL1" s="67">
        <f>Budget!GM1</f>
        <v>50041</v>
      </c>
      <c r="GM1" s="67">
        <f>Budget!GN1</f>
        <v>50072</v>
      </c>
      <c r="GN1" s="67">
        <f>Budget!GO1</f>
        <v>50100</v>
      </c>
      <c r="GO1" s="67">
        <f>Budget!GP1</f>
        <v>50131</v>
      </c>
      <c r="GP1" s="67">
        <f>Budget!GQ1</f>
        <v>50161</v>
      </c>
      <c r="GQ1" s="67">
        <f>Budget!GR1</f>
        <v>50192</v>
      </c>
      <c r="GR1" s="67">
        <f>Budget!GS1</f>
        <v>50222</v>
      </c>
      <c r="GS1" s="67">
        <f>Budget!GT1</f>
        <v>50253</v>
      </c>
      <c r="GT1" s="67">
        <f>Budget!GU1</f>
        <v>50284</v>
      </c>
      <c r="GU1" s="67">
        <f>Budget!GV1</f>
        <v>50314</v>
      </c>
      <c r="GV1" s="67">
        <f>Budget!GW1</f>
        <v>50345</v>
      </c>
      <c r="GW1" s="67">
        <f>Budget!GX1</f>
        <v>50375</v>
      </c>
      <c r="GX1" s="67">
        <f>Budget!GY1</f>
        <v>50406</v>
      </c>
      <c r="GY1" s="67">
        <f>Budget!GZ1</f>
        <v>50437</v>
      </c>
      <c r="GZ1" s="67">
        <f>Budget!HA1</f>
        <v>50465</v>
      </c>
      <c r="HA1" s="67">
        <f>Budget!HB1</f>
        <v>50496</v>
      </c>
      <c r="HB1" s="67">
        <f>Budget!HC1</f>
        <v>50526</v>
      </c>
      <c r="HC1" s="67">
        <f>Budget!HD1</f>
        <v>50557</v>
      </c>
      <c r="HD1" s="67">
        <f>Budget!HE1</f>
        <v>50587</v>
      </c>
      <c r="HE1" s="67">
        <f>Budget!HF1</f>
        <v>50618</v>
      </c>
      <c r="HF1" s="67">
        <f>Budget!HG1</f>
        <v>50649</v>
      </c>
      <c r="HG1" s="67">
        <f>Budget!HH1</f>
        <v>50679</v>
      </c>
      <c r="HH1" s="67">
        <f>Budget!HI1</f>
        <v>50710</v>
      </c>
      <c r="HI1" s="67">
        <f>Budget!HJ1</f>
        <v>50740</v>
      </c>
      <c r="HJ1" s="67">
        <f>Budget!HK1</f>
        <v>50771</v>
      </c>
      <c r="HK1" s="67">
        <f>Budget!HL1</f>
        <v>50802</v>
      </c>
      <c r="HL1" s="67">
        <f>Budget!HM1</f>
        <v>50830</v>
      </c>
      <c r="HM1" s="67">
        <f>Budget!HN1</f>
        <v>50861</v>
      </c>
      <c r="HN1" s="67">
        <f>Budget!HO1</f>
        <v>50891</v>
      </c>
      <c r="HO1" s="67">
        <f>Budget!HP1</f>
        <v>50922</v>
      </c>
      <c r="HP1" s="67">
        <f>Budget!HQ1</f>
        <v>50952</v>
      </c>
      <c r="HQ1" s="67">
        <f>Budget!HR1</f>
        <v>50983</v>
      </c>
      <c r="HR1" s="67">
        <f>Budget!HS1</f>
        <v>51014</v>
      </c>
      <c r="HS1" s="67">
        <f>Budget!HT1</f>
        <v>51044</v>
      </c>
      <c r="HT1" s="67">
        <f>Budget!HU1</f>
        <v>51075</v>
      </c>
      <c r="HU1" s="67">
        <f>Budget!HV1</f>
        <v>51105</v>
      </c>
      <c r="HV1" s="67">
        <f>Budget!HW1</f>
        <v>51136</v>
      </c>
      <c r="HW1" s="67">
        <f>Budget!HX1</f>
        <v>51167</v>
      </c>
      <c r="HX1" s="67">
        <f>Budget!HY1</f>
        <v>51196</v>
      </c>
      <c r="HY1" s="67">
        <f>Budget!HZ1</f>
        <v>51227</v>
      </c>
      <c r="HZ1" s="67">
        <f>Budget!IA1</f>
        <v>51257</v>
      </c>
      <c r="IA1" s="67">
        <f>Budget!IB1</f>
        <v>51288</v>
      </c>
      <c r="IB1" s="67">
        <f>Budget!IC1</f>
        <v>51318</v>
      </c>
      <c r="IC1" s="67">
        <f>Budget!ID1</f>
        <v>51349</v>
      </c>
      <c r="ID1" s="67">
        <f>Budget!IE1</f>
        <v>51380</v>
      </c>
      <c r="IE1" s="67">
        <f>Budget!IF1</f>
        <v>51410</v>
      </c>
      <c r="IF1" s="67">
        <f>Budget!IG1</f>
        <v>51441</v>
      </c>
      <c r="IG1" s="67">
        <f>Budget!IH1</f>
        <v>51471</v>
      </c>
      <c r="IH1" s="67">
        <f>Budget!II1</f>
        <v>51502</v>
      </c>
      <c r="II1" s="67">
        <f>Budget!IJ1</f>
        <v>51533</v>
      </c>
      <c r="IJ1" s="67">
        <f>Budget!IK1</f>
        <v>51561</v>
      </c>
      <c r="IK1" s="67">
        <f>Budget!IL1</f>
        <v>51592</v>
      </c>
      <c r="IL1" s="67">
        <f>Budget!IM1</f>
        <v>51622</v>
      </c>
      <c r="IM1" s="67">
        <f>Budget!IN1</f>
        <v>51653</v>
      </c>
      <c r="IN1" s="67">
        <f>Budget!IO1</f>
        <v>51683</v>
      </c>
      <c r="IO1" s="67">
        <f>Budget!IP1</f>
        <v>51714</v>
      </c>
      <c r="IP1" s="67">
        <f>Budget!IQ1</f>
        <v>51745</v>
      </c>
      <c r="IQ1" s="67">
        <f>Budget!IR1</f>
        <v>51775</v>
      </c>
      <c r="IR1" s="67">
        <f>Budget!IS1</f>
        <v>51806</v>
      </c>
      <c r="IS1" s="67">
        <f>Budget!IT1</f>
        <v>51836</v>
      </c>
      <c r="IT1" s="67">
        <f>Budget!IU1</f>
        <v>51867</v>
      </c>
      <c r="IU1" s="67">
        <f>Budget!IV1</f>
        <v>51898</v>
      </c>
      <c r="IV1" s="67">
        <f>Budget!IW1</f>
        <v>51926</v>
      </c>
      <c r="IW1" s="67">
        <f>Budget!IX1</f>
        <v>51957</v>
      </c>
      <c r="IX1" s="67">
        <f>Budget!IY1</f>
        <v>51987</v>
      </c>
      <c r="IY1" s="67">
        <f>Budget!IZ1</f>
        <v>52018</v>
      </c>
      <c r="IZ1" s="67">
        <f>Budget!JA1</f>
        <v>52048</v>
      </c>
      <c r="JA1" s="67">
        <f>Budget!JB1</f>
        <v>52079</v>
      </c>
      <c r="JB1" s="67">
        <f>Budget!JC1</f>
        <v>52110</v>
      </c>
      <c r="JC1" s="67">
        <f>Budget!JD1</f>
        <v>52140</v>
      </c>
      <c r="JD1" s="67">
        <f>Budget!JE1</f>
        <v>52171</v>
      </c>
      <c r="JE1" s="67">
        <f>Budget!JF1</f>
        <v>52201</v>
      </c>
      <c r="JF1" s="67">
        <f>Budget!JG1</f>
        <v>52232</v>
      </c>
      <c r="JG1" s="67">
        <f>Budget!JH1</f>
        <v>52263</v>
      </c>
      <c r="JH1" s="67">
        <f>Budget!JI1</f>
        <v>52291</v>
      </c>
      <c r="JI1" s="67">
        <f>Budget!JJ1</f>
        <v>52322</v>
      </c>
      <c r="JJ1" s="67">
        <f>Budget!JK1</f>
        <v>52352</v>
      </c>
      <c r="JK1" s="67">
        <f>Budget!JL1</f>
        <v>52383</v>
      </c>
      <c r="JL1" s="67">
        <f>Budget!JM1</f>
        <v>52413</v>
      </c>
      <c r="JM1" s="67">
        <f>Budget!JN1</f>
        <v>52444</v>
      </c>
      <c r="JN1" s="67">
        <f>Budget!JO1</f>
        <v>52475</v>
      </c>
      <c r="JO1" s="67">
        <f>Budget!JP1</f>
        <v>52505</v>
      </c>
      <c r="JP1" s="67">
        <f>Budget!JQ1</f>
        <v>52536</v>
      </c>
      <c r="JQ1" s="67">
        <f>Budget!JR1</f>
        <v>52566</v>
      </c>
      <c r="JR1" s="67">
        <f>Budget!JS1</f>
        <v>52597</v>
      </c>
      <c r="JS1" s="67">
        <f>Budget!JT1</f>
        <v>52628</v>
      </c>
      <c r="JT1" s="67">
        <f>Budget!JU1</f>
        <v>52657</v>
      </c>
      <c r="JU1" s="67">
        <f>Budget!JV1</f>
        <v>52688</v>
      </c>
      <c r="JV1" s="67">
        <f>Budget!JW1</f>
        <v>52718</v>
      </c>
      <c r="JW1" s="67">
        <f>Budget!JX1</f>
        <v>52749</v>
      </c>
      <c r="JX1" s="67">
        <f>Budget!JY1</f>
        <v>52779</v>
      </c>
      <c r="JY1" s="67">
        <f>Budget!JZ1</f>
        <v>52810</v>
      </c>
      <c r="JZ1" s="67">
        <f>Budget!KA1</f>
        <v>52841</v>
      </c>
      <c r="KA1" s="67">
        <f>Budget!KB1</f>
        <v>52871</v>
      </c>
      <c r="KB1" s="67">
        <f>Budget!KC1</f>
        <v>52902</v>
      </c>
      <c r="KC1" s="67">
        <f>Budget!KD1</f>
        <v>52932</v>
      </c>
      <c r="KD1" s="67">
        <f>Budget!KE1</f>
        <v>52963</v>
      </c>
      <c r="KE1" s="67">
        <f>Budget!KF1</f>
        <v>52994</v>
      </c>
      <c r="KF1" s="67">
        <f>Budget!KG1</f>
        <v>53022</v>
      </c>
      <c r="KG1" s="67">
        <f>Budget!KH1</f>
        <v>53053</v>
      </c>
    </row>
    <row r="2" spans="1:293" s="1" customFormat="1">
      <c r="A2" s="490" t="s">
        <v>147</v>
      </c>
      <c r="B2" s="56" t="s">
        <v>100</v>
      </c>
      <c r="C2" s="56">
        <v>100</v>
      </c>
      <c r="D2" s="55">
        <f>SUM(E2:BP2)</f>
        <v>2748292.4043811434</v>
      </c>
      <c r="E2" s="29">
        <f>SUM(Budget!F2:F22)</f>
        <v>0</v>
      </c>
      <c r="F2" s="26">
        <f>SUM(Budget!G2:G22)</f>
        <v>509.6</v>
      </c>
      <c r="G2" s="26">
        <f>SUM(Budget!H2:H22)</f>
        <v>30509.599999999999</v>
      </c>
      <c r="H2" s="26">
        <f>SUM(Budget!I2:I22)</f>
        <v>25742.81684704655</v>
      </c>
      <c r="I2" s="26">
        <f>SUM(Budget!J2:J22)</f>
        <v>509.6</v>
      </c>
      <c r="J2" s="26">
        <f>SUM(Budget!K2:K22)</f>
        <v>36384.257427343407</v>
      </c>
      <c r="K2" s="26">
        <f>SUM(Budget!L2:L22)</f>
        <v>20767.896369424536</v>
      </c>
      <c r="L2" s="26">
        <f>SUM(Budget!M2:M22)</f>
        <v>9937.2193686871578</v>
      </c>
      <c r="M2" s="26">
        <f>SUM(Budget!N2:N22)</f>
        <v>5122.1593875510425</v>
      </c>
      <c r="N2" s="26">
        <f>SUM(Budget!O2:O22)</f>
        <v>7141.3101976971666</v>
      </c>
      <c r="O2" s="26">
        <f>SUM(Budget!P2:P22)</f>
        <v>36323.776037724987</v>
      </c>
      <c r="P2" s="26">
        <f>SUM(Budget!Q2:Q22)</f>
        <v>35863.684311363635</v>
      </c>
      <c r="Q2" s="26">
        <f>SUM(Budget!R2:R22)</f>
        <v>5312.0585619293015</v>
      </c>
      <c r="R2" s="26">
        <f>SUM(Budget!S2:S22)</f>
        <v>5477.6932386708031</v>
      </c>
      <c r="S2" s="26">
        <f>SUM(Budget!T2:T22)</f>
        <v>53433.663984716906</v>
      </c>
      <c r="T2" s="26">
        <f>SUM(Budget!U2:U22)</f>
        <v>2795.2437829510832</v>
      </c>
      <c r="U2" s="26">
        <f>SUM(Budget!V2:V22)</f>
        <v>5544.5095949565584</v>
      </c>
      <c r="V2" s="26">
        <f>SUM(Budget!W2:W22)</f>
        <v>86089.259738068038</v>
      </c>
      <c r="W2" s="26">
        <f>SUM(Budget!X2:X22)</f>
        <v>4334.2454962396987</v>
      </c>
      <c r="X2" s="26">
        <f>SUM(Budget!Y2:Y22)</f>
        <v>71633.072809608275</v>
      </c>
      <c r="Y2" s="26">
        <f>SUM(Budget!Z2:Z22)</f>
        <v>79906.860966679378</v>
      </c>
      <c r="Z2" s="26">
        <f>SUM(Budget!AA2:AA22)</f>
        <v>4186.0384362348741</v>
      </c>
      <c r="AA2" s="26">
        <f>SUM(Budget!AB2:AB22)</f>
        <v>33913.130700467613</v>
      </c>
      <c r="AB2" s="26">
        <f>SUM(Budget!AC2:AC22)</f>
        <v>2911.3579134837273</v>
      </c>
      <c r="AC2" s="26">
        <f>SUM(Budget!AD2:AD22)</f>
        <v>245912.86659471641</v>
      </c>
      <c r="AD2" s="26">
        <f>SUM(Budget!AE2:AE22)</f>
        <v>3109.2695495655485</v>
      </c>
      <c r="AE2" s="26">
        <f>SUM(Budget!AF2:AF22)</f>
        <v>29851.247475874141</v>
      </c>
      <c r="AF2" s="26">
        <f>SUM(Budget!AG2:AG22)</f>
        <v>7583.103475269405</v>
      </c>
      <c r="AG2" s="26">
        <f>SUM(Budget!AH2:AH22)</f>
        <v>16006.230487043727</v>
      </c>
      <c r="AH2" s="26">
        <f>SUM(Budget!AI2:AI22)</f>
        <v>3351.4376005071686</v>
      </c>
      <c r="AI2" s="26">
        <f>SUM(Budget!AJ2:AJ22)</f>
        <v>3420.8041243988591</v>
      </c>
      <c r="AJ2" s="26">
        <f>SUM(Budget!AK2:AK22)</f>
        <v>22493.695103703438</v>
      </c>
      <c r="AK2" s="26">
        <f>SUM(Budget!AL2:AL22)</f>
        <v>8971.9803732536602</v>
      </c>
      <c r="AL2" s="26">
        <f>SUM(Budget!AM2:AM22)</f>
        <v>153833.36173117292</v>
      </c>
      <c r="AM2" s="26">
        <f>SUM(Budget!AN2:AN22)</f>
        <v>41402.237821817558</v>
      </c>
      <c r="AN2" s="26">
        <f>SUM(Budget!AO2:AO22)</f>
        <v>16004.646102911247</v>
      </c>
      <c r="AO2" s="26">
        <f>SUM(Budget!AP2:AP22)</f>
        <v>255391.10505225981</v>
      </c>
      <c r="AP2" s="26">
        <f>SUM(Budget!AQ2:AQ22)</f>
        <v>17555.384409919156</v>
      </c>
      <c r="AQ2" s="26">
        <f>SUM(Budget!AR2:AR22)</f>
        <v>14621.362659647293</v>
      </c>
      <c r="AR2" s="26">
        <f>SUM(Budget!AS2:AS22)</f>
        <v>10982.119828288072</v>
      </c>
      <c r="AS2" s="26">
        <f>SUM(Budget!AT2:AT22)</f>
        <v>12587.159765120923</v>
      </c>
      <c r="AT2" s="26">
        <f>SUM(Budget!AU2:AU22)</f>
        <v>12076.2637953167</v>
      </c>
      <c r="AU2" s="26">
        <f>SUM(Budget!AV2:AV22)</f>
        <v>16693.768938339319</v>
      </c>
      <c r="AV2" s="26">
        <f>SUM(Budget!AW2:AW22)</f>
        <v>90416.793662978191</v>
      </c>
      <c r="AW2" s="26">
        <f>SUM(Budget!AX2:AX22)</f>
        <v>96732.481320770225</v>
      </c>
      <c r="AX2" s="26">
        <f>SUM(Budget!AY2:AY22)</f>
        <v>21250.167807507831</v>
      </c>
      <c r="AY2" s="26">
        <f>SUM(Budget!AZ2:AZ22)</f>
        <v>49145.841914148419</v>
      </c>
      <c r="AZ2" s="26">
        <f>SUM(Budget!BA2:BA22)</f>
        <v>264461.59295614011</v>
      </c>
      <c r="BA2" s="26">
        <f>SUM(Budget!BB2:BB22)</f>
        <v>39112.733412299756</v>
      </c>
      <c r="BB2" s="26">
        <f>SUM(Budget!BC2:BC22)</f>
        <v>39176.354595833254</v>
      </c>
      <c r="BC2" s="26">
        <f>SUM(Budget!BD2:BD22)</f>
        <v>67375.396133581497</v>
      </c>
      <c r="BD2" s="26">
        <f>SUM(Budget!BE2:BE22)</f>
        <v>41867.689894725299</v>
      </c>
      <c r="BE2" s="26">
        <f>SUM(Budget!BF2:BF22)</f>
        <v>47048.521651589603</v>
      </c>
      <c r="BF2" s="26">
        <f>SUM(Budget!BG2:BG22)</f>
        <v>27046.493878751942</v>
      </c>
      <c r="BG2" s="26">
        <f>SUM(Budget!BH2:BH22)</f>
        <v>27789.200820931292</v>
      </c>
      <c r="BH2" s="26">
        <f>SUM(Budget!BI2:BI22)</f>
        <v>37580.024724199182</v>
      </c>
      <c r="BI2" s="26">
        <f>SUM(Budget!BJ2:BJ22)</f>
        <v>27060.781020972012</v>
      </c>
      <c r="BJ2" s="26">
        <f>SUM(Budget!BK2:BK22)</f>
        <v>90614.578212867273</v>
      </c>
      <c r="BK2" s="26">
        <f>SUM(Budget!BL2:BL22)</f>
        <v>75977.8788597206</v>
      </c>
      <c r="BL2" s="26">
        <f>SUM(Budget!BM2:BM22)</f>
        <v>42909.278718675298</v>
      </c>
      <c r="BM2" s="26">
        <f>SUM(Budget!BN2:BN22)</f>
        <v>104744.11494642447</v>
      </c>
      <c r="BN2" s="26">
        <f>SUM(Budget!BO2:BO22)</f>
        <v>38201.269841071815</v>
      </c>
      <c r="BO2" s="26">
        <f>SUM(Budget!BP2:BP22)</f>
        <v>19793.563383930334</v>
      </c>
      <c r="BP2" s="215">
        <f>SUM(Budget!BQ2:BQ22)</f>
        <v>43790.546564054719</v>
      </c>
      <c r="BQ2" s="26">
        <f>SUM(Budget!BR2:BR22)</f>
        <v>218969.52859249391</v>
      </c>
      <c r="BR2" s="26">
        <f>SUM(Budget!BS2:BS22)</f>
        <v>15288.095130207861</v>
      </c>
      <c r="BS2" s="26">
        <f>SUM(Budget!BT2:BT22)</f>
        <v>129166.07142927227</v>
      </c>
      <c r="BT2" s="26">
        <f>SUM(Budget!BU2:BU22)</f>
        <v>90429.475633596652</v>
      </c>
      <c r="BU2" s="26">
        <f>SUM(Budget!BV2:BV22)</f>
        <v>150284.26610136655</v>
      </c>
      <c r="BV2" s="26">
        <f>SUM(Budget!BW2:BW22)</f>
        <v>78643.691333622861</v>
      </c>
      <c r="BW2" s="26">
        <f>SUM(Budget!BX2:BX22)</f>
        <v>101173.8867501762</v>
      </c>
      <c r="BX2" s="26">
        <f>SUM(Budget!BY2:BY22)</f>
        <v>322051.79925447452</v>
      </c>
      <c r="BY2" s="26">
        <f>SUM(Budget!BZ2:BZ22)</f>
        <v>300451.43670493527</v>
      </c>
      <c r="BZ2" s="26">
        <f>SUM(Budget!CA2:CA22)</f>
        <v>442466.20674009022</v>
      </c>
      <c r="CA2" s="26">
        <f>SUM(Budget!CB2:CB22)</f>
        <v>284698.93790127098</v>
      </c>
      <c r="CB2" s="26">
        <f>SUM(Budget!CC2:CC22)</f>
        <v>285630.4143896756</v>
      </c>
      <c r="CC2" s="26">
        <f>SUM(Budget!CD2:CD22)</f>
        <v>296950.73127017781</v>
      </c>
      <c r="CD2" s="26">
        <f>SUM(Budget!CE2:CE22)</f>
        <v>361310.99926454958</v>
      </c>
      <c r="CE2" s="26">
        <f>SUM(Budget!CF2:CF22)</f>
        <v>309910.70070401143</v>
      </c>
      <c r="CF2" s="26">
        <f>SUM(Budget!CG2:CG22)</f>
        <v>297069.15258406685</v>
      </c>
      <c r="CG2" s="26">
        <f>SUM(Budget!CH2:CH22)</f>
        <v>304608.3312619566</v>
      </c>
      <c r="CH2" s="26">
        <f>SUM(Budget!CI2:CI22)</f>
        <v>294683.35149726592</v>
      </c>
      <c r="CI2" s="26">
        <f>SUM(Budget!CJ2:CJ22)</f>
        <v>299161.56506550009</v>
      </c>
      <c r="CJ2" s="26">
        <f>SUM(Budget!CK2:CK22)</f>
        <v>296436.71522263554</v>
      </c>
      <c r="CK2" s="26">
        <f>SUM(Budget!CL2:CL22)</f>
        <v>939175.02502895775</v>
      </c>
      <c r="CL2" s="26">
        <f>SUM(Budget!CM2:CM22)</f>
        <v>287883.06400574732</v>
      </c>
      <c r="CM2" s="26">
        <f>SUM(Budget!CN2:CN22)</f>
        <v>409019.92958225601</v>
      </c>
      <c r="CN2" s="26">
        <f>SUM(Budget!CO2:CO22)</f>
        <v>666645.0105721876</v>
      </c>
      <c r="CO2" s="26">
        <f>SUM(Budget!CP2:CP22)</f>
        <v>583050.63853474602</v>
      </c>
      <c r="CP2" s="26">
        <f>SUM(Budget!CQ2:CQ22)</f>
        <v>394212.815330485</v>
      </c>
      <c r="CQ2" s="26">
        <f>SUM(Budget!CR2:CR22)</f>
        <v>569650.35564646497</v>
      </c>
      <c r="CR2" s="26">
        <f>SUM(Budget!CS2:CS22)</f>
        <v>848044.99314111494</v>
      </c>
      <c r="CS2" s="26">
        <f>SUM(Budget!CT2:CT22)</f>
        <v>541737.93668704596</v>
      </c>
      <c r="CT2" s="26">
        <f>SUM(Budget!CU2:CU22)</f>
        <v>468022.72898351413</v>
      </c>
      <c r="CU2" s="26">
        <f>SUM(Budget!CV2:CV22)</f>
        <v>262635.86946825351</v>
      </c>
      <c r="CV2" s="26">
        <f>SUM(Budget!CW2:CW22)</f>
        <v>234647.03910214349</v>
      </c>
      <c r="CW2" s="26">
        <f>SUM(Budget!CX2:CX22)</f>
        <v>177281.94291264581</v>
      </c>
      <c r="CX2" s="26">
        <f>SUM(Budget!CY2:CY22)</f>
        <v>96248.932311933197</v>
      </c>
      <c r="CY2" s="26">
        <f>SUM(Budget!CZ2:CZ22)</f>
        <v>96889.051772089384</v>
      </c>
      <c r="CZ2" s="26">
        <f>SUM(Budget!DA2:DA22)</f>
        <v>55937.663410226487</v>
      </c>
      <c r="DA2" s="26">
        <f>SUM(Budget!DB2:DB22)</f>
        <v>80519.743624860203</v>
      </c>
      <c r="DB2" s="26">
        <f>SUM(Budget!DC2:DC22)</f>
        <v>58105.0094753843</v>
      </c>
      <c r="DC2" s="26">
        <f>SUM(Budget!DD2:DD22)</f>
        <v>66265.699277921798</v>
      </c>
      <c r="DD2" s="26">
        <f>SUM(Budget!DE2:DE22)</f>
        <v>64303.151600004087</v>
      </c>
      <c r="DE2" s="26">
        <f>SUM(Budget!DF2:DF22)</f>
        <v>47565.656715409103</v>
      </c>
      <c r="DF2" s="26">
        <f>SUM(Budget!DG2:DG22)</f>
        <v>52151.441873781994</v>
      </c>
      <c r="DG2" s="26">
        <f>SUM(Budget!DH2:DH22)</f>
        <v>43652.984394332001</v>
      </c>
      <c r="DH2" s="26">
        <f>SUM(Budget!DI2:DI22)</f>
        <v>25180.749552575198</v>
      </c>
      <c r="DI2" s="26">
        <f>SUM(Budget!DJ2:DJ22)</f>
        <v>19286.491404513497</v>
      </c>
      <c r="DJ2" s="26">
        <f>SUM(Budget!DK2:DK22)</f>
        <v>19286.491404513497</v>
      </c>
      <c r="DK2" s="26">
        <f>SUM(Budget!DL2:DL22)</f>
        <v>588.224999999999</v>
      </c>
      <c r="DL2" s="26">
        <f>SUM(Budget!DM2:DM22)</f>
        <v>588.224999999999</v>
      </c>
      <c r="DM2" s="26">
        <f>SUM(Budget!DN2:DN22)</f>
        <v>8588.2249999999985</v>
      </c>
      <c r="DN2" s="26">
        <f>SUM(Budget!DO2:DO22)</f>
        <v>588.224999999999</v>
      </c>
      <c r="DO2" s="26">
        <f>SUM(Budget!DP2:DP22)</f>
        <v>588.224999999999</v>
      </c>
      <c r="DP2" s="26">
        <f>SUM(Budget!DQ2:DQ22)</f>
        <v>588.224999999999</v>
      </c>
      <c r="DQ2" s="26">
        <f>SUM(Budget!DR2:DR22)</f>
        <v>2788.224999999999</v>
      </c>
      <c r="DR2" s="26">
        <f>SUM(Budget!DS2:DS22)</f>
        <v>588.224999999999</v>
      </c>
      <c r="DS2" s="26">
        <f>SUM(Budget!DT2:DT22)</f>
        <v>588.224999999999</v>
      </c>
      <c r="DT2" s="26">
        <f>SUM(Budget!DU2:DU22)</f>
        <v>588.224999999999</v>
      </c>
      <c r="DU2" s="26">
        <f>SUM(Budget!DV2:DV22)</f>
        <v>588.224999999999</v>
      </c>
      <c r="DV2" s="26">
        <f>SUM(Budget!DW2:DW22)</f>
        <v>588.224999999999</v>
      </c>
      <c r="DW2" s="26">
        <f>SUM(Budget!DX2:DX22)</f>
        <v>588.224999999999</v>
      </c>
      <c r="DX2" s="26">
        <f>SUM(Budget!DY2:DY22)</f>
        <v>588.224999999999</v>
      </c>
      <c r="DY2" s="26">
        <f>SUM(Budget!DZ2:DZ22)</f>
        <v>588.224999999999</v>
      </c>
      <c r="DZ2" s="26">
        <f>SUM(Budget!EA2:EA22)</f>
        <v>588.224999999999</v>
      </c>
      <c r="EA2" s="26">
        <f>SUM(Budget!EB2:EB22)</f>
        <v>588.224999999999</v>
      </c>
      <c r="EB2" s="26">
        <f>SUM(Budget!EC2:EC22)</f>
        <v>588.224999999999</v>
      </c>
      <c r="EC2" s="26">
        <f>SUM(Budget!ED2:ED22)</f>
        <v>588.224999999999</v>
      </c>
      <c r="ED2" s="26">
        <f>SUM(Budget!EE2:EE22)</f>
        <v>588.224999999999</v>
      </c>
      <c r="EE2" s="26">
        <f>SUM(Budget!EF2:EF22)</f>
        <v>588.224999999999</v>
      </c>
      <c r="EF2" s="26">
        <f>SUM(Budget!EG2:EG22)</f>
        <v>588.224999999999</v>
      </c>
      <c r="EG2" s="26">
        <f>SUM(Budget!EH2:EH22)</f>
        <v>588.224999999999</v>
      </c>
      <c r="EH2" s="26">
        <f>SUM(Budget!EI2:EI22)</f>
        <v>588.224999999999</v>
      </c>
      <c r="EI2" s="26">
        <f>SUM(Budget!EJ2:EJ22)</f>
        <v>588.224999999999</v>
      </c>
      <c r="EJ2" s="26">
        <f>SUM(Budget!EK2:EK22)</f>
        <v>588.224999999999</v>
      </c>
      <c r="EK2" s="26">
        <f>SUM(Budget!EL2:EL22)</f>
        <v>588.224999999999</v>
      </c>
      <c r="EL2" s="26">
        <f>SUM(Budget!EM2:EM22)</f>
        <v>588.224999999999</v>
      </c>
      <c r="EM2" s="26">
        <f>SUM(Budget!EN2:EN22)</f>
        <v>588.224999999999</v>
      </c>
      <c r="EN2" s="26">
        <f>SUM(Budget!EO2:EO22)</f>
        <v>588.224999999999</v>
      </c>
      <c r="EO2" s="26">
        <f>SUM(Budget!EP2:EP22)</f>
        <v>588.224999999999</v>
      </c>
      <c r="EP2" s="26">
        <f>SUM(Budget!EQ2:EQ22)</f>
        <v>588.224999999999</v>
      </c>
      <c r="EQ2" s="26">
        <f>SUM(Budget!ER2:ER22)</f>
        <v>588.224999999999</v>
      </c>
      <c r="ER2" s="26">
        <f>SUM(Budget!ES2:ES22)</f>
        <v>588.224999999999</v>
      </c>
      <c r="ES2" s="26">
        <f>SUM(Budget!ET2:ET22)</f>
        <v>588.224999999999</v>
      </c>
      <c r="ET2" s="26">
        <f>SUM(Budget!EU2:EU22)</f>
        <v>588.224999999999</v>
      </c>
      <c r="EU2" s="26">
        <f>SUM(Budget!EV2:EV22)</f>
        <v>588.224999999999</v>
      </c>
      <c r="EV2" s="26">
        <f>SUM(Budget!EW2:EW22)</f>
        <v>588.224999999999</v>
      </c>
      <c r="EW2" s="26">
        <f>SUM(Budget!EX2:EX22)</f>
        <v>8588.2249999999985</v>
      </c>
      <c r="EX2" s="26">
        <f>SUM(Budget!EY2:EY22)</f>
        <v>588.224999999999</v>
      </c>
      <c r="EY2" s="26">
        <f>SUM(Budget!EZ2:EZ22)</f>
        <v>588.224999999999</v>
      </c>
      <c r="EZ2" s="26">
        <f>SUM(Budget!FA2:FA22)</f>
        <v>588.224999999999</v>
      </c>
      <c r="FA2" s="26">
        <f>SUM(Budget!FB2:FB22)</f>
        <v>2788.224999999999</v>
      </c>
      <c r="FB2" s="26">
        <f>SUM(Budget!FC2:FC22)</f>
        <v>588.224999999999</v>
      </c>
      <c r="FC2" s="26">
        <f>SUM(Budget!FD2:FD22)</f>
        <v>588.224999999999</v>
      </c>
      <c r="FD2" s="26">
        <f>SUM(Budget!FE2:FE22)</f>
        <v>588.224999999999</v>
      </c>
      <c r="FE2" s="26">
        <f>SUM(Budget!FF2:FF22)</f>
        <v>588.224999999999</v>
      </c>
      <c r="FF2" s="26">
        <f>SUM(Budget!FG2:FG22)</f>
        <v>588.224999999999</v>
      </c>
      <c r="FG2" s="26">
        <f>SUM(Budget!FH2:FH22)</f>
        <v>588.224999999999</v>
      </c>
      <c r="FH2" s="26">
        <f>SUM(Budget!FI2:FI22)</f>
        <v>588.224999999999</v>
      </c>
      <c r="FI2" s="26">
        <f>SUM(Budget!FJ2:FJ22)</f>
        <v>588.224999999999</v>
      </c>
      <c r="FJ2" s="26">
        <f>SUM(Budget!FK2:FK22)</f>
        <v>588.224999999999</v>
      </c>
      <c r="FK2" s="26">
        <f>SUM(Budget!FL2:FL22)</f>
        <v>588.224999999999</v>
      </c>
      <c r="FL2" s="26">
        <f>SUM(Budget!FM2:FM22)</f>
        <v>588.224999999999</v>
      </c>
      <c r="FM2" s="26">
        <f>SUM(Budget!FN2:FN22)</f>
        <v>588.224999999999</v>
      </c>
      <c r="FN2" s="26">
        <f>SUM(Budget!FO2:FO22)</f>
        <v>588.224999999999</v>
      </c>
      <c r="FO2" s="26">
        <f>SUM(Budget!FP2:FP22)</f>
        <v>588.224999999999</v>
      </c>
      <c r="FP2" s="26">
        <f>SUM(Budget!FQ2:FQ22)</f>
        <v>588.224999999999</v>
      </c>
      <c r="FQ2" s="26">
        <f>SUM(Budget!FR2:FR22)</f>
        <v>588.224999999999</v>
      </c>
      <c r="FR2" s="26">
        <f>SUM(Budget!FS2:FS22)</f>
        <v>588.224999999999</v>
      </c>
      <c r="FS2" s="26">
        <f>SUM(Budget!FT2:FT22)</f>
        <v>588.224999999999</v>
      </c>
      <c r="FT2" s="26">
        <f>SUM(Budget!FU2:FU22)</f>
        <v>588.224999999999</v>
      </c>
      <c r="FU2" s="26">
        <f>SUM(Budget!FV2:FV22)</f>
        <v>588.224999999999</v>
      </c>
      <c r="FV2" s="26">
        <f>SUM(Budget!FW2:FW22)</f>
        <v>588.224999999999</v>
      </c>
      <c r="FW2" s="26">
        <f>SUM(Budget!FX2:FX22)</f>
        <v>588.224999999999</v>
      </c>
      <c r="FX2" s="26">
        <f>SUM(Budget!FY2:FY22)</f>
        <v>588.224999999999</v>
      </c>
      <c r="FY2" s="26">
        <f>SUM(Budget!FZ2:FZ22)</f>
        <v>588.224999999999</v>
      </c>
      <c r="FZ2" s="26">
        <f>SUM(Budget!GA2:GA22)</f>
        <v>588.224999999999</v>
      </c>
      <c r="GA2" s="26">
        <f>SUM(Budget!GB2:GB22)</f>
        <v>588.224999999999</v>
      </c>
      <c r="GB2" s="26">
        <f>SUM(Budget!GC2:GC22)</f>
        <v>588.224999999999</v>
      </c>
      <c r="GC2" s="26">
        <f>SUM(Budget!GD2:GD22)</f>
        <v>588.224999999999</v>
      </c>
      <c r="GD2" s="26">
        <f>SUM(Budget!GE2:GE22)</f>
        <v>588.224999999999</v>
      </c>
      <c r="GE2" s="26">
        <f>SUM(Budget!GF2:GF22)</f>
        <v>588.224999999999</v>
      </c>
      <c r="GF2" s="26">
        <f>SUM(Budget!GG2:GG22)</f>
        <v>588.224999999999</v>
      </c>
      <c r="GG2" s="26">
        <f>SUM(Budget!GH2:GH22)</f>
        <v>588.224999999999</v>
      </c>
      <c r="GH2" s="26">
        <f>SUM(Budget!GI2:GI22)</f>
        <v>588.224999999999</v>
      </c>
      <c r="GI2" s="26">
        <f>SUM(Budget!GJ2:GJ22)</f>
        <v>588.224999999999</v>
      </c>
      <c r="GJ2" s="26">
        <f>SUM(Budget!GK2:GK22)</f>
        <v>588.224999999999</v>
      </c>
      <c r="GK2" s="26">
        <f>SUM(Budget!GL2:GL22)</f>
        <v>588.224999999999</v>
      </c>
      <c r="GL2" s="26">
        <f>SUM(Budget!GM2:GM22)</f>
        <v>588.224999999999</v>
      </c>
      <c r="GM2" s="26">
        <f>SUM(Budget!GN2:GN22)</f>
        <v>588.224999999999</v>
      </c>
      <c r="GN2" s="26">
        <f>SUM(Budget!GO2:GO22)</f>
        <v>588.224999999999</v>
      </c>
      <c r="GO2" s="26">
        <f>SUM(Budget!GP2:GP22)</f>
        <v>588.224999999999</v>
      </c>
      <c r="GP2" s="26">
        <f>SUM(Budget!GQ2:GQ22)</f>
        <v>588.224999999999</v>
      </c>
      <c r="GQ2" s="26">
        <f>SUM(Budget!GR2:GR22)</f>
        <v>588.224999999999</v>
      </c>
      <c r="GR2" s="26">
        <f>SUM(Budget!GS2:GS22)</f>
        <v>588.224999999999</v>
      </c>
      <c r="GS2" s="26">
        <f>SUM(Budget!GT2:GT22)</f>
        <v>588.224999999999</v>
      </c>
      <c r="GT2" s="26">
        <f>SUM(Budget!GU2:GU22)</f>
        <v>588.224999999999</v>
      </c>
      <c r="GU2" s="26">
        <f>SUM(Budget!GV2:GV22)</f>
        <v>588.224999999999</v>
      </c>
      <c r="GV2" s="26">
        <f>SUM(Budget!GW2:GW22)</f>
        <v>588.224999999999</v>
      </c>
      <c r="GW2" s="26">
        <f>SUM(Budget!GX2:GX22)</f>
        <v>588.224999999999</v>
      </c>
      <c r="GX2" s="26">
        <f>SUM(Budget!GY2:GY22)</f>
        <v>588.224999999999</v>
      </c>
      <c r="GY2" s="26">
        <f>SUM(Budget!GZ2:GZ22)</f>
        <v>588.224999999999</v>
      </c>
      <c r="GZ2" s="26">
        <f>SUM(Budget!HA2:HA22)</f>
        <v>588.224999999999</v>
      </c>
      <c r="HA2" s="26">
        <f>SUM(Budget!HB2:HB22)</f>
        <v>588.224999999999</v>
      </c>
      <c r="HB2" s="26">
        <f>SUM(Budget!HC2:HC22)</f>
        <v>588.224999999999</v>
      </c>
      <c r="HC2" s="26">
        <f>SUM(Budget!HD2:HD22)</f>
        <v>588.224999999999</v>
      </c>
      <c r="HD2" s="26">
        <f>SUM(Budget!HE2:HE22)</f>
        <v>588.224999999999</v>
      </c>
      <c r="HE2" s="26">
        <f>SUM(Budget!HF2:HF22)</f>
        <v>588.224999999999</v>
      </c>
      <c r="HF2" s="26">
        <f>SUM(Budget!HG2:HG22)</f>
        <v>588.224999999999</v>
      </c>
      <c r="HG2" s="26">
        <f>SUM(Budget!HH2:HH22)</f>
        <v>588.224999999999</v>
      </c>
      <c r="HH2" s="26">
        <f>SUM(Budget!HI2:HI22)</f>
        <v>588.224999999999</v>
      </c>
      <c r="HI2" s="26">
        <f>SUM(Budget!HJ2:HJ22)</f>
        <v>588.224999999999</v>
      </c>
      <c r="HJ2" s="26">
        <f>SUM(Budget!HK2:HK22)</f>
        <v>588.224999999999</v>
      </c>
      <c r="HK2" s="26">
        <f>SUM(Budget!HL2:HL22)</f>
        <v>588.224999999999</v>
      </c>
      <c r="HL2" s="26">
        <f>SUM(Budget!HM2:HM22)</f>
        <v>588.224999999999</v>
      </c>
      <c r="HM2" s="26">
        <f>SUM(Budget!HN2:HN22)</f>
        <v>588.224999999999</v>
      </c>
      <c r="HN2" s="26">
        <f>SUM(Budget!HO2:HO22)</f>
        <v>588.224999999999</v>
      </c>
      <c r="HO2" s="26">
        <f>SUM(Budget!HP2:HP22)</f>
        <v>588.224999999999</v>
      </c>
      <c r="HP2" s="26">
        <f>SUM(Budget!HQ2:HQ22)</f>
        <v>588.224999999999</v>
      </c>
      <c r="HQ2" s="26">
        <f>SUM(Budget!HR2:HR22)</f>
        <v>588.224999999999</v>
      </c>
      <c r="HR2" s="26">
        <f>SUM(Budget!HS2:HS22)</f>
        <v>588.224999999999</v>
      </c>
      <c r="HS2" s="26">
        <f>SUM(Budget!HT2:HT22)</f>
        <v>588.224999999999</v>
      </c>
      <c r="HT2" s="26">
        <f>SUM(Budget!HU2:HU22)</f>
        <v>588.224999999999</v>
      </c>
      <c r="HU2" s="26">
        <f>SUM(Budget!HV2:HV22)</f>
        <v>588.224999999999</v>
      </c>
      <c r="HV2" s="26">
        <f>SUM(Budget!HW2:HW22)</f>
        <v>588.224999999999</v>
      </c>
      <c r="HW2" s="26">
        <f>SUM(Budget!HX2:HX22)</f>
        <v>588.224999999999</v>
      </c>
      <c r="HX2" s="26">
        <f>SUM(Budget!HY2:HY22)</f>
        <v>588.224999999999</v>
      </c>
      <c r="HY2" s="26">
        <f>SUM(Budget!HZ2:HZ22)</f>
        <v>588.224999999999</v>
      </c>
      <c r="HZ2" s="26">
        <f>SUM(Budget!IA2:IA22)</f>
        <v>588.224999999999</v>
      </c>
      <c r="IA2" s="26">
        <f>SUM(Budget!IB2:IB22)</f>
        <v>588.224999999999</v>
      </c>
      <c r="IB2" s="26">
        <f>SUM(Budget!IC2:IC22)</f>
        <v>588.224999999999</v>
      </c>
      <c r="IC2" s="26">
        <f>SUM(Budget!ID2:ID22)</f>
        <v>588.224999999999</v>
      </c>
      <c r="ID2" s="26">
        <f>SUM(Budget!IE2:IE22)</f>
        <v>588.224999999999</v>
      </c>
      <c r="IE2" s="26">
        <f>SUM(Budget!IF2:IF22)</f>
        <v>588.224999999999</v>
      </c>
      <c r="IF2" s="26">
        <f>SUM(Budget!IG2:IG22)</f>
        <v>588.224999999999</v>
      </c>
      <c r="IG2" s="26">
        <f>SUM(Budget!IH2:IH22)</f>
        <v>588.224999999999</v>
      </c>
      <c r="IH2" s="26">
        <f>SUM(Budget!II2:II22)</f>
        <v>588.224999999999</v>
      </c>
      <c r="II2" s="26">
        <f>SUM(Budget!IJ2:IJ22)</f>
        <v>588.224999999999</v>
      </c>
      <c r="IJ2" s="26">
        <f>SUM(Budget!IK2:IK22)</f>
        <v>588.224999999999</v>
      </c>
      <c r="IK2" s="26">
        <f>SUM(Budget!IL2:IL22)</f>
        <v>588.224999999999</v>
      </c>
      <c r="IL2" s="26">
        <f>SUM(Budget!IM2:IM22)</f>
        <v>588.224999999999</v>
      </c>
      <c r="IM2" s="26">
        <f>SUM(Budget!IN2:IN22)</f>
        <v>588.224999999999</v>
      </c>
      <c r="IN2" s="26">
        <f>SUM(Budget!IO2:IO22)</f>
        <v>588.224999999999</v>
      </c>
      <c r="IO2" s="26">
        <f>SUM(Budget!IP2:IP22)</f>
        <v>588.224999999999</v>
      </c>
      <c r="IP2" s="26">
        <f>SUM(Budget!IQ2:IQ22)</f>
        <v>588.224999999999</v>
      </c>
      <c r="IQ2" s="26">
        <f>SUM(Budget!IR2:IR22)</f>
        <v>588.224999999999</v>
      </c>
      <c r="IR2" s="26">
        <f>SUM(Budget!IS2:IS22)</f>
        <v>588.224999999999</v>
      </c>
      <c r="IS2" s="26">
        <f>SUM(Budget!IT2:IT22)</f>
        <v>588.224999999999</v>
      </c>
      <c r="IT2" s="26">
        <f>SUM(Budget!IU2:IU22)</f>
        <v>588.224999999999</v>
      </c>
      <c r="IU2" s="26">
        <f>SUM(Budget!IV2:IV22)</f>
        <v>588.224999999999</v>
      </c>
      <c r="IV2" s="26">
        <f>SUM(Budget!IW2:IW22)</f>
        <v>588.224999999999</v>
      </c>
      <c r="IW2" s="26">
        <f>SUM(Budget!IX2:IX22)</f>
        <v>588.224999999999</v>
      </c>
      <c r="IX2" s="26">
        <f>SUM(Budget!IY2:IY22)</f>
        <v>588.224999999999</v>
      </c>
      <c r="IY2" s="26">
        <f>SUM(Budget!IZ2:IZ22)</f>
        <v>588.224999999999</v>
      </c>
      <c r="IZ2" s="26">
        <f>SUM(Budget!JA2:JA22)</f>
        <v>588.224999999999</v>
      </c>
      <c r="JA2" s="26">
        <f>SUM(Budget!JB2:JB22)</f>
        <v>588.224999999999</v>
      </c>
      <c r="JB2" s="26">
        <f>SUM(Budget!JC2:JC22)</f>
        <v>588.224999999999</v>
      </c>
      <c r="JC2" s="26">
        <f>SUM(Budget!JD2:JD22)</f>
        <v>588.224999999999</v>
      </c>
      <c r="JD2" s="26">
        <f>SUM(Budget!JE2:JE22)</f>
        <v>588.224999999999</v>
      </c>
      <c r="JE2" s="26">
        <f>SUM(Budget!JF2:JF22)</f>
        <v>588.224999999999</v>
      </c>
      <c r="JF2" s="26">
        <f>SUM(Budget!JG2:JG22)</f>
        <v>588.224999999999</v>
      </c>
      <c r="JG2" s="26">
        <f>SUM(Budget!JH2:JH22)</f>
        <v>588.224999999999</v>
      </c>
      <c r="JH2" s="26">
        <f>SUM(Budget!JI2:JI22)</f>
        <v>588.224999999999</v>
      </c>
      <c r="JI2" s="26">
        <f>SUM(Budget!JJ2:JJ22)</f>
        <v>588.224999999999</v>
      </c>
      <c r="JJ2" s="26">
        <f>SUM(Budget!JK2:JK22)</f>
        <v>588.224999999999</v>
      </c>
      <c r="JK2" s="26">
        <f>SUM(Budget!JL2:JL22)</f>
        <v>588.224999999999</v>
      </c>
      <c r="JL2" s="26">
        <f>SUM(Budget!JM2:JM22)</f>
        <v>588.224999999999</v>
      </c>
      <c r="JM2" s="26">
        <f>SUM(Budget!JN2:JN22)</f>
        <v>588.224999999999</v>
      </c>
      <c r="JN2" s="26">
        <f>SUM(Budget!JO2:JO22)</f>
        <v>588.224999999999</v>
      </c>
      <c r="JO2" s="26">
        <f>SUM(Budget!JP2:JP22)</f>
        <v>588.224999999999</v>
      </c>
      <c r="JP2" s="26">
        <f>SUM(Budget!JQ2:JQ22)</f>
        <v>588.224999999999</v>
      </c>
      <c r="JQ2" s="26">
        <f>SUM(Budget!JR2:JR22)</f>
        <v>588.224999999999</v>
      </c>
      <c r="JR2" s="26">
        <f>SUM(Budget!JS2:JS22)</f>
        <v>588.224999999999</v>
      </c>
      <c r="JS2" s="26">
        <f>SUM(Budget!JT2:JT22)</f>
        <v>588.224999999999</v>
      </c>
      <c r="JT2" s="26">
        <f>SUM(Budget!JU2:JU22)</f>
        <v>588.224999999999</v>
      </c>
      <c r="JU2" s="26">
        <f>SUM(Budget!JV2:JV22)</f>
        <v>588.224999999999</v>
      </c>
      <c r="JV2" s="26">
        <f>SUM(Budget!JW2:JW22)</f>
        <v>588.224999999999</v>
      </c>
      <c r="JW2" s="26">
        <f>SUM(Budget!JX2:JX22)</f>
        <v>588.224999999999</v>
      </c>
      <c r="JX2" s="26">
        <f>SUM(Budget!JY2:JY22)</f>
        <v>588.224999999999</v>
      </c>
      <c r="JY2" s="26">
        <f>SUM(Budget!JZ2:JZ22)</f>
        <v>588.224999999999</v>
      </c>
      <c r="JZ2" s="26">
        <f>SUM(Budget!KA2:KA22)</f>
        <v>588.224999999999</v>
      </c>
      <c r="KA2" s="26">
        <f>SUM(Budget!KB2:KB22)</f>
        <v>588.224999999999</v>
      </c>
      <c r="KB2" s="26">
        <f>SUM(Budget!KC2:KC22)</f>
        <v>588.224999999999</v>
      </c>
      <c r="KC2" s="26">
        <f>SUM(Budget!KD2:KD22)</f>
        <v>588.224999999999</v>
      </c>
      <c r="KD2" s="26">
        <f>SUM(Budget!KE2:KE22)</f>
        <v>588.224999999999</v>
      </c>
      <c r="KE2" s="26">
        <f>SUM(Budget!KF2:KF22)</f>
        <v>588.224999999999</v>
      </c>
      <c r="KF2" s="26">
        <f>SUM(Budget!KG2:KG22)</f>
        <v>588.224999999999</v>
      </c>
      <c r="KG2" s="27">
        <f>SUM(Budget!KH2:KH22)</f>
        <v>0</v>
      </c>
    </row>
    <row r="3" spans="1:293" s="1" customFormat="1">
      <c r="A3" s="493"/>
      <c r="B3" s="39" t="s">
        <v>761</v>
      </c>
      <c r="C3" s="39">
        <v>200</v>
      </c>
      <c r="D3" s="45">
        <f>SUM(E3:BP3)</f>
        <v>606587.5453602738</v>
      </c>
      <c r="E3" s="30">
        <f>SUM(Budget!F29:F34)</f>
        <v>0</v>
      </c>
      <c r="F3" s="24">
        <f>SUM(Budget!G29:G34)</f>
        <v>8500</v>
      </c>
      <c r="G3" s="30">
        <f>SUM(Budget!H29:H34)</f>
        <v>8500</v>
      </c>
      <c r="H3" s="30">
        <f>SUM(Budget!I29:I34)</f>
        <v>8500</v>
      </c>
      <c r="I3" s="24">
        <f>SUM(Budget!J29:J34)</f>
        <v>8500</v>
      </c>
      <c r="J3" s="30">
        <f>SUM(Budget!K29:K34)</f>
        <v>10751.163884258711</v>
      </c>
      <c r="K3" s="30">
        <f>SUM(Budget!L29:L34)</f>
        <v>8500</v>
      </c>
      <c r="L3" s="24">
        <f>SUM(Budget!M29:M34)</f>
        <v>8500</v>
      </c>
      <c r="M3" s="30">
        <f>SUM(Budget!N29:N34)</f>
        <v>8500</v>
      </c>
      <c r="N3" s="30">
        <f>SUM(Budget!O29:O34)</f>
        <v>10005.88959615515</v>
      </c>
      <c r="O3" s="24">
        <f>SUM(Budget!P29:P34)</f>
        <v>12526.97580907</v>
      </c>
      <c r="P3" s="30">
        <f>SUM(Budget!Q29:Q34)</f>
        <v>8601.3700639599992</v>
      </c>
      <c r="Q3" s="30">
        <f>SUM(Budget!R29:R34)</f>
        <v>10205.007328850001</v>
      </c>
      <c r="R3" s="30">
        <f>SUM(Budget!S29:S34)</f>
        <v>8734.0355149999996</v>
      </c>
      <c r="S3" s="24">
        <f>SUM(Budget!T29:T34)</f>
        <v>8826.1720000000005</v>
      </c>
      <c r="T3" s="30">
        <f>SUM(Budget!U29:U34)</f>
        <v>9765.5400000000009</v>
      </c>
      <c r="U3" s="30">
        <f>SUM(Budget!V29:V34)</f>
        <v>8858.5438720599996</v>
      </c>
      <c r="V3" s="24">
        <f>SUM(Budget!W29:W34)</f>
        <v>10828.6759</v>
      </c>
      <c r="W3" s="30">
        <f>SUM(Budget!X29:X34)</f>
        <v>9596.4971000000005</v>
      </c>
      <c r="X3" s="30">
        <f>SUM(Budget!Y29:Y34)</f>
        <v>10400.82168979</v>
      </c>
      <c r="Y3" s="24">
        <f>SUM(Budget!Z29:Z34)</f>
        <v>10433.328100000001</v>
      </c>
      <c r="Z3" s="30">
        <f>SUM(Budget!AA29:AA34)</f>
        <v>9892.4411</v>
      </c>
      <c r="AA3" s="30">
        <f>SUM(Budget!AB29:AB34)</f>
        <v>9445.093499999999</v>
      </c>
      <c r="AB3" s="24">
        <f>SUM(Budget!AC29:AC34)</f>
        <v>8500</v>
      </c>
      <c r="AC3" s="30">
        <f>SUM(Budget!AD29:AD34)</f>
        <v>10027.7327</v>
      </c>
      <c r="AD3" s="24">
        <f>SUM(Budget!AE29:AE34)</f>
        <v>10515.2047</v>
      </c>
      <c r="AE3" s="30">
        <f>SUM(Budget!AF29:AF34)</f>
        <v>11507.7093</v>
      </c>
      <c r="AF3" s="30">
        <f>SUM(Budget!AG29:AG34)</f>
        <v>10268.23327879</v>
      </c>
      <c r="AG3" s="24">
        <f>SUM(Budget!AH29:AH34)</f>
        <v>10103.678922340001</v>
      </c>
      <c r="AH3" s="30">
        <f>SUM(Budget!AI29:AI34)</f>
        <v>8500</v>
      </c>
      <c r="AI3" s="30">
        <f>SUM(Budget!AJ29:AJ34)</f>
        <v>12238</v>
      </c>
      <c r="AJ3" s="24">
        <f>SUM(Budget!AK29:AK34)</f>
        <v>11135.431</v>
      </c>
      <c r="AK3" s="30">
        <f>SUM(Budget!AL29:AL34)</f>
        <v>8500</v>
      </c>
      <c r="AL3" s="30">
        <f>SUM(Budget!AM29:AM34)</f>
        <v>8500</v>
      </c>
      <c r="AM3" s="24">
        <f>SUM(Budget!AN29:AN34)</f>
        <v>8500</v>
      </c>
      <c r="AN3" s="30">
        <f>SUM(Budget!AO29:AO34)</f>
        <v>8500</v>
      </c>
      <c r="AO3" s="30">
        <f>SUM(Budget!AP29:AP34)</f>
        <v>8500</v>
      </c>
      <c r="AP3" s="24">
        <f>SUM(Budget!AQ29:AQ34)</f>
        <v>8500</v>
      </c>
      <c r="AQ3" s="30">
        <f>SUM(Budget!AR29:AR34)</f>
        <v>8500</v>
      </c>
      <c r="AR3" s="30">
        <f>SUM(Budget!AS29:AS34)</f>
        <v>8500</v>
      </c>
      <c r="AS3" s="24">
        <f>SUM(Budget!AT29:AT34)</f>
        <v>8500</v>
      </c>
      <c r="AT3" s="30">
        <f>SUM(Budget!AU29:AU34)</f>
        <v>8500</v>
      </c>
      <c r="AU3" s="30">
        <f>SUM(Budget!AV29:AV34)</f>
        <v>8500</v>
      </c>
      <c r="AV3" s="24">
        <f>SUM(Budget!AW29:AW34)</f>
        <v>8500</v>
      </c>
      <c r="AW3" s="30">
        <f>SUM(Budget!AX29:AX34)</f>
        <v>8500</v>
      </c>
      <c r="AX3" s="30">
        <f>SUM(Budget!AY29:AY34)</f>
        <v>8500</v>
      </c>
      <c r="AY3" s="24">
        <f>SUM(Budget!AZ29:AZ34)</f>
        <v>11374</v>
      </c>
      <c r="AZ3" s="30">
        <f>SUM(Budget!BA29:BA34)</f>
        <v>10808</v>
      </c>
      <c r="BA3" s="24">
        <f>SUM(Budget!BB29:BB34)</f>
        <v>10100</v>
      </c>
      <c r="BB3" s="30">
        <f>SUM(Budget!BC29:BC34)</f>
        <v>10100</v>
      </c>
      <c r="BC3" s="30">
        <f>SUM(Budget!BD29:BD34)</f>
        <v>10100</v>
      </c>
      <c r="BD3" s="24">
        <f>SUM(Budget!BE29:BE34)</f>
        <v>10100</v>
      </c>
      <c r="BE3" s="30">
        <f>SUM(Budget!BF29:BF34)</f>
        <v>10100</v>
      </c>
      <c r="BF3" s="30">
        <f>SUM(Budget!BG29:BG34)</f>
        <v>10000</v>
      </c>
      <c r="BG3" s="24">
        <f>SUM(Budget!BH29:BH34)</f>
        <v>10000</v>
      </c>
      <c r="BH3" s="30">
        <f>SUM(Budget!BI29:BI34)</f>
        <v>10000</v>
      </c>
      <c r="BI3" s="30">
        <f>SUM(Budget!BJ29:BJ34)</f>
        <v>13738</v>
      </c>
      <c r="BJ3" s="24">
        <f>SUM(Budget!BK29:BK34)</f>
        <v>10000</v>
      </c>
      <c r="BK3" s="30">
        <f>SUM(Budget!BL29:BL34)</f>
        <v>10000</v>
      </c>
      <c r="BL3" s="24">
        <f>SUM(Budget!BM29:BM34)</f>
        <v>10000</v>
      </c>
      <c r="BM3" s="30">
        <f>SUM(Budget!BN29:BN34)</f>
        <v>10000</v>
      </c>
      <c r="BN3" s="30">
        <f>SUM(Budget!BO29:BO34)</f>
        <v>10000</v>
      </c>
      <c r="BO3" s="30">
        <f>SUM(Budget!BP29:BP34)</f>
        <v>10000</v>
      </c>
      <c r="BP3" s="217">
        <f>SUM(Budget!BQ29:BQ34)</f>
        <v>10000</v>
      </c>
      <c r="BQ3" s="30">
        <f>SUM(Budget!BR29:BR34)</f>
        <v>10000</v>
      </c>
      <c r="BR3" s="30">
        <f>SUM(Budget!BS29:BS34)</f>
        <v>10000</v>
      </c>
      <c r="BS3" s="30">
        <f>SUM(Budget!BT29:BT34)</f>
        <v>10000</v>
      </c>
      <c r="BT3" s="24">
        <f>SUM(Budget!BU29:BU34)</f>
        <v>10000</v>
      </c>
      <c r="BU3" s="30">
        <f>SUM(Budget!BV29:BV34)</f>
        <v>13738</v>
      </c>
      <c r="BV3" s="30">
        <f>SUM(Budget!BW29:BW34)</f>
        <v>10000</v>
      </c>
      <c r="BW3" s="24">
        <f>SUM(Budget!BX29:BX34)</f>
        <v>10000</v>
      </c>
      <c r="BX3" s="30">
        <f>SUM(Budget!BY29:BY34)</f>
        <v>10000</v>
      </c>
      <c r="BY3" s="30">
        <f>SUM(Budget!BZ29:BZ34)</f>
        <v>10000</v>
      </c>
      <c r="BZ3" s="24">
        <f>SUM(Budget!CA29:CA34)</f>
        <v>8930</v>
      </c>
      <c r="CA3" s="30">
        <f>SUM(Budget!CB29:CB34)</f>
        <v>8930</v>
      </c>
      <c r="CB3" s="24">
        <f>SUM(Budget!CC29:CC34)</f>
        <v>8930</v>
      </c>
      <c r="CC3" s="30">
        <f>SUM(Budget!CD29:CD34)</f>
        <v>8930</v>
      </c>
      <c r="CD3" s="30">
        <f>SUM(Budget!CE29:CE34)</f>
        <v>8930</v>
      </c>
      <c r="CE3" s="24">
        <f>SUM(Budget!CF29:CF34)</f>
        <v>8930</v>
      </c>
      <c r="CF3" s="30">
        <f>SUM(Budget!CG29:CG34)</f>
        <v>8930</v>
      </c>
      <c r="CG3" s="30">
        <f>SUM(Budget!CH29:CH34)</f>
        <v>12668</v>
      </c>
      <c r="CH3" s="24">
        <f>SUM(Budget!CI29:CI34)</f>
        <v>8930</v>
      </c>
      <c r="CI3" s="30">
        <f>SUM(Budget!CJ29:CJ34)</f>
        <v>8930</v>
      </c>
      <c r="CJ3" s="30">
        <f>SUM(Budget!CK29:CK34)</f>
        <v>8930</v>
      </c>
      <c r="CK3" s="30">
        <f>SUM(Budget!CL29:CL34)</f>
        <v>8930</v>
      </c>
      <c r="CL3" s="24">
        <f>SUM(Budget!CM29:CM34)</f>
        <v>11500</v>
      </c>
      <c r="CM3" s="30">
        <f>SUM(Budget!CN29:CN34)</f>
        <v>11500</v>
      </c>
      <c r="CN3" s="30">
        <f>SUM(Budget!CO29:CO34)</f>
        <v>11500</v>
      </c>
      <c r="CO3" s="24">
        <f>SUM(Budget!CP29:CP34)</f>
        <v>11500</v>
      </c>
      <c r="CP3" s="30">
        <f>SUM(Budget!CQ29:CQ34)</f>
        <v>11500</v>
      </c>
      <c r="CQ3" s="30">
        <f>SUM(Budget!CR29:CR34)</f>
        <v>11500</v>
      </c>
      <c r="CR3" s="24">
        <f>SUM(Budget!CS29:CS34)</f>
        <v>11500</v>
      </c>
      <c r="CS3" s="30">
        <f>SUM(Budget!CT29:CT34)</f>
        <v>15238</v>
      </c>
      <c r="CT3" s="24">
        <f>SUM(Budget!CU29:CU34)</f>
        <v>11500</v>
      </c>
      <c r="CU3" s="30">
        <f>SUM(Budget!CV29:CV34)</f>
        <v>11500</v>
      </c>
      <c r="CV3" s="30">
        <f>SUM(Budget!CW29:CW34)</f>
        <v>11500</v>
      </c>
      <c r="CW3" s="24">
        <f>SUM(Budget!CX29:CX34)</f>
        <v>11500</v>
      </c>
      <c r="CX3" s="30">
        <f>SUM(Budget!CY29:CY34)</f>
        <v>11500</v>
      </c>
      <c r="CY3" s="30">
        <f>SUM(Budget!CZ29:CZ34)</f>
        <v>11500</v>
      </c>
      <c r="CZ3" s="24">
        <f>SUM(Budget!DA29:DA34)</f>
        <v>11500</v>
      </c>
      <c r="DA3" s="30">
        <f>SUM(Budget!DB29:DB34)</f>
        <v>11500</v>
      </c>
      <c r="DB3" s="30">
        <f>SUM(Budget!DC29:DC34)</f>
        <v>11500</v>
      </c>
      <c r="DC3" s="24">
        <f>SUM(Budget!DD29:DD34)</f>
        <v>11500</v>
      </c>
      <c r="DD3" s="30">
        <f>SUM(Budget!DE29:DE34)</f>
        <v>11500</v>
      </c>
      <c r="DE3" s="30">
        <f>SUM(Budget!DF29:DF34)</f>
        <v>15238</v>
      </c>
      <c r="DF3" s="24">
        <f>SUM(Budget!DG29:DG34)</f>
        <v>11500</v>
      </c>
      <c r="DG3" s="30">
        <f>SUM(Budget!DH29:DH34)</f>
        <v>11500</v>
      </c>
      <c r="DH3" s="30">
        <f>SUM(Budget!DI29:DI34)</f>
        <v>11500</v>
      </c>
      <c r="DI3" s="24">
        <f>SUM(Budget!DJ29:DJ34)</f>
        <v>11500</v>
      </c>
      <c r="DJ3" s="30">
        <f>SUM(Budget!DK29:DK34)</f>
        <v>11500</v>
      </c>
      <c r="DK3" s="30">
        <f>SUM(Budget!DL29:DL34)</f>
        <v>11500</v>
      </c>
      <c r="DL3" s="24">
        <f>SUM(Budget!DM29:DM34)</f>
        <v>11500</v>
      </c>
      <c r="DM3" s="30">
        <f>SUM(Budget!DN29:DN34)</f>
        <v>11500</v>
      </c>
      <c r="DN3" s="30">
        <f>SUM(Budget!DO29:DO34)</f>
        <v>11500</v>
      </c>
      <c r="DO3" s="30">
        <f>SUM(Budget!DP29:DP34)</f>
        <v>11500</v>
      </c>
      <c r="DP3" s="24">
        <f>SUM(Budget!DQ29:DQ34)</f>
        <v>11500</v>
      </c>
      <c r="DQ3" s="30">
        <f>SUM(Budget!DR29:DR34)</f>
        <v>15238</v>
      </c>
      <c r="DR3" s="24">
        <f>SUM(Budget!DS29:DS34)</f>
        <v>11500</v>
      </c>
      <c r="DS3" s="30">
        <f>SUM(Budget!DT29:DT34)</f>
        <v>11500</v>
      </c>
      <c r="DT3" s="30">
        <f>SUM(Budget!DU29:DU34)</f>
        <v>11500</v>
      </c>
      <c r="DU3" s="24">
        <f>SUM(Budget!DV29:DV34)</f>
        <v>11500</v>
      </c>
      <c r="DV3" s="30">
        <f>SUM(Budget!DW29:DW34)</f>
        <v>11500</v>
      </c>
      <c r="DW3" s="30">
        <f>SUM(Budget!DX29:DX34)</f>
        <v>11500</v>
      </c>
      <c r="DX3" s="24">
        <f>SUM(Budget!DY29:DY34)</f>
        <v>11500</v>
      </c>
      <c r="DY3" s="30">
        <f>SUM(Budget!DZ29:DZ34)</f>
        <v>11500</v>
      </c>
      <c r="DZ3" s="30">
        <f>SUM(Budget!EA29:EA34)</f>
        <v>11500</v>
      </c>
      <c r="EA3" s="24">
        <f>SUM(Budget!EB29:EB34)</f>
        <v>11500</v>
      </c>
      <c r="EB3" s="30">
        <f>SUM(Budget!EC29:EC34)</f>
        <v>11500</v>
      </c>
      <c r="EC3" s="30">
        <f>SUM(Budget!ED29:ED34)</f>
        <v>15238</v>
      </c>
      <c r="ED3" s="30">
        <f>SUM(Budget!EE29:EE34)</f>
        <v>11500</v>
      </c>
      <c r="EE3" s="24">
        <f>SUM(Budget!EF29:EF34)</f>
        <v>11500</v>
      </c>
      <c r="EF3" s="30">
        <f>SUM(Budget!EG29:EG34)</f>
        <v>11500</v>
      </c>
      <c r="EG3" s="24">
        <f>SUM(Budget!EH29:EH34)</f>
        <v>11500</v>
      </c>
      <c r="EH3" s="30">
        <f>SUM(Budget!EI29:EI34)</f>
        <v>11500</v>
      </c>
      <c r="EI3" s="30">
        <f>SUM(Budget!EJ29:EJ34)</f>
        <v>11500</v>
      </c>
      <c r="EJ3" s="24">
        <f>SUM(Budget!EK29:EK34)</f>
        <v>11500</v>
      </c>
      <c r="EK3" s="30">
        <f>SUM(Budget!EL29:EL34)</f>
        <v>11500</v>
      </c>
      <c r="EL3" s="30">
        <f>SUM(Budget!EM29:EM34)</f>
        <v>11500</v>
      </c>
      <c r="EM3" s="24">
        <f>SUM(Budget!EN29:EN34)</f>
        <v>11500</v>
      </c>
      <c r="EN3" s="30">
        <f>SUM(Budget!EO29:EO34)</f>
        <v>11500</v>
      </c>
      <c r="EO3" s="30">
        <f>SUM(Budget!EP29:EP34)</f>
        <v>15238</v>
      </c>
      <c r="EP3" s="24">
        <f>SUM(Budget!EQ29:EQ34)</f>
        <v>11500</v>
      </c>
      <c r="EQ3" s="30">
        <f>SUM(Budget!ER29:ER34)</f>
        <v>11500</v>
      </c>
      <c r="ER3" s="30">
        <f>SUM(Budget!ES29:ES34)</f>
        <v>11500</v>
      </c>
      <c r="ES3" s="30">
        <f>SUM(Budget!ET29:ET34)</f>
        <v>11500</v>
      </c>
      <c r="ET3" s="24">
        <f>SUM(Budget!EU29:EU34)</f>
        <v>11500</v>
      </c>
      <c r="EU3" s="30">
        <f>SUM(Budget!EV29:EV34)</f>
        <v>11500</v>
      </c>
      <c r="EV3" s="30">
        <f>SUM(Budget!EW29:EW34)</f>
        <v>11500</v>
      </c>
      <c r="EW3" s="24">
        <f>SUM(Budget!EX29:EX34)</f>
        <v>11500</v>
      </c>
      <c r="EX3" s="30">
        <f>SUM(Budget!EY29:EY34)</f>
        <v>11500</v>
      </c>
      <c r="EY3" s="30">
        <f>SUM(Budget!EZ29:EZ34)</f>
        <v>11500</v>
      </c>
      <c r="EZ3" s="24">
        <f>SUM(Budget!FA29:FA34)</f>
        <v>11500</v>
      </c>
      <c r="FA3" s="30">
        <f>SUM(Budget!FB29:FB34)</f>
        <v>15238</v>
      </c>
      <c r="FB3" s="30">
        <f>SUM(Budget!FC29:FC34)</f>
        <v>11500</v>
      </c>
      <c r="FC3" s="24">
        <f>SUM(Budget!FD29:FD34)</f>
        <v>11500</v>
      </c>
      <c r="FD3" s="30">
        <f>SUM(Budget!FE29:FE34)</f>
        <v>11500</v>
      </c>
      <c r="FE3" s="30">
        <f>SUM(Budget!FF29:FF34)</f>
        <v>11500</v>
      </c>
      <c r="FF3" s="30">
        <f>SUM(Budget!FG29:FG34)</f>
        <v>10000</v>
      </c>
      <c r="FG3" s="24">
        <f>SUM(Budget!FH29:FH34)</f>
        <v>10000</v>
      </c>
      <c r="FH3" s="30">
        <f>SUM(Budget!FI29:FI34)</f>
        <v>10000</v>
      </c>
      <c r="FI3" s="30">
        <f>SUM(Budget!FJ29:FJ34)</f>
        <v>10000</v>
      </c>
      <c r="FJ3" s="24">
        <f>SUM(Budget!FK29:FK34)</f>
        <v>10000</v>
      </c>
      <c r="FK3" s="30">
        <f>SUM(Budget!FL29:FL34)</f>
        <v>10000</v>
      </c>
      <c r="FL3" s="30">
        <f>SUM(Budget!FM29:FM34)</f>
        <v>10000</v>
      </c>
      <c r="FM3" s="24">
        <f>SUM(Budget!FN29:FN34)</f>
        <v>13738</v>
      </c>
      <c r="FN3" s="30">
        <f>SUM(Budget!FO29:FO34)</f>
        <v>10000</v>
      </c>
      <c r="FO3" s="30">
        <f>SUM(Budget!FP29:FP34)</f>
        <v>10000</v>
      </c>
      <c r="FP3" s="24">
        <f>SUM(Budget!FQ29:FQ34)</f>
        <v>10000</v>
      </c>
      <c r="FQ3" s="30">
        <f>SUM(Budget!FR29:FR34)</f>
        <v>10000</v>
      </c>
      <c r="FR3" s="30">
        <f>SUM(Budget!FS29:FS34)</f>
        <v>10000</v>
      </c>
      <c r="FS3" s="24">
        <f>SUM(Budget!FT29:FT34)</f>
        <v>10000</v>
      </c>
      <c r="FT3" s="30">
        <f>SUM(Budget!FU29:FU34)</f>
        <v>10000</v>
      </c>
      <c r="FU3" s="30">
        <f>SUM(Budget!FV29:FV34)</f>
        <v>10000</v>
      </c>
      <c r="FV3" s="24">
        <f>SUM(Budget!FW29:FW34)</f>
        <v>10000</v>
      </c>
      <c r="FW3" s="30">
        <f>SUM(Budget!FX29:FX34)</f>
        <v>10000</v>
      </c>
      <c r="FX3" s="30">
        <f>SUM(Budget!FY29:FY34)</f>
        <v>10000</v>
      </c>
      <c r="FY3" s="24">
        <f>SUM(Budget!FZ29:FZ34)</f>
        <v>13738</v>
      </c>
      <c r="FZ3" s="30">
        <f>SUM(Budget!GA29:GA34)</f>
        <v>10000</v>
      </c>
      <c r="GA3" s="30">
        <f>SUM(Budget!GB29:GB34)</f>
        <v>10000</v>
      </c>
      <c r="GB3" s="30">
        <f>SUM(Budget!GC29:GC34)</f>
        <v>10000</v>
      </c>
      <c r="GC3" s="24">
        <f>SUM(Budget!GD29:GD34)</f>
        <v>10000</v>
      </c>
      <c r="GD3" s="30">
        <f>SUM(Budget!GE29:GE34)</f>
        <v>10000</v>
      </c>
      <c r="GE3" s="30">
        <f>SUM(Budget!GF29:GF34)</f>
        <v>10000</v>
      </c>
      <c r="GF3" s="24">
        <f>SUM(Budget!GG29:GG34)</f>
        <v>10000</v>
      </c>
      <c r="GG3" s="30">
        <f>SUM(Budget!GH29:GH34)</f>
        <v>10000</v>
      </c>
      <c r="GH3" s="30">
        <f>SUM(Budget!GI29:GI34)</f>
        <v>10000</v>
      </c>
      <c r="GI3" s="24">
        <f>SUM(Budget!GJ29:GJ34)</f>
        <v>10000</v>
      </c>
      <c r="GJ3" s="30">
        <f>SUM(Budget!GK29:GK34)</f>
        <v>10000</v>
      </c>
      <c r="GK3" s="30">
        <f>SUM(Budget!GL29:GL34)</f>
        <v>13738</v>
      </c>
      <c r="GL3" s="24">
        <f>SUM(Budget!GM29:GM34)</f>
        <v>10000</v>
      </c>
      <c r="GM3" s="30">
        <f>SUM(Budget!GN29:GN34)</f>
        <v>10000</v>
      </c>
      <c r="GN3" s="30">
        <f>SUM(Budget!GO29:GO34)</f>
        <v>10000</v>
      </c>
      <c r="GO3" s="24">
        <f>SUM(Budget!GP29:GP34)</f>
        <v>10000</v>
      </c>
      <c r="GP3" s="30">
        <f>SUM(Budget!GQ29:GQ34)</f>
        <v>10000</v>
      </c>
      <c r="GQ3" s="30">
        <f>SUM(Budget!GR29:GR34)</f>
        <v>10000</v>
      </c>
      <c r="GR3" s="24">
        <f>SUM(Budget!GS29:GS34)</f>
        <v>10000</v>
      </c>
      <c r="GS3" s="30">
        <f>SUM(Budget!GT29:GT34)</f>
        <v>10000</v>
      </c>
      <c r="GT3" s="30">
        <f>SUM(Budget!GU29:GU34)</f>
        <v>10000</v>
      </c>
      <c r="GU3" s="24">
        <f>SUM(Budget!GV29:GV34)</f>
        <v>10000</v>
      </c>
      <c r="GV3" s="30">
        <f>SUM(Budget!GW29:GW34)</f>
        <v>10000</v>
      </c>
      <c r="GW3" s="30">
        <f>SUM(Budget!GX29:GX34)</f>
        <v>13738</v>
      </c>
      <c r="GX3" s="24">
        <f>SUM(Budget!GY29:GY34)</f>
        <v>10000</v>
      </c>
      <c r="GY3" s="30">
        <f>SUM(Budget!GZ29:GZ34)</f>
        <v>10000</v>
      </c>
      <c r="GZ3" s="30">
        <f>SUM(Budget!HA29:HA34)</f>
        <v>10000</v>
      </c>
      <c r="HA3" s="30">
        <f>SUM(Budget!HB29:HB34)</f>
        <v>10000</v>
      </c>
      <c r="HB3" s="24">
        <f>SUM(Budget!HC29:HC34)</f>
        <v>10000</v>
      </c>
      <c r="HC3" s="30">
        <f>SUM(Budget!HD29:HD34)</f>
        <v>10000</v>
      </c>
      <c r="HD3" s="30">
        <f>SUM(Budget!HE29:HE34)</f>
        <v>10000</v>
      </c>
      <c r="HE3" s="24">
        <f>SUM(Budget!HF29:HF34)</f>
        <v>10000</v>
      </c>
      <c r="HF3" s="30">
        <f>SUM(Budget!HG29:HG34)</f>
        <v>10000</v>
      </c>
      <c r="HG3" s="30">
        <f>SUM(Budget!HH29:HH34)</f>
        <v>10000</v>
      </c>
      <c r="HH3" s="24">
        <f>SUM(Budget!HI29:HI34)</f>
        <v>10000</v>
      </c>
      <c r="HI3" s="30">
        <f>SUM(Budget!HJ29:HJ34)</f>
        <v>13738</v>
      </c>
      <c r="HJ3" s="30">
        <f>SUM(Budget!HK29:HK34)</f>
        <v>10000</v>
      </c>
      <c r="HK3" s="24">
        <f>SUM(Budget!HL29:HL34)</f>
        <v>10000</v>
      </c>
      <c r="HL3" s="30">
        <f>SUM(Budget!HM29:HM34)</f>
        <v>10000</v>
      </c>
      <c r="HM3" s="24">
        <f>SUM(Budget!HN29:HN34)</f>
        <v>10000</v>
      </c>
      <c r="HN3" s="30">
        <f>SUM(Budget!HO29:HO34)</f>
        <v>10000</v>
      </c>
      <c r="HO3" s="30">
        <f>SUM(Budget!HP29:HP34)</f>
        <v>10000</v>
      </c>
      <c r="HP3" s="24">
        <f>SUM(Budget!HQ29:HQ34)</f>
        <v>10000</v>
      </c>
      <c r="HQ3" s="30">
        <f>SUM(Budget!HR29:HR34)</f>
        <v>10000</v>
      </c>
      <c r="HR3" s="30">
        <f>SUM(Budget!HS29:HS34)</f>
        <v>10000</v>
      </c>
      <c r="HS3" s="24">
        <f>SUM(Budget!HT29:HT34)</f>
        <v>10000</v>
      </c>
      <c r="HT3" s="30">
        <f>SUM(Budget!HU29:HU34)</f>
        <v>10000</v>
      </c>
      <c r="HU3" s="30">
        <f>SUM(Budget!HV29:HV34)</f>
        <v>13738</v>
      </c>
      <c r="HV3" s="24">
        <f>SUM(Budget!HW29:HW34)</f>
        <v>10000</v>
      </c>
      <c r="HW3" s="30">
        <f>SUM(Budget!HX29:HX34)</f>
        <v>10000</v>
      </c>
      <c r="HX3" s="30">
        <f>SUM(Budget!HY29:HY34)</f>
        <v>10000</v>
      </c>
      <c r="HY3" s="30">
        <f>SUM(Budget!HZ29:HZ34)</f>
        <v>10000</v>
      </c>
      <c r="HZ3" s="24">
        <f>SUM(Budget!IA29:IA34)</f>
        <v>10000</v>
      </c>
      <c r="IA3" s="30">
        <f>SUM(Budget!IB29:IB34)</f>
        <v>10000</v>
      </c>
      <c r="IB3" s="30">
        <f>SUM(Budget!IC29:IC34)</f>
        <v>10000</v>
      </c>
      <c r="IC3" s="30">
        <f>SUM(Budget!ID29:ID34)</f>
        <v>10000</v>
      </c>
      <c r="ID3" s="24">
        <f>SUM(Budget!IE29:IE34)</f>
        <v>10000</v>
      </c>
      <c r="IE3" s="30">
        <f>SUM(Budget!IF29:IF34)</f>
        <v>10000</v>
      </c>
      <c r="IF3" s="30">
        <f>SUM(Budget!IG29:IG34)</f>
        <v>10000</v>
      </c>
      <c r="IG3" s="24">
        <f>SUM(Budget!IH29:IH34)</f>
        <v>13738</v>
      </c>
      <c r="IH3" s="30">
        <f>SUM(Budget!II29:II34)</f>
        <v>10000</v>
      </c>
      <c r="II3" s="30">
        <f>SUM(Budget!IJ29:IJ34)</f>
        <v>10000</v>
      </c>
      <c r="IJ3" s="24">
        <f>SUM(Budget!IK29:IK34)</f>
        <v>10000</v>
      </c>
      <c r="IK3" s="30">
        <f>SUM(Budget!IL29:IL34)</f>
        <v>10000</v>
      </c>
      <c r="IL3" s="30">
        <f>SUM(Budget!IM29:IM34)</f>
        <v>10000</v>
      </c>
      <c r="IM3" s="24">
        <f>SUM(Budget!IN29:IN34)</f>
        <v>10000</v>
      </c>
      <c r="IN3" s="30">
        <f>SUM(Budget!IO29:IO34)</f>
        <v>10000</v>
      </c>
      <c r="IO3" s="30">
        <f>SUM(Budget!IP29:IP34)</f>
        <v>10000</v>
      </c>
      <c r="IP3" s="30">
        <f>SUM(Budget!IQ29:IQ34)</f>
        <v>10000</v>
      </c>
      <c r="IQ3" s="24">
        <f>SUM(Budget!IR29:IR34)</f>
        <v>10000</v>
      </c>
      <c r="IR3" s="30">
        <f>SUM(Budget!IS29:IS34)</f>
        <v>10000</v>
      </c>
      <c r="IS3" s="30">
        <f>SUM(Budget!IT29:IT34)</f>
        <v>13738</v>
      </c>
      <c r="IT3" s="24">
        <f>SUM(Budget!IU29:IU34)</f>
        <v>10000</v>
      </c>
      <c r="IU3" s="30">
        <f>SUM(Budget!IV29:IV34)</f>
        <v>10000</v>
      </c>
      <c r="IV3" s="30">
        <f>SUM(Budget!IW29:IW34)</f>
        <v>10000</v>
      </c>
      <c r="IW3" s="24">
        <f>SUM(Budget!IX29:IX34)</f>
        <v>10000</v>
      </c>
      <c r="IX3" s="30">
        <f>SUM(Budget!IY29:IY34)</f>
        <v>10000</v>
      </c>
      <c r="IY3" s="30">
        <f>SUM(Budget!IZ29:IZ34)</f>
        <v>10000</v>
      </c>
      <c r="IZ3" s="24">
        <f>SUM(Budget!JA29:JA34)</f>
        <v>10000</v>
      </c>
      <c r="JA3" s="30">
        <f>SUM(Budget!JB29:JB34)</f>
        <v>10000</v>
      </c>
      <c r="JB3" s="30">
        <f>SUM(Budget!JC29:JC34)</f>
        <v>10000</v>
      </c>
      <c r="JC3" s="24">
        <f>SUM(Budget!JD29:JD34)</f>
        <v>10000</v>
      </c>
      <c r="JD3" s="30">
        <f>SUM(Budget!JE29:JE34)</f>
        <v>10000</v>
      </c>
      <c r="JE3" s="30">
        <f>SUM(Budget!JF29:JF34)</f>
        <v>13738</v>
      </c>
      <c r="JF3" s="24">
        <f>SUM(Budget!JG29:JG34)</f>
        <v>10000</v>
      </c>
      <c r="JG3" s="30">
        <f>SUM(Budget!JH29:JH34)</f>
        <v>10000</v>
      </c>
      <c r="JH3" s="30">
        <f>SUM(Budget!JI29:JI34)</f>
        <v>10000</v>
      </c>
      <c r="JI3" s="24">
        <f>SUM(Budget!JJ29:JJ34)</f>
        <v>10000</v>
      </c>
      <c r="JJ3" s="30">
        <f>SUM(Budget!JK29:JK34)</f>
        <v>10000</v>
      </c>
      <c r="JK3" s="30">
        <f>SUM(Budget!JL29:JL34)</f>
        <v>10000</v>
      </c>
      <c r="JL3" s="30">
        <f>SUM(Budget!JM29:JM34)</f>
        <v>10000</v>
      </c>
      <c r="JM3" s="24">
        <f>SUM(Budget!JN29:JN34)</f>
        <v>10000</v>
      </c>
      <c r="JN3" s="30">
        <f>SUM(Budget!JO29:JO34)</f>
        <v>10000</v>
      </c>
      <c r="JO3" s="30">
        <f>SUM(Budget!JP29:JP34)</f>
        <v>10000</v>
      </c>
      <c r="JP3" s="24">
        <f>SUM(Budget!JQ29:JQ34)</f>
        <v>10000</v>
      </c>
      <c r="JQ3" s="30">
        <f>SUM(Budget!JR29:JR34)</f>
        <v>13738</v>
      </c>
      <c r="JR3" s="30">
        <f>SUM(Budget!JS29:JS34)</f>
        <v>10000</v>
      </c>
      <c r="JS3" s="24">
        <f>SUM(Budget!JT29:JT34)</f>
        <v>10000</v>
      </c>
      <c r="JT3" s="30">
        <f>SUM(Budget!JU29:JU34)</f>
        <v>10000</v>
      </c>
      <c r="JU3" s="30">
        <f>SUM(Budget!JV29:JV34)</f>
        <v>10000</v>
      </c>
      <c r="JV3" s="24">
        <f>SUM(Budget!JW29:JW34)</f>
        <v>10000</v>
      </c>
      <c r="JW3" s="30">
        <f>SUM(Budget!JX29:JX34)</f>
        <v>10000</v>
      </c>
      <c r="JX3" s="24">
        <f>SUM(Budget!JY29:JY34)</f>
        <v>10000</v>
      </c>
      <c r="JY3" s="30">
        <f>SUM(Budget!JZ29:JZ34)</f>
        <v>10000</v>
      </c>
      <c r="JZ3" s="30">
        <f>SUM(Budget!KA29:KA34)</f>
        <v>10000</v>
      </c>
      <c r="KA3" s="24">
        <f>SUM(Budget!KB29:KB34)</f>
        <v>10000</v>
      </c>
      <c r="KB3" s="30">
        <f>SUM(Budget!KC29:KC34)</f>
        <v>10000</v>
      </c>
      <c r="KC3" s="30">
        <f>SUM(Budget!KD29:KD34)</f>
        <v>13738</v>
      </c>
      <c r="KD3" s="24">
        <f>SUM(Budget!KE29:KE34)</f>
        <v>10000</v>
      </c>
      <c r="KE3" s="30">
        <f>SUM(Budget!KF29:KF34)</f>
        <v>10000</v>
      </c>
      <c r="KF3" s="30">
        <f>SUM(Budget!KG29:KG34)</f>
        <v>10000</v>
      </c>
      <c r="KG3" s="24">
        <f>SUM(Budget!KH29:KH34)</f>
        <v>10000</v>
      </c>
    </row>
    <row r="4" spans="1:293" s="1" customFormat="1">
      <c r="A4" s="493"/>
      <c r="B4" s="39" t="s">
        <v>762</v>
      </c>
      <c r="C4" s="39">
        <v>200</v>
      </c>
      <c r="D4" s="45">
        <f t="shared" ref="D4:D19" si="0">SUM(E4:BP4)</f>
        <v>1020526.42648531</v>
      </c>
      <c r="E4" s="30">
        <f>SUM(Budget!F23:F28)</f>
        <v>0</v>
      </c>
      <c r="F4" s="30">
        <f>SUM(Budget!G23:G28)</f>
        <v>0</v>
      </c>
      <c r="G4" s="30">
        <f>SUM(Budget!H23:H28)</f>
        <v>0</v>
      </c>
      <c r="H4" s="30">
        <f>SUM(Budget!I23:I28)</f>
        <v>0</v>
      </c>
      <c r="I4" s="30">
        <f>SUM(Budget!J23:J28)</f>
        <v>0</v>
      </c>
      <c r="J4" s="30">
        <f>SUM(Budget!K23:K28)</f>
        <v>0</v>
      </c>
      <c r="K4" s="30">
        <f>SUM(Budget!L23:L28)</f>
        <v>0</v>
      </c>
      <c r="L4" s="30">
        <f>SUM(Budget!M23:M28)</f>
        <v>0</v>
      </c>
      <c r="M4" s="30">
        <f>SUM(Budget!N23:N28)</f>
        <v>0</v>
      </c>
      <c r="N4" s="30">
        <f>SUM(Budget!O23:O28)</f>
        <v>0</v>
      </c>
      <c r="O4" s="30">
        <f>SUM(Budget!P23:P28)</f>
        <v>0</v>
      </c>
      <c r="P4" s="30">
        <f>SUM(Budget!Q23:Q28)</f>
        <v>0</v>
      </c>
      <c r="Q4" s="30">
        <f>SUM(Budget!R23:R28)</f>
        <v>0</v>
      </c>
      <c r="R4" s="30">
        <f>SUM(Budget!S23:S28)</f>
        <v>0</v>
      </c>
      <c r="S4" s="30">
        <f>SUM(Budget!T23:T28)</f>
        <v>0</v>
      </c>
      <c r="T4" s="30">
        <f>SUM(Budget!U23:U28)</f>
        <v>0</v>
      </c>
      <c r="U4" s="30">
        <f>SUM(Budget!V23:V28)</f>
        <v>570.08342159999995</v>
      </c>
      <c r="V4" s="30">
        <f>SUM(Budget!W23:W28)</f>
        <v>271.27317525000001</v>
      </c>
      <c r="W4" s="30">
        <f>SUM(Budget!X23:X28)</f>
        <v>0</v>
      </c>
      <c r="X4" s="30">
        <f>SUM(Budget!Y23:Y28)</f>
        <v>0</v>
      </c>
      <c r="Y4" s="30">
        <f>SUM(Budget!Z23:Z28)</f>
        <v>30314.040680549999</v>
      </c>
      <c r="Z4" s="30">
        <f>SUM(Budget!AA23:AA28)</f>
        <v>15131.71213059</v>
      </c>
      <c r="AA4" s="30">
        <f>SUM(Budget!AB23:AB28)</f>
        <v>11904.812505960001</v>
      </c>
      <c r="AB4" s="30">
        <f>SUM(Budget!AC23:AC28)</f>
        <v>2200</v>
      </c>
      <c r="AC4" s="30">
        <f>SUM(Budget!AD23:AD28)</f>
        <v>0</v>
      </c>
      <c r="AD4" s="30">
        <f>SUM(Budget!AE23:AE28)</f>
        <v>37714.434874049999</v>
      </c>
      <c r="AE4" s="30">
        <f>SUM(Budget!AF23:AF28)</f>
        <v>0</v>
      </c>
      <c r="AF4" s="30">
        <f>SUM(Budget!AG23:AG28)</f>
        <v>31909.397440799999</v>
      </c>
      <c r="AG4" s="30">
        <f>SUM(Budget!AH23:AH28)</f>
        <v>0</v>
      </c>
      <c r="AH4" s="30">
        <f>SUM(Budget!AI23:AI28)</f>
        <v>0</v>
      </c>
      <c r="AI4" s="30">
        <f>SUM(Budget!AJ23:AJ28)</f>
        <v>22709.662899999999</v>
      </c>
      <c r="AJ4" s="30">
        <f>SUM(Budget!AK23:AK28)</f>
        <v>69387.090700000001</v>
      </c>
      <c r="AK4" s="30">
        <f>SUM(Budget!AL23:AL28)</f>
        <v>13561.6985</v>
      </c>
      <c r="AL4" s="30">
        <f>SUM(Budget!AM23:AM28)</f>
        <v>42706.418899999997</v>
      </c>
      <c r="AM4" s="30">
        <f>SUM(Budget!AN23:AN28)</f>
        <v>50249.178999999996</v>
      </c>
      <c r="AN4" s="30">
        <f>SUM(Budget!AO23:AO28)</f>
        <v>92186.647056510003</v>
      </c>
      <c r="AO4" s="30">
        <f>SUM(Budget!AP23:AP28)</f>
        <v>27800.643400000001</v>
      </c>
      <c r="AP4" s="30">
        <f>SUM(Budget!AQ23:AQ28)</f>
        <v>13789.1041</v>
      </c>
      <c r="AQ4" s="30">
        <f>SUM(Budget!AR23:AR28)</f>
        <v>5975.3887999999997</v>
      </c>
      <c r="AR4" s="30">
        <f>SUM(Budget!AS23:AS28)</f>
        <v>16019.595300000001</v>
      </c>
      <c r="AS4" s="30">
        <f>SUM(Budget!AT23:AT28)</f>
        <v>6255.7402000000002</v>
      </c>
      <c r="AT4" s="30">
        <f>SUM(Budget!AU23:AU28)</f>
        <v>18450.906200000001</v>
      </c>
      <c r="AU4" s="30">
        <f>SUM(Budget!AV23:AV28)</f>
        <v>6155.6493</v>
      </c>
      <c r="AV4" s="30">
        <f>SUM(Budget!AW23:AW28)</f>
        <v>55531.197500000002</v>
      </c>
      <c r="AW4" s="30">
        <f>SUM(Budget!AX23:AX28)</f>
        <v>86042.490399999995</v>
      </c>
      <c r="AX4" s="30">
        <f>SUM(Budget!AY23:AY28)</f>
        <v>32628.36</v>
      </c>
      <c r="AY4" s="30">
        <f>SUM(Budget!AZ23:AZ28)</f>
        <v>6516.9</v>
      </c>
      <c r="AZ4" s="30">
        <f>SUM(Budget!BA23:BA28)</f>
        <v>10043</v>
      </c>
      <c r="BA4" s="30">
        <f>SUM(Budget!BB23:BB28)</f>
        <v>10188</v>
      </c>
      <c r="BB4" s="30">
        <f>SUM(Budget!BC23:BC28)</f>
        <v>18452</v>
      </c>
      <c r="BC4" s="30">
        <f>SUM(Budget!BD23:BD28)</f>
        <v>49662</v>
      </c>
      <c r="BD4" s="30">
        <f>SUM(Budget!BE23:BE28)</f>
        <v>0</v>
      </c>
      <c r="BE4" s="30">
        <f>SUM(Budget!BF23:BF28)</f>
        <v>0</v>
      </c>
      <c r="BF4" s="30">
        <f>SUM(Budget!BG23:BG28)</f>
        <v>0</v>
      </c>
      <c r="BG4" s="30">
        <f>SUM(Budget!BH23:BH28)</f>
        <v>51796</v>
      </c>
      <c r="BH4" s="30">
        <f>SUM(Budget!BI23:BI28)</f>
        <v>4000</v>
      </c>
      <c r="BI4" s="30">
        <f>SUM(Budget!BJ23:BJ28)</f>
        <v>58005</v>
      </c>
      <c r="BJ4" s="30">
        <f>SUM(Budget!BK23:BK28)</f>
        <v>52922</v>
      </c>
      <c r="BK4" s="30">
        <f>SUM(Budget!BL23:BL28)</f>
        <v>4000</v>
      </c>
      <c r="BL4" s="30">
        <f>SUM(Budget!BM23:BM28)</f>
        <v>4000</v>
      </c>
      <c r="BM4" s="30">
        <f>SUM(Budget!BN23:BN28)</f>
        <v>47370</v>
      </c>
      <c r="BN4" s="30">
        <f>SUM(Budget!BO23:BO28)</f>
        <v>0</v>
      </c>
      <c r="BO4" s="30">
        <f>SUM(Budget!BP23:BP28)</f>
        <v>0</v>
      </c>
      <c r="BP4" s="216">
        <f>SUM(Budget!BQ23:BQ28)</f>
        <v>14106</v>
      </c>
      <c r="BQ4" s="30">
        <f>SUM(Budget!BR23:BR28)</f>
        <v>0</v>
      </c>
      <c r="BR4" s="30">
        <f>SUM(Budget!BS23:BS28)</f>
        <v>20507</v>
      </c>
      <c r="BS4" s="30">
        <f>SUM(Budget!BT23:BT28)</f>
        <v>15000</v>
      </c>
      <c r="BT4" s="30">
        <f>SUM(Budget!BU23:BU28)</f>
        <v>29000</v>
      </c>
      <c r="BU4" s="30">
        <f>SUM(Budget!BV23:BV28)</f>
        <v>40338.333333333299</v>
      </c>
      <c r="BV4" s="30">
        <f>SUM(Budget!BW23:BW28)</f>
        <v>27000</v>
      </c>
      <c r="BW4" s="30">
        <f>SUM(Budget!BX23:BX28)</f>
        <v>13781</v>
      </c>
      <c r="BX4" s="30">
        <f>SUM(Budget!BY23:BY28)</f>
        <v>24000</v>
      </c>
      <c r="BY4" s="30">
        <f>SUM(Budget!BZ23:BZ28)</f>
        <v>35000</v>
      </c>
      <c r="BZ4" s="30">
        <f>SUM(Budget!CA23:CA28)</f>
        <v>0</v>
      </c>
      <c r="CA4" s="30">
        <f>SUM(Budget!CB23:CB28)</f>
        <v>0</v>
      </c>
      <c r="CB4" s="30">
        <f>SUM(Budget!CC23:CC28)</f>
        <v>0</v>
      </c>
      <c r="CC4" s="30">
        <f>SUM(Budget!CD23:CD28)</f>
        <v>0</v>
      </c>
      <c r="CD4" s="30">
        <f>SUM(Budget!CE23:CE28)</f>
        <v>0</v>
      </c>
      <c r="CE4" s="30">
        <f>SUM(Budget!CF23:CF28)</f>
        <v>9000</v>
      </c>
      <c r="CF4" s="30">
        <f>SUM(Budget!CG23:CG28)</f>
        <v>49000</v>
      </c>
      <c r="CG4" s="30">
        <f>SUM(Budget!CH23:CH28)</f>
        <v>43000</v>
      </c>
      <c r="CH4" s="30">
        <f>SUM(Budget!CI23:CI28)</f>
        <v>24000</v>
      </c>
      <c r="CI4" s="30">
        <f>SUM(Budget!CJ23:CJ28)</f>
        <v>4000</v>
      </c>
      <c r="CJ4" s="30">
        <f>SUM(Budget!CK23:CK28)</f>
        <v>4000</v>
      </c>
      <c r="CK4" s="30">
        <f>SUM(Budget!CL23:CL28)</f>
        <v>4000</v>
      </c>
      <c r="CL4" s="30">
        <f>SUM(Budget!CM23:CM28)</f>
        <v>0</v>
      </c>
      <c r="CM4" s="30">
        <f>SUM(Budget!CN23:CN28)</f>
        <v>0</v>
      </c>
      <c r="CN4" s="30">
        <f>SUM(Budget!CO23:CO28)</f>
        <v>0</v>
      </c>
      <c r="CO4" s="30">
        <f>SUM(Budget!CP23:CP28)</f>
        <v>0</v>
      </c>
      <c r="CP4" s="30">
        <f>SUM(Budget!CQ23:CQ28)</f>
        <v>0</v>
      </c>
      <c r="CQ4" s="30">
        <f>SUM(Budget!CR23:CR28)</f>
        <v>8000</v>
      </c>
      <c r="CR4" s="30">
        <f>SUM(Budget!CS23:CS28)</f>
        <v>43333.333333333299</v>
      </c>
      <c r="CS4" s="30">
        <f>SUM(Budget!CT23:CT28)</f>
        <v>33333.333333333299</v>
      </c>
      <c r="CT4" s="30">
        <f>SUM(Budget!CU23:CU28)</f>
        <v>23000</v>
      </c>
      <c r="CU4" s="30">
        <f>SUM(Budget!CV23:CV28)</f>
        <v>13000</v>
      </c>
      <c r="CV4" s="30">
        <f>SUM(Budget!CW23:CW28)</f>
        <v>13000</v>
      </c>
      <c r="CW4" s="30">
        <f>SUM(Budget!CX23:CX28)</f>
        <v>0</v>
      </c>
      <c r="CX4" s="30">
        <f>SUM(Budget!CY23:CY28)</f>
        <v>0</v>
      </c>
      <c r="CY4" s="30">
        <f>SUM(Budget!CZ23:CZ28)</f>
        <v>0</v>
      </c>
      <c r="CZ4" s="30">
        <f>SUM(Budget!DA23:DA28)</f>
        <v>0</v>
      </c>
      <c r="DA4" s="30">
        <f>SUM(Budget!DB23:DB28)</f>
        <v>0</v>
      </c>
      <c r="DB4" s="30">
        <f>SUM(Budget!DC23:DC28)</f>
        <v>0</v>
      </c>
      <c r="DC4" s="30">
        <f>SUM(Budget!DD23:DD28)</f>
        <v>8000</v>
      </c>
      <c r="DD4" s="30">
        <f>SUM(Budget!DE23:DE28)</f>
        <v>43333.333333333299</v>
      </c>
      <c r="DE4" s="30">
        <f>SUM(Budget!DF23:DF28)</f>
        <v>33333.333333333299</v>
      </c>
      <c r="DF4" s="30">
        <f>SUM(Budget!DG23:DG28)</f>
        <v>3000</v>
      </c>
      <c r="DG4" s="30">
        <f>SUM(Budget!DH23:DH28)</f>
        <v>13000</v>
      </c>
      <c r="DH4" s="30">
        <f>SUM(Budget!DI23:DI28)</f>
        <v>28333.333333333299</v>
      </c>
      <c r="DI4" s="30">
        <f>SUM(Budget!DJ23:DJ28)</f>
        <v>5333.3333333333303</v>
      </c>
      <c r="DJ4" s="30">
        <f>SUM(Budget!DK23:DK28)</f>
        <v>0</v>
      </c>
      <c r="DK4" s="30">
        <f>SUM(Budget!DL23:DL28)</f>
        <v>0</v>
      </c>
      <c r="DL4" s="30">
        <f>SUM(Budget!DM23:DM28)</f>
        <v>0</v>
      </c>
      <c r="DM4" s="30">
        <f>SUM(Budget!DN23:DN28)</f>
        <v>0</v>
      </c>
      <c r="DN4" s="30">
        <f>SUM(Budget!DO23:DO28)</f>
        <v>0</v>
      </c>
      <c r="DO4" s="30">
        <f>SUM(Budget!DP23:DP28)</f>
        <v>9000</v>
      </c>
      <c r="DP4" s="30">
        <f>SUM(Budget!DQ23:DQ28)</f>
        <v>23000</v>
      </c>
      <c r="DQ4" s="30">
        <f>SUM(Budget!DR23:DR28)</f>
        <v>23000</v>
      </c>
      <c r="DR4" s="30">
        <f>SUM(Budget!DS23:DS28)</f>
        <v>23000</v>
      </c>
      <c r="DS4" s="30">
        <f>SUM(Budget!DT23:DT28)</f>
        <v>28333.333333333299</v>
      </c>
      <c r="DT4" s="30">
        <f>SUM(Budget!DU23:DU28)</f>
        <v>9090</v>
      </c>
      <c r="DU4" s="30">
        <f>SUM(Budget!DV23:DV28)</f>
        <v>0</v>
      </c>
      <c r="DV4" s="30">
        <f>SUM(Budget!DW23:DW28)</f>
        <v>6000</v>
      </c>
      <c r="DW4" s="30">
        <f>SUM(Budget!DX23:DX28)</f>
        <v>0</v>
      </c>
      <c r="DX4" s="30">
        <f>SUM(Budget!DY23:DY28)</f>
        <v>0</v>
      </c>
      <c r="DY4" s="30">
        <f>SUM(Budget!DZ23:DZ28)</f>
        <v>0</v>
      </c>
      <c r="DZ4" s="30">
        <f>SUM(Budget!EA23:EA28)</f>
        <v>0</v>
      </c>
      <c r="EA4" s="30">
        <f>SUM(Budget!EB23:EB28)</f>
        <v>8000</v>
      </c>
      <c r="EB4" s="30">
        <f>SUM(Budget!EC23:EC28)</f>
        <v>23000</v>
      </c>
      <c r="EC4" s="30">
        <f>SUM(Budget!ED23:ED28)</f>
        <v>28000</v>
      </c>
      <c r="ED4" s="30">
        <f>SUM(Budget!EE23:EE28)</f>
        <v>3000</v>
      </c>
      <c r="EE4" s="30">
        <f>SUM(Budget!EF23:EF28)</f>
        <v>15333.333333333299</v>
      </c>
      <c r="EF4" s="30">
        <f>SUM(Budget!EG23:EG28)</f>
        <v>15333.333333333299</v>
      </c>
      <c r="EG4" s="30">
        <f>SUM(Budget!EH23:EH28)</f>
        <v>0</v>
      </c>
      <c r="EH4" s="30">
        <f>SUM(Budget!EI23:EI28)</f>
        <v>0</v>
      </c>
      <c r="EI4" s="30">
        <f>SUM(Budget!EJ23:EJ28)</f>
        <v>0</v>
      </c>
      <c r="EJ4" s="30">
        <f>SUM(Budget!EK23:EK28)</f>
        <v>0</v>
      </c>
      <c r="EK4" s="30">
        <f>SUM(Budget!EL23:EL28)</f>
        <v>0</v>
      </c>
      <c r="EL4" s="30">
        <f>SUM(Budget!EM23:EM28)</f>
        <v>0</v>
      </c>
      <c r="EM4" s="30">
        <f>SUM(Budget!EN23:EN28)</f>
        <v>5000</v>
      </c>
      <c r="EN4" s="30">
        <f>SUM(Budget!EO23:EO28)</f>
        <v>23000</v>
      </c>
      <c r="EO4" s="30">
        <f>SUM(Budget!EP23:EP28)</f>
        <v>5570.45</v>
      </c>
      <c r="EP4" s="30">
        <f>SUM(Budget!EQ23:EQ28)</f>
        <v>15963</v>
      </c>
      <c r="EQ4" s="30">
        <f>SUM(Budget!ER23:ER28)</f>
        <v>10000</v>
      </c>
      <c r="ER4" s="30">
        <f>SUM(Budget!ES23:ES28)</f>
        <v>33664</v>
      </c>
      <c r="ES4" s="30">
        <f>SUM(Budget!ET23:ET28)</f>
        <v>23664</v>
      </c>
      <c r="ET4" s="30">
        <f>SUM(Budget!EU23:EU28)</f>
        <v>23664</v>
      </c>
      <c r="EU4" s="30">
        <f>SUM(Budget!EV23:EV28)</f>
        <v>0</v>
      </c>
      <c r="EV4" s="30">
        <f>SUM(Budget!EW23:EW28)</f>
        <v>0</v>
      </c>
      <c r="EW4" s="30">
        <f>SUM(Budget!EX23:EX28)</f>
        <v>0</v>
      </c>
      <c r="EX4" s="30">
        <f>SUM(Budget!EY23:EY28)</f>
        <v>0</v>
      </c>
      <c r="EY4" s="30">
        <f>SUM(Budget!EZ23:EZ28)</f>
        <v>5000</v>
      </c>
      <c r="EZ4" s="30">
        <f>SUM(Budget!FA23:FA28)</f>
        <v>33664</v>
      </c>
      <c r="FA4" s="30">
        <f>SUM(Budget!FB23:FB28)</f>
        <v>41772</v>
      </c>
      <c r="FB4" s="30">
        <f>SUM(Budget!FC23:FC28)</f>
        <v>23664</v>
      </c>
      <c r="FC4" s="30">
        <f>SUM(Budget!FD23:FD28)</f>
        <v>3000</v>
      </c>
      <c r="FD4" s="30">
        <f>SUM(Budget!FE23:FE28)</f>
        <v>32278.739999999991</v>
      </c>
      <c r="FE4" s="30">
        <f>SUM(Budget!FF23:FF28)</f>
        <v>38283</v>
      </c>
      <c r="FF4" s="30">
        <f>SUM(Budget!FG23:FG28)</f>
        <v>15000</v>
      </c>
      <c r="FG4" s="30">
        <f>SUM(Budget!FH23:FH28)</f>
        <v>20000</v>
      </c>
      <c r="FH4" s="30">
        <f>SUM(Budget!FI23:FI28)</f>
        <v>9000</v>
      </c>
      <c r="FI4" s="30">
        <f>SUM(Budget!FJ23:FJ28)</f>
        <v>0</v>
      </c>
      <c r="FJ4" s="30">
        <f>SUM(Budget!FK23:FK28)</f>
        <v>0</v>
      </c>
      <c r="FK4" s="30">
        <f>SUM(Budget!FL23:FL28)</f>
        <v>1500</v>
      </c>
      <c r="FL4" s="30">
        <f>SUM(Budget!FM23:FM28)</f>
        <v>1500</v>
      </c>
      <c r="FM4" s="30">
        <f>SUM(Budget!FN23:FN28)</f>
        <v>6500</v>
      </c>
      <c r="FN4" s="30">
        <f>SUM(Budget!FO23:FO28)</f>
        <v>12000</v>
      </c>
      <c r="FO4" s="30">
        <f>SUM(Budget!FP23:FP28)</f>
        <v>12000</v>
      </c>
      <c r="FP4" s="30">
        <f>SUM(Budget!FQ23:FQ28)</f>
        <v>8000</v>
      </c>
      <c r="FQ4" s="30">
        <f>SUM(Budget!FR23:FR28)</f>
        <v>10000</v>
      </c>
      <c r="FR4" s="30">
        <f>SUM(Budget!FS23:FS28)</f>
        <v>15000</v>
      </c>
      <c r="FS4" s="30">
        <f>SUM(Budget!FT23:FT28)</f>
        <v>20000</v>
      </c>
      <c r="FT4" s="30">
        <f>SUM(Budget!FU23:FU28)</f>
        <v>9000</v>
      </c>
      <c r="FU4" s="30">
        <f>SUM(Budget!FV23:FV28)</f>
        <v>0</v>
      </c>
      <c r="FV4" s="30">
        <f>SUM(Budget!FW23:FW28)</f>
        <v>0</v>
      </c>
      <c r="FW4" s="30">
        <f>SUM(Budget!FX23:FX28)</f>
        <v>1500</v>
      </c>
      <c r="FX4" s="30">
        <f>SUM(Budget!FY23:FY28)</f>
        <v>11500</v>
      </c>
      <c r="FY4" s="30">
        <f>SUM(Budget!FZ23:FZ28)</f>
        <v>16500</v>
      </c>
      <c r="FZ4" s="30">
        <f>SUM(Budget!GA23:GA28)</f>
        <v>32000</v>
      </c>
      <c r="GA4" s="30">
        <f>SUM(Budget!GB23:GB28)</f>
        <v>12000</v>
      </c>
      <c r="GB4" s="30">
        <f>SUM(Budget!GC23:GC28)</f>
        <v>8000</v>
      </c>
      <c r="GC4" s="30">
        <f>SUM(Budget!GD23:GD28)</f>
        <v>10000</v>
      </c>
      <c r="GD4" s="30">
        <f>SUM(Budget!GE23:GE28)</f>
        <v>15000</v>
      </c>
      <c r="GE4" s="30">
        <f>SUM(Budget!GF23:GF28)</f>
        <v>20000</v>
      </c>
      <c r="GF4" s="30">
        <f>SUM(Budget!GG23:GG28)</f>
        <v>9000</v>
      </c>
      <c r="GG4" s="30">
        <f>SUM(Budget!GH23:GH28)</f>
        <v>0</v>
      </c>
      <c r="GH4" s="30">
        <f>SUM(Budget!GI23:GI28)</f>
        <v>0</v>
      </c>
      <c r="GI4" s="30">
        <f>SUM(Budget!GJ23:GJ28)</f>
        <v>1500</v>
      </c>
      <c r="GJ4" s="30">
        <f>SUM(Budget!GK23:GK28)</f>
        <v>11500</v>
      </c>
      <c r="GK4" s="30">
        <f>SUM(Budget!GL23:GL28)</f>
        <v>16500</v>
      </c>
      <c r="GL4" s="30">
        <f>SUM(Budget!GM23:GM28)</f>
        <v>32000</v>
      </c>
      <c r="GM4" s="30">
        <f>SUM(Budget!GN23:GN28)</f>
        <v>12000</v>
      </c>
      <c r="GN4" s="30">
        <f>SUM(Budget!GO23:GO28)</f>
        <v>8000</v>
      </c>
      <c r="GO4" s="30">
        <f>SUM(Budget!GP23:GP28)</f>
        <v>10000</v>
      </c>
      <c r="GP4" s="30">
        <f>SUM(Budget!GQ23:GQ28)</f>
        <v>15000</v>
      </c>
      <c r="GQ4" s="30">
        <f>SUM(Budget!GR23:GR28)</f>
        <v>20000</v>
      </c>
      <c r="GR4" s="30">
        <f>SUM(Budget!GS23:GS28)</f>
        <v>9000</v>
      </c>
      <c r="GS4" s="30">
        <f>SUM(Budget!GT23:GT28)</f>
        <v>0</v>
      </c>
      <c r="GT4" s="30">
        <f>SUM(Budget!GU23:GU28)</f>
        <v>0</v>
      </c>
      <c r="GU4" s="30">
        <f>SUM(Budget!GV23:GV28)</f>
        <v>1500</v>
      </c>
      <c r="GV4" s="30">
        <f>SUM(Budget!GW23:GW28)</f>
        <v>11500</v>
      </c>
      <c r="GW4" s="30">
        <f>SUM(Budget!GX23:GX28)</f>
        <v>16500</v>
      </c>
      <c r="GX4" s="30">
        <f>SUM(Budget!GY23:GY28)</f>
        <v>32000</v>
      </c>
      <c r="GY4" s="30">
        <f>SUM(Budget!GZ23:GZ28)</f>
        <v>12000</v>
      </c>
      <c r="GZ4" s="30">
        <f>SUM(Budget!HA23:HA28)</f>
        <v>8000</v>
      </c>
      <c r="HA4" s="30">
        <f>SUM(Budget!HB23:HB28)</f>
        <v>10000</v>
      </c>
      <c r="HB4" s="30">
        <f>SUM(Budget!HC23:HC28)</f>
        <v>15000</v>
      </c>
      <c r="HC4" s="30">
        <f>SUM(Budget!HD23:HD28)</f>
        <v>20000</v>
      </c>
      <c r="HD4" s="30">
        <f>SUM(Budget!HE23:HE28)</f>
        <v>9000</v>
      </c>
      <c r="HE4" s="30">
        <f>SUM(Budget!HF23:HF28)</f>
        <v>0</v>
      </c>
      <c r="HF4" s="30">
        <f>SUM(Budget!HG23:HG28)</f>
        <v>0</v>
      </c>
      <c r="HG4" s="30">
        <f>SUM(Budget!HH23:HH28)</f>
        <v>1500</v>
      </c>
      <c r="HH4" s="30">
        <f>SUM(Budget!HI23:HI28)</f>
        <v>11500</v>
      </c>
      <c r="HI4" s="30">
        <f>SUM(Budget!HJ23:HJ28)</f>
        <v>16500</v>
      </c>
      <c r="HJ4" s="30">
        <f>SUM(Budget!HK23:HK28)</f>
        <v>32000</v>
      </c>
      <c r="HK4" s="30">
        <f>SUM(Budget!HL23:HL28)</f>
        <v>12000</v>
      </c>
      <c r="HL4" s="30">
        <f>SUM(Budget!HM23:HM28)</f>
        <v>8000</v>
      </c>
      <c r="HM4" s="30">
        <f>SUM(Budget!HN23:HN28)</f>
        <v>10000</v>
      </c>
      <c r="HN4" s="30">
        <f>SUM(Budget!HO23:HO28)</f>
        <v>15000</v>
      </c>
      <c r="HO4" s="30">
        <f>SUM(Budget!HP23:HP28)</f>
        <v>20000</v>
      </c>
      <c r="HP4" s="30">
        <f>SUM(Budget!HQ23:HQ28)</f>
        <v>9000</v>
      </c>
      <c r="HQ4" s="30">
        <f>SUM(Budget!HR23:HR28)</f>
        <v>0</v>
      </c>
      <c r="HR4" s="30">
        <f>SUM(Budget!HS23:HS28)</f>
        <v>0</v>
      </c>
      <c r="HS4" s="30">
        <f>SUM(Budget!HT23:HT28)</f>
        <v>1500</v>
      </c>
      <c r="HT4" s="30">
        <f>SUM(Budget!HU23:HU28)</f>
        <v>11500</v>
      </c>
      <c r="HU4" s="30">
        <f>SUM(Budget!HV23:HV28)</f>
        <v>16500</v>
      </c>
      <c r="HV4" s="30">
        <f>SUM(Budget!HW23:HW28)</f>
        <v>32000</v>
      </c>
      <c r="HW4" s="30">
        <f>SUM(Budget!HX23:HX28)</f>
        <v>12000</v>
      </c>
      <c r="HX4" s="30">
        <f>SUM(Budget!HY23:HY28)</f>
        <v>8000</v>
      </c>
      <c r="HY4" s="30">
        <f>SUM(Budget!HZ23:HZ28)</f>
        <v>10000</v>
      </c>
      <c r="HZ4" s="30">
        <f>SUM(Budget!IA23:IA28)</f>
        <v>15000</v>
      </c>
      <c r="IA4" s="30">
        <f>SUM(Budget!IB23:IB28)</f>
        <v>20000</v>
      </c>
      <c r="IB4" s="30">
        <f>SUM(Budget!IC23:IC28)</f>
        <v>9000</v>
      </c>
      <c r="IC4" s="30">
        <f>SUM(Budget!ID23:ID28)</f>
        <v>0</v>
      </c>
      <c r="ID4" s="30">
        <f>SUM(Budget!IE23:IE28)</f>
        <v>0</v>
      </c>
      <c r="IE4" s="30">
        <f>SUM(Budget!IF23:IF28)</f>
        <v>1500</v>
      </c>
      <c r="IF4" s="30">
        <f>SUM(Budget!IG23:IG28)</f>
        <v>11500</v>
      </c>
      <c r="IG4" s="30">
        <f>SUM(Budget!IH23:IH28)</f>
        <v>16500</v>
      </c>
      <c r="IH4" s="30">
        <f>SUM(Budget!II23:II28)</f>
        <v>32000</v>
      </c>
      <c r="II4" s="30">
        <f>SUM(Budget!IJ23:IJ28)</f>
        <v>12000</v>
      </c>
      <c r="IJ4" s="30">
        <f>SUM(Budget!IK23:IK28)</f>
        <v>8000</v>
      </c>
      <c r="IK4" s="30">
        <f>SUM(Budget!IL23:IL28)</f>
        <v>10000</v>
      </c>
      <c r="IL4" s="30">
        <f>SUM(Budget!IM23:IM28)</f>
        <v>15000</v>
      </c>
      <c r="IM4" s="30">
        <f>SUM(Budget!IN23:IN28)</f>
        <v>20000</v>
      </c>
      <c r="IN4" s="30">
        <f>SUM(Budget!IO23:IO28)</f>
        <v>9000</v>
      </c>
      <c r="IO4" s="30">
        <f>SUM(Budget!IP23:IP28)</f>
        <v>0</v>
      </c>
      <c r="IP4" s="30">
        <f>SUM(Budget!IQ23:IQ28)</f>
        <v>0</v>
      </c>
      <c r="IQ4" s="30">
        <f>SUM(Budget!IR23:IR28)</f>
        <v>1500</v>
      </c>
      <c r="IR4" s="30">
        <f>SUM(Budget!IS23:IS28)</f>
        <v>11500</v>
      </c>
      <c r="IS4" s="30">
        <f>SUM(Budget!IT23:IT28)</f>
        <v>16500</v>
      </c>
      <c r="IT4" s="30">
        <f>SUM(Budget!IU23:IU28)</f>
        <v>32000</v>
      </c>
      <c r="IU4" s="30">
        <f>SUM(Budget!IV23:IV28)</f>
        <v>12000</v>
      </c>
      <c r="IV4" s="30">
        <f>SUM(Budget!IW23:IW28)</f>
        <v>8000</v>
      </c>
      <c r="IW4" s="30">
        <f>SUM(Budget!IX23:IX28)</f>
        <v>10000</v>
      </c>
      <c r="IX4" s="30">
        <f>SUM(Budget!IY23:IY28)</f>
        <v>15000</v>
      </c>
      <c r="IY4" s="30">
        <f>SUM(Budget!IZ23:IZ28)</f>
        <v>20000</v>
      </c>
      <c r="IZ4" s="30">
        <f>SUM(Budget!JA23:JA28)</f>
        <v>9000</v>
      </c>
      <c r="JA4" s="30">
        <f>SUM(Budget!JB23:JB28)</f>
        <v>0</v>
      </c>
      <c r="JB4" s="30">
        <f>SUM(Budget!JC23:JC28)</f>
        <v>0</v>
      </c>
      <c r="JC4" s="30">
        <f>SUM(Budget!JD23:JD28)</f>
        <v>1500</v>
      </c>
      <c r="JD4" s="30">
        <f>SUM(Budget!JE23:JE28)</f>
        <v>11500</v>
      </c>
      <c r="JE4" s="30">
        <f>SUM(Budget!JF23:JF28)</f>
        <v>16500</v>
      </c>
      <c r="JF4" s="30">
        <f>SUM(Budget!JG23:JG28)</f>
        <v>32000</v>
      </c>
      <c r="JG4" s="30">
        <f>SUM(Budget!JH23:JH28)</f>
        <v>12000</v>
      </c>
      <c r="JH4" s="30">
        <f>SUM(Budget!JI23:JI28)</f>
        <v>8000</v>
      </c>
      <c r="JI4" s="30">
        <f>SUM(Budget!JJ23:JJ28)</f>
        <v>10000</v>
      </c>
      <c r="JJ4" s="30">
        <f>SUM(Budget!JK23:JK28)</f>
        <v>15000</v>
      </c>
      <c r="JK4" s="30">
        <f>SUM(Budget!JL23:JL28)</f>
        <v>20000</v>
      </c>
      <c r="JL4" s="30">
        <f>SUM(Budget!JM23:JM28)</f>
        <v>9000</v>
      </c>
      <c r="JM4" s="30">
        <f>SUM(Budget!JN23:JN28)</f>
        <v>0</v>
      </c>
      <c r="JN4" s="30">
        <f>SUM(Budget!JO23:JO28)</f>
        <v>0</v>
      </c>
      <c r="JO4" s="30">
        <f>SUM(Budget!JP23:JP28)</f>
        <v>1500</v>
      </c>
      <c r="JP4" s="30">
        <f>SUM(Budget!JQ23:JQ28)</f>
        <v>11500</v>
      </c>
      <c r="JQ4" s="30">
        <f>SUM(Budget!JR23:JR28)</f>
        <v>16500</v>
      </c>
      <c r="JR4" s="30">
        <f>SUM(Budget!JS23:JS28)</f>
        <v>32000</v>
      </c>
      <c r="JS4" s="30">
        <f>SUM(Budget!JT23:JT28)</f>
        <v>12000</v>
      </c>
      <c r="JT4" s="30">
        <f>SUM(Budget!JU23:JU28)</f>
        <v>8000</v>
      </c>
      <c r="JU4" s="30">
        <f>SUM(Budget!JV23:JV28)</f>
        <v>10000</v>
      </c>
      <c r="JV4" s="30">
        <f>SUM(Budget!JW23:JW28)</f>
        <v>15000</v>
      </c>
      <c r="JW4" s="30">
        <f>SUM(Budget!JX23:JX28)</f>
        <v>20000</v>
      </c>
      <c r="JX4" s="30">
        <f>SUM(Budget!JY23:JY28)</f>
        <v>9000</v>
      </c>
      <c r="JY4" s="30">
        <f>SUM(Budget!JZ23:JZ28)</f>
        <v>0</v>
      </c>
      <c r="JZ4" s="30">
        <f>SUM(Budget!KA23:KA28)</f>
        <v>0</v>
      </c>
      <c r="KA4" s="30">
        <f>SUM(Budget!KB23:KB28)</f>
        <v>1500</v>
      </c>
      <c r="KB4" s="30">
        <f>SUM(Budget!KC23:KC28)</f>
        <v>11500</v>
      </c>
      <c r="KC4" s="30">
        <f>SUM(Budget!KD23:KD28)</f>
        <v>16500</v>
      </c>
      <c r="KD4" s="30">
        <f>SUM(Budget!KE23:KE28)</f>
        <v>32000</v>
      </c>
      <c r="KE4" s="30">
        <f>SUM(Budget!KF23:KF28)</f>
        <v>12000</v>
      </c>
      <c r="KF4" s="30">
        <f>SUM(Budget!KG23:KG28)</f>
        <v>8000</v>
      </c>
      <c r="KG4" s="30">
        <f>SUM(Budget!KH23:KH28)</f>
        <v>10000</v>
      </c>
    </row>
    <row r="5" spans="1:293" s="1" customFormat="1">
      <c r="A5" s="493"/>
      <c r="B5" s="39" t="s">
        <v>118</v>
      </c>
      <c r="C5" s="39">
        <v>300</v>
      </c>
      <c r="D5" s="45">
        <f t="shared" si="0"/>
        <v>1858373.0946747479</v>
      </c>
      <c r="E5" s="30">
        <f>SUM(Budget!F35:F42)</f>
        <v>49440.139500064091</v>
      </c>
      <c r="F5" s="24">
        <f>SUM(Budget!G35:G42)</f>
        <v>20195.52392879306</v>
      </c>
      <c r="G5" s="24">
        <f>SUM(Budget!H35:H42)</f>
        <v>21139.908920178881</v>
      </c>
      <c r="H5" s="24">
        <f>SUM(Budget!I35:I42)</f>
        <v>20794.458820332467</v>
      </c>
      <c r="I5" s="30">
        <f>SUM(Budget!J35:J42)</f>
        <v>28066.483859541531</v>
      </c>
      <c r="J5" s="24">
        <f>SUM(Budget!K35:K42)</f>
        <v>24242.23289467641</v>
      </c>
      <c r="K5" s="24">
        <f>SUM(Budget!L35:L42)</f>
        <v>27256.976535457932</v>
      </c>
      <c r="L5" s="24">
        <f>SUM(Budget!M35:M42)</f>
        <v>22474.92461472928</v>
      </c>
      <c r="M5" s="30">
        <f>SUM(Budget!N35:N42)</f>
        <v>27768.699104482588</v>
      </c>
      <c r="N5" s="24">
        <f>SUM(Budget!O35:O42)</f>
        <v>23756.210293519991</v>
      </c>
      <c r="O5" s="24">
        <f>SUM(Budget!P35:P42)</f>
        <v>25069.052661980422</v>
      </c>
      <c r="P5" s="24">
        <f>SUM(Budget!Q35:Q42)</f>
        <v>26610.009265724453</v>
      </c>
      <c r="Q5" s="30">
        <f>SUM(Budget!R35:R42)</f>
        <v>25601.545915210361</v>
      </c>
      <c r="R5" s="24">
        <f>SUM(Budget!S35:S42)</f>
        <v>23992.950244560627</v>
      </c>
      <c r="S5" s="24">
        <f>SUM(Budget!T35:T42)</f>
        <v>26606.606627065285</v>
      </c>
      <c r="T5" s="24">
        <f>SUM(Budget!U35:U42)</f>
        <v>31965.739425724962</v>
      </c>
      <c r="U5" s="30">
        <f>SUM(Budget!V35:V42)</f>
        <v>25198.301961555611</v>
      </c>
      <c r="V5" s="24">
        <f>SUM(Budget!W35:W42)</f>
        <v>27166.245278020811</v>
      </c>
      <c r="W5" s="24">
        <f>SUM(Budget!X35:X42)</f>
        <v>29638.279147891313</v>
      </c>
      <c r="X5" s="24">
        <f>SUM(Budget!Y35:Y42)</f>
        <v>27978.489746695228</v>
      </c>
      <c r="Y5" s="30">
        <f>SUM(Budget!Z35:Z42)</f>
        <v>27296.94248630423</v>
      </c>
      <c r="Z5" s="24">
        <f>SUM(Budget!AA35:AA42)</f>
        <v>27028.721556692042</v>
      </c>
      <c r="AA5" s="24">
        <f>SUM(Budget!AB35:AB42)</f>
        <v>30333.48472954836</v>
      </c>
      <c r="AB5" s="24">
        <f>SUM(Budget!AC35:AC42)</f>
        <v>31471.312162427523</v>
      </c>
      <c r="AC5" s="30">
        <f>SUM(Budget!AD35:AD42)</f>
        <v>31518.022855763309</v>
      </c>
      <c r="AD5" s="24">
        <f>SUM(Budget!AE35:AE42)</f>
        <v>30966.652381441239</v>
      </c>
      <c r="AE5" s="24">
        <f>SUM(Budget!AF35:AF42)</f>
        <v>29005.870082883266</v>
      </c>
      <c r="AF5" s="24">
        <f>SUM(Budget!AG35:AG42)</f>
        <v>30592.92686641715</v>
      </c>
      <c r="AG5" s="30">
        <f>SUM(Budget!AH35:AH42)</f>
        <v>31050.680277375777</v>
      </c>
      <c r="AH5" s="24">
        <f>SUM(Budget!AI35:AI42)</f>
        <v>30418.936387772126</v>
      </c>
      <c r="AI5" s="24">
        <f>SUM(Budget!AJ35:AJ42)</f>
        <v>30100.804171382602</v>
      </c>
      <c r="AJ5" s="24">
        <f>SUM(Budget!AK35:AK42)</f>
        <v>30637.18225425775</v>
      </c>
      <c r="AK5" s="30">
        <f>SUM(Budget!AL35:AL42)</f>
        <v>28906.374899809602</v>
      </c>
      <c r="AL5" s="24">
        <f>SUM(Budget!AM35:AM42)</f>
        <v>27464.14382053919</v>
      </c>
      <c r="AM5" s="24">
        <f>SUM(Budget!AN35:AN42)</f>
        <v>32396.354915332122</v>
      </c>
      <c r="AN5" s="24">
        <f>SUM(Budget!AO35:AO42)</f>
        <v>30921.353513075112</v>
      </c>
      <c r="AO5" s="30">
        <f>SUM(Budget!AP35:AP42)</f>
        <v>34510.149494620084</v>
      </c>
      <c r="AP5" s="24">
        <f>SUM(Budget!AQ35:AQ42)</f>
        <v>30971.980454728979</v>
      </c>
      <c r="AQ5" s="24">
        <f>SUM(Budget!AR35:AR42)</f>
        <v>31250.909019337956</v>
      </c>
      <c r="AR5" s="24">
        <f>SUM(Budget!AS35:AS42)</f>
        <v>30574.595755680599</v>
      </c>
      <c r="AS5" s="30">
        <f>SUM(Budget!AT35:AT42)</f>
        <v>30269.204622395624</v>
      </c>
      <c r="AT5" s="24">
        <f>SUM(Budget!AU35:AU42)</f>
        <v>30876.019838122062</v>
      </c>
      <c r="AU5" s="24">
        <f>SUM(Budget!AV35:AV42)</f>
        <v>31035.757659112318</v>
      </c>
      <c r="AV5" s="24">
        <f>SUM(Budget!AW35:AW42)</f>
        <v>31315.483252657705</v>
      </c>
      <c r="AW5" s="30">
        <f>SUM(Budget!AX35:AX42)</f>
        <v>29537.190747837096</v>
      </c>
      <c r="AX5" s="24">
        <f>SUM(Budget!AY35:AY42)</f>
        <v>31792.660824066097</v>
      </c>
      <c r="AY5" s="24">
        <f>SUM(Budget!AZ35:AZ42)</f>
        <v>31543.772599999997</v>
      </c>
      <c r="AZ5" s="24">
        <f>SUM(Budget!BA35:BA42)</f>
        <v>31165.312600000001</v>
      </c>
      <c r="BA5" s="30">
        <f>SUM(Budget!BB35:BB42)</f>
        <v>31854.222600000001</v>
      </c>
      <c r="BB5" s="24">
        <f>SUM(Budget!BC35:BC42)</f>
        <v>31069.247999999996</v>
      </c>
      <c r="BC5" s="24">
        <f>SUM(Budget!BD35:BD42)</f>
        <v>31311.741488888889</v>
      </c>
      <c r="BD5" s="24">
        <f>SUM(Budget!BE35:BE42)</f>
        <v>32023.113807407408</v>
      </c>
      <c r="BE5" s="30">
        <f>SUM(Budget!BF35:BF42)</f>
        <v>33991.969335802467</v>
      </c>
      <c r="BF5" s="24">
        <f>SUM(Budget!BG35:BG42)</f>
        <v>30547.850770946501</v>
      </c>
      <c r="BG5" s="24">
        <f>SUM(Budget!BH35:BH42)</f>
        <v>27519.596240657062</v>
      </c>
      <c r="BH5" s="24">
        <f>SUM(Budget!BI35:BI42)</f>
        <v>27701.634511430821</v>
      </c>
      <c r="BI5" s="30">
        <f>SUM(Budget!BJ35:BJ42)</f>
        <v>28002.383192591649</v>
      </c>
      <c r="BJ5" s="24">
        <f>SUM(Budget!BK35:BK42)</f>
        <v>27916.55575123824</v>
      </c>
      <c r="BK5" s="24">
        <f>SUM(Budget!BL35:BL42)</f>
        <v>27753.200000000001</v>
      </c>
      <c r="BL5" s="24">
        <f>SUM(Budget!BM35:BM42)</f>
        <v>27753.200000000001</v>
      </c>
      <c r="BM5" s="30">
        <f>SUM(Budget!BN35:BN42)</f>
        <v>27753.200000000001</v>
      </c>
      <c r="BN5" s="24">
        <f>SUM(Budget!BO35:BO42)</f>
        <v>27753.200000000001</v>
      </c>
      <c r="BO5" s="24">
        <f>SUM(Budget!BP35:BP42)</f>
        <v>27753.200000000001</v>
      </c>
      <c r="BP5" s="217">
        <f>SUM(Budget!BQ35:BQ42)</f>
        <v>27753.200000000001</v>
      </c>
      <c r="BQ5" s="30">
        <f>SUM(Budget!BR35:BR42)</f>
        <v>25836.2</v>
      </c>
      <c r="BR5" s="24">
        <f>SUM(Budget!BS35:BS42)</f>
        <v>25336.2</v>
      </c>
      <c r="BS5" s="24">
        <f>SUM(Budget!BT35:BT42)</f>
        <v>25336.2</v>
      </c>
      <c r="BT5" s="24">
        <f>SUM(Budget!BU35:BU42)</f>
        <v>25336.2</v>
      </c>
      <c r="BU5" s="30">
        <f>SUM(Budget!BV35:BV42)</f>
        <v>25336.2</v>
      </c>
      <c r="BV5" s="24">
        <f>SUM(Budget!BW35:BW42)</f>
        <v>25336.2</v>
      </c>
      <c r="BW5" s="24">
        <f>SUM(Budget!BX35:BX42)</f>
        <v>25223.200000000001</v>
      </c>
      <c r="BX5" s="24">
        <f>SUM(Budget!BY35:BY42)</f>
        <v>25223.200000000001</v>
      </c>
      <c r="BY5" s="30">
        <f>SUM(Budget!BZ35:BZ42)</f>
        <v>25223.200000000001</v>
      </c>
      <c r="BZ5" s="24">
        <f>SUM(Budget!CA35:CA42)</f>
        <v>25223.200000000001</v>
      </c>
      <c r="CA5" s="24">
        <f>SUM(Budget!CB35:CB42)</f>
        <v>25223.200000000001</v>
      </c>
      <c r="CB5" s="24">
        <f>SUM(Budget!CC35:CC42)</f>
        <v>25223.200000000001</v>
      </c>
      <c r="CC5" s="30">
        <f>SUM(Budget!CD35:CD42)</f>
        <v>25223.200000000001</v>
      </c>
      <c r="CD5" s="24">
        <f>SUM(Budget!CE35:CE42)</f>
        <v>25223.200000000001</v>
      </c>
      <c r="CE5" s="24">
        <f>SUM(Budget!CF35:CF42)</f>
        <v>25223.200000000001</v>
      </c>
      <c r="CF5" s="24">
        <f>SUM(Budget!CG35:CG42)</f>
        <v>25223.200000000001</v>
      </c>
      <c r="CG5" s="30">
        <f>SUM(Budget!CH35:CH42)</f>
        <v>25223.200000000001</v>
      </c>
      <c r="CH5" s="24">
        <f>SUM(Budget!CI35:CI42)</f>
        <v>25223.200000000001</v>
      </c>
      <c r="CI5" s="24">
        <f>SUM(Budget!CJ35:CJ42)</f>
        <v>25162.2</v>
      </c>
      <c r="CJ5" s="24">
        <f>SUM(Budget!CK35:CK42)</f>
        <v>25162.2</v>
      </c>
      <c r="CK5" s="30">
        <f>SUM(Budget!CL35:CL42)</f>
        <v>25162.2</v>
      </c>
      <c r="CL5" s="24">
        <f>SUM(Budget!CM35:CM42)</f>
        <v>25162.2</v>
      </c>
      <c r="CM5" s="24">
        <f>SUM(Budget!CN35:CN42)</f>
        <v>25162.2</v>
      </c>
      <c r="CN5" s="30">
        <f>SUM(Budget!CO35:CO42)</f>
        <v>25162.2</v>
      </c>
      <c r="CO5" s="24">
        <f>SUM(Budget!CP35:CP42)</f>
        <v>25162.2</v>
      </c>
      <c r="CP5" s="24">
        <f>SUM(Budget!CQ35:CQ42)</f>
        <v>25162.2</v>
      </c>
      <c r="CQ5" s="24">
        <f>SUM(Budget!CR35:CR42)</f>
        <v>25162.2</v>
      </c>
      <c r="CR5" s="30">
        <f>SUM(Budget!CS35:CS42)</f>
        <v>25162.2</v>
      </c>
      <c r="CS5" s="24">
        <f>SUM(Budget!CT35:CT42)</f>
        <v>25162.2</v>
      </c>
      <c r="CT5" s="24">
        <f>SUM(Budget!CU35:CU42)</f>
        <v>25162.2</v>
      </c>
      <c r="CU5" s="24">
        <f>SUM(Budget!CV35:CV42)</f>
        <v>25170.2</v>
      </c>
      <c r="CV5" s="30">
        <f>SUM(Budget!CW35:CW42)</f>
        <v>25170.2</v>
      </c>
      <c r="CW5" s="24">
        <f>SUM(Budget!CX35:CX42)</f>
        <v>25170.2</v>
      </c>
      <c r="CX5" s="24">
        <f>SUM(Budget!CY35:CY42)</f>
        <v>25170.2</v>
      </c>
      <c r="CY5" s="24">
        <f>SUM(Budget!CZ35:CZ42)</f>
        <v>25170.2</v>
      </c>
      <c r="CZ5" s="30">
        <f>SUM(Budget!DA35:DA42)</f>
        <v>25170.2</v>
      </c>
      <c r="DA5" s="24">
        <f>SUM(Budget!DB35:DB42)</f>
        <v>25170.2</v>
      </c>
      <c r="DB5" s="30">
        <f>SUM(Budget!DC35:DC42)</f>
        <v>25170.2</v>
      </c>
      <c r="DC5" s="24">
        <f>SUM(Budget!DD35:DD42)</f>
        <v>25170.2</v>
      </c>
      <c r="DD5" s="24">
        <f>SUM(Budget!DE35:DE42)</f>
        <v>25170.2</v>
      </c>
      <c r="DE5" s="24">
        <f>SUM(Budget!DF35:DF42)</f>
        <v>25170.2</v>
      </c>
      <c r="DF5" s="30">
        <f>SUM(Budget!DG35:DG42)</f>
        <v>25170.2</v>
      </c>
      <c r="DG5" s="24">
        <f>SUM(Budget!DH35:DH42)</f>
        <v>25255.200000000001</v>
      </c>
      <c r="DH5" s="24">
        <f>SUM(Budget!DI35:DI42)</f>
        <v>25255.200000000001</v>
      </c>
      <c r="DI5" s="24">
        <f>SUM(Budget!DJ35:DJ42)</f>
        <v>21784.23</v>
      </c>
      <c r="DJ5" s="30">
        <f>SUM(Budget!DK35:DK42)</f>
        <v>21784.23</v>
      </c>
      <c r="DK5" s="24">
        <f>SUM(Budget!DL35:DL42)</f>
        <v>22004.23</v>
      </c>
      <c r="DL5" s="24">
        <f>SUM(Budget!DM35:DM42)</f>
        <v>22004.23</v>
      </c>
      <c r="DM5" s="24">
        <f>SUM(Budget!DN35:DN42)</f>
        <v>22004.23</v>
      </c>
      <c r="DN5" s="30">
        <f>SUM(Budget!DO35:DO42)</f>
        <v>22004.23</v>
      </c>
      <c r="DO5" s="24">
        <f>SUM(Budget!DP35:DP42)</f>
        <v>22004.23</v>
      </c>
      <c r="DP5" s="24">
        <f>SUM(Budget!DQ35:DQ42)</f>
        <v>22004.23</v>
      </c>
      <c r="DQ5" s="24">
        <f>SUM(Budget!DR35:DR42)</f>
        <v>22004.23</v>
      </c>
      <c r="DR5" s="30">
        <f>SUM(Budget!DS35:DS42)</f>
        <v>22004.23</v>
      </c>
      <c r="DS5" s="24">
        <f>SUM(Budget!DT35:DT42)</f>
        <v>22099.23</v>
      </c>
      <c r="DT5" s="24">
        <f>SUM(Budget!DU35:DU42)</f>
        <v>22099.23</v>
      </c>
      <c r="DU5" s="24">
        <f>SUM(Budget!DV35:DV42)</f>
        <v>22099.23</v>
      </c>
      <c r="DV5" s="30">
        <f>SUM(Budget!DW35:DW42)</f>
        <v>22099.23</v>
      </c>
      <c r="DW5" s="24">
        <f>SUM(Budget!DX35:DX42)</f>
        <v>22099.23</v>
      </c>
      <c r="DX5" s="24">
        <f>SUM(Budget!DY35:DY42)</f>
        <v>22099.23</v>
      </c>
      <c r="DY5" s="24">
        <f>SUM(Budget!DZ35:DZ42)</f>
        <v>22099.23</v>
      </c>
      <c r="DZ5" s="30">
        <f>SUM(Budget!EA35:EA42)</f>
        <v>22099.23</v>
      </c>
      <c r="EA5" s="24">
        <f>SUM(Budget!EB35:EB42)</f>
        <v>22099.23</v>
      </c>
      <c r="EB5" s="24">
        <f>SUM(Budget!EC35:EC42)</f>
        <v>22099.23</v>
      </c>
      <c r="EC5" s="24">
        <f>SUM(Budget!ED35:ED42)</f>
        <v>22099.23</v>
      </c>
      <c r="ED5" s="30">
        <f>SUM(Budget!EE35:EE42)</f>
        <v>22099.23</v>
      </c>
      <c r="EE5" s="24">
        <f>SUM(Budget!EF35:EF42)</f>
        <v>22198.23</v>
      </c>
      <c r="EF5" s="24">
        <f>SUM(Budget!EG35:EG42)</f>
        <v>22198.23</v>
      </c>
      <c r="EG5" s="24">
        <f>SUM(Budget!EH35:EH42)</f>
        <v>22198.23</v>
      </c>
      <c r="EH5" s="30">
        <f>SUM(Budget!EI35:EI42)</f>
        <v>22198.23</v>
      </c>
      <c r="EI5" s="24">
        <f>SUM(Budget!EJ35:EJ42)</f>
        <v>22198.23</v>
      </c>
      <c r="EJ5" s="24">
        <f>SUM(Budget!EK35:EK42)</f>
        <v>22198.23</v>
      </c>
      <c r="EK5" s="24">
        <f>SUM(Budget!EL35:EL42)</f>
        <v>22198.23</v>
      </c>
      <c r="EL5" s="30">
        <f>SUM(Budget!EM35:EM42)</f>
        <v>22198.23</v>
      </c>
      <c r="EM5" s="30">
        <f>SUM(Budget!EN35:EN42)</f>
        <v>22198.23</v>
      </c>
      <c r="EN5" s="24">
        <f>SUM(Budget!EO35:EO42)</f>
        <v>22198.23</v>
      </c>
      <c r="EO5" s="24">
        <f>SUM(Budget!EP35:EP42)</f>
        <v>22198.23</v>
      </c>
      <c r="EP5" s="24">
        <f>SUM(Budget!EQ35:EQ42)</f>
        <v>22198.23</v>
      </c>
      <c r="EQ5" s="30">
        <f>SUM(Budget!ER35:ER42)</f>
        <v>22294.23</v>
      </c>
      <c r="ER5" s="24">
        <f>SUM(Budget!ES35:ES42)</f>
        <v>22294.23</v>
      </c>
      <c r="ES5" s="24">
        <f>SUM(Budget!ET35:ET42)</f>
        <v>22294.23</v>
      </c>
      <c r="ET5" s="24">
        <f>SUM(Budget!EU35:EU42)</f>
        <v>22294.23</v>
      </c>
      <c r="EU5" s="30">
        <f>SUM(Budget!EV35:EV42)</f>
        <v>22294.23</v>
      </c>
      <c r="EV5" s="24">
        <f>SUM(Budget!EW35:EW42)</f>
        <v>22294.23</v>
      </c>
      <c r="EW5" s="24">
        <f>SUM(Budget!EX35:EX42)</f>
        <v>22294.23</v>
      </c>
      <c r="EX5" s="24">
        <f>SUM(Budget!EY35:EY42)</f>
        <v>22294.23</v>
      </c>
      <c r="EY5" s="30">
        <f>SUM(Budget!EZ35:EZ42)</f>
        <v>22294.23</v>
      </c>
      <c r="EZ5" s="24">
        <f>SUM(Budget!FA35:FA42)</f>
        <v>22294.23</v>
      </c>
      <c r="FA5" s="24">
        <f>SUM(Budget!FB35:FB42)</f>
        <v>22294.23</v>
      </c>
      <c r="FB5" s="24">
        <f>SUM(Budget!FC35:FC42)</f>
        <v>22294.23</v>
      </c>
      <c r="FC5" s="30">
        <f>SUM(Budget!FD35:FD42)</f>
        <v>22397.23</v>
      </c>
      <c r="FD5" s="24">
        <f>SUM(Budget!FE35:FE42)</f>
        <v>22397.23</v>
      </c>
      <c r="FE5" s="24">
        <f>SUM(Budget!FF35:FF42)</f>
        <v>22397.23</v>
      </c>
      <c r="FF5" s="24">
        <f>SUM(Budget!FG35:FG42)</f>
        <v>22397.23</v>
      </c>
      <c r="FG5" s="30">
        <f>SUM(Budget!FH35:FH42)</f>
        <v>23497.23</v>
      </c>
      <c r="FH5" s="24">
        <f>SUM(Budget!FI35:FI42)</f>
        <v>23497.23</v>
      </c>
      <c r="FI5" s="24">
        <f>SUM(Budget!FJ35:FJ42)</f>
        <v>23497.23</v>
      </c>
      <c r="FJ5" s="24">
        <f>SUM(Budget!FK35:FK42)</f>
        <v>23497.23</v>
      </c>
      <c r="FK5" s="30">
        <f>SUM(Budget!FL35:FL42)</f>
        <v>23497.23</v>
      </c>
      <c r="FL5" s="24">
        <f>SUM(Budget!FM35:FM42)</f>
        <v>23497.23</v>
      </c>
      <c r="FM5" s="24">
        <f>SUM(Budget!FN35:FN42)</f>
        <v>23497.23</v>
      </c>
      <c r="FN5" s="24">
        <f>SUM(Budget!FO35:FO42)</f>
        <v>23497.23</v>
      </c>
      <c r="FO5" s="30">
        <f>SUM(Budget!FP35:FP42)</f>
        <v>23652.23</v>
      </c>
      <c r="FP5" s="24">
        <f>SUM(Budget!FQ35:FQ42)</f>
        <v>23652.23</v>
      </c>
      <c r="FQ5" s="24">
        <f>SUM(Budget!FR35:FR42)</f>
        <v>23652.23</v>
      </c>
      <c r="FR5" s="24">
        <f>SUM(Budget!FS35:FS42)</f>
        <v>23652.23</v>
      </c>
      <c r="FS5" s="30">
        <f>SUM(Budget!FT35:FT42)</f>
        <v>23652.23</v>
      </c>
      <c r="FT5" s="24">
        <f>SUM(Budget!FU35:FU42)</f>
        <v>23652.23</v>
      </c>
      <c r="FU5" s="24">
        <f>SUM(Budget!FV35:FV42)</f>
        <v>23652.23</v>
      </c>
      <c r="FV5" s="30">
        <f>SUM(Budget!FW35:FW42)</f>
        <v>23652.23</v>
      </c>
      <c r="FW5" s="24">
        <f>SUM(Budget!FX35:FX42)</f>
        <v>23652.23</v>
      </c>
      <c r="FX5" s="24">
        <f>SUM(Budget!FY35:FY42)</f>
        <v>24152.579999999998</v>
      </c>
      <c r="FY5" s="24">
        <f>SUM(Budget!FZ35:FZ42)</f>
        <v>24152.579999999998</v>
      </c>
      <c r="FZ5" s="30">
        <f>SUM(Budget!GA35:GA42)</f>
        <v>24152.579999999998</v>
      </c>
      <c r="GA5" s="24">
        <f>SUM(Budget!GB35:GB42)</f>
        <v>24152.579999999998</v>
      </c>
      <c r="GB5" s="24">
        <f>SUM(Budget!GC35:GC42)</f>
        <v>24152.579999999998</v>
      </c>
      <c r="GC5" s="24">
        <f>SUM(Budget!GD35:GD42)</f>
        <v>24152.579999999998</v>
      </c>
      <c r="GD5" s="30">
        <f>SUM(Budget!GE35:GE42)</f>
        <v>24152.579999999998</v>
      </c>
      <c r="GE5" s="24">
        <f>SUM(Budget!GF35:GF42)</f>
        <v>24152.579999999998</v>
      </c>
      <c r="GF5" s="24">
        <f>SUM(Budget!GG35:GG42)</f>
        <v>24152.579999999998</v>
      </c>
      <c r="GG5" s="24">
        <f>SUM(Budget!GH35:GH42)</f>
        <v>24152.579999999998</v>
      </c>
      <c r="GH5" s="30">
        <f>SUM(Budget!GI35:GI42)</f>
        <v>24152.579999999998</v>
      </c>
      <c r="GI5" s="24">
        <f>SUM(Budget!GJ35:GJ42)</f>
        <v>24152.579999999998</v>
      </c>
      <c r="GJ5" s="24">
        <f>SUM(Budget!GK35:GK42)</f>
        <v>24152.579999999998</v>
      </c>
      <c r="GK5" s="24">
        <f>SUM(Budget!GL35:GL42)</f>
        <v>24152.579999999998</v>
      </c>
      <c r="GL5" s="30">
        <f>SUM(Budget!GM35:GM42)</f>
        <v>24152.579999999998</v>
      </c>
      <c r="GM5" s="24">
        <f>SUM(Budget!GN35:GN42)</f>
        <v>24152.579999999998</v>
      </c>
      <c r="GN5" s="24">
        <f>SUM(Budget!GO35:GO42)</f>
        <v>24152.579999999998</v>
      </c>
      <c r="GO5" s="24">
        <f>SUM(Budget!GP35:GP42)</f>
        <v>24152.579999999998</v>
      </c>
      <c r="GP5" s="30">
        <f>SUM(Budget!GQ35:GQ42)</f>
        <v>24152.579999999998</v>
      </c>
      <c r="GQ5" s="24">
        <f>SUM(Budget!GR35:GR42)</f>
        <v>24152.579999999998</v>
      </c>
      <c r="GR5" s="24">
        <f>SUM(Budget!GS35:GS42)</f>
        <v>24152.579999999998</v>
      </c>
      <c r="GS5" s="24">
        <f>SUM(Budget!GT35:GT42)</f>
        <v>24152.579999999998</v>
      </c>
      <c r="GT5" s="30">
        <f>SUM(Budget!GU35:GU42)</f>
        <v>24152.579999999998</v>
      </c>
      <c r="GU5" s="24">
        <f>SUM(Budget!GV35:GV42)</f>
        <v>24152.579999999998</v>
      </c>
      <c r="GV5" s="24">
        <f>SUM(Budget!GW35:GW42)</f>
        <v>24152.579999999998</v>
      </c>
      <c r="GW5" s="24">
        <f>SUM(Budget!GX35:GX42)</f>
        <v>24152.579999999998</v>
      </c>
      <c r="GX5" s="30">
        <f>SUM(Budget!GY35:GY42)</f>
        <v>24152.579999999998</v>
      </c>
      <c r="GY5" s="24">
        <f>SUM(Budget!GZ35:GZ42)</f>
        <v>24152.579999999998</v>
      </c>
      <c r="GZ5" s="24">
        <f>SUM(Budget!HA35:HA42)</f>
        <v>24152.579999999998</v>
      </c>
      <c r="HA5" s="24">
        <f>SUM(Budget!HB35:HB42)</f>
        <v>24152.579999999998</v>
      </c>
      <c r="HB5" s="30">
        <f>SUM(Budget!HC35:HC42)</f>
        <v>24152.579999999998</v>
      </c>
      <c r="HC5" s="24">
        <f>SUM(Budget!HD35:HD42)</f>
        <v>24152.579999999998</v>
      </c>
      <c r="HD5" s="24">
        <f>SUM(Budget!HE35:HE42)</f>
        <v>24152.579999999998</v>
      </c>
      <c r="HE5" s="24">
        <f>SUM(Budget!HF35:HF42)</f>
        <v>24152.579999999998</v>
      </c>
      <c r="HF5" s="30">
        <f>SUM(Budget!HG35:HG42)</f>
        <v>24152.579999999998</v>
      </c>
      <c r="HG5" s="24">
        <f>SUM(Budget!HH35:HH42)</f>
        <v>24152.579999999998</v>
      </c>
      <c r="HH5" s="24">
        <f>SUM(Budget!HI35:HI42)</f>
        <v>24152.579999999998</v>
      </c>
      <c r="HI5" s="24">
        <f>SUM(Budget!HJ35:HJ42)</f>
        <v>24152.579999999998</v>
      </c>
      <c r="HJ5" s="30">
        <f>SUM(Budget!HK35:HK42)</f>
        <v>24152.579999999998</v>
      </c>
      <c r="HK5" s="24">
        <f>SUM(Budget!HL35:HL42)</f>
        <v>24152.579999999998</v>
      </c>
      <c r="HL5" s="24">
        <f>SUM(Budget!HM35:HM42)</f>
        <v>24152.579999999998</v>
      </c>
      <c r="HM5" s="24">
        <f>SUM(Budget!HN35:HN42)</f>
        <v>24152.579999999998</v>
      </c>
      <c r="HN5" s="30">
        <f>SUM(Budget!HO35:HO42)</f>
        <v>24152.579999999998</v>
      </c>
      <c r="HO5" s="24">
        <f>SUM(Budget!HP35:HP42)</f>
        <v>24152.579999999998</v>
      </c>
      <c r="HP5" s="24">
        <f>SUM(Budget!HQ35:HQ42)</f>
        <v>24152.579999999998</v>
      </c>
      <c r="HQ5" s="24">
        <f>SUM(Budget!HR35:HR42)</f>
        <v>24152.579999999998</v>
      </c>
      <c r="HR5" s="30">
        <f>SUM(Budget!HS35:HS42)</f>
        <v>24152.579999999998</v>
      </c>
      <c r="HS5" s="24">
        <f>SUM(Budget!HT35:HT42)</f>
        <v>24152.579999999998</v>
      </c>
      <c r="HT5" s="24">
        <f>SUM(Budget!HU35:HU42)</f>
        <v>24152.579999999998</v>
      </c>
      <c r="HU5" s="24">
        <f>SUM(Budget!HV35:HV42)</f>
        <v>24152.579999999998</v>
      </c>
      <c r="HV5" s="30">
        <f>SUM(Budget!HW35:HW42)</f>
        <v>24152.579999999998</v>
      </c>
      <c r="HW5" s="24">
        <f>SUM(Budget!HX35:HX42)</f>
        <v>24152.579999999998</v>
      </c>
      <c r="HX5" s="24">
        <f>SUM(Budget!HY35:HY42)</f>
        <v>24152.579999999998</v>
      </c>
      <c r="HY5" s="24">
        <f>SUM(Budget!HZ35:HZ42)</f>
        <v>24152.579999999998</v>
      </c>
      <c r="HZ5" s="30">
        <f>SUM(Budget!IA35:IA42)</f>
        <v>24152.579999999998</v>
      </c>
      <c r="IA5" s="24">
        <f>SUM(Budget!IB35:IB42)</f>
        <v>24152.579999999998</v>
      </c>
      <c r="IB5" s="30">
        <f>SUM(Budget!IC35:IC42)</f>
        <v>24152.579999999998</v>
      </c>
      <c r="IC5" s="24">
        <f>SUM(Budget!ID35:ID42)</f>
        <v>24152.579999999998</v>
      </c>
      <c r="ID5" s="24">
        <f>SUM(Budget!IE35:IE42)</f>
        <v>24152.579999999998</v>
      </c>
      <c r="IE5" s="24">
        <f>SUM(Budget!IF35:IF42)</f>
        <v>24152.579999999998</v>
      </c>
      <c r="IF5" s="30">
        <f>SUM(Budget!IG35:IG42)</f>
        <v>24152.579999999998</v>
      </c>
      <c r="IG5" s="24">
        <f>SUM(Budget!IH35:IH42)</f>
        <v>24152.579999999998</v>
      </c>
      <c r="IH5" s="24">
        <f>SUM(Budget!II35:II42)</f>
        <v>24152.579999999998</v>
      </c>
      <c r="II5" s="24">
        <f>SUM(Budget!IJ35:IJ42)</f>
        <v>24152.579999999998</v>
      </c>
      <c r="IJ5" s="30">
        <f>SUM(Budget!IK35:IK42)</f>
        <v>24152.579999999998</v>
      </c>
      <c r="IK5" s="24">
        <f>SUM(Budget!IL35:IL42)</f>
        <v>24152.579999999998</v>
      </c>
      <c r="IL5" s="24">
        <f>SUM(Budget!IM35:IM42)</f>
        <v>24152.579999999998</v>
      </c>
      <c r="IM5" s="24">
        <f>SUM(Budget!IN35:IN42)</f>
        <v>24152.579999999998</v>
      </c>
      <c r="IN5" s="30">
        <f>SUM(Budget!IO35:IO42)</f>
        <v>24152.579999999998</v>
      </c>
      <c r="IO5" s="24">
        <f>SUM(Budget!IP35:IP42)</f>
        <v>24152.579999999998</v>
      </c>
      <c r="IP5" s="24">
        <f>SUM(Budget!IQ35:IQ42)</f>
        <v>24152.579999999998</v>
      </c>
      <c r="IQ5" s="24">
        <f>SUM(Budget!IR35:IR42)</f>
        <v>24152.579999999998</v>
      </c>
      <c r="IR5" s="30">
        <f>SUM(Budget!IS35:IS42)</f>
        <v>24152.579999999998</v>
      </c>
      <c r="IS5" s="30">
        <f>SUM(Budget!IT35:IT42)</f>
        <v>24152.579999999998</v>
      </c>
      <c r="IT5" s="24">
        <f>SUM(Budget!IU35:IU42)</f>
        <v>24152.579999999998</v>
      </c>
      <c r="IU5" s="24">
        <f>SUM(Budget!IV35:IV42)</f>
        <v>24152.579999999998</v>
      </c>
      <c r="IV5" s="24">
        <f>SUM(Budget!IW35:IW42)</f>
        <v>24152.579999999998</v>
      </c>
      <c r="IW5" s="30">
        <f>SUM(Budget!IX35:IX42)</f>
        <v>24152.579999999998</v>
      </c>
      <c r="IX5" s="24">
        <f>SUM(Budget!IY35:IY42)</f>
        <v>24152.579999999998</v>
      </c>
      <c r="IY5" s="24">
        <f>SUM(Budget!IZ35:IZ42)</f>
        <v>24152.579999999998</v>
      </c>
      <c r="IZ5" s="24">
        <f>SUM(Budget!JA35:JA42)</f>
        <v>24152.579999999998</v>
      </c>
      <c r="JA5" s="30">
        <f>SUM(Budget!JB35:JB42)</f>
        <v>24152.579999999998</v>
      </c>
      <c r="JB5" s="24">
        <f>SUM(Budget!JC35:JC42)</f>
        <v>24152.579999999998</v>
      </c>
      <c r="JC5" s="24">
        <f>SUM(Budget!JD35:JD42)</f>
        <v>24152.579999999998</v>
      </c>
      <c r="JD5" s="24">
        <f>SUM(Budget!JE35:JE42)</f>
        <v>24152.579999999998</v>
      </c>
      <c r="JE5" s="30">
        <f>SUM(Budget!JF35:JF42)</f>
        <v>24152.579999999998</v>
      </c>
      <c r="JF5" s="24">
        <f>SUM(Budget!JG35:JG42)</f>
        <v>24152.579999999998</v>
      </c>
      <c r="JG5" s="24">
        <f>SUM(Budget!JH35:JH42)</f>
        <v>24152.579999999998</v>
      </c>
      <c r="JH5" s="24">
        <f>SUM(Budget!JI35:JI42)</f>
        <v>24152.579999999998</v>
      </c>
      <c r="JI5" s="30">
        <f>SUM(Budget!JJ35:JJ42)</f>
        <v>24152.579999999998</v>
      </c>
      <c r="JJ5" s="24">
        <f>SUM(Budget!JK35:JK42)</f>
        <v>24152.579999999998</v>
      </c>
      <c r="JK5" s="24">
        <f>SUM(Budget!JL35:JL42)</f>
        <v>24152.579999999998</v>
      </c>
      <c r="JL5" s="24">
        <f>SUM(Budget!JM35:JM42)</f>
        <v>24152.579999999998</v>
      </c>
      <c r="JM5" s="30">
        <f>SUM(Budget!JN35:JN42)</f>
        <v>24152.579999999998</v>
      </c>
      <c r="JN5" s="24">
        <f>SUM(Budget!JO35:JO42)</f>
        <v>24152.579999999998</v>
      </c>
      <c r="JO5" s="24">
        <f>SUM(Budget!JP35:JP42)</f>
        <v>24152.579999999998</v>
      </c>
      <c r="JP5" s="24">
        <f>SUM(Budget!JQ35:JQ42)</f>
        <v>24152.579999999998</v>
      </c>
      <c r="JQ5" s="30">
        <f>SUM(Budget!JR35:JR42)</f>
        <v>24152.579999999998</v>
      </c>
      <c r="JR5" s="24">
        <f>SUM(Budget!JS35:JS42)</f>
        <v>24152.579999999998</v>
      </c>
      <c r="JS5" s="24">
        <f>SUM(Budget!JT35:JT42)</f>
        <v>24152.579999999998</v>
      </c>
      <c r="JT5" s="24">
        <f>SUM(Budget!JU35:JU42)</f>
        <v>24152.579999999998</v>
      </c>
      <c r="JU5" s="30">
        <f>SUM(Budget!JV35:JV42)</f>
        <v>24152.579999999998</v>
      </c>
      <c r="JV5" s="24">
        <f>SUM(Budget!JW35:JW42)</f>
        <v>24152.579999999998</v>
      </c>
      <c r="JW5" s="24">
        <f>SUM(Budget!JX35:JX42)</f>
        <v>24152.579999999998</v>
      </c>
      <c r="JX5" s="24">
        <f>SUM(Budget!JY35:JY42)</f>
        <v>24152.579999999998</v>
      </c>
      <c r="JY5" s="30">
        <f>SUM(Budget!JZ35:JZ42)</f>
        <v>24152.579999999998</v>
      </c>
      <c r="JZ5" s="24">
        <f>SUM(Budget!KA35:KA42)</f>
        <v>24152.579999999998</v>
      </c>
      <c r="KA5" s="24">
        <f>SUM(Budget!KB35:KB42)</f>
        <v>24152.579999999998</v>
      </c>
      <c r="KB5" s="24">
        <f>SUM(Budget!KC35:KC42)</f>
        <v>24152.579999999998</v>
      </c>
      <c r="KC5" s="30">
        <f>SUM(Budget!KD35:KD42)</f>
        <v>24152.579999999998</v>
      </c>
      <c r="KD5" s="24">
        <f>SUM(Budget!KE35:KE42)</f>
        <v>24152.579999999998</v>
      </c>
      <c r="KE5" s="24">
        <f>SUM(Budget!KF35:KF42)</f>
        <v>24152.579999999998</v>
      </c>
      <c r="KF5" s="24">
        <f>SUM(Budget!KG35:KG42)</f>
        <v>24152.579999999998</v>
      </c>
      <c r="KG5" s="30">
        <f>SUM(Budget!KH35:KH42)</f>
        <v>24152.579999999998</v>
      </c>
    </row>
    <row r="6" spans="1:293" s="1" customFormat="1">
      <c r="A6" s="493"/>
      <c r="B6" s="39" t="s">
        <v>121</v>
      </c>
      <c r="C6" s="39">
        <v>400</v>
      </c>
      <c r="D6" s="45">
        <f t="shared" si="0"/>
        <v>862102.27139113087</v>
      </c>
      <c r="E6" s="30">
        <f>SUM(Budget!F43:F48)+Budget!F53</f>
        <v>4435.7626873633708</v>
      </c>
      <c r="F6" s="24">
        <f>SUM(Budget!G43:G48)+Budget!G53</f>
        <v>6728.0926873633707</v>
      </c>
      <c r="G6" s="24">
        <f>SUM(Budget!H43:H48)+Budget!H53</f>
        <v>6889.7626873633699</v>
      </c>
      <c r="H6" s="24">
        <f>SUM(Budget!I43:I48)+Budget!I53</f>
        <v>6275.0826873633705</v>
      </c>
      <c r="I6" s="24">
        <f>SUM(Budget!J43:J48)+Budget!J53</f>
        <v>27240.752687363369</v>
      </c>
      <c r="J6" s="24">
        <f>SUM(Budget!K43:K48)+Budget!K53</f>
        <v>10647.23268736337</v>
      </c>
      <c r="K6" s="24">
        <f>SUM(Budget!L43:L48)+Budget!L53</f>
        <v>10980.252687363371</v>
      </c>
      <c r="L6" s="24">
        <f>SUM(Budget!M43:M48)+Budget!M53</f>
        <v>11785.592687363371</v>
      </c>
      <c r="M6" s="24">
        <f>SUM(Budget!N43:N48)+Budget!N53</f>
        <v>10931.39268736337</v>
      </c>
      <c r="N6" s="24">
        <f>SUM(Budget!O43:O48)+Budget!O53</f>
        <v>32908.284704420214</v>
      </c>
      <c r="O6" s="24">
        <f>SUM(Budget!P43:P48)+Budget!P53</f>
        <v>11834.485809233876</v>
      </c>
      <c r="P6" s="24">
        <f>SUM(Budget!Q43:Q48)+Budget!Q53</f>
        <v>10852.455809233876</v>
      </c>
      <c r="Q6" s="24">
        <f>SUM(Budget!R43:R48)+Budget!R53</f>
        <v>12717.295809233878</v>
      </c>
      <c r="R6" s="24">
        <f>SUM(Budget!S43:S48)+Budget!S53</f>
        <v>11253.005809233877</v>
      </c>
      <c r="S6" s="24">
        <f>SUM(Budget!T43:T48)+Budget!T53</f>
        <v>12291.295809233876</v>
      </c>
      <c r="T6" s="24">
        <f>SUM(Budget!U43:U48)+Budget!U53</f>
        <v>11683.115809233877</v>
      </c>
      <c r="U6" s="24">
        <f>SUM(Budget!V43:V48)+Budget!V53</f>
        <v>16870.425809233875</v>
      </c>
      <c r="V6" s="24">
        <f>SUM(Budget!W43:W48)+Budget!W53</f>
        <v>26093.595809233917</v>
      </c>
      <c r="W6" s="24">
        <f>SUM(Budget!X43:X48)+Budget!X53</f>
        <v>17084.185809233877</v>
      </c>
      <c r="X6" s="24">
        <f>SUM(Budget!Y43:Y48)+Budget!Y53</f>
        <v>16303.575809233876</v>
      </c>
      <c r="Y6" s="24">
        <f>SUM(Budget!Z43:Z48)+Budget!Z53</f>
        <v>16959.505809233877</v>
      </c>
      <c r="Z6" s="24">
        <f>SUM(Budget!AA43:AA48)+Budget!AA53</f>
        <v>14922.944744669623</v>
      </c>
      <c r="AA6" s="24">
        <f>SUM(Budget!AB43:AB48)+Budget!AB53</f>
        <v>12284.064744669622</v>
      </c>
      <c r="AB6" s="24">
        <f>SUM(Budget!AC43:AC48)+Budget!AC53</f>
        <v>13395.22474466962</v>
      </c>
      <c r="AC6" s="24">
        <f>SUM(Budget!AD43:AD48)+Budget!AD53</f>
        <v>14821.714744669624</v>
      </c>
      <c r="AD6" s="24">
        <f>SUM(Budget!AE43:AE48)+Budget!AE53</f>
        <v>12455.05474466962</v>
      </c>
      <c r="AE6" s="24">
        <f>SUM(Budget!AF43:AF48)+Budget!AF53</f>
        <v>11922.874744669622</v>
      </c>
      <c r="AF6" s="24">
        <f>SUM(Budget!AG43:AG48)+Budget!AG53</f>
        <v>11409.65474466962</v>
      </c>
      <c r="AG6" s="24">
        <f>SUM(Budget!AH43:AH48)+Budget!AH53</f>
        <v>11026.384744669622</v>
      </c>
      <c r="AH6" s="24">
        <f>SUM(Budget!AI43:AI48)+Budget!AI53</f>
        <v>12264.07474466962</v>
      </c>
      <c r="AI6" s="24">
        <f>SUM(Budget!AJ43:AJ48)+Budget!AJ53</f>
        <v>12938.384744669622</v>
      </c>
      <c r="AJ6" s="24">
        <f>SUM(Budget!AK43:AK48)+Budget!AK53</f>
        <v>11435.264744669621</v>
      </c>
      <c r="AK6" s="24">
        <f>SUM(Budget!AL43:AL48)+Budget!AL53</f>
        <v>18791.65474466962</v>
      </c>
      <c r="AL6" s="24">
        <f>SUM(Budget!AM43:AM48)+Budget!AM53</f>
        <v>15759.654859174931</v>
      </c>
      <c r="AM6" s="24">
        <f>SUM(Budget!AN43:AN48)+Budget!AN53</f>
        <v>15146.014859174933</v>
      </c>
      <c r="AN6" s="24">
        <f>SUM(Budget!AO43:AO48)+Budget!AO53</f>
        <v>15223.154859174931</v>
      </c>
      <c r="AO6" s="24">
        <f>SUM(Budget!AP43:AP48)+Budget!AP53</f>
        <v>19969.194859174931</v>
      </c>
      <c r="AP6" s="24">
        <f>SUM(Budget!AQ43:AQ48)+Budget!AQ53</f>
        <v>13973.414859174931</v>
      </c>
      <c r="AQ6" s="24">
        <f>SUM(Budget!AR43:AR48)+Budget!AR53</f>
        <v>34238.924859174935</v>
      </c>
      <c r="AR6" s="24">
        <f>SUM(Budget!AS43:AS48)+Budget!AS53</f>
        <v>11416.834859174931</v>
      </c>
      <c r="AS6" s="24">
        <f>SUM(Budget!AT43:AT48)+Budget!AT53</f>
        <v>14131.374859174932</v>
      </c>
      <c r="AT6" s="24">
        <f>SUM(Budget!AU43:AU48)+Budget!AU53</f>
        <v>14699.224859174932</v>
      </c>
      <c r="AU6" s="24">
        <f>SUM(Budget!AV43:AV48)+Budget!AV53</f>
        <v>14803.564859174932</v>
      </c>
      <c r="AV6" s="24">
        <f>SUM(Budget!AW43:AW48)+Budget!AW53</f>
        <v>16337.654859174932</v>
      </c>
      <c r="AW6" s="24">
        <f>SUM(Budget!AX43:AX48)+Budget!AX53</f>
        <v>24197.534859174972</v>
      </c>
      <c r="AX6" s="24">
        <f>SUM(Budget!AY43:AY48)+Budget!AY53</f>
        <v>13126.059767937973</v>
      </c>
      <c r="AY6" s="24">
        <f>SUM(Budget!AZ43:AZ48)+Budget!AZ53</f>
        <v>13126.059767937973</v>
      </c>
      <c r="AZ6" s="24">
        <f>SUM(Budget!BA43:BA48)+Budget!BA53</f>
        <v>13126.059767937973</v>
      </c>
      <c r="BA6" s="24">
        <f>SUM(Budget!BB43:BB48)+Budget!BB53</f>
        <v>11451.203323493526</v>
      </c>
      <c r="BB6" s="24">
        <f>SUM(Budget!BC43:BC48)+Budget!BC53</f>
        <v>12011.322348734237</v>
      </c>
      <c r="BC6" s="24">
        <f>SUM(Budget!BD43:BD48)+Budget!BD53</f>
        <v>11208.983759171946</v>
      </c>
      <c r="BD6" s="24">
        <f>SUM(Budget!BE43:BE48)+Budget!BE53</f>
        <v>10448.983759171946</v>
      </c>
      <c r="BE6" s="24">
        <f>SUM(Budget!BF43:BF48)+Budget!BF53</f>
        <v>12358.983759171946</v>
      </c>
      <c r="BF6" s="24">
        <f>SUM(Budget!BG43:BG48)+Budget!BG53</f>
        <v>9851.7937591719474</v>
      </c>
      <c r="BG6" s="24">
        <f>SUM(Budget!BH43:BH48)+Budget!BH53</f>
        <v>9724.7937591719474</v>
      </c>
      <c r="BH6" s="24">
        <f>SUM(Budget!BI43:BI48)+Budget!BI53</f>
        <v>9075.9937591719554</v>
      </c>
      <c r="BI6" s="24">
        <f>SUM(Budget!BJ43:BJ48)+Budget!BJ53</f>
        <v>10085.993759171957</v>
      </c>
      <c r="BJ6" s="24">
        <f>SUM(Budget!BK43:BK48)+Budget!BK53</f>
        <v>9005.4474374982819</v>
      </c>
      <c r="BK6" s="24">
        <f>SUM(Budget!BL43:BL48)+Budget!BL53</f>
        <v>16314.357437498249</v>
      </c>
      <c r="BL6" s="24">
        <f>SUM(Budget!BM43:BM48)+Budget!BM53</f>
        <v>9005.4474374982819</v>
      </c>
      <c r="BM6" s="24">
        <f>SUM(Budget!BN43:BN48)+Budget!BN53</f>
        <v>8875.4474374982819</v>
      </c>
      <c r="BN6" s="24">
        <f>SUM(Budget!BO43:BO48)+Budget!BO53</f>
        <v>8435.4474374982819</v>
      </c>
      <c r="BO6" s="24">
        <f>SUM(Budget!BP43:BP48)+Budget!BP53</f>
        <v>8375.4474374982819</v>
      </c>
      <c r="BP6" s="217">
        <f>SUM(Budget!BQ43:BQ48)+Budget!BQ53</f>
        <v>6165.4474374982838</v>
      </c>
      <c r="BQ6" s="24">
        <f>SUM(Budget!BR43:BR48)+Budget!BR53</f>
        <v>6025.4474374982838</v>
      </c>
      <c r="BR6" s="24">
        <f>SUM(Budget!BS43:BS48)+Budget!BS53</f>
        <v>6165.4474374982838</v>
      </c>
      <c r="BS6" s="24">
        <f>SUM(Budget!BT43:BT48)+Budget!BT53</f>
        <v>6154.4474374982838</v>
      </c>
      <c r="BT6" s="24">
        <f>SUM(Budget!BU43:BU48)+Budget!BU53</f>
        <v>6205.9674374982842</v>
      </c>
      <c r="BU6" s="24">
        <f>SUM(Budget!BV43:BV48)+Budget!BV53</f>
        <v>6215.9674374982842</v>
      </c>
      <c r="BV6" s="24">
        <f>SUM(Budget!BW43:BW48)+Budget!BW53</f>
        <v>6344.198140553779</v>
      </c>
      <c r="BW6" s="24">
        <f>SUM(Budget!BX43:BX48)+Budget!BX53</f>
        <v>6204.198140553779</v>
      </c>
      <c r="BX6" s="24">
        <f>SUM(Budget!BY43:BY48)+Budget!BY53</f>
        <v>6344.198140553779</v>
      </c>
      <c r="BY6" s="24">
        <f>SUM(Budget!BZ43:BZ48)+Budget!BZ53</f>
        <v>6204.198140553779</v>
      </c>
      <c r="BZ6" s="24">
        <f>SUM(Budget!CA43:CA48)+Budget!CA53</f>
        <v>6130.3933538063284</v>
      </c>
      <c r="CA6" s="24">
        <f>SUM(Budget!CB43:CB48)+Budget!CB53</f>
        <v>5990.3933538063284</v>
      </c>
      <c r="CB6" s="24">
        <f>SUM(Budget!CC43:CC48)+Budget!CC53</f>
        <v>6130.3933538063284</v>
      </c>
      <c r="CC6" s="24">
        <f>SUM(Budget!CD43:CD48)+Budget!CD53</f>
        <v>5990.3933538063284</v>
      </c>
      <c r="CD6" s="24">
        <f>SUM(Budget!CE43:CE48)+Budget!CE53</f>
        <v>6130.3933538063284</v>
      </c>
      <c r="CE6" s="24">
        <f>SUM(Budget!CF43:CF48)+Budget!CF53</f>
        <v>5990.3933538063284</v>
      </c>
      <c r="CF6" s="24">
        <f>SUM(Budget!CG43:CG48)+Budget!CG53</f>
        <v>6041.5933538063282</v>
      </c>
      <c r="CG6" s="24">
        <f>SUM(Budget!CH43:CH48)+Budget!CH53</f>
        <v>6051.5933538063282</v>
      </c>
      <c r="CH6" s="24">
        <f>SUM(Budget!CI43:CI48)+Budget!CI53</f>
        <v>5918.9084764897616</v>
      </c>
      <c r="CI6" s="24">
        <f>SUM(Budget!CJ43:CJ48)+Budget!CJ53</f>
        <v>5778.9084764897616</v>
      </c>
      <c r="CJ6" s="24">
        <f>SUM(Budget!CK43:CK48)+Budget!CK53</f>
        <v>5918.9084764897616</v>
      </c>
      <c r="CK6" s="24">
        <f>SUM(Budget!CL43:CL48)+Budget!CL53</f>
        <v>5778.9084764897616</v>
      </c>
      <c r="CL6" s="24">
        <f>SUM(Budget!CM43:CM48)+Budget!CM53</f>
        <v>5918.9084764897616</v>
      </c>
      <c r="CM6" s="24">
        <f>SUM(Budget!CN43:CN48)+Budget!CN53</f>
        <v>5778.9084764897616</v>
      </c>
      <c r="CN6" s="24">
        <f>SUM(Budget!CO43:CO48)+Budget!CO53</f>
        <v>5818.9084764897616</v>
      </c>
      <c r="CO6" s="24">
        <f>SUM(Budget!CP43:CP48)+Budget!CP53</f>
        <v>5778.9084764897616</v>
      </c>
      <c r="CP6" s="24">
        <f>SUM(Budget!CQ43:CQ48)+Budget!CQ53</f>
        <v>5818.9084764897616</v>
      </c>
      <c r="CQ6" s="24">
        <f>SUM(Budget!CR43:CR48)+Budget!CR53</f>
        <v>5778.9084764897616</v>
      </c>
      <c r="CR6" s="24">
        <f>SUM(Budget!CS43:CS48)+Budget!CS53</f>
        <v>5730.1084764897614</v>
      </c>
      <c r="CS6" s="24">
        <f>SUM(Budget!CT43:CT48)+Budget!CT53</f>
        <v>5840.1084764897614</v>
      </c>
      <c r="CT6" s="24">
        <f>SUM(Budget!CU43:CU48)+Budget!CU53</f>
        <v>5821.5043318935259</v>
      </c>
      <c r="CU6" s="24">
        <f>SUM(Budget!CV43:CV48)+Budget!CV53</f>
        <v>5781.5043318935259</v>
      </c>
      <c r="CV6" s="24">
        <f>SUM(Budget!CW43:CW48)+Budget!CW53</f>
        <v>5821.5043318935259</v>
      </c>
      <c r="CW6" s="24">
        <f>SUM(Budget!CX43:CX48)+Budget!CX53</f>
        <v>5781.5043318935259</v>
      </c>
      <c r="CX6" s="24">
        <f>SUM(Budget!CY43:CY48)+Budget!CY53</f>
        <v>5821.5043318935259</v>
      </c>
      <c r="CY6" s="24">
        <f>SUM(Budget!CZ43:CZ48)+Budget!CZ53</f>
        <v>5781.5043318935259</v>
      </c>
      <c r="CZ6" s="24">
        <f>SUM(Budget!DA43:DA48)+Budget!DA53</f>
        <v>5821.5043318935259</v>
      </c>
      <c r="DA6" s="24">
        <f>SUM(Budget!DB43:DB48)+Budget!DB53</f>
        <v>5781.5043318935259</v>
      </c>
      <c r="DB6" s="24">
        <f>SUM(Budget!DC43:DC48)+Budget!DC53</f>
        <v>5821.5043318935259</v>
      </c>
      <c r="DC6" s="24">
        <f>SUM(Budget!DD43:DD48)+Budget!DD53</f>
        <v>5781.5043318935259</v>
      </c>
      <c r="DD6" s="24">
        <f>SUM(Budget!DE43:DE48)+Budget!DE53</f>
        <v>5732.7043318935266</v>
      </c>
      <c r="DE6" s="24">
        <f>SUM(Budget!DF43:DF48)+Budget!DF53</f>
        <v>5842.7043318935266</v>
      </c>
      <c r="DF6" s="24">
        <f>SUM(Budget!DG43:DG48)+Budget!DG53</f>
        <v>5870.629535281324</v>
      </c>
      <c r="DG6" s="24">
        <f>SUM(Budget!DH43:DH48)+Budget!DH53</f>
        <v>5830.629535281324</v>
      </c>
      <c r="DH6" s="24">
        <f>SUM(Budget!DI43:DI48)+Budget!DI53</f>
        <v>5870.629535281324</v>
      </c>
      <c r="DI6" s="24">
        <f>SUM(Budget!DJ43:DJ48)+Budget!DJ53</f>
        <v>5830.629535281324</v>
      </c>
      <c r="DJ6" s="24">
        <f>SUM(Budget!DK43:DK48)+Budget!DK53</f>
        <v>5870.629535281324</v>
      </c>
      <c r="DK6" s="24">
        <f>SUM(Budget!DL43:DL48)+Budget!DL53</f>
        <v>5923.9895352813237</v>
      </c>
      <c r="DL6" s="24">
        <f>SUM(Budget!DM43:DM48)+Budget!DM53</f>
        <v>5741.3095352813234</v>
      </c>
      <c r="DM6" s="24">
        <f>SUM(Budget!DN43:DN48)+Budget!DN53</f>
        <v>5701.3095352813234</v>
      </c>
      <c r="DN6" s="24">
        <f>SUM(Budget!DO43:DO48)+Budget!DO53</f>
        <v>5741.3095352813234</v>
      </c>
      <c r="DO6" s="24">
        <f>SUM(Budget!DP43:DP48)+Budget!DP53</f>
        <v>5701.3095352813234</v>
      </c>
      <c r="DP6" s="24">
        <f>SUM(Budget!DQ43:DQ48)+Budget!DQ53</f>
        <v>5652.5095352813241</v>
      </c>
      <c r="DQ6" s="24">
        <f>SUM(Budget!DR43:DR48)+Budget!DR53</f>
        <v>5985.1895352813235</v>
      </c>
      <c r="DR6" s="24">
        <f>SUM(Budget!DS43:DS48)+Budget!DS53</f>
        <v>5797.1028990196</v>
      </c>
      <c r="DS6" s="24">
        <f>SUM(Budget!DT43:DT48)+Budget!DT53</f>
        <v>5757.1028990196</v>
      </c>
      <c r="DT6" s="24">
        <f>SUM(Budget!DU43:DU48)+Budget!DU53</f>
        <v>5797.1028990196</v>
      </c>
      <c r="DU6" s="24">
        <f>SUM(Budget!DV43:DV48)+Budget!DV53</f>
        <v>5757.1028990196</v>
      </c>
      <c r="DV6" s="24">
        <f>SUM(Budget!DW43:DW48)+Budget!DW53</f>
        <v>5797.1028990196</v>
      </c>
      <c r="DW6" s="24">
        <f>SUM(Budget!DX43:DX48)+Budget!DX53</f>
        <v>5979.7828990196003</v>
      </c>
      <c r="DX6" s="24">
        <f>SUM(Budget!DY43:DY48)+Budget!DY53</f>
        <v>5797.1028990196</v>
      </c>
      <c r="DY6" s="24">
        <f>SUM(Budget!DZ43:DZ48)+Budget!DZ53</f>
        <v>5757.1028990196</v>
      </c>
      <c r="DZ6" s="24">
        <f>SUM(Budget!EA43:EA48)+Budget!EA53</f>
        <v>5797.1028990196</v>
      </c>
      <c r="EA6" s="24">
        <f>SUM(Budget!EB43:EB48)+Budget!EB53</f>
        <v>5757.1028990196</v>
      </c>
      <c r="EB6" s="24">
        <f>SUM(Budget!EC43:EC48)+Budget!EC53</f>
        <v>5708.3028990196008</v>
      </c>
      <c r="EC6" s="24">
        <f>SUM(Budget!ED43:ED48)+Budget!ED53</f>
        <v>6040.9828990196002</v>
      </c>
      <c r="ED6" s="24">
        <f>SUM(Budget!EE43:EE48)+Budget!EE53</f>
        <v>5855.6527957032522</v>
      </c>
      <c r="EE6" s="24">
        <f>SUM(Budget!EF43:EF48)+Budget!EF53</f>
        <v>5815.6527957032522</v>
      </c>
      <c r="EF6" s="24">
        <f>SUM(Budget!EG43:EG48)+Budget!EG53</f>
        <v>5855.6527957032522</v>
      </c>
      <c r="EG6" s="24">
        <f>SUM(Budget!EH43:EH48)+Budget!EH53</f>
        <v>5815.6527957032522</v>
      </c>
      <c r="EH6" s="24">
        <f>SUM(Budget!EI43:EI48)+Budget!EI53</f>
        <v>5855.6527957032522</v>
      </c>
      <c r="EI6" s="24">
        <f>SUM(Budget!EJ43:EJ48)+Budget!EJ53</f>
        <v>6038.3327957032525</v>
      </c>
      <c r="EJ6" s="24">
        <f>SUM(Budget!EK43:EK48)+Budget!EK53</f>
        <v>5855.6527957032522</v>
      </c>
      <c r="EK6" s="24">
        <f>SUM(Budget!EL43:EL48)+Budget!EL53</f>
        <v>5815.6527957032522</v>
      </c>
      <c r="EL6" s="24">
        <f>SUM(Budget!EM43:EM48)+Budget!EM53</f>
        <v>5855.6527957032522</v>
      </c>
      <c r="EM6" s="24">
        <f>SUM(Budget!EN43:EN48)+Budget!EN53</f>
        <v>5815.6527957032522</v>
      </c>
      <c r="EN6" s="24">
        <f>SUM(Budget!EO43:EO48)+Budget!EO53</f>
        <v>5766.8527957032529</v>
      </c>
      <c r="EO6" s="24">
        <f>SUM(Budget!EP43:EP48)+Budget!EP53</f>
        <v>6099.5327957032532</v>
      </c>
      <c r="EP6" s="24">
        <f>SUM(Budget!EQ43:EQ48)+Budget!EQ53</f>
        <v>5917.09669401473</v>
      </c>
      <c r="EQ6" s="24">
        <f>SUM(Budget!ER43:ER48)+Budget!ER53</f>
        <v>5877.09669401473</v>
      </c>
      <c r="ER6" s="24">
        <f>SUM(Budget!ES43:ES48)+Budget!ES53</f>
        <v>5917.09669401473</v>
      </c>
      <c r="ES6" s="24">
        <f>SUM(Budget!ET43:ET48)+Budget!ET53</f>
        <v>5877.09669401473</v>
      </c>
      <c r="ET6" s="24">
        <f>SUM(Budget!EU43:EU48)+Budget!EU53</f>
        <v>5917.09669401473</v>
      </c>
      <c r="EU6" s="24">
        <f>SUM(Budget!EV43:EV48)+Budget!EV53</f>
        <v>6099.7766940147303</v>
      </c>
      <c r="EV6" s="24">
        <f>SUM(Budget!EW43:EW48)+Budget!EW53</f>
        <v>5917.09669401473</v>
      </c>
      <c r="EW6" s="24">
        <f>SUM(Budget!EX43:EX48)+Budget!EX53</f>
        <v>5877.09669401473</v>
      </c>
      <c r="EX6" s="24">
        <f>SUM(Budget!EY43:EY48)+Budget!EY53</f>
        <v>5917.09669401473</v>
      </c>
      <c r="EY6" s="24">
        <f>SUM(Budget!EZ43:EZ48)+Budget!EZ53</f>
        <v>5877.09669401473</v>
      </c>
      <c r="EZ6" s="24">
        <f>SUM(Budget!FA43:FA48)+Budget!FA53</f>
        <v>5828.2966940147307</v>
      </c>
      <c r="FA6" s="24">
        <f>SUM(Budget!FB43:FB48)+Budget!FB53</f>
        <v>6160.9766940147301</v>
      </c>
      <c r="FB6" s="24">
        <f>SUM(Budget!FC43:FC48)+Budget!FC53</f>
        <v>5981.5789666296441</v>
      </c>
      <c r="FC6" s="24">
        <f>SUM(Budget!FD43:FD48)+Budget!FD53</f>
        <v>5941.5789666296441</v>
      </c>
      <c r="FD6" s="24">
        <f>SUM(Budget!FE43:FE48)+Budget!FE53</f>
        <v>5981.5789666296441</v>
      </c>
      <c r="FE6" s="24">
        <f>SUM(Budget!FF43:FF48)+Budget!FF53</f>
        <v>4546.1338723975732</v>
      </c>
      <c r="FF6" s="24">
        <f>SUM(Budget!FG43:FG48)+Budget!FG53</f>
        <v>4546.1338723975732</v>
      </c>
      <c r="FG6" s="24">
        <f>SUM(Budget!FH43:FH48)+Budget!FH53</f>
        <v>4546.1338723975732</v>
      </c>
      <c r="FH6" s="24">
        <f>SUM(Budget!FI43:FI48)+Budget!FI53</f>
        <v>4546.1338723975732</v>
      </c>
      <c r="FI6" s="24">
        <f>SUM(Budget!FJ43:FJ48)+Budget!FJ53</f>
        <v>4546.1338723975732</v>
      </c>
      <c r="FJ6" s="24">
        <f>SUM(Budget!FK43:FK48)+Budget!FK53</f>
        <v>4546.1338723975732</v>
      </c>
      <c r="FK6" s="24">
        <f>SUM(Budget!FL43:FL48)+Budget!FL53</f>
        <v>4546.1338723975732</v>
      </c>
      <c r="FL6" s="24">
        <f>SUM(Budget!FM43:FM48)+Budget!FM53</f>
        <v>4546.1338723975732</v>
      </c>
      <c r="FM6" s="24">
        <f>SUM(Budget!FN43:FN48)+Budget!FN53</f>
        <v>4546.1338723975732</v>
      </c>
      <c r="FN6" s="24">
        <f>SUM(Budget!FO43:FO48)+Budget!FO53</f>
        <v>4546.1338723975732</v>
      </c>
      <c r="FO6" s="24">
        <f>SUM(Budget!FP43:FP48)+Budget!FP53</f>
        <v>4546.1338723975732</v>
      </c>
      <c r="FP6" s="24">
        <f>SUM(Budget!FQ43:FQ48)+Budget!FQ53</f>
        <v>4546.1338723975732</v>
      </c>
      <c r="FQ6" s="24">
        <f>SUM(Budget!FR43:FR48)+Budget!FR53</f>
        <v>4546.1338723975732</v>
      </c>
      <c r="FR6" s="24">
        <f>SUM(Budget!FS43:FS48)+Budget!FS53</f>
        <v>4546.1338723975732</v>
      </c>
      <c r="FS6" s="24">
        <f>SUM(Budget!FT43:FT48)+Budget!FT53</f>
        <v>4546.1338723975732</v>
      </c>
      <c r="FT6" s="24">
        <f>SUM(Budget!FU43:FU48)+Budget!FU53</f>
        <v>4546.1338723975732</v>
      </c>
      <c r="FU6" s="24">
        <f>SUM(Budget!FV43:FV48)+Budget!FV53</f>
        <v>4546.1338723975732</v>
      </c>
      <c r="FV6" s="24">
        <f>SUM(Budget!FW43:FW48)+Budget!FW53</f>
        <v>4546.1338723975732</v>
      </c>
      <c r="FW6" s="24">
        <f>SUM(Budget!FX43:FX48)+Budget!FX53</f>
        <v>4546.1338723975732</v>
      </c>
      <c r="FX6" s="24">
        <f>SUM(Budget!FY43:FY48)+Budget!FY53</f>
        <v>4546.1338723975732</v>
      </c>
      <c r="FY6" s="24">
        <f>SUM(Budget!FZ43:FZ48)+Budget!FZ53</f>
        <v>4546.1338723975732</v>
      </c>
      <c r="FZ6" s="24">
        <f>SUM(Budget!GA43:GA48)+Budget!GA53</f>
        <v>4546.1338723975732</v>
      </c>
      <c r="GA6" s="24">
        <f>SUM(Budget!GB43:GB48)+Budget!GB53</f>
        <v>4546.1338723975732</v>
      </c>
      <c r="GB6" s="24">
        <f>SUM(Budget!GC43:GC48)+Budget!GC53</f>
        <v>4546.1338723975732</v>
      </c>
      <c r="GC6" s="24">
        <f>SUM(Budget!GD43:GD48)+Budget!GD53</f>
        <v>4546.1338723975732</v>
      </c>
      <c r="GD6" s="24">
        <f>SUM(Budget!GE43:GE48)+Budget!GE53</f>
        <v>4546.1338723975732</v>
      </c>
      <c r="GE6" s="24">
        <f>SUM(Budget!GF43:GF48)+Budget!GF53</f>
        <v>4546.1338723975732</v>
      </c>
      <c r="GF6" s="24">
        <f>SUM(Budget!GG43:GG48)+Budget!GG53</f>
        <v>4546.1338723975732</v>
      </c>
      <c r="GG6" s="24">
        <f>SUM(Budget!GH43:GH48)+Budget!GH53</f>
        <v>4546.1338723975732</v>
      </c>
      <c r="GH6" s="24">
        <f>SUM(Budget!GI43:GI48)+Budget!GI53</f>
        <v>4546.1338723975732</v>
      </c>
      <c r="GI6" s="24">
        <f>SUM(Budget!GJ43:GJ48)+Budget!GJ53</f>
        <v>4546.1338723975732</v>
      </c>
      <c r="GJ6" s="24">
        <f>SUM(Budget!GK43:GK48)+Budget!GK53</f>
        <v>4546.1338723975732</v>
      </c>
      <c r="GK6" s="24">
        <f>SUM(Budget!GL43:GL48)+Budget!GL53</f>
        <v>4546.1338723975732</v>
      </c>
      <c r="GL6" s="24">
        <f>SUM(Budget!GM43:GM48)+Budget!GM53</f>
        <v>4546.1338723975732</v>
      </c>
      <c r="GM6" s="24">
        <f>SUM(Budget!GN43:GN48)+Budget!GN53</f>
        <v>4546.1338723975732</v>
      </c>
      <c r="GN6" s="24">
        <f>SUM(Budget!GO43:GO48)+Budget!GO53</f>
        <v>4546.1338723975732</v>
      </c>
      <c r="GO6" s="24">
        <f>SUM(Budget!GP43:GP48)+Budget!GP53</f>
        <v>4546.1338723975732</v>
      </c>
      <c r="GP6" s="24">
        <f>SUM(Budget!GQ43:GQ48)+Budget!GQ53</f>
        <v>4546.1338723975732</v>
      </c>
      <c r="GQ6" s="24">
        <f>SUM(Budget!GR43:GR48)+Budget!GR53</f>
        <v>4546.1338723975732</v>
      </c>
      <c r="GR6" s="24">
        <f>SUM(Budget!GS43:GS48)+Budget!GS53</f>
        <v>4546.1338723975732</v>
      </c>
      <c r="GS6" s="24">
        <f>SUM(Budget!GT43:GT48)+Budget!GT53</f>
        <v>4546.1338723975732</v>
      </c>
      <c r="GT6" s="24">
        <f>SUM(Budget!GU43:GU48)+Budget!GU53</f>
        <v>4546.1338723975732</v>
      </c>
      <c r="GU6" s="24">
        <f>SUM(Budget!GV43:GV48)+Budget!GV53</f>
        <v>4546.1338723975732</v>
      </c>
      <c r="GV6" s="24">
        <f>SUM(Budget!GW43:GW48)+Budget!GW53</f>
        <v>4546.1338723975732</v>
      </c>
      <c r="GW6" s="24">
        <f>SUM(Budget!GX43:GX48)+Budget!GX53</f>
        <v>4546.1338723975732</v>
      </c>
      <c r="GX6" s="24">
        <f>SUM(Budget!GY43:GY48)+Budget!GY53</f>
        <v>4546.1338723975732</v>
      </c>
      <c r="GY6" s="24">
        <f>SUM(Budget!GZ43:GZ48)+Budget!GZ53</f>
        <v>4546.1338723975732</v>
      </c>
      <c r="GZ6" s="24">
        <f>SUM(Budget!HA43:HA48)+Budget!HA53</f>
        <v>4546.1338723975732</v>
      </c>
      <c r="HA6" s="24">
        <f>SUM(Budget!HB43:HB48)+Budget!HB53</f>
        <v>4546.1338723975732</v>
      </c>
      <c r="HB6" s="24">
        <f>SUM(Budget!HC43:HC48)+Budget!HC53</f>
        <v>4546.1338723975732</v>
      </c>
      <c r="HC6" s="24">
        <f>SUM(Budget!HD43:HD48)+Budget!HD53</f>
        <v>4546.1338723975732</v>
      </c>
      <c r="HD6" s="24">
        <f>SUM(Budget!HE43:HE48)+Budget!HE53</f>
        <v>4546.1338723975732</v>
      </c>
      <c r="HE6" s="24">
        <f>SUM(Budget!HF43:HF48)+Budget!HF53</f>
        <v>4546.1338723975732</v>
      </c>
      <c r="HF6" s="24">
        <f>SUM(Budget!HG43:HG48)+Budget!HG53</f>
        <v>4546.1338723975732</v>
      </c>
      <c r="HG6" s="24">
        <f>SUM(Budget!HH43:HH48)+Budget!HH53</f>
        <v>4546.1338723975732</v>
      </c>
      <c r="HH6" s="24">
        <f>SUM(Budget!HI43:HI48)+Budget!HI53</f>
        <v>4546.1338723975732</v>
      </c>
      <c r="HI6" s="24">
        <f>SUM(Budget!HJ43:HJ48)+Budget!HJ53</f>
        <v>4546.1338723975732</v>
      </c>
      <c r="HJ6" s="24">
        <f>SUM(Budget!HK43:HK48)+Budget!HK53</f>
        <v>4546.1338723975732</v>
      </c>
      <c r="HK6" s="24">
        <f>SUM(Budget!HL43:HL48)+Budget!HL53</f>
        <v>4546.1338723975732</v>
      </c>
      <c r="HL6" s="24">
        <f>SUM(Budget!HM43:HM48)+Budget!HM53</f>
        <v>4546.1338723975732</v>
      </c>
      <c r="HM6" s="24">
        <f>SUM(Budget!HN43:HN48)+Budget!HN53</f>
        <v>4546.1338723975732</v>
      </c>
      <c r="HN6" s="24">
        <f>SUM(Budget!HO43:HO48)+Budget!HO53</f>
        <v>4546.1338723975732</v>
      </c>
      <c r="HO6" s="24">
        <f>SUM(Budget!HP43:HP48)+Budget!HP53</f>
        <v>4546.1338723975732</v>
      </c>
      <c r="HP6" s="24">
        <f>SUM(Budget!HQ43:HQ48)+Budget!HQ53</f>
        <v>4546.1338723975732</v>
      </c>
      <c r="HQ6" s="24">
        <f>SUM(Budget!HR43:HR48)+Budget!HR53</f>
        <v>4546.1338723975732</v>
      </c>
      <c r="HR6" s="24">
        <f>SUM(Budget!HS43:HS48)+Budget!HS53</f>
        <v>4546.1338723975732</v>
      </c>
      <c r="HS6" s="24">
        <f>SUM(Budget!HT43:HT48)+Budget!HT53</f>
        <v>4546.1338723975732</v>
      </c>
      <c r="HT6" s="24">
        <f>SUM(Budget!HU43:HU48)+Budget!HU53</f>
        <v>4546.1338723975732</v>
      </c>
      <c r="HU6" s="24">
        <f>SUM(Budget!HV43:HV48)+Budget!HV53</f>
        <v>4546.1338723975732</v>
      </c>
      <c r="HV6" s="24">
        <f>SUM(Budget!HW43:HW48)+Budget!HW53</f>
        <v>4546.1338723975732</v>
      </c>
      <c r="HW6" s="24">
        <f>SUM(Budget!HX43:HX48)+Budget!HX53</f>
        <v>4546.1338723975732</v>
      </c>
      <c r="HX6" s="24">
        <f>SUM(Budget!HY43:HY48)+Budget!HY53</f>
        <v>4546.1338723975732</v>
      </c>
      <c r="HY6" s="24">
        <f>SUM(Budget!HZ43:HZ48)+Budget!HZ53</f>
        <v>4546.1338723975732</v>
      </c>
      <c r="HZ6" s="24">
        <f>SUM(Budget!IA43:IA48)+Budget!IA53</f>
        <v>4546.1338723975732</v>
      </c>
      <c r="IA6" s="24">
        <f>SUM(Budget!IB43:IB48)+Budget!IB53</f>
        <v>4546.1338723975732</v>
      </c>
      <c r="IB6" s="24">
        <f>SUM(Budget!IC43:IC48)+Budget!IC53</f>
        <v>4546.1338723975732</v>
      </c>
      <c r="IC6" s="24">
        <f>SUM(Budget!ID43:ID48)+Budget!ID53</f>
        <v>4546.1338723975732</v>
      </c>
      <c r="ID6" s="24">
        <f>SUM(Budget!IE43:IE48)+Budget!IE53</f>
        <v>4546.1338723975732</v>
      </c>
      <c r="IE6" s="24">
        <f>SUM(Budget!IF43:IF48)+Budget!IF53</f>
        <v>4546.1338723975732</v>
      </c>
      <c r="IF6" s="24">
        <f>SUM(Budget!IG43:IG48)+Budget!IG53</f>
        <v>4546.1338723975732</v>
      </c>
      <c r="IG6" s="24">
        <f>SUM(Budget!IH43:IH48)+Budget!IH53</f>
        <v>4546.1338723975732</v>
      </c>
      <c r="IH6" s="24">
        <f>SUM(Budget!II43:II48)+Budget!II53</f>
        <v>4546.1338723975732</v>
      </c>
      <c r="II6" s="24">
        <f>SUM(Budget!IJ43:IJ48)+Budget!IJ53</f>
        <v>4546.1338723975732</v>
      </c>
      <c r="IJ6" s="24">
        <f>SUM(Budget!IK43:IK48)+Budget!IK53</f>
        <v>4546.1338723975732</v>
      </c>
      <c r="IK6" s="24">
        <f>SUM(Budget!IL43:IL48)+Budget!IL53</f>
        <v>4546.1338723975732</v>
      </c>
      <c r="IL6" s="24">
        <f>SUM(Budget!IM43:IM48)+Budget!IM53</f>
        <v>4546.1338723975732</v>
      </c>
      <c r="IM6" s="24">
        <f>SUM(Budget!IN43:IN48)+Budget!IN53</f>
        <v>4546.1338723975732</v>
      </c>
      <c r="IN6" s="24">
        <f>SUM(Budget!IO43:IO48)+Budget!IO53</f>
        <v>4546.1338723975732</v>
      </c>
      <c r="IO6" s="24">
        <f>SUM(Budget!IP43:IP48)+Budget!IP53</f>
        <v>4546.1338723975732</v>
      </c>
      <c r="IP6" s="24">
        <f>SUM(Budget!IQ43:IQ48)+Budget!IQ53</f>
        <v>4546.1338723975732</v>
      </c>
      <c r="IQ6" s="24">
        <f>SUM(Budget!IR43:IR48)+Budget!IR53</f>
        <v>4546.1338723975732</v>
      </c>
      <c r="IR6" s="24">
        <f>SUM(Budget!IS43:IS48)+Budget!IS53</f>
        <v>4546.1338723975732</v>
      </c>
      <c r="IS6" s="24">
        <f>SUM(Budget!IT43:IT48)+Budget!IT53</f>
        <v>4546.1338723975732</v>
      </c>
      <c r="IT6" s="24">
        <f>SUM(Budget!IU43:IU48)+Budget!IU53</f>
        <v>4546.1338723975732</v>
      </c>
      <c r="IU6" s="24">
        <f>SUM(Budget!IV43:IV48)+Budget!IV53</f>
        <v>4546.1338723975732</v>
      </c>
      <c r="IV6" s="24">
        <f>SUM(Budget!IW43:IW48)+Budget!IW53</f>
        <v>4546.1338723975732</v>
      </c>
      <c r="IW6" s="24">
        <f>SUM(Budget!IX43:IX48)+Budget!IX53</f>
        <v>4546.1338723975732</v>
      </c>
      <c r="IX6" s="24">
        <f>SUM(Budget!IY43:IY48)+Budget!IY53</f>
        <v>4546.1338723975732</v>
      </c>
      <c r="IY6" s="24">
        <f>SUM(Budget!IZ43:IZ48)+Budget!IZ53</f>
        <v>4546.1338723975732</v>
      </c>
      <c r="IZ6" s="24">
        <f>SUM(Budget!JA43:JA48)+Budget!JA53</f>
        <v>4546.1338723975732</v>
      </c>
      <c r="JA6" s="24">
        <f>SUM(Budget!JB43:JB48)+Budget!JB53</f>
        <v>4546.1338723975732</v>
      </c>
      <c r="JB6" s="24">
        <f>SUM(Budget!JC43:JC48)+Budget!JC53</f>
        <v>4546.1338723975732</v>
      </c>
      <c r="JC6" s="24">
        <f>SUM(Budget!JD43:JD48)+Budget!JD53</f>
        <v>4546.1338723975732</v>
      </c>
      <c r="JD6" s="24">
        <f>SUM(Budget!JE43:JE48)+Budget!JE53</f>
        <v>4546.1338723975732</v>
      </c>
      <c r="JE6" s="24">
        <f>SUM(Budget!JF43:JF48)+Budget!JF53</f>
        <v>4546.1338723975732</v>
      </c>
      <c r="JF6" s="24">
        <f>SUM(Budget!JG43:JG48)+Budget!JG53</f>
        <v>4546.1338723975732</v>
      </c>
      <c r="JG6" s="24">
        <f>SUM(Budget!JH43:JH48)+Budget!JH53</f>
        <v>4546.1338723975732</v>
      </c>
      <c r="JH6" s="24">
        <f>SUM(Budget!JI43:JI48)+Budget!JI53</f>
        <v>4546.1338723975732</v>
      </c>
      <c r="JI6" s="24">
        <f>SUM(Budget!JJ43:JJ48)+Budget!JJ53</f>
        <v>4546.1338723975732</v>
      </c>
      <c r="JJ6" s="24">
        <f>SUM(Budget!JK43:JK48)+Budget!JK53</f>
        <v>4546.1338723975732</v>
      </c>
      <c r="JK6" s="24">
        <f>SUM(Budget!JL43:JL48)+Budget!JL53</f>
        <v>4546.1338723975732</v>
      </c>
      <c r="JL6" s="24">
        <f>SUM(Budget!JM43:JM48)+Budget!JM53</f>
        <v>4546.1338723975732</v>
      </c>
      <c r="JM6" s="24">
        <f>SUM(Budget!JN43:JN48)+Budget!JN53</f>
        <v>4546.1338723975732</v>
      </c>
      <c r="JN6" s="24">
        <f>SUM(Budget!JO43:JO48)+Budget!JO53</f>
        <v>4546.1338723975732</v>
      </c>
      <c r="JO6" s="24">
        <f>SUM(Budget!JP43:JP48)+Budget!JP53</f>
        <v>4546.1338723975732</v>
      </c>
      <c r="JP6" s="24">
        <f>SUM(Budget!JQ43:JQ48)+Budget!JQ53</f>
        <v>4546.1338723975732</v>
      </c>
      <c r="JQ6" s="24">
        <f>SUM(Budget!JR43:JR48)+Budget!JR53</f>
        <v>4546.1338723975732</v>
      </c>
      <c r="JR6" s="24">
        <f>SUM(Budget!JS43:JS48)+Budget!JS53</f>
        <v>4546.1338723975732</v>
      </c>
      <c r="JS6" s="24">
        <f>SUM(Budget!JT43:JT48)+Budget!JT53</f>
        <v>4546.1338723975732</v>
      </c>
      <c r="JT6" s="24">
        <f>SUM(Budget!JU43:JU48)+Budget!JU53</f>
        <v>4546.1338723975732</v>
      </c>
      <c r="JU6" s="24">
        <f>SUM(Budget!JV43:JV48)+Budget!JV53</f>
        <v>4546.1338723975732</v>
      </c>
      <c r="JV6" s="24">
        <f>SUM(Budget!JW43:JW48)+Budget!JW53</f>
        <v>4546.1338723975732</v>
      </c>
      <c r="JW6" s="24">
        <f>SUM(Budget!JX43:JX48)+Budget!JX53</f>
        <v>4546.1338723975732</v>
      </c>
      <c r="JX6" s="24">
        <f>SUM(Budget!JY43:JY48)+Budget!JY53</f>
        <v>4546.1338723975732</v>
      </c>
      <c r="JY6" s="24">
        <f>SUM(Budget!JZ43:JZ48)+Budget!JZ53</f>
        <v>4546.1338723975732</v>
      </c>
      <c r="JZ6" s="24">
        <f>SUM(Budget!KA43:KA48)+Budget!KA53</f>
        <v>4546.1338723975732</v>
      </c>
      <c r="KA6" s="24">
        <f>SUM(Budget!KB43:KB48)+Budget!KB53</f>
        <v>4546.1338723975732</v>
      </c>
      <c r="KB6" s="24">
        <f>SUM(Budget!KC43:KC48)+Budget!KC53</f>
        <v>4546.1338723975732</v>
      </c>
      <c r="KC6" s="24">
        <f>SUM(Budget!KD43:KD48)+Budget!KD53</f>
        <v>4546.1338723975732</v>
      </c>
      <c r="KD6" s="24">
        <f>SUM(Budget!KE43:KE48)+Budget!KE53</f>
        <v>4546.1338723975732</v>
      </c>
      <c r="KE6" s="24">
        <f>SUM(Budget!KF43:KF48)+Budget!KF53</f>
        <v>4546.1338723975732</v>
      </c>
      <c r="KF6" s="24">
        <f>SUM(Budget!KG43:KG48)+Budget!KG53</f>
        <v>4546.1338723975732</v>
      </c>
      <c r="KG6" s="28">
        <f>SUM(Budget!KH43:KH48)+Budget!KH53</f>
        <v>0</v>
      </c>
    </row>
    <row r="7" spans="1:293" s="1" customFormat="1">
      <c r="A7" s="493"/>
      <c r="B7" s="39" t="s">
        <v>130</v>
      </c>
      <c r="C7" s="39">
        <v>500</v>
      </c>
      <c r="D7" s="45">
        <f t="shared" si="0"/>
        <v>8357719.7864257861</v>
      </c>
      <c r="E7" s="30">
        <f>Budget!F51</f>
        <v>18947.456107300251</v>
      </c>
      <c r="F7" s="30">
        <f>Budget!G51</f>
        <v>18947.456107300251</v>
      </c>
      <c r="G7" s="30">
        <f>Budget!H51</f>
        <v>18947.456107300251</v>
      </c>
      <c r="H7" s="30">
        <f>Budget!I51</f>
        <v>18947.456107300251</v>
      </c>
      <c r="I7" s="30">
        <f>Budget!J51</f>
        <v>18947.456107300251</v>
      </c>
      <c r="J7" s="30">
        <f>Budget!K51</f>
        <v>18947.456107300251</v>
      </c>
      <c r="K7" s="30">
        <f>Budget!L51</f>
        <v>18947.456107300251</v>
      </c>
      <c r="L7" s="30">
        <f>Budget!M51</f>
        <v>18947.456107300251</v>
      </c>
      <c r="M7" s="30">
        <f>Budget!N51</f>
        <v>18947.456107300251</v>
      </c>
      <c r="N7" s="30">
        <f>Budget!O51</f>
        <v>20043.006628026586</v>
      </c>
      <c r="O7" s="30">
        <f>Budget!P51</f>
        <v>20043.006628026586</v>
      </c>
      <c r="P7" s="30">
        <f>Budget!Q51</f>
        <v>1764043.0066280265</v>
      </c>
      <c r="Q7" s="30">
        <f>Budget!R51</f>
        <v>20043.006628026586</v>
      </c>
      <c r="R7" s="30">
        <f>Budget!S51</f>
        <v>20043.006628026586</v>
      </c>
      <c r="S7" s="30">
        <f>Budget!T51</f>
        <v>20043.006628026586</v>
      </c>
      <c r="T7" s="30">
        <f>Budget!U51</f>
        <v>20043.006628026586</v>
      </c>
      <c r="U7" s="30">
        <f>Budget!V51</f>
        <v>20043.006628026586</v>
      </c>
      <c r="V7" s="30">
        <f>Budget!W51</f>
        <v>20043.006628026586</v>
      </c>
      <c r="W7" s="30">
        <f>Budget!X51</f>
        <v>20043.006628026586</v>
      </c>
      <c r="X7" s="30">
        <f>Budget!Y51</f>
        <v>20043.006628026586</v>
      </c>
      <c r="Y7" s="30">
        <f>Budget!Z51</f>
        <v>20043.006628026586</v>
      </c>
      <c r="Z7" s="30">
        <f>Budget!AA51</f>
        <v>21047.743186020503</v>
      </c>
      <c r="AA7" s="30">
        <f>Budget!AB51</f>
        <v>21047.743186020503</v>
      </c>
      <c r="AB7" s="30">
        <f>Budget!AC51</f>
        <v>21047.743186020503</v>
      </c>
      <c r="AC7" s="30">
        <f>Budget!AD51</f>
        <v>21047.743186020503</v>
      </c>
      <c r="AD7" s="30">
        <f>Budget!AE51</f>
        <v>21047.743186020503</v>
      </c>
      <c r="AE7" s="30">
        <f>Budget!AF51</f>
        <v>21047.743186020503</v>
      </c>
      <c r="AF7" s="30">
        <f>Budget!AG51</f>
        <v>21047.743186020503</v>
      </c>
      <c r="AG7" s="30">
        <f>Budget!AH51</f>
        <v>21047.743186020503</v>
      </c>
      <c r="AH7" s="30">
        <f>Budget!AI51</f>
        <v>21047.743186020503</v>
      </c>
      <c r="AI7" s="30">
        <f>Budget!AJ51</f>
        <v>1765047.7431860205</v>
      </c>
      <c r="AJ7" s="30">
        <f>Budget!AK51</f>
        <v>21047.743186020503</v>
      </c>
      <c r="AK7" s="30">
        <f>Budget!AL51</f>
        <v>21047.743186020503</v>
      </c>
      <c r="AL7" s="30">
        <f>Budget!AM51</f>
        <v>22180.841150432665</v>
      </c>
      <c r="AM7" s="30">
        <f>Budget!AN51</f>
        <v>22180.841150432665</v>
      </c>
      <c r="AN7" s="30">
        <f>Budget!AO51</f>
        <v>22180.841150432665</v>
      </c>
      <c r="AO7" s="30">
        <f>Budget!AP51</f>
        <v>22180.841150432665</v>
      </c>
      <c r="AP7" s="30">
        <f>Budget!AQ51</f>
        <v>22180.841150432665</v>
      </c>
      <c r="AQ7" s="30">
        <f>Budget!AR51</f>
        <v>22180.841150432665</v>
      </c>
      <c r="AR7" s="30">
        <f>Budget!AS51</f>
        <v>22180.841150432665</v>
      </c>
      <c r="AS7" s="30">
        <f>Budget!AT51</f>
        <v>22180.841150432665</v>
      </c>
      <c r="AT7" s="30">
        <f>Budget!AU51</f>
        <v>22180.841150432665</v>
      </c>
      <c r="AU7" s="30">
        <f>Budget!AV51</f>
        <v>1766180.8411504326</v>
      </c>
      <c r="AV7" s="30">
        <f>Budget!AW51</f>
        <v>22180.841150432665</v>
      </c>
      <c r="AW7" s="30">
        <f>Budget!AX51</f>
        <v>22180.841150432665</v>
      </c>
      <c r="AX7" s="30">
        <f>Budget!AY51</f>
        <v>23345.682305401337</v>
      </c>
      <c r="AY7" s="30">
        <f>Budget!AZ51</f>
        <v>23345.682305401337</v>
      </c>
      <c r="AZ7" s="30">
        <f>Budget!BA51</f>
        <v>23345.682305401337</v>
      </c>
      <c r="BA7" s="30">
        <f>Budget!BB51</f>
        <v>23345.682305401337</v>
      </c>
      <c r="BB7" s="30">
        <f>Budget!BC51</f>
        <v>23345.682305401337</v>
      </c>
      <c r="BC7" s="30">
        <f>Budget!BD51</f>
        <v>23345.682305401337</v>
      </c>
      <c r="BD7" s="30">
        <f>Budget!BE51</f>
        <v>23345.682305401337</v>
      </c>
      <c r="BE7" s="30">
        <f>Budget!BF51</f>
        <v>23345.682305401337</v>
      </c>
      <c r="BF7" s="30">
        <f>Budget!BG51</f>
        <v>23345.682305401337</v>
      </c>
      <c r="BG7" s="30">
        <f>Budget!BH51</f>
        <v>1767345.6823054014</v>
      </c>
      <c r="BH7" s="30">
        <f>Budget!BI51</f>
        <v>23345.682305401337</v>
      </c>
      <c r="BI7" s="30">
        <f>Budget!BJ51</f>
        <v>23345.682305401337</v>
      </c>
      <c r="BJ7" s="30">
        <f>Budget!BK51</f>
        <v>24540.771745930499</v>
      </c>
      <c r="BK7" s="30">
        <f>Budget!BL51</f>
        <v>24540.771745930499</v>
      </c>
      <c r="BL7" s="30">
        <f>Budget!BM51</f>
        <v>24540.771745930499</v>
      </c>
      <c r="BM7" s="30">
        <f>Budget!BN51</f>
        <v>24540.771745930499</v>
      </c>
      <c r="BN7" s="30">
        <f>Budget!BO51</f>
        <v>24540.771745930499</v>
      </c>
      <c r="BO7" s="30">
        <f>Budget!BP51</f>
        <v>24540.771745930499</v>
      </c>
      <c r="BP7" s="216">
        <f>Budget!BQ51</f>
        <v>24540.771745930499</v>
      </c>
      <c r="BQ7" s="30">
        <f>Budget!BR51</f>
        <v>24540.771745930499</v>
      </c>
      <c r="BR7" s="30">
        <f>Budget!BS51</f>
        <v>24540.771745930499</v>
      </c>
      <c r="BS7" s="30">
        <f>Budget!BT51</f>
        <v>1108540.7717459304</v>
      </c>
      <c r="BT7" s="30">
        <f>Budget!BU51</f>
        <v>24540.771745930499</v>
      </c>
      <c r="BU7" s="30">
        <f>Budget!BV51</f>
        <v>24540.771745930499</v>
      </c>
      <c r="BV7" s="30">
        <f>Budget!BW51</f>
        <v>25668.340059722752</v>
      </c>
      <c r="BW7" s="30">
        <f>Budget!BX51</f>
        <v>25668.340059722752</v>
      </c>
      <c r="BX7" s="30">
        <f>Budget!BY51</f>
        <v>25668.340059722752</v>
      </c>
      <c r="BY7" s="30">
        <f>Budget!BZ51</f>
        <v>25668.340059722752</v>
      </c>
      <c r="BZ7" s="30">
        <f>Budget!CA51</f>
        <v>25668.340059722752</v>
      </c>
      <c r="CA7" s="30">
        <f>Budget!CB51</f>
        <v>25668.340059722752</v>
      </c>
      <c r="CB7" s="30">
        <f>Budget!CC51</f>
        <v>25668.340059722752</v>
      </c>
      <c r="CC7" s="30">
        <f>Budget!CD51</f>
        <v>25668.340059722752</v>
      </c>
      <c r="CD7" s="30">
        <f>Budget!CE51</f>
        <v>25668.340059722752</v>
      </c>
      <c r="CE7" s="30">
        <f>Budget!CF51</f>
        <v>1109668.3400597228</v>
      </c>
      <c r="CF7" s="30">
        <f>Budget!CG51</f>
        <v>25668.340059722752</v>
      </c>
      <c r="CG7" s="30">
        <f>Budget!CH51</f>
        <v>25668.340059722752</v>
      </c>
      <c r="CH7" s="30">
        <f>Budget!CI51</f>
        <v>25655.367100502583</v>
      </c>
      <c r="CI7" s="30">
        <f>Budget!CJ51</f>
        <v>25655.367100502583</v>
      </c>
      <c r="CJ7" s="30">
        <f>Budget!CK51</f>
        <v>25655.367100502583</v>
      </c>
      <c r="CK7" s="30">
        <f>Budget!CL51</f>
        <v>25655.367100502583</v>
      </c>
      <c r="CL7" s="30">
        <f>Budget!CM51</f>
        <v>25655.367100502583</v>
      </c>
      <c r="CM7" s="30">
        <f>Budget!CN51</f>
        <v>25655.367100502583</v>
      </c>
      <c r="CN7" s="30">
        <f>Budget!CO51</f>
        <v>25655.367100502583</v>
      </c>
      <c r="CO7" s="30">
        <f>Budget!CP51</f>
        <v>25655.367100502583</v>
      </c>
      <c r="CP7" s="30">
        <f>Budget!CQ51</f>
        <v>0</v>
      </c>
      <c r="CQ7" s="30">
        <f>Budget!CR51</f>
        <v>1084000</v>
      </c>
      <c r="CR7" s="30">
        <f>Budget!CS51</f>
        <v>0</v>
      </c>
      <c r="CS7" s="30">
        <f>Budget!CT51</f>
        <v>0</v>
      </c>
      <c r="CT7" s="30">
        <f>Budget!CU51</f>
        <v>0</v>
      </c>
      <c r="CU7" s="30">
        <f>Budget!CV51</f>
        <v>0</v>
      </c>
      <c r="CV7" s="30">
        <f>Budget!CW51</f>
        <v>0</v>
      </c>
      <c r="CW7" s="30">
        <f>Budget!CX51</f>
        <v>0</v>
      </c>
      <c r="CX7" s="30">
        <f>Budget!CY51</f>
        <v>0</v>
      </c>
      <c r="CY7" s="30">
        <f>Budget!CZ51</f>
        <v>0</v>
      </c>
      <c r="CZ7" s="30">
        <f>Budget!DA51</f>
        <v>0</v>
      </c>
      <c r="DA7" s="30">
        <f>Budget!DB51</f>
        <v>0</v>
      </c>
      <c r="DB7" s="30">
        <f>Budget!DC51</f>
        <v>0</v>
      </c>
      <c r="DC7" s="30">
        <f>Budget!DD51</f>
        <v>1084000</v>
      </c>
      <c r="DD7" s="30">
        <f>Budget!DE51</f>
        <v>0</v>
      </c>
      <c r="DE7" s="30">
        <f>Budget!DF51</f>
        <v>0</v>
      </c>
      <c r="DF7" s="30">
        <f>Budget!DG51</f>
        <v>0</v>
      </c>
      <c r="DG7" s="30">
        <f>Budget!DH51</f>
        <v>0</v>
      </c>
      <c r="DH7" s="30">
        <f>Budget!DI51</f>
        <v>0</v>
      </c>
      <c r="DI7" s="30">
        <f>Budget!DJ51</f>
        <v>0</v>
      </c>
      <c r="DJ7" s="30">
        <f>Budget!DK51</f>
        <v>0</v>
      </c>
      <c r="DK7" s="30">
        <f>Budget!DL51</f>
        <v>0</v>
      </c>
      <c r="DL7" s="30">
        <f>Budget!DM51</f>
        <v>0</v>
      </c>
      <c r="DM7" s="30">
        <f>Budget!DN51</f>
        <v>0</v>
      </c>
      <c r="DN7" s="30">
        <f>Budget!DO51</f>
        <v>0</v>
      </c>
      <c r="DO7" s="30">
        <f>Budget!DP51</f>
        <v>1084000</v>
      </c>
      <c r="DP7" s="30">
        <f>Budget!DQ51</f>
        <v>0</v>
      </c>
      <c r="DQ7" s="30">
        <f>Budget!DR51</f>
        <v>0</v>
      </c>
      <c r="DR7" s="30">
        <f>Budget!DS51</f>
        <v>0</v>
      </c>
      <c r="DS7" s="30">
        <f>Budget!DT51</f>
        <v>0</v>
      </c>
      <c r="DT7" s="30">
        <f>Budget!DU51</f>
        <v>0</v>
      </c>
      <c r="DU7" s="30">
        <f>Budget!DV51</f>
        <v>0</v>
      </c>
      <c r="DV7" s="30">
        <f>Budget!DW51</f>
        <v>0</v>
      </c>
      <c r="DW7" s="30">
        <f>Budget!DX51</f>
        <v>0</v>
      </c>
      <c r="DX7" s="30">
        <f>Budget!DY51</f>
        <v>0</v>
      </c>
      <c r="DY7" s="30">
        <f>Budget!DZ51</f>
        <v>0</v>
      </c>
      <c r="DZ7" s="30">
        <f>Budget!EA51</f>
        <v>0</v>
      </c>
      <c r="EA7" s="30">
        <f>Budget!EB51</f>
        <v>1084000</v>
      </c>
      <c r="EB7" s="30">
        <f>Budget!EC51</f>
        <v>0</v>
      </c>
      <c r="EC7" s="30">
        <f>Budget!ED51</f>
        <v>0</v>
      </c>
      <c r="ED7" s="30">
        <f>Budget!EE51</f>
        <v>0</v>
      </c>
      <c r="EE7" s="30">
        <f>Budget!EF51</f>
        <v>0</v>
      </c>
      <c r="EF7" s="30">
        <f>Budget!EG51</f>
        <v>0</v>
      </c>
      <c r="EG7" s="30">
        <f>Budget!EH51</f>
        <v>0</v>
      </c>
      <c r="EH7" s="30">
        <f>Budget!EI51</f>
        <v>0</v>
      </c>
      <c r="EI7" s="30">
        <f>Budget!EJ51</f>
        <v>0</v>
      </c>
      <c r="EJ7" s="30">
        <f>Budget!EK51</f>
        <v>0</v>
      </c>
      <c r="EK7" s="30">
        <f>Budget!EL51</f>
        <v>0</v>
      </c>
      <c r="EL7" s="30">
        <f>Budget!EM51</f>
        <v>0</v>
      </c>
      <c r="EM7" s="30">
        <f>Budget!EN51</f>
        <v>1084000</v>
      </c>
      <c r="EN7" s="30">
        <f>Budget!EO51</f>
        <v>0</v>
      </c>
      <c r="EO7" s="30">
        <f>Budget!EP51</f>
        <v>0</v>
      </c>
      <c r="EP7" s="30">
        <f>Budget!EQ51</f>
        <v>0</v>
      </c>
      <c r="EQ7" s="30">
        <f>Budget!ER51</f>
        <v>0</v>
      </c>
      <c r="ER7" s="30">
        <f>Budget!ES51</f>
        <v>0</v>
      </c>
      <c r="ES7" s="30">
        <f>Budget!ET51</f>
        <v>0</v>
      </c>
      <c r="ET7" s="30">
        <f>Budget!EU51</f>
        <v>0</v>
      </c>
      <c r="EU7" s="30">
        <f>Budget!EV51</f>
        <v>0</v>
      </c>
      <c r="EV7" s="30">
        <f>Budget!EW51</f>
        <v>0</v>
      </c>
      <c r="EW7" s="30">
        <f>Budget!EX51</f>
        <v>0</v>
      </c>
      <c r="EX7" s="30">
        <f>Budget!EY51</f>
        <v>0</v>
      </c>
      <c r="EY7" s="30">
        <f>Budget!EZ51</f>
        <v>1084000</v>
      </c>
      <c r="EZ7" s="30">
        <f>Budget!FA51</f>
        <v>0</v>
      </c>
      <c r="FA7" s="30">
        <f>Budget!FB51</f>
        <v>3252000</v>
      </c>
      <c r="FB7" s="30">
        <f>Budget!FC51</f>
        <v>0</v>
      </c>
      <c r="FC7" s="30">
        <f>Budget!FD51</f>
        <v>0</v>
      </c>
      <c r="FD7" s="30">
        <f>Budget!FE51</f>
        <v>0</v>
      </c>
      <c r="FE7" s="30">
        <f>Budget!FF51</f>
        <v>0</v>
      </c>
      <c r="FF7" s="30">
        <f>Budget!FG51</f>
        <v>0</v>
      </c>
      <c r="FG7" s="30">
        <f>Budget!FH51</f>
        <v>0</v>
      </c>
      <c r="FH7" s="30">
        <f>Budget!FI51</f>
        <v>0</v>
      </c>
      <c r="FI7" s="30">
        <f>Budget!FJ51</f>
        <v>0</v>
      </c>
      <c r="FJ7" s="30">
        <f>Budget!FK51</f>
        <v>0</v>
      </c>
      <c r="FK7" s="30">
        <f>Budget!FL51</f>
        <v>0</v>
      </c>
      <c r="FL7" s="30">
        <f>Budget!FM51</f>
        <v>0</v>
      </c>
      <c r="FM7" s="30">
        <f>Budget!FN51</f>
        <v>0</v>
      </c>
      <c r="FN7" s="30">
        <f>Budget!FO51</f>
        <v>0</v>
      </c>
      <c r="FO7" s="30">
        <f>Budget!FP51</f>
        <v>0</v>
      </c>
      <c r="FP7" s="30">
        <f>Budget!FQ51</f>
        <v>0</v>
      </c>
      <c r="FQ7" s="30">
        <f>Budget!FR51</f>
        <v>0</v>
      </c>
      <c r="FR7" s="30">
        <f>Budget!FS51</f>
        <v>0</v>
      </c>
      <c r="FS7" s="30">
        <f>Budget!FT51</f>
        <v>0</v>
      </c>
      <c r="FT7" s="30">
        <f>Budget!FU51</f>
        <v>0</v>
      </c>
      <c r="FU7" s="30">
        <f>Budget!FV51</f>
        <v>0</v>
      </c>
      <c r="FV7" s="30">
        <f>Budget!FW51</f>
        <v>0</v>
      </c>
      <c r="FW7" s="30">
        <f>Budget!FX51</f>
        <v>0</v>
      </c>
      <c r="FX7" s="30">
        <f>Budget!FY51</f>
        <v>0</v>
      </c>
      <c r="FY7" s="30">
        <f>Budget!FZ51</f>
        <v>0</v>
      </c>
      <c r="FZ7" s="30">
        <f>Budget!GA51</f>
        <v>0</v>
      </c>
      <c r="GA7" s="30">
        <f>Budget!GB51</f>
        <v>0</v>
      </c>
      <c r="GB7" s="30">
        <f>Budget!GC51</f>
        <v>0</v>
      </c>
      <c r="GC7" s="30">
        <f>Budget!GD51</f>
        <v>0</v>
      </c>
      <c r="GD7" s="30">
        <f>Budget!GE51</f>
        <v>0</v>
      </c>
      <c r="GE7" s="30">
        <f>Budget!GF51</f>
        <v>0</v>
      </c>
      <c r="GF7" s="30">
        <f>Budget!GG51</f>
        <v>0</v>
      </c>
      <c r="GG7" s="30">
        <f>Budget!GH51</f>
        <v>0</v>
      </c>
      <c r="GH7" s="30">
        <f>Budget!GI51</f>
        <v>0</v>
      </c>
      <c r="GI7" s="30">
        <f>Budget!GJ51</f>
        <v>0</v>
      </c>
      <c r="GJ7" s="30">
        <f>Budget!GK51</f>
        <v>0</v>
      </c>
      <c r="GK7" s="30">
        <f>Budget!GL51</f>
        <v>0</v>
      </c>
      <c r="GL7" s="30">
        <f>Budget!GM51</f>
        <v>0</v>
      </c>
      <c r="GM7" s="30">
        <f>Budget!GN51</f>
        <v>0</v>
      </c>
      <c r="GN7" s="30">
        <f>Budget!GO51</f>
        <v>0</v>
      </c>
      <c r="GO7" s="30">
        <f>Budget!GP51</f>
        <v>0</v>
      </c>
      <c r="GP7" s="30">
        <f>Budget!GQ51</f>
        <v>0</v>
      </c>
      <c r="GQ7" s="30">
        <f>Budget!GR51</f>
        <v>0</v>
      </c>
      <c r="GR7" s="30">
        <f>Budget!GS51</f>
        <v>0</v>
      </c>
      <c r="GS7" s="30">
        <f>Budget!GT51</f>
        <v>0</v>
      </c>
      <c r="GT7" s="30">
        <f>Budget!GU51</f>
        <v>0</v>
      </c>
      <c r="GU7" s="30">
        <f>Budget!GV51</f>
        <v>0</v>
      </c>
      <c r="GV7" s="30">
        <f>Budget!GW51</f>
        <v>0</v>
      </c>
      <c r="GW7" s="30">
        <f>Budget!GX51</f>
        <v>0</v>
      </c>
      <c r="GX7" s="30">
        <f>Budget!GY51</f>
        <v>0</v>
      </c>
      <c r="GY7" s="30">
        <f>Budget!GZ51</f>
        <v>0</v>
      </c>
      <c r="GZ7" s="30">
        <f>Budget!HA51</f>
        <v>0</v>
      </c>
      <c r="HA7" s="30">
        <f>Budget!HB51</f>
        <v>0</v>
      </c>
      <c r="HB7" s="30">
        <f>Budget!HC51</f>
        <v>0</v>
      </c>
      <c r="HC7" s="30">
        <f>Budget!HD51</f>
        <v>0</v>
      </c>
      <c r="HD7" s="30">
        <f>Budget!HE51</f>
        <v>0</v>
      </c>
      <c r="HE7" s="30">
        <f>Budget!HF51</f>
        <v>0</v>
      </c>
      <c r="HF7" s="30">
        <f>Budget!HG51</f>
        <v>0</v>
      </c>
      <c r="HG7" s="30">
        <f>Budget!HH51</f>
        <v>0</v>
      </c>
      <c r="HH7" s="30">
        <f>Budget!HI51</f>
        <v>0</v>
      </c>
      <c r="HI7" s="30">
        <f>Budget!HJ51</f>
        <v>0</v>
      </c>
      <c r="HJ7" s="30">
        <f>Budget!HK51</f>
        <v>0</v>
      </c>
      <c r="HK7" s="30">
        <f>Budget!HL51</f>
        <v>0</v>
      </c>
      <c r="HL7" s="30">
        <f>Budget!HM51</f>
        <v>0</v>
      </c>
      <c r="HM7" s="30">
        <f>Budget!HN51</f>
        <v>0</v>
      </c>
      <c r="HN7" s="30">
        <f>Budget!HO51</f>
        <v>0</v>
      </c>
      <c r="HO7" s="30">
        <f>Budget!HP51</f>
        <v>0</v>
      </c>
      <c r="HP7" s="30">
        <f>Budget!HQ51</f>
        <v>0</v>
      </c>
      <c r="HQ7" s="30">
        <f>Budget!HR51</f>
        <v>0</v>
      </c>
      <c r="HR7" s="30">
        <f>Budget!HS51</f>
        <v>0</v>
      </c>
      <c r="HS7" s="30">
        <f>Budget!HT51</f>
        <v>0</v>
      </c>
      <c r="HT7" s="30">
        <f>Budget!HU51</f>
        <v>0</v>
      </c>
      <c r="HU7" s="30">
        <f>Budget!HV51</f>
        <v>0</v>
      </c>
      <c r="HV7" s="30">
        <f>Budget!HW51</f>
        <v>0</v>
      </c>
      <c r="HW7" s="30">
        <f>Budget!HX51</f>
        <v>0</v>
      </c>
      <c r="HX7" s="30">
        <f>Budget!HY51</f>
        <v>0</v>
      </c>
      <c r="HY7" s="30">
        <f>Budget!HZ51</f>
        <v>0</v>
      </c>
      <c r="HZ7" s="30">
        <f>Budget!IA51</f>
        <v>0</v>
      </c>
      <c r="IA7" s="30">
        <f>Budget!IB51</f>
        <v>0</v>
      </c>
      <c r="IB7" s="30">
        <f>Budget!IC51</f>
        <v>0</v>
      </c>
      <c r="IC7" s="30">
        <f>Budget!ID51</f>
        <v>0</v>
      </c>
      <c r="ID7" s="30">
        <f>Budget!IE51</f>
        <v>0</v>
      </c>
      <c r="IE7" s="30">
        <f>Budget!IF51</f>
        <v>0</v>
      </c>
      <c r="IF7" s="30">
        <f>Budget!IG51</f>
        <v>0</v>
      </c>
      <c r="IG7" s="30">
        <f>Budget!IH51</f>
        <v>0</v>
      </c>
      <c r="IH7" s="30">
        <f>Budget!II51</f>
        <v>0</v>
      </c>
      <c r="II7" s="30">
        <f>Budget!IJ51</f>
        <v>0</v>
      </c>
      <c r="IJ7" s="30">
        <f>Budget!IK51</f>
        <v>0</v>
      </c>
      <c r="IK7" s="30">
        <f>Budget!IL51</f>
        <v>0</v>
      </c>
      <c r="IL7" s="30">
        <f>Budget!IM51</f>
        <v>0</v>
      </c>
      <c r="IM7" s="30">
        <f>Budget!IN51</f>
        <v>0</v>
      </c>
      <c r="IN7" s="30">
        <f>Budget!IO51</f>
        <v>0</v>
      </c>
      <c r="IO7" s="30">
        <f>Budget!IP51</f>
        <v>0</v>
      </c>
      <c r="IP7" s="30">
        <f>Budget!IQ51</f>
        <v>0</v>
      </c>
      <c r="IQ7" s="30">
        <f>Budget!IR51</f>
        <v>0</v>
      </c>
      <c r="IR7" s="30">
        <f>Budget!IS51</f>
        <v>0</v>
      </c>
      <c r="IS7" s="30">
        <f>Budget!IT51</f>
        <v>0</v>
      </c>
      <c r="IT7" s="30">
        <f>Budget!IU51</f>
        <v>0</v>
      </c>
      <c r="IU7" s="30">
        <f>Budget!IV51</f>
        <v>0</v>
      </c>
      <c r="IV7" s="30">
        <f>Budget!IW51</f>
        <v>0</v>
      </c>
      <c r="IW7" s="30">
        <f>Budget!IX51</f>
        <v>0</v>
      </c>
      <c r="IX7" s="30">
        <f>Budget!IY51</f>
        <v>0</v>
      </c>
      <c r="IY7" s="30">
        <f>Budget!IZ51</f>
        <v>0</v>
      </c>
      <c r="IZ7" s="30">
        <f>Budget!JA51</f>
        <v>0</v>
      </c>
      <c r="JA7" s="30">
        <f>Budget!JB51</f>
        <v>0</v>
      </c>
      <c r="JB7" s="30">
        <f>Budget!JC51</f>
        <v>0</v>
      </c>
      <c r="JC7" s="30">
        <f>Budget!JD51</f>
        <v>0</v>
      </c>
      <c r="JD7" s="30">
        <f>Budget!JE51</f>
        <v>0</v>
      </c>
      <c r="JE7" s="30">
        <f>Budget!JF51</f>
        <v>0</v>
      </c>
      <c r="JF7" s="30">
        <f>Budget!JG51</f>
        <v>0</v>
      </c>
      <c r="JG7" s="30">
        <f>Budget!JH51</f>
        <v>0</v>
      </c>
      <c r="JH7" s="30">
        <f>Budget!JI51</f>
        <v>0</v>
      </c>
      <c r="JI7" s="30">
        <f>Budget!JJ51</f>
        <v>0</v>
      </c>
      <c r="JJ7" s="30">
        <f>Budget!JK51</f>
        <v>0</v>
      </c>
      <c r="JK7" s="30">
        <f>Budget!JL51</f>
        <v>0</v>
      </c>
      <c r="JL7" s="30">
        <f>Budget!JM51</f>
        <v>0</v>
      </c>
      <c r="JM7" s="30">
        <f>Budget!JN51</f>
        <v>0</v>
      </c>
      <c r="JN7" s="30">
        <f>Budget!JO51</f>
        <v>0</v>
      </c>
      <c r="JO7" s="30">
        <f>Budget!JP51</f>
        <v>0</v>
      </c>
      <c r="JP7" s="30">
        <f>Budget!JQ51</f>
        <v>0</v>
      </c>
      <c r="JQ7" s="30">
        <f>Budget!JR51</f>
        <v>0</v>
      </c>
      <c r="JR7" s="30">
        <f>Budget!JS51</f>
        <v>0</v>
      </c>
      <c r="JS7" s="30">
        <f>Budget!JT51</f>
        <v>0</v>
      </c>
      <c r="JT7" s="30">
        <f>Budget!JU51</f>
        <v>0</v>
      </c>
      <c r="JU7" s="30">
        <f>Budget!JV51</f>
        <v>0</v>
      </c>
      <c r="JV7" s="30">
        <f>Budget!JW51</f>
        <v>0</v>
      </c>
      <c r="JW7" s="30">
        <f>Budget!JX51</f>
        <v>0</v>
      </c>
      <c r="JX7" s="30">
        <f>Budget!JY51</f>
        <v>0</v>
      </c>
      <c r="JY7" s="30">
        <f>Budget!JZ51</f>
        <v>0</v>
      </c>
      <c r="JZ7" s="30">
        <f>Budget!KA51</f>
        <v>0</v>
      </c>
      <c r="KA7" s="30">
        <f>Budget!KB51</f>
        <v>0</v>
      </c>
      <c r="KB7" s="30">
        <f>Budget!KC51</f>
        <v>0</v>
      </c>
      <c r="KC7" s="30">
        <f>Budget!KD51</f>
        <v>0</v>
      </c>
      <c r="KD7" s="30">
        <f>Budget!KE51</f>
        <v>0</v>
      </c>
      <c r="KE7" s="30">
        <f>Budget!KF51</f>
        <v>0</v>
      </c>
      <c r="KF7" s="30">
        <f>Budget!KG51</f>
        <v>0</v>
      </c>
      <c r="KG7" s="30">
        <f>Budget!KH51</f>
        <v>0</v>
      </c>
    </row>
    <row r="8" spans="1:293" s="1" customFormat="1">
      <c r="A8" s="493"/>
      <c r="B8" s="39" t="s">
        <v>140</v>
      </c>
      <c r="C8" s="39">
        <v>700</v>
      </c>
      <c r="D8" s="45">
        <f t="shared" si="0"/>
        <v>206091.06484216647</v>
      </c>
      <c r="E8" s="30">
        <f>SUM(Budget!F49:F50)</f>
        <v>3242.583333333333</v>
      </c>
      <c r="F8" s="24">
        <f>SUM(Budget!G49:G50)</f>
        <v>3242.583333333333</v>
      </c>
      <c r="G8" s="24">
        <f>SUM(Budget!H49:H50)</f>
        <v>3242.583333333333</v>
      </c>
      <c r="H8" s="24">
        <f>SUM(Budget!I49:I50)</f>
        <v>3242.583333333333</v>
      </c>
      <c r="I8" s="24">
        <f>SUM(Budget!J49:J50)</f>
        <v>3242.583333333333</v>
      </c>
      <c r="J8" s="24">
        <f>SUM(Budget!K49:K50)</f>
        <v>3242.583333333333</v>
      </c>
      <c r="K8" s="24">
        <f>SUM(Budget!L49:L50)</f>
        <v>3242.583333333333</v>
      </c>
      <c r="L8" s="24">
        <f>SUM(Budget!M49:M50)</f>
        <v>3242.583333333333</v>
      </c>
      <c r="M8" s="24">
        <f>SUM(Budget!N49:N50)</f>
        <v>3242.583333333333</v>
      </c>
      <c r="N8" s="24">
        <f>SUM(Budget!O49:O50)</f>
        <v>3242.583333333333</v>
      </c>
      <c r="O8" s="24">
        <f>SUM(Budget!P49:P50)</f>
        <v>3242.583333333333</v>
      </c>
      <c r="P8" s="24">
        <f>SUM(Budget!Q49:Q50)</f>
        <v>3242.583333333333</v>
      </c>
      <c r="Q8" s="24">
        <f>SUM(Budget!R49:R50)</f>
        <v>2952.833333333333</v>
      </c>
      <c r="R8" s="24">
        <f>SUM(Budget!S49:S50)</f>
        <v>2952.833333333333</v>
      </c>
      <c r="S8" s="24">
        <f>SUM(Budget!T49:T50)</f>
        <v>2952.833333333333</v>
      </c>
      <c r="T8" s="24">
        <f>SUM(Budget!U49:U50)</f>
        <v>2952.833333333333</v>
      </c>
      <c r="U8" s="24">
        <f>SUM(Budget!V49:V50)</f>
        <v>2952.833333333333</v>
      </c>
      <c r="V8" s="24">
        <f>SUM(Budget!W49:W50)</f>
        <v>2952.833333333333</v>
      </c>
      <c r="W8" s="24">
        <f>SUM(Budget!X49:X50)</f>
        <v>2952.833333333333</v>
      </c>
      <c r="X8" s="24">
        <f>SUM(Budget!Y49:Y50)</f>
        <v>2952.833333333333</v>
      </c>
      <c r="Y8" s="24">
        <f>SUM(Budget!Z49:Z50)</f>
        <v>2952.833333333333</v>
      </c>
      <c r="Z8" s="24">
        <f>SUM(Budget!AA49:AA50)</f>
        <v>2952.833333333333</v>
      </c>
      <c r="AA8" s="24">
        <f>SUM(Budget!AB49:AB50)</f>
        <v>2952.833333333333</v>
      </c>
      <c r="AB8" s="24">
        <f>SUM(Budget!AC49:AC50)</f>
        <v>2952.833333333333</v>
      </c>
      <c r="AC8" s="24">
        <f>SUM(Budget!AD49:AD50)</f>
        <v>2932.0000000000032</v>
      </c>
      <c r="AD8" s="24">
        <f>SUM(Budget!AE49:AE50)</f>
        <v>2932.0000000000032</v>
      </c>
      <c r="AE8" s="24">
        <f>SUM(Budget!AF49:AF50)</f>
        <v>2932.0000000000032</v>
      </c>
      <c r="AF8" s="24">
        <f>SUM(Budget!AG49:AG50)</f>
        <v>2932.0000000000032</v>
      </c>
      <c r="AG8" s="24">
        <f>SUM(Budget!AH49:AH50)</f>
        <v>2932.0000000000032</v>
      </c>
      <c r="AH8" s="24">
        <f>SUM(Budget!AI49:AI50)</f>
        <v>2932.0000000000032</v>
      </c>
      <c r="AI8" s="24">
        <f>SUM(Budget!AJ49:AJ50)</f>
        <v>2932.0000000000032</v>
      </c>
      <c r="AJ8" s="24">
        <f>SUM(Budget!AK49:AK50)</f>
        <v>2932.0000000000032</v>
      </c>
      <c r="AK8" s="24">
        <f>SUM(Budget!AL49:AL50)</f>
        <v>2932.0000000000032</v>
      </c>
      <c r="AL8" s="24">
        <f>SUM(Budget!AM49:AM50)</f>
        <v>2932.0000000000032</v>
      </c>
      <c r="AM8" s="24">
        <f>SUM(Budget!AN49:AN50)</f>
        <v>2932.0000000000032</v>
      </c>
      <c r="AN8" s="24">
        <f>SUM(Budget!AO49:AO50)</f>
        <v>2932.0000000000032</v>
      </c>
      <c r="AO8" s="24">
        <f>SUM(Budget!AP49:AP50)</f>
        <v>3257.5141666666632</v>
      </c>
      <c r="AP8" s="24">
        <f>SUM(Budget!AQ49:AQ50)</f>
        <v>3257.5141666666632</v>
      </c>
      <c r="AQ8" s="24">
        <f>SUM(Budget!AR49:AR50)</f>
        <v>3257.5141666666632</v>
      </c>
      <c r="AR8" s="24">
        <f>SUM(Budget!AS49:AS50)</f>
        <v>3257.5141666666632</v>
      </c>
      <c r="AS8" s="24">
        <f>SUM(Budget!AT49:AT50)</f>
        <v>3257.5141666666632</v>
      </c>
      <c r="AT8" s="24">
        <f>SUM(Budget!AU49:AU50)</f>
        <v>3257.5141666666632</v>
      </c>
      <c r="AU8" s="24">
        <f>SUM(Budget!AV49:AV50)</f>
        <v>3257.5141666666632</v>
      </c>
      <c r="AV8" s="24">
        <f>SUM(Budget!AW49:AW50)</f>
        <v>3257.5141666666632</v>
      </c>
      <c r="AW8" s="24">
        <f>SUM(Budget!AX49:AX50)</f>
        <v>3257.5141666666632</v>
      </c>
      <c r="AX8" s="24">
        <f>SUM(Budget!AY49:AY50)</f>
        <v>3403.3474999999971</v>
      </c>
      <c r="AY8" s="24">
        <f>SUM(Budget!AZ49:AZ50)</f>
        <v>3403.3474999999971</v>
      </c>
      <c r="AZ8" s="24">
        <f>SUM(Budget!BA49:BA50)</f>
        <v>3403.3474999999971</v>
      </c>
      <c r="BA8" s="24">
        <f>SUM(Budget!BB49:BB50)</f>
        <v>3242.0660416666669</v>
      </c>
      <c r="BB8" s="24">
        <f>SUM(Budget!BC49:BC50)</f>
        <v>230.40525336666701</v>
      </c>
      <c r="BC8" s="24">
        <f>SUM(Budget!BD49:BD50)</f>
        <v>230.40525336666701</v>
      </c>
      <c r="BD8" s="24">
        <f>SUM(Budget!BE49:BE50)</f>
        <v>230.40525336666701</v>
      </c>
      <c r="BE8" s="24">
        <f>SUM(Budget!BF49:BF50)</f>
        <v>230.40525336666701</v>
      </c>
      <c r="BF8" s="24">
        <f>SUM(Budget!BG49:BG50)</f>
        <v>230.40525336666701</v>
      </c>
      <c r="BG8" s="24">
        <f>SUM(Budget!BH49:BH50)</f>
        <v>230.40525336666701</v>
      </c>
      <c r="BH8" s="24">
        <f>SUM(Budget!BI49:BI50)</f>
        <v>230.40525336666701</v>
      </c>
      <c r="BI8" s="24">
        <f>SUM(Budget!BJ49:BJ50)</f>
        <v>230.40525336666701</v>
      </c>
      <c r="BJ8" s="24">
        <f>SUM(Budget!BK49:BK50)</f>
        <v>230.40525336666701</v>
      </c>
      <c r="BK8" s="24">
        <f>SUM(Budget!BL49:BL50)</f>
        <v>50610.405253366669</v>
      </c>
      <c r="BL8" s="24">
        <f>SUM(Budget!BM49:BM50)</f>
        <v>230.40525336666701</v>
      </c>
      <c r="BM8" s="24">
        <f>SUM(Budget!BN49:BN50)</f>
        <v>230.40525336666701</v>
      </c>
      <c r="BN8" s="24">
        <f>SUM(Budget!BO49:BO50)</f>
        <v>230.40525336666701</v>
      </c>
      <c r="BO8" s="24">
        <f>SUM(Budget!BP49:BP50)</f>
        <v>230.40525336666701</v>
      </c>
      <c r="BP8" s="217">
        <f>SUM(Budget!BQ49:BQ50)</f>
        <v>186.65525336666701</v>
      </c>
      <c r="BQ8" s="24">
        <f>SUM(Budget!BR49:BR50)</f>
        <v>186.65525336666701</v>
      </c>
      <c r="BR8" s="24">
        <f>SUM(Budget!BS49:BS50)</f>
        <v>186.65525336666701</v>
      </c>
      <c r="BS8" s="24">
        <f>SUM(Budget!BT49:BT50)</f>
        <v>186.65525336666701</v>
      </c>
      <c r="BT8" s="24">
        <f>SUM(Budget!BU49:BU50)</f>
        <v>186.65525336666701</v>
      </c>
      <c r="BU8" s="24">
        <f>SUM(Budget!BV49:BV50)</f>
        <v>157.48858670000001</v>
      </c>
      <c r="BV8" s="24">
        <f>SUM(Budget!BW49:BW50)</f>
        <v>219.98858670000001</v>
      </c>
      <c r="BW8" s="24">
        <f>SUM(Budget!BX49:BX50)</f>
        <v>50599.988586699998</v>
      </c>
      <c r="BX8" s="24">
        <f>SUM(Budget!BY49:BY50)</f>
        <v>219.98858670000001</v>
      </c>
      <c r="BY8" s="24">
        <f>SUM(Budget!BZ49:BZ50)</f>
        <v>219.98858670000001</v>
      </c>
      <c r="BZ8" s="24">
        <f>SUM(Budget!CA49:CA50)</f>
        <v>176.23858670000001</v>
      </c>
      <c r="CA8" s="24">
        <f>SUM(Budget!CB49:CB50)</f>
        <v>176.23858670000001</v>
      </c>
      <c r="CB8" s="24">
        <f>SUM(Budget!CC49:CC50)</f>
        <v>176.23858670000001</v>
      </c>
      <c r="CC8" s="24">
        <f>SUM(Budget!CD49:CD50)</f>
        <v>176.23858670000001</v>
      </c>
      <c r="CD8" s="24">
        <f>SUM(Budget!CE49:CE50)</f>
        <v>176.23858670000001</v>
      </c>
      <c r="CE8" s="24">
        <f>SUM(Budget!CF49:CF50)</f>
        <v>176.23858670000001</v>
      </c>
      <c r="CF8" s="24">
        <f>SUM(Budget!CG49:CG50)</f>
        <v>176.23858670000001</v>
      </c>
      <c r="CG8" s="24">
        <f>SUM(Budget!CH49:CH50)</f>
        <v>176.23858670000001</v>
      </c>
      <c r="CH8" s="24">
        <f>SUM(Budget!CI49:CI50)</f>
        <v>176.23858670000001</v>
      </c>
      <c r="CI8" s="24">
        <f>SUM(Budget!CJ49:CJ50)</f>
        <v>50556.238586699998</v>
      </c>
      <c r="CJ8" s="24">
        <f>SUM(Budget!CK49:CK50)</f>
        <v>176.23858670000001</v>
      </c>
      <c r="CK8" s="24">
        <f>SUM(Budget!CL49:CL50)</f>
        <v>176.23858670000001</v>
      </c>
      <c r="CL8" s="24">
        <f>SUM(Budget!CM49:CM50)</f>
        <v>176.23858670000001</v>
      </c>
      <c r="CM8" s="24">
        <f>SUM(Budget!CN49:CN50)</f>
        <v>230.40525336666701</v>
      </c>
      <c r="CN8" s="24">
        <f>SUM(Budget!CO49:CO50)</f>
        <v>230.40525336666701</v>
      </c>
      <c r="CO8" s="24">
        <f>SUM(Budget!CP49:CP50)</f>
        <v>230.40525336666701</v>
      </c>
      <c r="CP8" s="24">
        <f>SUM(Budget!CQ49:CQ50)</f>
        <v>230.40525336666701</v>
      </c>
      <c r="CQ8" s="24">
        <f>SUM(Budget!CR49:CR50)</f>
        <v>230.40525336666701</v>
      </c>
      <c r="CR8" s="24">
        <f>SUM(Budget!CS49:CS50)</f>
        <v>230.40525336666701</v>
      </c>
      <c r="CS8" s="24">
        <f>SUM(Budget!CT49:CT50)</f>
        <v>230.40525336666701</v>
      </c>
      <c r="CT8" s="24">
        <f>SUM(Budget!CU49:CU50)</f>
        <v>230.40525336666701</v>
      </c>
      <c r="CU8" s="24">
        <f>SUM(Budget!CV49:CV50)</f>
        <v>50610.405253366669</v>
      </c>
      <c r="CV8" s="24">
        <f>SUM(Budget!CW49:CW50)</f>
        <v>230.40525336666701</v>
      </c>
      <c r="CW8" s="24">
        <f>SUM(Budget!CX49:CX50)</f>
        <v>230.40525336666701</v>
      </c>
      <c r="CX8" s="24">
        <f>SUM(Budget!CY49:CY50)</f>
        <v>230.40525336666701</v>
      </c>
      <c r="CY8" s="24">
        <f>SUM(Budget!CZ49:CZ50)</f>
        <v>230.40525336666701</v>
      </c>
      <c r="CZ8" s="24">
        <f>SUM(Budget!DA49:DA50)</f>
        <v>230.40525336666701</v>
      </c>
      <c r="DA8" s="24">
        <f>SUM(Budget!DB49:DB50)</f>
        <v>230.40525336666701</v>
      </c>
      <c r="DB8" s="24">
        <f>SUM(Budget!DC49:DC50)</f>
        <v>347.07192003333398</v>
      </c>
      <c r="DC8" s="24">
        <f>SUM(Budget!DD49:DD50)</f>
        <v>230.40525336666701</v>
      </c>
      <c r="DD8" s="24">
        <f>SUM(Budget!DE49:DE50)</f>
        <v>230.40525336666701</v>
      </c>
      <c r="DE8" s="24">
        <f>SUM(Budget!DF49:DF50)</f>
        <v>230.40525336666701</v>
      </c>
      <c r="DF8" s="24">
        <f>SUM(Budget!DG49:DG50)</f>
        <v>230.40525336666701</v>
      </c>
      <c r="DG8" s="24">
        <f>SUM(Budget!DH49:DH50)</f>
        <v>50610.405253366669</v>
      </c>
      <c r="DH8" s="24">
        <f>SUM(Budget!DI49:DI50)</f>
        <v>230.40525336666701</v>
      </c>
      <c r="DI8" s="24">
        <f>SUM(Budget!DJ49:DJ50)</f>
        <v>230.40525336666701</v>
      </c>
      <c r="DJ8" s="24">
        <f>SUM(Budget!DK49:DK50)</f>
        <v>230.40525336666701</v>
      </c>
      <c r="DK8" s="24">
        <f>SUM(Budget!DL49:DL50)</f>
        <v>230.40525336666701</v>
      </c>
      <c r="DL8" s="24">
        <f>SUM(Budget!DM49:DM50)</f>
        <v>230.40525336666701</v>
      </c>
      <c r="DM8" s="24">
        <f>SUM(Budget!DN49:DN50)</f>
        <v>230.40525336666701</v>
      </c>
      <c r="DN8" s="24">
        <f>SUM(Budget!DO49:DO50)</f>
        <v>230.40525336666701</v>
      </c>
      <c r="DO8" s="24">
        <f>SUM(Budget!DP49:DP50)</f>
        <v>230.40525336666701</v>
      </c>
      <c r="DP8" s="24">
        <f>SUM(Budget!DQ49:DQ50)</f>
        <v>230.40525336666701</v>
      </c>
      <c r="DQ8" s="24">
        <f>SUM(Budget!DR49:DR50)</f>
        <v>230.40525336666701</v>
      </c>
      <c r="DR8" s="24">
        <f>SUM(Budget!DS49:DS50)</f>
        <v>230.40525336666701</v>
      </c>
      <c r="DS8" s="24">
        <f>SUM(Budget!DT49:DT50)</f>
        <v>52030.405253366669</v>
      </c>
      <c r="DT8" s="24">
        <f>SUM(Budget!DU49:DU50)</f>
        <v>230.40525336666701</v>
      </c>
      <c r="DU8" s="24">
        <f>SUM(Budget!DV49:DV50)</f>
        <v>230.40525336666701</v>
      </c>
      <c r="DV8" s="24">
        <f>SUM(Budget!DW49:DW50)</f>
        <v>230.40525336666701</v>
      </c>
      <c r="DW8" s="24">
        <f>SUM(Budget!DX49:DX50)</f>
        <v>230.40525336666701</v>
      </c>
      <c r="DX8" s="24">
        <f>SUM(Budget!DY49:DY50)</f>
        <v>230.40525336666701</v>
      </c>
      <c r="DY8" s="24">
        <f>SUM(Budget!DZ49:DZ50)</f>
        <v>230.40525336666701</v>
      </c>
      <c r="DZ8" s="24">
        <f>SUM(Budget!EA49:EA50)</f>
        <v>230.40525336666701</v>
      </c>
      <c r="EA8" s="24">
        <f>SUM(Budget!EB49:EB50)</f>
        <v>230.40525336666701</v>
      </c>
      <c r="EB8" s="24">
        <f>SUM(Budget!EC49:EC50)</f>
        <v>230.40525336666701</v>
      </c>
      <c r="EC8" s="24">
        <f>SUM(Budget!ED49:ED50)</f>
        <v>230.40525336666701</v>
      </c>
      <c r="ED8" s="24">
        <f>SUM(Budget!EE49:EE50)</f>
        <v>230.40525336666701</v>
      </c>
      <c r="EE8" s="24">
        <f>SUM(Budget!EF49:EF50)</f>
        <v>52030.405253366669</v>
      </c>
      <c r="EF8" s="24">
        <f>SUM(Budget!EG49:EG50)</f>
        <v>230.40525336666701</v>
      </c>
      <c r="EG8" s="24">
        <f>SUM(Budget!EH49:EH50)</f>
        <v>230.40525336666701</v>
      </c>
      <c r="EH8" s="24">
        <f>SUM(Budget!EI49:EI50)</f>
        <v>230.40525336666701</v>
      </c>
      <c r="EI8" s="24">
        <f>SUM(Budget!EJ49:EJ50)</f>
        <v>230.40525336666701</v>
      </c>
      <c r="EJ8" s="24">
        <f>SUM(Budget!EK49:EK50)</f>
        <v>230.40525336666701</v>
      </c>
      <c r="EK8" s="24">
        <f>SUM(Budget!EL49:EL50)</f>
        <v>230.40525336666701</v>
      </c>
      <c r="EL8" s="24">
        <f>SUM(Budget!EM49:EM50)</f>
        <v>230.40525336666701</v>
      </c>
      <c r="EM8" s="24">
        <f>SUM(Budget!EN49:EN50)</f>
        <v>230.40525336666701</v>
      </c>
      <c r="EN8" s="24">
        <f>SUM(Budget!EO49:EO50)</f>
        <v>230.40525336666701</v>
      </c>
      <c r="EO8" s="24">
        <f>SUM(Budget!EP49:EP50)</f>
        <v>230.40525336666701</v>
      </c>
      <c r="EP8" s="24">
        <f>SUM(Budget!EQ49:EQ50)</f>
        <v>230.40525336666701</v>
      </c>
      <c r="EQ8" s="24">
        <f>SUM(Budget!ER49:ER50)</f>
        <v>52030.405253366669</v>
      </c>
      <c r="ER8" s="24">
        <f>SUM(Budget!ES49:ES50)</f>
        <v>230.40525336666701</v>
      </c>
      <c r="ES8" s="24">
        <f>SUM(Budget!ET49:ET50)</f>
        <v>230.40525336666701</v>
      </c>
      <c r="ET8" s="24">
        <f>SUM(Budget!EU49:EU50)</f>
        <v>230.40525336666701</v>
      </c>
      <c r="EU8" s="24">
        <f>SUM(Budget!EV49:EV50)</f>
        <v>230.40525336666701</v>
      </c>
      <c r="EV8" s="24">
        <f>SUM(Budget!EW49:EW50)</f>
        <v>230.40525336666701</v>
      </c>
      <c r="EW8" s="24">
        <f>SUM(Budget!EX49:EX50)</f>
        <v>230.40525336666701</v>
      </c>
      <c r="EX8" s="24">
        <f>SUM(Budget!EY49:EY50)</f>
        <v>230.40525336666701</v>
      </c>
      <c r="EY8" s="24">
        <f>SUM(Budget!EZ49:EZ50)</f>
        <v>230.40525336666701</v>
      </c>
      <c r="EZ8" s="24">
        <f>SUM(Budget!FA49:FA50)</f>
        <v>230.40525336666701</v>
      </c>
      <c r="FA8" s="24">
        <f>SUM(Budget!FB49:FB50)</f>
        <v>230.40525336666701</v>
      </c>
      <c r="FB8" s="24">
        <f>SUM(Budget!FC49:FC50)</f>
        <v>230.40525336666701</v>
      </c>
      <c r="FC8" s="24">
        <f>SUM(Budget!FD49:FD50)</f>
        <v>52030.405253366669</v>
      </c>
      <c r="FD8" s="24">
        <f>SUM(Budget!FE49:FE50)</f>
        <v>2405.40525336667</v>
      </c>
      <c r="FE8" s="24">
        <f>SUM(Budget!FF49:FF50)</f>
        <v>0</v>
      </c>
      <c r="FF8" s="24">
        <f>SUM(Budget!FG49:FG50)</f>
        <v>0</v>
      </c>
      <c r="FG8" s="24">
        <f>SUM(Budget!FH49:FH50)</f>
        <v>0</v>
      </c>
      <c r="FH8" s="24">
        <f>SUM(Budget!FI49:FI50)</f>
        <v>0</v>
      </c>
      <c r="FI8" s="24">
        <f>SUM(Budget!FJ49:FJ50)</f>
        <v>0</v>
      </c>
      <c r="FJ8" s="24">
        <f>SUM(Budget!FK49:FK50)</f>
        <v>0</v>
      </c>
      <c r="FK8" s="24">
        <f>SUM(Budget!FL49:FL50)</f>
        <v>0</v>
      </c>
      <c r="FL8" s="24">
        <f>SUM(Budget!FM49:FM50)</f>
        <v>0</v>
      </c>
      <c r="FM8" s="24">
        <f>SUM(Budget!FN49:FN50)</f>
        <v>0</v>
      </c>
      <c r="FN8" s="24">
        <f>SUM(Budget!FO49:FO50)</f>
        <v>0</v>
      </c>
      <c r="FO8" s="24">
        <f>SUM(Budget!FP49:FP50)</f>
        <v>0</v>
      </c>
      <c r="FP8" s="24">
        <f>SUM(Budget!FQ49:FQ50)</f>
        <v>0</v>
      </c>
      <c r="FQ8" s="24">
        <f>SUM(Budget!FR49:FR50)</f>
        <v>0</v>
      </c>
      <c r="FR8" s="24">
        <f>SUM(Budget!FS49:FS50)</f>
        <v>0</v>
      </c>
      <c r="FS8" s="24">
        <f>SUM(Budget!FT49:FT50)</f>
        <v>0</v>
      </c>
      <c r="FT8" s="24">
        <f>SUM(Budget!FU49:FU50)</f>
        <v>0</v>
      </c>
      <c r="FU8" s="24">
        <f>SUM(Budget!FV49:FV50)</f>
        <v>0</v>
      </c>
      <c r="FV8" s="24">
        <f>SUM(Budget!FW49:FW50)</f>
        <v>0</v>
      </c>
      <c r="FW8" s="24">
        <f>SUM(Budget!FX49:FX50)</f>
        <v>0</v>
      </c>
      <c r="FX8" s="24">
        <f>SUM(Budget!FY49:FY50)</f>
        <v>0</v>
      </c>
      <c r="FY8" s="24">
        <f>SUM(Budget!FZ49:FZ50)</f>
        <v>0</v>
      </c>
      <c r="FZ8" s="24">
        <f>SUM(Budget!GA49:GA50)</f>
        <v>0</v>
      </c>
      <c r="GA8" s="24">
        <f>SUM(Budget!GB49:GB50)</f>
        <v>0</v>
      </c>
      <c r="GB8" s="24">
        <f>SUM(Budget!GC49:GC50)</f>
        <v>0</v>
      </c>
      <c r="GC8" s="24">
        <f>SUM(Budget!GD49:GD50)</f>
        <v>0</v>
      </c>
      <c r="GD8" s="24">
        <f>SUM(Budget!GE49:GE50)</f>
        <v>0</v>
      </c>
      <c r="GE8" s="24">
        <f>SUM(Budget!GF49:GF50)</f>
        <v>0</v>
      </c>
      <c r="GF8" s="24">
        <f>SUM(Budget!GG49:GG50)</f>
        <v>0</v>
      </c>
      <c r="GG8" s="24">
        <f>SUM(Budget!GH49:GH50)</f>
        <v>0</v>
      </c>
      <c r="GH8" s="24">
        <f>SUM(Budget!GI49:GI50)</f>
        <v>0</v>
      </c>
      <c r="GI8" s="24">
        <f>SUM(Budget!GJ49:GJ50)</f>
        <v>0</v>
      </c>
      <c r="GJ8" s="24">
        <f>SUM(Budget!GK49:GK50)</f>
        <v>0</v>
      </c>
      <c r="GK8" s="24">
        <f>SUM(Budget!GL49:GL50)</f>
        <v>0</v>
      </c>
      <c r="GL8" s="24">
        <f>SUM(Budget!GM49:GM50)</f>
        <v>0</v>
      </c>
      <c r="GM8" s="24">
        <f>SUM(Budget!GN49:GN50)</f>
        <v>0</v>
      </c>
      <c r="GN8" s="24">
        <f>SUM(Budget!GO49:GO50)</f>
        <v>0</v>
      </c>
      <c r="GO8" s="24">
        <f>SUM(Budget!GP49:GP50)</f>
        <v>0</v>
      </c>
      <c r="GP8" s="24">
        <f>SUM(Budget!GQ49:GQ50)</f>
        <v>0</v>
      </c>
      <c r="GQ8" s="24">
        <f>SUM(Budget!GR49:GR50)</f>
        <v>0</v>
      </c>
      <c r="GR8" s="24">
        <f>SUM(Budget!GS49:GS50)</f>
        <v>0</v>
      </c>
      <c r="GS8" s="24">
        <f>SUM(Budget!GT49:GT50)</f>
        <v>0</v>
      </c>
      <c r="GT8" s="24">
        <f>SUM(Budget!GU49:GU50)</f>
        <v>0</v>
      </c>
      <c r="GU8" s="24">
        <f>SUM(Budget!GV49:GV50)</f>
        <v>0</v>
      </c>
      <c r="GV8" s="24">
        <f>SUM(Budget!GW49:GW50)</f>
        <v>0</v>
      </c>
      <c r="GW8" s="24">
        <f>SUM(Budget!GX49:GX50)</f>
        <v>0</v>
      </c>
      <c r="GX8" s="24">
        <f>SUM(Budget!GY49:GY50)</f>
        <v>0</v>
      </c>
      <c r="GY8" s="24">
        <f>SUM(Budget!GZ49:GZ50)</f>
        <v>0</v>
      </c>
      <c r="GZ8" s="24">
        <f>SUM(Budget!HA49:HA50)</f>
        <v>0</v>
      </c>
      <c r="HA8" s="24">
        <f>SUM(Budget!HB49:HB50)</f>
        <v>0</v>
      </c>
      <c r="HB8" s="24">
        <f>SUM(Budget!HC49:HC50)</f>
        <v>0</v>
      </c>
      <c r="HC8" s="24">
        <f>SUM(Budget!HD49:HD50)</f>
        <v>0</v>
      </c>
      <c r="HD8" s="24">
        <f>SUM(Budget!HE49:HE50)</f>
        <v>0</v>
      </c>
      <c r="HE8" s="24">
        <f>SUM(Budget!HF49:HF50)</f>
        <v>0</v>
      </c>
      <c r="HF8" s="24">
        <f>SUM(Budget!HG49:HG50)</f>
        <v>0</v>
      </c>
      <c r="HG8" s="24">
        <f>SUM(Budget!HH49:HH50)</f>
        <v>0</v>
      </c>
      <c r="HH8" s="24">
        <f>SUM(Budget!HI49:HI50)</f>
        <v>0</v>
      </c>
      <c r="HI8" s="24">
        <f>SUM(Budget!HJ49:HJ50)</f>
        <v>0</v>
      </c>
      <c r="HJ8" s="24">
        <f>SUM(Budget!HK49:HK50)</f>
        <v>0</v>
      </c>
      <c r="HK8" s="24">
        <f>SUM(Budget!HL49:HL50)</f>
        <v>0</v>
      </c>
      <c r="HL8" s="24">
        <f>SUM(Budget!HM49:HM50)</f>
        <v>0</v>
      </c>
      <c r="HM8" s="24">
        <f>SUM(Budget!HN49:HN50)</f>
        <v>0</v>
      </c>
      <c r="HN8" s="24">
        <f>SUM(Budget!HO49:HO50)</f>
        <v>0</v>
      </c>
      <c r="HO8" s="24">
        <f>SUM(Budget!HP49:HP50)</f>
        <v>0</v>
      </c>
      <c r="HP8" s="24">
        <f>SUM(Budget!HQ49:HQ50)</f>
        <v>0</v>
      </c>
      <c r="HQ8" s="24">
        <f>SUM(Budget!HR49:HR50)</f>
        <v>0</v>
      </c>
      <c r="HR8" s="24">
        <f>SUM(Budget!HS49:HS50)</f>
        <v>0</v>
      </c>
      <c r="HS8" s="24">
        <f>SUM(Budget!HT49:HT50)</f>
        <v>0</v>
      </c>
      <c r="HT8" s="24">
        <f>SUM(Budget!HU49:HU50)</f>
        <v>0</v>
      </c>
      <c r="HU8" s="24">
        <f>SUM(Budget!HV49:HV50)</f>
        <v>0</v>
      </c>
      <c r="HV8" s="24">
        <f>SUM(Budget!HW49:HW50)</f>
        <v>0</v>
      </c>
      <c r="HW8" s="24">
        <f>SUM(Budget!HX49:HX50)</f>
        <v>0</v>
      </c>
      <c r="HX8" s="24">
        <f>SUM(Budget!HY49:HY50)</f>
        <v>0</v>
      </c>
      <c r="HY8" s="24">
        <f>SUM(Budget!HZ49:HZ50)</f>
        <v>0</v>
      </c>
      <c r="HZ8" s="24">
        <f>SUM(Budget!IA49:IA50)</f>
        <v>0</v>
      </c>
      <c r="IA8" s="24">
        <f>SUM(Budget!IB49:IB50)</f>
        <v>0</v>
      </c>
      <c r="IB8" s="24">
        <f>SUM(Budget!IC49:IC50)</f>
        <v>0</v>
      </c>
      <c r="IC8" s="24">
        <f>SUM(Budget!ID49:ID50)</f>
        <v>0</v>
      </c>
      <c r="ID8" s="24">
        <f>SUM(Budget!IE49:IE50)</f>
        <v>0</v>
      </c>
      <c r="IE8" s="24">
        <f>SUM(Budget!IF49:IF50)</f>
        <v>0</v>
      </c>
      <c r="IF8" s="24">
        <f>SUM(Budget!IG49:IG50)</f>
        <v>0</v>
      </c>
      <c r="IG8" s="24">
        <f>SUM(Budget!IH49:IH50)</f>
        <v>0</v>
      </c>
      <c r="IH8" s="24">
        <f>SUM(Budget!II49:II50)</f>
        <v>0</v>
      </c>
      <c r="II8" s="24">
        <f>SUM(Budget!IJ49:IJ50)</f>
        <v>0</v>
      </c>
      <c r="IJ8" s="24">
        <f>SUM(Budget!IK49:IK50)</f>
        <v>0</v>
      </c>
      <c r="IK8" s="24">
        <f>SUM(Budget!IL49:IL50)</f>
        <v>0</v>
      </c>
      <c r="IL8" s="24">
        <f>SUM(Budget!IM49:IM50)</f>
        <v>0</v>
      </c>
      <c r="IM8" s="24">
        <f>SUM(Budget!IN49:IN50)</f>
        <v>0</v>
      </c>
      <c r="IN8" s="24">
        <f>SUM(Budget!IO49:IO50)</f>
        <v>0</v>
      </c>
      <c r="IO8" s="24">
        <f>SUM(Budget!IP49:IP50)</f>
        <v>0</v>
      </c>
      <c r="IP8" s="24">
        <f>SUM(Budget!IQ49:IQ50)</f>
        <v>0</v>
      </c>
      <c r="IQ8" s="24">
        <f>SUM(Budget!IR49:IR50)</f>
        <v>0</v>
      </c>
      <c r="IR8" s="24">
        <f>SUM(Budget!IS49:IS50)</f>
        <v>0</v>
      </c>
      <c r="IS8" s="24">
        <f>SUM(Budget!IT49:IT50)</f>
        <v>0</v>
      </c>
      <c r="IT8" s="24">
        <f>SUM(Budget!IU49:IU50)</f>
        <v>0</v>
      </c>
      <c r="IU8" s="24">
        <f>SUM(Budget!IV49:IV50)</f>
        <v>0</v>
      </c>
      <c r="IV8" s="24">
        <f>SUM(Budget!IW49:IW50)</f>
        <v>0</v>
      </c>
      <c r="IW8" s="24">
        <f>SUM(Budget!IX49:IX50)</f>
        <v>0</v>
      </c>
      <c r="IX8" s="24">
        <f>SUM(Budget!IY49:IY50)</f>
        <v>0</v>
      </c>
      <c r="IY8" s="24">
        <f>SUM(Budget!IZ49:IZ50)</f>
        <v>0</v>
      </c>
      <c r="IZ8" s="24">
        <f>SUM(Budget!JA49:JA50)</f>
        <v>0</v>
      </c>
      <c r="JA8" s="24">
        <f>SUM(Budget!JB49:JB50)</f>
        <v>0</v>
      </c>
      <c r="JB8" s="24">
        <f>SUM(Budget!JC49:JC50)</f>
        <v>0</v>
      </c>
      <c r="JC8" s="24">
        <f>SUM(Budget!JD49:JD50)</f>
        <v>0</v>
      </c>
      <c r="JD8" s="24">
        <f>SUM(Budget!JE49:JE50)</f>
        <v>0</v>
      </c>
      <c r="JE8" s="24">
        <f>SUM(Budget!JF49:JF50)</f>
        <v>0</v>
      </c>
      <c r="JF8" s="24">
        <f>SUM(Budget!JG49:JG50)</f>
        <v>0</v>
      </c>
      <c r="JG8" s="24">
        <f>SUM(Budget!JH49:JH50)</f>
        <v>0</v>
      </c>
      <c r="JH8" s="24">
        <f>SUM(Budget!JI49:JI50)</f>
        <v>0</v>
      </c>
      <c r="JI8" s="24">
        <f>SUM(Budget!JJ49:JJ50)</f>
        <v>0</v>
      </c>
      <c r="JJ8" s="24">
        <f>SUM(Budget!JK49:JK50)</f>
        <v>0</v>
      </c>
      <c r="JK8" s="24">
        <f>SUM(Budget!JL49:JL50)</f>
        <v>0</v>
      </c>
      <c r="JL8" s="24">
        <f>SUM(Budget!JM49:JM50)</f>
        <v>0</v>
      </c>
      <c r="JM8" s="24">
        <f>SUM(Budget!JN49:JN50)</f>
        <v>0</v>
      </c>
      <c r="JN8" s="24">
        <f>SUM(Budget!JO49:JO50)</f>
        <v>0</v>
      </c>
      <c r="JO8" s="24">
        <f>SUM(Budget!JP49:JP50)</f>
        <v>0</v>
      </c>
      <c r="JP8" s="24">
        <f>SUM(Budget!JQ49:JQ50)</f>
        <v>0</v>
      </c>
      <c r="JQ8" s="24">
        <f>SUM(Budget!JR49:JR50)</f>
        <v>0</v>
      </c>
      <c r="JR8" s="24">
        <f>SUM(Budget!JS49:JS50)</f>
        <v>0</v>
      </c>
      <c r="JS8" s="24">
        <f>SUM(Budget!JT49:JT50)</f>
        <v>0</v>
      </c>
      <c r="JT8" s="24">
        <f>SUM(Budget!JU49:JU50)</f>
        <v>0</v>
      </c>
      <c r="JU8" s="24">
        <f>SUM(Budget!JV49:JV50)</f>
        <v>0</v>
      </c>
      <c r="JV8" s="24">
        <f>SUM(Budget!JW49:JW50)</f>
        <v>0</v>
      </c>
      <c r="JW8" s="24">
        <f>SUM(Budget!JX49:JX50)</f>
        <v>0</v>
      </c>
      <c r="JX8" s="24">
        <f>SUM(Budget!JY49:JY50)</f>
        <v>0</v>
      </c>
      <c r="JY8" s="24">
        <f>SUM(Budget!JZ49:JZ50)</f>
        <v>0</v>
      </c>
      <c r="JZ8" s="24">
        <f>SUM(Budget!KA49:KA50)</f>
        <v>0</v>
      </c>
      <c r="KA8" s="24">
        <f>SUM(Budget!KB49:KB50)</f>
        <v>0</v>
      </c>
      <c r="KB8" s="24">
        <f>SUM(Budget!KC49:KC50)</f>
        <v>0</v>
      </c>
      <c r="KC8" s="24">
        <f>SUM(Budget!KD49:KD50)</f>
        <v>0</v>
      </c>
      <c r="KD8" s="24">
        <f>SUM(Budget!KE49:KE50)</f>
        <v>0</v>
      </c>
      <c r="KE8" s="24">
        <f>SUM(Budget!KF49:KF50)</f>
        <v>0</v>
      </c>
      <c r="KF8" s="24">
        <f>SUM(Budget!KG49:KG50)</f>
        <v>0</v>
      </c>
      <c r="KG8" s="28">
        <f>SUM(Budget!KH49:KH50)</f>
        <v>0</v>
      </c>
    </row>
    <row r="9" spans="1:293" s="1" customFormat="1" ht="16" thickBot="1">
      <c r="A9" s="494"/>
      <c r="B9" s="40" t="s">
        <v>141</v>
      </c>
      <c r="C9" s="40">
        <v>800</v>
      </c>
      <c r="D9" s="46">
        <f t="shared" si="0"/>
        <v>129962.5029475539</v>
      </c>
      <c r="E9" s="31">
        <f>Budget!F52</f>
        <v>5981.9924047547202</v>
      </c>
      <c r="F9" s="31">
        <f>Budget!G52</f>
        <v>0</v>
      </c>
      <c r="G9" s="31">
        <f>Budget!H52</f>
        <v>0</v>
      </c>
      <c r="H9" s="31">
        <f>Budget!I52</f>
        <v>0</v>
      </c>
      <c r="I9" s="31">
        <f>Budget!J52</f>
        <v>0</v>
      </c>
      <c r="J9" s="31">
        <f>Budget!K52</f>
        <v>0</v>
      </c>
      <c r="K9" s="31">
        <f>Budget!L52</f>
        <v>0</v>
      </c>
      <c r="L9" s="31">
        <f>Budget!M52</f>
        <v>0</v>
      </c>
      <c r="M9" s="31">
        <f>Budget!N52</f>
        <v>0</v>
      </c>
      <c r="N9" s="31">
        <f>Budget!O52</f>
        <v>0</v>
      </c>
      <c r="O9" s="31">
        <f>Budget!P52</f>
        <v>0</v>
      </c>
      <c r="P9" s="31">
        <f>Budget!Q52</f>
        <v>0</v>
      </c>
      <c r="Q9" s="31">
        <f>Budget!R52</f>
        <v>8437.1950131178637</v>
      </c>
      <c r="R9" s="31">
        <f>Budget!S52</f>
        <v>0</v>
      </c>
      <c r="S9" s="31">
        <f>Budget!T52</f>
        <v>0</v>
      </c>
      <c r="T9" s="31">
        <f>Budget!U52</f>
        <v>0</v>
      </c>
      <c r="U9" s="31">
        <f>Budget!V52</f>
        <v>0</v>
      </c>
      <c r="V9" s="31">
        <f>Budget!W52</f>
        <v>0</v>
      </c>
      <c r="W9" s="31">
        <f>Budget!X52</f>
        <v>0</v>
      </c>
      <c r="X9" s="31">
        <f>Budget!Y52</f>
        <v>0</v>
      </c>
      <c r="Y9" s="31">
        <f>Budget!Z52</f>
        <v>0</v>
      </c>
      <c r="Z9" s="31">
        <f>Budget!AA52</f>
        <v>0</v>
      </c>
      <c r="AA9" s="31">
        <f>Budget!AB52</f>
        <v>0</v>
      </c>
      <c r="AB9" s="31">
        <f>Budget!AC52</f>
        <v>0</v>
      </c>
      <c r="AC9" s="31">
        <f>Budget!AD52</f>
        <v>14269.370537619274</v>
      </c>
      <c r="AD9" s="31">
        <f>Budget!AE52</f>
        <v>0</v>
      </c>
      <c r="AE9" s="31">
        <f>Budget!AF52</f>
        <v>0</v>
      </c>
      <c r="AF9" s="31">
        <f>Budget!AG52</f>
        <v>0</v>
      </c>
      <c r="AG9" s="31">
        <f>Budget!AH52</f>
        <v>0</v>
      </c>
      <c r="AH9" s="31">
        <f>Budget!AI52</f>
        <v>0</v>
      </c>
      <c r="AI9" s="31">
        <f>Budget!AJ52</f>
        <v>0</v>
      </c>
      <c r="AJ9" s="31">
        <f>Budget!AK52</f>
        <v>0</v>
      </c>
      <c r="AK9" s="31">
        <f>Budget!AL52</f>
        <v>0</v>
      </c>
      <c r="AL9" s="31">
        <f>Budget!AM52</f>
        <v>0</v>
      </c>
      <c r="AM9" s="31">
        <f>Budget!AN52</f>
        <v>0</v>
      </c>
      <c r="AN9" s="31">
        <f>Budget!AO52</f>
        <v>0</v>
      </c>
      <c r="AO9" s="31">
        <f>Budget!AP52</f>
        <v>15551.01537222855</v>
      </c>
      <c r="AP9" s="31">
        <f>Budget!AQ52</f>
        <v>0</v>
      </c>
      <c r="AQ9" s="31">
        <f>Budget!AR52</f>
        <v>0</v>
      </c>
      <c r="AR9" s="31">
        <f>Budget!AS52</f>
        <v>0</v>
      </c>
      <c r="AS9" s="31">
        <f>Budget!AT52</f>
        <v>0</v>
      </c>
      <c r="AT9" s="31">
        <f>Budget!AU52</f>
        <v>0</v>
      </c>
      <c r="AU9" s="31">
        <f>Budget!AV52</f>
        <v>0</v>
      </c>
      <c r="AV9" s="31">
        <f>Budget!AW52</f>
        <v>0</v>
      </c>
      <c r="AW9" s="31">
        <f>Budget!AX52</f>
        <v>0</v>
      </c>
      <c r="AX9" s="31">
        <f>Budget!AY52</f>
        <v>0</v>
      </c>
      <c r="AY9" s="31">
        <f>Budget!AZ52</f>
        <v>0</v>
      </c>
      <c r="AZ9" s="31">
        <f>Budget!BA52</f>
        <v>0</v>
      </c>
      <c r="BA9" s="31">
        <f>Budget!BB52</f>
        <v>38759.061707104702</v>
      </c>
      <c r="BB9" s="31">
        <f>Budget!BC52</f>
        <v>0</v>
      </c>
      <c r="BC9" s="31">
        <f>Budget!BD52</f>
        <v>0</v>
      </c>
      <c r="BD9" s="31">
        <f>Budget!BE52</f>
        <v>0</v>
      </c>
      <c r="BE9" s="31">
        <f>Budget!BF52</f>
        <v>0</v>
      </c>
      <c r="BF9" s="31">
        <f>Budget!BG52</f>
        <v>0</v>
      </c>
      <c r="BG9" s="31">
        <f>Budget!BH52</f>
        <v>0</v>
      </c>
      <c r="BH9" s="31">
        <f>Budget!BI52</f>
        <v>0</v>
      </c>
      <c r="BI9" s="31">
        <f>Budget!BJ52</f>
        <v>0</v>
      </c>
      <c r="BJ9" s="31">
        <f>Budget!BK52</f>
        <v>0</v>
      </c>
      <c r="BK9" s="31">
        <f>Budget!BL52</f>
        <v>0</v>
      </c>
      <c r="BL9" s="31">
        <f>Budget!BM52</f>
        <v>0</v>
      </c>
      <c r="BM9" s="31">
        <f>Budget!BN52</f>
        <v>46963.867912728798</v>
      </c>
      <c r="BN9" s="31">
        <f>Budget!BO52</f>
        <v>0</v>
      </c>
      <c r="BO9" s="31">
        <f>Budget!BP52</f>
        <v>0</v>
      </c>
      <c r="BP9" s="218">
        <f>Budget!BQ52</f>
        <v>0</v>
      </c>
      <c r="BQ9" s="31">
        <f>Budget!BR52</f>
        <v>0</v>
      </c>
      <c r="BR9" s="31">
        <f>Budget!BS52</f>
        <v>0</v>
      </c>
      <c r="BS9" s="31">
        <f>Budget!BT52</f>
        <v>0</v>
      </c>
      <c r="BT9" s="31">
        <f>Budget!BU52</f>
        <v>0</v>
      </c>
      <c r="BU9" s="31">
        <f>Budget!BV52</f>
        <v>0</v>
      </c>
      <c r="BV9" s="31">
        <f>Budget!BW52</f>
        <v>0</v>
      </c>
      <c r="BW9" s="31">
        <f>Budget!BX52</f>
        <v>0</v>
      </c>
      <c r="BX9" s="31">
        <f>Budget!BY52</f>
        <v>0</v>
      </c>
      <c r="BY9" s="31">
        <f>Budget!BZ52</f>
        <v>33163.445122067104</v>
      </c>
      <c r="BZ9" s="31">
        <f>Budget!CA52</f>
        <v>0</v>
      </c>
      <c r="CA9" s="31">
        <f>Budget!CB52</f>
        <v>0</v>
      </c>
      <c r="CB9" s="31">
        <f>Budget!CC52</f>
        <v>0</v>
      </c>
      <c r="CC9" s="31">
        <f>Budget!CD52</f>
        <v>0</v>
      </c>
      <c r="CD9" s="31">
        <f>Budget!CE52</f>
        <v>0</v>
      </c>
      <c r="CE9" s="31">
        <f>Budget!CF52</f>
        <v>0</v>
      </c>
      <c r="CF9" s="31">
        <f>Budget!CG52</f>
        <v>0</v>
      </c>
      <c r="CG9" s="31">
        <f>Budget!CH52</f>
        <v>0</v>
      </c>
      <c r="CH9" s="31">
        <f>Budget!CI52</f>
        <v>0</v>
      </c>
      <c r="CI9" s="31">
        <f>Budget!CJ52</f>
        <v>0</v>
      </c>
      <c r="CJ9" s="31">
        <f>Budget!CK52</f>
        <v>0</v>
      </c>
      <c r="CK9" s="31">
        <f>Budget!CL52</f>
        <v>14144.506028995551</v>
      </c>
      <c r="CL9" s="31">
        <f>Budget!CM52</f>
        <v>0</v>
      </c>
      <c r="CM9" s="31">
        <f>Budget!CN52</f>
        <v>0</v>
      </c>
      <c r="CN9" s="31">
        <f>Budget!CO52</f>
        <v>0</v>
      </c>
      <c r="CO9" s="31">
        <f>Budget!CP52</f>
        <v>0</v>
      </c>
      <c r="CP9" s="31">
        <f>Budget!CQ52</f>
        <v>0</v>
      </c>
      <c r="CQ9" s="31">
        <f>Budget!CR52</f>
        <v>0</v>
      </c>
      <c r="CR9" s="31">
        <f>Budget!CS52</f>
        <v>0</v>
      </c>
      <c r="CS9" s="31">
        <f>Budget!CT52</f>
        <v>0</v>
      </c>
      <c r="CT9" s="31">
        <f>Budget!CU52</f>
        <v>0</v>
      </c>
      <c r="CU9" s="31">
        <f>Budget!CV52</f>
        <v>0</v>
      </c>
      <c r="CV9" s="31">
        <f>Budget!CW52</f>
        <v>0</v>
      </c>
      <c r="CW9" s="31">
        <f>Budget!CX52</f>
        <v>2</v>
      </c>
      <c r="CX9" s="31">
        <f>Budget!CY52</f>
        <v>0</v>
      </c>
      <c r="CY9" s="31">
        <f>Budget!CZ52</f>
        <v>0</v>
      </c>
      <c r="CZ9" s="31">
        <f>Budget!DA52</f>
        <v>0</v>
      </c>
      <c r="DA9" s="31">
        <f>Budget!DB52</f>
        <v>0</v>
      </c>
      <c r="DB9" s="31">
        <f>Budget!DC52</f>
        <v>0</v>
      </c>
      <c r="DC9" s="31">
        <f>Budget!DD52</f>
        <v>0</v>
      </c>
      <c r="DD9" s="31">
        <f>Budget!DE52</f>
        <v>0</v>
      </c>
      <c r="DE9" s="31">
        <f>Budget!DF52</f>
        <v>0</v>
      </c>
      <c r="DF9" s="31">
        <f>Budget!DG52</f>
        <v>0</v>
      </c>
      <c r="DG9" s="31">
        <f>Budget!DH52</f>
        <v>0</v>
      </c>
      <c r="DH9" s="31">
        <f>Budget!DI52</f>
        <v>0</v>
      </c>
      <c r="DI9" s="31">
        <f>Budget!DJ52</f>
        <v>2</v>
      </c>
      <c r="DJ9" s="31">
        <f>Budget!DK52</f>
        <v>0</v>
      </c>
      <c r="DK9" s="31">
        <f>Budget!DL52</f>
        <v>0</v>
      </c>
      <c r="DL9" s="31">
        <f>Budget!DM52</f>
        <v>0</v>
      </c>
      <c r="DM9" s="31">
        <f>Budget!DN52</f>
        <v>0</v>
      </c>
      <c r="DN9" s="31">
        <f>Budget!DO52</f>
        <v>0</v>
      </c>
      <c r="DO9" s="31">
        <f>Budget!DP52</f>
        <v>0</v>
      </c>
      <c r="DP9" s="31">
        <f>Budget!DQ52</f>
        <v>0</v>
      </c>
      <c r="DQ9" s="31">
        <f>Budget!DR52</f>
        <v>0</v>
      </c>
      <c r="DR9" s="31">
        <f>Budget!DS52</f>
        <v>0</v>
      </c>
      <c r="DS9" s="31">
        <f>Budget!DT52</f>
        <v>0</v>
      </c>
      <c r="DT9" s="31">
        <f>Budget!DU52</f>
        <v>0</v>
      </c>
      <c r="DU9" s="31">
        <f>Budget!DV52</f>
        <v>2</v>
      </c>
      <c r="DV9" s="31">
        <f>Budget!DW52</f>
        <v>0</v>
      </c>
      <c r="DW9" s="31">
        <f>Budget!DX52</f>
        <v>0</v>
      </c>
      <c r="DX9" s="31">
        <f>Budget!DY52</f>
        <v>0</v>
      </c>
      <c r="DY9" s="31">
        <f>Budget!DZ52</f>
        <v>0</v>
      </c>
      <c r="DZ9" s="31">
        <f>Budget!EA52</f>
        <v>0</v>
      </c>
      <c r="EA9" s="31">
        <f>Budget!EB52</f>
        <v>0</v>
      </c>
      <c r="EB9" s="31">
        <f>Budget!EC52</f>
        <v>0</v>
      </c>
      <c r="EC9" s="31">
        <f>Budget!ED52</f>
        <v>0</v>
      </c>
      <c r="ED9" s="31">
        <f>Budget!EE52</f>
        <v>0</v>
      </c>
      <c r="EE9" s="31">
        <f>Budget!EF52</f>
        <v>0</v>
      </c>
      <c r="EF9" s="31">
        <f>Budget!EG52</f>
        <v>0</v>
      </c>
      <c r="EG9" s="31">
        <f>Budget!EH52</f>
        <v>2</v>
      </c>
      <c r="EH9" s="31">
        <f>Budget!EI52</f>
        <v>0</v>
      </c>
      <c r="EI9" s="31">
        <f>Budget!EJ52</f>
        <v>0</v>
      </c>
      <c r="EJ9" s="31">
        <f>Budget!EK52</f>
        <v>0</v>
      </c>
      <c r="EK9" s="31">
        <f>Budget!EL52</f>
        <v>0</v>
      </c>
      <c r="EL9" s="31">
        <f>Budget!EM52</f>
        <v>0</v>
      </c>
      <c r="EM9" s="31">
        <f>Budget!EN52</f>
        <v>0</v>
      </c>
      <c r="EN9" s="31">
        <f>Budget!EO52</f>
        <v>0</v>
      </c>
      <c r="EO9" s="31">
        <f>Budget!EP52</f>
        <v>0</v>
      </c>
      <c r="EP9" s="31">
        <f>Budget!EQ52</f>
        <v>0</v>
      </c>
      <c r="EQ9" s="31">
        <f>Budget!ER52</f>
        <v>0</v>
      </c>
      <c r="ER9" s="31">
        <f>Budget!ES52</f>
        <v>0</v>
      </c>
      <c r="ES9" s="31">
        <f>Budget!ET52</f>
        <v>163.65343502588601</v>
      </c>
      <c r="ET9" s="31">
        <f>Budget!EU52</f>
        <v>0</v>
      </c>
      <c r="EU9" s="31">
        <f>Budget!EV52</f>
        <v>0</v>
      </c>
      <c r="EV9" s="31">
        <f>Budget!EW52</f>
        <v>0</v>
      </c>
      <c r="EW9" s="31">
        <f>Budget!EX52</f>
        <v>0</v>
      </c>
      <c r="EX9" s="31">
        <f>Budget!EY52</f>
        <v>0</v>
      </c>
      <c r="EY9" s="31">
        <f>Budget!EZ52</f>
        <v>0</v>
      </c>
      <c r="EZ9" s="31">
        <f>Budget!FA52</f>
        <v>0</v>
      </c>
      <c r="FA9" s="31">
        <f>Budget!FB52</f>
        <v>0</v>
      </c>
      <c r="FB9" s="31">
        <f>Budget!FC52</f>
        <v>0</v>
      </c>
      <c r="FC9" s="31">
        <f>Budget!FD52</f>
        <v>0</v>
      </c>
      <c r="FD9" s="31">
        <f>Budget!FE52</f>
        <v>0.5</v>
      </c>
      <c r="FE9" s="31">
        <f>Budget!FF52</f>
        <v>0</v>
      </c>
      <c r="FF9" s="31">
        <f>Budget!FG52</f>
        <v>0</v>
      </c>
      <c r="FG9" s="31">
        <f>Budget!FH52</f>
        <v>0</v>
      </c>
      <c r="FH9" s="31">
        <f>Budget!FI52</f>
        <v>0</v>
      </c>
      <c r="FI9" s="31">
        <f>Budget!FJ52</f>
        <v>0</v>
      </c>
      <c r="FJ9" s="31">
        <f>Budget!FK52</f>
        <v>0</v>
      </c>
      <c r="FK9" s="31">
        <f>Budget!FL52</f>
        <v>0</v>
      </c>
      <c r="FL9" s="31">
        <f>Budget!FM52</f>
        <v>0</v>
      </c>
      <c r="FM9" s="31">
        <f>Budget!FN52</f>
        <v>0</v>
      </c>
      <c r="FN9" s="31">
        <f>Budget!FO52</f>
        <v>0</v>
      </c>
      <c r="FO9" s="31">
        <f>Budget!FP52</f>
        <v>0</v>
      </c>
      <c r="FP9" s="31">
        <f>Budget!FQ52</f>
        <v>0</v>
      </c>
      <c r="FQ9" s="31">
        <f>Budget!FR52</f>
        <v>0</v>
      </c>
      <c r="FR9" s="31">
        <f>Budget!FS52</f>
        <v>0</v>
      </c>
      <c r="FS9" s="31">
        <f>Budget!FT52</f>
        <v>0</v>
      </c>
      <c r="FT9" s="31">
        <f>Budget!FU52</f>
        <v>0</v>
      </c>
      <c r="FU9" s="31">
        <f>Budget!FV52</f>
        <v>0</v>
      </c>
      <c r="FV9" s="31">
        <f>Budget!FW52</f>
        <v>0</v>
      </c>
      <c r="FW9" s="31">
        <f>Budget!FX52</f>
        <v>0</v>
      </c>
      <c r="FX9" s="31">
        <f>Budget!FY52</f>
        <v>0</v>
      </c>
      <c r="FY9" s="31">
        <f>Budget!FZ52</f>
        <v>0</v>
      </c>
      <c r="FZ9" s="31">
        <f>Budget!GA52</f>
        <v>0</v>
      </c>
      <c r="GA9" s="31">
        <f>Budget!GB52</f>
        <v>0</v>
      </c>
      <c r="GB9" s="31">
        <f>Budget!GC52</f>
        <v>0</v>
      </c>
      <c r="GC9" s="31">
        <f>Budget!GD52</f>
        <v>0</v>
      </c>
      <c r="GD9" s="31">
        <f>Budget!GE52</f>
        <v>0</v>
      </c>
      <c r="GE9" s="31">
        <f>Budget!GF52</f>
        <v>0</v>
      </c>
      <c r="GF9" s="31">
        <f>Budget!GG52</f>
        <v>0</v>
      </c>
      <c r="GG9" s="31">
        <f>Budget!GH52</f>
        <v>0</v>
      </c>
      <c r="GH9" s="31">
        <f>Budget!GI52</f>
        <v>0</v>
      </c>
      <c r="GI9" s="31">
        <f>Budget!GJ52</f>
        <v>0</v>
      </c>
      <c r="GJ9" s="31">
        <f>Budget!GK52</f>
        <v>0</v>
      </c>
      <c r="GK9" s="31">
        <f>Budget!GL52</f>
        <v>0</v>
      </c>
      <c r="GL9" s="31">
        <f>Budget!GM52</f>
        <v>0</v>
      </c>
      <c r="GM9" s="31">
        <f>Budget!GN52</f>
        <v>0</v>
      </c>
      <c r="GN9" s="31">
        <f>Budget!GO52</f>
        <v>0</v>
      </c>
      <c r="GO9" s="31">
        <f>Budget!GP52</f>
        <v>0</v>
      </c>
      <c r="GP9" s="31">
        <f>Budget!GQ52</f>
        <v>0</v>
      </c>
      <c r="GQ9" s="31">
        <f>Budget!GR52</f>
        <v>0</v>
      </c>
      <c r="GR9" s="31">
        <f>Budget!GS52</f>
        <v>0</v>
      </c>
      <c r="GS9" s="31">
        <f>Budget!GT52</f>
        <v>0</v>
      </c>
      <c r="GT9" s="31">
        <f>Budget!GU52</f>
        <v>0</v>
      </c>
      <c r="GU9" s="31">
        <f>Budget!GV52</f>
        <v>0</v>
      </c>
      <c r="GV9" s="31">
        <f>Budget!GW52</f>
        <v>0</v>
      </c>
      <c r="GW9" s="31">
        <f>Budget!GX52</f>
        <v>0</v>
      </c>
      <c r="GX9" s="31">
        <f>Budget!GY52</f>
        <v>0</v>
      </c>
      <c r="GY9" s="31">
        <f>Budget!GZ52</f>
        <v>0</v>
      </c>
      <c r="GZ9" s="31">
        <f>Budget!HA52</f>
        <v>0</v>
      </c>
      <c r="HA9" s="31">
        <f>Budget!HB52</f>
        <v>0</v>
      </c>
      <c r="HB9" s="31">
        <f>Budget!HC52</f>
        <v>0</v>
      </c>
      <c r="HC9" s="31">
        <f>Budget!HD52</f>
        <v>0</v>
      </c>
      <c r="HD9" s="31">
        <f>Budget!HE52</f>
        <v>0</v>
      </c>
      <c r="HE9" s="31">
        <f>Budget!HF52</f>
        <v>0</v>
      </c>
      <c r="HF9" s="31">
        <f>Budget!HG52</f>
        <v>0</v>
      </c>
      <c r="HG9" s="31">
        <f>Budget!HH52</f>
        <v>0</v>
      </c>
      <c r="HH9" s="31">
        <f>Budget!HI52</f>
        <v>0</v>
      </c>
      <c r="HI9" s="31">
        <f>Budget!HJ52</f>
        <v>0</v>
      </c>
      <c r="HJ9" s="31">
        <f>Budget!HK52</f>
        <v>0</v>
      </c>
      <c r="HK9" s="31">
        <f>Budget!HL52</f>
        <v>0</v>
      </c>
      <c r="HL9" s="31">
        <f>Budget!HM52</f>
        <v>0</v>
      </c>
      <c r="HM9" s="31">
        <f>Budget!HN52</f>
        <v>0</v>
      </c>
      <c r="HN9" s="31">
        <f>Budget!HO52</f>
        <v>0</v>
      </c>
      <c r="HO9" s="31">
        <f>Budget!HP52</f>
        <v>0</v>
      </c>
      <c r="HP9" s="31">
        <f>Budget!HQ52</f>
        <v>0</v>
      </c>
      <c r="HQ9" s="31">
        <f>Budget!HR52</f>
        <v>0</v>
      </c>
      <c r="HR9" s="31">
        <f>Budget!HS52</f>
        <v>0</v>
      </c>
      <c r="HS9" s="31">
        <f>Budget!HT52</f>
        <v>0</v>
      </c>
      <c r="HT9" s="31">
        <f>Budget!HU52</f>
        <v>0</v>
      </c>
      <c r="HU9" s="31">
        <f>Budget!HV52</f>
        <v>0</v>
      </c>
      <c r="HV9" s="31">
        <f>Budget!HW52</f>
        <v>0</v>
      </c>
      <c r="HW9" s="31">
        <f>Budget!HX52</f>
        <v>0</v>
      </c>
      <c r="HX9" s="31">
        <f>Budget!HY52</f>
        <v>0</v>
      </c>
      <c r="HY9" s="31">
        <f>Budget!HZ52</f>
        <v>0</v>
      </c>
      <c r="HZ9" s="31">
        <f>Budget!IA52</f>
        <v>0</v>
      </c>
      <c r="IA9" s="31">
        <f>Budget!IB52</f>
        <v>0</v>
      </c>
      <c r="IB9" s="31">
        <f>Budget!IC52</f>
        <v>0</v>
      </c>
      <c r="IC9" s="31">
        <f>Budget!ID52</f>
        <v>0</v>
      </c>
      <c r="ID9" s="31">
        <f>Budget!IE52</f>
        <v>0</v>
      </c>
      <c r="IE9" s="31">
        <f>Budget!IF52</f>
        <v>0</v>
      </c>
      <c r="IF9" s="31">
        <f>Budget!IG52</f>
        <v>0</v>
      </c>
      <c r="IG9" s="31">
        <f>Budget!IH52</f>
        <v>0</v>
      </c>
      <c r="IH9" s="31">
        <f>Budget!II52</f>
        <v>0</v>
      </c>
      <c r="II9" s="31">
        <f>Budget!IJ52</f>
        <v>0</v>
      </c>
      <c r="IJ9" s="31">
        <f>Budget!IK52</f>
        <v>0</v>
      </c>
      <c r="IK9" s="31">
        <f>Budget!IL52</f>
        <v>0</v>
      </c>
      <c r="IL9" s="31">
        <f>Budget!IM52</f>
        <v>0</v>
      </c>
      <c r="IM9" s="31">
        <f>Budget!IN52</f>
        <v>0</v>
      </c>
      <c r="IN9" s="31">
        <f>Budget!IO52</f>
        <v>0</v>
      </c>
      <c r="IO9" s="31">
        <f>Budget!IP52</f>
        <v>0</v>
      </c>
      <c r="IP9" s="31">
        <f>Budget!IQ52</f>
        <v>0</v>
      </c>
      <c r="IQ9" s="31">
        <f>Budget!IR52</f>
        <v>0</v>
      </c>
      <c r="IR9" s="31">
        <f>Budget!IS52</f>
        <v>0</v>
      </c>
      <c r="IS9" s="31">
        <f>Budget!IT52</f>
        <v>0</v>
      </c>
      <c r="IT9" s="31">
        <f>Budget!IU52</f>
        <v>0</v>
      </c>
      <c r="IU9" s="31">
        <f>Budget!IV52</f>
        <v>0</v>
      </c>
      <c r="IV9" s="31">
        <f>Budget!IW52</f>
        <v>0</v>
      </c>
      <c r="IW9" s="31">
        <f>Budget!IX52</f>
        <v>0</v>
      </c>
      <c r="IX9" s="31">
        <f>Budget!IY52</f>
        <v>0</v>
      </c>
      <c r="IY9" s="31">
        <f>Budget!IZ52</f>
        <v>0</v>
      </c>
      <c r="IZ9" s="31">
        <f>Budget!JA52</f>
        <v>0</v>
      </c>
      <c r="JA9" s="31">
        <f>Budget!JB52</f>
        <v>0</v>
      </c>
      <c r="JB9" s="31">
        <f>Budget!JC52</f>
        <v>0</v>
      </c>
      <c r="JC9" s="31">
        <f>Budget!JD52</f>
        <v>0</v>
      </c>
      <c r="JD9" s="31">
        <f>Budget!JE52</f>
        <v>0</v>
      </c>
      <c r="JE9" s="31">
        <f>Budget!JF52</f>
        <v>0</v>
      </c>
      <c r="JF9" s="31">
        <f>Budget!JG52</f>
        <v>0</v>
      </c>
      <c r="JG9" s="31">
        <f>Budget!JH52</f>
        <v>0</v>
      </c>
      <c r="JH9" s="31">
        <f>Budget!JI52</f>
        <v>0</v>
      </c>
      <c r="JI9" s="31">
        <f>Budget!JJ52</f>
        <v>0</v>
      </c>
      <c r="JJ9" s="31">
        <f>Budget!JK52</f>
        <v>0</v>
      </c>
      <c r="JK9" s="31">
        <f>Budget!JL52</f>
        <v>0</v>
      </c>
      <c r="JL9" s="31">
        <f>Budget!JM52</f>
        <v>0</v>
      </c>
      <c r="JM9" s="31">
        <f>Budget!JN52</f>
        <v>0</v>
      </c>
      <c r="JN9" s="31">
        <f>Budget!JO52</f>
        <v>0</v>
      </c>
      <c r="JO9" s="31">
        <f>Budget!JP52</f>
        <v>0</v>
      </c>
      <c r="JP9" s="31">
        <f>Budget!JQ52</f>
        <v>0</v>
      </c>
      <c r="JQ9" s="31">
        <f>Budget!JR52</f>
        <v>0</v>
      </c>
      <c r="JR9" s="31">
        <f>Budget!JS52</f>
        <v>0</v>
      </c>
      <c r="JS9" s="31">
        <f>Budget!JT52</f>
        <v>0</v>
      </c>
      <c r="JT9" s="31">
        <f>Budget!JU52</f>
        <v>0</v>
      </c>
      <c r="JU9" s="31">
        <f>Budget!JV52</f>
        <v>0</v>
      </c>
      <c r="JV9" s="31">
        <f>Budget!JW52</f>
        <v>0</v>
      </c>
      <c r="JW9" s="31">
        <f>Budget!JX52</f>
        <v>0</v>
      </c>
      <c r="JX9" s="31">
        <f>Budget!JY52</f>
        <v>0</v>
      </c>
      <c r="JY9" s="31">
        <f>Budget!JZ52</f>
        <v>0</v>
      </c>
      <c r="JZ9" s="31">
        <f>Budget!KA52</f>
        <v>0</v>
      </c>
      <c r="KA9" s="31">
        <f>Budget!KB52</f>
        <v>0</v>
      </c>
      <c r="KB9" s="31">
        <f>Budget!KC52</f>
        <v>0</v>
      </c>
      <c r="KC9" s="31">
        <f>Budget!KD52</f>
        <v>0</v>
      </c>
      <c r="KD9" s="31">
        <f>Budget!KE52</f>
        <v>0</v>
      </c>
      <c r="KE9" s="31">
        <f>Budget!KF52</f>
        <v>0</v>
      </c>
      <c r="KF9" s="31">
        <f>Budget!KG52</f>
        <v>0</v>
      </c>
      <c r="KG9" s="31">
        <f>Budget!KH52</f>
        <v>0</v>
      </c>
    </row>
    <row r="10" spans="1:293" s="1" customFormat="1">
      <c r="A10" s="495" t="s">
        <v>148</v>
      </c>
      <c r="B10" s="41" t="s">
        <v>100</v>
      </c>
      <c r="C10" s="41">
        <v>100</v>
      </c>
      <c r="D10" s="47">
        <f t="shared" si="0"/>
        <v>2655427.4801826575</v>
      </c>
      <c r="E10" s="33">
        <f>'Cost Until 07-26'!G2+'Cost Until 07-26'!G31</f>
        <v>0</v>
      </c>
      <c r="F10" s="33">
        <f>'Cost Until 07-26'!H2+'Cost Until 07-26'!H31</f>
        <v>34620</v>
      </c>
      <c r="G10" s="33">
        <f>'Cost Until 07-26'!I2+'Cost Until 07-26'!I31</f>
        <v>1801</v>
      </c>
      <c r="H10" s="33">
        <f>'Cost Until 07-26'!J2+'Cost Until 07-26'!J31</f>
        <v>10517</v>
      </c>
      <c r="I10" s="33">
        <f>'Cost Until 07-26'!K2+'Cost Until 07-26'!K31</f>
        <v>27584</v>
      </c>
      <c r="J10" s="33">
        <f>'Cost Until 07-26'!L2+'Cost Until 07-26'!L31</f>
        <v>19328</v>
      </c>
      <c r="K10" s="33">
        <f>'Cost Until 07-26'!M2+'Cost Until 07-26'!M31</f>
        <v>13171</v>
      </c>
      <c r="L10" s="33">
        <f>'Cost Until 07-26'!N2+'Cost Until 07-26'!N31</f>
        <v>6523</v>
      </c>
      <c r="M10" s="33">
        <f>'Cost Until 07-26'!O2+'Cost Until 07-26'!O31</f>
        <v>5371</v>
      </c>
      <c r="N10" s="33">
        <f>'Cost Until 07-26'!P2+'Cost Until 07-26'!P31</f>
        <v>105745</v>
      </c>
      <c r="O10" s="33">
        <f>'Cost Until 07-26'!Q2+'Cost Until 07-26'!Q31</f>
        <v>6753</v>
      </c>
      <c r="P10" s="33">
        <f>'Cost Until 07-26'!R2+'Cost Until 07-26'!R31</f>
        <v>132912</v>
      </c>
      <c r="Q10" s="33">
        <f>'Cost Until 07-26'!S2+'Cost Until 07-26'!S31</f>
        <v>43250</v>
      </c>
      <c r="R10" s="33">
        <f>'Cost Until 07-26'!T2+'Cost Until 07-26'!T31</f>
        <v>4016</v>
      </c>
      <c r="S10" s="33">
        <f>'Cost Until 07-26'!U2+'Cost Until 07-26'!U31</f>
        <v>81093</v>
      </c>
      <c r="T10" s="33">
        <f>'Cost Until 07-26'!V2+'Cost Until 07-26'!V31</f>
        <v>7638</v>
      </c>
      <c r="U10" s="33">
        <f>'Cost Until 07-26'!W2+'Cost Until 07-26'!W31</f>
        <v>150271</v>
      </c>
      <c r="V10" s="33">
        <f>'Cost Until 07-26'!X2+'Cost Until 07-26'!X31</f>
        <v>84343</v>
      </c>
      <c r="W10" s="33">
        <f>'Cost Until 07-26'!Y2+'Cost Until 07-26'!Y31</f>
        <v>33267</v>
      </c>
      <c r="X10" s="33">
        <f>'Cost Until 07-26'!Z2+'Cost Until 07-26'!Z31</f>
        <v>15881</v>
      </c>
      <c r="Y10" s="33">
        <f>'Cost Until 07-26'!AA2+'Cost Until 07-26'!AA31</f>
        <v>84942</v>
      </c>
      <c r="Z10" s="33">
        <f>'Cost Until 07-26'!AB2+'Cost Until 07-26'!AB31</f>
        <v>31237</v>
      </c>
      <c r="AA10" s="33">
        <f>'Cost Until 07-26'!AC2+'Cost Until 07-26'!AC31</f>
        <v>7719</v>
      </c>
      <c r="AB10" s="33">
        <f>'Cost Until 07-26'!AD2+'Cost Until 07-26'!AD31</f>
        <v>245980.70554399843</v>
      </c>
      <c r="AC10" s="33">
        <f>'Cost Until 07-26'!AE2+'Cost Until 07-26'!AE31</f>
        <v>3405</v>
      </c>
      <c r="AD10" s="33">
        <f>'Cost Until 07-26'!AF2+'Cost Until 07-26'!AF31</f>
        <v>32575</v>
      </c>
      <c r="AE10" s="33">
        <f>'Cost Until 07-26'!AG2+'Cost Until 07-26'!AG31</f>
        <v>7591</v>
      </c>
      <c r="AF10" s="33">
        <f>'Cost Until 07-26'!AH2+'Cost Until 07-26'!AH31</f>
        <v>3094</v>
      </c>
      <c r="AG10" s="33">
        <f>'Cost Until 07-26'!AI2+'Cost Until 07-26'!AI31</f>
        <v>16251</v>
      </c>
      <c r="AH10" s="33">
        <f>'Cost Until 07-26'!AJ2+'Cost Until 07-26'!AJ31</f>
        <v>2840</v>
      </c>
      <c r="AI10" s="33">
        <f>'Cost Until 07-26'!AK2+'Cost Until 07-26'!AK31</f>
        <v>4896</v>
      </c>
      <c r="AJ10" s="33">
        <f>'Cost Until 07-26'!AL2+'Cost Until 07-26'!AL31</f>
        <v>31093</v>
      </c>
      <c r="AK10" s="33">
        <f>'Cost Until 07-26'!AM2+'Cost Until 07-26'!AM31</f>
        <v>140369</v>
      </c>
      <c r="AL10" s="33">
        <f>'Cost Until 07-26'!AN2+'Cost Until 07-26'!AN31</f>
        <v>33896</v>
      </c>
      <c r="AM10" s="33">
        <f>'Cost Until 07-26'!AO2+'Cost Until 07-26'!AO31</f>
        <v>5515</v>
      </c>
      <c r="AN10" s="33">
        <f>'Cost Until 07-26'!AP2+'Cost Until 07-26'!AP31</f>
        <v>247990.90328070096</v>
      </c>
      <c r="AO10" s="33">
        <f>'Cost Until 07-26'!AQ2+'Cost Until 07-26'!AQ31</f>
        <v>309049</v>
      </c>
      <c r="AP10" s="33">
        <f>'Cost Until 07-26'!AR2+'Cost Until 07-26'!AR31</f>
        <v>8931</v>
      </c>
      <c r="AQ10" s="33">
        <f>'Cost Until 07-26'!AS2+'Cost Until 07-26'!AS31</f>
        <v>6234</v>
      </c>
      <c r="AR10" s="33">
        <f>'Cost Until 07-26'!AT2+'Cost Until 07-26'!AT31</f>
        <v>4281</v>
      </c>
      <c r="AS10" s="33">
        <f>'Cost Until 07-26'!AU2+'Cost Until 07-26'!AU31</f>
        <v>6078</v>
      </c>
      <c r="AT10" s="33">
        <f>'Cost Until 07-26'!AV2+'Cost Until 07-26'!AV31</f>
        <v>43425</v>
      </c>
      <c r="AU10" s="33">
        <f>'Cost Until 07-26'!AW2+'Cost Until 07-26'!AW31</f>
        <v>6595</v>
      </c>
      <c r="AV10" s="33">
        <f>'Cost Until 07-26'!AX2+'Cost Until 07-26'!AX31</f>
        <v>3601</v>
      </c>
      <c r="AW10" s="33">
        <f>'Cost Until 07-26'!AY2+'Cost Until 07-26'!AY31</f>
        <v>4907</v>
      </c>
      <c r="AX10" s="33">
        <f>'Cost Until 07-26'!AZ2+'Cost Until 07-26'!AZ31</f>
        <v>31276</v>
      </c>
      <c r="AY10" s="33">
        <f>'Cost Until 07-26'!BA2+'Cost Until 07-26'!BA31</f>
        <v>5349</v>
      </c>
      <c r="AZ10" s="33">
        <f>'Cost Until 07-26'!BB2+'Cost Until 07-26'!BB31</f>
        <v>245054.23135795729</v>
      </c>
      <c r="BA10" s="33">
        <f>'Cost Until 07-26'!BC2+'Cost Until 07-26'!BC31</f>
        <v>3489</v>
      </c>
      <c r="BB10" s="33">
        <f>'Cost Until 07-26'!BD2+'Cost Until 07-26'!BD31</f>
        <v>10462.43</v>
      </c>
      <c r="BC10" s="33">
        <f>'Cost Until 07-26'!BE2+'Cost Until 07-26'!BE31</f>
        <v>1117.43</v>
      </c>
      <c r="BD10" s="33">
        <f>'Cost Until 07-26'!BF2+'Cost Until 07-26'!BF31</f>
        <v>210059.43</v>
      </c>
      <c r="BE10" s="33">
        <f>'Cost Until 07-26'!BG2+'Cost Until 07-26'!BG31</f>
        <v>1582.43</v>
      </c>
      <c r="BF10" s="33">
        <f>'Cost Until 07-26'!BH2+'Cost Until 07-26'!BH31</f>
        <v>5083.43</v>
      </c>
      <c r="BG10" s="33">
        <f>'Cost Until 07-26'!BI2+'Cost Until 07-26'!BI31</f>
        <v>2386.4299999999998</v>
      </c>
      <c r="BH10" s="33">
        <f>'Cost Until 07-26'!BJ2+'Cost Until 07-26'!BJ31</f>
        <v>5371.4400000000005</v>
      </c>
      <c r="BI10" s="33">
        <f>'Cost Until 07-26'!BK2+'Cost Until 07-26'!BK31</f>
        <v>978</v>
      </c>
      <c r="BJ10" s="33">
        <f>'Cost Until 07-26'!BL2+'Cost Until 07-26'!BL31</f>
        <v>43356.619999999995</v>
      </c>
      <c r="BK10" s="33">
        <f>'Cost Until 07-26'!BM2+'Cost Until 07-26'!BM31</f>
        <v>2435.37</v>
      </c>
      <c r="BL10" s="33">
        <f>'Cost Until 07-26'!BN2+'Cost Until 07-26'!BN31</f>
        <v>6201</v>
      </c>
      <c r="BM10" s="33">
        <f>'Cost Until 07-26'!BO2+'Cost Until 07-26'!BO31</f>
        <v>1144</v>
      </c>
      <c r="BN10" s="33">
        <f>'Cost Until 07-26'!BP2+'Cost Until 07-26'!BP31</f>
        <v>978</v>
      </c>
      <c r="BO10" s="33">
        <f>'Cost Until 07-26'!BQ2+'Cost Until 07-26'!BQ31</f>
        <v>1545.63</v>
      </c>
      <c r="BP10" s="219">
        <f>'Cost Until 07-26'!BR2+'Cost Until 07-26'!BR31</f>
        <v>978</v>
      </c>
      <c r="BQ10" s="33">
        <f>'Cost Until 07-26'!BS2+'Cost Until 07-26'!BS31</f>
        <v>0</v>
      </c>
      <c r="BR10" s="33">
        <f>'Cost Until 07-26'!BT2+'Cost Until 07-26'!BT31</f>
        <v>0</v>
      </c>
      <c r="BS10" s="33">
        <f>'Cost Until 07-26'!BU2+'Cost Until 07-26'!BU31</f>
        <v>0</v>
      </c>
      <c r="BT10" s="33">
        <f>'Cost Until 07-26'!BV2+'Cost Until 07-26'!BV31</f>
        <v>0</v>
      </c>
      <c r="BU10" s="33">
        <f>'Cost Until 07-26'!BW2+'Cost Until 07-26'!BW31</f>
        <v>0</v>
      </c>
      <c r="BV10" s="33">
        <f>'Cost Until 07-26'!BX2+'Cost Until 07-26'!BX31</f>
        <v>0</v>
      </c>
      <c r="BW10" s="33">
        <f>'Cost Until 07-26'!BY2+'Cost Until 07-26'!BY31</f>
        <v>0</v>
      </c>
      <c r="BX10" s="33">
        <f>'Cost Until 07-26'!BZ2+'Cost Until 07-26'!BZ31</f>
        <v>0</v>
      </c>
      <c r="BY10" s="33">
        <f>'Cost Until 07-26'!CA2+'Cost Until 07-26'!CA31</f>
        <v>0</v>
      </c>
      <c r="BZ10" s="33">
        <f>'Cost Until 07-26'!CB2+'Cost Until 07-26'!CB31</f>
        <v>0</v>
      </c>
      <c r="CA10" s="33">
        <f>'Cost Until 07-26'!CC2+'Cost Until 07-26'!CC31</f>
        <v>0</v>
      </c>
      <c r="CB10" s="33">
        <f>'Cost Until 07-26'!CD2+'Cost Until 07-26'!CD31</f>
        <v>0</v>
      </c>
      <c r="CC10" s="33">
        <f>'Cost Until 07-26'!CE2+'Cost Until 07-26'!CE31</f>
        <v>0</v>
      </c>
      <c r="CD10" s="33">
        <f>'Cost Until 07-26'!CF2+'Cost Until 07-26'!CF31</f>
        <v>0</v>
      </c>
      <c r="CE10" s="33">
        <f>'Cost Until 07-26'!CG2+'Cost Until 07-26'!CG31</f>
        <v>0</v>
      </c>
      <c r="CF10" s="33">
        <f>'Cost Until 07-26'!CH2+'Cost Until 07-26'!CH31</f>
        <v>0</v>
      </c>
      <c r="CG10" s="33">
        <f>'Cost Until 07-26'!CI2+'Cost Until 07-26'!CI31</f>
        <v>0</v>
      </c>
      <c r="CH10" s="33">
        <f>'Cost Until 07-26'!CJ2+'Cost Until 07-26'!CJ31</f>
        <v>0</v>
      </c>
      <c r="CI10" s="33">
        <f>'Cost Until 07-26'!CK2+'Cost Until 07-26'!CK31</f>
        <v>0</v>
      </c>
      <c r="CJ10" s="33">
        <f>'Cost Until 07-26'!CL2+'Cost Until 07-26'!CL31</f>
        <v>0</v>
      </c>
      <c r="CK10" s="33">
        <f>'Cost Until 07-26'!CM2+'Cost Until 07-26'!CM31</f>
        <v>0</v>
      </c>
      <c r="CL10" s="33">
        <f>'Cost Until 07-26'!CN2+'Cost Until 07-26'!CN31</f>
        <v>0</v>
      </c>
      <c r="CM10" s="33">
        <f>'Cost Until 07-26'!CO2+'Cost Until 07-26'!CO31</f>
        <v>0</v>
      </c>
      <c r="CN10" s="33">
        <f>'Cost Until 07-26'!CP2+'Cost Until 07-26'!CP31</f>
        <v>0</v>
      </c>
      <c r="CO10" s="33">
        <f>'Cost Until 07-26'!CQ2+'Cost Until 07-26'!CQ31</f>
        <v>0</v>
      </c>
      <c r="CP10" s="33">
        <f>'Cost Until 07-26'!CR2+'Cost Until 07-26'!CR31</f>
        <v>0</v>
      </c>
      <c r="CQ10" s="33">
        <f>'Cost Until 07-26'!CS2+'Cost Until 07-26'!CS31</f>
        <v>0</v>
      </c>
      <c r="CR10" s="33">
        <f>'Cost Until 07-26'!CT2+'Cost Until 07-26'!CT31</f>
        <v>0</v>
      </c>
      <c r="CS10" s="33">
        <f>'Cost Until 07-26'!CU2+'Cost Until 07-26'!CU31</f>
        <v>0</v>
      </c>
      <c r="CT10" s="33">
        <f>'Cost Until 07-26'!CV2+'Cost Until 07-26'!CV31</f>
        <v>0</v>
      </c>
      <c r="CU10" s="33">
        <f>'Cost Until 07-26'!CW2+'Cost Until 07-26'!CW31</f>
        <v>0</v>
      </c>
      <c r="CV10" s="33">
        <f>'Cost Until 07-26'!CX2+'Cost Until 07-26'!CX31</f>
        <v>0</v>
      </c>
      <c r="CW10" s="33">
        <f>'Cost Until 07-26'!CY2+'Cost Until 07-26'!CY31</f>
        <v>0</v>
      </c>
      <c r="CX10" s="33">
        <f>'Cost Until 07-26'!CZ2+'Cost Until 07-26'!CZ31</f>
        <v>0</v>
      </c>
      <c r="CY10" s="33">
        <f>'Cost Until 07-26'!DA2+'Cost Until 07-26'!DA31</f>
        <v>0</v>
      </c>
      <c r="CZ10" s="33">
        <f>'Cost Until 07-26'!DB2+'Cost Until 07-26'!DB31</f>
        <v>0</v>
      </c>
      <c r="DA10" s="33">
        <f>'Cost Until 07-26'!DC2+'Cost Until 07-26'!DC31</f>
        <v>0</v>
      </c>
      <c r="DB10" s="33">
        <f>'Cost Until 07-26'!DD2+'Cost Until 07-26'!DD31</f>
        <v>0</v>
      </c>
      <c r="DC10" s="33">
        <f>'Cost Until 07-26'!DE2+'Cost Until 07-26'!DE31</f>
        <v>0</v>
      </c>
      <c r="DD10" s="33">
        <f>'Cost Until 07-26'!DF2+'Cost Until 07-26'!DF31</f>
        <v>0</v>
      </c>
      <c r="DE10" s="33">
        <f>'Cost Until 07-26'!DG2+'Cost Until 07-26'!DG31</f>
        <v>0</v>
      </c>
      <c r="DF10" s="33">
        <f>'Cost Until 07-26'!DH2+'Cost Until 07-26'!DH31</f>
        <v>0</v>
      </c>
      <c r="DG10" s="33">
        <f>'Cost Until 07-26'!DI2+'Cost Until 07-26'!DI31</f>
        <v>0</v>
      </c>
      <c r="DH10" s="33">
        <f>'Cost Until 07-26'!DJ2+'Cost Until 07-26'!DJ31</f>
        <v>0</v>
      </c>
      <c r="DI10" s="33">
        <f>'Cost Until 07-26'!DK2+'Cost Until 07-26'!DK31</f>
        <v>0</v>
      </c>
      <c r="DJ10" s="33">
        <f>'Cost Until 07-26'!DL2+'Cost Until 07-26'!DL31</f>
        <v>0</v>
      </c>
      <c r="DK10" s="33">
        <f>'Cost Until 07-26'!DM2+'Cost Until 07-26'!DM31</f>
        <v>0</v>
      </c>
      <c r="DL10" s="33">
        <f>'Cost Until 07-26'!DN2+'Cost Until 07-26'!DN31</f>
        <v>0</v>
      </c>
      <c r="DM10" s="33">
        <f>'Cost Until 07-26'!DO2+'Cost Until 07-26'!DO31</f>
        <v>0</v>
      </c>
      <c r="DN10" s="33">
        <f>'Cost Until 07-26'!DP2+'Cost Until 07-26'!DP31</f>
        <v>0</v>
      </c>
      <c r="DO10" s="33">
        <f>'Cost Until 07-26'!DQ2+'Cost Until 07-26'!DQ31</f>
        <v>0</v>
      </c>
      <c r="DP10" s="33">
        <f>'Cost Until 07-26'!DR2+'Cost Until 07-26'!DR31</f>
        <v>0</v>
      </c>
      <c r="DQ10" s="33">
        <f>'Cost Until 07-26'!DS2+'Cost Until 07-26'!DS31</f>
        <v>0</v>
      </c>
      <c r="DR10" s="33">
        <f>'Cost Until 07-26'!DT2+'Cost Until 07-26'!DT31</f>
        <v>0</v>
      </c>
      <c r="DS10" s="33">
        <f>'Cost Until 07-26'!DU2+'Cost Until 07-26'!DU31</f>
        <v>0</v>
      </c>
      <c r="DT10" s="33">
        <f>'Cost Until 07-26'!DV2+'Cost Until 07-26'!DV31</f>
        <v>0</v>
      </c>
      <c r="DU10" s="33">
        <f>'Cost Until 07-26'!DW2+'Cost Until 07-26'!DW31</f>
        <v>0</v>
      </c>
      <c r="DV10" s="33">
        <f>'Cost Until 07-26'!DX2+'Cost Until 07-26'!DX31</f>
        <v>0</v>
      </c>
      <c r="DW10" s="33">
        <f>'Cost Until 07-26'!DY2+'Cost Until 07-26'!DY31</f>
        <v>0</v>
      </c>
      <c r="DX10" s="33">
        <f>'Cost Until 07-26'!DZ2+'Cost Until 07-26'!DZ31</f>
        <v>0</v>
      </c>
      <c r="DY10" s="33">
        <f>'Cost Until 07-26'!EA2+'Cost Until 07-26'!EA31</f>
        <v>0</v>
      </c>
      <c r="DZ10" s="33">
        <f>'Cost Until 07-26'!EB2+'Cost Until 07-26'!EB31</f>
        <v>0</v>
      </c>
      <c r="EA10" s="33">
        <f>'Cost Until 07-26'!EC2+'Cost Until 07-26'!EC31</f>
        <v>0</v>
      </c>
      <c r="EB10" s="33">
        <f>'Cost Until 07-26'!ED2+'Cost Until 07-26'!ED31</f>
        <v>0</v>
      </c>
      <c r="EC10" s="33">
        <f>'Cost Until 07-26'!EE2+'Cost Until 07-26'!EE31</f>
        <v>0</v>
      </c>
      <c r="ED10" s="33">
        <f>'Cost Until 07-26'!EF2+'Cost Until 07-26'!EF31</f>
        <v>0</v>
      </c>
      <c r="EE10" s="33">
        <f>'Cost Until 07-26'!EG2+'Cost Until 07-26'!EG31</f>
        <v>0</v>
      </c>
      <c r="EF10" s="33">
        <f>'Cost Until 07-26'!EH2+'Cost Until 07-26'!EH31</f>
        <v>0</v>
      </c>
      <c r="EG10" s="33">
        <f>'Cost Until 07-26'!EI2+'Cost Until 07-26'!EI31</f>
        <v>0</v>
      </c>
      <c r="EH10" s="33">
        <f>'Cost Until 07-26'!EJ2+'Cost Until 07-26'!EJ31</f>
        <v>0</v>
      </c>
      <c r="EI10" s="33">
        <f>'Cost Until 07-26'!EK2+'Cost Until 07-26'!EK31</f>
        <v>0</v>
      </c>
      <c r="EJ10" s="33">
        <f>'Cost Until 07-26'!EL2+'Cost Until 07-26'!EL31</f>
        <v>0</v>
      </c>
      <c r="EK10" s="33">
        <f>'Cost Until 07-26'!EM2+'Cost Until 07-26'!EM31</f>
        <v>0</v>
      </c>
      <c r="EL10" s="33">
        <f>'Cost Until 07-26'!EN2+'Cost Until 07-26'!EN31</f>
        <v>0</v>
      </c>
      <c r="EM10" s="33">
        <f>'Cost Until 07-26'!EO2+'Cost Until 07-26'!EO31</f>
        <v>0</v>
      </c>
      <c r="EN10" s="33">
        <f>'Cost Until 07-26'!EP2+'Cost Until 07-26'!EP31</f>
        <v>0</v>
      </c>
      <c r="EO10" s="33">
        <f>'Cost Until 07-26'!EQ2+'Cost Until 07-26'!EQ31</f>
        <v>0</v>
      </c>
      <c r="EP10" s="33">
        <f>'Cost Until 07-26'!ER2+'Cost Until 07-26'!ER31</f>
        <v>0</v>
      </c>
      <c r="EQ10" s="33">
        <f>'Cost Until 07-26'!ES2+'Cost Until 07-26'!ES31</f>
        <v>0</v>
      </c>
      <c r="ER10" s="33">
        <f>'Cost Until 07-26'!ET2+'Cost Until 07-26'!ET31</f>
        <v>0</v>
      </c>
      <c r="ES10" s="33">
        <f>'Cost Until 07-26'!EU2+'Cost Until 07-26'!EU31</f>
        <v>0</v>
      </c>
      <c r="ET10" s="33">
        <f>'Cost Until 07-26'!EV2+'Cost Until 07-26'!EV31</f>
        <v>0</v>
      </c>
      <c r="EU10" s="33">
        <f>'Cost Until 07-26'!EW2+'Cost Until 07-26'!EW31</f>
        <v>0</v>
      </c>
      <c r="EV10" s="33">
        <f>'Cost Until 07-26'!EX2+'Cost Until 07-26'!EX31</f>
        <v>0</v>
      </c>
      <c r="EW10" s="33">
        <f>'Cost Until 07-26'!EY2+'Cost Until 07-26'!EY31</f>
        <v>0</v>
      </c>
      <c r="EX10" s="33">
        <f>'Cost Until 07-26'!EZ2+'Cost Until 07-26'!EZ31</f>
        <v>0</v>
      </c>
      <c r="EY10" s="33">
        <f>'Cost Until 07-26'!FA2+'Cost Until 07-26'!FA31</f>
        <v>0</v>
      </c>
      <c r="EZ10" s="33">
        <f>'Cost Until 07-26'!FB2+'Cost Until 07-26'!FB31</f>
        <v>0</v>
      </c>
      <c r="FA10" s="33">
        <f>'Cost Until 07-26'!FC2+'Cost Until 07-26'!FC31</f>
        <v>0</v>
      </c>
      <c r="FB10" s="33">
        <f>'Cost Until 07-26'!FD2+'Cost Until 07-26'!FD31</f>
        <v>0</v>
      </c>
      <c r="FC10" s="33">
        <f>'Cost Until 07-26'!FE2+'Cost Until 07-26'!FE31</f>
        <v>0</v>
      </c>
      <c r="FD10" s="33">
        <f>'Cost Until 07-26'!FF2+'Cost Until 07-26'!FF31</f>
        <v>0</v>
      </c>
      <c r="FE10" s="33">
        <f>'Cost Until 07-26'!FG2+'Cost Until 07-26'!FG31</f>
        <v>0</v>
      </c>
      <c r="FF10" s="33">
        <f>'Cost Until 07-26'!FH2+'Cost Until 07-26'!FH31</f>
        <v>0</v>
      </c>
      <c r="FG10" s="33">
        <f>'Cost Until 07-26'!FI2+'Cost Until 07-26'!FI31</f>
        <v>0</v>
      </c>
      <c r="FH10" s="33">
        <f>'Cost Until 07-26'!FJ2+'Cost Until 07-26'!FJ31</f>
        <v>0</v>
      </c>
      <c r="FI10" s="33">
        <f>'Cost Until 07-26'!FK2+'Cost Until 07-26'!FK31</f>
        <v>0</v>
      </c>
      <c r="FJ10" s="33">
        <f>'Cost Until 07-26'!FL2+'Cost Until 07-26'!FL31</f>
        <v>0</v>
      </c>
      <c r="FK10" s="33">
        <f>'Cost Until 07-26'!FM2+'Cost Until 07-26'!FM31</f>
        <v>0</v>
      </c>
      <c r="FL10" s="33">
        <f>'Cost Until 07-26'!FN2+'Cost Until 07-26'!FN31</f>
        <v>0</v>
      </c>
      <c r="FM10" s="33">
        <f>'Cost Until 07-26'!FO2+'Cost Until 07-26'!FO31</f>
        <v>0</v>
      </c>
      <c r="FN10" s="33">
        <f>'Cost Until 07-26'!FP2+'Cost Until 07-26'!FP31</f>
        <v>0</v>
      </c>
      <c r="FO10" s="33">
        <f>'Cost Until 07-26'!FQ2+'Cost Until 07-26'!FQ31</f>
        <v>0</v>
      </c>
      <c r="FP10" s="33">
        <f>'Cost Until 07-26'!FR2+'Cost Until 07-26'!FR31</f>
        <v>0</v>
      </c>
      <c r="FQ10" s="33">
        <f>'Cost Until 07-26'!FS2+'Cost Until 07-26'!FS31</f>
        <v>0</v>
      </c>
      <c r="FR10" s="33">
        <f>'Cost Until 07-26'!FT2+'Cost Until 07-26'!FT31</f>
        <v>0</v>
      </c>
      <c r="FS10" s="33">
        <f>'Cost Until 07-26'!FU2+'Cost Until 07-26'!FU31</f>
        <v>0</v>
      </c>
      <c r="FT10" s="33">
        <f>'Cost Until 07-26'!FV2+'Cost Until 07-26'!FV31</f>
        <v>0</v>
      </c>
      <c r="FU10" s="33">
        <f>'Cost Until 07-26'!FW2+'Cost Until 07-26'!FW31</f>
        <v>0</v>
      </c>
      <c r="FV10" s="33">
        <f>'Cost Until 07-26'!FX2+'Cost Until 07-26'!FX31</f>
        <v>0</v>
      </c>
      <c r="FW10" s="33">
        <f>'Cost Until 07-26'!FY2+'Cost Until 07-26'!FY31</f>
        <v>0</v>
      </c>
      <c r="FX10" s="33">
        <f>'Cost Until 07-26'!FZ2+'Cost Until 07-26'!FZ31</f>
        <v>0</v>
      </c>
      <c r="FY10" s="33">
        <f>'Cost Until 07-26'!GA2+'Cost Until 07-26'!GA31</f>
        <v>0</v>
      </c>
      <c r="FZ10" s="33">
        <f>'Cost Until 07-26'!GB2+'Cost Until 07-26'!GB31</f>
        <v>0</v>
      </c>
      <c r="GA10" s="33">
        <f>'Cost Until 07-26'!GC2+'Cost Until 07-26'!GC31</f>
        <v>0</v>
      </c>
      <c r="GB10" s="33">
        <f>'Cost Until 07-26'!GD2+'Cost Until 07-26'!GD31</f>
        <v>0</v>
      </c>
      <c r="GC10" s="33">
        <f>'Cost Until 07-26'!GE2+'Cost Until 07-26'!GE31</f>
        <v>0</v>
      </c>
      <c r="GD10" s="33">
        <f>'Cost Until 07-26'!GF2+'Cost Until 07-26'!GF31</f>
        <v>0</v>
      </c>
      <c r="GE10" s="33">
        <f>'Cost Until 07-26'!GG2+'Cost Until 07-26'!GG31</f>
        <v>0</v>
      </c>
      <c r="GF10" s="33">
        <f>'Cost Until 07-26'!GH2+'Cost Until 07-26'!GH31</f>
        <v>0</v>
      </c>
      <c r="GG10" s="33">
        <f>'Cost Until 07-26'!GI2+'Cost Until 07-26'!GI31</f>
        <v>0</v>
      </c>
      <c r="GH10" s="33">
        <f>'Cost Until 07-26'!GJ2+'Cost Until 07-26'!GJ31</f>
        <v>0</v>
      </c>
      <c r="GI10" s="33">
        <f>'Cost Until 07-26'!GK2+'Cost Until 07-26'!GK31</f>
        <v>0</v>
      </c>
      <c r="GJ10" s="33">
        <f>'Cost Until 07-26'!GL2+'Cost Until 07-26'!GL31</f>
        <v>0</v>
      </c>
      <c r="GK10" s="33">
        <f>'Cost Until 07-26'!GM2+'Cost Until 07-26'!GM31</f>
        <v>0</v>
      </c>
      <c r="GL10" s="33">
        <f>'Cost Until 07-26'!GN2+'Cost Until 07-26'!GN31</f>
        <v>0</v>
      </c>
      <c r="GM10" s="33">
        <f>'Cost Until 07-26'!GO2+'Cost Until 07-26'!GO31</f>
        <v>0</v>
      </c>
      <c r="GN10" s="33">
        <f>'Cost Until 07-26'!GP2+'Cost Until 07-26'!GP31</f>
        <v>0</v>
      </c>
      <c r="GO10" s="33">
        <f>'Cost Until 07-26'!GQ2+'Cost Until 07-26'!GQ31</f>
        <v>0</v>
      </c>
      <c r="GP10" s="33">
        <f>'Cost Until 07-26'!GR2+'Cost Until 07-26'!GR31</f>
        <v>0</v>
      </c>
      <c r="GQ10" s="33">
        <f>'Cost Until 07-26'!GS2+'Cost Until 07-26'!GS31</f>
        <v>0</v>
      </c>
      <c r="GR10" s="33">
        <f>'Cost Until 07-26'!GT2+'Cost Until 07-26'!GT31</f>
        <v>0</v>
      </c>
      <c r="GS10" s="33">
        <f>'Cost Until 07-26'!GU2+'Cost Until 07-26'!GU31</f>
        <v>0</v>
      </c>
      <c r="GT10" s="33">
        <f>'Cost Until 07-26'!GV2+'Cost Until 07-26'!GV31</f>
        <v>0</v>
      </c>
      <c r="GU10" s="33">
        <f>'Cost Until 07-26'!GW2+'Cost Until 07-26'!GW31</f>
        <v>0</v>
      </c>
      <c r="GV10" s="33">
        <f>'Cost Until 07-26'!GX2+'Cost Until 07-26'!GX31</f>
        <v>0</v>
      </c>
      <c r="GW10" s="33">
        <f>'Cost Until 07-26'!GY2+'Cost Until 07-26'!GY31</f>
        <v>0</v>
      </c>
      <c r="GX10" s="33">
        <f>'Cost Until 07-26'!GZ2+'Cost Until 07-26'!GZ31</f>
        <v>0</v>
      </c>
      <c r="GY10" s="33">
        <f>'Cost Until 07-26'!HA2+'Cost Until 07-26'!HA31</f>
        <v>0</v>
      </c>
      <c r="GZ10" s="33">
        <f>'Cost Until 07-26'!HB2+'Cost Until 07-26'!HB31</f>
        <v>0</v>
      </c>
      <c r="HA10" s="33">
        <f>'Cost Until 07-26'!HC2+'Cost Until 07-26'!HC31</f>
        <v>0</v>
      </c>
      <c r="HB10" s="33">
        <f>'Cost Until 07-26'!HD2+'Cost Until 07-26'!HD31</f>
        <v>0</v>
      </c>
      <c r="HC10" s="33">
        <f>'Cost Until 07-26'!HE2+'Cost Until 07-26'!HE31</f>
        <v>0</v>
      </c>
      <c r="HD10" s="33">
        <f>'Cost Until 07-26'!HF2+'Cost Until 07-26'!HF31</f>
        <v>0</v>
      </c>
      <c r="HE10" s="33">
        <f>'Cost Until 07-26'!HG2+'Cost Until 07-26'!HG31</f>
        <v>0</v>
      </c>
      <c r="HF10" s="33">
        <f>'Cost Until 07-26'!HH2+'Cost Until 07-26'!HH31</f>
        <v>0</v>
      </c>
      <c r="HG10" s="33">
        <f>'Cost Until 07-26'!HI2+'Cost Until 07-26'!HI31</f>
        <v>0</v>
      </c>
      <c r="HH10" s="33">
        <f>'Cost Until 07-26'!HJ2+'Cost Until 07-26'!HJ31</f>
        <v>0</v>
      </c>
      <c r="HI10" s="33">
        <f>'Cost Until 07-26'!HK2+'Cost Until 07-26'!HK31</f>
        <v>0</v>
      </c>
      <c r="HJ10" s="33">
        <f>'Cost Until 07-26'!HL2+'Cost Until 07-26'!HL31</f>
        <v>0</v>
      </c>
      <c r="HK10" s="33">
        <f>'Cost Until 07-26'!HM2+'Cost Until 07-26'!HM31</f>
        <v>0</v>
      </c>
      <c r="HL10" s="33">
        <f>'Cost Until 07-26'!HN2+'Cost Until 07-26'!HN31</f>
        <v>0</v>
      </c>
      <c r="HM10" s="33">
        <f>'Cost Until 07-26'!HO2+'Cost Until 07-26'!HO31</f>
        <v>0</v>
      </c>
      <c r="HN10" s="33">
        <f>'Cost Until 07-26'!HP2+'Cost Until 07-26'!HP31</f>
        <v>0</v>
      </c>
      <c r="HO10" s="33">
        <f>'Cost Until 07-26'!HQ2+'Cost Until 07-26'!HQ31</f>
        <v>0</v>
      </c>
      <c r="HP10" s="33">
        <f>'Cost Until 07-26'!HR2+'Cost Until 07-26'!HR31</f>
        <v>0</v>
      </c>
      <c r="HQ10" s="33">
        <f>'Cost Until 07-26'!HS2+'Cost Until 07-26'!HS31</f>
        <v>0</v>
      </c>
      <c r="HR10" s="33">
        <f>'Cost Until 07-26'!HT2+'Cost Until 07-26'!HT31</f>
        <v>0</v>
      </c>
      <c r="HS10" s="33">
        <f>'Cost Until 07-26'!HU2+'Cost Until 07-26'!HU31</f>
        <v>0</v>
      </c>
      <c r="HT10" s="33">
        <f>'Cost Until 07-26'!HV2+'Cost Until 07-26'!HV31</f>
        <v>0</v>
      </c>
      <c r="HU10" s="33">
        <f>'Cost Until 07-26'!HW2+'Cost Until 07-26'!HW31</f>
        <v>0</v>
      </c>
      <c r="HV10" s="33">
        <f>'Cost Until 07-26'!HX2+'Cost Until 07-26'!HX31</f>
        <v>0</v>
      </c>
      <c r="HW10" s="33">
        <f>'Cost Until 07-26'!HY2+'Cost Until 07-26'!HY31</f>
        <v>0</v>
      </c>
      <c r="HX10" s="33">
        <f>'Cost Until 07-26'!HZ2+'Cost Until 07-26'!HZ31</f>
        <v>0</v>
      </c>
      <c r="HY10" s="33">
        <f>'Cost Until 07-26'!IA2+'Cost Until 07-26'!IA31</f>
        <v>0</v>
      </c>
      <c r="HZ10" s="33">
        <f>'Cost Until 07-26'!IB2+'Cost Until 07-26'!IB31</f>
        <v>0</v>
      </c>
      <c r="IA10" s="33">
        <f>'Cost Until 07-26'!IC2+'Cost Until 07-26'!IC31</f>
        <v>0</v>
      </c>
      <c r="IB10" s="33">
        <f>'Cost Until 07-26'!ID2+'Cost Until 07-26'!ID31</f>
        <v>0</v>
      </c>
      <c r="IC10" s="33">
        <f>'Cost Until 07-26'!IE2+'Cost Until 07-26'!IE31</f>
        <v>0</v>
      </c>
      <c r="ID10" s="33">
        <f>'Cost Until 07-26'!IF2+'Cost Until 07-26'!IF31</f>
        <v>0</v>
      </c>
      <c r="IE10" s="33">
        <f>'Cost Until 07-26'!IG2+'Cost Until 07-26'!IG31</f>
        <v>0</v>
      </c>
      <c r="IF10" s="33">
        <f>'Cost Until 07-26'!IH2+'Cost Until 07-26'!IH31</f>
        <v>0</v>
      </c>
      <c r="IG10" s="33">
        <f>'Cost Until 07-26'!II2+'Cost Until 07-26'!II31</f>
        <v>0</v>
      </c>
      <c r="IH10" s="33">
        <f>'Cost Until 07-26'!IJ2+'Cost Until 07-26'!IJ31</f>
        <v>0</v>
      </c>
      <c r="II10" s="33">
        <f>'Cost Until 07-26'!IK2+'Cost Until 07-26'!IK31</f>
        <v>0</v>
      </c>
      <c r="IJ10" s="33">
        <f>'Cost Until 07-26'!IL2+'Cost Until 07-26'!IL31</f>
        <v>0</v>
      </c>
      <c r="IK10" s="33">
        <f>'Cost Until 07-26'!IM2+'Cost Until 07-26'!IM31</f>
        <v>0</v>
      </c>
      <c r="IL10" s="33">
        <f>'Cost Until 07-26'!IN2+'Cost Until 07-26'!IN31</f>
        <v>0</v>
      </c>
      <c r="IM10" s="33">
        <f>'Cost Until 07-26'!IO2+'Cost Until 07-26'!IO31</f>
        <v>0</v>
      </c>
      <c r="IN10" s="33">
        <f>'Cost Until 07-26'!IP2+'Cost Until 07-26'!IP31</f>
        <v>0</v>
      </c>
      <c r="IO10" s="33">
        <f>'Cost Until 07-26'!IQ2+'Cost Until 07-26'!IQ31</f>
        <v>0</v>
      </c>
      <c r="IP10" s="33">
        <f>'Cost Until 07-26'!IR2+'Cost Until 07-26'!IR31</f>
        <v>0</v>
      </c>
      <c r="IQ10" s="33">
        <f>'Cost Until 07-26'!IS2+'Cost Until 07-26'!IS31</f>
        <v>0</v>
      </c>
      <c r="IR10" s="33">
        <f>'Cost Until 07-26'!IT2+'Cost Until 07-26'!IT31</f>
        <v>0</v>
      </c>
      <c r="IS10" s="33">
        <f>'Cost Until 07-26'!IU2+'Cost Until 07-26'!IU31</f>
        <v>0</v>
      </c>
      <c r="IT10" s="33">
        <f>'Cost Until 07-26'!IV2+'Cost Until 07-26'!IV31</f>
        <v>0</v>
      </c>
      <c r="IU10" s="33">
        <f>'Cost Until 07-26'!IW2+'Cost Until 07-26'!IW31</f>
        <v>0</v>
      </c>
      <c r="IV10" s="33">
        <f>'Cost Until 07-26'!IX2+'Cost Until 07-26'!IX31</f>
        <v>0</v>
      </c>
      <c r="IW10" s="33">
        <f>'Cost Until 07-26'!IY2+'Cost Until 07-26'!IY31</f>
        <v>0</v>
      </c>
      <c r="IX10" s="33">
        <f>'Cost Until 07-26'!IZ2+'Cost Until 07-26'!IZ31</f>
        <v>0</v>
      </c>
      <c r="IY10" s="33">
        <f>'Cost Until 07-26'!JA2+'Cost Until 07-26'!JA31</f>
        <v>0</v>
      </c>
      <c r="IZ10" s="33">
        <f>'Cost Until 07-26'!JB2+'Cost Until 07-26'!JB31</f>
        <v>0</v>
      </c>
      <c r="JA10" s="33">
        <f>'Cost Until 07-26'!JC2+'Cost Until 07-26'!JC31</f>
        <v>0</v>
      </c>
      <c r="JB10" s="33">
        <f>'Cost Until 07-26'!JD2+'Cost Until 07-26'!JD31</f>
        <v>0</v>
      </c>
      <c r="JC10" s="33">
        <f>'Cost Until 07-26'!JE2+'Cost Until 07-26'!JE31</f>
        <v>0</v>
      </c>
      <c r="JD10" s="33">
        <f>'Cost Until 07-26'!JF2+'Cost Until 07-26'!JF31</f>
        <v>0</v>
      </c>
      <c r="JE10" s="33">
        <f>'Cost Until 07-26'!JG2+'Cost Until 07-26'!JG31</f>
        <v>0</v>
      </c>
      <c r="JF10" s="33">
        <f>'Cost Until 07-26'!JH2+'Cost Until 07-26'!JH31</f>
        <v>0</v>
      </c>
      <c r="JG10" s="33">
        <f>'Cost Until 07-26'!JI2+'Cost Until 07-26'!JI31</f>
        <v>0</v>
      </c>
      <c r="JH10" s="33">
        <f>'Cost Until 07-26'!JJ2+'Cost Until 07-26'!JJ31</f>
        <v>0</v>
      </c>
      <c r="JI10" s="33">
        <f>'Cost Until 07-26'!JK2+'Cost Until 07-26'!JK31</f>
        <v>0</v>
      </c>
      <c r="JJ10" s="33">
        <f>'Cost Until 07-26'!JL2+'Cost Until 07-26'!JL31</f>
        <v>0</v>
      </c>
      <c r="JK10" s="33">
        <f>'Cost Until 07-26'!JM2+'Cost Until 07-26'!JM31</f>
        <v>0</v>
      </c>
      <c r="JL10" s="33">
        <f>'Cost Until 07-26'!JN2+'Cost Until 07-26'!JN31</f>
        <v>0</v>
      </c>
      <c r="JM10" s="33">
        <f>'Cost Until 07-26'!JO2+'Cost Until 07-26'!JO31</f>
        <v>0</v>
      </c>
      <c r="JN10" s="33">
        <f>'Cost Until 07-26'!JP2+'Cost Until 07-26'!JP31</f>
        <v>0</v>
      </c>
      <c r="JO10" s="33">
        <f>'Cost Until 07-26'!JQ2+'Cost Until 07-26'!JQ31</f>
        <v>0</v>
      </c>
      <c r="JP10" s="33">
        <f>'Cost Until 07-26'!JR2+'Cost Until 07-26'!JR31</f>
        <v>0</v>
      </c>
      <c r="JQ10" s="33">
        <f>'Cost Until 07-26'!JS2+'Cost Until 07-26'!JS31</f>
        <v>0</v>
      </c>
      <c r="JR10" s="33">
        <f>'Cost Until 07-26'!JT2+'Cost Until 07-26'!JT31</f>
        <v>0</v>
      </c>
      <c r="JS10" s="33">
        <f>'Cost Until 07-26'!JU2+'Cost Until 07-26'!JU31</f>
        <v>0</v>
      </c>
      <c r="JT10" s="33">
        <f>'Cost Until 07-26'!JV2+'Cost Until 07-26'!JV31</f>
        <v>0</v>
      </c>
      <c r="JU10" s="33">
        <f>'Cost Until 07-26'!JW2+'Cost Until 07-26'!JW31</f>
        <v>0</v>
      </c>
      <c r="JV10" s="33">
        <f>'Cost Until 07-26'!JX2+'Cost Until 07-26'!JX31</f>
        <v>0</v>
      </c>
      <c r="JW10" s="33">
        <f>'Cost Until 07-26'!JY2+'Cost Until 07-26'!JY31</f>
        <v>0</v>
      </c>
      <c r="JX10" s="33">
        <f>'Cost Until 07-26'!JZ2+'Cost Until 07-26'!JZ31</f>
        <v>0</v>
      </c>
      <c r="JY10" s="33">
        <f>'Cost Until 07-26'!KA2+'Cost Until 07-26'!KA31</f>
        <v>0</v>
      </c>
      <c r="JZ10" s="33">
        <f>'Cost Until 07-26'!KB2+'Cost Until 07-26'!KB31</f>
        <v>0</v>
      </c>
      <c r="KA10" s="33">
        <f>'Cost Until 07-26'!KC2+'Cost Until 07-26'!KC31</f>
        <v>0</v>
      </c>
      <c r="KB10" s="33">
        <f>'Cost Until 07-26'!KD2+'Cost Until 07-26'!KD31</f>
        <v>0</v>
      </c>
      <c r="KC10" s="33">
        <f>'Cost Until 07-26'!KE2+'Cost Until 07-26'!KE31</f>
        <v>0</v>
      </c>
      <c r="KD10" s="33">
        <f>'Cost Until 07-26'!KF2+'Cost Until 07-26'!KF31</f>
        <v>0</v>
      </c>
      <c r="KE10" s="33">
        <f>'Cost Until 07-26'!KG2+'Cost Until 07-26'!KG31</f>
        <v>0</v>
      </c>
      <c r="KF10" s="33">
        <f>'Cost Until 07-26'!KH2+'Cost Until 07-26'!KH31</f>
        <v>0</v>
      </c>
      <c r="KG10" s="33">
        <f>'Cost Until 07-26'!KI2+'Cost Until 07-26'!KI31</f>
        <v>0</v>
      </c>
    </row>
    <row r="11" spans="1:293" s="1" customFormat="1">
      <c r="A11" s="496"/>
      <c r="B11" s="42" t="s">
        <v>761</v>
      </c>
      <c r="C11" s="42">
        <v>200</v>
      </c>
      <c r="D11" s="48">
        <f t="shared" si="0"/>
        <v>576929</v>
      </c>
      <c r="E11" s="32">
        <f>SUM('Cost Until 07-26'!G48:G50)</f>
        <v>0</v>
      </c>
      <c r="F11" s="32">
        <f>SUM('Cost Until 07-26'!H48:H50)</f>
        <v>1498</v>
      </c>
      <c r="G11" s="32">
        <f>SUM('Cost Until 07-26'!I48:I50)</f>
        <v>261</v>
      </c>
      <c r="H11" s="32">
        <f>SUM('Cost Until 07-26'!J48:J50)</f>
        <v>105</v>
      </c>
      <c r="I11" s="32">
        <f>SUM('Cost Until 07-26'!K48:K50)</f>
        <v>69</v>
      </c>
      <c r="J11" s="32">
        <f>SUM('Cost Until 07-26'!L48:L50)</f>
        <v>492</v>
      </c>
      <c r="K11" s="32">
        <f>SUM('Cost Until 07-26'!M48:M50)</f>
        <v>45901</v>
      </c>
      <c r="L11" s="32">
        <f>SUM('Cost Until 07-26'!N48:N50)</f>
        <v>25500</v>
      </c>
      <c r="M11" s="32">
        <f>SUM('Cost Until 07-26'!O48:O50)</f>
        <v>16993</v>
      </c>
      <c r="N11" s="32">
        <f>SUM('Cost Until 07-26'!P48:P50)</f>
        <v>8494</v>
      </c>
      <c r="O11" s="32">
        <f>SUM('Cost Until 07-26'!Q48:Q50)</f>
        <v>8596</v>
      </c>
      <c r="P11" s="32">
        <f>SUM('Cost Until 07-26'!R48:R50)</f>
        <v>8500</v>
      </c>
      <c r="Q11" s="32">
        <f>SUM('Cost Until 07-26'!S48:S50)</f>
        <v>478</v>
      </c>
      <c r="R11" s="32">
        <f>SUM('Cost Until 07-26'!T48:T50)</f>
        <v>8500</v>
      </c>
      <c r="S11" s="32">
        <f>SUM('Cost Until 07-26'!U48:U50)</f>
        <v>7480</v>
      </c>
      <c r="T11" s="32">
        <f>SUM('Cost Until 07-26'!V48:V50)</f>
        <v>7430</v>
      </c>
      <c r="U11" s="32">
        <f>SUM('Cost Until 07-26'!W48:W50)</f>
        <v>7480</v>
      </c>
      <c r="V11" s="32">
        <f>SUM('Cost Until 07-26'!X48:X50)</f>
        <v>7470</v>
      </c>
      <c r="W11" s="32">
        <f>SUM('Cost Until 07-26'!Y48:Y50)</f>
        <v>7430</v>
      </c>
      <c r="X11" s="32">
        <f>SUM('Cost Until 07-26'!Z48:Z50)</f>
        <v>14960</v>
      </c>
      <c r="Y11" s="32">
        <f>SUM('Cost Until 07-26'!AA48:AA50)</f>
        <v>7480</v>
      </c>
      <c r="Z11" s="32">
        <f>SUM('Cost Until 07-26'!AB48:AB50)</f>
        <v>0</v>
      </c>
      <c r="AA11" s="32">
        <f>SUM('Cost Until 07-26'!AC48:AC50)</f>
        <v>14820</v>
      </c>
      <c r="AB11" s="32">
        <f>SUM('Cost Until 07-26'!AD48:AD50)</f>
        <v>7480</v>
      </c>
      <c r="AC11" s="32">
        <f>SUM('Cost Until 07-26'!AE48:AE50)</f>
        <v>7480</v>
      </c>
      <c r="AD11" s="32">
        <f>SUM('Cost Until 07-26'!AF48:AF50)</f>
        <v>7422</v>
      </c>
      <c r="AE11" s="32">
        <f>SUM('Cost Until 07-26'!AG48:AG50)</f>
        <v>7480</v>
      </c>
      <c r="AF11" s="32">
        <f>SUM('Cost Until 07-26'!AH48:AH50)</f>
        <v>7480</v>
      </c>
      <c r="AG11" s="32">
        <f>SUM('Cost Until 07-26'!AI48:AI50)</f>
        <v>0</v>
      </c>
      <c r="AH11" s="32">
        <f>SUM('Cost Until 07-26'!AJ48:AJ50)</f>
        <v>14960</v>
      </c>
      <c r="AI11" s="32">
        <f>SUM('Cost Until 07-26'!AK48:AK50)</f>
        <v>0</v>
      </c>
      <c r="AJ11" s="32">
        <f>SUM('Cost Until 07-26'!AL48:AL50)</f>
        <v>14960</v>
      </c>
      <c r="AK11" s="32">
        <f>SUM('Cost Until 07-26'!AM48:AM50)</f>
        <v>7480</v>
      </c>
      <c r="AL11" s="32">
        <f>SUM('Cost Until 07-26'!AN48:AN50)</f>
        <v>8500</v>
      </c>
      <c r="AM11" s="32">
        <f>SUM('Cost Until 07-26'!AO48:AO50)</f>
        <v>0</v>
      </c>
      <c r="AN11" s="32">
        <f>SUM('Cost Until 07-26'!AP48:AP50)</f>
        <v>0</v>
      </c>
      <c r="AO11" s="32">
        <f>SUM('Cost Until 07-26'!AQ48:AQ50)</f>
        <v>17000</v>
      </c>
      <c r="AP11" s="32">
        <f>SUM('Cost Until 07-26'!AR48:AR50)</f>
        <v>8500</v>
      </c>
      <c r="AQ11" s="32">
        <f>SUM('Cost Until 07-26'!AS48:AS50)</f>
        <v>17000</v>
      </c>
      <c r="AR11" s="32">
        <f>SUM('Cost Until 07-26'!AT48:AT50)</f>
        <v>8500</v>
      </c>
      <c r="AS11" s="32">
        <f>SUM('Cost Until 07-26'!AU48:AU50)</f>
        <v>8500</v>
      </c>
      <c r="AT11" s="32">
        <f>SUM('Cost Until 07-26'!AV48:AV50)</f>
        <v>8552</v>
      </c>
      <c r="AU11" s="32">
        <f>SUM('Cost Until 07-26'!AW48:AW50)</f>
        <v>17000</v>
      </c>
      <c r="AV11" s="32">
        <f>SUM('Cost Until 07-26'!AX48:AX50)</f>
        <v>8503</v>
      </c>
      <c r="AW11" s="32">
        <f>SUM('Cost Until 07-26'!AY48:AY50)</f>
        <v>0</v>
      </c>
      <c r="AX11" s="32">
        <f>SUM('Cost Until 07-26'!AZ48:AZ50)</f>
        <v>18874</v>
      </c>
      <c r="AY11" s="32">
        <f>SUM('Cost Until 07-26'!BA48:BA50)</f>
        <v>10375</v>
      </c>
      <c r="AZ11" s="32">
        <f>SUM('Cost Until 07-26'!BB48:BB50)</f>
        <v>10646</v>
      </c>
      <c r="BA11" s="32">
        <f>SUM('Cost Until 07-26'!BC48:BC50)</f>
        <v>9460</v>
      </c>
      <c r="BB11" s="32">
        <f>SUM('Cost Until 07-26'!BD48:BD50)</f>
        <v>10740</v>
      </c>
      <c r="BC11" s="32">
        <f>SUM('Cost Until 07-26'!BE48:BE50)</f>
        <v>10100</v>
      </c>
      <c r="BD11" s="32">
        <f>SUM('Cost Until 07-26'!BF48:BF50)</f>
        <v>10000</v>
      </c>
      <c r="BE11" s="32">
        <f>SUM('Cost Until 07-26'!BG48:BG50)</f>
        <v>10000</v>
      </c>
      <c r="BF11" s="32">
        <f>SUM('Cost Until 07-26'!BH48:BH50)</f>
        <v>10000</v>
      </c>
      <c r="BG11" s="32">
        <f>SUM('Cost Until 07-26'!BI48:BI50)</f>
        <v>10000</v>
      </c>
      <c r="BH11" s="32">
        <f>SUM('Cost Until 07-26'!BJ48:BJ50)</f>
        <v>10000</v>
      </c>
      <c r="BI11" s="32">
        <f>SUM('Cost Until 07-26'!BK48:BK50)</f>
        <v>10000</v>
      </c>
      <c r="BJ11" s="32">
        <f>SUM('Cost Until 07-26'!BL48:BL50)</f>
        <v>10000</v>
      </c>
      <c r="BK11" s="32">
        <f>SUM('Cost Until 07-26'!BM48:BM50)</f>
        <v>10000</v>
      </c>
      <c r="BL11" s="32">
        <f>SUM('Cost Until 07-26'!BN48:BN50)</f>
        <v>10000</v>
      </c>
      <c r="BM11" s="32">
        <f>SUM('Cost Until 07-26'!BO48:BO50)</f>
        <v>10000</v>
      </c>
      <c r="BN11" s="32">
        <f>SUM('Cost Until 07-26'!BP48:BP50)</f>
        <v>10000</v>
      </c>
      <c r="BO11" s="32">
        <f>SUM('Cost Until 07-26'!BQ48:BQ50)</f>
        <v>10000</v>
      </c>
      <c r="BP11" s="220">
        <f>SUM('Cost Until 07-26'!BR48:BR50)</f>
        <v>10000</v>
      </c>
      <c r="BQ11" s="32">
        <f>SUM('Cost Until 07-26'!BS48:BS50)</f>
        <v>0</v>
      </c>
      <c r="BR11" s="32">
        <f>SUM('Cost Until 07-26'!BT48:BT50)</f>
        <v>0</v>
      </c>
      <c r="BS11" s="32">
        <f>SUM('Cost Until 07-26'!BU48:BU50)</f>
        <v>0</v>
      </c>
      <c r="BT11" s="32">
        <f>SUM('Cost Until 07-26'!BV48:BV50)</f>
        <v>0</v>
      </c>
      <c r="BU11" s="32">
        <f>SUM('Cost Until 07-26'!BW48:BW50)</f>
        <v>0</v>
      </c>
      <c r="BV11" s="32">
        <f>SUM('Cost Until 07-26'!BX48:BX50)</f>
        <v>0</v>
      </c>
      <c r="BW11" s="32">
        <f>SUM('Cost Until 07-26'!BY48:BY50)</f>
        <v>0</v>
      </c>
      <c r="BX11" s="32">
        <f>SUM('Cost Until 07-26'!BZ48:BZ50)</f>
        <v>0</v>
      </c>
      <c r="BY11" s="32">
        <f>SUM('Cost Until 07-26'!CA48:CA50)</f>
        <v>0</v>
      </c>
      <c r="BZ11" s="32">
        <f>SUM('Cost Until 07-26'!CB48:CB50)</f>
        <v>0</v>
      </c>
      <c r="CA11" s="32">
        <f>SUM('Cost Until 07-26'!CC48:CC50)</f>
        <v>0</v>
      </c>
      <c r="CB11" s="32">
        <f>SUM('Cost Until 07-26'!CD48:CD50)</f>
        <v>0</v>
      </c>
      <c r="CC11" s="32">
        <f>SUM('Cost Until 07-26'!CE48:CE50)</f>
        <v>0</v>
      </c>
      <c r="CD11" s="32">
        <f>SUM('Cost Until 07-26'!CF48:CF50)</f>
        <v>0</v>
      </c>
      <c r="CE11" s="32">
        <f>SUM('Cost Until 07-26'!CG48:CG50)</f>
        <v>0</v>
      </c>
      <c r="CF11" s="32">
        <f>SUM('Cost Until 07-26'!CH48:CH50)</f>
        <v>0</v>
      </c>
      <c r="CG11" s="32">
        <f>SUM('Cost Until 07-26'!CI48:CI50)</f>
        <v>0</v>
      </c>
      <c r="CH11" s="32">
        <f>SUM('Cost Until 07-26'!CJ48:CJ50)</f>
        <v>0</v>
      </c>
      <c r="CI11" s="32">
        <f>SUM('Cost Until 07-26'!CK48:CK50)</f>
        <v>0</v>
      </c>
      <c r="CJ11" s="32">
        <f>SUM('Cost Until 07-26'!CL48:CL50)</f>
        <v>0</v>
      </c>
      <c r="CK11" s="32">
        <f>SUM('Cost Until 07-26'!CM48:CM50)</f>
        <v>0</v>
      </c>
      <c r="CL11" s="32">
        <f>SUM('Cost Until 07-26'!CN48:CN50)</f>
        <v>0</v>
      </c>
      <c r="CM11" s="32">
        <f>SUM('Cost Until 07-26'!CO48:CO50)</f>
        <v>0</v>
      </c>
      <c r="CN11" s="32">
        <f>SUM('Cost Until 07-26'!CP48:CP50)</f>
        <v>0</v>
      </c>
      <c r="CO11" s="32">
        <f>SUM('Cost Until 07-26'!CQ48:CQ50)</f>
        <v>0</v>
      </c>
      <c r="CP11" s="32">
        <f>SUM('Cost Until 07-26'!CR48:CR50)</f>
        <v>0</v>
      </c>
      <c r="CQ11" s="32">
        <f>SUM('Cost Until 07-26'!CS48:CS50)</f>
        <v>0</v>
      </c>
      <c r="CR11" s="32">
        <f>SUM('Cost Until 07-26'!CT48:CT50)</f>
        <v>0</v>
      </c>
      <c r="CS11" s="32">
        <f>SUM('Cost Until 07-26'!CU48:CU50)</f>
        <v>0</v>
      </c>
      <c r="CT11" s="32">
        <f>SUM('Cost Until 07-26'!CV48:CV50)</f>
        <v>0</v>
      </c>
      <c r="CU11" s="32">
        <f>SUM('Cost Until 07-26'!CW48:CW50)</f>
        <v>0</v>
      </c>
      <c r="CV11" s="32">
        <f>SUM('Cost Until 07-26'!CX48:CX50)</f>
        <v>0</v>
      </c>
      <c r="CW11" s="32">
        <f>SUM('Cost Until 07-26'!CY48:CY50)</f>
        <v>0</v>
      </c>
      <c r="CX11" s="32">
        <f>SUM('Cost Until 07-26'!CZ48:CZ50)</f>
        <v>0</v>
      </c>
      <c r="CY11" s="32">
        <f>SUM('Cost Until 07-26'!DA48:DA50)</f>
        <v>0</v>
      </c>
      <c r="CZ11" s="32">
        <f>SUM('Cost Until 07-26'!DB48:DB50)</f>
        <v>0</v>
      </c>
      <c r="DA11" s="32">
        <f>SUM('Cost Until 07-26'!DC48:DC50)</f>
        <v>0</v>
      </c>
      <c r="DB11" s="32">
        <f>SUM('Cost Until 07-26'!DD48:DD50)</f>
        <v>0</v>
      </c>
      <c r="DC11" s="32">
        <f>SUM('Cost Until 07-26'!DE48:DE50)</f>
        <v>0</v>
      </c>
      <c r="DD11" s="32">
        <f>SUM('Cost Until 07-26'!DF48:DF50)</f>
        <v>0</v>
      </c>
      <c r="DE11" s="32">
        <f>SUM('Cost Until 07-26'!DG48:DG50)</f>
        <v>0</v>
      </c>
      <c r="DF11" s="32">
        <f>SUM('Cost Until 07-26'!DH48:DH50)</f>
        <v>0</v>
      </c>
      <c r="DG11" s="32">
        <f>SUM('Cost Until 07-26'!DI48:DI50)</f>
        <v>0</v>
      </c>
      <c r="DH11" s="32">
        <f>SUM('Cost Until 07-26'!DJ48:DJ50)</f>
        <v>0</v>
      </c>
      <c r="DI11" s="32">
        <f>SUM('Cost Until 07-26'!DK48:DK50)</f>
        <v>0</v>
      </c>
      <c r="DJ11" s="32">
        <f>SUM('Cost Until 07-26'!DL48:DL50)</f>
        <v>0</v>
      </c>
      <c r="DK11" s="32">
        <f>SUM('Cost Until 07-26'!DM48:DM50)</f>
        <v>0</v>
      </c>
      <c r="DL11" s="32">
        <f>SUM('Cost Until 07-26'!DN48:DN50)</f>
        <v>0</v>
      </c>
      <c r="DM11" s="32">
        <f>SUM('Cost Until 07-26'!DO48:DO50)</f>
        <v>0</v>
      </c>
      <c r="DN11" s="32">
        <f>SUM('Cost Until 07-26'!DP48:DP50)</f>
        <v>0</v>
      </c>
      <c r="DO11" s="32">
        <f>SUM('Cost Until 07-26'!DQ48:DQ50)</f>
        <v>0</v>
      </c>
      <c r="DP11" s="32">
        <f>SUM('Cost Until 07-26'!DR48:DR50)</f>
        <v>0</v>
      </c>
      <c r="DQ11" s="32">
        <f>SUM('Cost Until 07-26'!DS48:DS50)</f>
        <v>0</v>
      </c>
      <c r="DR11" s="32">
        <f>SUM('Cost Until 07-26'!DT48:DT50)</f>
        <v>0</v>
      </c>
      <c r="DS11" s="32">
        <f>SUM('Cost Until 07-26'!DU48:DU50)</f>
        <v>0</v>
      </c>
      <c r="DT11" s="32">
        <f>SUM('Cost Until 07-26'!DV48:DV50)</f>
        <v>0</v>
      </c>
      <c r="DU11" s="32">
        <f>SUM('Cost Until 07-26'!DW48:DW50)</f>
        <v>0</v>
      </c>
      <c r="DV11" s="32">
        <f>SUM('Cost Until 07-26'!DX48:DX50)</f>
        <v>0</v>
      </c>
      <c r="DW11" s="32">
        <f>SUM('Cost Until 07-26'!DY48:DY50)</f>
        <v>0</v>
      </c>
      <c r="DX11" s="32">
        <f>SUM('Cost Until 07-26'!DZ48:DZ50)</f>
        <v>0</v>
      </c>
      <c r="DY11" s="32">
        <f>SUM('Cost Until 07-26'!EA48:EA50)</f>
        <v>0</v>
      </c>
      <c r="DZ11" s="32">
        <f>SUM('Cost Until 07-26'!EB48:EB50)</f>
        <v>0</v>
      </c>
      <c r="EA11" s="32">
        <f>SUM('Cost Until 07-26'!EC48:EC50)</f>
        <v>0</v>
      </c>
      <c r="EB11" s="32">
        <f>SUM('Cost Until 07-26'!ED48:ED50)</f>
        <v>0</v>
      </c>
      <c r="EC11" s="32">
        <f>SUM('Cost Until 07-26'!EE48:EE50)</f>
        <v>0</v>
      </c>
      <c r="ED11" s="32">
        <f>SUM('Cost Until 07-26'!EF48:EF50)</f>
        <v>0</v>
      </c>
      <c r="EE11" s="32">
        <f>SUM('Cost Until 07-26'!EG48:EG50)</f>
        <v>0</v>
      </c>
      <c r="EF11" s="32">
        <f>SUM('Cost Until 07-26'!EH48:EH50)</f>
        <v>0</v>
      </c>
      <c r="EG11" s="32">
        <f>SUM('Cost Until 07-26'!EI48:EI50)</f>
        <v>0</v>
      </c>
      <c r="EH11" s="32">
        <f>SUM('Cost Until 07-26'!EJ48:EJ50)</f>
        <v>0</v>
      </c>
      <c r="EI11" s="32">
        <f>SUM('Cost Until 07-26'!EK48:EK50)</f>
        <v>0</v>
      </c>
      <c r="EJ11" s="32">
        <f>SUM('Cost Until 07-26'!EL48:EL50)</f>
        <v>0</v>
      </c>
      <c r="EK11" s="32">
        <f>SUM('Cost Until 07-26'!EM48:EM50)</f>
        <v>0</v>
      </c>
      <c r="EL11" s="32">
        <f>SUM('Cost Until 07-26'!EN48:EN50)</f>
        <v>0</v>
      </c>
      <c r="EM11" s="32">
        <f>SUM('Cost Until 07-26'!EO48:EO50)</f>
        <v>0</v>
      </c>
      <c r="EN11" s="32">
        <f>SUM('Cost Until 07-26'!EP48:EP50)</f>
        <v>0</v>
      </c>
      <c r="EO11" s="32">
        <f>SUM('Cost Until 07-26'!EQ48:EQ50)</f>
        <v>0</v>
      </c>
      <c r="EP11" s="32">
        <f>SUM('Cost Until 07-26'!ER48:ER50)</f>
        <v>0</v>
      </c>
      <c r="EQ11" s="32">
        <f>SUM('Cost Until 07-26'!ES48:ES50)</f>
        <v>0</v>
      </c>
      <c r="ER11" s="32">
        <f>SUM('Cost Until 07-26'!ET48:ET50)</f>
        <v>0</v>
      </c>
      <c r="ES11" s="32">
        <f>SUM('Cost Until 07-26'!EU48:EU50)</f>
        <v>0</v>
      </c>
      <c r="ET11" s="32">
        <f>SUM('Cost Until 07-26'!EV48:EV50)</f>
        <v>0</v>
      </c>
      <c r="EU11" s="32">
        <f>SUM('Cost Until 07-26'!EW48:EW50)</f>
        <v>0</v>
      </c>
      <c r="EV11" s="32">
        <f>SUM('Cost Until 07-26'!EX48:EX50)</f>
        <v>0</v>
      </c>
      <c r="EW11" s="32">
        <f>SUM('Cost Until 07-26'!EY48:EY50)</f>
        <v>0</v>
      </c>
      <c r="EX11" s="32">
        <f>SUM('Cost Until 07-26'!EZ48:EZ50)</f>
        <v>0</v>
      </c>
      <c r="EY11" s="32">
        <f>SUM('Cost Until 07-26'!FA48:FA50)</f>
        <v>0</v>
      </c>
      <c r="EZ11" s="32">
        <f>SUM('Cost Until 07-26'!FB48:FB50)</f>
        <v>0</v>
      </c>
      <c r="FA11" s="32">
        <f>SUM('Cost Until 07-26'!FC48:FC50)</f>
        <v>0</v>
      </c>
      <c r="FB11" s="32">
        <f>SUM('Cost Until 07-26'!FD48:FD50)</f>
        <v>0</v>
      </c>
      <c r="FC11" s="32">
        <f>SUM('Cost Until 07-26'!FE48:FE50)</f>
        <v>0</v>
      </c>
      <c r="FD11" s="32">
        <f>SUM('Cost Until 07-26'!FF48:FF50)</f>
        <v>0</v>
      </c>
      <c r="FE11" s="32">
        <f>SUM('Cost Until 07-26'!FG48:FG50)</f>
        <v>0</v>
      </c>
      <c r="FF11" s="32">
        <f>SUM('Cost Until 07-26'!FH48:FH50)</f>
        <v>0</v>
      </c>
      <c r="FG11" s="32">
        <f>SUM('Cost Until 07-26'!FI48:FI50)</f>
        <v>0</v>
      </c>
      <c r="FH11" s="32">
        <f>SUM('Cost Until 07-26'!FJ48:FJ50)</f>
        <v>0</v>
      </c>
      <c r="FI11" s="32">
        <f>SUM('Cost Until 07-26'!FK48:FK50)</f>
        <v>0</v>
      </c>
      <c r="FJ11" s="32">
        <f>SUM('Cost Until 07-26'!FL48:FL50)</f>
        <v>0</v>
      </c>
      <c r="FK11" s="32">
        <f>SUM('Cost Until 07-26'!FM48:FM50)</f>
        <v>0</v>
      </c>
      <c r="FL11" s="32">
        <f>SUM('Cost Until 07-26'!FN48:FN50)</f>
        <v>0</v>
      </c>
      <c r="FM11" s="32">
        <f>SUM('Cost Until 07-26'!FO48:FO50)</f>
        <v>0</v>
      </c>
      <c r="FN11" s="32">
        <f>SUM('Cost Until 07-26'!FP48:FP50)</f>
        <v>0</v>
      </c>
      <c r="FO11" s="32">
        <f>SUM('Cost Until 07-26'!FQ48:FQ50)</f>
        <v>0</v>
      </c>
      <c r="FP11" s="32">
        <f>SUM('Cost Until 07-26'!FR48:FR50)</f>
        <v>0</v>
      </c>
      <c r="FQ11" s="32">
        <f>SUM('Cost Until 07-26'!FS48:FS50)</f>
        <v>0</v>
      </c>
      <c r="FR11" s="32">
        <f>SUM('Cost Until 07-26'!FT48:FT50)</f>
        <v>0</v>
      </c>
      <c r="FS11" s="32">
        <f>SUM('Cost Until 07-26'!FU48:FU50)</f>
        <v>0</v>
      </c>
      <c r="FT11" s="32">
        <f>SUM('Cost Until 07-26'!FV48:FV50)</f>
        <v>0</v>
      </c>
      <c r="FU11" s="32">
        <f>SUM('Cost Until 07-26'!FW48:FW50)</f>
        <v>0</v>
      </c>
      <c r="FV11" s="32">
        <f>SUM('Cost Until 07-26'!FX48:FX50)</f>
        <v>0</v>
      </c>
      <c r="FW11" s="32">
        <f>SUM('Cost Until 07-26'!FY48:FY50)</f>
        <v>0</v>
      </c>
      <c r="FX11" s="32">
        <f>SUM('Cost Until 07-26'!FZ48:FZ50)</f>
        <v>0</v>
      </c>
      <c r="FY11" s="32">
        <f>SUM('Cost Until 07-26'!GA48:GA50)</f>
        <v>0</v>
      </c>
      <c r="FZ11" s="32">
        <f>SUM('Cost Until 07-26'!GB48:GB50)</f>
        <v>0</v>
      </c>
      <c r="GA11" s="32">
        <f>SUM('Cost Until 07-26'!GC48:GC50)</f>
        <v>0</v>
      </c>
      <c r="GB11" s="32">
        <f>SUM('Cost Until 07-26'!GD48:GD50)</f>
        <v>0</v>
      </c>
      <c r="GC11" s="32">
        <f>SUM('Cost Until 07-26'!GE48:GE50)</f>
        <v>0</v>
      </c>
      <c r="GD11" s="32">
        <f>SUM('Cost Until 07-26'!GF48:GF50)</f>
        <v>0</v>
      </c>
      <c r="GE11" s="32">
        <f>SUM('Cost Until 07-26'!GG48:GG50)</f>
        <v>0</v>
      </c>
      <c r="GF11" s="32">
        <f>SUM('Cost Until 07-26'!GH48:GH50)</f>
        <v>0</v>
      </c>
      <c r="GG11" s="32">
        <f>SUM('Cost Until 07-26'!GI48:GI50)</f>
        <v>0</v>
      </c>
      <c r="GH11" s="32">
        <f>SUM('Cost Until 07-26'!GJ48:GJ50)</f>
        <v>0</v>
      </c>
      <c r="GI11" s="32">
        <f>SUM('Cost Until 07-26'!GK48:GK50)</f>
        <v>0</v>
      </c>
      <c r="GJ11" s="32">
        <f>SUM('Cost Until 07-26'!GL48:GL50)</f>
        <v>0</v>
      </c>
      <c r="GK11" s="32">
        <f>SUM('Cost Until 07-26'!GM48:GM50)</f>
        <v>0</v>
      </c>
      <c r="GL11" s="32">
        <f>SUM('Cost Until 07-26'!GN48:GN50)</f>
        <v>0</v>
      </c>
      <c r="GM11" s="32">
        <f>SUM('Cost Until 07-26'!GO48:GO50)</f>
        <v>0</v>
      </c>
      <c r="GN11" s="32">
        <f>SUM('Cost Until 07-26'!GP48:GP50)</f>
        <v>0</v>
      </c>
      <c r="GO11" s="32">
        <f>SUM('Cost Until 07-26'!GQ48:GQ50)</f>
        <v>0</v>
      </c>
      <c r="GP11" s="32">
        <f>SUM('Cost Until 07-26'!GR48:GR50)</f>
        <v>0</v>
      </c>
      <c r="GQ11" s="32">
        <f>SUM('Cost Until 07-26'!GS48:GS50)</f>
        <v>0</v>
      </c>
      <c r="GR11" s="32">
        <f>SUM('Cost Until 07-26'!GT48:GT50)</f>
        <v>0</v>
      </c>
      <c r="GS11" s="32">
        <f>SUM('Cost Until 07-26'!GU48:GU50)</f>
        <v>0</v>
      </c>
      <c r="GT11" s="32">
        <f>SUM('Cost Until 07-26'!GV48:GV50)</f>
        <v>0</v>
      </c>
      <c r="GU11" s="32">
        <f>SUM('Cost Until 07-26'!GW48:GW50)</f>
        <v>0</v>
      </c>
      <c r="GV11" s="32">
        <f>SUM('Cost Until 07-26'!GX48:GX50)</f>
        <v>0</v>
      </c>
      <c r="GW11" s="32">
        <f>SUM('Cost Until 07-26'!GY48:GY50)</f>
        <v>0</v>
      </c>
      <c r="GX11" s="32">
        <f>SUM('Cost Until 07-26'!GZ48:GZ50)</f>
        <v>0</v>
      </c>
      <c r="GY11" s="32">
        <f>SUM('Cost Until 07-26'!HA48:HA50)</f>
        <v>0</v>
      </c>
      <c r="GZ11" s="32">
        <f>SUM('Cost Until 07-26'!HB48:HB50)</f>
        <v>0</v>
      </c>
      <c r="HA11" s="32">
        <f>SUM('Cost Until 07-26'!HC48:HC50)</f>
        <v>0</v>
      </c>
      <c r="HB11" s="32">
        <f>SUM('Cost Until 07-26'!HD48:HD50)</f>
        <v>0</v>
      </c>
      <c r="HC11" s="32">
        <f>SUM('Cost Until 07-26'!HE48:HE50)</f>
        <v>0</v>
      </c>
      <c r="HD11" s="32">
        <f>SUM('Cost Until 07-26'!HF48:HF50)</f>
        <v>0</v>
      </c>
      <c r="HE11" s="32">
        <f>SUM('Cost Until 07-26'!HG48:HG50)</f>
        <v>0</v>
      </c>
      <c r="HF11" s="32">
        <f>SUM('Cost Until 07-26'!HH48:HH50)</f>
        <v>0</v>
      </c>
      <c r="HG11" s="32">
        <f>SUM('Cost Until 07-26'!HI48:HI50)</f>
        <v>0</v>
      </c>
      <c r="HH11" s="32">
        <f>SUM('Cost Until 07-26'!HJ48:HJ50)</f>
        <v>0</v>
      </c>
      <c r="HI11" s="32">
        <f>SUM('Cost Until 07-26'!HK48:HK50)</f>
        <v>0</v>
      </c>
      <c r="HJ11" s="32">
        <f>SUM('Cost Until 07-26'!HL48:HL50)</f>
        <v>0</v>
      </c>
      <c r="HK11" s="32">
        <f>SUM('Cost Until 07-26'!HM48:HM50)</f>
        <v>0</v>
      </c>
      <c r="HL11" s="32">
        <f>SUM('Cost Until 07-26'!HN48:HN50)</f>
        <v>0</v>
      </c>
      <c r="HM11" s="32">
        <f>SUM('Cost Until 07-26'!HO48:HO50)</f>
        <v>0</v>
      </c>
      <c r="HN11" s="32">
        <f>SUM('Cost Until 07-26'!HP48:HP50)</f>
        <v>0</v>
      </c>
      <c r="HO11" s="32">
        <f>SUM('Cost Until 07-26'!HQ48:HQ50)</f>
        <v>0</v>
      </c>
      <c r="HP11" s="32">
        <f>SUM('Cost Until 07-26'!HR48:HR50)</f>
        <v>0</v>
      </c>
      <c r="HQ11" s="32">
        <f>SUM('Cost Until 07-26'!HS48:HS50)</f>
        <v>0</v>
      </c>
      <c r="HR11" s="32">
        <f>SUM('Cost Until 07-26'!HT48:HT50)</f>
        <v>0</v>
      </c>
      <c r="HS11" s="32">
        <f>SUM('Cost Until 07-26'!HU48:HU50)</f>
        <v>0</v>
      </c>
      <c r="HT11" s="32">
        <f>SUM('Cost Until 07-26'!HV48:HV50)</f>
        <v>0</v>
      </c>
      <c r="HU11" s="32">
        <f>SUM('Cost Until 07-26'!HW48:HW50)</f>
        <v>0</v>
      </c>
      <c r="HV11" s="32">
        <f>SUM('Cost Until 07-26'!HX48:HX50)</f>
        <v>0</v>
      </c>
      <c r="HW11" s="32">
        <f>SUM('Cost Until 07-26'!HY48:HY50)</f>
        <v>0</v>
      </c>
      <c r="HX11" s="32">
        <f>SUM('Cost Until 07-26'!HZ48:HZ50)</f>
        <v>0</v>
      </c>
      <c r="HY11" s="32">
        <f>SUM('Cost Until 07-26'!IA48:IA50)</f>
        <v>0</v>
      </c>
      <c r="HZ11" s="32">
        <f>SUM('Cost Until 07-26'!IB48:IB50)</f>
        <v>0</v>
      </c>
      <c r="IA11" s="32">
        <f>SUM('Cost Until 07-26'!IC48:IC50)</f>
        <v>0</v>
      </c>
      <c r="IB11" s="32">
        <f>SUM('Cost Until 07-26'!ID48:ID50)</f>
        <v>0</v>
      </c>
      <c r="IC11" s="32">
        <f>SUM('Cost Until 07-26'!IE48:IE50)</f>
        <v>0</v>
      </c>
      <c r="ID11" s="32">
        <f>SUM('Cost Until 07-26'!IF48:IF50)</f>
        <v>0</v>
      </c>
      <c r="IE11" s="32">
        <f>SUM('Cost Until 07-26'!IG48:IG50)</f>
        <v>0</v>
      </c>
      <c r="IF11" s="32">
        <f>SUM('Cost Until 07-26'!IH48:IH50)</f>
        <v>0</v>
      </c>
      <c r="IG11" s="32">
        <f>SUM('Cost Until 07-26'!II48:II50)</f>
        <v>0</v>
      </c>
      <c r="IH11" s="32">
        <f>SUM('Cost Until 07-26'!IJ48:IJ50)</f>
        <v>0</v>
      </c>
      <c r="II11" s="32">
        <f>SUM('Cost Until 07-26'!IK48:IK50)</f>
        <v>0</v>
      </c>
      <c r="IJ11" s="32">
        <f>SUM('Cost Until 07-26'!IL48:IL50)</f>
        <v>0</v>
      </c>
      <c r="IK11" s="32">
        <f>SUM('Cost Until 07-26'!IM48:IM50)</f>
        <v>0</v>
      </c>
      <c r="IL11" s="32">
        <f>SUM('Cost Until 07-26'!IN48:IN50)</f>
        <v>0</v>
      </c>
      <c r="IM11" s="32">
        <f>SUM('Cost Until 07-26'!IO48:IO50)</f>
        <v>0</v>
      </c>
      <c r="IN11" s="32">
        <f>SUM('Cost Until 07-26'!IP48:IP50)</f>
        <v>0</v>
      </c>
      <c r="IO11" s="32">
        <f>SUM('Cost Until 07-26'!IQ48:IQ50)</f>
        <v>0</v>
      </c>
      <c r="IP11" s="32">
        <f>SUM('Cost Until 07-26'!IR48:IR50)</f>
        <v>0</v>
      </c>
      <c r="IQ11" s="32">
        <f>SUM('Cost Until 07-26'!IS48:IS50)</f>
        <v>0</v>
      </c>
      <c r="IR11" s="32">
        <f>SUM('Cost Until 07-26'!IT48:IT50)</f>
        <v>0</v>
      </c>
      <c r="IS11" s="32">
        <f>SUM('Cost Until 07-26'!IU48:IU50)</f>
        <v>0</v>
      </c>
      <c r="IT11" s="32">
        <f>SUM('Cost Until 07-26'!IV48:IV50)</f>
        <v>0</v>
      </c>
      <c r="IU11" s="32">
        <f>SUM('Cost Until 07-26'!IW48:IW50)</f>
        <v>0</v>
      </c>
      <c r="IV11" s="32">
        <f>SUM('Cost Until 07-26'!IX48:IX50)</f>
        <v>0</v>
      </c>
      <c r="IW11" s="32">
        <f>SUM('Cost Until 07-26'!IY48:IY50)</f>
        <v>0</v>
      </c>
      <c r="IX11" s="32">
        <f>SUM('Cost Until 07-26'!IZ48:IZ50)</f>
        <v>0</v>
      </c>
      <c r="IY11" s="32">
        <f>SUM('Cost Until 07-26'!JA48:JA50)</f>
        <v>0</v>
      </c>
      <c r="IZ11" s="32">
        <f>SUM('Cost Until 07-26'!JB48:JB50)</f>
        <v>0</v>
      </c>
      <c r="JA11" s="32">
        <f>SUM('Cost Until 07-26'!JC48:JC50)</f>
        <v>0</v>
      </c>
      <c r="JB11" s="32">
        <f>SUM('Cost Until 07-26'!JD48:JD50)</f>
        <v>0</v>
      </c>
      <c r="JC11" s="32">
        <f>SUM('Cost Until 07-26'!JE48:JE50)</f>
        <v>0</v>
      </c>
      <c r="JD11" s="32">
        <f>SUM('Cost Until 07-26'!JF48:JF50)</f>
        <v>0</v>
      </c>
      <c r="JE11" s="32">
        <f>SUM('Cost Until 07-26'!JG48:JG50)</f>
        <v>0</v>
      </c>
      <c r="JF11" s="32">
        <f>SUM('Cost Until 07-26'!JH48:JH50)</f>
        <v>0</v>
      </c>
      <c r="JG11" s="32">
        <f>SUM('Cost Until 07-26'!JI48:JI50)</f>
        <v>0</v>
      </c>
      <c r="JH11" s="32">
        <f>SUM('Cost Until 07-26'!JJ48:JJ50)</f>
        <v>0</v>
      </c>
      <c r="JI11" s="32">
        <f>SUM('Cost Until 07-26'!JK48:JK50)</f>
        <v>0</v>
      </c>
      <c r="JJ11" s="32">
        <f>SUM('Cost Until 07-26'!JL48:JL50)</f>
        <v>0</v>
      </c>
      <c r="JK11" s="32">
        <f>SUM('Cost Until 07-26'!JM48:JM50)</f>
        <v>0</v>
      </c>
      <c r="JL11" s="32">
        <f>SUM('Cost Until 07-26'!JN48:JN50)</f>
        <v>0</v>
      </c>
      <c r="JM11" s="32">
        <f>SUM('Cost Until 07-26'!JO48:JO50)</f>
        <v>0</v>
      </c>
      <c r="JN11" s="32">
        <f>SUM('Cost Until 07-26'!JP48:JP50)</f>
        <v>0</v>
      </c>
      <c r="JO11" s="32">
        <f>SUM('Cost Until 07-26'!JQ48:JQ50)</f>
        <v>0</v>
      </c>
      <c r="JP11" s="32">
        <f>SUM('Cost Until 07-26'!JR48:JR50)</f>
        <v>0</v>
      </c>
      <c r="JQ11" s="32">
        <f>SUM('Cost Until 07-26'!JS48:JS50)</f>
        <v>0</v>
      </c>
      <c r="JR11" s="32">
        <f>SUM('Cost Until 07-26'!JT48:JT50)</f>
        <v>0</v>
      </c>
      <c r="JS11" s="32">
        <f>SUM('Cost Until 07-26'!JU48:JU50)</f>
        <v>0</v>
      </c>
      <c r="JT11" s="32">
        <f>SUM('Cost Until 07-26'!JV48:JV50)</f>
        <v>0</v>
      </c>
      <c r="JU11" s="32">
        <f>SUM('Cost Until 07-26'!JW48:JW50)</f>
        <v>0</v>
      </c>
      <c r="JV11" s="32">
        <f>SUM('Cost Until 07-26'!JX48:JX50)</f>
        <v>0</v>
      </c>
      <c r="JW11" s="32">
        <f>SUM('Cost Until 07-26'!JY48:JY50)</f>
        <v>0</v>
      </c>
      <c r="JX11" s="32">
        <f>SUM('Cost Until 07-26'!JZ48:JZ50)</f>
        <v>0</v>
      </c>
      <c r="JY11" s="32">
        <f>SUM('Cost Until 07-26'!KA48:KA50)</f>
        <v>0</v>
      </c>
      <c r="JZ11" s="32">
        <f>SUM('Cost Until 07-26'!KB48:KB50)</f>
        <v>0</v>
      </c>
      <c r="KA11" s="32">
        <f>SUM('Cost Until 07-26'!KC48:KC50)</f>
        <v>0</v>
      </c>
      <c r="KB11" s="32">
        <f>SUM('Cost Until 07-26'!KD48:KD50)</f>
        <v>0</v>
      </c>
      <c r="KC11" s="32">
        <f>SUM('Cost Until 07-26'!KE48:KE50)</f>
        <v>0</v>
      </c>
      <c r="KD11" s="32">
        <f>SUM('Cost Until 07-26'!KF48:KF50)</f>
        <v>0</v>
      </c>
      <c r="KE11" s="32">
        <f>SUM('Cost Until 07-26'!KG48:KG50)</f>
        <v>0</v>
      </c>
      <c r="KF11" s="32">
        <f>SUM('Cost Until 07-26'!KH48:KH50)</f>
        <v>0</v>
      </c>
      <c r="KG11" s="32">
        <f>SUM('Cost Until 07-26'!KI48:KI50)</f>
        <v>0</v>
      </c>
    </row>
    <row r="12" spans="1:293" s="1" customFormat="1">
      <c r="A12" s="496"/>
      <c r="B12" s="42" t="s">
        <v>762</v>
      </c>
      <c r="C12" s="42">
        <v>200</v>
      </c>
      <c r="D12" s="48">
        <f t="shared" si="0"/>
        <v>1043357.7860912948</v>
      </c>
      <c r="E12" s="32">
        <f>SUM('Cost Until 07-26'!G51:G61)</f>
        <v>0</v>
      </c>
      <c r="F12" s="32">
        <f>SUM('Cost Until 07-26'!H51:H61)</f>
        <v>0</v>
      </c>
      <c r="G12" s="32">
        <f>SUM('Cost Until 07-26'!I51:I61)</f>
        <v>0</v>
      </c>
      <c r="H12" s="32">
        <f>SUM('Cost Until 07-26'!J51:J61)</f>
        <v>0</v>
      </c>
      <c r="I12" s="32">
        <f>SUM('Cost Until 07-26'!K51:K61)</f>
        <v>0</v>
      </c>
      <c r="J12" s="32">
        <f>SUM('Cost Until 07-26'!L51:L61)</f>
        <v>1106</v>
      </c>
      <c r="K12" s="32">
        <f>SUM('Cost Until 07-26'!M51:M61)</f>
        <v>1156</v>
      </c>
      <c r="L12" s="32">
        <f>SUM('Cost Until 07-26'!N51:N61)</f>
        <v>0</v>
      </c>
      <c r="M12" s="32">
        <f>SUM('Cost Until 07-26'!O51:O61)</f>
        <v>0</v>
      </c>
      <c r="N12" s="32">
        <f>SUM('Cost Until 07-26'!P51:P61)</f>
        <v>1506</v>
      </c>
      <c r="O12" s="32">
        <f>SUM('Cost Until 07-26'!Q51:Q61)</f>
        <v>4405</v>
      </c>
      <c r="P12" s="32">
        <f>SUM('Cost Until 07-26'!R51:R61)</f>
        <v>67</v>
      </c>
      <c r="Q12" s="32">
        <f>SUM('Cost Until 07-26'!S51:S61)</f>
        <v>0</v>
      </c>
      <c r="R12" s="32">
        <f>SUM('Cost Until 07-26'!T51:T61)</f>
        <v>1781</v>
      </c>
      <c r="S12" s="32">
        <f>SUM('Cost Until 07-26'!U51:U61)</f>
        <v>26</v>
      </c>
      <c r="T12" s="32">
        <f>SUM('Cost Until 07-26'!V51:V61)</f>
        <v>4489</v>
      </c>
      <c r="U12" s="32">
        <f>SUM('Cost Until 07-26'!W51:W61)</f>
        <v>1266</v>
      </c>
      <c r="V12" s="32">
        <f>SUM('Cost Until 07-26'!X51:X61)</f>
        <v>2809</v>
      </c>
      <c r="W12" s="32">
        <f>SUM('Cost Until 07-26'!Y51:Y61)</f>
        <v>5924</v>
      </c>
      <c r="X12" s="32">
        <f>SUM('Cost Until 07-26'!Z51:Z61)</f>
        <v>2058</v>
      </c>
      <c r="Y12" s="32">
        <f>SUM('Cost Until 07-26'!AA51:AA61)</f>
        <v>34113</v>
      </c>
      <c r="Z12" s="32">
        <f>SUM('Cost Until 07-26'!AB51:AB61)</f>
        <v>0</v>
      </c>
      <c r="AA12" s="32">
        <f>SUM('Cost Until 07-26'!AC51:AC61)</f>
        <v>29184</v>
      </c>
      <c r="AB12" s="32">
        <f>SUM('Cost Until 07-26'!AD51:AD61)</f>
        <v>0</v>
      </c>
      <c r="AC12" s="32">
        <f>SUM('Cost Until 07-26'!AE51:AE61)</f>
        <v>1528</v>
      </c>
      <c r="AD12" s="32">
        <f>SUM('Cost Until 07-26'!AF51:AF61)</f>
        <v>39730</v>
      </c>
      <c r="AE12" s="32">
        <f>SUM('Cost Until 07-26'!AG51:AG61)</f>
        <v>3008</v>
      </c>
      <c r="AF12" s="32">
        <f>SUM('Cost Until 07-26'!AH51:AH61)</f>
        <v>1768</v>
      </c>
      <c r="AG12" s="32">
        <f>SUM('Cost Until 07-26'!AI51:AI61)</f>
        <v>0</v>
      </c>
      <c r="AH12" s="32">
        <f>SUM('Cost Until 07-26'!AJ51:AJ61)</f>
        <v>1950</v>
      </c>
      <c r="AI12" s="32">
        <f>SUM('Cost Until 07-26'!AK51:AK61)</f>
        <v>26546</v>
      </c>
      <c r="AJ12" s="32">
        <f>SUM('Cost Until 07-26'!AL51:AL61)</f>
        <v>72022</v>
      </c>
      <c r="AK12" s="32">
        <f>SUM('Cost Until 07-26'!AM51:AM61)</f>
        <v>13562</v>
      </c>
      <c r="AL12" s="32">
        <f>SUM('Cost Until 07-26'!AN51:AN61)</f>
        <v>42706</v>
      </c>
      <c r="AM12" s="32">
        <f>SUM('Cost Until 07-26'!AO51:AO61)</f>
        <v>0</v>
      </c>
      <c r="AN12" s="32">
        <f>SUM('Cost Until 07-26'!AP51:AP61)</f>
        <v>33716</v>
      </c>
      <c r="AO12" s="32">
        <f>SUM('Cost Until 07-26'!AQ51:AQ61)</f>
        <v>108721</v>
      </c>
      <c r="AP12" s="32">
        <f>SUM('Cost Until 07-26'!AR51:AR61)</f>
        <v>0</v>
      </c>
      <c r="AQ12" s="32">
        <f>SUM('Cost Until 07-26'!AS51:AS61)</f>
        <v>225</v>
      </c>
      <c r="AR12" s="32">
        <f>SUM('Cost Until 07-26'!AT51:AT61)</f>
        <v>49387</v>
      </c>
      <c r="AS12" s="32">
        <f>SUM('Cost Until 07-26'!AU51:AU61)</f>
        <v>9465</v>
      </c>
      <c r="AT12" s="32">
        <f>SUM('Cost Until 07-26'!AV51:AV61)</f>
        <v>16624</v>
      </c>
      <c r="AU12" s="32">
        <f>SUM('Cost Until 07-26'!AW51:AW61)</f>
        <v>44304</v>
      </c>
      <c r="AV12" s="32">
        <f>SUM('Cost Until 07-26'!AX51:AX61)</f>
        <v>46921</v>
      </c>
      <c r="AW12" s="32">
        <f>SUM('Cost Until 07-26'!AY51:AY61)</f>
        <v>3972</v>
      </c>
      <c r="AX12" s="32">
        <f>SUM('Cost Until 07-26'!AZ51:AZ61)</f>
        <v>20000</v>
      </c>
      <c r="AY12" s="32">
        <f>SUM('Cost Until 07-26'!BA51:BA61)</f>
        <v>20079</v>
      </c>
      <c r="AZ12" s="32">
        <f>SUM('Cost Until 07-26'!BB51:BB61)</f>
        <v>88747</v>
      </c>
      <c r="BA12" s="32">
        <f>SUM('Cost Until 07-26'!BC51:BC58)+SUM('Cost Until 07-26'!BC60:BC61)</f>
        <v>15299</v>
      </c>
      <c r="BB12" s="32">
        <f>SUM('Cost Until 07-26'!BD51:BD58)+SUM('Cost Until 07-26'!BD60:BD61)</f>
        <v>10998</v>
      </c>
      <c r="BC12" s="32">
        <f>SUM('Cost Until 07-26'!BE51:BE58)+SUM('Cost Until 07-26'!BE60:BE61)</f>
        <v>22188.524556962027</v>
      </c>
      <c r="BD12" s="32">
        <f>SUM('Cost Until 07-26'!BF51:BF58)+SUM('Cost Until 07-26'!BF60:BF61)</f>
        <v>105.45455696202532</v>
      </c>
      <c r="BE12" s="32">
        <f>SUM('Cost Until 07-26'!BG51:BG58)+SUM('Cost Until 07-26'!BG60:BG61)</f>
        <v>49768.973544303801</v>
      </c>
      <c r="BF12" s="32">
        <f>SUM('Cost Until 07-26'!BH51:BH58)+SUM('Cost Until 07-26'!BH60:BH61)</f>
        <v>115.97354430379747</v>
      </c>
      <c r="BG12" s="32">
        <f>SUM('Cost Until 07-26'!BI51:BI58)+SUM('Cost Until 07-26'!BI60:BI61)</f>
        <v>48428.973544303801</v>
      </c>
      <c r="BH12" s="32">
        <f>SUM('Cost Until 07-26'!BJ51:BJ58)+SUM('Cost Until 07-26'!BJ60:BJ61)</f>
        <v>49131.669949622163</v>
      </c>
      <c r="BI12" s="32">
        <f>SUM('Cost Until 07-26'!BK51:BK58)+SUM('Cost Until 07-26'!BK60:BK61)</f>
        <v>49028.91994962217</v>
      </c>
      <c r="BJ12" s="32">
        <f>SUM('Cost Until 07-26'!BL51:BL58)+SUM('Cost Until 07-26'!BL60:BL61)</f>
        <v>3658.2899496221662</v>
      </c>
      <c r="BK12" s="32">
        <f>SUM('Cost Until 07-26'!BM51:BM58)+SUM('Cost Until 07-26'!BM60:BM61)</f>
        <v>106.94994962216626</v>
      </c>
      <c r="BL12" s="32">
        <f>SUM('Cost Until 07-26'!BN51:BN58)+SUM('Cost Until 07-26'!BN60:BN61)</f>
        <v>43484.479949622168</v>
      </c>
      <c r="BM12" s="32">
        <f>SUM('Cost Until 07-26'!BO51:BO58)+SUM('Cost Until 07-26'!BO60:BO61)</f>
        <v>106.94994962216626</v>
      </c>
      <c r="BN12" s="32">
        <f>SUM('Cost Until 07-26'!BP51:BP61)</f>
        <v>106.9011665004985</v>
      </c>
      <c r="BO12" s="32">
        <f>SUM('Cost Until 07-26'!BQ51:BQ61)</f>
        <v>1120.5311665004986</v>
      </c>
      <c r="BP12" s="220">
        <f>SUM('Cost Until 07-26'!BR51:BR61)</f>
        <v>14837.194313725491</v>
      </c>
      <c r="BQ12" s="32">
        <f>SUM('Cost Until 07-26'!BS51:BS61)</f>
        <v>0</v>
      </c>
      <c r="BR12" s="32">
        <f>SUM('Cost Until 07-26'!BT51:BT61)</f>
        <v>0</v>
      </c>
      <c r="BS12" s="32">
        <f>SUM('Cost Until 07-26'!BU51:BU61)</f>
        <v>0</v>
      </c>
      <c r="BT12" s="32">
        <f>SUM('Cost Until 07-26'!BV51:BV61)</f>
        <v>0</v>
      </c>
      <c r="BU12" s="32">
        <f>SUM('Cost Until 07-26'!BW51:BW61)</f>
        <v>0</v>
      </c>
      <c r="BV12" s="32">
        <f>SUM('Cost Until 07-26'!BX51:BX61)</f>
        <v>0</v>
      </c>
      <c r="BW12" s="32">
        <f>SUM('Cost Until 07-26'!BY51:BY61)</f>
        <v>0</v>
      </c>
      <c r="BX12" s="32">
        <f>SUM('Cost Until 07-26'!BZ51:BZ61)</f>
        <v>0</v>
      </c>
      <c r="BY12" s="32">
        <f>SUM('Cost Until 07-26'!CA51:CA61)</f>
        <v>0</v>
      </c>
      <c r="BZ12" s="32">
        <f>SUM('Cost Until 07-26'!CB51:CB61)</f>
        <v>0</v>
      </c>
      <c r="CA12" s="32">
        <f>SUM('Cost Until 07-26'!CC51:CC61)</f>
        <v>0</v>
      </c>
      <c r="CB12" s="32">
        <f>SUM('Cost Until 07-26'!CD51:CD61)</f>
        <v>0</v>
      </c>
      <c r="CC12" s="32">
        <f>SUM('Cost Until 07-26'!CE51:CE61)</f>
        <v>0</v>
      </c>
      <c r="CD12" s="32">
        <f>SUM('Cost Until 07-26'!CF51:CF61)</f>
        <v>0</v>
      </c>
      <c r="CE12" s="32">
        <f>SUM('Cost Until 07-26'!CG51:CG61)</f>
        <v>0</v>
      </c>
      <c r="CF12" s="32">
        <f>SUM('Cost Until 07-26'!CH51:CH61)</f>
        <v>0</v>
      </c>
      <c r="CG12" s="32">
        <f>SUM('Cost Until 07-26'!CI51:CI61)</f>
        <v>0</v>
      </c>
      <c r="CH12" s="32">
        <f>SUM('Cost Until 07-26'!CJ51:CJ61)</f>
        <v>0</v>
      </c>
      <c r="CI12" s="32">
        <f>SUM('Cost Until 07-26'!CK51:CK61)</f>
        <v>0</v>
      </c>
      <c r="CJ12" s="32">
        <f>SUM('Cost Until 07-26'!CL51:CL61)</f>
        <v>0</v>
      </c>
      <c r="CK12" s="32">
        <f>SUM('Cost Until 07-26'!CM51:CM61)</f>
        <v>0</v>
      </c>
      <c r="CL12" s="32">
        <f>SUM('Cost Until 07-26'!CN51:CN61)</f>
        <v>0</v>
      </c>
      <c r="CM12" s="32">
        <f>SUM('Cost Until 07-26'!CO51:CO61)</f>
        <v>0</v>
      </c>
      <c r="CN12" s="32">
        <f>SUM('Cost Until 07-26'!CP51:CP61)</f>
        <v>0</v>
      </c>
      <c r="CO12" s="32">
        <f>SUM('Cost Until 07-26'!CQ51:CQ61)</f>
        <v>0</v>
      </c>
      <c r="CP12" s="32">
        <f>SUM('Cost Until 07-26'!CR51:CR61)</f>
        <v>0</v>
      </c>
      <c r="CQ12" s="32">
        <f>SUM('Cost Until 07-26'!CS51:CS61)</f>
        <v>0</v>
      </c>
      <c r="CR12" s="32">
        <f>SUM('Cost Until 07-26'!CT51:CT61)</f>
        <v>0</v>
      </c>
      <c r="CS12" s="32">
        <f>SUM('Cost Until 07-26'!CU51:CU61)</f>
        <v>0</v>
      </c>
      <c r="CT12" s="32">
        <f>SUM('Cost Until 07-26'!CV51:CV61)</f>
        <v>0</v>
      </c>
      <c r="CU12" s="32">
        <f>SUM('Cost Until 07-26'!CW51:CW61)</f>
        <v>0</v>
      </c>
      <c r="CV12" s="32">
        <f>SUM('Cost Until 07-26'!CX51:CX61)</f>
        <v>0</v>
      </c>
      <c r="CW12" s="32">
        <f>SUM('Cost Until 07-26'!CY51:CY61)</f>
        <v>0</v>
      </c>
      <c r="CX12" s="32">
        <f>SUM('Cost Until 07-26'!CZ51:CZ61)</f>
        <v>0</v>
      </c>
      <c r="CY12" s="32">
        <f>SUM('Cost Until 07-26'!DA51:DA61)</f>
        <v>0</v>
      </c>
      <c r="CZ12" s="32">
        <f>SUM('Cost Until 07-26'!DB51:DB61)</f>
        <v>0</v>
      </c>
      <c r="DA12" s="32">
        <f>SUM('Cost Until 07-26'!DC51:DC61)</f>
        <v>0</v>
      </c>
      <c r="DB12" s="32">
        <f>SUM('Cost Until 07-26'!DD51:DD61)</f>
        <v>0</v>
      </c>
      <c r="DC12" s="32">
        <f>SUM('Cost Until 07-26'!DE51:DE61)</f>
        <v>0</v>
      </c>
      <c r="DD12" s="32">
        <f>SUM('Cost Until 07-26'!DF51:DF61)</f>
        <v>0</v>
      </c>
      <c r="DE12" s="32">
        <f>SUM('Cost Until 07-26'!DG51:DG61)</f>
        <v>0</v>
      </c>
      <c r="DF12" s="32">
        <f>SUM('Cost Until 07-26'!DH51:DH61)</f>
        <v>0</v>
      </c>
      <c r="DG12" s="32">
        <f>SUM('Cost Until 07-26'!DI51:DI61)</f>
        <v>0</v>
      </c>
      <c r="DH12" s="32">
        <f>SUM('Cost Until 07-26'!DJ51:DJ61)</f>
        <v>0</v>
      </c>
      <c r="DI12" s="32">
        <f>SUM('Cost Until 07-26'!DK51:DK61)</f>
        <v>0</v>
      </c>
      <c r="DJ12" s="32">
        <f>SUM('Cost Until 07-26'!DL51:DL61)</f>
        <v>0</v>
      </c>
      <c r="DK12" s="32">
        <f>SUM('Cost Until 07-26'!DM51:DM61)</f>
        <v>0</v>
      </c>
      <c r="DL12" s="32">
        <f>SUM('Cost Until 07-26'!DN51:DN61)</f>
        <v>0</v>
      </c>
      <c r="DM12" s="32">
        <f>SUM('Cost Until 07-26'!DO51:DO61)</f>
        <v>0</v>
      </c>
      <c r="DN12" s="32">
        <f>SUM('Cost Until 07-26'!DP51:DP61)</f>
        <v>0</v>
      </c>
      <c r="DO12" s="32">
        <f>SUM('Cost Until 07-26'!DQ51:DQ61)</f>
        <v>0</v>
      </c>
      <c r="DP12" s="32">
        <f>SUM('Cost Until 07-26'!DR51:DR61)</f>
        <v>0</v>
      </c>
      <c r="DQ12" s="32">
        <f>SUM('Cost Until 07-26'!DS51:DS61)</f>
        <v>0</v>
      </c>
      <c r="DR12" s="32">
        <f>SUM('Cost Until 07-26'!DT51:DT61)</f>
        <v>0</v>
      </c>
      <c r="DS12" s="32">
        <f>SUM('Cost Until 07-26'!DU51:DU61)</f>
        <v>0</v>
      </c>
      <c r="DT12" s="32">
        <f>SUM('Cost Until 07-26'!DV51:DV61)</f>
        <v>0</v>
      </c>
      <c r="DU12" s="32">
        <f>SUM('Cost Until 07-26'!DW51:DW61)</f>
        <v>0</v>
      </c>
      <c r="DV12" s="32">
        <f>SUM('Cost Until 07-26'!DX51:DX61)</f>
        <v>0</v>
      </c>
      <c r="DW12" s="32">
        <f>SUM('Cost Until 07-26'!DY51:DY61)</f>
        <v>0</v>
      </c>
      <c r="DX12" s="32">
        <f>SUM('Cost Until 07-26'!DZ51:DZ61)</f>
        <v>0</v>
      </c>
      <c r="DY12" s="32">
        <f>SUM('Cost Until 07-26'!EA51:EA61)</f>
        <v>0</v>
      </c>
      <c r="DZ12" s="32">
        <f>SUM('Cost Until 07-26'!EB51:EB61)</f>
        <v>0</v>
      </c>
      <c r="EA12" s="32">
        <f>SUM('Cost Until 07-26'!EC51:EC61)</f>
        <v>0</v>
      </c>
      <c r="EB12" s="32">
        <f>SUM('Cost Until 07-26'!ED51:ED61)</f>
        <v>0</v>
      </c>
      <c r="EC12" s="32">
        <f>SUM('Cost Until 07-26'!EE51:EE61)</f>
        <v>0</v>
      </c>
      <c r="ED12" s="32">
        <f>SUM('Cost Until 07-26'!EF51:EF61)</f>
        <v>0</v>
      </c>
      <c r="EE12" s="32">
        <f>SUM('Cost Until 07-26'!EG51:EG61)</f>
        <v>0</v>
      </c>
      <c r="EF12" s="32">
        <f>SUM('Cost Until 07-26'!EH51:EH61)</f>
        <v>0</v>
      </c>
      <c r="EG12" s="32">
        <f>SUM('Cost Until 07-26'!EI51:EI61)</f>
        <v>0</v>
      </c>
      <c r="EH12" s="32">
        <f>SUM('Cost Until 07-26'!EJ51:EJ61)</f>
        <v>0</v>
      </c>
      <c r="EI12" s="32">
        <f>SUM('Cost Until 07-26'!EK51:EK61)</f>
        <v>0</v>
      </c>
      <c r="EJ12" s="32">
        <f>SUM('Cost Until 07-26'!EL51:EL61)</f>
        <v>0</v>
      </c>
      <c r="EK12" s="32">
        <f>SUM('Cost Until 07-26'!EM51:EM61)</f>
        <v>0</v>
      </c>
      <c r="EL12" s="32">
        <f>SUM('Cost Until 07-26'!EN51:EN61)</f>
        <v>0</v>
      </c>
      <c r="EM12" s="32">
        <f>SUM('Cost Until 07-26'!EO51:EO61)</f>
        <v>0</v>
      </c>
      <c r="EN12" s="32">
        <f>SUM('Cost Until 07-26'!EP51:EP61)</f>
        <v>0</v>
      </c>
      <c r="EO12" s="32">
        <f>SUM('Cost Until 07-26'!EQ51:EQ61)</f>
        <v>0</v>
      </c>
      <c r="EP12" s="32">
        <f>SUM('Cost Until 07-26'!ER51:ER61)</f>
        <v>0</v>
      </c>
      <c r="EQ12" s="32">
        <f>SUM('Cost Until 07-26'!ES51:ES61)</f>
        <v>0</v>
      </c>
      <c r="ER12" s="32">
        <f>SUM('Cost Until 07-26'!ET51:ET61)</f>
        <v>0</v>
      </c>
      <c r="ES12" s="32">
        <f>SUM('Cost Until 07-26'!EU51:EU61)</f>
        <v>0</v>
      </c>
      <c r="ET12" s="32">
        <f>SUM('Cost Until 07-26'!EV51:EV61)</f>
        <v>0</v>
      </c>
      <c r="EU12" s="32">
        <f>SUM('Cost Until 07-26'!EW51:EW61)</f>
        <v>0</v>
      </c>
      <c r="EV12" s="32">
        <f>SUM('Cost Until 07-26'!EX51:EX61)</f>
        <v>0</v>
      </c>
      <c r="EW12" s="32">
        <f>SUM('Cost Until 07-26'!EY51:EY61)</f>
        <v>0</v>
      </c>
      <c r="EX12" s="32">
        <f>SUM('Cost Until 07-26'!EZ51:EZ61)</f>
        <v>0</v>
      </c>
      <c r="EY12" s="32">
        <f>SUM('Cost Until 07-26'!FA51:FA61)</f>
        <v>0</v>
      </c>
      <c r="EZ12" s="32">
        <f>SUM('Cost Until 07-26'!FB51:FB61)</f>
        <v>0</v>
      </c>
      <c r="FA12" s="32">
        <f>SUM('Cost Until 07-26'!FC51:FC61)</f>
        <v>0</v>
      </c>
      <c r="FB12" s="32">
        <f>SUM('Cost Until 07-26'!FD51:FD61)</f>
        <v>0</v>
      </c>
      <c r="FC12" s="32">
        <f>SUM('Cost Until 07-26'!FE51:FE61)</f>
        <v>0</v>
      </c>
      <c r="FD12" s="32">
        <f>SUM('Cost Until 07-26'!FF51:FF61)</f>
        <v>0</v>
      </c>
      <c r="FE12" s="32">
        <f>SUM('Cost Until 07-26'!FG51:FG61)</f>
        <v>0</v>
      </c>
      <c r="FF12" s="32">
        <f>SUM('Cost Until 07-26'!FH51:FH61)</f>
        <v>0</v>
      </c>
      <c r="FG12" s="32">
        <f>SUM('Cost Until 07-26'!FI51:FI61)</f>
        <v>0</v>
      </c>
      <c r="FH12" s="32">
        <f>SUM('Cost Until 07-26'!FJ51:FJ61)</f>
        <v>0</v>
      </c>
      <c r="FI12" s="32">
        <f>SUM('Cost Until 07-26'!FK51:FK61)</f>
        <v>0</v>
      </c>
      <c r="FJ12" s="32">
        <f>SUM('Cost Until 07-26'!FL51:FL61)</f>
        <v>0</v>
      </c>
      <c r="FK12" s="32">
        <f>SUM('Cost Until 07-26'!FM51:FM61)</f>
        <v>0</v>
      </c>
      <c r="FL12" s="32">
        <f>SUM('Cost Until 07-26'!FN51:FN61)</f>
        <v>0</v>
      </c>
      <c r="FM12" s="32">
        <f>SUM('Cost Until 07-26'!FO51:FO61)</f>
        <v>0</v>
      </c>
      <c r="FN12" s="32">
        <f>SUM('Cost Until 07-26'!FP51:FP61)</f>
        <v>0</v>
      </c>
      <c r="FO12" s="32">
        <f>SUM('Cost Until 07-26'!FQ51:FQ61)</f>
        <v>0</v>
      </c>
      <c r="FP12" s="32">
        <f>SUM('Cost Until 07-26'!FR51:FR61)</f>
        <v>0</v>
      </c>
      <c r="FQ12" s="32">
        <f>SUM('Cost Until 07-26'!FS51:FS61)</f>
        <v>0</v>
      </c>
      <c r="FR12" s="32">
        <f>SUM('Cost Until 07-26'!FT51:FT61)</f>
        <v>0</v>
      </c>
      <c r="FS12" s="32">
        <f>SUM('Cost Until 07-26'!FU51:FU61)</f>
        <v>0</v>
      </c>
      <c r="FT12" s="32">
        <f>SUM('Cost Until 07-26'!FV51:FV61)</f>
        <v>0</v>
      </c>
      <c r="FU12" s="32">
        <f>SUM('Cost Until 07-26'!FW51:FW61)</f>
        <v>0</v>
      </c>
      <c r="FV12" s="32">
        <f>SUM('Cost Until 07-26'!FX51:FX61)</f>
        <v>0</v>
      </c>
      <c r="FW12" s="32">
        <f>SUM('Cost Until 07-26'!FY51:FY61)</f>
        <v>0</v>
      </c>
      <c r="FX12" s="32">
        <f>SUM('Cost Until 07-26'!FZ51:FZ61)</f>
        <v>0</v>
      </c>
      <c r="FY12" s="32">
        <f>SUM('Cost Until 07-26'!GA51:GA61)</f>
        <v>0</v>
      </c>
      <c r="FZ12" s="32">
        <f>SUM('Cost Until 07-26'!GB51:GB61)</f>
        <v>0</v>
      </c>
      <c r="GA12" s="32">
        <f>SUM('Cost Until 07-26'!GC51:GC61)</f>
        <v>0</v>
      </c>
      <c r="GB12" s="32">
        <f>SUM('Cost Until 07-26'!GD51:GD61)</f>
        <v>0</v>
      </c>
      <c r="GC12" s="32">
        <f>SUM('Cost Until 07-26'!GE51:GE61)</f>
        <v>0</v>
      </c>
      <c r="GD12" s="32">
        <f>SUM('Cost Until 07-26'!GF51:GF61)</f>
        <v>0</v>
      </c>
      <c r="GE12" s="32">
        <f>SUM('Cost Until 07-26'!GG51:GG61)</f>
        <v>0</v>
      </c>
      <c r="GF12" s="32">
        <f>SUM('Cost Until 07-26'!GH51:GH61)</f>
        <v>0</v>
      </c>
      <c r="GG12" s="32">
        <f>SUM('Cost Until 07-26'!GI51:GI61)</f>
        <v>0</v>
      </c>
      <c r="GH12" s="32">
        <f>SUM('Cost Until 07-26'!GJ51:GJ61)</f>
        <v>0</v>
      </c>
      <c r="GI12" s="32">
        <f>SUM('Cost Until 07-26'!GK51:GK61)</f>
        <v>0</v>
      </c>
      <c r="GJ12" s="32">
        <f>SUM('Cost Until 07-26'!GL51:GL61)</f>
        <v>0</v>
      </c>
      <c r="GK12" s="32">
        <f>SUM('Cost Until 07-26'!GM51:GM61)</f>
        <v>0</v>
      </c>
      <c r="GL12" s="32">
        <f>SUM('Cost Until 07-26'!GN51:GN61)</f>
        <v>0</v>
      </c>
      <c r="GM12" s="32">
        <f>SUM('Cost Until 07-26'!GO51:GO61)</f>
        <v>0</v>
      </c>
      <c r="GN12" s="32">
        <f>SUM('Cost Until 07-26'!GP51:GP61)</f>
        <v>0</v>
      </c>
      <c r="GO12" s="32">
        <f>SUM('Cost Until 07-26'!GQ51:GQ61)</f>
        <v>0</v>
      </c>
      <c r="GP12" s="32">
        <f>SUM('Cost Until 07-26'!GR51:GR61)</f>
        <v>0</v>
      </c>
      <c r="GQ12" s="32">
        <f>SUM('Cost Until 07-26'!GS51:GS61)</f>
        <v>0</v>
      </c>
      <c r="GR12" s="32">
        <f>SUM('Cost Until 07-26'!GT51:GT61)</f>
        <v>0</v>
      </c>
      <c r="GS12" s="32">
        <f>SUM('Cost Until 07-26'!GU51:GU61)</f>
        <v>0</v>
      </c>
      <c r="GT12" s="32">
        <f>SUM('Cost Until 07-26'!GV51:GV61)</f>
        <v>0</v>
      </c>
      <c r="GU12" s="32">
        <f>SUM('Cost Until 07-26'!GW51:GW61)</f>
        <v>0</v>
      </c>
      <c r="GV12" s="32">
        <f>SUM('Cost Until 07-26'!GX51:GX61)</f>
        <v>0</v>
      </c>
      <c r="GW12" s="32">
        <f>SUM('Cost Until 07-26'!GY51:GY61)</f>
        <v>0</v>
      </c>
      <c r="GX12" s="32">
        <f>SUM('Cost Until 07-26'!GZ51:GZ61)</f>
        <v>0</v>
      </c>
      <c r="GY12" s="32">
        <f>SUM('Cost Until 07-26'!HA51:HA61)</f>
        <v>0</v>
      </c>
      <c r="GZ12" s="32">
        <f>SUM('Cost Until 07-26'!HB51:HB61)</f>
        <v>0</v>
      </c>
      <c r="HA12" s="32">
        <f>SUM('Cost Until 07-26'!HC51:HC61)</f>
        <v>0</v>
      </c>
      <c r="HB12" s="32">
        <f>SUM('Cost Until 07-26'!HD51:HD61)</f>
        <v>0</v>
      </c>
      <c r="HC12" s="32">
        <f>SUM('Cost Until 07-26'!HE51:HE61)</f>
        <v>0</v>
      </c>
      <c r="HD12" s="32">
        <f>SUM('Cost Until 07-26'!HF51:HF61)</f>
        <v>0</v>
      </c>
      <c r="HE12" s="32">
        <f>SUM('Cost Until 07-26'!HG51:HG61)</f>
        <v>0</v>
      </c>
      <c r="HF12" s="32">
        <f>SUM('Cost Until 07-26'!HH51:HH61)</f>
        <v>0</v>
      </c>
      <c r="HG12" s="32">
        <f>SUM('Cost Until 07-26'!HI51:HI61)</f>
        <v>0</v>
      </c>
      <c r="HH12" s="32">
        <f>SUM('Cost Until 07-26'!HJ51:HJ61)</f>
        <v>0</v>
      </c>
      <c r="HI12" s="32">
        <f>SUM('Cost Until 07-26'!HK51:HK61)</f>
        <v>0</v>
      </c>
      <c r="HJ12" s="32">
        <f>SUM('Cost Until 07-26'!HL51:HL61)</f>
        <v>0</v>
      </c>
      <c r="HK12" s="32">
        <f>SUM('Cost Until 07-26'!HM51:HM61)</f>
        <v>0</v>
      </c>
      <c r="HL12" s="32">
        <f>SUM('Cost Until 07-26'!HN51:HN61)</f>
        <v>0</v>
      </c>
      <c r="HM12" s="32">
        <f>SUM('Cost Until 07-26'!HO51:HO61)</f>
        <v>0</v>
      </c>
      <c r="HN12" s="32">
        <f>SUM('Cost Until 07-26'!HP51:HP61)</f>
        <v>0</v>
      </c>
      <c r="HO12" s="32">
        <f>SUM('Cost Until 07-26'!HQ51:HQ61)</f>
        <v>0</v>
      </c>
      <c r="HP12" s="32">
        <f>SUM('Cost Until 07-26'!HR51:HR61)</f>
        <v>0</v>
      </c>
      <c r="HQ12" s="32">
        <f>SUM('Cost Until 07-26'!HS51:HS61)</f>
        <v>0</v>
      </c>
      <c r="HR12" s="32">
        <f>SUM('Cost Until 07-26'!HT51:HT61)</f>
        <v>0</v>
      </c>
      <c r="HS12" s="32">
        <f>SUM('Cost Until 07-26'!HU51:HU61)</f>
        <v>0</v>
      </c>
      <c r="HT12" s="32">
        <f>SUM('Cost Until 07-26'!HV51:HV61)</f>
        <v>0</v>
      </c>
      <c r="HU12" s="32">
        <f>SUM('Cost Until 07-26'!HW51:HW61)</f>
        <v>0</v>
      </c>
      <c r="HV12" s="32">
        <f>SUM('Cost Until 07-26'!HX51:HX61)</f>
        <v>0</v>
      </c>
      <c r="HW12" s="32">
        <f>SUM('Cost Until 07-26'!HY51:HY61)</f>
        <v>0</v>
      </c>
      <c r="HX12" s="32">
        <f>SUM('Cost Until 07-26'!HZ51:HZ61)</f>
        <v>0</v>
      </c>
      <c r="HY12" s="32">
        <f>SUM('Cost Until 07-26'!IA51:IA61)</f>
        <v>0</v>
      </c>
      <c r="HZ12" s="32">
        <f>SUM('Cost Until 07-26'!IB51:IB61)</f>
        <v>0</v>
      </c>
      <c r="IA12" s="32">
        <f>SUM('Cost Until 07-26'!IC51:IC61)</f>
        <v>0</v>
      </c>
      <c r="IB12" s="32">
        <f>SUM('Cost Until 07-26'!ID51:ID61)</f>
        <v>0</v>
      </c>
      <c r="IC12" s="32">
        <f>SUM('Cost Until 07-26'!IE51:IE61)</f>
        <v>0</v>
      </c>
      <c r="ID12" s="32">
        <f>SUM('Cost Until 07-26'!IF51:IF61)</f>
        <v>0</v>
      </c>
      <c r="IE12" s="32">
        <f>SUM('Cost Until 07-26'!IG51:IG61)</f>
        <v>0</v>
      </c>
      <c r="IF12" s="32">
        <f>SUM('Cost Until 07-26'!IH51:IH61)</f>
        <v>0</v>
      </c>
      <c r="IG12" s="32">
        <f>SUM('Cost Until 07-26'!II51:II61)</f>
        <v>0</v>
      </c>
      <c r="IH12" s="32">
        <f>SUM('Cost Until 07-26'!IJ51:IJ61)</f>
        <v>0</v>
      </c>
      <c r="II12" s="32">
        <f>SUM('Cost Until 07-26'!IK51:IK61)</f>
        <v>0</v>
      </c>
      <c r="IJ12" s="32">
        <f>SUM('Cost Until 07-26'!IL51:IL61)</f>
        <v>0</v>
      </c>
      <c r="IK12" s="32">
        <f>SUM('Cost Until 07-26'!IM51:IM61)</f>
        <v>0</v>
      </c>
      <c r="IL12" s="32">
        <f>SUM('Cost Until 07-26'!IN51:IN61)</f>
        <v>0</v>
      </c>
      <c r="IM12" s="32">
        <f>SUM('Cost Until 07-26'!IO51:IO61)</f>
        <v>0</v>
      </c>
      <c r="IN12" s="32">
        <f>SUM('Cost Until 07-26'!IP51:IP61)</f>
        <v>0</v>
      </c>
      <c r="IO12" s="32">
        <f>SUM('Cost Until 07-26'!IQ51:IQ61)</f>
        <v>0</v>
      </c>
      <c r="IP12" s="32">
        <f>SUM('Cost Until 07-26'!IR51:IR61)</f>
        <v>0</v>
      </c>
      <c r="IQ12" s="32">
        <f>SUM('Cost Until 07-26'!IS51:IS61)</f>
        <v>0</v>
      </c>
      <c r="IR12" s="32">
        <f>SUM('Cost Until 07-26'!IT51:IT61)</f>
        <v>0</v>
      </c>
      <c r="IS12" s="32">
        <f>SUM('Cost Until 07-26'!IU51:IU61)</f>
        <v>0</v>
      </c>
      <c r="IT12" s="32">
        <f>SUM('Cost Until 07-26'!IV51:IV61)</f>
        <v>0</v>
      </c>
      <c r="IU12" s="32">
        <f>SUM('Cost Until 07-26'!IW51:IW61)</f>
        <v>0</v>
      </c>
      <c r="IV12" s="32">
        <f>SUM('Cost Until 07-26'!IX51:IX61)</f>
        <v>0</v>
      </c>
      <c r="IW12" s="32">
        <f>SUM('Cost Until 07-26'!IY51:IY61)</f>
        <v>0</v>
      </c>
      <c r="IX12" s="32">
        <f>SUM('Cost Until 07-26'!IZ51:IZ61)</f>
        <v>0</v>
      </c>
      <c r="IY12" s="32">
        <f>SUM('Cost Until 07-26'!JA51:JA61)</f>
        <v>0</v>
      </c>
      <c r="IZ12" s="32">
        <f>SUM('Cost Until 07-26'!JB51:JB61)</f>
        <v>0</v>
      </c>
      <c r="JA12" s="32">
        <f>SUM('Cost Until 07-26'!JC51:JC61)</f>
        <v>0</v>
      </c>
      <c r="JB12" s="32">
        <f>SUM('Cost Until 07-26'!JD51:JD61)</f>
        <v>0</v>
      </c>
      <c r="JC12" s="32">
        <f>SUM('Cost Until 07-26'!JE51:JE61)</f>
        <v>0</v>
      </c>
      <c r="JD12" s="32">
        <f>SUM('Cost Until 07-26'!JF51:JF61)</f>
        <v>0</v>
      </c>
      <c r="JE12" s="32">
        <f>SUM('Cost Until 07-26'!JG51:JG61)</f>
        <v>0</v>
      </c>
      <c r="JF12" s="32">
        <f>SUM('Cost Until 07-26'!JH51:JH61)</f>
        <v>0</v>
      </c>
      <c r="JG12" s="32">
        <f>SUM('Cost Until 07-26'!JI51:JI61)</f>
        <v>0</v>
      </c>
      <c r="JH12" s="32">
        <f>SUM('Cost Until 07-26'!JJ51:JJ61)</f>
        <v>0</v>
      </c>
      <c r="JI12" s="32">
        <f>SUM('Cost Until 07-26'!JK51:JK61)</f>
        <v>0</v>
      </c>
      <c r="JJ12" s="32">
        <f>SUM('Cost Until 07-26'!JL51:JL61)</f>
        <v>0</v>
      </c>
      <c r="JK12" s="32">
        <f>SUM('Cost Until 07-26'!JM51:JM61)</f>
        <v>0</v>
      </c>
      <c r="JL12" s="32">
        <f>SUM('Cost Until 07-26'!JN51:JN61)</f>
        <v>0</v>
      </c>
      <c r="JM12" s="32">
        <f>SUM('Cost Until 07-26'!JO51:JO61)</f>
        <v>0</v>
      </c>
      <c r="JN12" s="32">
        <f>SUM('Cost Until 07-26'!JP51:JP61)</f>
        <v>0</v>
      </c>
      <c r="JO12" s="32">
        <f>SUM('Cost Until 07-26'!JQ51:JQ61)</f>
        <v>0</v>
      </c>
      <c r="JP12" s="32">
        <f>SUM('Cost Until 07-26'!JR51:JR61)</f>
        <v>0</v>
      </c>
      <c r="JQ12" s="32">
        <f>SUM('Cost Until 07-26'!JS51:JS61)</f>
        <v>0</v>
      </c>
      <c r="JR12" s="32">
        <f>SUM('Cost Until 07-26'!JT51:JT61)</f>
        <v>0</v>
      </c>
      <c r="JS12" s="32">
        <f>SUM('Cost Until 07-26'!JU51:JU61)</f>
        <v>0</v>
      </c>
      <c r="JT12" s="32">
        <f>SUM('Cost Until 07-26'!JV51:JV61)</f>
        <v>0</v>
      </c>
      <c r="JU12" s="32">
        <f>SUM('Cost Until 07-26'!JW51:JW61)</f>
        <v>0</v>
      </c>
      <c r="JV12" s="32">
        <f>SUM('Cost Until 07-26'!JX51:JX61)</f>
        <v>0</v>
      </c>
      <c r="JW12" s="32">
        <f>SUM('Cost Until 07-26'!JY51:JY61)</f>
        <v>0</v>
      </c>
      <c r="JX12" s="32">
        <f>SUM('Cost Until 07-26'!JZ51:JZ61)</f>
        <v>0</v>
      </c>
      <c r="JY12" s="32">
        <f>SUM('Cost Until 07-26'!KA51:KA61)</f>
        <v>0</v>
      </c>
      <c r="JZ12" s="32">
        <f>SUM('Cost Until 07-26'!KB51:KB61)</f>
        <v>0</v>
      </c>
      <c r="KA12" s="32">
        <f>SUM('Cost Until 07-26'!KC51:KC61)</f>
        <v>0</v>
      </c>
      <c r="KB12" s="32">
        <f>SUM('Cost Until 07-26'!KD51:KD61)</f>
        <v>0</v>
      </c>
      <c r="KC12" s="32">
        <f>SUM('Cost Until 07-26'!KE51:KE61)</f>
        <v>0</v>
      </c>
      <c r="KD12" s="32">
        <f>SUM('Cost Until 07-26'!KF51:KF61)</f>
        <v>0</v>
      </c>
      <c r="KE12" s="32">
        <f>SUM('Cost Until 07-26'!KG51:KG61)</f>
        <v>0</v>
      </c>
      <c r="KF12" s="32">
        <f>SUM('Cost Until 07-26'!KH51:KH61)</f>
        <v>0</v>
      </c>
      <c r="KG12" s="32">
        <f>SUM('Cost Until 07-26'!KI51:KI61)</f>
        <v>0</v>
      </c>
    </row>
    <row r="13" spans="1:293" s="1" customFormat="1">
      <c r="A13" s="496"/>
      <c r="B13" s="42" t="s">
        <v>118</v>
      </c>
      <c r="C13" s="42">
        <v>300</v>
      </c>
      <c r="D13" s="48">
        <f t="shared" si="0"/>
        <v>1808099.6170356504</v>
      </c>
      <c r="E13" s="32">
        <f>'Cost Until 07-26'!G62</f>
        <v>31312</v>
      </c>
      <c r="F13" s="32">
        <f>'Cost Until 07-26'!H62</f>
        <v>17724</v>
      </c>
      <c r="G13" s="32">
        <f>'Cost Until 07-26'!I62</f>
        <v>16577</v>
      </c>
      <c r="H13" s="32">
        <f>'Cost Until 07-26'!J62</f>
        <v>17453</v>
      </c>
      <c r="I13" s="32">
        <f>'Cost Until 07-26'!K62</f>
        <v>21441</v>
      </c>
      <c r="J13" s="32">
        <f>'Cost Until 07-26'!L62</f>
        <v>32810</v>
      </c>
      <c r="K13" s="32">
        <f>'Cost Until 07-26'!M62</f>
        <v>21600</v>
      </c>
      <c r="L13" s="32">
        <f>'Cost Until 07-26'!N62</f>
        <v>20279</v>
      </c>
      <c r="M13" s="32">
        <f>'Cost Until 07-26'!O62</f>
        <v>20673</v>
      </c>
      <c r="N13" s="32">
        <f>'Cost Until 07-26'!P62</f>
        <v>26581</v>
      </c>
      <c r="O13" s="32">
        <f>'Cost Until 07-26'!Q62</f>
        <v>20436</v>
      </c>
      <c r="P13" s="32">
        <f>'Cost Until 07-26'!R62</f>
        <v>23054</v>
      </c>
      <c r="Q13" s="32">
        <f>'Cost Until 07-26'!S62</f>
        <v>21718</v>
      </c>
      <c r="R13" s="32">
        <f>'Cost Until 07-26'!T62</f>
        <v>32734</v>
      </c>
      <c r="S13" s="32">
        <f>'Cost Until 07-26'!U62</f>
        <v>26394</v>
      </c>
      <c r="T13" s="32">
        <f>'Cost Until 07-26'!V62</f>
        <v>37233</v>
      </c>
      <c r="U13" s="32">
        <f>'Cost Until 07-26'!W62</f>
        <v>22375</v>
      </c>
      <c r="V13" s="32">
        <f>'Cost Until 07-26'!X62</f>
        <v>30426</v>
      </c>
      <c r="W13" s="32">
        <f>'Cost Until 07-26'!Y62</f>
        <v>41333</v>
      </c>
      <c r="X13" s="32">
        <f>'Cost Until 07-26'!Z62</f>
        <v>30681</v>
      </c>
      <c r="Y13" s="32">
        <f>'Cost Until 07-26'!AA62</f>
        <v>28349</v>
      </c>
      <c r="Z13" s="32">
        <f>'Cost Until 07-26'!AB62</f>
        <v>25224.2</v>
      </c>
      <c r="AA13" s="32">
        <f>'Cost Until 07-26'!AC62</f>
        <v>29087.119999999999</v>
      </c>
      <c r="AB13" s="32">
        <f>'Cost Until 07-26'!AD62</f>
        <v>28434.5</v>
      </c>
      <c r="AC13" s="32">
        <f>'Cost Until 07-26'!AE62</f>
        <v>31141.03</v>
      </c>
      <c r="AD13" s="32">
        <f>'Cost Until 07-26'!AF62</f>
        <v>33502.379999999997</v>
      </c>
      <c r="AE13" s="32">
        <f>'Cost Until 07-26'!AG62</f>
        <v>32146.99</v>
      </c>
      <c r="AF13" s="32">
        <f>'Cost Until 07-26'!AH62</f>
        <v>31773.7</v>
      </c>
      <c r="AG13" s="32">
        <f>'Cost Until 07-26'!AI62</f>
        <v>27651.040000000001</v>
      </c>
      <c r="AH13" s="32">
        <f>'Cost Until 07-26'!AJ62</f>
        <v>33069.79</v>
      </c>
      <c r="AI13" s="32">
        <f>'Cost Until 07-26'!AK62</f>
        <v>27861.55</v>
      </c>
      <c r="AJ13" s="32">
        <f>'Cost Until 07-26'!AL62</f>
        <v>39612.450000000004</v>
      </c>
      <c r="AK13" s="32">
        <f>'Cost Until 07-26'!AM62</f>
        <v>26322.14</v>
      </c>
      <c r="AL13" s="32">
        <f>'Cost Until 07-26'!AN62</f>
        <v>24649.15</v>
      </c>
      <c r="AM13" s="32">
        <f>'Cost Until 07-26'!AO62</f>
        <v>32243.85</v>
      </c>
      <c r="AN13" s="32">
        <f>'Cost Until 07-26'!AP62</f>
        <v>30762.172500000001</v>
      </c>
      <c r="AO13" s="32">
        <f>'Cost Until 07-26'!AQ62</f>
        <v>26857.0425</v>
      </c>
      <c r="AP13" s="32">
        <f>'Cost Until 07-26'!AR62</f>
        <v>26654.5625</v>
      </c>
      <c r="AQ13" s="32">
        <f>'Cost Until 07-26'!AS62</f>
        <v>32872.6325</v>
      </c>
      <c r="AR13" s="32">
        <f>'Cost Until 07-26'!AT62</f>
        <v>31571.922500000001</v>
      </c>
      <c r="AS13" s="32">
        <f>'Cost Until 07-26'!AU62</f>
        <v>32151.352500000001</v>
      </c>
      <c r="AT13" s="32">
        <f>'Cost Until 07-26'!AV62</f>
        <v>32061.072500000002</v>
      </c>
      <c r="AU13" s="32">
        <f>'Cost Until 07-26'!AW62</f>
        <v>28181.409166666668</v>
      </c>
      <c r="AV13" s="32">
        <f>'Cost Until 07-26'!AX62</f>
        <v>29354.415269230769</v>
      </c>
      <c r="AW13" s="32">
        <f>'Cost Until 07-26'!AY62</f>
        <v>29397.209166666671</v>
      </c>
      <c r="AX13" s="32">
        <f>'Cost Until 07-26'!AZ62</f>
        <v>29458.565833333334</v>
      </c>
      <c r="AY13" s="32">
        <f>'Cost Until 07-26'!BA62</f>
        <v>29869.915833333336</v>
      </c>
      <c r="AZ13" s="32">
        <f>'Cost Until 07-26'!BB62</f>
        <v>31299.095833333333</v>
      </c>
      <c r="BA13" s="32">
        <f>'Cost Until 07-26'!BC62</f>
        <v>30439.962500000001</v>
      </c>
      <c r="BB13" s="32">
        <f>'Cost Until 07-26'!BD62</f>
        <v>31838.982500000002</v>
      </c>
      <c r="BC13" s="32">
        <f>'Cost Until 07-26'!BE62</f>
        <v>30191.154459534435</v>
      </c>
      <c r="BD13" s="32">
        <f>'Cost Until 07-26'!BF62</f>
        <v>28356.032500000001</v>
      </c>
      <c r="BE13" s="32">
        <f>'Cost Until 07-26'!BG62</f>
        <v>49109.582500000004</v>
      </c>
      <c r="BF13" s="32">
        <f>'Cost Until 07-26'!BH62</f>
        <v>27990.602500000005</v>
      </c>
      <c r="BG13" s="32">
        <f>'Cost Until 07-26'!BI62</f>
        <v>23918.422500000004</v>
      </c>
      <c r="BH13" s="32">
        <f>'Cost Until 07-26'!BJ62</f>
        <v>30331.722500000003</v>
      </c>
      <c r="BI13" s="32">
        <f>'Cost Until 07-26'!BK62</f>
        <v>25520.899930730477</v>
      </c>
      <c r="BJ13" s="32">
        <f>'Cost Until 07-26'!BL62</f>
        <v>25404.22154282116</v>
      </c>
      <c r="BK13" s="32">
        <f>'Cost Until 07-26'!BM62</f>
        <v>25870.742500000008</v>
      </c>
      <c r="BL13" s="32">
        <f>'Cost Until 07-26'!BN62</f>
        <v>26422.582500000004</v>
      </c>
      <c r="BM13" s="32">
        <f>'Cost Until 07-26'!BO62</f>
        <v>25103.322500000002</v>
      </c>
      <c r="BN13" s="32">
        <f>'Cost Until 07-26'!BP62</f>
        <v>24200.002500000006</v>
      </c>
      <c r="BO13" s="32">
        <f>'Cost Until 07-26'!BQ62</f>
        <v>24085.532500000001</v>
      </c>
      <c r="BP13" s="220">
        <f>'Cost Until 07-26'!BR62</f>
        <v>24921.592500000002</v>
      </c>
      <c r="BQ13" s="32">
        <f>'Cost Until 07-26'!BS62</f>
        <v>0</v>
      </c>
      <c r="BR13" s="32">
        <f>'Cost Until 07-26'!BT62</f>
        <v>0</v>
      </c>
      <c r="BS13" s="32">
        <f>'Cost Until 07-26'!BU62</f>
        <v>0</v>
      </c>
      <c r="BT13" s="32">
        <f>'Cost Until 07-26'!BV62</f>
        <v>0</v>
      </c>
      <c r="BU13" s="32">
        <f>'Cost Until 07-26'!BW62</f>
        <v>0</v>
      </c>
      <c r="BV13" s="32">
        <f>'Cost Until 07-26'!BX62</f>
        <v>0</v>
      </c>
      <c r="BW13" s="32">
        <f>'Cost Until 07-26'!BY62</f>
        <v>0</v>
      </c>
      <c r="BX13" s="32">
        <f>'Cost Until 07-26'!BZ62</f>
        <v>0</v>
      </c>
      <c r="BY13" s="32">
        <f>'Cost Until 07-26'!CA62</f>
        <v>0</v>
      </c>
      <c r="BZ13" s="32">
        <f>'Cost Until 07-26'!CB62</f>
        <v>0</v>
      </c>
      <c r="CA13" s="32">
        <f>'Cost Until 07-26'!CC62</f>
        <v>0</v>
      </c>
      <c r="CB13" s="32">
        <f>'Cost Until 07-26'!CD62</f>
        <v>0</v>
      </c>
      <c r="CC13" s="32">
        <f>'Cost Until 07-26'!CE62</f>
        <v>0</v>
      </c>
      <c r="CD13" s="32">
        <f>'Cost Until 07-26'!CF62</f>
        <v>0</v>
      </c>
      <c r="CE13" s="32">
        <f>'Cost Until 07-26'!CG62</f>
        <v>0</v>
      </c>
      <c r="CF13" s="32">
        <f>'Cost Until 07-26'!CH62</f>
        <v>0</v>
      </c>
      <c r="CG13" s="32">
        <f>'Cost Until 07-26'!CI62</f>
        <v>0</v>
      </c>
      <c r="CH13" s="32">
        <f>'Cost Until 07-26'!CJ62</f>
        <v>0</v>
      </c>
      <c r="CI13" s="32">
        <f>'Cost Until 07-26'!CK62</f>
        <v>0</v>
      </c>
      <c r="CJ13" s="32">
        <f>'Cost Until 07-26'!CL62</f>
        <v>0</v>
      </c>
      <c r="CK13" s="32">
        <f>'Cost Until 07-26'!CM62</f>
        <v>0</v>
      </c>
      <c r="CL13" s="32">
        <f>'Cost Until 07-26'!CN62</f>
        <v>0</v>
      </c>
      <c r="CM13" s="32">
        <f>'Cost Until 07-26'!CO62</f>
        <v>0</v>
      </c>
      <c r="CN13" s="32">
        <f>'Cost Until 07-26'!CP62</f>
        <v>0</v>
      </c>
      <c r="CO13" s="32">
        <f>'Cost Until 07-26'!CQ62</f>
        <v>0</v>
      </c>
      <c r="CP13" s="32">
        <f>'Cost Until 07-26'!CR62</f>
        <v>0</v>
      </c>
      <c r="CQ13" s="32">
        <f>'Cost Until 07-26'!CS62</f>
        <v>0</v>
      </c>
      <c r="CR13" s="32">
        <f>'Cost Until 07-26'!CT62</f>
        <v>0</v>
      </c>
      <c r="CS13" s="32">
        <f>'Cost Until 07-26'!CU62</f>
        <v>0</v>
      </c>
      <c r="CT13" s="32">
        <f>'Cost Until 07-26'!CV62</f>
        <v>0</v>
      </c>
      <c r="CU13" s="32">
        <f>'Cost Until 07-26'!CW62</f>
        <v>0</v>
      </c>
      <c r="CV13" s="32">
        <f>'Cost Until 07-26'!CX62</f>
        <v>0</v>
      </c>
      <c r="CW13" s="32">
        <f>'Cost Until 07-26'!CY62</f>
        <v>0</v>
      </c>
      <c r="CX13" s="32">
        <f>'Cost Until 07-26'!CZ62</f>
        <v>0</v>
      </c>
      <c r="CY13" s="32">
        <f>'Cost Until 07-26'!DA62</f>
        <v>0</v>
      </c>
      <c r="CZ13" s="32">
        <f>'Cost Until 07-26'!DB62</f>
        <v>0</v>
      </c>
      <c r="DA13" s="32">
        <f>'Cost Until 07-26'!DC62</f>
        <v>0</v>
      </c>
      <c r="DB13" s="32">
        <f>'Cost Until 07-26'!DD62</f>
        <v>0</v>
      </c>
      <c r="DC13" s="32">
        <f>'Cost Until 07-26'!DE62</f>
        <v>0</v>
      </c>
      <c r="DD13" s="32">
        <f>'Cost Until 07-26'!DF62</f>
        <v>0</v>
      </c>
      <c r="DE13" s="32">
        <f>'Cost Until 07-26'!DG62</f>
        <v>0</v>
      </c>
      <c r="DF13" s="32">
        <f>'Cost Until 07-26'!DH62</f>
        <v>0</v>
      </c>
      <c r="DG13" s="32">
        <f>'Cost Until 07-26'!DI62</f>
        <v>0</v>
      </c>
      <c r="DH13" s="32">
        <f>'Cost Until 07-26'!DJ62</f>
        <v>0</v>
      </c>
      <c r="DI13" s="32">
        <f>'Cost Until 07-26'!DK62</f>
        <v>0</v>
      </c>
      <c r="DJ13" s="32">
        <f>'Cost Until 07-26'!DL62</f>
        <v>0</v>
      </c>
      <c r="DK13" s="32">
        <f>'Cost Until 07-26'!DM62</f>
        <v>0</v>
      </c>
      <c r="DL13" s="32">
        <f>'Cost Until 07-26'!DN62</f>
        <v>0</v>
      </c>
      <c r="DM13" s="32">
        <f>'Cost Until 07-26'!DO62</f>
        <v>0</v>
      </c>
      <c r="DN13" s="32">
        <f>'Cost Until 07-26'!DP62</f>
        <v>0</v>
      </c>
      <c r="DO13" s="32">
        <f>'Cost Until 07-26'!DQ62</f>
        <v>0</v>
      </c>
      <c r="DP13" s="32">
        <f>'Cost Until 07-26'!DR62</f>
        <v>0</v>
      </c>
      <c r="DQ13" s="32">
        <f>'Cost Until 07-26'!DS62</f>
        <v>0</v>
      </c>
      <c r="DR13" s="32">
        <f>'Cost Until 07-26'!DT62</f>
        <v>0</v>
      </c>
      <c r="DS13" s="32">
        <f>'Cost Until 07-26'!DU62</f>
        <v>0</v>
      </c>
      <c r="DT13" s="32">
        <f>'Cost Until 07-26'!DV62</f>
        <v>0</v>
      </c>
      <c r="DU13" s="32">
        <f>'Cost Until 07-26'!DW62</f>
        <v>0</v>
      </c>
      <c r="DV13" s="32">
        <f>'Cost Until 07-26'!DX62</f>
        <v>0</v>
      </c>
      <c r="DW13" s="32">
        <f>'Cost Until 07-26'!DY62</f>
        <v>0</v>
      </c>
      <c r="DX13" s="32">
        <f>'Cost Until 07-26'!DZ62</f>
        <v>0</v>
      </c>
      <c r="DY13" s="32">
        <f>'Cost Until 07-26'!EA62</f>
        <v>0</v>
      </c>
      <c r="DZ13" s="32">
        <f>'Cost Until 07-26'!EB62</f>
        <v>0</v>
      </c>
      <c r="EA13" s="32">
        <f>'Cost Until 07-26'!EC62</f>
        <v>0</v>
      </c>
      <c r="EB13" s="32">
        <f>'Cost Until 07-26'!ED62</f>
        <v>0</v>
      </c>
      <c r="EC13" s="32">
        <f>'Cost Until 07-26'!EE62</f>
        <v>0</v>
      </c>
      <c r="ED13" s="32">
        <f>'Cost Until 07-26'!EF62</f>
        <v>0</v>
      </c>
      <c r="EE13" s="32">
        <f>'Cost Until 07-26'!EG62</f>
        <v>0</v>
      </c>
      <c r="EF13" s="32">
        <f>'Cost Until 07-26'!EH62</f>
        <v>0</v>
      </c>
      <c r="EG13" s="32">
        <f>'Cost Until 07-26'!EI62</f>
        <v>0</v>
      </c>
      <c r="EH13" s="32">
        <f>'Cost Until 07-26'!EJ62</f>
        <v>0</v>
      </c>
      <c r="EI13" s="32">
        <f>'Cost Until 07-26'!EK62</f>
        <v>0</v>
      </c>
      <c r="EJ13" s="32">
        <f>'Cost Until 07-26'!EL62</f>
        <v>0</v>
      </c>
      <c r="EK13" s="32">
        <f>'Cost Until 07-26'!EM62</f>
        <v>0</v>
      </c>
      <c r="EL13" s="32">
        <f>'Cost Until 07-26'!EN62</f>
        <v>0</v>
      </c>
      <c r="EM13" s="32">
        <f>'Cost Until 07-26'!EO62</f>
        <v>0</v>
      </c>
      <c r="EN13" s="32">
        <f>'Cost Until 07-26'!EP62</f>
        <v>0</v>
      </c>
      <c r="EO13" s="32">
        <f>'Cost Until 07-26'!EQ62</f>
        <v>0</v>
      </c>
      <c r="EP13" s="32">
        <f>'Cost Until 07-26'!ER62</f>
        <v>0</v>
      </c>
      <c r="EQ13" s="32">
        <f>'Cost Until 07-26'!ES62</f>
        <v>0</v>
      </c>
      <c r="ER13" s="32">
        <f>'Cost Until 07-26'!ET62</f>
        <v>0</v>
      </c>
      <c r="ES13" s="32">
        <f>'Cost Until 07-26'!EU62</f>
        <v>0</v>
      </c>
      <c r="ET13" s="32">
        <f>'Cost Until 07-26'!EV62</f>
        <v>0</v>
      </c>
      <c r="EU13" s="32">
        <f>'Cost Until 07-26'!EW62</f>
        <v>0</v>
      </c>
      <c r="EV13" s="32">
        <f>'Cost Until 07-26'!EX62</f>
        <v>0</v>
      </c>
      <c r="EW13" s="32">
        <f>'Cost Until 07-26'!EY62</f>
        <v>0</v>
      </c>
      <c r="EX13" s="32">
        <f>'Cost Until 07-26'!EZ62</f>
        <v>0</v>
      </c>
      <c r="EY13" s="32">
        <f>'Cost Until 07-26'!FA62</f>
        <v>0</v>
      </c>
      <c r="EZ13" s="32">
        <f>'Cost Until 07-26'!FB62</f>
        <v>0</v>
      </c>
      <c r="FA13" s="32">
        <f>'Cost Until 07-26'!FC62</f>
        <v>0</v>
      </c>
      <c r="FB13" s="32">
        <f>'Cost Until 07-26'!FD62</f>
        <v>0</v>
      </c>
      <c r="FC13" s="32">
        <f>'Cost Until 07-26'!FE62</f>
        <v>0</v>
      </c>
      <c r="FD13" s="32">
        <f>'Cost Until 07-26'!FF62</f>
        <v>0</v>
      </c>
      <c r="FE13" s="32">
        <f>'Cost Until 07-26'!FG62</f>
        <v>0</v>
      </c>
      <c r="FF13" s="32">
        <f>'Cost Until 07-26'!FH62</f>
        <v>0</v>
      </c>
      <c r="FG13" s="32">
        <f>'Cost Until 07-26'!FI62</f>
        <v>0</v>
      </c>
      <c r="FH13" s="32">
        <f>'Cost Until 07-26'!FJ62</f>
        <v>0</v>
      </c>
      <c r="FI13" s="32">
        <f>'Cost Until 07-26'!FK62</f>
        <v>0</v>
      </c>
      <c r="FJ13" s="32">
        <f>'Cost Until 07-26'!FL62</f>
        <v>0</v>
      </c>
      <c r="FK13" s="32">
        <f>'Cost Until 07-26'!FM62</f>
        <v>0</v>
      </c>
      <c r="FL13" s="32">
        <f>'Cost Until 07-26'!FN62</f>
        <v>0</v>
      </c>
      <c r="FM13" s="32">
        <f>'Cost Until 07-26'!FO62</f>
        <v>0</v>
      </c>
      <c r="FN13" s="32">
        <f>'Cost Until 07-26'!FP62</f>
        <v>0</v>
      </c>
      <c r="FO13" s="32">
        <f>'Cost Until 07-26'!FQ62</f>
        <v>0</v>
      </c>
      <c r="FP13" s="32">
        <f>'Cost Until 07-26'!FR62</f>
        <v>0</v>
      </c>
      <c r="FQ13" s="32">
        <f>'Cost Until 07-26'!FS62</f>
        <v>0</v>
      </c>
      <c r="FR13" s="32">
        <f>'Cost Until 07-26'!FT62</f>
        <v>0</v>
      </c>
      <c r="FS13" s="32">
        <f>'Cost Until 07-26'!FU62</f>
        <v>0</v>
      </c>
      <c r="FT13" s="32">
        <f>'Cost Until 07-26'!FV62</f>
        <v>0</v>
      </c>
      <c r="FU13" s="32">
        <f>'Cost Until 07-26'!FW62</f>
        <v>0</v>
      </c>
      <c r="FV13" s="32">
        <f>'Cost Until 07-26'!FX62</f>
        <v>0</v>
      </c>
      <c r="FW13" s="32">
        <f>'Cost Until 07-26'!FY62</f>
        <v>0</v>
      </c>
      <c r="FX13" s="32">
        <f>'Cost Until 07-26'!FZ62</f>
        <v>0</v>
      </c>
      <c r="FY13" s="32">
        <f>'Cost Until 07-26'!GA62</f>
        <v>0</v>
      </c>
      <c r="FZ13" s="32">
        <f>'Cost Until 07-26'!GB62</f>
        <v>0</v>
      </c>
      <c r="GA13" s="32">
        <f>'Cost Until 07-26'!GC62</f>
        <v>0</v>
      </c>
      <c r="GB13" s="32">
        <f>'Cost Until 07-26'!GD62</f>
        <v>0</v>
      </c>
      <c r="GC13" s="32">
        <f>'Cost Until 07-26'!GE62</f>
        <v>0</v>
      </c>
      <c r="GD13" s="32">
        <f>'Cost Until 07-26'!GF62</f>
        <v>0</v>
      </c>
      <c r="GE13" s="32">
        <f>'Cost Until 07-26'!GG62</f>
        <v>0</v>
      </c>
      <c r="GF13" s="32">
        <f>'Cost Until 07-26'!GH62</f>
        <v>0</v>
      </c>
      <c r="GG13" s="32">
        <f>'Cost Until 07-26'!GI62</f>
        <v>0</v>
      </c>
      <c r="GH13" s="32">
        <f>'Cost Until 07-26'!GJ62</f>
        <v>0</v>
      </c>
      <c r="GI13" s="32">
        <f>'Cost Until 07-26'!GK62</f>
        <v>0</v>
      </c>
      <c r="GJ13" s="32">
        <f>'Cost Until 07-26'!GL62</f>
        <v>0</v>
      </c>
      <c r="GK13" s="32">
        <f>'Cost Until 07-26'!GM62</f>
        <v>0</v>
      </c>
      <c r="GL13" s="32">
        <f>'Cost Until 07-26'!GN62</f>
        <v>0</v>
      </c>
      <c r="GM13" s="32">
        <f>'Cost Until 07-26'!GO62</f>
        <v>0</v>
      </c>
      <c r="GN13" s="32">
        <f>'Cost Until 07-26'!GP62</f>
        <v>0</v>
      </c>
      <c r="GO13" s="32">
        <f>'Cost Until 07-26'!GQ62</f>
        <v>0</v>
      </c>
      <c r="GP13" s="32">
        <f>'Cost Until 07-26'!GR62</f>
        <v>0</v>
      </c>
      <c r="GQ13" s="32">
        <f>'Cost Until 07-26'!GS62</f>
        <v>0</v>
      </c>
      <c r="GR13" s="32">
        <f>'Cost Until 07-26'!GT62</f>
        <v>0</v>
      </c>
      <c r="GS13" s="32">
        <f>'Cost Until 07-26'!GU62</f>
        <v>0</v>
      </c>
      <c r="GT13" s="32">
        <f>'Cost Until 07-26'!GV62</f>
        <v>0</v>
      </c>
      <c r="GU13" s="32">
        <f>'Cost Until 07-26'!GW62</f>
        <v>0</v>
      </c>
      <c r="GV13" s="32">
        <f>'Cost Until 07-26'!GX62</f>
        <v>0</v>
      </c>
      <c r="GW13" s="32">
        <f>'Cost Until 07-26'!GY62</f>
        <v>0</v>
      </c>
      <c r="GX13" s="32">
        <f>'Cost Until 07-26'!GZ62</f>
        <v>0</v>
      </c>
      <c r="GY13" s="32">
        <f>'Cost Until 07-26'!HA62</f>
        <v>0</v>
      </c>
      <c r="GZ13" s="32">
        <f>'Cost Until 07-26'!HB62</f>
        <v>0</v>
      </c>
      <c r="HA13" s="32">
        <f>'Cost Until 07-26'!HC62</f>
        <v>0</v>
      </c>
      <c r="HB13" s="32">
        <f>'Cost Until 07-26'!HD62</f>
        <v>0</v>
      </c>
      <c r="HC13" s="32">
        <f>'Cost Until 07-26'!HE62</f>
        <v>0</v>
      </c>
      <c r="HD13" s="32">
        <f>'Cost Until 07-26'!HF62</f>
        <v>0</v>
      </c>
      <c r="HE13" s="32">
        <f>'Cost Until 07-26'!HG62</f>
        <v>0</v>
      </c>
      <c r="HF13" s="32">
        <f>'Cost Until 07-26'!HH62</f>
        <v>0</v>
      </c>
      <c r="HG13" s="32">
        <f>'Cost Until 07-26'!HI62</f>
        <v>0</v>
      </c>
      <c r="HH13" s="32">
        <f>'Cost Until 07-26'!HJ62</f>
        <v>0</v>
      </c>
      <c r="HI13" s="32">
        <f>'Cost Until 07-26'!HK62</f>
        <v>0</v>
      </c>
      <c r="HJ13" s="32">
        <f>'Cost Until 07-26'!HL62</f>
        <v>0</v>
      </c>
      <c r="HK13" s="32">
        <f>'Cost Until 07-26'!HM62</f>
        <v>0</v>
      </c>
      <c r="HL13" s="32">
        <f>'Cost Until 07-26'!HN62</f>
        <v>0</v>
      </c>
      <c r="HM13" s="32">
        <f>'Cost Until 07-26'!HO62</f>
        <v>0</v>
      </c>
      <c r="HN13" s="32">
        <f>'Cost Until 07-26'!HP62</f>
        <v>0</v>
      </c>
      <c r="HO13" s="32">
        <f>'Cost Until 07-26'!HQ62</f>
        <v>0</v>
      </c>
      <c r="HP13" s="32">
        <f>'Cost Until 07-26'!HR62</f>
        <v>0</v>
      </c>
      <c r="HQ13" s="32">
        <f>'Cost Until 07-26'!HS62</f>
        <v>0</v>
      </c>
      <c r="HR13" s="32">
        <f>'Cost Until 07-26'!HT62</f>
        <v>0</v>
      </c>
      <c r="HS13" s="32">
        <f>'Cost Until 07-26'!HU62</f>
        <v>0</v>
      </c>
      <c r="HT13" s="32">
        <f>'Cost Until 07-26'!HV62</f>
        <v>0</v>
      </c>
      <c r="HU13" s="32">
        <f>'Cost Until 07-26'!HW62</f>
        <v>0</v>
      </c>
      <c r="HV13" s="32">
        <f>'Cost Until 07-26'!HX62</f>
        <v>0</v>
      </c>
      <c r="HW13" s="32">
        <f>'Cost Until 07-26'!HY62</f>
        <v>0</v>
      </c>
      <c r="HX13" s="32">
        <f>'Cost Until 07-26'!HZ62</f>
        <v>0</v>
      </c>
      <c r="HY13" s="32">
        <f>'Cost Until 07-26'!IA62</f>
        <v>0</v>
      </c>
      <c r="HZ13" s="32">
        <f>'Cost Until 07-26'!IB62</f>
        <v>0</v>
      </c>
      <c r="IA13" s="32">
        <f>'Cost Until 07-26'!IC62</f>
        <v>0</v>
      </c>
      <c r="IB13" s="32">
        <f>'Cost Until 07-26'!ID62</f>
        <v>0</v>
      </c>
      <c r="IC13" s="32">
        <f>'Cost Until 07-26'!IE62</f>
        <v>0</v>
      </c>
      <c r="ID13" s="32">
        <f>'Cost Until 07-26'!IF62</f>
        <v>0</v>
      </c>
      <c r="IE13" s="32">
        <f>'Cost Until 07-26'!IG62</f>
        <v>0</v>
      </c>
      <c r="IF13" s="32">
        <f>'Cost Until 07-26'!IH62</f>
        <v>0</v>
      </c>
      <c r="IG13" s="32">
        <f>'Cost Until 07-26'!II62</f>
        <v>0</v>
      </c>
      <c r="IH13" s="32">
        <f>'Cost Until 07-26'!IJ62</f>
        <v>0</v>
      </c>
      <c r="II13" s="32">
        <f>'Cost Until 07-26'!IK62</f>
        <v>0</v>
      </c>
      <c r="IJ13" s="32">
        <f>'Cost Until 07-26'!IL62</f>
        <v>0</v>
      </c>
      <c r="IK13" s="32">
        <f>'Cost Until 07-26'!IM62</f>
        <v>0</v>
      </c>
      <c r="IL13" s="32">
        <f>'Cost Until 07-26'!IN62</f>
        <v>0</v>
      </c>
      <c r="IM13" s="32">
        <f>'Cost Until 07-26'!IO62</f>
        <v>0</v>
      </c>
      <c r="IN13" s="32">
        <f>'Cost Until 07-26'!IP62</f>
        <v>0</v>
      </c>
      <c r="IO13" s="32">
        <f>'Cost Until 07-26'!IQ62</f>
        <v>0</v>
      </c>
      <c r="IP13" s="32">
        <f>'Cost Until 07-26'!IR62</f>
        <v>0</v>
      </c>
      <c r="IQ13" s="32">
        <f>'Cost Until 07-26'!IS62</f>
        <v>0</v>
      </c>
      <c r="IR13" s="32">
        <f>'Cost Until 07-26'!IT62</f>
        <v>0</v>
      </c>
      <c r="IS13" s="32">
        <f>'Cost Until 07-26'!IU62</f>
        <v>0</v>
      </c>
      <c r="IT13" s="32">
        <f>'Cost Until 07-26'!IV62</f>
        <v>0</v>
      </c>
      <c r="IU13" s="32">
        <f>'Cost Until 07-26'!IW62</f>
        <v>0</v>
      </c>
      <c r="IV13" s="32">
        <f>'Cost Until 07-26'!IX62</f>
        <v>0</v>
      </c>
      <c r="IW13" s="32">
        <f>'Cost Until 07-26'!IY62</f>
        <v>0</v>
      </c>
      <c r="IX13" s="32">
        <f>'Cost Until 07-26'!IZ62</f>
        <v>0</v>
      </c>
      <c r="IY13" s="32">
        <f>'Cost Until 07-26'!JA62</f>
        <v>0</v>
      </c>
      <c r="IZ13" s="32">
        <f>'Cost Until 07-26'!JB62</f>
        <v>0</v>
      </c>
      <c r="JA13" s="32">
        <f>'Cost Until 07-26'!JC62</f>
        <v>0</v>
      </c>
      <c r="JB13" s="32">
        <f>'Cost Until 07-26'!JD62</f>
        <v>0</v>
      </c>
      <c r="JC13" s="32">
        <f>'Cost Until 07-26'!JE62</f>
        <v>0</v>
      </c>
      <c r="JD13" s="32">
        <f>'Cost Until 07-26'!JF62</f>
        <v>0</v>
      </c>
      <c r="JE13" s="32">
        <f>'Cost Until 07-26'!JG62</f>
        <v>0</v>
      </c>
      <c r="JF13" s="32">
        <f>'Cost Until 07-26'!JH62</f>
        <v>0</v>
      </c>
      <c r="JG13" s="32">
        <f>'Cost Until 07-26'!JI62</f>
        <v>0</v>
      </c>
      <c r="JH13" s="32">
        <f>'Cost Until 07-26'!JJ62</f>
        <v>0</v>
      </c>
      <c r="JI13" s="32">
        <f>'Cost Until 07-26'!JK62</f>
        <v>0</v>
      </c>
      <c r="JJ13" s="32">
        <f>'Cost Until 07-26'!JL62</f>
        <v>0</v>
      </c>
      <c r="JK13" s="32">
        <f>'Cost Until 07-26'!JM62</f>
        <v>0</v>
      </c>
      <c r="JL13" s="32">
        <f>'Cost Until 07-26'!JN62</f>
        <v>0</v>
      </c>
      <c r="JM13" s="32">
        <f>'Cost Until 07-26'!JO62</f>
        <v>0</v>
      </c>
      <c r="JN13" s="32">
        <f>'Cost Until 07-26'!JP62</f>
        <v>0</v>
      </c>
      <c r="JO13" s="32">
        <f>'Cost Until 07-26'!JQ62</f>
        <v>0</v>
      </c>
      <c r="JP13" s="32">
        <f>'Cost Until 07-26'!JR62</f>
        <v>0</v>
      </c>
      <c r="JQ13" s="32">
        <f>'Cost Until 07-26'!JS62</f>
        <v>0</v>
      </c>
      <c r="JR13" s="32">
        <f>'Cost Until 07-26'!JT62</f>
        <v>0</v>
      </c>
      <c r="JS13" s="32">
        <f>'Cost Until 07-26'!JU62</f>
        <v>0</v>
      </c>
      <c r="JT13" s="32">
        <f>'Cost Until 07-26'!JV62</f>
        <v>0</v>
      </c>
      <c r="JU13" s="32">
        <f>'Cost Until 07-26'!JW62</f>
        <v>0</v>
      </c>
      <c r="JV13" s="32">
        <f>'Cost Until 07-26'!JX62</f>
        <v>0</v>
      </c>
      <c r="JW13" s="32">
        <f>'Cost Until 07-26'!JY62</f>
        <v>0</v>
      </c>
      <c r="JX13" s="32">
        <f>'Cost Until 07-26'!JZ62</f>
        <v>0</v>
      </c>
      <c r="JY13" s="32">
        <f>'Cost Until 07-26'!KA62</f>
        <v>0</v>
      </c>
      <c r="JZ13" s="32">
        <f>'Cost Until 07-26'!KB62</f>
        <v>0</v>
      </c>
      <c r="KA13" s="32">
        <f>'Cost Until 07-26'!KC62</f>
        <v>0</v>
      </c>
      <c r="KB13" s="32">
        <f>'Cost Until 07-26'!KD62</f>
        <v>0</v>
      </c>
      <c r="KC13" s="32">
        <f>'Cost Until 07-26'!KE62</f>
        <v>0</v>
      </c>
      <c r="KD13" s="32">
        <f>'Cost Until 07-26'!KF62</f>
        <v>0</v>
      </c>
      <c r="KE13" s="32">
        <f>'Cost Until 07-26'!KG62</f>
        <v>0</v>
      </c>
      <c r="KF13" s="32">
        <f>'Cost Until 07-26'!KH62</f>
        <v>0</v>
      </c>
      <c r="KG13" s="32">
        <f>'Cost Until 07-26'!KI62</f>
        <v>0</v>
      </c>
    </row>
    <row r="14" spans="1:293" s="1" customFormat="1">
      <c r="A14" s="496"/>
      <c r="B14" s="42" t="s">
        <v>121</v>
      </c>
      <c r="C14" s="42">
        <v>400</v>
      </c>
      <c r="D14" s="48">
        <f t="shared" si="0"/>
        <v>625741.07360000012</v>
      </c>
      <c r="E14" s="32">
        <f>'Cost Until 07-26'!G129</f>
        <v>760</v>
      </c>
      <c r="F14" s="32">
        <f>'Cost Until 07-26'!H129</f>
        <v>5027</v>
      </c>
      <c r="G14" s="32">
        <f>'Cost Until 07-26'!I129</f>
        <v>4700</v>
      </c>
      <c r="H14" s="32">
        <f>'Cost Until 07-26'!J129</f>
        <v>3416</v>
      </c>
      <c r="I14" s="32">
        <f>'Cost Until 07-26'!K129</f>
        <v>15672</v>
      </c>
      <c r="J14" s="32">
        <f>'Cost Until 07-26'!L129</f>
        <v>3729</v>
      </c>
      <c r="K14" s="32">
        <f>'Cost Until 07-26'!M129</f>
        <v>11017</v>
      </c>
      <c r="L14" s="32">
        <f>'Cost Until 07-26'!N129</f>
        <v>7959</v>
      </c>
      <c r="M14" s="32">
        <f>'Cost Until 07-26'!O129</f>
        <v>8296</v>
      </c>
      <c r="N14" s="32">
        <f>'Cost Until 07-26'!P129</f>
        <v>3171</v>
      </c>
      <c r="O14" s="32">
        <f>'Cost Until 07-26'!Q129</f>
        <v>9823</v>
      </c>
      <c r="P14" s="32">
        <f>'Cost Until 07-26'!R129</f>
        <v>13080</v>
      </c>
      <c r="Q14" s="32">
        <f>'Cost Until 07-26'!S129</f>
        <v>3217</v>
      </c>
      <c r="R14" s="32">
        <f>'Cost Until 07-26'!T129</f>
        <v>14912</v>
      </c>
      <c r="S14" s="32">
        <f>'Cost Until 07-26'!U129</f>
        <v>10998</v>
      </c>
      <c r="T14" s="32">
        <f>'Cost Until 07-26'!V129</f>
        <v>3606</v>
      </c>
      <c r="U14" s="32">
        <f>'Cost Until 07-26'!W129</f>
        <v>14761</v>
      </c>
      <c r="V14" s="32">
        <f>'Cost Until 07-26'!X129</f>
        <v>10135</v>
      </c>
      <c r="W14" s="32">
        <f>'Cost Until 07-26'!Y129</f>
        <v>9232</v>
      </c>
      <c r="X14" s="32">
        <f>'Cost Until 07-26'!Z129</f>
        <v>9890</v>
      </c>
      <c r="Y14" s="32">
        <f>'Cost Until 07-26'!AA129</f>
        <v>9090</v>
      </c>
      <c r="Z14" s="32">
        <f>'Cost Until 07-26'!AB129</f>
        <v>9731</v>
      </c>
      <c r="AA14" s="32">
        <f>'Cost Until 07-26'!AC129</f>
        <v>8421</v>
      </c>
      <c r="AB14" s="32">
        <f>'Cost Until 07-26'!AD129</f>
        <v>16722</v>
      </c>
      <c r="AC14" s="32">
        <f>'Cost Until 07-26'!AE129</f>
        <v>11520</v>
      </c>
      <c r="AD14" s="32">
        <f>'Cost Until 07-26'!AF129</f>
        <v>9542</v>
      </c>
      <c r="AE14" s="32">
        <f>'Cost Until 07-26'!AG129</f>
        <v>14013</v>
      </c>
      <c r="AF14" s="32">
        <f>'Cost Until 07-26'!AH129</f>
        <v>5249</v>
      </c>
      <c r="AG14" s="32">
        <f>'Cost Until 07-26'!AI129</f>
        <v>9851</v>
      </c>
      <c r="AH14" s="32">
        <f>'Cost Until 07-26'!AJ129</f>
        <v>4638</v>
      </c>
      <c r="AI14" s="32">
        <f>'Cost Until 07-26'!AK129</f>
        <v>5792</v>
      </c>
      <c r="AJ14" s="32">
        <f>'Cost Until 07-26'!AL129</f>
        <v>18869</v>
      </c>
      <c r="AK14" s="32">
        <f>'Cost Until 07-26'!AM129</f>
        <v>5155</v>
      </c>
      <c r="AL14" s="32">
        <f>'Cost Until 07-26'!AN129</f>
        <v>14370</v>
      </c>
      <c r="AM14" s="32">
        <f>'Cost Until 07-26'!AO129</f>
        <v>12342</v>
      </c>
      <c r="AN14" s="32">
        <f>'Cost Until 07-26'!AP129</f>
        <v>17016</v>
      </c>
      <c r="AO14" s="32">
        <f>'Cost Until 07-26'!AQ129</f>
        <v>6419</v>
      </c>
      <c r="AP14" s="32">
        <f>'Cost Until 07-26'!AR129</f>
        <v>6290</v>
      </c>
      <c r="AQ14" s="32">
        <f>'Cost Until 07-26'!AS129</f>
        <v>14101</v>
      </c>
      <c r="AR14" s="32">
        <f>'Cost Until 07-26'!AT129</f>
        <v>14803</v>
      </c>
      <c r="AS14" s="32">
        <f>'Cost Until 07-26'!AU129</f>
        <v>23365</v>
      </c>
      <c r="AT14" s="32">
        <f>'Cost Until 07-26'!AV129</f>
        <v>17354</v>
      </c>
      <c r="AU14" s="32">
        <f>'Cost Until 07-26'!AW129</f>
        <v>7032</v>
      </c>
      <c r="AV14" s="32">
        <f>'Cost Until 07-26'!AX129</f>
        <v>5747</v>
      </c>
      <c r="AW14" s="32">
        <f>'Cost Until 07-26'!AY129</f>
        <v>16948</v>
      </c>
      <c r="AX14" s="32">
        <f>'Cost Until 07-26'!AZ129</f>
        <v>8674</v>
      </c>
      <c r="AY14" s="32">
        <f>'Cost Until 07-26'!BA129</f>
        <v>12784</v>
      </c>
      <c r="AZ14" s="32">
        <f>'Cost Until 07-26'!BB129</f>
        <v>7823</v>
      </c>
      <c r="BA14" s="32">
        <f>'Cost Until 07-26'!BC129</f>
        <v>39067</v>
      </c>
      <c r="BB14" s="32">
        <f>'Cost Until 07-26'!BD129</f>
        <v>9595</v>
      </c>
      <c r="BC14" s="32">
        <f>'Cost Until 07-26'!BE129</f>
        <v>6995</v>
      </c>
      <c r="BD14" s="32">
        <f>'Cost Until 07-26'!BF129</f>
        <v>12102</v>
      </c>
      <c r="BE14" s="32">
        <f>'Cost Until 07-26'!BG129</f>
        <v>13134</v>
      </c>
      <c r="BF14" s="32">
        <f>'Cost Until 07-26'!BH129</f>
        <v>6117</v>
      </c>
      <c r="BG14" s="32">
        <f>'Cost Until 07-26'!BI129</f>
        <v>4904</v>
      </c>
      <c r="BH14" s="32">
        <f>'Cost Until 07-26'!BJ129</f>
        <v>10058.950000000001</v>
      </c>
      <c r="BI14" s="32">
        <f>'Cost Until 07-26'!BK129</f>
        <v>5560.5599999999995</v>
      </c>
      <c r="BJ14" s="32">
        <f>'Cost Until 07-26'!BL129</f>
        <v>5058.37</v>
      </c>
      <c r="BK14" s="32">
        <f>'Cost Until 07-26'!BM129</f>
        <v>8996.93</v>
      </c>
      <c r="BL14" s="32">
        <f>'Cost Until 07-26'!BN129</f>
        <v>4823</v>
      </c>
      <c r="BM14" s="32">
        <f>'Cost Until 07-26'!BO129</f>
        <v>4870.1399999999994</v>
      </c>
      <c r="BN14" s="32">
        <f>'Cost Until 07-26'!BP129</f>
        <v>4551.29</v>
      </c>
      <c r="BO14" s="32">
        <f>'Cost Until 07-26'!BQ129</f>
        <v>7161.9218000000001</v>
      </c>
      <c r="BP14" s="220">
        <f>'Cost Until 07-26'!BR129</f>
        <v>5683.9117999999999</v>
      </c>
      <c r="BQ14" s="32">
        <f>'Cost Until 07-26'!BS129</f>
        <v>0</v>
      </c>
      <c r="BR14" s="32">
        <f>'Cost Until 07-26'!BT129</f>
        <v>0</v>
      </c>
      <c r="BS14" s="32">
        <f>'Cost Until 07-26'!BU129</f>
        <v>0</v>
      </c>
      <c r="BT14" s="32">
        <f>'Cost Until 07-26'!BV129</f>
        <v>0</v>
      </c>
      <c r="BU14" s="32">
        <f>'Cost Until 07-26'!BW129</f>
        <v>0</v>
      </c>
      <c r="BV14" s="32">
        <f>'Cost Until 07-26'!BX129</f>
        <v>0</v>
      </c>
      <c r="BW14" s="32">
        <f>'Cost Until 07-26'!BY129</f>
        <v>0</v>
      </c>
      <c r="BX14" s="32">
        <f>'Cost Until 07-26'!BZ129</f>
        <v>0</v>
      </c>
      <c r="BY14" s="32">
        <f>'Cost Until 07-26'!CA129</f>
        <v>0</v>
      </c>
      <c r="BZ14" s="32">
        <f>'Cost Until 07-26'!CB129</f>
        <v>0</v>
      </c>
      <c r="CA14" s="32">
        <f>'Cost Until 07-26'!CC129</f>
        <v>0</v>
      </c>
      <c r="CB14" s="32">
        <f>'Cost Until 07-26'!CD129</f>
        <v>0</v>
      </c>
      <c r="CC14" s="32">
        <f>'Cost Until 07-26'!CE129</f>
        <v>0</v>
      </c>
      <c r="CD14" s="32">
        <f>'Cost Until 07-26'!CF129</f>
        <v>0</v>
      </c>
      <c r="CE14" s="32">
        <f>'Cost Until 07-26'!CG129</f>
        <v>0</v>
      </c>
      <c r="CF14" s="32">
        <f>'Cost Until 07-26'!CH129</f>
        <v>0</v>
      </c>
      <c r="CG14" s="32">
        <f>'Cost Until 07-26'!CI129</f>
        <v>0</v>
      </c>
      <c r="CH14" s="32">
        <f>'Cost Until 07-26'!CJ129</f>
        <v>0</v>
      </c>
      <c r="CI14" s="32">
        <f>'Cost Until 07-26'!CK129</f>
        <v>0</v>
      </c>
      <c r="CJ14" s="32">
        <f>'Cost Until 07-26'!CL129</f>
        <v>0</v>
      </c>
      <c r="CK14" s="32">
        <f>'Cost Until 07-26'!CM129</f>
        <v>0</v>
      </c>
      <c r="CL14" s="32">
        <f>'Cost Until 07-26'!CN129</f>
        <v>0</v>
      </c>
      <c r="CM14" s="32">
        <f>'Cost Until 07-26'!CO129</f>
        <v>0</v>
      </c>
      <c r="CN14" s="32">
        <f>'Cost Until 07-26'!CP129</f>
        <v>0</v>
      </c>
      <c r="CO14" s="32">
        <f>'Cost Until 07-26'!CQ129</f>
        <v>0</v>
      </c>
      <c r="CP14" s="32">
        <f>'Cost Until 07-26'!CR129</f>
        <v>0</v>
      </c>
      <c r="CQ14" s="32">
        <f>'Cost Until 07-26'!CS129</f>
        <v>0</v>
      </c>
      <c r="CR14" s="32">
        <f>'Cost Until 07-26'!CT129</f>
        <v>0</v>
      </c>
      <c r="CS14" s="32">
        <f>'Cost Until 07-26'!CU129</f>
        <v>0</v>
      </c>
      <c r="CT14" s="32">
        <f>'Cost Until 07-26'!CV129</f>
        <v>0</v>
      </c>
      <c r="CU14" s="32">
        <f>'Cost Until 07-26'!CW129</f>
        <v>0</v>
      </c>
      <c r="CV14" s="32">
        <f>'Cost Until 07-26'!CX129</f>
        <v>0</v>
      </c>
      <c r="CW14" s="32">
        <f>'Cost Until 07-26'!CY129</f>
        <v>0</v>
      </c>
      <c r="CX14" s="32">
        <f>'Cost Until 07-26'!CZ129</f>
        <v>0</v>
      </c>
      <c r="CY14" s="32">
        <f>'Cost Until 07-26'!DA129</f>
        <v>0</v>
      </c>
      <c r="CZ14" s="32">
        <f>'Cost Until 07-26'!DB129</f>
        <v>0</v>
      </c>
      <c r="DA14" s="32">
        <f>'Cost Until 07-26'!DC129</f>
        <v>0</v>
      </c>
      <c r="DB14" s="32">
        <f>'Cost Until 07-26'!DD129</f>
        <v>0</v>
      </c>
      <c r="DC14" s="32">
        <f>'Cost Until 07-26'!DE129</f>
        <v>0</v>
      </c>
      <c r="DD14" s="32">
        <f>'Cost Until 07-26'!DF129</f>
        <v>0</v>
      </c>
      <c r="DE14" s="32">
        <f>'Cost Until 07-26'!DG129</f>
        <v>0</v>
      </c>
      <c r="DF14" s="32">
        <f>'Cost Until 07-26'!DH129</f>
        <v>0</v>
      </c>
      <c r="DG14" s="32">
        <f>'Cost Until 07-26'!DI129</f>
        <v>0</v>
      </c>
      <c r="DH14" s="32">
        <f>'Cost Until 07-26'!DJ129</f>
        <v>0</v>
      </c>
      <c r="DI14" s="32">
        <f>'Cost Until 07-26'!DK129</f>
        <v>0</v>
      </c>
      <c r="DJ14" s="32">
        <f>'Cost Until 07-26'!DL129</f>
        <v>0</v>
      </c>
      <c r="DK14" s="32">
        <f>'Cost Until 07-26'!DM129</f>
        <v>0</v>
      </c>
      <c r="DL14" s="32">
        <f>'Cost Until 07-26'!DN129</f>
        <v>0</v>
      </c>
      <c r="DM14" s="32">
        <f>'Cost Until 07-26'!DO129</f>
        <v>0</v>
      </c>
      <c r="DN14" s="32">
        <f>'Cost Until 07-26'!DP129</f>
        <v>0</v>
      </c>
      <c r="DO14" s="32">
        <f>'Cost Until 07-26'!DQ129</f>
        <v>0</v>
      </c>
      <c r="DP14" s="32">
        <f>'Cost Until 07-26'!DR129</f>
        <v>0</v>
      </c>
      <c r="DQ14" s="32">
        <f>'Cost Until 07-26'!DS129</f>
        <v>0</v>
      </c>
      <c r="DR14" s="32">
        <f>'Cost Until 07-26'!DT129</f>
        <v>0</v>
      </c>
      <c r="DS14" s="32">
        <f>'Cost Until 07-26'!DU129</f>
        <v>0</v>
      </c>
      <c r="DT14" s="32">
        <f>'Cost Until 07-26'!DV129</f>
        <v>0</v>
      </c>
      <c r="DU14" s="32">
        <f>'Cost Until 07-26'!DW129</f>
        <v>0</v>
      </c>
      <c r="DV14" s="32">
        <f>'Cost Until 07-26'!DX129</f>
        <v>0</v>
      </c>
      <c r="DW14" s="32">
        <f>'Cost Until 07-26'!DY129</f>
        <v>0</v>
      </c>
      <c r="DX14" s="32">
        <f>'Cost Until 07-26'!DZ129</f>
        <v>0</v>
      </c>
      <c r="DY14" s="32">
        <f>'Cost Until 07-26'!EA129</f>
        <v>0</v>
      </c>
      <c r="DZ14" s="32">
        <f>'Cost Until 07-26'!EB129</f>
        <v>0</v>
      </c>
      <c r="EA14" s="32">
        <f>'Cost Until 07-26'!EC129</f>
        <v>0</v>
      </c>
      <c r="EB14" s="32">
        <f>'Cost Until 07-26'!ED129</f>
        <v>0</v>
      </c>
      <c r="EC14" s="32">
        <f>'Cost Until 07-26'!EE129</f>
        <v>0</v>
      </c>
      <c r="ED14" s="32">
        <f>'Cost Until 07-26'!EF129</f>
        <v>0</v>
      </c>
      <c r="EE14" s="32">
        <f>'Cost Until 07-26'!EG129</f>
        <v>0</v>
      </c>
      <c r="EF14" s="32">
        <f>'Cost Until 07-26'!EH129</f>
        <v>0</v>
      </c>
      <c r="EG14" s="32">
        <f>'Cost Until 07-26'!EI129</f>
        <v>0</v>
      </c>
      <c r="EH14" s="32">
        <f>'Cost Until 07-26'!EJ129</f>
        <v>0</v>
      </c>
      <c r="EI14" s="32">
        <f>'Cost Until 07-26'!EK129</f>
        <v>0</v>
      </c>
      <c r="EJ14" s="32">
        <f>'Cost Until 07-26'!EL129</f>
        <v>0</v>
      </c>
      <c r="EK14" s="32">
        <f>'Cost Until 07-26'!EM129</f>
        <v>0</v>
      </c>
      <c r="EL14" s="32">
        <f>'Cost Until 07-26'!EN129</f>
        <v>0</v>
      </c>
      <c r="EM14" s="32">
        <f>'Cost Until 07-26'!EO129</f>
        <v>0</v>
      </c>
      <c r="EN14" s="32">
        <f>'Cost Until 07-26'!EP129</f>
        <v>0</v>
      </c>
      <c r="EO14" s="32">
        <f>'Cost Until 07-26'!EQ129</f>
        <v>0</v>
      </c>
      <c r="EP14" s="32">
        <f>'Cost Until 07-26'!ER129</f>
        <v>0</v>
      </c>
      <c r="EQ14" s="32">
        <f>'Cost Until 07-26'!ES129</f>
        <v>0</v>
      </c>
      <c r="ER14" s="32">
        <f>'Cost Until 07-26'!ET129</f>
        <v>0</v>
      </c>
      <c r="ES14" s="32">
        <f>'Cost Until 07-26'!EU129</f>
        <v>0</v>
      </c>
      <c r="ET14" s="32">
        <f>'Cost Until 07-26'!EV129</f>
        <v>0</v>
      </c>
      <c r="EU14" s="32">
        <f>'Cost Until 07-26'!EW129</f>
        <v>0</v>
      </c>
      <c r="EV14" s="32">
        <f>'Cost Until 07-26'!EX129</f>
        <v>0</v>
      </c>
      <c r="EW14" s="32">
        <f>'Cost Until 07-26'!EY129</f>
        <v>0</v>
      </c>
      <c r="EX14" s="32">
        <f>'Cost Until 07-26'!EZ129</f>
        <v>0</v>
      </c>
      <c r="EY14" s="32">
        <f>'Cost Until 07-26'!FA129</f>
        <v>0</v>
      </c>
      <c r="EZ14" s="32">
        <f>'Cost Until 07-26'!FB129</f>
        <v>0</v>
      </c>
      <c r="FA14" s="32">
        <f>'Cost Until 07-26'!FC129</f>
        <v>0</v>
      </c>
      <c r="FB14" s="32">
        <f>'Cost Until 07-26'!FD129</f>
        <v>0</v>
      </c>
      <c r="FC14" s="32">
        <f>'Cost Until 07-26'!FE129</f>
        <v>0</v>
      </c>
      <c r="FD14" s="32">
        <f>'Cost Until 07-26'!FF129</f>
        <v>0</v>
      </c>
      <c r="FE14" s="32">
        <f>'Cost Until 07-26'!FG129</f>
        <v>0</v>
      </c>
      <c r="FF14" s="32">
        <f>'Cost Until 07-26'!FH129</f>
        <v>0</v>
      </c>
      <c r="FG14" s="32">
        <f>'Cost Until 07-26'!FI129</f>
        <v>0</v>
      </c>
      <c r="FH14" s="32">
        <f>'Cost Until 07-26'!FJ129</f>
        <v>0</v>
      </c>
      <c r="FI14" s="32">
        <f>'Cost Until 07-26'!FK129</f>
        <v>0</v>
      </c>
      <c r="FJ14" s="32">
        <f>'Cost Until 07-26'!FL129</f>
        <v>0</v>
      </c>
      <c r="FK14" s="32">
        <f>'Cost Until 07-26'!FM129</f>
        <v>0</v>
      </c>
      <c r="FL14" s="32">
        <f>'Cost Until 07-26'!FN129</f>
        <v>0</v>
      </c>
      <c r="FM14" s="32">
        <f>'Cost Until 07-26'!FO129</f>
        <v>0</v>
      </c>
      <c r="FN14" s="32">
        <f>'Cost Until 07-26'!FP129</f>
        <v>0</v>
      </c>
      <c r="FO14" s="32">
        <f>'Cost Until 07-26'!FQ129</f>
        <v>0</v>
      </c>
      <c r="FP14" s="32">
        <f>'Cost Until 07-26'!FR129</f>
        <v>0</v>
      </c>
      <c r="FQ14" s="32">
        <f>'Cost Until 07-26'!FS129</f>
        <v>0</v>
      </c>
      <c r="FR14" s="32">
        <f>'Cost Until 07-26'!FT129</f>
        <v>0</v>
      </c>
      <c r="FS14" s="32">
        <f>'Cost Until 07-26'!FU129</f>
        <v>0</v>
      </c>
      <c r="FT14" s="32">
        <f>'Cost Until 07-26'!FV129</f>
        <v>0</v>
      </c>
      <c r="FU14" s="32">
        <f>'Cost Until 07-26'!FW129</f>
        <v>0</v>
      </c>
      <c r="FV14" s="32">
        <f>'Cost Until 07-26'!FX129</f>
        <v>0</v>
      </c>
      <c r="FW14" s="32">
        <f>'Cost Until 07-26'!FY129</f>
        <v>0</v>
      </c>
      <c r="FX14" s="32">
        <f>'Cost Until 07-26'!FZ129</f>
        <v>0</v>
      </c>
      <c r="FY14" s="32">
        <f>'Cost Until 07-26'!GA129</f>
        <v>0</v>
      </c>
      <c r="FZ14" s="32">
        <f>'Cost Until 07-26'!GB129</f>
        <v>0</v>
      </c>
      <c r="GA14" s="32">
        <f>'Cost Until 07-26'!GC129</f>
        <v>0</v>
      </c>
      <c r="GB14" s="32">
        <f>'Cost Until 07-26'!GD129</f>
        <v>0</v>
      </c>
      <c r="GC14" s="32">
        <f>'Cost Until 07-26'!GE129</f>
        <v>0</v>
      </c>
      <c r="GD14" s="32">
        <f>'Cost Until 07-26'!GF129</f>
        <v>0</v>
      </c>
      <c r="GE14" s="32">
        <f>'Cost Until 07-26'!GG129</f>
        <v>0</v>
      </c>
      <c r="GF14" s="32">
        <f>'Cost Until 07-26'!GH129</f>
        <v>0</v>
      </c>
      <c r="GG14" s="32">
        <f>'Cost Until 07-26'!GI129</f>
        <v>0</v>
      </c>
      <c r="GH14" s="32">
        <f>'Cost Until 07-26'!GJ129</f>
        <v>0</v>
      </c>
      <c r="GI14" s="32">
        <f>'Cost Until 07-26'!GK129</f>
        <v>0</v>
      </c>
      <c r="GJ14" s="32">
        <f>'Cost Until 07-26'!GL129</f>
        <v>0</v>
      </c>
      <c r="GK14" s="32">
        <f>'Cost Until 07-26'!GM129</f>
        <v>0</v>
      </c>
      <c r="GL14" s="32">
        <f>'Cost Until 07-26'!GN129</f>
        <v>0</v>
      </c>
      <c r="GM14" s="32">
        <f>'Cost Until 07-26'!GO129</f>
        <v>0</v>
      </c>
      <c r="GN14" s="32">
        <f>'Cost Until 07-26'!GP129</f>
        <v>0</v>
      </c>
      <c r="GO14" s="32">
        <f>'Cost Until 07-26'!GQ129</f>
        <v>0</v>
      </c>
      <c r="GP14" s="32">
        <f>'Cost Until 07-26'!GR129</f>
        <v>0</v>
      </c>
      <c r="GQ14" s="32">
        <f>'Cost Until 07-26'!GS129</f>
        <v>0</v>
      </c>
      <c r="GR14" s="32">
        <f>'Cost Until 07-26'!GT129</f>
        <v>0</v>
      </c>
      <c r="GS14" s="32">
        <f>'Cost Until 07-26'!GU129</f>
        <v>0</v>
      </c>
      <c r="GT14" s="32">
        <f>'Cost Until 07-26'!GV129</f>
        <v>0</v>
      </c>
      <c r="GU14" s="32">
        <f>'Cost Until 07-26'!GW129</f>
        <v>0</v>
      </c>
      <c r="GV14" s="32">
        <f>'Cost Until 07-26'!GX129</f>
        <v>0</v>
      </c>
      <c r="GW14" s="32">
        <f>'Cost Until 07-26'!GY129</f>
        <v>0</v>
      </c>
      <c r="GX14" s="32">
        <f>'Cost Until 07-26'!GZ129</f>
        <v>0</v>
      </c>
      <c r="GY14" s="32">
        <f>'Cost Until 07-26'!HA129</f>
        <v>0</v>
      </c>
      <c r="GZ14" s="32">
        <f>'Cost Until 07-26'!HB129</f>
        <v>0</v>
      </c>
      <c r="HA14" s="32">
        <f>'Cost Until 07-26'!HC129</f>
        <v>0</v>
      </c>
      <c r="HB14" s="32">
        <f>'Cost Until 07-26'!HD129</f>
        <v>0</v>
      </c>
      <c r="HC14" s="32">
        <f>'Cost Until 07-26'!HE129</f>
        <v>0</v>
      </c>
      <c r="HD14" s="32">
        <f>'Cost Until 07-26'!HF129</f>
        <v>0</v>
      </c>
      <c r="HE14" s="32">
        <f>'Cost Until 07-26'!HG129</f>
        <v>0</v>
      </c>
      <c r="HF14" s="32">
        <f>'Cost Until 07-26'!HH129</f>
        <v>0</v>
      </c>
      <c r="HG14" s="32">
        <f>'Cost Until 07-26'!HI129</f>
        <v>0</v>
      </c>
      <c r="HH14" s="32">
        <f>'Cost Until 07-26'!HJ129</f>
        <v>0</v>
      </c>
      <c r="HI14" s="32">
        <f>'Cost Until 07-26'!HK129</f>
        <v>0</v>
      </c>
      <c r="HJ14" s="32">
        <f>'Cost Until 07-26'!HL129</f>
        <v>0</v>
      </c>
      <c r="HK14" s="32">
        <f>'Cost Until 07-26'!HM129</f>
        <v>0</v>
      </c>
      <c r="HL14" s="32">
        <f>'Cost Until 07-26'!HN129</f>
        <v>0</v>
      </c>
      <c r="HM14" s="32">
        <f>'Cost Until 07-26'!HO129</f>
        <v>0</v>
      </c>
      <c r="HN14" s="32">
        <f>'Cost Until 07-26'!HP129</f>
        <v>0</v>
      </c>
      <c r="HO14" s="32">
        <f>'Cost Until 07-26'!HQ129</f>
        <v>0</v>
      </c>
      <c r="HP14" s="32">
        <f>'Cost Until 07-26'!HR129</f>
        <v>0</v>
      </c>
      <c r="HQ14" s="32">
        <f>'Cost Until 07-26'!HS129</f>
        <v>0</v>
      </c>
      <c r="HR14" s="32">
        <f>'Cost Until 07-26'!HT129</f>
        <v>0</v>
      </c>
      <c r="HS14" s="32">
        <f>'Cost Until 07-26'!HU129</f>
        <v>0</v>
      </c>
      <c r="HT14" s="32">
        <f>'Cost Until 07-26'!HV129</f>
        <v>0</v>
      </c>
      <c r="HU14" s="32">
        <f>'Cost Until 07-26'!HW129</f>
        <v>0</v>
      </c>
      <c r="HV14" s="32">
        <f>'Cost Until 07-26'!HX129</f>
        <v>0</v>
      </c>
      <c r="HW14" s="32">
        <f>'Cost Until 07-26'!HY129</f>
        <v>0</v>
      </c>
      <c r="HX14" s="32">
        <f>'Cost Until 07-26'!HZ129</f>
        <v>0</v>
      </c>
      <c r="HY14" s="32">
        <f>'Cost Until 07-26'!IA129</f>
        <v>0</v>
      </c>
      <c r="HZ14" s="32">
        <f>'Cost Until 07-26'!IB129</f>
        <v>0</v>
      </c>
      <c r="IA14" s="32">
        <f>'Cost Until 07-26'!IC129</f>
        <v>0</v>
      </c>
      <c r="IB14" s="32">
        <f>'Cost Until 07-26'!ID129</f>
        <v>0</v>
      </c>
      <c r="IC14" s="32">
        <f>'Cost Until 07-26'!IE129</f>
        <v>0</v>
      </c>
      <c r="ID14" s="32">
        <f>'Cost Until 07-26'!IF129</f>
        <v>0</v>
      </c>
      <c r="IE14" s="32">
        <f>'Cost Until 07-26'!IG129</f>
        <v>0</v>
      </c>
      <c r="IF14" s="32">
        <f>'Cost Until 07-26'!IH129</f>
        <v>0</v>
      </c>
      <c r="IG14" s="32">
        <f>'Cost Until 07-26'!II129</f>
        <v>0</v>
      </c>
      <c r="IH14" s="32">
        <f>'Cost Until 07-26'!IJ129</f>
        <v>0</v>
      </c>
      <c r="II14" s="32">
        <f>'Cost Until 07-26'!IK129</f>
        <v>0</v>
      </c>
      <c r="IJ14" s="32">
        <f>'Cost Until 07-26'!IL129</f>
        <v>0</v>
      </c>
      <c r="IK14" s="32">
        <f>'Cost Until 07-26'!IM129</f>
        <v>0</v>
      </c>
      <c r="IL14" s="32">
        <f>'Cost Until 07-26'!IN129</f>
        <v>0</v>
      </c>
      <c r="IM14" s="32">
        <f>'Cost Until 07-26'!IO129</f>
        <v>0</v>
      </c>
      <c r="IN14" s="32">
        <f>'Cost Until 07-26'!IP129</f>
        <v>0</v>
      </c>
      <c r="IO14" s="32">
        <f>'Cost Until 07-26'!IQ129</f>
        <v>0</v>
      </c>
      <c r="IP14" s="32">
        <f>'Cost Until 07-26'!IR129</f>
        <v>0</v>
      </c>
      <c r="IQ14" s="32">
        <f>'Cost Until 07-26'!IS129</f>
        <v>0</v>
      </c>
      <c r="IR14" s="32">
        <f>'Cost Until 07-26'!IT129</f>
        <v>0</v>
      </c>
      <c r="IS14" s="32">
        <f>'Cost Until 07-26'!IU129</f>
        <v>0</v>
      </c>
      <c r="IT14" s="32">
        <f>'Cost Until 07-26'!IV129</f>
        <v>0</v>
      </c>
      <c r="IU14" s="32">
        <f>'Cost Until 07-26'!IW129</f>
        <v>0</v>
      </c>
      <c r="IV14" s="32">
        <f>'Cost Until 07-26'!IX129</f>
        <v>0</v>
      </c>
      <c r="IW14" s="32">
        <f>'Cost Until 07-26'!IY129</f>
        <v>0</v>
      </c>
      <c r="IX14" s="32">
        <f>'Cost Until 07-26'!IZ129</f>
        <v>0</v>
      </c>
      <c r="IY14" s="32">
        <f>'Cost Until 07-26'!JA129</f>
        <v>0</v>
      </c>
      <c r="IZ14" s="32">
        <f>'Cost Until 07-26'!JB129</f>
        <v>0</v>
      </c>
      <c r="JA14" s="32">
        <f>'Cost Until 07-26'!JC129</f>
        <v>0</v>
      </c>
      <c r="JB14" s="32">
        <f>'Cost Until 07-26'!JD129</f>
        <v>0</v>
      </c>
      <c r="JC14" s="32">
        <f>'Cost Until 07-26'!JE129</f>
        <v>0</v>
      </c>
      <c r="JD14" s="32">
        <f>'Cost Until 07-26'!JF129</f>
        <v>0</v>
      </c>
      <c r="JE14" s="32">
        <f>'Cost Until 07-26'!JG129</f>
        <v>0</v>
      </c>
      <c r="JF14" s="32">
        <f>'Cost Until 07-26'!JH129</f>
        <v>0</v>
      </c>
      <c r="JG14" s="32">
        <f>'Cost Until 07-26'!JI129</f>
        <v>0</v>
      </c>
      <c r="JH14" s="32">
        <f>'Cost Until 07-26'!JJ129</f>
        <v>0</v>
      </c>
      <c r="JI14" s="32">
        <f>'Cost Until 07-26'!JK129</f>
        <v>0</v>
      </c>
      <c r="JJ14" s="32">
        <f>'Cost Until 07-26'!JL129</f>
        <v>0</v>
      </c>
      <c r="JK14" s="32">
        <f>'Cost Until 07-26'!JM129</f>
        <v>0</v>
      </c>
      <c r="JL14" s="32">
        <f>'Cost Until 07-26'!JN129</f>
        <v>0</v>
      </c>
      <c r="JM14" s="32">
        <f>'Cost Until 07-26'!JO129</f>
        <v>0</v>
      </c>
      <c r="JN14" s="32">
        <f>'Cost Until 07-26'!JP129</f>
        <v>0</v>
      </c>
      <c r="JO14" s="32">
        <f>'Cost Until 07-26'!JQ129</f>
        <v>0</v>
      </c>
      <c r="JP14" s="32">
        <f>'Cost Until 07-26'!JR129</f>
        <v>0</v>
      </c>
      <c r="JQ14" s="32">
        <f>'Cost Until 07-26'!JS129</f>
        <v>0</v>
      </c>
      <c r="JR14" s="32">
        <f>'Cost Until 07-26'!JT129</f>
        <v>0</v>
      </c>
      <c r="JS14" s="32">
        <f>'Cost Until 07-26'!JU129</f>
        <v>0</v>
      </c>
      <c r="JT14" s="32">
        <f>'Cost Until 07-26'!JV129</f>
        <v>0</v>
      </c>
      <c r="JU14" s="32">
        <f>'Cost Until 07-26'!JW129</f>
        <v>0</v>
      </c>
      <c r="JV14" s="32">
        <f>'Cost Until 07-26'!JX129</f>
        <v>0</v>
      </c>
      <c r="JW14" s="32">
        <f>'Cost Until 07-26'!JY129</f>
        <v>0</v>
      </c>
      <c r="JX14" s="32">
        <f>'Cost Until 07-26'!JZ129</f>
        <v>0</v>
      </c>
      <c r="JY14" s="32">
        <f>'Cost Until 07-26'!KA129</f>
        <v>0</v>
      </c>
      <c r="JZ14" s="32">
        <f>'Cost Until 07-26'!KB129</f>
        <v>0</v>
      </c>
      <c r="KA14" s="32">
        <f>'Cost Until 07-26'!KC129</f>
        <v>0</v>
      </c>
      <c r="KB14" s="32">
        <f>'Cost Until 07-26'!KD129</f>
        <v>0</v>
      </c>
      <c r="KC14" s="32">
        <f>'Cost Until 07-26'!KE129</f>
        <v>0</v>
      </c>
      <c r="KD14" s="32">
        <f>'Cost Until 07-26'!KF129</f>
        <v>0</v>
      </c>
      <c r="KE14" s="32">
        <f>'Cost Until 07-26'!KG129</f>
        <v>0</v>
      </c>
      <c r="KF14" s="32">
        <f>'Cost Until 07-26'!KH129</f>
        <v>0</v>
      </c>
      <c r="KG14" s="32">
        <f>'Cost Until 07-26'!KI129</f>
        <v>0</v>
      </c>
    </row>
    <row r="15" spans="1:293" s="1" customFormat="1">
      <c r="A15" s="496"/>
      <c r="B15" s="42" t="s">
        <v>934</v>
      </c>
      <c r="C15" s="42">
        <v>501</v>
      </c>
      <c r="D15" s="48">
        <f t="shared" si="0"/>
        <v>2232000</v>
      </c>
      <c r="E15" s="32">
        <f>'Cost Until 07-26'!G44</f>
        <v>0</v>
      </c>
      <c r="F15" s="32">
        <f>'Cost Until 07-26'!H44</f>
        <v>0</v>
      </c>
      <c r="G15" s="32">
        <f>'Cost Until 07-26'!I44</f>
        <v>0</v>
      </c>
      <c r="H15" s="32">
        <f>'Cost Until 07-26'!J44</f>
        <v>0</v>
      </c>
      <c r="I15" s="32">
        <f>'Cost Until 07-26'!K44</f>
        <v>0</v>
      </c>
      <c r="J15" s="32">
        <f>'Cost Until 07-26'!L44</f>
        <v>0</v>
      </c>
      <c r="K15" s="32">
        <f>'Cost Until 07-26'!M44</f>
        <v>0</v>
      </c>
      <c r="L15" s="32">
        <f>'Cost Until 07-26'!N44</f>
        <v>0</v>
      </c>
      <c r="M15" s="32">
        <f>'Cost Until 07-26'!O44</f>
        <v>0</v>
      </c>
      <c r="N15" s="32">
        <f>'Cost Until 07-26'!P44</f>
        <v>0</v>
      </c>
      <c r="O15" s="32">
        <f>'Cost Until 07-26'!Q44</f>
        <v>0</v>
      </c>
      <c r="P15" s="32">
        <f>'Cost Until 07-26'!R44</f>
        <v>744000</v>
      </c>
      <c r="Q15" s="32">
        <f>'Cost Until 07-26'!S44</f>
        <v>0</v>
      </c>
      <c r="R15" s="32">
        <f>'Cost Until 07-26'!T44</f>
        <v>0</v>
      </c>
      <c r="S15" s="32">
        <f>'Cost Until 07-26'!U44</f>
        <v>0</v>
      </c>
      <c r="T15" s="32">
        <f>'Cost Until 07-26'!V44</f>
        <v>0</v>
      </c>
      <c r="U15" s="32">
        <f>'Cost Until 07-26'!W44</f>
        <v>0</v>
      </c>
      <c r="V15" s="32">
        <f>'Cost Until 07-26'!X44</f>
        <v>0</v>
      </c>
      <c r="W15" s="32">
        <f>'Cost Until 07-26'!Y44</f>
        <v>0</v>
      </c>
      <c r="X15" s="32">
        <f>'Cost Until 07-26'!Z44</f>
        <v>0</v>
      </c>
      <c r="Y15" s="32">
        <f>'Cost Until 07-26'!AA44</f>
        <v>0</v>
      </c>
      <c r="Z15" s="32">
        <f>'Cost Until 07-26'!AB44</f>
        <v>0</v>
      </c>
      <c r="AA15" s="32">
        <f>'Cost Until 07-26'!AC44</f>
        <v>0</v>
      </c>
      <c r="AB15" s="32">
        <f>'Cost Until 07-26'!AD44</f>
        <v>0</v>
      </c>
      <c r="AC15" s="32">
        <f>'Cost Until 07-26'!AE44</f>
        <v>0</v>
      </c>
      <c r="AD15" s="32">
        <f>'Cost Until 07-26'!AF44</f>
        <v>0</v>
      </c>
      <c r="AE15" s="32">
        <f>'Cost Until 07-26'!AG44</f>
        <v>0</v>
      </c>
      <c r="AF15" s="32">
        <f>'Cost Until 07-26'!AH44</f>
        <v>0</v>
      </c>
      <c r="AG15" s="32">
        <f>'Cost Until 07-26'!AI44</f>
        <v>0</v>
      </c>
      <c r="AH15" s="32">
        <f>'Cost Until 07-26'!AJ44</f>
        <v>0</v>
      </c>
      <c r="AI15" s="32">
        <f>'Cost Until 07-26'!AK44</f>
        <v>744000</v>
      </c>
      <c r="AJ15" s="32">
        <f>'Cost Until 07-26'!AL44</f>
        <v>0</v>
      </c>
      <c r="AK15" s="32">
        <f>'Cost Until 07-26'!AM44</f>
        <v>0</v>
      </c>
      <c r="AL15" s="32">
        <f>'Cost Until 07-26'!AN44</f>
        <v>0</v>
      </c>
      <c r="AM15" s="32">
        <f>'Cost Until 07-26'!AO44</f>
        <v>0</v>
      </c>
      <c r="AN15" s="32">
        <f>'Cost Until 07-26'!AP44</f>
        <v>0</v>
      </c>
      <c r="AO15" s="32">
        <f>'Cost Until 07-26'!AQ44</f>
        <v>0</v>
      </c>
      <c r="AP15" s="32">
        <f>'Cost Until 07-26'!AR44</f>
        <v>0</v>
      </c>
      <c r="AQ15" s="32">
        <f>'Cost Until 07-26'!AS44</f>
        <v>0</v>
      </c>
      <c r="AR15" s="32">
        <f>'Cost Until 07-26'!AT44</f>
        <v>0</v>
      </c>
      <c r="AS15" s="32">
        <f>'Cost Until 07-26'!AU44</f>
        <v>0</v>
      </c>
      <c r="AT15" s="32">
        <f>'Cost Until 07-26'!AV44</f>
        <v>0</v>
      </c>
      <c r="AU15" s="32">
        <f>'Cost Until 07-26'!AW44</f>
        <v>0</v>
      </c>
      <c r="AV15" s="32">
        <f>'Cost Until 07-26'!AX44</f>
        <v>744000</v>
      </c>
      <c r="AW15" s="32">
        <f>'Cost Until 07-26'!AY44</f>
        <v>0</v>
      </c>
      <c r="AX15" s="32">
        <f>'Cost Until 07-26'!AZ44</f>
        <v>0</v>
      </c>
      <c r="AY15" s="32">
        <f>'Cost Until 07-26'!BA44</f>
        <v>0</v>
      </c>
      <c r="AZ15" s="32">
        <f>'Cost Until 07-26'!BB44</f>
        <v>0</v>
      </c>
      <c r="BA15" s="32">
        <f>'Cost Until 07-26'!BC44</f>
        <v>0</v>
      </c>
      <c r="BB15" s="32">
        <f>'Cost Until 07-26'!BD44</f>
        <v>0</v>
      </c>
      <c r="BC15" s="32">
        <f>'Cost Until 07-26'!BE44</f>
        <v>0</v>
      </c>
      <c r="BD15" s="32">
        <f>'Cost Until 07-26'!BF44</f>
        <v>0</v>
      </c>
      <c r="BE15" s="32">
        <f>'Cost Until 07-26'!BG44</f>
        <v>0</v>
      </c>
      <c r="BF15" s="32">
        <f>'Cost Until 07-26'!BH44</f>
        <v>0</v>
      </c>
      <c r="BG15" s="32">
        <f>'Cost Until 07-26'!BI44</f>
        <v>0</v>
      </c>
      <c r="BH15" s="32">
        <f>'Cost Until 07-26'!BJ44</f>
        <v>0</v>
      </c>
      <c r="BI15" s="32">
        <f>'Cost Until 07-26'!BK44</f>
        <v>0</v>
      </c>
      <c r="BJ15" s="32">
        <f>'Cost Until 07-26'!BL44</f>
        <v>0</v>
      </c>
      <c r="BK15" s="32">
        <f>'Cost Until 07-26'!BM44</f>
        <v>0</v>
      </c>
      <c r="BL15" s="32">
        <f>'Cost Until 07-26'!BN44</f>
        <v>0</v>
      </c>
      <c r="BM15" s="32">
        <f>'Cost Until 07-26'!BO44</f>
        <v>0</v>
      </c>
      <c r="BN15" s="32">
        <f>'Cost Until 07-26'!BP44</f>
        <v>0</v>
      </c>
      <c r="BO15" s="32">
        <f>'Cost Until 07-26'!BQ44</f>
        <v>0</v>
      </c>
      <c r="BP15" s="220">
        <f>'Cost Until 07-26'!BR44</f>
        <v>0</v>
      </c>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c r="IW15" s="32"/>
      <c r="IX15" s="32"/>
      <c r="IY15" s="32"/>
      <c r="IZ15" s="32"/>
      <c r="JA15" s="32"/>
      <c r="JB15" s="32"/>
      <c r="JC15" s="32"/>
      <c r="JD15" s="32"/>
      <c r="JE15" s="32"/>
      <c r="JF15" s="32"/>
      <c r="JG15" s="32"/>
      <c r="JH15" s="32"/>
      <c r="JI15" s="32"/>
      <c r="JJ15" s="32"/>
      <c r="JK15" s="32"/>
      <c r="JL15" s="32"/>
      <c r="JM15" s="32"/>
      <c r="JN15" s="32"/>
      <c r="JO15" s="32"/>
      <c r="JP15" s="32"/>
      <c r="JQ15" s="32"/>
      <c r="JR15" s="32"/>
      <c r="JS15" s="32"/>
      <c r="JT15" s="32"/>
      <c r="JU15" s="32"/>
      <c r="JV15" s="32"/>
      <c r="JW15" s="32"/>
      <c r="JX15" s="32"/>
      <c r="JY15" s="32"/>
      <c r="JZ15" s="32"/>
      <c r="KA15" s="32"/>
      <c r="KB15" s="32"/>
      <c r="KC15" s="32"/>
      <c r="KD15" s="32"/>
      <c r="KE15" s="32"/>
      <c r="KF15" s="32"/>
      <c r="KG15" s="32"/>
    </row>
    <row r="16" spans="1:293" s="1" customFormat="1">
      <c r="A16" s="496"/>
      <c r="B16" s="42" t="s">
        <v>935</v>
      </c>
      <c r="C16" s="42">
        <v>502</v>
      </c>
      <c r="D16" s="48">
        <f t="shared" si="0"/>
        <v>3001047</v>
      </c>
      <c r="E16" s="32">
        <f>'Cost Until 07-26'!G45</f>
        <v>0</v>
      </c>
      <c r="F16" s="32">
        <f>'Cost Until 07-26'!H45</f>
        <v>0</v>
      </c>
      <c r="G16" s="32">
        <f>'Cost Until 07-26'!I45</f>
        <v>0</v>
      </c>
      <c r="H16" s="32">
        <f>'Cost Until 07-26'!J45</f>
        <v>0</v>
      </c>
      <c r="I16" s="32">
        <f>'Cost Until 07-26'!K45</f>
        <v>0</v>
      </c>
      <c r="J16" s="32">
        <f>'Cost Until 07-26'!L45</f>
        <v>0</v>
      </c>
      <c r="K16" s="32">
        <f>'Cost Until 07-26'!M45</f>
        <v>0</v>
      </c>
      <c r="L16" s="32">
        <f>'Cost Until 07-26'!N45</f>
        <v>0</v>
      </c>
      <c r="M16" s="32">
        <f>'Cost Until 07-26'!O45</f>
        <v>0</v>
      </c>
      <c r="N16" s="32">
        <f>'Cost Until 07-26'!P45</f>
        <v>0</v>
      </c>
      <c r="O16" s="32">
        <f>'Cost Until 07-26'!Q45</f>
        <v>0</v>
      </c>
      <c r="P16" s="32">
        <f>'Cost Until 07-26'!R45</f>
        <v>1000000</v>
      </c>
      <c r="Q16" s="32">
        <f>'Cost Until 07-26'!S45</f>
        <v>0</v>
      </c>
      <c r="R16" s="32">
        <f>'Cost Until 07-26'!T45</f>
        <v>0</v>
      </c>
      <c r="S16" s="32">
        <f>'Cost Until 07-26'!U45</f>
        <v>0</v>
      </c>
      <c r="T16" s="32">
        <f>'Cost Until 07-26'!V45</f>
        <v>0</v>
      </c>
      <c r="U16" s="32">
        <f>'Cost Until 07-26'!W45</f>
        <v>0</v>
      </c>
      <c r="V16" s="32">
        <f>'Cost Until 07-26'!X45</f>
        <v>0</v>
      </c>
      <c r="W16" s="32">
        <f>'Cost Until 07-26'!Y45</f>
        <v>0</v>
      </c>
      <c r="X16" s="32">
        <f>'Cost Until 07-26'!Z45</f>
        <v>0</v>
      </c>
      <c r="Y16" s="32">
        <f>'Cost Until 07-26'!AA45</f>
        <v>0</v>
      </c>
      <c r="Z16" s="32">
        <f>'Cost Until 07-26'!AB45</f>
        <v>0</v>
      </c>
      <c r="AA16" s="32">
        <f>'Cost Until 07-26'!AC45</f>
        <v>0</v>
      </c>
      <c r="AB16" s="32">
        <f>'Cost Until 07-26'!AD45</f>
        <v>0</v>
      </c>
      <c r="AC16" s="32">
        <f>'Cost Until 07-26'!AE45</f>
        <v>0</v>
      </c>
      <c r="AD16" s="32">
        <f>'Cost Until 07-26'!AF45</f>
        <v>0</v>
      </c>
      <c r="AE16" s="32">
        <f>'Cost Until 07-26'!AG45</f>
        <v>0</v>
      </c>
      <c r="AF16" s="32">
        <f>'Cost Until 07-26'!AH45</f>
        <v>0</v>
      </c>
      <c r="AG16" s="32">
        <f>'Cost Until 07-26'!AI45</f>
        <v>0</v>
      </c>
      <c r="AH16" s="32">
        <f>'Cost Until 07-26'!AJ45</f>
        <v>0</v>
      </c>
      <c r="AI16" s="32">
        <f>'Cost Until 07-26'!AK45</f>
        <v>1000000</v>
      </c>
      <c r="AJ16" s="32">
        <f>'Cost Until 07-26'!AL45</f>
        <v>0</v>
      </c>
      <c r="AK16" s="32">
        <f>'Cost Until 07-26'!AM45</f>
        <v>0</v>
      </c>
      <c r="AL16" s="32">
        <f>'Cost Until 07-26'!AN45</f>
        <v>0</v>
      </c>
      <c r="AM16" s="32">
        <f>'Cost Until 07-26'!AO45</f>
        <v>0</v>
      </c>
      <c r="AN16" s="32">
        <f>'Cost Until 07-26'!AP45</f>
        <v>0</v>
      </c>
      <c r="AO16" s="32">
        <f>'Cost Until 07-26'!AQ45</f>
        <v>0</v>
      </c>
      <c r="AP16" s="32">
        <f>'Cost Until 07-26'!AR45</f>
        <v>0</v>
      </c>
      <c r="AQ16" s="32">
        <f>'Cost Until 07-26'!AS45</f>
        <v>0</v>
      </c>
      <c r="AR16" s="32">
        <f>'Cost Until 07-26'!AT45</f>
        <v>0</v>
      </c>
      <c r="AS16" s="32">
        <f>'Cost Until 07-26'!AU45</f>
        <v>0</v>
      </c>
      <c r="AT16" s="32">
        <f>'Cost Until 07-26'!AV45</f>
        <v>0</v>
      </c>
      <c r="AU16" s="32">
        <f>'Cost Until 07-26'!AW45</f>
        <v>1000000</v>
      </c>
      <c r="AV16" s="32">
        <f>'Cost Until 07-26'!AX45</f>
        <v>0</v>
      </c>
      <c r="AW16" s="32">
        <f>'Cost Until 07-26'!AY45</f>
        <v>0</v>
      </c>
      <c r="AX16" s="32">
        <f>'Cost Until 07-26'!AZ45</f>
        <v>0</v>
      </c>
      <c r="AY16" s="32">
        <f>'Cost Until 07-26'!BA45</f>
        <v>0</v>
      </c>
      <c r="AZ16" s="32">
        <f>'Cost Until 07-26'!BB45</f>
        <v>0</v>
      </c>
      <c r="BA16" s="32">
        <f>'Cost Until 07-26'!BC45</f>
        <v>0</v>
      </c>
      <c r="BB16" s="32">
        <f>'Cost Until 07-26'!BD45</f>
        <v>0</v>
      </c>
      <c r="BC16" s="32">
        <f>'Cost Until 07-26'!BE45</f>
        <v>0</v>
      </c>
      <c r="BD16" s="32">
        <f>'Cost Until 07-26'!BF45</f>
        <v>0</v>
      </c>
      <c r="BE16" s="32">
        <f>'Cost Until 07-26'!BG45</f>
        <v>0</v>
      </c>
      <c r="BF16" s="32">
        <f>'Cost Until 07-26'!BH45</f>
        <v>0</v>
      </c>
      <c r="BG16" s="32">
        <f>'Cost Until 07-26'!BI45</f>
        <v>0</v>
      </c>
      <c r="BH16" s="32">
        <f>'Cost Until 07-26'!BJ45</f>
        <v>0</v>
      </c>
      <c r="BI16" s="32">
        <f>'Cost Until 07-26'!BK45</f>
        <v>0</v>
      </c>
      <c r="BJ16" s="32">
        <f>'Cost Until 07-26'!BL45</f>
        <v>0</v>
      </c>
      <c r="BK16" s="32">
        <f>'Cost Until 07-26'!BM45</f>
        <v>0</v>
      </c>
      <c r="BL16" s="32">
        <f>'Cost Until 07-26'!BN45</f>
        <v>0</v>
      </c>
      <c r="BM16" s="32">
        <f>'Cost Until 07-26'!BO45</f>
        <v>0</v>
      </c>
      <c r="BN16" s="32">
        <f>'Cost Until 07-26'!BP45</f>
        <v>0</v>
      </c>
      <c r="BO16" s="32">
        <f>'Cost Until 07-26'!BQ45</f>
        <v>1047</v>
      </c>
      <c r="BP16" s="220">
        <f>'Cost Until 07-26'!BR45</f>
        <v>0</v>
      </c>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c r="HT16" s="32"/>
      <c r="HU16" s="32"/>
      <c r="HV16" s="32"/>
      <c r="HW16" s="32"/>
      <c r="HX16" s="32"/>
      <c r="HY16" s="32"/>
      <c r="HZ16" s="32"/>
      <c r="IA16" s="32"/>
      <c r="IB16" s="32"/>
      <c r="IC16" s="32"/>
      <c r="ID16" s="32"/>
      <c r="IE16" s="32"/>
      <c r="IF16" s="32"/>
      <c r="IG16" s="32"/>
      <c r="IH16" s="32"/>
      <c r="II16" s="32"/>
      <c r="IJ16" s="32"/>
      <c r="IK16" s="32"/>
      <c r="IL16" s="32"/>
      <c r="IM16" s="32"/>
      <c r="IN16" s="32"/>
      <c r="IO16" s="32"/>
      <c r="IP16" s="32"/>
      <c r="IQ16" s="32"/>
      <c r="IR16" s="32"/>
      <c r="IS16" s="32"/>
      <c r="IT16" s="32"/>
      <c r="IU16" s="32"/>
      <c r="IV16" s="32"/>
      <c r="IW16" s="32"/>
      <c r="IX16" s="32"/>
      <c r="IY16" s="32"/>
      <c r="IZ16" s="32"/>
      <c r="JA16" s="32"/>
      <c r="JB16" s="32"/>
      <c r="JC16" s="32"/>
      <c r="JD16" s="32"/>
      <c r="JE16" s="32"/>
      <c r="JF16" s="32"/>
      <c r="JG16" s="32"/>
      <c r="JH16" s="32"/>
      <c r="JI16" s="32"/>
      <c r="JJ16" s="32"/>
      <c r="JK16" s="32"/>
      <c r="JL16" s="32"/>
      <c r="JM16" s="32"/>
      <c r="JN16" s="32"/>
      <c r="JO16" s="32"/>
      <c r="JP16" s="32"/>
      <c r="JQ16" s="32"/>
      <c r="JR16" s="32"/>
      <c r="JS16" s="32"/>
      <c r="JT16" s="32"/>
      <c r="JU16" s="32"/>
      <c r="JV16" s="32"/>
      <c r="JW16" s="32"/>
      <c r="JX16" s="32"/>
      <c r="JY16" s="32"/>
      <c r="JZ16" s="32"/>
      <c r="KA16" s="32"/>
      <c r="KB16" s="32"/>
      <c r="KC16" s="32"/>
      <c r="KD16" s="32"/>
      <c r="KE16" s="32"/>
      <c r="KF16" s="32"/>
      <c r="KG16" s="32"/>
    </row>
    <row r="17" spans="1:365" s="1" customFormat="1">
      <c r="A17" s="496"/>
      <c r="B17" s="42" t="s">
        <v>936</v>
      </c>
      <c r="C17" s="42">
        <v>503</v>
      </c>
      <c r="D17" s="48">
        <f t="shared" si="0"/>
        <v>1144892.9687841022</v>
      </c>
      <c r="E17" s="32">
        <f>'Cost Until 07-26'!G46</f>
        <v>0</v>
      </c>
      <c r="F17" s="32">
        <f>'Cost Until 07-26'!H46</f>
        <v>16284.863655147199</v>
      </c>
      <c r="G17" s="32">
        <f>'Cost Until 07-26'!I46</f>
        <v>18467.727284672801</v>
      </c>
      <c r="H17" s="32">
        <f>'Cost Until 07-26'!J46</f>
        <v>18410.3039994836</v>
      </c>
      <c r="I17" s="32">
        <f>'Cost Until 07-26'!K46</f>
        <v>23018.453925152498</v>
      </c>
      <c r="J17" s="32">
        <f>'Cost Until 07-26'!L46</f>
        <v>21517.785995641701</v>
      </c>
      <c r="K17" s="32">
        <f>'Cost Until 07-26'!M46</f>
        <v>21810.213865367201</v>
      </c>
      <c r="L17" s="32">
        <f>'Cost Until 07-26'!N46</f>
        <v>21749.376114896699</v>
      </c>
      <c r="M17" s="32">
        <f>'Cost Until 07-26'!O46</f>
        <v>21497.844647854599</v>
      </c>
      <c r="N17" s="32">
        <f>'Cost Until 07-26'!P46</f>
        <v>23251.710788885801</v>
      </c>
      <c r="O17" s="32">
        <f>'Cost Until 07-26'!Q46</f>
        <v>25682.0200757893</v>
      </c>
      <c r="P17" s="32">
        <f>'Cost Until 07-26'!R46</f>
        <v>22724.147733816098</v>
      </c>
      <c r="Q17" s="32">
        <f>'Cost Until 07-26'!S46</f>
        <v>22541.135409418199</v>
      </c>
      <c r="R17" s="32">
        <f>'Cost Until 07-26'!T46</f>
        <v>18562.573496127799</v>
      </c>
      <c r="S17" s="32">
        <f>'Cost Until 07-26'!U46</f>
        <v>18705.958087775201</v>
      </c>
      <c r="T17" s="32">
        <f>'Cost Until 07-26'!V46</f>
        <v>17192.3035472464</v>
      </c>
      <c r="U17" s="32">
        <f>'Cost Until 07-26'!W46</f>
        <v>17782.391084761199</v>
      </c>
      <c r="V17" s="32">
        <f>'Cost Until 07-26'!X46</f>
        <v>15688.753799570301</v>
      </c>
      <c r="W17" s="32">
        <f>'Cost Until 07-26'!Y46</f>
        <v>11325.9956648957</v>
      </c>
      <c r="X17" s="32">
        <f>'Cost Until 07-26'!Z46</f>
        <v>7577.2543395761704</v>
      </c>
      <c r="Y17" s="32">
        <f>'Cost Until 07-26'!AA46</f>
        <v>6904.2770748070097</v>
      </c>
      <c r="Z17" s="32">
        <f>'Cost Until 07-26'!AB46</f>
        <v>9445.3141999108593</v>
      </c>
      <c r="AA17" s="32">
        <f>'Cost Until 07-26'!AC46</f>
        <v>11909.386199357399</v>
      </c>
      <c r="AB17" s="32">
        <f>'Cost Until 07-26'!AD46</f>
        <v>12403.405390170999</v>
      </c>
      <c r="AC17" s="32">
        <f>'Cost Until 07-26'!AE46</f>
        <v>14101.359624286901</v>
      </c>
      <c r="AD17" s="32">
        <f>'Cost Until 07-26'!AF46</f>
        <v>18541.3114130143</v>
      </c>
      <c r="AE17" s="32">
        <f>'Cost Until 07-26'!AG46</f>
        <v>21470.0378906941</v>
      </c>
      <c r="AF17" s="32">
        <f>'Cost Until 07-26'!AH46</f>
        <v>19148.289674802199</v>
      </c>
      <c r="AG17" s="32">
        <f>'Cost Until 07-26'!AI46</f>
        <v>17059.725791918201</v>
      </c>
      <c r="AH17" s="32">
        <f>'Cost Until 07-26'!AJ46</f>
        <v>18107.340371701699</v>
      </c>
      <c r="AI17" s="32">
        <f>'Cost Until 07-26'!AK46</f>
        <v>15259.2509830402</v>
      </c>
      <c r="AJ17" s="32">
        <f>'Cost Until 07-26'!AL46</f>
        <v>17272.551399757602</v>
      </c>
      <c r="AK17" s="32">
        <f>'Cost Until 07-26'!AM46</f>
        <v>20318.504450192799</v>
      </c>
      <c r="AL17" s="32">
        <f>'Cost Until 07-26'!AN46</f>
        <v>15687.5711817053</v>
      </c>
      <c r="AM17" s="32">
        <f>'Cost Until 07-26'!AO46</f>
        <v>20737.407822322799</v>
      </c>
      <c r="AN17" s="32">
        <f>'Cost Until 07-26'!AP46</f>
        <v>17345.155068760199</v>
      </c>
      <c r="AO17" s="32">
        <f>'Cost Until 07-26'!AQ46</f>
        <v>20285.2207743488</v>
      </c>
      <c r="AP17" s="32">
        <f>'Cost Until 07-26'!AR46</f>
        <v>17868.481226006901</v>
      </c>
      <c r="AQ17" s="32">
        <f>'Cost Until 07-26'!AS46</f>
        <v>18998.159510379301</v>
      </c>
      <c r="AR17" s="32">
        <f>'Cost Until 07-26'!AT46</f>
        <v>17017.099999999999</v>
      </c>
      <c r="AS17" s="32">
        <f>'Cost Until 07-26'!AU46</f>
        <v>17351.730016166937</v>
      </c>
      <c r="AT17" s="32">
        <f>'Cost Until 07-26'!AV46</f>
        <v>16729.234439519336</v>
      </c>
      <c r="AU17" s="32">
        <f>'Cost Until 07-26'!AW46</f>
        <v>15690.091609243491</v>
      </c>
      <c r="AV17" s="32">
        <f>'Cost Until 07-26'!AX46</f>
        <v>19261.962618244357</v>
      </c>
      <c r="AW17" s="32">
        <f>'Cost Until 07-26'!AY46</f>
        <v>17146.865950480693</v>
      </c>
      <c r="AX17" s="32">
        <f>'Cost Until 07-26'!AZ46</f>
        <v>19490.550077476433</v>
      </c>
      <c r="AY17" s="32">
        <f>'Cost Until 07-26'!BA46</f>
        <v>20611.172943985479</v>
      </c>
      <c r="AZ17" s="32">
        <f>'Cost Until 07-26'!BB46</f>
        <v>19489.6485136355</v>
      </c>
      <c r="BA17" s="32">
        <f>'Cost Until 07-26'!BC46</f>
        <v>23482.103510593301</v>
      </c>
      <c r="BB17" s="32">
        <f>'Cost Until 07-26'!BD46</f>
        <v>18293.398534842872</v>
      </c>
      <c r="BC17" s="32">
        <f>'Cost Until 07-26'!BE46</f>
        <v>19387.485582018573</v>
      </c>
      <c r="BD17" s="32">
        <f>'Cost Until 07-26'!BF46</f>
        <v>19387.485582018573</v>
      </c>
      <c r="BE17" s="32">
        <f>'Cost Until 07-26'!BG46</f>
        <v>17045.334924329069</v>
      </c>
      <c r="BF17" s="32">
        <f>'Cost Until 07-26'!BH46</f>
        <v>16187.434574332699</v>
      </c>
      <c r="BG17" s="32">
        <f>'Cost Until 07-26'!BI46</f>
        <v>17298.374950596211</v>
      </c>
      <c r="BH17" s="32">
        <f>'Cost Until 07-26'!BJ46</f>
        <v>18857</v>
      </c>
      <c r="BI17" s="32">
        <f>'Cost Until 07-26'!BK46</f>
        <v>19260</v>
      </c>
      <c r="BJ17" s="32">
        <f>'Cost Until 07-26'!BL46</f>
        <v>19393</v>
      </c>
      <c r="BK17" s="32">
        <f>'Cost Until 07-26'!BM46</f>
        <v>20430</v>
      </c>
      <c r="BL17" s="32">
        <f>'Cost Until 07-26'!BN46</f>
        <v>19649.662031575514</v>
      </c>
      <c r="BM17" s="32">
        <f>'Cost Until 07-26'!BO46</f>
        <v>22309.695066064643</v>
      </c>
      <c r="BN17" s="32">
        <f>'Cost Until 07-26'!BP46</f>
        <v>18424.028045722604</v>
      </c>
      <c r="BO17" s="32">
        <f>'Cost Until 07-26'!BQ46</f>
        <v>18559.576249999998</v>
      </c>
      <c r="BP17" s="220">
        <f>'Cost Until 07-26'!BR46</f>
        <v>17486.47</v>
      </c>
      <c r="BQ17" s="32">
        <f>'Cost Until 07-26'!BS43</f>
        <v>0</v>
      </c>
      <c r="BR17" s="32">
        <f>'Cost Until 07-26'!BT43</f>
        <v>0</v>
      </c>
      <c r="BS17" s="32">
        <f>'Cost Until 07-26'!BU43</f>
        <v>0</v>
      </c>
      <c r="BT17" s="32">
        <f>'Cost Until 07-26'!BV43</f>
        <v>0</v>
      </c>
      <c r="BU17" s="32">
        <f>'Cost Until 07-26'!BW43</f>
        <v>0</v>
      </c>
      <c r="BV17" s="32">
        <f>'Cost Until 07-26'!BX43</f>
        <v>0</v>
      </c>
      <c r="BW17" s="32">
        <f>'Cost Until 07-26'!BY43</f>
        <v>0</v>
      </c>
      <c r="BX17" s="32">
        <f>'Cost Until 07-26'!BZ43</f>
        <v>0</v>
      </c>
      <c r="BY17" s="32">
        <f>'Cost Until 07-26'!CA43</f>
        <v>0</v>
      </c>
      <c r="BZ17" s="32">
        <f>'Cost Until 07-26'!CB43</f>
        <v>0</v>
      </c>
      <c r="CA17" s="32">
        <f>'Cost Until 07-26'!CC43</f>
        <v>0</v>
      </c>
      <c r="CB17" s="32">
        <f>'Cost Until 07-26'!CD43</f>
        <v>0</v>
      </c>
      <c r="CC17" s="32">
        <f>'Cost Until 07-26'!CE43</f>
        <v>0</v>
      </c>
      <c r="CD17" s="32">
        <f>'Cost Until 07-26'!CF43</f>
        <v>0</v>
      </c>
      <c r="CE17" s="32">
        <f>'Cost Until 07-26'!CG43</f>
        <v>0</v>
      </c>
      <c r="CF17" s="32">
        <f>'Cost Until 07-26'!CH43</f>
        <v>0</v>
      </c>
      <c r="CG17" s="32">
        <f>'Cost Until 07-26'!CI43</f>
        <v>0</v>
      </c>
      <c r="CH17" s="32">
        <f>'Cost Until 07-26'!CJ43</f>
        <v>0</v>
      </c>
      <c r="CI17" s="32">
        <f>'Cost Until 07-26'!CK43</f>
        <v>0</v>
      </c>
      <c r="CJ17" s="32">
        <f>'Cost Until 07-26'!CL43</f>
        <v>0</v>
      </c>
      <c r="CK17" s="32">
        <f>'Cost Until 07-26'!CM43</f>
        <v>0</v>
      </c>
      <c r="CL17" s="32">
        <f>'Cost Until 07-26'!CN43</f>
        <v>0</v>
      </c>
      <c r="CM17" s="32">
        <f>'Cost Until 07-26'!CO43</f>
        <v>0</v>
      </c>
      <c r="CN17" s="32">
        <f>'Cost Until 07-26'!CP43</f>
        <v>0</v>
      </c>
      <c r="CO17" s="32">
        <f>'Cost Until 07-26'!CQ43</f>
        <v>0</v>
      </c>
      <c r="CP17" s="32">
        <f>'Cost Until 07-26'!CR43</f>
        <v>0</v>
      </c>
      <c r="CQ17" s="32">
        <f>'Cost Until 07-26'!CS43</f>
        <v>0</v>
      </c>
      <c r="CR17" s="32">
        <f>'Cost Until 07-26'!CT43</f>
        <v>0</v>
      </c>
      <c r="CS17" s="32">
        <f>'Cost Until 07-26'!CU43</f>
        <v>0</v>
      </c>
      <c r="CT17" s="32">
        <f>'Cost Until 07-26'!CV43</f>
        <v>0</v>
      </c>
      <c r="CU17" s="32">
        <f>'Cost Until 07-26'!CW43</f>
        <v>0</v>
      </c>
      <c r="CV17" s="32">
        <f>'Cost Until 07-26'!CX43</f>
        <v>0</v>
      </c>
      <c r="CW17" s="32">
        <f>'Cost Until 07-26'!CY43</f>
        <v>0</v>
      </c>
      <c r="CX17" s="32">
        <f>'Cost Until 07-26'!CZ43</f>
        <v>0</v>
      </c>
      <c r="CY17" s="32">
        <f>'Cost Until 07-26'!DA43</f>
        <v>0</v>
      </c>
      <c r="CZ17" s="32">
        <f>'Cost Until 07-26'!DB43</f>
        <v>0</v>
      </c>
      <c r="DA17" s="32">
        <f>'Cost Until 07-26'!DC43</f>
        <v>0</v>
      </c>
      <c r="DB17" s="32">
        <f>'Cost Until 07-26'!DD43</f>
        <v>0</v>
      </c>
      <c r="DC17" s="32">
        <f>'Cost Until 07-26'!DE43</f>
        <v>0</v>
      </c>
      <c r="DD17" s="32">
        <f>'Cost Until 07-26'!DF43</f>
        <v>0</v>
      </c>
      <c r="DE17" s="32">
        <f>'Cost Until 07-26'!DG43</f>
        <v>0</v>
      </c>
      <c r="DF17" s="32">
        <f>'Cost Until 07-26'!DH43</f>
        <v>0</v>
      </c>
      <c r="DG17" s="32">
        <f>'Cost Until 07-26'!DI43</f>
        <v>0</v>
      </c>
      <c r="DH17" s="32">
        <f>'Cost Until 07-26'!DJ43</f>
        <v>0</v>
      </c>
      <c r="DI17" s="32">
        <f>'Cost Until 07-26'!DK43</f>
        <v>0</v>
      </c>
      <c r="DJ17" s="32">
        <f>'Cost Until 07-26'!DL43</f>
        <v>0</v>
      </c>
      <c r="DK17" s="32">
        <f>'Cost Until 07-26'!DM43</f>
        <v>0</v>
      </c>
      <c r="DL17" s="32">
        <f>'Cost Until 07-26'!DN43</f>
        <v>0</v>
      </c>
      <c r="DM17" s="32">
        <f>'Cost Until 07-26'!DO43</f>
        <v>0</v>
      </c>
      <c r="DN17" s="32">
        <f>'Cost Until 07-26'!DP43</f>
        <v>0</v>
      </c>
      <c r="DO17" s="32">
        <f>'Cost Until 07-26'!DQ43</f>
        <v>0</v>
      </c>
      <c r="DP17" s="32">
        <f>'Cost Until 07-26'!DR43</f>
        <v>0</v>
      </c>
      <c r="DQ17" s="32">
        <f>'Cost Until 07-26'!DS43</f>
        <v>0</v>
      </c>
      <c r="DR17" s="32">
        <f>'Cost Until 07-26'!DT43</f>
        <v>0</v>
      </c>
      <c r="DS17" s="32">
        <f>'Cost Until 07-26'!DU43</f>
        <v>0</v>
      </c>
      <c r="DT17" s="32">
        <f>'Cost Until 07-26'!DV43</f>
        <v>0</v>
      </c>
      <c r="DU17" s="32">
        <f>'Cost Until 07-26'!DW43</f>
        <v>0</v>
      </c>
      <c r="DV17" s="32">
        <f>'Cost Until 07-26'!DX43</f>
        <v>0</v>
      </c>
      <c r="DW17" s="32">
        <f>'Cost Until 07-26'!DY43</f>
        <v>0</v>
      </c>
      <c r="DX17" s="32">
        <f>'Cost Until 07-26'!DZ43</f>
        <v>0</v>
      </c>
      <c r="DY17" s="32">
        <f>'Cost Until 07-26'!EA43</f>
        <v>0</v>
      </c>
      <c r="DZ17" s="32">
        <f>'Cost Until 07-26'!EB43</f>
        <v>0</v>
      </c>
      <c r="EA17" s="32">
        <f>'Cost Until 07-26'!EC43</f>
        <v>0</v>
      </c>
      <c r="EB17" s="32">
        <f>'Cost Until 07-26'!ED43</f>
        <v>0</v>
      </c>
      <c r="EC17" s="32">
        <f>'Cost Until 07-26'!EE43</f>
        <v>0</v>
      </c>
      <c r="ED17" s="32">
        <f>'Cost Until 07-26'!EF43</f>
        <v>0</v>
      </c>
      <c r="EE17" s="32">
        <f>'Cost Until 07-26'!EG43</f>
        <v>0</v>
      </c>
      <c r="EF17" s="32">
        <f>'Cost Until 07-26'!EH43</f>
        <v>0</v>
      </c>
      <c r="EG17" s="32">
        <f>'Cost Until 07-26'!EI43</f>
        <v>0</v>
      </c>
      <c r="EH17" s="32">
        <f>'Cost Until 07-26'!EJ43</f>
        <v>0</v>
      </c>
      <c r="EI17" s="32">
        <f>'Cost Until 07-26'!EK43</f>
        <v>0</v>
      </c>
      <c r="EJ17" s="32">
        <f>'Cost Until 07-26'!EL43</f>
        <v>0</v>
      </c>
      <c r="EK17" s="32">
        <f>'Cost Until 07-26'!EM43</f>
        <v>0</v>
      </c>
      <c r="EL17" s="32">
        <f>'Cost Until 07-26'!EN43</f>
        <v>0</v>
      </c>
      <c r="EM17" s="32">
        <f>'Cost Until 07-26'!EO43</f>
        <v>0</v>
      </c>
      <c r="EN17" s="32">
        <f>'Cost Until 07-26'!EP43</f>
        <v>0</v>
      </c>
      <c r="EO17" s="32">
        <f>'Cost Until 07-26'!EQ43</f>
        <v>0</v>
      </c>
      <c r="EP17" s="32">
        <f>'Cost Until 07-26'!ER43</f>
        <v>0</v>
      </c>
      <c r="EQ17" s="32">
        <f>'Cost Until 07-26'!ES43</f>
        <v>0</v>
      </c>
      <c r="ER17" s="32">
        <f>'Cost Until 07-26'!ET43</f>
        <v>0</v>
      </c>
      <c r="ES17" s="32">
        <f>'Cost Until 07-26'!EU43</f>
        <v>0</v>
      </c>
      <c r="ET17" s="32">
        <f>'Cost Until 07-26'!EV43</f>
        <v>0</v>
      </c>
      <c r="EU17" s="32">
        <f>'Cost Until 07-26'!EW43</f>
        <v>0</v>
      </c>
      <c r="EV17" s="32">
        <f>'Cost Until 07-26'!EX43</f>
        <v>0</v>
      </c>
      <c r="EW17" s="32">
        <f>'Cost Until 07-26'!EY43</f>
        <v>0</v>
      </c>
      <c r="EX17" s="32">
        <f>'Cost Until 07-26'!EZ43</f>
        <v>0</v>
      </c>
      <c r="EY17" s="32">
        <f>'Cost Until 07-26'!FA43</f>
        <v>0</v>
      </c>
      <c r="EZ17" s="32">
        <f>'Cost Until 07-26'!FB43</f>
        <v>0</v>
      </c>
      <c r="FA17" s="32">
        <f>'Cost Until 07-26'!FC43</f>
        <v>0</v>
      </c>
      <c r="FB17" s="32">
        <f>'Cost Until 07-26'!FD43</f>
        <v>0</v>
      </c>
      <c r="FC17" s="32">
        <f>'Cost Until 07-26'!FE43</f>
        <v>0</v>
      </c>
      <c r="FD17" s="32">
        <f>'Cost Until 07-26'!FF43</f>
        <v>0</v>
      </c>
      <c r="FE17" s="32">
        <f>'Cost Until 07-26'!FG43</f>
        <v>0</v>
      </c>
      <c r="FF17" s="32">
        <f>'Cost Until 07-26'!FH43</f>
        <v>0</v>
      </c>
      <c r="FG17" s="32">
        <f>'Cost Until 07-26'!FI43</f>
        <v>0</v>
      </c>
      <c r="FH17" s="32">
        <f>'Cost Until 07-26'!FJ43</f>
        <v>0</v>
      </c>
      <c r="FI17" s="32">
        <f>'Cost Until 07-26'!FK43</f>
        <v>0</v>
      </c>
      <c r="FJ17" s="32">
        <f>'Cost Until 07-26'!FL43</f>
        <v>0</v>
      </c>
      <c r="FK17" s="32">
        <f>'Cost Until 07-26'!FM43</f>
        <v>0</v>
      </c>
      <c r="FL17" s="32">
        <f>'Cost Until 07-26'!FN43</f>
        <v>0</v>
      </c>
      <c r="FM17" s="32">
        <f>'Cost Until 07-26'!FO43</f>
        <v>0</v>
      </c>
      <c r="FN17" s="32">
        <f>'Cost Until 07-26'!FP43</f>
        <v>0</v>
      </c>
      <c r="FO17" s="32">
        <f>'Cost Until 07-26'!FQ43</f>
        <v>0</v>
      </c>
      <c r="FP17" s="32">
        <f>'Cost Until 07-26'!FR43</f>
        <v>0</v>
      </c>
      <c r="FQ17" s="32">
        <f>'Cost Until 07-26'!FS43</f>
        <v>0</v>
      </c>
      <c r="FR17" s="32">
        <f>'Cost Until 07-26'!FT43</f>
        <v>0</v>
      </c>
      <c r="FS17" s="32">
        <f>'Cost Until 07-26'!FU43</f>
        <v>0</v>
      </c>
      <c r="FT17" s="32">
        <f>'Cost Until 07-26'!FV43</f>
        <v>0</v>
      </c>
      <c r="FU17" s="32">
        <f>'Cost Until 07-26'!FW43</f>
        <v>0</v>
      </c>
      <c r="FV17" s="32">
        <f>'Cost Until 07-26'!FX43</f>
        <v>0</v>
      </c>
      <c r="FW17" s="32">
        <f>'Cost Until 07-26'!FY43</f>
        <v>0</v>
      </c>
      <c r="FX17" s="32">
        <f>'Cost Until 07-26'!FZ43</f>
        <v>0</v>
      </c>
      <c r="FY17" s="32">
        <f>'Cost Until 07-26'!GA43</f>
        <v>0</v>
      </c>
      <c r="FZ17" s="32">
        <f>'Cost Until 07-26'!GB43</f>
        <v>0</v>
      </c>
      <c r="GA17" s="32">
        <f>'Cost Until 07-26'!GC43</f>
        <v>0</v>
      </c>
      <c r="GB17" s="32">
        <f>'Cost Until 07-26'!GD43</f>
        <v>0</v>
      </c>
      <c r="GC17" s="32">
        <f>'Cost Until 07-26'!GE43</f>
        <v>0</v>
      </c>
      <c r="GD17" s="32">
        <f>'Cost Until 07-26'!GF43</f>
        <v>0</v>
      </c>
      <c r="GE17" s="32">
        <f>'Cost Until 07-26'!GG43</f>
        <v>0</v>
      </c>
      <c r="GF17" s="32">
        <f>'Cost Until 07-26'!GH43</f>
        <v>0</v>
      </c>
      <c r="GG17" s="32">
        <f>'Cost Until 07-26'!GI43</f>
        <v>0</v>
      </c>
      <c r="GH17" s="32">
        <f>'Cost Until 07-26'!GJ43</f>
        <v>0</v>
      </c>
      <c r="GI17" s="32">
        <f>'Cost Until 07-26'!GK43</f>
        <v>0</v>
      </c>
      <c r="GJ17" s="32">
        <f>'Cost Until 07-26'!GL43</f>
        <v>0</v>
      </c>
      <c r="GK17" s="32">
        <f>'Cost Until 07-26'!GM43</f>
        <v>0</v>
      </c>
      <c r="GL17" s="32">
        <f>'Cost Until 07-26'!GN43</f>
        <v>0</v>
      </c>
      <c r="GM17" s="32">
        <f>'Cost Until 07-26'!GO43</f>
        <v>0</v>
      </c>
      <c r="GN17" s="32">
        <f>'Cost Until 07-26'!GP43</f>
        <v>0</v>
      </c>
      <c r="GO17" s="32">
        <f>'Cost Until 07-26'!GQ43</f>
        <v>0</v>
      </c>
      <c r="GP17" s="32">
        <f>'Cost Until 07-26'!GR43</f>
        <v>0</v>
      </c>
      <c r="GQ17" s="32">
        <f>'Cost Until 07-26'!GS43</f>
        <v>0</v>
      </c>
      <c r="GR17" s="32">
        <f>'Cost Until 07-26'!GT43</f>
        <v>0</v>
      </c>
      <c r="GS17" s="32">
        <f>'Cost Until 07-26'!GU43</f>
        <v>0</v>
      </c>
      <c r="GT17" s="32">
        <f>'Cost Until 07-26'!GV43</f>
        <v>0</v>
      </c>
      <c r="GU17" s="32">
        <f>'Cost Until 07-26'!GW43</f>
        <v>0</v>
      </c>
      <c r="GV17" s="32">
        <f>'Cost Until 07-26'!GX43</f>
        <v>0</v>
      </c>
      <c r="GW17" s="32">
        <f>'Cost Until 07-26'!GY43</f>
        <v>0</v>
      </c>
      <c r="GX17" s="32">
        <f>'Cost Until 07-26'!GZ43</f>
        <v>0</v>
      </c>
      <c r="GY17" s="32">
        <f>'Cost Until 07-26'!HA43</f>
        <v>0</v>
      </c>
      <c r="GZ17" s="32">
        <f>'Cost Until 07-26'!HB43</f>
        <v>0</v>
      </c>
      <c r="HA17" s="32">
        <f>'Cost Until 07-26'!HC43</f>
        <v>0</v>
      </c>
      <c r="HB17" s="32">
        <f>'Cost Until 07-26'!HD43</f>
        <v>0</v>
      </c>
      <c r="HC17" s="32">
        <f>'Cost Until 07-26'!HE43</f>
        <v>0</v>
      </c>
      <c r="HD17" s="32">
        <f>'Cost Until 07-26'!HF43</f>
        <v>0</v>
      </c>
      <c r="HE17" s="32">
        <f>'Cost Until 07-26'!HG43</f>
        <v>0</v>
      </c>
      <c r="HF17" s="32">
        <f>'Cost Until 07-26'!HH43</f>
        <v>0</v>
      </c>
      <c r="HG17" s="32">
        <f>'Cost Until 07-26'!HI43</f>
        <v>0</v>
      </c>
      <c r="HH17" s="32">
        <f>'Cost Until 07-26'!HJ43</f>
        <v>0</v>
      </c>
      <c r="HI17" s="32">
        <f>'Cost Until 07-26'!HK43</f>
        <v>0</v>
      </c>
      <c r="HJ17" s="32">
        <f>'Cost Until 07-26'!HL43</f>
        <v>0</v>
      </c>
      <c r="HK17" s="32">
        <f>'Cost Until 07-26'!HM43</f>
        <v>0</v>
      </c>
      <c r="HL17" s="32">
        <f>'Cost Until 07-26'!HN43</f>
        <v>0</v>
      </c>
      <c r="HM17" s="32">
        <f>'Cost Until 07-26'!HO43</f>
        <v>0</v>
      </c>
      <c r="HN17" s="32">
        <f>'Cost Until 07-26'!HP43</f>
        <v>0</v>
      </c>
      <c r="HO17" s="32">
        <f>'Cost Until 07-26'!HQ43</f>
        <v>0</v>
      </c>
      <c r="HP17" s="32">
        <f>'Cost Until 07-26'!HR43</f>
        <v>0</v>
      </c>
      <c r="HQ17" s="32">
        <f>'Cost Until 07-26'!HS43</f>
        <v>0</v>
      </c>
      <c r="HR17" s="32">
        <f>'Cost Until 07-26'!HT43</f>
        <v>0</v>
      </c>
      <c r="HS17" s="32">
        <f>'Cost Until 07-26'!HU43</f>
        <v>0</v>
      </c>
      <c r="HT17" s="32">
        <f>'Cost Until 07-26'!HV43</f>
        <v>0</v>
      </c>
      <c r="HU17" s="32">
        <f>'Cost Until 07-26'!HW43</f>
        <v>0</v>
      </c>
      <c r="HV17" s="32">
        <f>'Cost Until 07-26'!HX43</f>
        <v>0</v>
      </c>
      <c r="HW17" s="32">
        <f>'Cost Until 07-26'!HY43</f>
        <v>0</v>
      </c>
      <c r="HX17" s="32">
        <f>'Cost Until 07-26'!HZ43</f>
        <v>0</v>
      </c>
      <c r="HY17" s="32">
        <f>'Cost Until 07-26'!IA43</f>
        <v>0</v>
      </c>
      <c r="HZ17" s="32">
        <f>'Cost Until 07-26'!IB43</f>
        <v>0</v>
      </c>
      <c r="IA17" s="32">
        <f>'Cost Until 07-26'!IC43</f>
        <v>0</v>
      </c>
      <c r="IB17" s="32">
        <f>'Cost Until 07-26'!ID43</f>
        <v>0</v>
      </c>
      <c r="IC17" s="32">
        <f>'Cost Until 07-26'!IE43</f>
        <v>0</v>
      </c>
      <c r="ID17" s="32">
        <f>'Cost Until 07-26'!IF43</f>
        <v>0</v>
      </c>
      <c r="IE17" s="32">
        <f>'Cost Until 07-26'!IG43</f>
        <v>0</v>
      </c>
      <c r="IF17" s="32">
        <f>'Cost Until 07-26'!IH43</f>
        <v>0</v>
      </c>
      <c r="IG17" s="32">
        <f>'Cost Until 07-26'!II43</f>
        <v>0</v>
      </c>
      <c r="IH17" s="32">
        <f>'Cost Until 07-26'!IJ43</f>
        <v>0</v>
      </c>
      <c r="II17" s="32">
        <f>'Cost Until 07-26'!IK43</f>
        <v>0</v>
      </c>
      <c r="IJ17" s="32">
        <f>'Cost Until 07-26'!IL43</f>
        <v>0</v>
      </c>
      <c r="IK17" s="32">
        <f>'Cost Until 07-26'!IM43</f>
        <v>0</v>
      </c>
      <c r="IL17" s="32">
        <f>'Cost Until 07-26'!IN43</f>
        <v>0</v>
      </c>
      <c r="IM17" s="32">
        <f>'Cost Until 07-26'!IO43</f>
        <v>0</v>
      </c>
      <c r="IN17" s="32">
        <f>'Cost Until 07-26'!IP43</f>
        <v>0</v>
      </c>
      <c r="IO17" s="32">
        <f>'Cost Until 07-26'!IQ43</f>
        <v>0</v>
      </c>
      <c r="IP17" s="32">
        <f>'Cost Until 07-26'!IR43</f>
        <v>0</v>
      </c>
      <c r="IQ17" s="32">
        <f>'Cost Until 07-26'!IS43</f>
        <v>0</v>
      </c>
      <c r="IR17" s="32">
        <f>'Cost Until 07-26'!IT43</f>
        <v>0</v>
      </c>
      <c r="IS17" s="32">
        <f>'Cost Until 07-26'!IU43</f>
        <v>0</v>
      </c>
      <c r="IT17" s="32">
        <f>'Cost Until 07-26'!IV43</f>
        <v>0</v>
      </c>
      <c r="IU17" s="32">
        <f>'Cost Until 07-26'!IW43</f>
        <v>0</v>
      </c>
      <c r="IV17" s="32">
        <f>'Cost Until 07-26'!IX43</f>
        <v>0</v>
      </c>
      <c r="IW17" s="32">
        <f>'Cost Until 07-26'!IY43</f>
        <v>0</v>
      </c>
      <c r="IX17" s="32">
        <f>'Cost Until 07-26'!IZ43</f>
        <v>0</v>
      </c>
      <c r="IY17" s="32">
        <f>'Cost Until 07-26'!JA43</f>
        <v>0</v>
      </c>
      <c r="IZ17" s="32">
        <f>'Cost Until 07-26'!JB43</f>
        <v>0</v>
      </c>
      <c r="JA17" s="32">
        <f>'Cost Until 07-26'!JC43</f>
        <v>0</v>
      </c>
      <c r="JB17" s="32">
        <f>'Cost Until 07-26'!JD43</f>
        <v>0</v>
      </c>
      <c r="JC17" s="32">
        <f>'Cost Until 07-26'!JE43</f>
        <v>0</v>
      </c>
      <c r="JD17" s="32">
        <f>'Cost Until 07-26'!JF43</f>
        <v>0</v>
      </c>
      <c r="JE17" s="32">
        <f>'Cost Until 07-26'!JG43</f>
        <v>0</v>
      </c>
      <c r="JF17" s="32">
        <f>'Cost Until 07-26'!JH43</f>
        <v>0</v>
      </c>
      <c r="JG17" s="32">
        <f>'Cost Until 07-26'!JI43</f>
        <v>0</v>
      </c>
      <c r="JH17" s="32">
        <f>'Cost Until 07-26'!JJ43</f>
        <v>0</v>
      </c>
      <c r="JI17" s="32">
        <f>'Cost Until 07-26'!JK43</f>
        <v>0</v>
      </c>
      <c r="JJ17" s="32">
        <f>'Cost Until 07-26'!JL43</f>
        <v>0</v>
      </c>
      <c r="JK17" s="32">
        <f>'Cost Until 07-26'!JM43</f>
        <v>0</v>
      </c>
      <c r="JL17" s="32">
        <f>'Cost Until 07-26'!JN43</f>
        <v>0</v>
      </c>
      <c r="JM17" s="32">
        <f>'Cost Until 07-26'!JO43</f>
        <v>0</v>
      </c>
      <c r="JN17" s="32">
        <f>'Cost Until 07-26'!JP43</f>
        <v>0</v>
      </c>
      <c r="JO17" s="32">
        <f>'Cost Until 07-26'!JQ43</f>
        <v>0</v>
      </c>
      <c r="JP17" s="32">
        <f>'Cost Until 07-26'!JR43</f>
        <v>0</v>
      </c>
      <c r="JQ17" s="32">
        <f>'Cost Until 07-26'!JS43</f>
        <v>0</v>
      </c>
      <c r="JR17" s="32">
        <f>'Cost Until 07-26'!JT43</f>
        <v>0</v>
      </c>
      <c r="JS17" s="32">
        <f>'Cost Until 07-26'!JU43</f>
        <v>0</v>
      </c>
      <c r="JT17" s="32">
        <f>'Cost Until 07-26'!JV43</f>
        <v>0</v>
      </c>
      <c r="JU17" s="32">
        <f>'Cost Until 07-26'!JW43</f>
        <v>0</v>
      </c>
      <c r="JV17" s="32">
        <f>'Cost Until 07-26'!JX43</f>
        <v>0</v>
      </c>
      <c r="JW17" s="32">
        <f>'Cost Until 07-26'!JY43</f>
        <v>0</v>
      </c>
      <c r="JX17" s="32">
        <f>'Cost Until 07-26'!JZ43</f>
        <v>0</v>
      </c>
      <c r="JY17" s="32">
        <f>'Cost Until 07-26'!KA43</f>
        <v>0</v>
      </c>
      <c r="JZ17" s="32">
        <f>'Cost Until 07-26'!KB43</f>
        <v>0</v>
      </c>
      <c r="KA17" s="32">
        <f>'Cost Until 07-26'!KC43</f>
        <v>0</v>
      </c>
      <c r="KB17" s="32">
        <f>'Cost Until 07-26'!KD43</f>
        <v>0</v>
      </c>
      <c r="KC17" s="32">
        <f>'Cost Until 07-26'!KE43</f>
        <v>0</v>
      </c>
      <c r="KD17" s="32">
        <f>'Cost Until 07-26'!KF43</f>
        <v>0</v>
      </c>
      <c r="KE17" s="32">
        <f>'Cost Until 07-26'!KG43</f>
        <v>0</v>
      </c>
      <c r="KF17" s="32">
        <f>'Cost Until 07-26'!KH43</f>
        <v>0</v>
      </c>
      <c r="KG17" s="32">
        <f>'Cost Until 07-26'!KI43</f>
        <v>0</v>
      </c>
    </row>
    <row r="18" spans="1:365" s="1" customFormat="1">
      <c r="A18" s="496"/>
      <c r="B18" s="42" t="s">
        <v>140</v>
      </c>
      <c r="C18" s="42">
        <v>700</v>
      </c>
      <c r="D18" s="48">
        <f t="shared" si="0"/>
        <v>202513</v>
      </c>
      <c r="E18" s="32">
        <f>'Cost Until 07-26'!G35</f>
        <v>948</v>
      </c>
      <c r="F18" s="32">
        <f>'Cost Until 07-26'!H35</f>
        <v>25300</v>
      </c>
      <c r="G18" s="32">
        <f>'Cost Until 07-26'!I35</f>
        <v>7582</v>
      </c>
      <c r="H18" s="32">
        <f>'Cost Until 07-26'!J35</f>
        <v>2</v>
      </c>
      <c r="I18" s="32">
        <f>'Cost Until 07-26'!K35</f>
        <v>0</v>
      </c>
      <c r="J18" s="32">
        <f>'Cost Until 07-26'!L35</f>
        <v>0</v>
      </c>
      <c r="K18" s="32">
        <f>'Cost Until 07-26'!M35</f>
        <v>0</v>
      </c>
      <c r="L18" s="32">
        <f>'Cost Until 07-26'!N35</f>
        <v>0</v>
      </c>
      <c r="M18" s="32">
        <f>'Cost Until 07-26'!O35</f>
        <v>0</v>
      </c>
      <c r="N18" s="32">
        <f>'Cost Until 07-26'!P35</f>
        <v>0</v>
      </c>
      <c r="O18" s="32">
        <f>'Cost Until 07-26'!Q35</f>
        <v>0</v>
      </c>
      <c r="P18" s="32">
        <f>'Cost Until 07-26'!R35</f>
        <v>10010</v>
      </c>
      <c r="Q18" s="32">
        <f>'Cost Until 07-26'!S35</f>
        <v>4939</v>
      </c>
      <c r="R18" s="32">
        <f>'Cost Until 07-26'!T35</f>
        <v>0</v>
      </c>
      <c r="S18" s="32">
        <f>'Cost Until 07-26'!U35</f>
        <v>0</v>
      </c>
      <c r="T18" s="32">
        <f>'Cost Until 07-26'!V35</f>
        <v>1</v>
      </c>
      <c r="U18" s="32">
        <f>'Cost Until 07-26'!W35</f>
        <v>0</v>
      </c>
      <c r="V18" s="32">
        <f>'Cost Until 07-26'!X35</f>
        <v>0</v>
      </c>
      <c r="W18" s="32">
        <f>'Cost Until 07-26'!Y35</f>
        <v>0</v>
      </c>
      <c r="X18" s="32">
        <f>'Cost Until 07-26'!Z35</f>
        <v>0</v>
      </c>
      <c r="Y18" s="32">
        <f>'Cost Until 07-26'!AA35</f>
        <v>0</v>
      </c>
      <c r="Z18" s="32">
        <f>'Cost Until 07-26'!AB35</f>
        <v>0</v>
      </c>
      <c r="AA18" s="32">
        <f>'Cost Until 07-26'!AC35</f>
        <v>0</v>
      </c>
      <c r="AB18" s="32">
        <f>'Cost Until 07-26'!AD35</f>
        <v>7970</v>
      </c>
      <c r="AC18" s="32">
        <f>'Cost Until 07-26'!AE35</f>
        <v>23208</v>
      </c>
      <c r="AD18" s="32">
        <f>'Cost Until 07-26'!AF35</f>
        <v>0</v>
      </c>
      <c r="AE18" s="32">
        <f>'Cost Until 07-26'!AG35</f>
        <v>0</v>
      </c>
      <c r="AF18" s="32">
        <f>'Cost Until 07-26'!AH35</f>
        <v>0</v>
      </c>
      <c r="AG18" s="32">
        <f>'Cost Until 07-26'!AI35</f>
        <v>0</v>
      </c>
      <c r="AH18" s="32">
        <f>'Cost Until 07-26'!AJ35</f>
        <v>0</v>
      </c>
      <c r="AI18" s="32">
        <f>'Cost Until 07-26'!AK35</f>
        <v>0</v>
      </c>
      <c r="AJ18" s="32">
        <f>'Cost Until 07-26'!AL35</f>
        <v>0</v>
      </c>
      <c r="AK18" s="32">
        <f>'Cost Until 07-26'!AM35</f>
        <v>0</v>
      </c>
      <c r="AL18" s="32">
        <f>'Cost Until 07-26'!AN35</f>
        <v>0</v>
      </c>
      <c r="AM18" s="32">
        <f>'Cost Until 07-26'!AO35</f>
        <v>900</v>
      </c>
      <c r="AN18" s="32">
        <f>'Cost Until 07-26'!AP35</f>
        <v>35090</v>
      </c>
      <c r="AO18" s="32">
        <f>'Cost Until 07-26'!AQ35</f>
        <v>0</v>
      </c>
      <c r="AP18" s="32">
        <f>'Cost Until 07-26'!AR35</f>
        <v>0</v>
      </c>
      <c r="AQ18" s="32">
        <f>'Cost Until 07-26'!AS35</f>
        <v>0</v>
      </c>
      <c r="AR18" s="32">
        <f>'Cost Until 07-26'!AT35</f>
        <v>0</v>
      </c>
      <c r="AS18" s="32">
        <f>'Cost Until 07-26'!AU35</f>
        <v>0</v>
      </c>
      <c r="AT18" s="32">
        <f>'Cost Until 07-26'!AV35</f>
        <v>0</v>
      </c>
      <c r="AU18" s="32">
        <f>'Cost Until 07-26'!AW35</f>
        <v>0</v>
      </c>
      <c r="AV18" s="32">
        <f>'Cost Until 07-26'!AX35</f>
        <v>0</v>
      </c>
      <c r="AW18" s="32">
        <f>'Cost Until 07-26'!AY35</f>
        <v>0</v>
      </c>
      <c r="AX18" s="32">
        <f>'Cost Until 07-26'!AZ35</f>
        <v>0</v>
      </c>
      <c r="AY18" s="32">
        <f>'Cost Until 07-26'!BA35</f>
        <v>0</v>
      </c>
      <c r="AZ18" s="32">
        <f>'Cost Until 07-26'!BB35</f>
        <v>1566</v>
      </c>
      <c r="BA18" s="32">
        <f>'Cost Until 07-26'!BC35</f>
        <v>570</v>
      </c>
      <c r="BB18" s="32">
        <f>'Cost Until 07-26'!BD35</f>
        <v>0</v>
      </c>
      <c r="BC18" s="32">
        <f>'Cost Until 07-26'!BE35</f>
        <v>0</v>
      </c>
      <c r="BD18" s="32">
        <f>'Cost Until 07-26'!BF35</f>
        <v>17561</v>
      </c>
      <c r="BE18" s="32">
        <f>'Cost Until 07-26'!BG35</f>
        <v>0</v>
      </c>
      <c r="BF18" s="32">
        <f>'Cost Until 07-26'!BH35</f>
        <v>18897</v>
      </c>
      <c r="BG18" s="32">
        <f>'Cost Until 07-26'!BI35</f>
        <v>0</v>
      </c>
      <c r="BH18" s="32">
        <f>'Cost Until 07-26'!BJ35</f>
        <v>0</v>
      </c>
      <c r="BI18" s="32">
        <f>'Cost Until 07-26'!BK35</f>
        <v>50</v>
      </c>
      <c r="BJ18" s="32">
        <f>'Cost Until 07-26'!BL35</f>
        <v>0</v>
      </c>
      <c r="BK18" s="32">
        <f>'Cost Until 07-26'!BM35</f>
        <v>47919</v>
      </c>
      <c r="BL18" s="32">
        <f>'Cost Until 07-26'!BN35</f>
        <v>0</v>
      </c>
      <c r="BM18" s="32">
        <f>'Cost Until 07-26'!BO35</f>
        <v>0</v>
      </c>
      <c r="BN18" s="32">
        <f>'Cost Until 07-26'!BP35</f>
        <v>0</v>
      </c>
      <c r="BO18" s="32">
        <f>'Cost Until 07-26'!BQ35</f>
        <v>0</v>
      </c>
      <c r="BP18" s="220">
        <f>'Cost Until 07-26'!BR35</f>
        <v>0</v>
      </c>
      <c r="BQ18" s="32">
        <f>'Cost Until 07-26'!BS35</f>
        <v>0</v>
      </c>
      <c r="BR18" s="32">
        <f>'Cost Until 07-26'!BT35</f>
        <v>0</v>
      </c>
      <c r="BS18" s="32">
        <f>'Cost Until 07-26'!BU35</f>
        <v>0</v>
      </c>
      <c r="BT18" s="32">
        <f>'Cost Until 07-26'!BV35</f>
        <v>0</v>
      </c>
      <c r="BU18" s="32">
        <f>'Cost Until 07-26'!BW35</f>
        <v>0</v>
      </c>
      <c r="BV18" s="32">
        <f>'Cost Until 07-26'!BX35</f>
        <v>0</v>
      </c>
      <c r="BW18" s="32">
        <f>'Cost Until 07-26'!BY35</f>
        <v>0</v>
      </c>
      <c r="BX18" s="32">
        <f>'Cost Until 07-26'!BZ35</f>
        <v>0</v>
      </c>
      <c r="BY18" s="32">
        <f>'Cost Until 07-26'!CA35</f>
        <v>0</v>
      </c>
      <c r="BZ18" s="32">
        <f>'Cost Until 07-26'!CB35</f>
        <v>0</v>
      </c>
      <c r="CA18" s="32">
        <f>'Cost Until 07-26'!CC35</f>
        <v>0</v>
      </c>
      <c r="CB18" s="32">
        <f>'Cost Until 07-26'!CD35</f>
        <v>0</v>
      </c>
      <c r="CC18" s="32">
        <f>'Cost Until 07-26'!CE35</f>
        <v>0</v>
      </c>
      <c r="CD18" s="32">
        <f>'Cost Until 07-26'!CF35</f>
        <v>0</v>
      </c>
      <c r="CE18" s="32">
        <f>'Cost Until 07-26'!CG35</f>
        <v>0</v>
      </c>
      <c r="CF18" s="32">
        <f>'Cost Until 07-26'!CH35</f>
        <v>0</v>
      </c>
      <c r="CG18" s="32">
        <f>'Cost Until 07-26'!CI35</f>
        <v>0</v>
      </c>
      <c r="CH18" s="32">
        <f>'Cost Until 07-26'!CJ35</f>
        <v>0</v>
      </c>
      <c r="CI18" s="32">
        <f>'Cost Until 07-26'!CK35</f>
        <v>0</v>
      </c>
      <c r="CJ18" s="32">
        <f>'Cost Until 07-26'!CL35</f>
        <v>0</v>
      </c>
      <c r="CK18" s="32">
        <f>'Cost Until 07-26'!CM35</f>
        <v>0</v>
      </c>
      <c r="CL18" s="32">
        <f>'Cost Until 07-26'!CN35</f>
        <v>0</v>
      </c>
      <c r="CM18" s="32">
        <f>'Cost Until 07-26'!CO35</f>
        <v>0</v>
      </c>
      <c r="CN18" s="32">
        <f>'Cost Until 07-26'!CP35</f>
        <v>0</v>
      </c>
      <c r="CO18" s="32">
        <f>'Cost Until 07-26'!CQ35</f>
        <v>0</v>
      </c>
      <c r="CP18" s="32">
        <f>'Cost Until 07-26'!CR35</f>
        <v>0</v>
      </c>
      <c r="CQ18" s="32">
        <f>'Cost Until 07-26'!CS35</f>
        <v>0</v>
      </c>
      <c r="CR18" s="32">
        <f>'Cost Until 07-26'!CT35</f>
        <v>0</v>
      </c>
      <c r="CS18" s="32">
        <f>'Cost Until 07-26'!CU35</f>
        <v>0</v>
      </c>
      <c r="CT18" s="32">
        <f>'Cost Until 07-26'!CV35</f>
        <v>0</v>
      </c>
      <c r="CU18" s="32">
        <f>'Cost Until 07-26'!CW35</f>
        <v>0</v>
      </c>
      <c r="CV18" s="32">
        <f>'Cost Until 07-26'!CX35</f>
        <v>0</v>
      </c>
      <c r="CW18" s="32">
        <f>'Cost Until 07-26'!CY35</f>
        <v>0</v>
      </c>
      <c r="CX18" s="32">
        <f>'Cost Until 07-26'!CZ35</f>
        <v>0</v>
      </c>
      <c r="CY18" s="32">
        <f>'Cost Until 07-26'!DA35</f>
        <v>0</v>
      </c>
      <c r="CZ18" s="32">
        <f>'Cost Until 07-26'!DB35</f>
        <v>0</v>
      </c>
      <c r="DA18" s="32">
        <f>'Cost Until 07-26'!DC35</f>
        <v>0</v>
      </c>
      <c r="DB18" s="32">
        <f>'Cost Until 07-26'!DD35</f>
        <v>0</v>
      </c>
      <c r="DC18" s="32">
        <f>'Cost Until 07-26'!DE35</f>
        <v>0</v>
      </c>
      <c r="DD18" s="32">
        <f>'Cost Until 07-26'!DF35</f>
        <v>0</v>
      </c>
      <c r="DE18" s="32">
        <f>'Cost Until 07-26'!DG35</f>
        <v>0</v>
      </c>
      <c r="DF18" s="32">
        <f>'Cost Until 07-26'!DH35</f>
        <v>0</v>
      </c>
      <c r="DG18" s="32">
        <f>'Cost Until 07-26'!DI35</f>
        <v>0</v>
      </c>
      <c r="DH18" s="32">
        <f>'Cost Until 07-26'!DJ35</f>
        <v>0</v>
      </c>
      <c r="DI18" s="32">
        <f>'Cost Until 07-26'!DK35</f>
        <v>0</v>
      </c>
      <c r="DJ18" s="32">
        <f>'Cost Until 07-26'!DL35</f>
        <v>0</v>
      </c>
      <c r="DK18" s="32">
        <f>'Cost Until 07-26'!DM35</f>
        <v>0</v>
      </c>
      <c r="DL18" s="32">
        <f>'Cost Until 07-26'!DN35</f>
        <v>0</v>
      </c>
      <c r="DM18" s="32">
        <f>'Cost Until 07-26'!DO35</f>
        <v>0</v>
      </c>
      <c r="DN18" s="32">
        <f>'Cost Until 07-26'!DP35</f>
        <v>0</v>
      </c>
      <c r="DO18" s="32">
        <f>'Cost Until 07-26'!DQ35</f>
        <v>0</v>
      </c>
      <c r="DP18" s="32">
        <f>'Cost Until 07-26'!DR35</f>
        <v>0</v>
      </c>
      <c r="DQ18" s="32">
        <f>'Cost Until 07-26'!DS35</f>
        <v>0</v>
      </c>
      <c r="DR18" s="32">
        <f>'Cost Until 07-26'!DT35</f>
        <v>0</v>
      </c>
      <c r="DS18" s="32">
        <f>'Cost Until 07-26'!DU35</f>
        <v>0</v>
      </c>
      <c r="DT18" s="32">
        <f>'Cost Until 07-26'!DV35</f>
        <v>0</v>
      </c>
      <c r="DU18" s="32">
        <f>'Cost Until 07-26'!DW35</f>
        <v>0</v>
      </c>
      <c r="DV18" s="32">
        <f>'Cost Until 07-26'!DX35</f>
        <v>0</v>
      </c>
      <c r="DW18" s="32">
        <f>'Cost Until 07-26'!DY35</f>
        <v>0</v>
      </c>
      <c r="DX18" s="32">
        <f>'Cost Until 07-26'!DZ35</f>
        <v>0</v>
      </c>
      <c r="DY18" s="32">
        <f>'Cost Until 07-26'!EA35</f>
        <v>0</v>
      </c>
      <c r="DZ18" s="32">
        <f>'Cost Until 07-26'!EB35</f>
        <v>0</v>
      </c>
      <c r="EA18" s="32">
        <f>'Cost Until 07-26'!EC35</f>
        <v>0</v>
      </c>
      <c r="EB18" s="32">
        <f>'Cost Until 07-26'!ED35</f>
        <v>0</v>
      </c>
      <c r="EC18" s="32">
        <f>'Cost Until 07-26'!EE35</f>
        <v>0</v>
      </c>
      <c r="ED18" s="32">
        <f>'Cost Until 07-26'!EF35</f>
        <v>0</v>
      </c>
      <c r="EE18" s="32">
        <f>'Cost Until 07-26'!EG35</f>
        <v>0</v>
      </c>
      <c r="EF18" s="32">
        <f>'Cost Until 07-26'!EH35</f>
        <v>0</v>
      </c>
      <c r="EG18" s="32">
        <f>'Cost Until 07-26'!EI35</f>
        <v>0</v>
      </c>
      <c r="EH18" s="32">
        <f>'Cost Until 07-26'!EJ35</f>
        <v>0</v>
      </c>
      <c r="EI18" s="32">
        <f>'Cost Until 07-26'!EK35</f>
        <v>0</v>
      </c>
      <c r="EJ18" s="32">
        <f>'Cost Until 07-26'!EL35</f>
        <v>0</v>
      </c>
      <c r="EK18" s="32">
        <f>'Cost Until 07-26'!EM35</f>
        <v>0</v>
      </c>
      <c r="EL18" s="32">
        <f>'Cost Until 07-26'!EN35</f>
        <v>0</v>
      </c>
      <c r="EM18" s="32">
        <f>'Cost Until 07-26'!EO35</f>
        <v>0</v>
      </c>
      <c r="EN18" s="32">
        <f>'Cost Until 07-26'!EP35</f>
        <v>0</v>
      </c>
      <c r="EO18" s="32">
        <f>'Cost Until 07-26'!EQ35</f>
        <v>0</v>
      </c>
      <c r="EP18" s="32">
        <f>'Cost Until 07-26'!ER35</f>
        <v>0</v>
      </c>
      <c r="EQ18" s="32">
        <f>'Cost Until 07-26'!ES35</f>
        <v>0</v>
      </c>
      <c r="ER18" s="32">
        <f>'Cost Until 07-26'!ET35</f>
        <v>0</v>
      </c>
      <c r="ES18" s="32">
        <f>'Cost Until 07-26'!EU35</f>
        <v>0</v>
      </c>
      <c r="ET18" s="32">
        <f>'Cost Until 07-26'!EV35</f>
        <v>0</v>
      </c>
      <c r="EU18" s="32">
        <f>'Cost Until 07-26'!EW35</f>
        <v>0</v>
      </c>
      <c r="EV18" s="32">
        <f>'Cost Until 07-26'!EX35</f>
        <v>0</v>
      </c>
      <c r="EW18" s="32">
        <f>'Cost Until 07-26'!EY35</f>
        <v>0</v>
      </c>
      <c r="EX18" s="32">
        <f>'Cost Until 07-26'!EZ35</f>
        <v>0</v>
      </c>
      <c r="EY18" s="32">
        <f>'Cost Until 07-26'!FA35</f>
        <v>0</v>
      </c>
      <c r="EZ18" s="32">
        <f>'Cost Until 07-26'!FB35</f>
        <v>0</v>
      </c>
      <c r="FA18" s="32">
        <f>'Cost Until 07-26'!FC35</f>
        <v>0</v>
      </c>
      <c r="FB18" s="32">
        <f>'Cost Until 07-26'!FD35</f>
        <v>0</v>
      </c>
      <c r="FC18" s="32">
        <f>'Cost Until 07-26'!FE35</f>
        <v>0</v>
      </c>
      <c r="FD18" s="32">
        <f>'Cost Until 07-26'!FF35</f>
        <v>0</v>
      </c>
      <c r="FE18" s="32">
        <f>'Cost Until 07-26'!FG35</f>
        <v>0</v>
      </c>
      <c r="FF18" s="32">
        <f>'Cost Until 07-26'!FH35</f>
        <v>0</v>
      </c>
      <c r="FG18" s="32">
        <f>'Cost Until 07-26'!FI35</f>
        <v>0</v>
      </c>
      <c r="FH18" s="32">
        <f>'Cost Until 07-26'!FJ35</f>
        <v>0</v>
      </c>
      <c r="FI18" s="32">
        <f>'Cost Until 07-26'!FK35</f>
        <v>0</v>
      </c>
      <c r="FJ18" s="32">
        <f>'Cost Until 07-26'!FL35</f>
        <v>0</v>
      </c>
      <c r="FK18" s="32">
        <f>'Cost Until 07-26'!FM35</f>
        <v>0</v>
      </c>
      <c r="FL18" s="32">
        <f>'Cost Until 07-26'!FN35</f>
        <v>0</v>
      </c>
      <c r="FM18" s="32">
        <f>'Cost Until 07-26'!FO35</f>
        <v>0</v>
      </c>
      <c r="FN18" s="32">
        <f>'Cost Until 07-26'!FP35</f>
        <v>0</v>
      </c>
      <c r="FO18" s="32">
        <f>'Cost Until 07-26'!FQ35</f>
        <v>0</v>
      </c>
      <c r="FP18" s="32">
        <f>'Cost Until 07-26'!FR35</f>
        <v>0</v>
      </c>
      <c r="FQ18" s="32">
        <f>'Cost Until 07-26'!FS35</f>
        <v>0</v>
      </c>
      <c r="FR18" s="32">
        <f>'Cost Until 07-26'!FT35</f>
        <v>0</v>
      </c>
      <c r="FS18" s="32">
        <f>'Cost Until 07-26'!FU35</f>
        <v>0</v>
      </c>
      <c r="FT18" s="32">
        <f>'Cost Until 07-26'!FV35</f>
        <v>0</v>
      </c>
      <c r="FU18" s="32">
        <f>'Cost Until 07-26'!FW35</f>
        <v>0</v>
      </c>
      <c r="FV18" s="32">
        <f>'Cost Until 07-26'!FX35</f>
        <v>0</v>
      </c>
      <c r="FW18" s="32">
        <f>'Cost Until 07-26'!FY35</f>
        <v>0</v>
      </c>
      <c r="FX18" s="32">
        <f>'Cost Until 07-26'!FZ35</f>
        <v>0</v>
      </c>
      <c r="FY18" s="32">
        <f>'Cost Until 07-26'!GA35</f>
        <v>0</v>
      </c>
      <c r="FZ18" s="32">
        <f>'Cost Until 07-26'!GB35</f>
        <v>0</v>
      </c>
      <c r="GA18" s="32">
        <f>'Cost Until 07-26'!GC35</f>
        <v>0</v>
      </c>
      <c r="GB18" s="32">
        <f>'Cost Until 07-26'!GD35</f>
        <v>0</v>
      </c>
      <c r="GC18" s="32">
        <f>'Cost Until 07-26'!GE35</f>
        <v>0</v>
      </c>
      <c r="GD18" s="32">
        <f>'Cost Until 07-26'!GF35</f>
        <v>0</v>
      </c>
      <c r="GE18" s="32">
        <f>'Cost Until 07-26'!GG35</f>
        <v>0</v>
      </c>
      <c r="GF18" s="32">
        <f>'Cost Until 07-26'!GH35</f>
        <v>0</v>
      </c>
      <c r="GG18" s="32">
        <f>'Cost Until 07-26'!GI35</f>
        <v>0</v>
      </c>
      <c r="GH18" s="32">
        <f>'Cost Until 07-26'!GJ35</f>
        <v>0</v>
      </c>
      <c r="GI18" s="32">
        <f>'Cost Until 07-26'!GK35</f>
        <v>0</v>
      </c>
      <c r="GJ18" s="32">
        <f>'Cost Until 07-26'!GL35</f>
        <v>0</v>
      </c>
      <c r="GK18" s="32">
        <f>'Cost Until 07-26'!GM35</f>
        <v>0</v>
      </c>
      <c r="GL18" s="32">
        <f>'Cost Until 07-26'!GN35</f>
        <v>0</v>
      </c>
      <c r="GM18" s="32">
        <f>'Cost Until 07-26'!GO35</f>
        <v>0</v>
      </c>
      <c r="GN18" s="32">
        <f>'Cost Until 07-26'!GP35</f>
        <v>0</v>
      </c>
      <c r="GO18" s="32">
        <f>'Cost Until 07-26'!GQ35</f>
        <v>0</v>
      </c>
      <c r="GP18" s="32">
        <f>'Cost Until 07-26'!GR35</f>
        <v>0</v>
      </c>
      <c r="GQ18" s="32">
        <f>'Cost Until 07-26'!GS35</f>
        <v>0</v>
      </c>
      <c r="GR18" s="32">
        <f>'Cost Until 07-26'!GT35</f>
        <v>0</v>
      </c>
      <c r="GS18" s="32">
        <f>'Cost Until 07-26'!GU35</f>
        <v>0</v>
      </c>
      <c r="GT18" s="32">
        <f>'Cost Until 07-26'!GV35</f>
        <v>0</v>
      </c>
      <c r="GU18" s="32">
        <f>'Cost Until 07-26'!GW35</f>
        <v>0</v>
      </c>
      <c r="GV18" s="32">
        <f>'Cost Until 07-26'!GX35</f>
        <v>0</v>
      </c>
      <c r="GW18" s="32">
        <f>'Cost Until 07-26'!GY35</f>
        <v>0</v>
      </c>
      <c r="GX18" s="32">
        <f>'Cost Until 07-26'!GZ35</f>
        <v>0</v>
      </c>
      <c r="GY18" s="32">
        <f>'Cost Until 07-26'!HA35</f>
        <v>0</v>
      </c>
      <c r="GZ18" s="32">
        <f>'Cost Until 07-26'!HB35</f>
        <v>0</v>
      </c>
      <c r="HA18" s="32">
        <f>'Cost Until 07-26'!HC35</f>
        <v>0</v>
      </c>
      <c r="HB18" s="32">
        <f>'Cost Until 07-26'!HD35</f>
        <v>0</v>
      </c>
      <c r="HC18" s="32">
        <f>'Cost Until 07-26'!HE35</f>
        <v>0</v>
      </c>
      <c r="HD18" s="32">
        <f>'Cost Until 07-26'!HF35</f>
        <v>0</v>
      </c>
      <c r="HE18" s="32">
        <f>'Cost Until 07-26'!HG35</f>
        <v>0</v>
      </c>
      <c r="HF18" s="32">
        <f>'Cost Until 07-26'!HH35</f>
        <v>0</v>
      </c>
      <c r="HG18" s="32">
        <f>'Cost Until 07-26'!HI35</f>
        <v>0</v>
      </c>
      <c r="HH18" s="32">
        <f>'Cost Until 07-26'!HJ35</f>
        <v>0</v>
      </c>
      <c r="HI18" s="32">
        <f>'Cost Until 07-26'!HK35</f>
        <v>0</v>
      </c>
      <c r="HJ18" s="32">
        <f>'Cost Until 07-26'!HL35</f>
        <v>0</v>
      </c>
      <c r="HK18" s="32">
        <f>'Cost Until 07-26'!HM35</f>
        <v>0</v>
      </c>
      <c r="HL18" s="32">
        <f>'Cost Until 07-26'!HN35</f>
        <v>0</v>
      </c>
      <c r="HM18" s="32">
        <f>'Cost Until 07-26'!HO35</f>
        <v>0</v>
      </c>
      <c r="HN18" s="32">
        <f>'Cost Until 07-26'!HP35</f>
        <v>0</v>
      </c>
      <c r="HO18" s="32">
        <f>'Cost Until 07-26'!HQ35</f>
        <v>0</v>
      </c>
      <c r="HP18" s="32">
        <f>'Cost Until 07-26'!HR35</f>
        <v>0</v>
      </c>
      <c r="HQ18" s="32">
        <f>'Cost Until 07-26'!HS35</f>
        <v>0</v>
      </c>
      <c r="HR18" s="32">
        <f>'Cost Until 07-26'!HT35</f>
        <v>0</v>
      </c>
      <c r="HS18" s="32">
        <f>'Cost Until 07-26'!HU35</f>
        <v>0</v>
      </c>
      <c r="HT18" s="32">
        <f>'Cost Until 07-26'!HV35</f>
        <v>0</v>
      </c>
      <c r="HU18" s="32">
        <f>'Cost Until 07-26'!HW35</f>
        <v>0</v>
      </c>
      <c r="HV18" s="32">
        <f>'Cost Until 07-26'!HX35</f>
        <v>0</v>
      </c>
      <c r="HW18" s="32">
        <f>'Cost Until 07-26'!HY35</f>
        <v>0</v>
      </c>
      <c r="HX18" s="32">
        <f>'Cost Until 07-26'!HZ35</f>
        <v>0</v>
      </c>
      <c r="HY18" s="32">
        <f>'Cost Until 07-26'!IA35</f>
        <v>0</v>
      </c>
      <c r="HZ18" s="32">
        <f>'Cost Until 07-26'!IB35</f>
        <v>0</v>
      </c>
      <c r="IA18" s="32">
        <f>'Cost Until 07-26'!IC35</f>
        <v>0</v>
      </c>
      <c r="IB18" s="32">
        <f>'Cost Until 07-26'!ID35</f>
        <v>0</v>
      </c>
      <c r="IC18" s="32">
        <f>'Cost Until 07-26'!IE35</f>
        <v>0</v>
      </c>
      <c r="ID18" s="32">
        <f>'Cost Until 07-26'!IF35</f>
        <v>0</v>
      </c>
      <c r="IE18" s="32">
        <f>'Cost Until 07-26'!IG35</f>
        <v>0</v>
      </c>
      <c r="IF18" s="32">
        <f>'Cost Until 07-26'!IH35</f>
        <v>0</v>
      </c>
      <c r="IG18" s="32">
        <f>'Cost Until 07-26'!II35</f>
        <v>0</v>
      </c>
      <c r="IH18" s="32">
        <f>'Cost Until 07-26'!IJ35</f>
        <v>0</v>
      </c>
      <c r="II18" s="32">
        <f>'Cost Until 07-26'!IK35</f>
        <v>0</v>
      </c>
      <c r="IJ18" s="32">
        <f>'Cost Until 07-26'!IL35</f>
        <v>0</v>
      </c>
      <c r="IK18" s="32">
        <f>'Cost Until 07-26'!IM35</f>
        <v>0</v>
      </c>
      <c r="IL18" s="32">
        <f>'Cost Until 07-26'!IN35</f>
        <v>0</v>
      </c>
      <c r="IM18" s="32">
        <f>'Cost Until 07-26'!IO35</f>
        <v>0</v>
      </c>
      <c r="IN18" s="32">
        <f>'Cost Until 07-26'!IP35</f>
        <v>0</v>
      </c>
      <c r="IO18" s="32">
        <f>'Cost Until 07-26'!IQ35</f>
        <v>0</v>
      </c>
      <c r="IP18" s="32">
        <f>'Cost Until 07-26'!IR35</f>
        <v>0</v>
      </c>
      <c r="IQ18" s="32">
        <f>'Cost Until 07-26'!IS35</f>
        <v>0</v>
      </c>
      <c r="IR18" s="32">
        <f>'Cost Until 07-26'!IT35</f>
        <v>0</v>
      </c>
      <c r="IS18" s="32">
        <f>'Cost Until 07-26'!IU35</f>
        <v>0</v>
      </c>
      <c r="IT18" s="32">
        <f>'Cost Until 07-26'!IV35</f>
        <v>0</v>
      </c>
      <c r="IU18" s="32">
        <f>'Cost Until 07-26'!IW35</f>
        <v>0</v>
      </c>
      <c r="IV18" s="32">
        <f>'Cost Until 07-26'!IX35</f>
        <v>0</v>
      </c>
      <c r="IW18" s="32">
        <f>'Cost Until 07-26'!IY35</f>
        <v>0</v>
      </c>
      <c r="IX18" s="32">
        <f>'Cost Until 07-26'!IZ35</f>
        <v>0</v>
      </c>
      <c r="IY18" s="32">
        <f>'Cost Until 07-26'!JA35</f>
        <v>0</v>
      </c>
      <c r="IZ18" s="32">
        <f>'Cost Until 07-26'!JB35</f>
        <v>0</v>
      </c>
      <c r="JA18" s="32">
        <f>'Cost Until 07-26'!JC35</f>
        <v>0</v>
      </c>
      <c r="JB18" s="32">
        <f>'Cost Until 07-26'!JD35</f>
        <v>0</v>
      </c>
      <c r="JC18" s="32">
        <f>'Cost Until 07-26'!JE35</f>
        <v>0</v>
      </c>
      <c r="JD18" s="32">
        <f>'Cost Until 07-26'!JF35</f>
        <v>0</v>
      </c>
      <c r="JE18" s="32">
        <f>'Cost Until 07-26'!JG35</f>
        <v>0</v>
      </c>
      <c r="JF18" s="32">
        <f>'Cost Until 07-26'!JH35</f>
        <v>0</v>
      </c>
      <c r="JG18" s="32">
        <f>'Cost Until 07-26'!JI35</f>
        <v>0</v>
      </c>
      <c r="JH18" s="32">
        <f>'Cost Until 07-26'!JJ35</f>
        <v>0</v>
      </c>
      <c r="JI18" s="32">
        <f>'Cost Until 07-26'!JK35</f>
        <v>0</v>
      </c>
      <c r="JJ18" s="32">
        <f>'Cost Until 07-26'!JL35</f>
        <v>0</v>
      </c>
      <c r="JK18" s="32">
        <f>'Cost Until 07-26'!JM35</f>
        <v>0</v>
      </c>
      <c r="JL18" s="32">
        <f>'Cost Until 07-26'!JN35</f>
        <v>0</v>
      </c>
      <c r="JM18" s="32">
        <f>'Cost Until 07-26'!JO35</f>
        <v>0</v>
      </c>
      <c r="JN18" s="32">
        <f>'Cost Until 07-26'!JP35</f>
        <v>0</v>
      </c>
      <c r="JO18" s="32">
        <f>'Cost Until 07-26'!JQ35</f>
        <v>0</v>
      </c>
      <c r="JP18" s="32">
        <f>'Cost Until 07-26'!JR35</f>
        <v>0</v>
      </c>
      <c r="JQ18" s="32">
        <f>'Cost Until 07-26'!JS35</f>
        <v>0</v>
      </c>
      <c r="JR18" s="32">
        <f>'Cost Until 07-26'!JT35</f>
        <v>0</v>
      </c>
      <c r="JS18" s="32">
        <f>'Cost Until 07-26'!JU35</f>
        <v>0</v>
      </c>
      <c r="JT18" s="32">
        <f>'Cost Until 07-26'!JV35</f>
        <v>0</v>
      </c>
      <c r="JU18" s="32">
        <f>'Cost Until 07-26'!JW35</f>
        <v>0</v>
      </c>
      <c r="JV18" s="32">
        <f>'Cost Until 07-26'!JX35</f>
        <v>0</v>
      </c>
      <c r="JW18" s="32">
        <f>'Cost Until 07-26'!JY35</f>
        <v>0</v>
      </c>
      <c r="JX18" s="32">
        <f>'Cost Until 07-26'!JZ35</f>
        <v>0</v>
      </c>
      <c r="JY18" s="32">
        <f>'Cost Until 07-26'!KA35</f>
        <v>0</v>
      </c>
      <c r="JZ18" s="32">
        <f>'Cost Until 07-26'!KB35</f>
        <v>0</v>
      </c>
      <c r="KA18" s="32">
        <f>'Cost Until 07-26'!KC35</f>
        <v>0</v>
      </c>
      <c r="KB18" s="32">
        <f>'Cost Until 07-26'!KD35</f>
        <v>0</v>
      </c>
      <c r="KC18" s="32">
        <f>'Cost Until 07-26'!KE35</f>
        <v>0</v>
      </c>
      <c r="KD18" s="32">
        <f>'Cost Until 07-26'!KF35</f>
        <v>0</v>
      </c>
      <c r="KE18" s="32">
        <f>'Cost Until 07-26'!KG35</f>
        <v>0</v>
      </c>
      <c r="KF18" s="32">
        <f>'Cost Until 07-26'!KH35</f>
        <v>0</v>
      </c>
      <c r="KG18" s="32">
        <f>'Cost Until 07-26'!KI35</f>
        <v>0</v>
      </c>
    </row>
    <row r="19" spans="1:365" s="1" customFormat="1" ht="16" thickBot="1">
      <c r="A19" s="497"/>
      <c r="B19" s="43" t="s">
        <v>141</v>
      </c>
      <c r="C19" s="43">
        <v>800</v>
      </c>
      <c r="D19" s="49">
        <f t="shared" si="0"/>
        <v>54110.842218985257</v>
      </c>
      <c r="E19" s="36">
        <f>'Cost Until 07-26'!G597</f>
        <v>0</v>
      </c>
      <c r="F19" s="36">
        <f>'Cost Until 07-26'!H597</f>
        <v>84</v>
      </c>
      <c r="G19" s="36">
        <f>'Cost Until 07-26'!I597</f>
        <v>1439</v>
      </c>
      <c r="H19" s="36">
        <f>'Cost Until 07-26'!J597</f>
        <v>589</v>
      </c>
      <c r="I19" s="36">
        <f>'Cost Until 07-26'!K597</f>
        <v>7463</v>
      </c>
      <c r="J19" s="36">
        <f>'Cost Until 07-26'!L597</f>
        <v>7620</v>
      </c>
      <c r="K19" s="36">
        <f>'Cost Until 07-26'!M597</f>
        <v>4802</v>
      </c>
      <c r="L19" s="36">
        <f>'Cost Until 07-26'!N597</f>
        <v>732</v>
      </c>
      <c r="M19" s="36">
        <f>'Cost Until 07-26'!O597</f>
        <v>692</v>
      </c>
      <c r="N19" s="36">
        <f>'Cost Until 07-26'!P597</f>
        <v>5578</v>
      </c>
      <c r="O19" s="36">
        <f>'Cost Until 07-26'!Q597</f>
        <v>874</v>
      </c>
      <c r="P19" s="36">
        <f>'Cost Until 07-26'!R597</f>
        <v>983</v>
      </c>
      <c r="Q19" s="36">
        <f>'Cost Until 07-26'!S597</f>
        <v>757</v>
      </c>
      <c r="R19" s="36">
        <f>'Cost Until 07-26'!T597</f>
        <v>102</v>
      </c>
      <c r="S19" s="36">
        <f>'Cost Until 07-26'!U597</f>
        <v>114</v>
      </c>
      <c r="T19" s="36">
        <f>'Cost Until 07-26'!V597</f>
        <v>96</v>
      </c>
      <c r="U19" s="36">
        <f>'Cost Until 07-26'!W597</f>
        <v>90</v>
      </c>
      <c r="V19" s="36">
        <f>'Cost Until 07-26'!X597</f>
        <v>1103</v>
      </c>
      <c r="W19" s="36">
        <f>'Cost Until 07-26'!Y597</f>
        <v>275</v>
      </c>
      <c r="X19" s="36">
        <f>'Cost Until 07-26'!Z597</f>
        <v>92</v>
      </c>
      <c r="Y19" s="36">
        <f>'Cost Until 07-26'!AA597</f>
        <v>93</v>
      </c>
      <c r="Z19" s="36">
        <f>'Cost Until 07-26'!AB597</f>
        <v>127</v>
      </c>
      <c r="AA19" s="36">
        <f>'Cost Until 07-26'!AC597</f>
        <v>103</v>
      </c>
      <c r="AB19" s="36">
        <f>'Cost Until 07-26'!AD597</f>
        <v>773</v>
      </c>
      <c r="AC19" s="36">
        <f>'Cost Until 07-26'!AE597</f>
        <v>168</v>
      </c>
      <c r="AD19" s="36">
        <f>'Cost Until 07-26'!AF597</f>
        <v>113</v>
      </c>
      <c r="AE19" s="36">
        <f>'Cost Until 07-26'!AG597</f>
        <v>106</v>
      </c>
      <c r="AF19" s="36">
        <f>'Cost Until 07-26'!AH597</f>
        <v>123</v>
      </c>
      <c r="AG19" s="36">
        <f>'Cost Until 07-26'!AI597</f>
        <v>115</v>
      </c>
      <c r="AH19" s="36">
        <f>'Cost Until 07-26'!AJ597</f>
        <v>111</v>
      </c>
      <c r="AI19" s="36">
        <f>'Cost Until 07-26'!AK597</f>
        <v>119</v>
      </c>
      <c r="AJ19" s="36">
        <f>'Cost Until 07-26'!AL597</f>
        <v>114</v>
      </c>
      <c r="AK19" s="36">
        <f>'Cost Until 07-26'!AM597</f>
        <v>117</v>
      </c>
      <c r="AL19" s="36">
        <f>'Cost Until 07-26'!AN597</f>
        <v>259</v>
      </c>
      <c r="AM19" s="36">
        <f>'Cost Until 07-26'!AO597</f>
        <v>516</v>
      </c>
      <c r="AN19" s="36">
        <f>'Cost Until 07-26'!AP597</f>
        <v>661</v>
      </c>
      <c r="AO19" s="36">
        <f>'Cost Until 07-26'!AQ597</f>
        <v>0</v>
      </c>
      <c r="AP19" s="36">
        <f>'Cost Until 07-26'!AR597</f>
        <v>170</v>
      </c>
      <c r="AQ19" s="36">
        <f>'Cost Until 07-26'!AS597</f>
        <v>331</v>
      </c>
      <c r="AR19" s="36">
        <f>'Cost Until 07-26'!AT597</f>
        <v>200</v>
      </c>
      <c r="AS19" s="36">
        <f>'Cost Until 07-26'!AU597</f>
        <v>195</v>
      </c>
      <c r="AT19" s="36">
        <f>'Cost Until 07-26'!AV597</f>
        <v>420</v>
      </c>
      <c r="AU19" s="36">
        <f>'Cost Until 07-26'!AW597</f>
        <v>250</v>
      </c>
      <c r="AV19" s="36">
        <f>'Cost Until 07-26'!AX597</f>
        <v>5170</v>
      </c>
      <c r="AW19" s="36">
        <f>'Cost Until 07-26'!AY597</f>
        <v>363</v>
      </c>
      <c r="AX19" s="36">
        <f>'Cost Until 07-26'!AZ597</f>
        <v>211</v>
      </c>
      <c r="AY19" s="36">
        <f>'Cost Until 07-26'!BA597</f>
        <v>305</v>
      </c>
      <c r="AZ19" s="36">
        <f>'Cost Until 07-26'!BB597</f>
        <v>3295</v>
      </c>
      <c r="BA19" s="36">
        <f>'Cost Until 07-26'!BC597</f>
        <v>537</v>
      </c>
      <c r="BB19" s="36">
        <f>'Cost Until 07-26'!BD597</f>
        <v>509</v>
      </c>
      <c r="BC19" s="36">
        <f>'Cost Until 07-26'!BE597</f>
        <v>221</v>
      </c>
      <c r="BD19" s="36">
        <f>'Cost Until 07-26'!BF597</f>
        <v>186</v>
      </c>
      <c r="BE19" s="36">
        <f>'Cost Until 07-26'!BG597</f>
        <v>169.88735561563664</v>
      </c>
      <c r="BF19" s="36">
        <f>'Cost Until 07-26'!BH597</f>
        <v>155.46336453876299</v>
      </c>
      <c r="BG19" s="36">
        <f>'Cost Until 07-26'!BI597</f>
        <v>157.49149883085215</v>
      </c>
      <c r="BH19" s="36">
        <f>'Cost Until 07-26'!BJ597</f>
        <v>156</v>
      </c>
      <c r="BI19" s="36">
        <f>'Cost Until 07-26'!BK597</f>
        <v>1567</v>
      </c>
      <c r="BJ19" s="36">
        <f>'Cost Until 07-26'!BL597</f>
        <v>261</v>
      </c>
      <c r="BK19" s="36">
        <f>'Cost Until 07-26'!BM597</f>
        <v>214</v>
      </c>
      <c r="BL19" s="36">
        <f>'Cost Until 07-26'!BN597</f>
        <v>170</v>
      </c>
      <c r="BM19" s="36">
        <f>'Cost Until 07-26'!BO597</f>
        <v>215</v>
      </c>
      <c r="BN19" s="36">
        <f>'Cost Until 07-26'!BP597</f>
        <v>142</v>
      </c>
      <c r="BO19" s="36">
        <f>'Cost Until 07-26'!BQ597</f>
        <v>200</v>
      </c>
      <c r="BP19" s="221">
        <f>'Cost Until 07-26'!BR597</f>
        <v>1237</v>
      </c>
      <c r="BQ19" s="36">
        <f>'Cost Until 07-26'!BS597</f>
        <v>0</v>
      </c>
      <c r="BR19" s="36">
        <f>'Cost Until 07-26'!BT597</f>
        <v>0</v>
      </c>
      <c r="BS19" s="36">
        <f>'Cost Until 07-26'!BU597</f>
        <v>0</v>
      </c>
      <c r="BT19" s="36">
        <f>'Cost Until 07-26'!BV597</f>
        <v>0</v>
      </c>
      <c r="BU19" s="36">
        <f>'Cost Until 07-26'!BW597</f>
        <v>0</v>
      </c>
      <c r="BV19" s="36">
        <f>'Cost Until 07-26'!BX597</f>
        <v>0</v>
      </c>
      <c r="BW19" s="36">
        <f>'Cost Until 07-26'!BY597</f>
        <v>0</v>
      </c>
      <c r="BX19" s="36">
        <f>'Cost Until 07-26'!BZ597</f>
        <v>0</v>
      </c>
      <c r="BY19" s="36">
        <f>'Cost Until 07-26'!CA597</f>
        <v>0</v>
      </c>
      <c r="BZ19" s="36">
        <f>'Cost Until 07-26'!CB597</f>
        <v>0</v>
      </c>
      <c r="CA19" s="36">
        <f>'Cost Until 07-26'!CC597</f>
        <v>0</v>
      </c>
      <c r="CB19" s="36">
        <f>'Cost Until 07-26'!CD597</f>
        <v>0</v>
      </c>
      <c r="CC19" s="36">
        <f>'Cost Until 07-26'!CE597</f>
        <v>0</v>
      </c>
      <c r="CD19" s="36">
        <f>'Cost Until 07-26'!CF597</f>
        <v>0</v>
      </c>
      <c r="CE19" s="36">
        <f>'Cost Until 07-26'!CG597</f>
        <v>0</v>
      </c>
      <c r="CF19" s="36">
        <f>'Cost Until 07-26'!CH597</f>
        <v>0</v>
      </c>
      <c r="CG19" s="36">
        <f>'Cost Until 07-26'!CI597</f>
        <v>0</v>
      </c>
      <c r="CH19" s="36">
        <f>'Cost Until 07-26'!CJ597</f>
        <v>0</v>
      </c>
      <c r="CI19" s="36">
        <f>'Cost Until 07-26'!CK597</f>
        <v>0</v>
      </c>
      <c r="CJ19" s="36">
        <f>'Cost Until 07-26'!CL597</f>
        <v>0</v>
      </c>
      <c r="CK19" s="36">
        <f>'Cost Until 07-26'!CM597</f>
        <v>0</v>
      </c>
      <c r="CL19" s="36">
        <f>'Cost Until 07-26'!CN597</f>
        <v>0</v>
      </c>
      <c r="CM19" s="36">
        <f>'Cost Until 07-26'!CO597</f>
        <v>0</v>
      </c>
      <c r="CN19" s="36">
        <f>'Cost Until 07-26'!CP597</f>
        <v>0</v>
      </c>
      <c r="CO19" s="36">
        <f>'Cost Until 07-26'!CQ597</f>
        <v>0</v>
      </c>
      <c r="CP19" s="36">
        <f>'Cost Until 07-26'!CR597</f>
        <v>0</v>
      </c>
      <c r="CQ19" s="36">
        <f>'Cost Until 07-26'!CS597</f>
        <v>0</v>
      </c>
      <c r="CR19" s="36">
        <f>'Cost Until 07-26'!CT597</f>
        <v>0</v>
      </c>
      <c r="CS19" s="36">
        <f>'Cost Until 07-26'!CU597</f>
        <v>0</v>
      </c>
      <c r="CT19" s="36">
        <f>'Cost Until 07-26'!CV597</f>
        <v>0</v>
      </c>
      <c r="CU19" s="36">
        <f>'Cost Until 07-26'!CW597</f>
        <v>0</v>
      </c>
      <c r="CV19" s="36">
        <f>'Cost Until 07-26'!CX597</f>
        <v>0</v>
      </c>
      <c r="CW19" s="36">
        <f>'Cost Until 07-26'!CY597</f>
        <v>0</v>
      </c>
      <c r="CX19" s="36">
        <f>'Cost Until 07-26'!CZ597</f>
        <v>0</v>
      </c>
      <c r="CY19" s="36">
        <f>'Cost Until 07-26'!DA597</f>
        <v>0</v>
      </c>
      <c r="CZ19" s="36">
        <f>'Cost Until 07-26'!DB597</f>
        <v>0</v>
      </c>
      <c r="DA19" s="36">
        <f>'Cost Until 07-26'!DC597</f>
        <v>0</v>
      </c>
      <c r="DB19" s="36">
        <f>'Cost Until 07-26'!DD597</f>
        <v>0</v>
      </c>
      <c r="DC19" s="36">
        <f>'Cost Until 07-26'!DE597</f>
        <v>0</v>
      </c>
      <c r="DD19" s="36">
        <f>'Cost Until 07-26'!DF597</f>
        <v>0</v>
      </c>
      <c r="DE19" s="36">
        <f>'Cost Until 07-26'!DG597</f>
        <v>0</v>
      </c>
      <c r="DF19" s="36">
        <f>'Cost Until 07-26'!DH597</f>
        <v>0</v>
      </c>
      <c r="DG19" s="36">
        <f>'Cost Until 07-26'!DI597</f>
        <v>0</v>
      </c>
      <c r="DH19" s="36">
        <f>'Cost Until 07-26'!DJ597</f>
        <v>0</v>
      </c>
      <c r="DI19" s="36">
        <f>'Cost Until 07-26'!DK597</f>
        <v>0</v>
      </c>
      <c r="DJ19" s="36">
        <f>'Cost Until 07-26'!DL597</f>
        <v>0</v>
      </c>
      <c r="DK19" s="36">
        <f>'Cost Until 07-26'!DM597</f>
        <v>0</v>
      </c>
      <c r="DL19" s="36">
        <f>'Cost Until 07-26'!DN597</f>
        <v>0</v>
      </c>
      <c r="DM19" s="36">
        <f>'Cost Until 07-26'!DO597</f>
        <v>0</v>
      </c>
      <c r="DN19" s="36">
        <f>'Cost Until 07-26'!DP597</f>
        <v>0</v>
      </c>
      <c r="DO19" s="36">
        <f>'Cost Until 07-26'!DQ597</f>
        <v>0</v>
      </c>
      <c r="DP19" s="36">
        <f>'Cost Until 07-26'!DR597</f>
        <v>0</v>
      </c>
      <c r="DQ19" s="36">
        <f>'Cost Until 07-26'!DS597</f>
        <v>0</v>
      </c>
      <c r="DR19" s="36">
        <f>'Cost Until 07-26'!DT597</f>
        <v>0</v>
      </c>
      <c r="DS19" s="36">
        <f>'Cost Until 07-26'!DU597</f>
        <v>0</v>
      </c>
      <c r="DT19" s="36">
        <f>'Cost Until 07-26'!DV597</f>
        <v>0</v>
      </c>
      <c r="DU19" s="36">
        <f>'Cost Until 07-26'!DW597</f>
        <v>0</v>
      </c>
      <c r="DV19" s="36">
        <f>'Cost Until 07-26'!DX597</f>
        <v>0</v>
      </c>
      <c r="DW19" s="36">
        <f>'Cost Until 07-26'!DY597</f>
        <v>0</v>
      </c>
      <c r="DX19" s="36">
        <f>'Cost Until 07-26'!DZ597</f>
        <v>0</v>
      </c>
      <c r="DY19" s="36">
        <f>'Cost Until 07-26'!EA597</f>
        <v>0</v>
      </c>
      <c r="DZ19" s="36">
        <f>'Cost Until 07-26'!EB597</f>
        <v>0</v>
      </c>
      <c r="EA19" s="36">
        <f>'Cost Until 07-26'!EC597</f>
        <v>0</v>
      </c>
      <c r="EB19" s="36">
        <f>'Cost Until 07-26'!ED597</f>
        <v>0</v>
      </c>
      <c r="EC19" s="36">
        <f>'Cost Until 07-26'!EE597</f>
        <v>0</v>
      </c>
      <c r="ED19" s="36">
        <f>'Cost Until 07-26'!EF597</f>
        <v>0</v>
      </c>
      <c r="EE19" s="36">
        <f>'Cost Until 07-26'!EG597</f>
        <v>0</v>
      </c>
      <c r="EF19" s="36">
        <f>'Cost Until 07-26'!EH597</f>
        <v>0</v>
      </c>
      <c r="EG19" s="36">
        <f>'Cost Until 07-26'!EI597</f>
        <v>0</v>
      </c>
      <c r="EH19" s="36">
        <f>'Cost Until 07-26'!EJ597</f>
        <v>0</v>
      </c>
      <c r="EI19" s="36">
        <f>'Cost Until 07-26'!EK597</f>
        <v>0</v>
      </c>
      <c r="EJ19" s="36">
        <f>'Cost Until 07-26'!EL597</f>
        <v>0</v>
      </c>
      <c r="EK19" s="36">
        <f>'Cost Until 07-26'!EM597</f>
        <v>0</v>
      </c>
      <c r="EL19" s="36">
        <f>'Cost Until 07-26'!EN597</f>
        <v>0</v>
      </c>
      <c r="EM19" s="36">
        <f>'Cost Until 07-26'!EO597</f>
        <v>0</v>
      </c>
      <c r="EN19" s="36">
        <f>'Cost Until 07-26'!EP597</f>
        <v>0</v>
      </c>
      <c r="EO19" s="36">
        <f>'Cost Until 07-26'!EQ597</f>
        <v>0</v>
      </c>
      <c r="EP19" s="36">
        <f>'Cost Until 07-26'!ER597</f>
        <v>0</v>
      </c>
      <c r="EQ19" s="36">
        <f>'Cost Until 07-26'!ES597</f>
        <v>0</v>
      </c>
      <c r="ER19" s="36">
        <f>'Cost Until 07-26'!ET597</f>
        <v>0</v>
      </c>
      <c r="ES19" s="36">
        <f>'Cost Until 07-26'!EU597</f>
        <v>0</v>
      </c>
      <c r="ET19" s="36">
        <f>'Cost Until 07-26'!EV597</f>
        <v>0</v>
      </c>
      <c r="EU19" s="36">
        <f>'Cost Until 07-26'!EW597</f>
        <v>0</v>
      </c>
      <c r="EV19" s="36">
        <f>'Cost Until 07-26'!EX597</f>
        <v>0</v>
      </c>
      <c r="EW19" s="36">
        <f>'Cost Until 07-26'!EY597</f>
        <v>0</v>
      </c>
      <c r="EX19" s="36">
        <f>'Cost Until 07-26'!EZ597</f>
        <v>0</v>
      </c>
      <c r="EY19" s="36">
        <f>'Cost Until 07-26'!FA597</f>
        <v>0</v>
      </c>
      <c r="EZ19" s="36">
        <f>'Cost Until 07-26'!FB597</f>
        <v>0</v>
      </c>
      <c r="FA19" s="36">
        <f>'Cost Until 07-26'!FC597</f>
        <v>0</v>
      </c>
      <c r="FB19" s="36">
        <f>'Cost Until 07-26'!FD597</f>
        <v>0</v>
      </c>
      <c r="FC19" s="36">
        <f>'Cost Until 07-26'!FE597</f>
        <v>0</v>
      </c>
      <c r="FD19" s="36">
        <f>'Cost Until 07-26'!FF597</f>
        <v>0</v>
      </c>
      <c r="FE19" s="36">
        <f>'Cost Until 07-26'!FG597</f>
        <v>0</v>
      </c>
      <c r="FF19" s="36">
        <f>'Cost Until 07-26'!FH597</f>
        <v>0</v>
      </c>
      <c r="FG19" s="36">
        <f>'Cost Until 07-26'!FI597</f>
        <v>0</v>
      </c>
      <c r="FH19" s="36">
        <f>'Cost Until 07-26'!FJ597</f>
        <v>0</v>
      </c>
      <c r="FI19" s="36">
        <f>'Cost Until 07-26'!FK597</f>
        <v>0</v>
      </c>
      <c r="FJ19" s="36">
        <f>'Cost Until 07-26'!FL597</f>
        <v>0</v>
      </c>
      <c r="FK19" s="36">
        <f>'Cost Until 07-26'!FM597</f>
        <v>0</v>
      </c>
      <c r="FL19" s="36">
        <f>'Cost Until 07-26'!FN597</f>
        <v>0</v>
      </c>
      <c r="FM19" s="36">
        <f>'Cost Until 07-26'!FO597</f>
        <v>0</v>
      </c>
      <c r="FN19" s="36">
        <f>'Cost Until 07-26'!FP597</f>
        <v>0</v>
      </c>
      <c r="FO19" s="36">
        <f>'Cost Until 07-26'!FQ597</f>
        <v>0</v>
      </c>
      <c r="FP19" s="36">
        <f>'Cost Until 07-26'!FR597</f>
        <v>0</v>
      </c>
      <c r="FQ19" s="36">
        <f>'Cost Until 07-26'!FS597</f>
        <v>0</v>
      </c>
      <c r="FR19" s="36">
        <f>'Cost Until 07-26'!FT597</f>
        <v>0</v>
      </c>
      <c r="FS19" s="36">
        <f>'Cost Until 07-26'!FU597</f>
        <v>0</v>
      </c>
      <c r="FT19" s="36">
        <f>'Cost Until 07-26'!FV597</f>
        <v>0</v>
      </c>
      <c r="FU19" s="36">
        <f>'Cost Until 07-26'!FW597</f>
        <v>0</v>
      </c>
      <c r="FV19" s="36">
        <f>'Cost Until 07-26'!FX597</f>
        <v>0</v>
      </c>
      <c r="FW19" s="36">
        <f>'Cost Until 07-26'!FY597</f>
        <v>0</v>
      </c>
      <c r="FX19" s="36">
        <f>'Cost Until 07-26'!FZ597</f>
        <v>0</v>
      </c>
      <c r="FY19" s="36">
        <f>'Cost Until 07-26'!GA597</f>
        <v>0</v>
      </c>
      <c r="FZ19" s="36">
        <f>'Cost Until 07-26'!GB597</f>
        <v>0</v>
      </c>
      <c r="GA19" s="36">
        <f>'Cost Until 07-26'!GC597</f>
        <v>0</v>
      </c>
      <c r="GB19" s="36">
        <f>'Cost Until 07-26'!GD597</f>
        <v>0</v>
      </c>
      <c r="GC19" s="36">
        <f>'Cost Until 07-26'!GE597</f>
        <v>0</v>
      </c>
      <c r="GD19" s="36">
        <f>'Cost Until 07-26'!GF597</f>
        <v>0</v>
      </c>
      <c r="GE19" s="36">
        <f>'Cost Until 07-26'!GG597</f>
        <v>0</v>
      </c>
      <c r="GF19" s="36">
        <f>'Cost Until 07-26'!GH597</f>
        <v>0</v>
      </c>
      <c r="GG19" s="36">
        <f>'Cost Until 07-26'!GI597</f>
        <v>0</v>
      </c>
      <c r="GH19" s="36">
        <f>'Cost Until 07-26'!GJ597</f>
        <v>0</v>
      </c>
      <c r="GI19" s="36">
        <f>'Cost Until 07-26'!GK597</f>
        <v>0</v>
      </c>
      <c r="GJ19" s="36">
        <f>'Cost Until 07-26'!GL597</f>
        <v>0</v>
      </c>
      <c r="GK19" s="36">
        <f>'Cost Until 07-26'!GM597</f>
        <v>0</v>
      </c>
      <c r="GL19" s="36">
        <f>'Cost Until 07-26'!GN597</f>
        <v>0</v>
      </c>
      <c r="GM19" s="36">
        <f>'Cost Until 07-26'!GO597</f>
        <v>0</v>
      </c>
      <c r="GN19" s="36">
        <f>'Cost Until 07-26'!GP597</f>
        <v>0</v>
      </c>
      <c r="GO19" s="36">
        <f>'Cost Until 07-26'!GQ597</f>
        <v>0</v>
      </c>
      <c r="GP19" s="36">
        <f>'Cost Until 07-26'!GR597</f>
        <v>0</v>
      </c>
      <c r="GQ19" s="36">
        <f>'Cost Until 07-26'!GS597</f>
        <v>0</v>
      </c>
      <c r="GR19" s="36">
        <f>'Cost Until 07-26'!GT597</f>
        <v>0</v>
      </c>
      <c r="GS19" s="36">
        <f>'Cost Until 07-26'!GU597</f>
        <v>0</v>
      </c>
      <c r="GT19" s="36">
        <f>'Cost Until 07-26'!GV597</f>
        <v>0</v>
      </c>
      <c r="GU19" s="36">
        <f>'Cost Until 07-26'!GW597</f>
        <v>0</v>
      </c>
      <c r="GV19" s="36">
        <f>'Cost Until 07-26'!GX597</f>
        <v>0</v>
      </c>
      <c r="GW19" s="36">
        <f>'Cost Until 07-26'!GY597</f>
        <v>0</v>
      </c>
      <c r="GX19" s="36">
        <f>'Cost Until 07-26'!GZ597</f>
        <v>0</v>
      </c>
      <c r="GY19" s="36">
        <f>'Cost Until 07-26'!HA597</f>
        <v>0</v>
      </c>
      <c r="GZ19" s="36">
        <f>'Cost Until 07-26'!HB597</f>
        <v>0</v>
      </c>
      <c r="HA19" s="36">
        <f>'Cost Until 07-26'!HC597</f>
        <v>0</v>
      </c>
      <c r="HB19" s="36">
        <f>'Cost Until 07-26'!HD597</f>
        <v>0</v>
      </c>
      <c r="HC19" s="36">
        <f>'Cost Until 07-26'!HE597</f>
        <v>0</v>
      </c>
      <c r="HD19" s="36">
        <f>'Cost Until 07-26'!HF597</f>
        <v>0</v>
      </c>
      <c r="HE19" s="36">
        <f>'Cost Until 07-26'!HG597</f>
        <v>0</v>
      </c>
      <c r="HF19" s="36">
        <f>'Cost Until 07-26'!HH597</f>
        <v>0</v>
      </c>
      <c r="HG19" s="36">
        <f>'Cost Until 07-26'!HI597</f>
        <v>0</v>
      </c>
      <c r="HH19" s="36">
        <f>'Cost Until 07-26'!HJ597</f>
        <v>0</v>
      </c>
      <c r="HI19" s="36">
        <f>'Cost Until 07-26'!HK597</f>
        <v>0</v>
      </c>
      <c r="HJ19" s="36">
        <f>'Cost Until 07-26'!HL597</f>
        <v>0</v>
      </c>
      <c r="HK19" s="36">
        <f>'Cost Until 07-26'!HM597</f>
        <v>0</v>
      </c>
      <c r="HL19" s="36">
        <f>'Cost Until 07-26'!HN597</f>
        <v>0</v>
      </c>
      <c r="HM19" s="36">
        <f>'Cost Until 07-26'!HO597</f>
        <v>0</v>
      </c>
      <c r="HN19" s="36">
        <f>'Cost Until 07-26'!HP597</f>
        <v>0</v>
      </c>
      <c r="HO19" s="36">
        <f>'Cost Until 07-26'!HQ597</f>
        <v>0</v>
      </c>
      <c r="HP19" s="36">
        <f>'Cost Until 07-26'!HR597</f>
        <v>0</v>
      </c>
      <c r="HQ19" s="36">
        <f>'Cost Until 07-26'!HS597</f>
        <v>0</v>
      </c>
      <c r="HR19" s="36">
        <f>'Cost Until 07-26'!HT597</f>
        <v>0</v>
      </c>
      <c r="HS19" s="36">
        <f>'Cost Until 07-26'!HU597</f>
        <v>0</v>
      </c>
      <c r="HT19" s="36">
        <f>'Cost Until 07-26'!HV597</f>
        <v>0</v>
      </c>
      <c r="HU19" s="36">
        <f>'Cost Until 07-26'!HW597</f>
        <v>0</v>
      </c>
      <c r="HV19" s="36">
        <f>'Cost Until 07-26'!HX597</f>
        <v>0</v>
      </c>
      <c r="HW19" s="36">
        <f>'Cost Until 07-26'!HY597</f>
        <v>0</v>
      </c>
      <c r="HX19" s="36">
        <f>'Cost Until 07-26'!HZ597</f>
        <v>0</v>
      </c>
      <c r="HY19" s="36">
        <f>'Cost Until 07-26'!IA597</f>
        <v>0</v>
      </c>
      <c r="HZ19" s="36">
        <f>'Cost Until 07-26'!IB597</f>
        <v>0</v>
      </c>
      <c r="IA19" s="36">
        <f>'Cost Until 07-26'!IC597</f>
        <v>0</v>
      </c>
      <c r="IB19" s="36">
        <f>'Cost Until 07-26'!ID597</f>
        <v>0</v>
      </c>
      <c r="IC19" s="36">
        <f>'Cost Until 07-26'!IE597</f>
        <v>0</v>
      </c>
      <c r="ID19" s="36">
        <f>'Cost Until 07-26'!IF597</f>
        <v>0</v>
      </c>
      <c r="IE19" s="36">
        <f>'Cost Until 07-26'!IG597</f>
        <v>0</v>
      </c>
      <c r="IF19" s="36">
        <f>'Cost Until 07-26'!IH597</f>
        <v>0</v>
      </c>
      <c r="IG19" s="36">
        <f>'Cost Until 07-26'!II597</f>
        <v>0</v>
      </c>
      <c r="IH19" s="36">
        <f>'Cost Until 07-26'!IJ597</f>
        <v>0</v>
      </c>
      <c r="II19" s="36">
        <f>'Cost Until 07-26'!IK597</f>
        <v>0</v>
      </c>
      <c r="IJ19" s="36">
        <f>'Cost Until 07-26'!IL597</f>
        <v>0</v>
      </c>
      <c r="IK19" s="36">
        <f>'Cost Until 07-26'!IM597</f>
        <v>0</v>
      </c>
      <c r="IL19" s="36">
        <f>'Cost Until 07-26'!IN597</f>
        <v>0</v>
      </c>
      <c r="IM19" s="36">
        <f>'Cost Until 07-26'!IO597</f>
        <v>0</v>
      </c>
      <c r="IN19" s="36">
        <f>'Cost Until 07-26'!IP597</f>
        <v>0</v>
      </c>
      <c r="IO19" s="36">
        <f>'Cost Until 07-26'!IQ597</f>
        <v>0</v>
      </c>
      <c r="IP19" s="36">
        <f>'Cost Until 07-26'!IR597</f>
        <v>0</v>
      </c>
      <c r="IQ19" s="36">
        <f>'Cost Until 07-26'!IS597</f>
        <v>0</v>
      </c>
      <c r="IR19" s="36">
        <f>'Cost Until 07-26'!IT597</f>
        <v>0</v>
      </c>
      <c r="IS19" s="36">
        <f>'Cost Until 07-26'!IU597</f>
        <v>0</v>
      </c>
      <c r="IT19" s="36">
        <f>'Cost Until 07-26'!IV597</f>
        <v>0</v>
      </c>
      <c r="IU19" s="36">
        <f>'Cost Until 07-26'!IW597</f>
        <v>0</v>
      </c>
      <c r="IV19" s="36">
        <f>'Cost Until 07-26'!IX597</f>
        <v>0</v>
      </c>
      <c r="IW19" s="36">
        <f>'Cost Until 07-26'!IY597</f>
        <v>0</v>
      </c>
      <c r="IX19" s="36">
        <f>'Cost Until 07-26'!IZ597</f>
        <v>0</v>
      </c>
      <c r="IY19" s="36">
        <f>'Cost Until 07-26'!JA597</f>
        <v>0</v>
      </c>
      <c r="IZ19" s="36">
        <f>'Cost Until 07-26'!JB597</f>
        <v>0</v>
      </c>
      <c r="JA19" s="36">
        <f>'Cost Until 07-26'!JC597</f>
        <v>0</v>
      </c>
      <c r="JB19" s="36">
        <f>'Cost Until 07-26'!JD597</f>
        <v>0</v>
      </c>
      <c r="JC19" s="36">
        <f>'Cost Until 07-26'!JE597</f>
        <v>0</v>
      </c>
      <c r="JD19" s="36">
        <f>'Cost Until 07-26'!JF597</f>
        <v>0</v>
      </c>
      <c r="JE19" s="36">
        <f>'Cost Until 07-26'!JG597</f>
        <v>0</v>
      </c>
      <c r="JF19" s="36">
        <f>'Cost Until 07-26'!JH597</f>
        <v>0</v>
      </c>
      <c r="JG19" s="36">
        <f>'Cost Until 07-26'!JI597</f>
        <v>0</v>
      </c>
      <c r="JH19" s="36">
        <f>'Cost Until 07-26'!JJ597</f>
        <v>0</v>
      </c>
      <c r="JI19" s="36">
        <f>'Cost Until 07-26'!JK597</f>
        <v>0</v>
      </c>
      <c r="JJ19" s="36">
        <f>'Cost Until 07-26'!JL597</f>
        <v>0</v>
      </c>
      <c r="JK19" s="36">
        <f>'Cost Until 07-26'!JM597</f>
        <v>0</v>
      </c>
      <c r="JL19" s="36">
        <f>'Cost Until 07-26'!JN597</f>
        <v>0</v>
      </c>
      <c r="JM19" s="36">
        <f>'Cost Until 07-26'!JO597</f>
        <v>0</v>
      </c>
      <c r="JN19" s="36">
        <f>'Cost Until 07-26'!JP597</f>
        <v>0</v>
      </c>
      <c r="JO19" s="36">
        <f>'Cost Until 07-26'!JQ597</f>
        <v>0</v>
      </c>
      <c r="JP19" s="36">
        <f>'Cost Until 07-26'!JR597</f>
        <v>0</v>
      </c>
      <c r="JQ19" s="36">
        <f>'Cost Until 07-26'!JS597</f>
        <v>0</v>
      </c>
      <c r="JR19" s="36">
        <f>'Cost Until 07-26'!JT597</f>
        <v>0</v>
      </c>
      <c r="JS19" s="36">
        <f>'Cost Until 07-26'!JU597</f>
        <v>0</v>
      </c>
      <c r="JT19" s="36">
        <f>'Cost Until 07-26'!JV597</f>
        <v>0</v>
      </c>
      <c r="JU19" s="36">
        <f>'Cost Until 07-26'!JW597</f>
        <v>0</v>
      </c>
      <c r="JV19" s="36">
        <f>'Cost Until 07-26'!JX597</f>
        <v>0</v>
      </c>
      <c r="JW19" s="36">
        <f>'Cost Until 07-26'!JY597</f>
        <v>0</v>
      </c>
      <c r="JX19" s="36">
        <f>'Cost Until 07-26'!JZ597</f>
        <v>0</v>
      </c>
      <c r="JY19" s="36">
        <f>'Cost Until 07-26'!KA597</f>
        <v>0</v>
      </c>
      <c r="JZ19" s="36">
        <f>'Cost Until 07-26'!KB597</f>
        <v>0</v>
      </c>
      <c r="KA19" s="36">
        <f>'Cost Until 07-26'!KC597</f>
        <v>0</v>
      </c>
      <c r="KB19" s="36">
        <f>'Cost Until 07-26'!KD597</f>
        <v>0</v>
      </c>
      <c r="KC19" s="36">
        <f>'Cost Until 07-26'!KE597</f>
        <v>0</v>
      </c>
      <c r="KD19" s="36">
        <f>'Cost Until 07-26'!KF597</f>
        <v>0</v>
      </c>
      <c r="KE19" s="36">
        <f>'Cost Until 07-26'!KG597</f>
        <v>0</v>
      </c>
      <c r="KF19" s="36">
        <f>'Cost Until 07-26'!KH597</f>
        <v>0</v>
      </c>
      <c r="KG19" s="36">
        <f>'Cost Until 07-26'!KI597</f>
        <v>0</v>
      </c>
    </row>
    <row r="20" spans="1:365" s="1" customFormat="1" ht="16" thickBot="1">
      <c r="A20" s="51"/>
      <c r="B20" s="51"/>
      <c r="C20" s="51"/>
      <c r="D20" s="51"/>
      <c r="E20" s="51"/>
      <c r="F20" s="51"/>
      <c r="G20" s="51"/>
      <c r="H20" s="51"/>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22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2"/>
      <c r="IR20" s="52"/>
      <c r="IS20" s="52"/>
      <c r="IT20" s="52"/>
      <c r="IU20" s="52"/>
      <c r="IV20" s="52"/>
      <c r="IW20" s="52"/>
      <c r="IX20" s="52"/>
      <c r="IY20" s="52"/>
      <c r="IZ20" s="52"/>
      <c r="JA20" s="52"/>
      <c r="JB20" s="52"/>
      <c r="JC20" s="52"/>
      <c r="JD20" s="52"/>
      <c r="JE20" s="52"/>
      <c r="JF20" s="52"/>
      <c r="JG20" s="52"/>
      <c r="JH20" s="52"/>
      <c r="JI20" s="52"/>
      <c r="JJ20" s="52"/>
      <c r="JK20" s="52"/>
      <c r="JL20" s="52"/>
      <c r="JM20" s="52"/>
      <c r="JN20" s="52"/>
      <c r="JO20" s="52"/>
      <c r="JP20" s="52"/>
      <c r="JQ20" s="52"/>
      <c r="JR20" s="52"/>
      <c r="JS20" s="52"/>
      <c r="JT20" s="52"/>
      <c r="JU20" s="52"/>
      <c r="JV20" s="52"/>
      <c r="JW20" s="52"/>
      <c r="JX20" s="52"/>
      <c r="JY20" s="52"/>
      <c r="JZ20" s="52"/>
      <c r="KA20" s="52"/>
      <c r="KB20" s="52"/>
      <c r="KC20" s="52"/>
      <c r="KD20" s="52"/>
      <c r="KE20" s="52"/>
      <c r="KF20" s="52"/>
      <c r="KG20" s="53"/>
    </row>
    <row r="21" spans="1:365" s="1" customFormat="1" ht="16" thickBot="1">
      <c r="A21" s="51"/>
      <c r="B21" s="50"/>
      <c r="C21" s="50"/>
      <c r="D21" s="417" t="s">
        <v>932</v>
      </c>
      <c r="E21" s="68">
        <f t="shared" ref="E21:BP21" si="1">E1</f>
        <v>44287</v>
      </c>
      <c r="F21" s="69">
        <f t="shared" si="1"/>
        <v>44317</v>
      </c>
      <c r="G21" s="69">
        <f t="shared" si="1"/>
        <v>44348</v>
      </c>
      <c r="H21" s="69">
        <f t="shared" si="1"/>
        <v>44378</v>
      </c>
      <c r="I21" s="69">
        <f t="shared" si="1"/>
        <v>44409</v>
      </c>
      <c r="J21" s="69">
        <f t="shared" si="1"/>
        <v>44440</v>
      </c>
      <c r="K21" s="69">
        <f t="shared" si="1"/>
        <v>44470</v>
      </c>
      <c r="L21" s="69">
        <f t="shared" si="1"/>
        <v>44501</v>
      </c>
      <c r="M21" s="69">
        <f t="shared" si="1"/>
        <v>44531</v>
      </c>
      <c r="N21" s="69">
        <f t="shared" si="1"/>
        <v>44562</v>
      </c>
      <c r="O21" s="69">
        <f t="shared" si="1"/>
        <v>44593</v>
      </c>
      <c r="P21" s="69">
        <f t="shared" si="1"/>
        <v>44621</v>
      </c>
      <c r="Q21" s="69">
        <f t="shared" si="1"/>
        <v>44652</v>
      </c>
      <c r="R21" s="69">
        <f t="shared" si="1"/>
        <v>44682</v>
      </c>
      <c r="S21" s="69">
        <f t="shared" si="1"/>
        <v>44713</v>
      </c>
      <c r="T21" s="69">
        <f t="shared" si="1"/>
        <v>44743</v>
      </c>
      <c r="U21" s="69">
        <f t="shared" si="1"/>
        <v>44774</v>
      </c>
      <c r="V21" s="69">
        <f t="shared" si="1"/>
        <v>44805</v>
      </c>
      <c r="W21" s="69">
        <f t="shared" si="1"/>
        <v>44835</v>
      </c>
      <c r="X21" s="69">
        <f t="shared" si="1"/>
        <v>44866</v>
      </c>
      <c r="Y21" s="69">
        <f t="shared" si="1"/>
        <v>44896</v>
      </c>
      <c r="Z21" s="69">
        <f t="shared" si="1"/>
        <v>44927</v>
      </c>
      <c r="AA21" s="69">
        <f t="shared" si="1"/>
        <v>44958</v>
      </c>
      <c r="AB21" s="69">
        <f t="shared" si="1"/>
        <v>44986</v>
      </c>
      <c r="AC21" s="69">
        <f t="shared" si="1"/>
        <v>45017</v>
      </c>
      <c r="AD21" s="69">
        <f t="shared" si="1"/>
        <v>45047</v>
      </c>
      <c r="AE21" s="69">
        <f t="shared" si="1"/>
        <v>45078</v>
      </c>
      <c r="AF21" s="69">
        <f t="shared" si="1"/>
        <v>45108</v>
      </c>
      <c r="AG21" s="69">
        <f t="shared" si="1"/>
        <v>45139</v>
      </c>
      <c r="AH21" s="69">
        <f t="shared" si="1"/>
        <v>45170</v>
      </c>
      <c r="AI21" s="69">
        <f t="shared" si="1"/>
        <v>45200</v>
      </c>
      <c r="AJ21" s="69">
        <f t="shared" si="1"/>
        <v>45231</v>
      </c>
      <c r="AK21" s="69">
        <f t="shared" si="1"/>
        <v>45261</v>
      </c>
      <c r="AL21" s="69">
        <f t="shared" si="1"/>
        <v>45292</v>
      </c>
      <c r="AM21" s="69">
        <f t="shared" si="1"/>
        <v>45323</v>
      </c>
      <c r="AN21" s="69">
        <f t="shared" si="1"/>
        <v>45352</v>
      </c>
      <c r="AO21" s="69">
        <f t="shared" si="1"/>
        <v>45383</v>
      </c>
      <c r="AP21" s="69">
        <f t="shared" si="1"/>
        <v>45413</v>
      </c>
      <c r="AQ21" s="69">
        <f t="shared" si="1"/>
        <v>45444</v>
      </c>
      <c r="AR21" s="69">
        <f t="shared" si="1"/>
        <v>45474</v>
      </c>
      <c r="AS21" s="69">
        <f t="shared" si="1"/>
        <v>45505</v>
      </c>
      <c r="AT21" s="69">
        <f t="shared" si="1"/>
        <v>45536</v>
      </c>
      <c r="AU21" s="69">
        <f t="shared" si="1"/>
        <v>45566</v>
      </c>
      <c r="AV21" s="69">
        <f t="shared" si="1"/>
        <v>45597</v>
      </c>
      <c r="AW21" s="69">
        <f t="shared" si="1"/>
        <v>45627</v>
      </c>
      <c r="AX21" s="69">
        <f t="shared" si="1"/>
        <v>45658</v>
      </c>
      <c r="AY21" s="69">
        <f t="shared" si="1"/>
        <v>45689</v>
      </c>
      <c r="AZ21" s="69">
        <f t="shared" si="1"/>
        <v>45717</v>
      </c>
      <c r="BA21" s="69">
        <f t="shared" si="1"/>
        <v>45748</v>
      </c>
      <c r="BB21" s="69">
        <f t="shared" si="1"/>
        <v>45778</v>
      </c>
      <c r="BC21" s="69">
        <f t="shared" si="1"/>
        <v>45809</v>
      </c>
      <c r="BD21" s="69">
        <f t="shared" si="1"/>
        <v>45839</v>
      </c>
      <c r="BE21" s="69">
        <f t="shared" si="1"/>
        <v>45870</v>
      </c>
      <c r="BF21" s="69">
        <f t="shared" si="1"/>
        <v>45901</v>
      </c>
      <c r="BG21" s="69">
        <f t="shared" si="1"/>
        <v>45931</v>
      </c>
      <c r="BH21" s="69">
        <f t="shared" si="1"/>
        <v>45962</v>
      </c>
      <c r="BI21" s="69">
        <f t="shared" si="1"/>
        <v>45992</v>
      </c>
      <c r="BJ21" s="69">
        <f t="shared" si="1"/>
        <v>46023</v>
      </c>
      <c r="BK21" s="69">
        <f t="shared" si="1"/>
        <v>46054</v>
      </c>
      <c r="BL21" s="69">
        <f t="shared" si="1"/>
        <v>46082</v>
      </c>
      <c r="BM21" s="69">
        <f t="shared" si="1"/>
        <v>46113</v>
      </c>
      <c r="BN21" s="69">
        <f t="shared" si="1"/>
        <v>46143</v>
      </c>
      <c r="BO21" s="69">
        <f t="shared" si="1"/>
        <v>46174</v>
      </c>
      <c r="BP21" s="223">
        <f t="shared" si="1"/>
        <v>46204</v>
      </c>
      <c r="BQ21" s="69">
        <f t="shared" ref="BQ21:EB21" si="2">BQ1</f>
        <v>46235</v>
      </c>
      <c r="BR21" s="69">
        <f t="shared" si="2"/>
        <v>46266</v>
      </c>
      <c r="BS21" s="69">
        <f t="shared" si="2"/>
        <v>46296</v>
      </c>
      <c r="BT21" s="69">
        <f t="shared" si="2"/>
        <v>46327</v>
      </c>
      <c r="BU21" s="69">
        <f t="shared" si="2"/>
        <v>46357</v>
      </c>
      <c r="BV21" s="69">
        <f t="shared" si="2"/>
        <v>46388</v>
      </c>
      <c r="BW21" s="69">
        <f t="shared" si="2"/>
        <v>46419</v>
      </c>
      <c r="BX21" s="69">
        <f t="shared" si="2"/>
        <v>46447</v>
      </c>
      <c r="BY21" s="69">
        <f t="shared" si="2"/>
        <v>46478</v>
      </c>
      <c r="BZ21" s="69">
        <f t="shared" si="2"/>
        <v>46508</v>
      </c>
      <c r="CA21" s="69">
        <f t="shared" si="2"/>
        <v>46539</v>
      </c>
      <c r="CB21" s="69">
        <f t="shared" si="2"/>
        <v>46569</v>
      </c>
      <c r="CC21" s="69">
        <f t="shared" si="2"/>
        <v>46600</v>
      </c>
      <c r="CD21" s="69">
        <f t="shared" si="2"/>
        <v>46631</v>
      </c>
      <c r="CE21" s="69">
        <f t="shared" si="2"/>
        <v>46661</v>
      </c>
      <c r="CF21" s="69">
        <f t="shared" si="2"/>
        <v>46692</v>
      </c>
      <c r="CG21" s="69">
        <f t="shared" si="2"/>
        <v>46722</v>
      </c>
      <c r="CH21" s="69">
        <f t="shared" si="2"/>
        <v>46753</v>
      </c>
      <c r="CI21" s="69">
        <f t="shared" si="2"/>
        <v>46784</v>
      </c>
      <c r="CJ21" s="69">
        <f t="shared" si="2"/>
        <v>46813</v>
      </c>
      <c r="CK21" s="69">
        <f t="shared" si="2"/>
        <v>46844</v>
      </c>
      <c r="CL21" s="69">
        <f t="shared" si="2"/>
        <v>46874</v>
      </c>
      <c r="CM21" s="69">
        <f t="shared" si="2"/>
        <v>46905</v>
      </c>
      <c r="CN21" s="69">
        <f t="shared" si="2"/>
        <v>46935</v>
      </c>
      <c r="CO21" s="69">
        <f t="shared" si="2"/>
        <v>46966</v>
      </c>
      <c r="CP21" s="69">
        <f t="shared" si="2"/>
        <v>46997</v>
      </c>
      <c r="CQ21" s="69">
        <f t="shared" si="2"/>
        <v>47027</v>
      </c>
      <c r="CR21" s="69">
        <f t="shared" si="2"/>
        <v>47058</v>
      </c>
      <c r="CS21" s="69">
        <f t="shared" si="2"/>
        <v>47088</v>
      </c>
      <c r="CT21" s="69">
        <f t="shared" si="2"/>
        <v>47119</v>
      </c>
      <c r="CU21" s="69">
        <f t="shared" si="2"/>
        <v>47150</v>
      </c>
      <c r="CV21" s="69">
        <f t="shared" si="2"/>
        <v>47178</v>
      </c>
      <c r="CW21" s="69">
        <f t="shared" si="2"/>
        <v>47209</v>
      </c>
      <c r="CX21" s="69">
        <f t="shared" si="2"/>
        <v>47239</v>
      </c>
      <c r="CY21" s="69">
        <f t="shared" si="2"/>
        <v>47270</v>
      </c>
      <c r="CZ21" s="69">
        <f t="shared" si="2"/>
        <v>47300</v>
      </c>
      <c r="DA21" s="69">
        <f t="shared" si="2"/>
        <v>47331</v>
      </c>
      <c r="DB21" s="69">
        <f t="shared" si="2"/>
        <v>47362</v>
      </c>
      <c r="DC21" s="69">
        <f t="shared" si="2"/>
        <v>47392</v>
      </c>
      <c r="DD21" s="69">
        <f t="shared" si="2"/>
        <v>47423</v>
      </c>
      <c r="DE21" s="69">
        <f t="shared" si="2"/>
        <v>47453</v>
      </c>
      <c r="DF21" s="69">
        <f t="shared" si="2"/>
        <v>47484</v>
      </c>
      <c r="DG21" s="69">
        <f t="shared" si="2"/>
        <v>47515</v>
      </c>
      <c r="DH21" s="69">
        <f t="shared" si="2"/>
        <v>47543</v>
      </c>
      <c r="DI21" s="69">
        <f t="shared" si="2"/>
        <v>47574</v>
      </c>
      <c r="DJ21" s="69">
        <f t="shared" si="2"/>
        <v>47604</v>
      </c>
      <c r="DK21" s="69">
        <f t="shared" si="2"/>
        <v>47635</v>
      </c>
      <c r="DL21" s="69">
        <f t="shared" si="2"/>
        <v>47665</v>
      </c>
      <c r="DM21" s="69">
        <f t="shared" si="2"/>
        <v>47696</v>
      </c>
      <c r="DN21" s="69">
        <f t="shared" si="2"/>
        <v>47727</v>
      </c>
      <c r="DO21" s="69">
        <f t="shared" si="2"/>
        <v>47757</v>
      </c>
      <c r="DP21" s="69">
        <f t="shared" si="2"/>
        <v>47788</v>
      </c>
      <c r="DQ21" s="69">
        <f t="shared" si="2"/>
        <v>47818</v>
      </c>
      <c r="DR21" s="69">
        <f t="shared" si="2"/>
        <v>47849</v>
      </c>
      <c r="DS21" s="69">
        <f t="shared" si="2"/>
        <v>47880</v>
      </c>
      <c r="DT21" s="69">
        <f t="shared" si="2"/>
        <v>47908</v>
      </c>
      <c r="DU21" s="69">
        <f t="shared" si="2"/>
        <v>47939</v>
      </c>
      <c r="DV21" s="69">
        <f t="shared" si="2"/>
        <v>47969</v>
      </c>
      <c r="DW21" s="69">
        <f t="shared" si="2"/>
        <v>48000</v>
      </c>
      <c r="DX21" s="69">
        <f t="shared" si="2"/>
        <v>48030</v>
      </c>
      <c r="DY21" s="69">
        <f t="shared" si="2"/>
        <v>48061</v>
      </c>
      <c r="DZ21" s="69">
        <f t="shared" si="2"/>
        <v>48092</v>
      </c>
      <c r="EA21" s="69">
        <f t="shared" si="2"/>
        <v>48122</v>
      </c>
      <c r="EB21" s="69">
        <f t="shared" si="2"/>
        <v>48153</v>
      </c>
      <c r="EC21" s="69">
        <f t="shared" ref="EC21:GN21" si="3">EC1</f>
        <v>48183</v>
      </c>
      <c r="ED21" s="69">
        <f t="shared" si="3"/>
        <v>48214</v>
      </c>
      <c r="EE21" s="69">
        <f t="shared" si="3"/>
        <v>48245</v>
      </c>
      <c r="EF21" s="69">
        <f t="shared" si="3"/>
        <v>48274</v>
      </c>
      <c r="EG21" s="69">
        <f t="shared" si="3"/>
        <v>48305</v>
      </c>
      <c r="EH21" s="69">
        <f t="shared" si="3"/>
        <v>48335</v>
      </c>
      <c r="EI21" s="69">
        <f t="shared" si="3"/>
        <v>48366</v>
      </c>
      <c r="EJ21" s="69">
        <f t="shared" si="3"/>
        <v>48396</v>
      </c>
      <c r="EK21" s="69">
        <f t="shared" si="3"/>
        <v>48427</v>
      </c>
      <c r="EL21" s="69">
        <f t="shared" si="3"/>
        <v>48458</v>
      </c>
      <c r="EM21" s="69">
        <f t="shared" si="3"/>
        <v>48488</v>
      </c>
      <c r="EN21" s="69">
        <f t="shared" si="3"/>
        <v>48519</v>
      </c>
      <c r="EO21" s="69">
        <f t="shared" si="3"/>
        <v>48549</v>
      </c>
      <c r="EP21" s="69">
        <f t="shared" si="3"/>
        <v>48580</v>
      </c>
      <c r="EQ21" s="69">
        <f t="shared" si="3"/>
        <v>48611</v>
      </c>
      <c r="ER21" s="69">
        <f t="shared" si="3"/>
        <v>48639</v>
      </c>
      <c r="ES21" s="69">
        <f t="shared" si="3"/>
        <v>48670</v>
      </c>
      <c r="ET21" s="69">
        <f t="shared" si="3"/>
        <v>48700</v>
      </c>
      <c r="EU21" s="69">
        <f t="shared" si="3"/>
        <v>48731</v>
      </c>
      <c r="EV21" s="69">
        <f t="shared" si="3"/>
        <v>48761</v>
      </c>
      <c r="EW21" s="69">
        <f t="shared" si="3"/>
        <v>48792</v>
      </c>
      <c r="EX21" s="69">
        <f t="shared" si="3"/>
        <v>48823</v>
      </c>
      <c r="EY21" s="69">
        <f t="shared" si="3"/>
        <v>48853</v>
      </c>
      <c r="EZ21" s="69">
        <f t="shared" si="3"/>
        <v>48884</v>
      </c>
      <c r="FA21" s="69">
        <f t="shared" si="3"/>
        <v>48914</v>
      </c>
      <c r="FB21" s="69">
        <f t="shared" si="3"/>
        <v>48945</v>
      </c>
      <c r="FC21" s="69">
        <f t="shared" si="3"/>
        <v>48976</v>
      </c>
      <c r="FD21" s="69">
        <f t="shared" si="3"/>
        <v>49004</v>
      </c>
      <c r="FE21" s="69">
        <f t="shared" si="3"/>
        <v>49035</v>
      </c>
      <c r="FF21" s="69">
        <f t="shared" si="3"/>
        <v>49065</v>
      </c>
      <c r="FG21" s="69">
        <f t="shared" si="3"/>
        <v>49096</v>
      </c>
      <c r="FH21" s="69">
        <f t="shared" si="3"/>
        <v>49126</v>
      </c>
      <c r="FI21" s="69">
        <f t="shared" si="3"/>
        <v>49157</v>
      </c>
      <c r="FJ21" s="69">
        <f t="shared" si="3"/>
        <v>49188</v>
      </c>
      <c r="FK21" s="69">
        <f t="shared" si="3"/>
        <v>49218</v>
      </c>
      <c r="FL21" s="69">
        <f t="shared" si="3"/>
        <v>49249</v>
      </c>
      <c r="FM21" s="69">
        <f t="shared" si="3"/>
        <v>49279</v>
      </c>
      <c r="FN21" s="69">
        <f t="shared" si="3"/>
        <v>49310</v>
      </c>
      <c r="FO21" s="69">
        <f t="shared" si="3"/>
        <v>49341</v>
      </c>
      <c r="FP21" s="69">
        <f t="shared" si="3"/>
        <v>49369</v>
      </c>
      <c r="FQ21" s="69">
        <f t="shared" si="3"/>
        <v>49400</v>
      </c>
      <c r="FR21" s="69">
        <f t="shared" si="3"/>
        <v>49430</v>
      </c>
      <c r="FS21" s="69">
        <f t="shared" si="3"/>
        <v>49461</v>
      </c>
      <c r="FT21" s="69">
        <f t="shared" si="3"/>
        <v>49491</v>
      </c>
      <c r="FU21" s="69">
        <f t="shared" si="3"/>
        <v>49522</v>
      </c>
      <c r="FV21" s="69">
        <f t="shared" si="3"/>
        <v>49553</v>
      </c>
      <c r="FW21" s="69">
        <f t="shared" si="3"/>
        <v>49583</v>
      </c>
      <c r="FX21" s="69">
        <f t="shared" si="3"/>
        <v>49614</v>
      </c>
      <c r="FY21" s="69">
        <f t="shared" si="3"/>
        <v>49644</v>
      </c>
      <c r="FZ21" s="69">
        <f t="shared" si="3"/>
        <v>49675</v>
      </c>
      <c r="GA21" s="69">
        <f t="shared" si="3"/>
        <v>49706</v>
      </c>
      <c r="GB21" s="69">
        <f t="shared" si="3"/>
        <v>49735</v>
      </c>
      <c r="GC21" s="69">
        <f t="shared" si="3"/>
        <v>49766</v>
      </c>
      <c r="GD21" s="69">
        <f t="shared" si="3"/>
        <v>49796</v>
      </c>
      <c r="GE21" s="69">
        <f t="shared" si="3"/>
        <v>49827</v>
      </c>
      <c r="GF21" s="69">
        <f t="shared" si="3"/>
        <v>49857</v>
      </c>
      <c r="GG21" s="69">
        <f t="shared" si="3"/>
        <v>49888</v>
      </c>
      <c r="GH21" s="69">
        <f t="shared" si="3"/>
        <v>49919</v>
      </c>
      <c r="GI21" s="69">
        <f t="shared" si="3"/>
        <v>49949</v>
      </c>
      <c r="GJ21" s="69">
        <f t="shared" si="3"/>
        <v>49980</v>
      </c>
      <c r="GK21" s="69">
        <f t="shared" si="3"/>
        <v>50010</v>
      </c>
      <c r="GL21" s="69">
        <f t="shared" si="3"/>
        <v>50041</v>
      </c>
      <c r="GM21" s="69">
        <f t="shared" si="3"/>
        <v>50072</v>
      </c>
      <c r="GN21" s="69">
        <f t="shared" si="3"/>
        <v>50100</v>
      </c>
      <c r="GO21" s="69">
        <f t="shared" ref="GO21:IZ21" si="4">GO1</f>
        <v>50131</v>
      </c>
      <c r="GP21" s="69">
        <f t="shared" si="4"/>
        <v>50161</v>
      </c>
      <c r="GQ21" s="69">
        <f t="shared" si="4"/>
        <v>50192</v>
      </c>
      <c r="GR21" s="69">
        <f t="shared" si="4"/>
        <v>50222</v>
      </c>
      <c r="GS21" s="69">
        <f t="shared" si="4"/>
        <v>50253</v>
      </c>
      <c r="GT21" s="69">
        <f t="shared" si="4"/>
        <v>50284</v>
      </c>
      <c r="GU21" s="69">
        <f t="shared" si="4"/>
        <v>50314</v>
      </c>
      <c r="GV21" s="69">
        <f t="shared" si="4"/>
        <v>50345</v>
      </c>
      <c r="GW21" s="69">
        <f t="shared" si="4"/>
        <v>50375</v>
      </c>
      <c r="GX21" s="69">
        <f t="shared" si="4"/>
        <v>50406</v>
      </c>
      <c r="GY21" s="69">
        <f t="shared" si="4"/>
        <v>50437</v>
      </c>
      <c r="GZ21" s="69">
        <f t="shared" si="4"/>
        <v>50465</v>
      </c>
      <c r="HA21" s="69">
        <f t="shared" si="4"/>
        <v>50496</v>
      </c>
      <c r="HB21" s="69">
        <f t="shared" si="4"/>
        <v>50526</v>
      </c>
      <c r="HC21" s="69">
        <f t="shared" si="4"/>
        <v>50557</v>
      </c>
      <c r="HD21" s="69">
        <f t="shared" si="4"/>
        <v>50587</v>
      </c>
      <c r="HE21" s="69">
        <f t="shared" si="4"/>
        <v>50618</v>
      </c>
      <c r="HF21" s="69">
        <f t="shared" si="4"/>
        <v>50649</v>
      </c>
      <c r="HG21" s="69">
        <f t="shared" si="4"/>
        <v>50679</v>
      </c>
      <c r="HH21" s="69">
        <f t="shared" si="4"/>
        <v>50710</v>
      </c>
      <c r="HI21" s="69">
        <f t="shared" si="4"/>
        <v>50740</v>
      </c>
      <c r="HJ21" s="69">
        <f t="shared" si="4"/>
        <v>50771</v>
      </c>
      <c r="HK21" s="69">
        <f t="shared" si="4"/>
        <v>50802</v>
      </c>
      <c r="HL21" s="69">
        <f t="shared" si="4"/>
        <v>50830</v>
      </c>
      <c r="HM21" s="69">
        <f t="shared" si="4"/>
        <v>50861</v>
      </c>
      <c r="HN21" s="69">
        <f t="shared" si="4"/>
        <v>50891</v>
      </c>
      <c r="HO21" s="69">
        <f t="shared" si="4"/>
        <v>50922</v>
      </c>
      <c r="HP21" s="69">
        <f t="shared" si="4"/>
        <v>50952</v>
      </c>
      <c r="HQ21" s="69">
        <f t="shared" si="4"/>
        <v>50983</v>
      </c>
      <c r="HR21" s="69">
        <f t="shared" si="4"/>
        <v>51014</v>
      </c>
      <c r="HS21" s="69">
        <f t="shared" si="4"/>
        <v>51044</v>
      </c>
      <c r="HT21" s="69">
        <f t="shared" si="4"/>
        <v>51075</v>
      </c>
      <c r="HU21" s="69">
        <f t="shared" si="4"/>
        <v>51105</v>
      </c>
      <c r="HV21" s="69">
        <f t="shared" si="4"/>
        <v>51136</v>
      </c>
      <c r="HW21" s="69">
        <f t="shared" si="4"/>
        <v>51167</v>
      </c>
      <c r="HX21" s="69">
        <f t="shared" si="4"/>
        <v>51196</v>
      </c>
      <c r="HY21" s="69">
        <f t="shared" si="4"/>
        <v>51227</v>
      </c>
      <c r="HZ21" s="69">
        <f t="shared" si="4"/>
        <v>51257</v>
      </c>
      <c r="IA21" s="69">
        <f t="shared" si="4"/>
        <v>51288</v>
      </c>
      <c r="IB21" s="69">
        <f t="shared" si="4"/>
        <v>51318</v>
      </c>
      <c r="IC21" s="69">
        <f t="shared" si="4"/>
        <v>51349</v>
      </c>
      <c r="ID21" s="69">
        <f t="shared" si="4"/>
        <v>51380</v>
      </c>
      <c r="IE21" s="69">
        <f t="shared" si="4"/>
        <v>51410</v>
      </c>
      <c r="IF21" s="69">
        <f t="shared" si="4"/>
        <v>51441</v>
      </c>
      <c r="IG21" s="69">
        <f t="shared" si="4"/>
        <v>51471</v>
      </c>
      <c r="IH21" s="69">
        <f t="shared" si="4"/>
        <v>51502</v>
      </c>
      <c r="II21" s="69">
        <f t="shared" si="4"/>
        <v>51533</v>
      </c>
      <c r="IJ21" s="69">
        <f t="shared" si="4"/>
        <v>51561</v>
      </c>
      <c r="IK21" s="69">
        <f t="shared" si="4"/>
        <v>51592</v>
      </c>
      <c r="IL21" s="69">
        <f t="shared" si="4"/>
        <v>51622</v>
      </c>
      <c r="IM21" s="69">
        <f t="shared" si="4"/>
        <v>51653</v>
      </c>
      <c r="IN21" s="69">
        <f t="shared" si="4"/>
        <v>51683</v>
      </c>
      <c r="IO21" s="69">
        <f t="shared" si="4"/>
        <v>51714</v>
      </c>
      <c r="IP21" s="69">
        <f t="shared" si="4"/>
        <v>51745</v>
      </c>
      <c r="IQ21" s="69">
        <f t="shared" si="4"/>
        <v>51775</v>
      </c>
      <c r="IR21" s="69">
        <f t="shared" si="4"/>
        <v>51806</v>
      </c>
      <c r="IS21" s="69">
        <f t="shared" si="4"/>
        <v>51836</v>
      </c>
      <c r="IT21" s="69">
        <f t="shared" si="4"/>
        <v>51867</v>
      </c>
      <c r="IU21" s="69">
        <f t="shared" si="4"/>
        <v>51898</v>
      </c>
      <c r="IV21" s="69">
        <f t="shared" si="4"/>
        <v>51926</v>
      </c>
      <c r="IW21" s="69">
        <f t="shared" si="4"/>
        <v>51957</v>
      </c>
      <c r="IX21" s="69">
        <f t="shared" si="4"/>
        <v>51987</v>
      </c>
      <c r="IY21" s="69">
        <f t="shared" si="4"/>
        <v>52018</v>
      </c>
      <c r="IZ21" s="69">
        <f t="shared" si="4"/>
        <v>52048</v>
      </c>
      <c r="JA21" s="69">
        <f t="shared" ref="JA21:KG21" si="5">JA1</f>
        <v>52079</v>
      </c>
      <c r="JB21" s="69">
        <f t="shared" si="5"/>
        <v>52110</v>
      </c>
      <c r="JC21" s="69">
        <f t="shared" si="5"/>
        <v>52140</v>
      </c>
      <c r="JD21" s="69">
        <f t="shared" si="5"/>
        <v>52171</v>
      </c>
      <c r="JE21" s="69">
        <f t="shared" si="5"/>
        <v>52201</v>
      </c>
      <c r="JF21" s="69">
        <f t="shared" si="5"/>
        <v>52232</v>
      </c>
      <c r="JG21" s="69">
        <f t="shared" si="5"/>
        <v>52263</v>
      </c>
      <c r="JH21" s="69">
        <f t="shared" si="5"/>
        <v>52291</v>
      </c>
      <c r="JI21" s="69">
        <f t="shared" si="5"/>
        <v>52322</v>
      </c>
      <c r="JJ21" s="69">
        <f t="shared" si="5"/>
        <v>52352</v>
      </c>
      <c r="JK21" s="69">
        <f t="shared" si="5"/>
        <v>52383</v>
      </c>
      <c r="JL21" s="69">
        <f t="shared" si="5"/>
        <v>52413</v>
      </c>
      <c r="JM21" s="69">
        <f t="shared" si="5"/>
        <v>52444</v>
      </c>
      <c r="JN21" s="69">
        <f t="shared" si="5"/>
        <v>52475</v>
      </c>
      <c r="JO21" s="69">
        <f t="shared" si="5"/>
        <v>52505</v>
      </c>
      <c r="JP21" s="69">
        <f t="shared" si="5"/>
        <v>52536</v>
      </c>
      <c r="JQ21" s="69">
        <f t="shared" si="5"/>
        <v>52566</v>
      </c>
      <c r="JR21" s="69">
        <f t="shared" si="5"/>
        <v>52597</v>
      </c>
      <c r="JS21" s="69">
        <f t="shared" si="5"/>
        <v>52628</v>
      </c>
      <c r="JT21" s="69">
        <f t="shared" si="5"/>
        <v>52657</v>
      </c>
      <c r="JU21" s="69">
        <f t="shared" si="5"/>
        <v>52688</v>
      </c>
      <c r="JV21" s="69">
        <f t="shared" si="5"/>
        <v>52718</v>
      </c>
      <c r="JW21" s="69">
        <f t="shared" si="5"/>
        <v>52749</v>
      </c>
      <c r="JX21" s="69">
        <f t="shared" si="5"/>
        <v>52779</v>
      </c>
      <c r="JY21" s="69">
        <f t="shared" si="5"/>
        <v>52810</v>
      </c>
      <c r="JZ21" s="69">
        <f t="shared" si="5"/>
        <v>52841</v>
      </c>
      <c r="KA21" s="69">
        <f t="shared" si="5"/>
        <v>52871</v>
      </c>
      <c r="KB21" s="69">
        <f t="shared" si="5"/>
        <v>52902</v>
      </c>
      <c r="KC21" s="69">
        <f t="shared" si="5"/>
        <v>52932</v>
      </c>
      <c r="KD21" s="69">
        <f t="shared" si="5"/>
        <v>52963</v>
      </c>
      <c r="KE21" s="69">
        <f t="shared" si="5"/>
        <v>52994</v>
      </c>
      <c r="KF21" s="69">
        <f t="shared" si="5"/>
        <v>53022</v>
      </c>
      <c r="KG21" s="70">
        <f t="shared" si="5"/>
        <v>53053</v>
      </c>
    </row>
    <row r="22" spans="1:365" s="1" customFormat="1">
      <c r="B22" s="489" t="s">
        <v>147</v>
      </c>
      <c r="C22" s="57" t="s">
        <v>712</v>
      </c>
      <c r="D22" s="44">
        <f t="shared" ref="D22:D28" si="6">BP22</f>
        <v>126542.62100085017</v>
      </c>
      <c r="E22" s="33">
        <f t="shared" ref="E22:BP22" si="7">SUM(E2:E9)</f>
        <v>82047.93403281577</v>
      </c>
      <c r="F22" s="34">
        <f t="shared" si="7"/>
        <v>58123.256056790015</v>
      </c>
      <c r="G22" s="34">
        <f t="shared" si="7"/>
        <v>89229.311048175834</v>
      </c>
      <c r="H22" s="34">
        <f t="shared" si="7"/>
        <v>83502.39779537596</v>
      </c>
      <c r="I22" s="34">
        <f t="shared" si="7"/>
        <v>86506.875987538486</v>
      </c>
      <c r="J22" s="34">
        <f t="shared" si="7"/>
        <v>104214.92633427549</v>
      </c>
      <c r="K22" s="34">
        <f t="shared" si="7"/>
        <v>89695.16503287942</v>
      </c>
      <c r="L22" s="34">
        <f t="shared" si="7"/>
        <v>74887.77611141339</v>
      </c>
      <c r="M22" s="34">
        <f t="shared" si="7"/>
        <v>74512.290620030573</v>
      </c>
      <c r="N22" s="34">
        <f t="shared" si="7"/>
        <v>97097.284753152431</v>
      </c>
      <c r="O22" s="34">
        <f t="shared" si="7"/>
        <v>109039.88027936922</v>
      </c>
      <c r="P22" s="34">
        <f t="shared" si="7"/>
        <v>1849213.1094116417</v>
      </c>
      <c r="Q22" s="34">
        <f t="shared" si="7"/>
        <v>85268.942589701313</v>
      </c>
      <c r="R22" s="34">
        <f t="shared" si="7"/>
        <v>72453.524768825228</v>
      </c>
      <c r="S22" s="34">
        <f t="shared" si="7"/>
        <v>124153.57838237598</v>
      </c>
      <c r="T22" s="34">
        <f t="shared" si="7"/>
        <v>79205.478979269843</v>
      </c>
      <c r="U22" s="34">
        <f t="shared" si="7"/>
        <v>80037.704620765959</v>
      </c>
      <c r="V22" s="34">
        <f t="shared" si="7"/>
        <v>173444.88986193269</v>
      </c>
      <c r="W22" s="34">
        <f t="shared" si="7"/>
        <v>83649.047514724807</v>
      </c>
      <c r="X22" s="34">
        <f t="shared" si="7"/>
        <v>149311.80001668731</v>
      </c>
      <c r="Y22" s="34">
        <f t="shared" si="7"/>
        <v>187906.5180041274</v>
      </c>
      <c r="Z22" s="34">
        <f t="shared" si="7"/>
        <v>95162.434487540377</v>
      </c>
      <c r="AA22" s="34">
        <f t="shared" si="7"/>
        <v>121881.16269999942</v>
      </c>
      <c r="AB22" s="34">
        <f t="shared" si="7"/>
        <v>82478.471339934695</v>
      </c>
      <c r="AC22" s="34">
        <f t="shared" si="7"/>
        <v>340529.45061878912</v>
      </c>
      <c r="AD22" s="34">
        <f t="shared" si="7"/>
        <v>118740.35943574691</v>
      </c>
      <c r="AE22" s="34">
        <f t="shared" si="7"/>
        <v>106267.44478944753</v>
      </c>
      <c r="AF22" s="34">
        <f t="shared" si="7"/>
        <v>115743.05899196668</v>
      </c>
      <c r="AG22" s="34">
        <f t="shared" si="7"/>
        <v>92166.717617449613</v>
      </c>
      <c r="AH22" s="34">
        <f t="shared" si="7"/>
        <v>78514.191918969416</v>
      </c>
      <c r="AI22" s="34">
        <f t="shared" si="7"/>
        <v>1849387.3991264715</v>
      </c>
      <c r="AJ22" s="34">
        <f t="shared" si="7"/>
        <v>169068.40698865129</v>
      </c>
      <c r="AK22" s="34">
        <f t="shared" si="7"/>
        <v>102711.45170375338</v>
      </c>
      <c r="AL22" s="34">
        <f t="shared" si="7"/>
        <v>273376.42046131968</v>
      </c>
      <c r="AM22" s="34">
        <f t="shared" si="7"/>
        <v>172806.62774675729</v>
      </c>
      <c r="AN22" s="34">
        <f t="shared" si="7"/>
        <v>187948.64268210391</v>
      </c>
      <c r="AO22" s="34">
        <f t="shared" si="7"/>
        <v>387160.46349538275</v>
      </c>
      <c r="AP22" s="34">
        <f t="shared" si="7"/>
        <v>110228.23914092239</v>
      </c>
      <c r="AQ22" s="34">
        <f t="shared" si="7"/>
        <v>120024.94065525952</v>
      </c>
      <c r="AR22" s="34">
        <f t="shared" si="7"/>
        <v>102931.50106024292</v>
      </c>
      <c r="AS22" s="34">
        <f t="shared" si="7"/>
        <v>97181.834763790801</v>
      </c>
      <c r="AT22" s="34">
        <f t="shared" si="7"/>
        <v>110040.77000971301</v>
      </c>
      <c r="AU22" s="34">
        <f t="shared" si="7"/>
        <v>1846627.0960737257</v>
      </c>
      <c r="AV22" s="34">
        <f t="shared" si="7"/>
        <v>227539.48459191015</v>
      </c>
      <c r="AW22" s="34">
        <f t="shared" si="7"/>
        <v>270448.05264488165</v>
      </c>
      <c r="AX22" s="34">
        <f t="shared" si="7"/>
        <v>134046.27820491322</v>
      </c>
      <c r="AY22" s="34">
        <f t="shared" si="7"/>
        <v>138455.60408748771</v>
      </c>
      <c r="AZ22" s="34">
        <f t="shared" si="7"/>
        <v>356352.99512947939</v>
      </c>
      <c r="BA22" s="34">
        <f t="shared" si="7"/>
        <v>168052.96938996599</v>
      </c>
      <c r="BB22" s="34">
        <f t="shared" si="7"/>
        <v>134385.01250333546</v>
      </c>
      <c r="BC22" s="34">
        <f t="shared" si="7"/>
        <v>193234.20894041032</v>
      </c>
      <c r="BD22" s="34">
        <f t="shared" si="7"/>
        <v>118015.87502007265</v>
      </c>
      <c r="BE22" s="34">
        <f t="shared" si="7"/>
        <v>127075.56230533202</v>
      </c>
      <c r="BF22" s="34">
        <f t="shared" si="7"/>
        <v>101022.2259676384</v>
      </c>
      <c r="BG22" s="34">
        <f t="shared" si="7"/>
        <v>1894405.6783795282</v>
      </c>
      <c r="BH22" s="34">
        <f t="shared" si="7"/>
        <v>111933.74055356997</v>
      </c>
      <c r="BI22" s="34">
        <f t="shared" si="7"/>
        <v>160468.24553150361</v>
      </c>
      <c r="BJ22" s="34">
        <f t="shared" si="7"/>
        <v>215229.75840090096</v>
      </c>
      <c r="BK22" s="34">
        <f t="shared" si="7"/>
        <v>209196.61329651601</v>
      </c>
      <c r="BL22" s="34">
        <f t="shared" si="7"/>
        <v>118439.10315547074</v>
      </c>
      <c r="BM22" s="34">
        <f t="shared" si="7"/>
        <v>270477.80729594867</v>
      </c>
      <c r="BN22" s="34">
        <f t="shared" si="7"/>
        <v>109161.09427786726</v>
      </c>
      <c r="BO22" s="34">
        <f t="shared" si="7"/>
        <v>90693.38782072578</v>
      </c>
      <c r="BP22" s="224">
        <f t="shared" si="7"/>
        <v>126542.62100085017</v>
      </c>
      <c r="BQ22" s="34">
        <f t="shared" ref="BQ22:EB22" si="8">SUM(BQ2:BQ9)</f>
        <v>285558.6030292894</v>
      </c>
      <c r="BR22" s="34">
        <f t="shared" si="8"/>
        <v>102024.16956700331</v>
      </c>
      <c r="BS22" s="34">
        <f t="shared" si="8"/>
        <v>1294384.1458660676</v>
      </c>
      <c r="BT22" s="34">
        <f t="shared" si="8"/>
        <v>185699.07007039207</v>
      </c>
      <c r="BU22" s="34">
        <f t="shared" si="8"/>
        <v>260611.02720482863</v>
      </c>
      <c r="BV22" s="34">
        <f t="shared" si="8"/>
        <v>173212.41812059938</v>
      </c>
      <c r="BW22" s="34">
        <f t="shared" si="8"/>
        <v>232650.61353715273</v>
      </c>
      <c r="BX22" s="34">
        <f t="shared" si="8"/>
        <v>413507.52604145108</v>
      </c>
      <c r="BY22" s="34">
        <f t="shared" si="8"/>
        <v>435930.60861397895</v>
      </c>
      <c r="BZ22" s="34">
        <f t="shared" si="8"/>
        <v>508594.37874031934</v>
      </c>
      <c r="CA22" s="34">
        <f t="shared" si="8"/>
        <v>350687.10990150011</v>
      </c>
      <c r="CB22" s="34">
        <f t="shared" si="8"/>
        <v>351758.58638990473</v>
      </c>
      <c r="CC22" s="34">
        <f t="shared" si="8"/>
        <v>362938.90327040694</v>
      </c>
      <c r="CD22" s="34">
        <f t="shared" si="8"/>
        <v>427439.17126477871</v>
      </c>
      <c r="CE22" s="34">
        <f t="shared" si="8"/>
        <v>1468898.8727042405</v>
      </c>
      <c r="CF22" s="34">
        <f t="shared" si="8"/>
        <v>412108.52458429598</v>
      </c>
      <c r="CG22" s="34">
        <f t="shared" si="8"/>
        <v>417395.70326218574</v>
      </c>
      <c r="CH22" s="34">
        <f t="shared" si="8"/>
        <v>384587.06566095829</v>
      </c>
      <c r="CI22" s="34">
        <f t="shared" si="8"/>
        <v>419244.27922919247</v>
      </c>
      <c r="CJ22" s="34">
        <f t="shared" si="8"/>
        <v>366279.42938632792</v>
      </c>
      <c r="CK22" s="34">
        <f t="shared" si="8"/>
        <v>1023022.2452216456</v>
      </c>
      <c r="CL22" s="34">
        <f t="shared" si="8"/>
        <v>356295.7781694397</v>
      </c>
      <c r="CM22" s="34">
        <f t="shared" si="8"/>
        <v>477346.81041261507</v>
      </c>
      <c r="CN22" s="34">
        <f t="shared" si="8"/>
        <v>735011.89140254655</v>
      </c>
      <c r="CO22" s="34">
        <f t="shared" si="8"/>
        <v>651377.51936510496</v>
      </c>
      <c r="CP22" s="34">
        <f t="shared" si="8"/>
        <v>436924.32906034146</v>
      </c>
      <c r="CQ22" s="34">
        <f t="shared" si="8"/>
        <v>1704321.8693763213</v>
      </c>
      <c r="CR22" s="34">
        <f t="shared" si="8"/>
        <v>934001.04020430462</v>
      </c>
      <c r="CS22" s="34">
        <f t="shared" si="8"/>
        <v>621541.98375023564</v>
      </c>
      <c r="CT22" s="34">
        <f t="shared" si="8"/>
        <v>533736.83856877428</v>
      </c>
      <c r="CU22" s="34">
        <f t="shared" si="8"/>
        <v>368697.97905351373</v>
      </c>
      <c r="CV22" s="34">
        <f t="shared" si="8"/>
        <v>290369.14868740371</v>
      </c>
      <c r="CW22" s="34">
        <f t="shared" si="8"/>
        <v>219966.052497906</v>
      </c>
      <c r="CX22" s="34">
        <f t="shared" si="8"/>
        <v>138971.04189719338</v>
      </c>
      <c r="CY22" s="34">
        <f t="shared" si="8"/>
        <v>139571.16135734957</v>
      </c>
      <c r="CZ22" s="34">
        <f t="shared" si="8"/>
        <v>98659.772995486681</v>
      </c>
      <c r="DA22" s="34">
        <f t="shared" si="8"/>
        <v>123201.85321012039</v>
      </c>
      <c r="DB22" s="34">
        <f t="shared" si="8"/>
        <v>100943.78572731116</v>
      </c>
      <c r="DC22" s="34">
        <f t="shared" si="8"/>
        <v>1200947.8088631819</v>
      </c>
      <c r="DD22" s="34">
        <f t="shared" si="8"/>
        <v>150269.79451859757</v>
      </c>
      <c r="DE22" s="34">
        <f t="shared" si="8"/>
        <v>127380.2996340026</v>
      </c>
      <c r="DF22" s="34">
        <f t="shared" si="8"/>
        <v>97922.676662429978</v>
      </c>
      <c r="DG22" s="34">
        <f t="shared" si="8"/>
        <v>149849.21918297998</v>
      </c>
      <c r="DH22" s="34">
        <f t="shared" si="8"/>
        <v>96370.317674556485</v>
      </c>
      <c r="DI22" s="34">
        <f t="shared" si="8"/>
        <v>63967.089526494827</v>
      </c>
      <c r="DJ22" s="34">
        <f t="shared" si="8"/>
        <v>58671.756193161491</v>
      </c>
      <c r="DK22" s="34">
        <f t="shared" si="8"/>
        <v>40246.849788647996</v>
      </c>
      <c r="DL22" s="34">
        <f t="shared" si="8"/>
        <v>40064.169788647996</v>
      </c>
      <c r="DM22" s="34">
        <f t="shared" si="8"/>
        <v>48024.169788647996</v>
      </c>
      <c r="DN22" s="34">
        <f t="shared" si="8"/>
        <v>40064.169788647996</v>
      </c>
      <c r="DO22" s="34">
        <f t="shared" si="8"/>
        <v>1133024.1697886479</v>
      </c>
      <c r="DP22" s="34">
        <f t="shared" si="8"/>
        <v>62975.369788647993</v>
      </c>
      <c r="DQ22" s="34">
        <f t="shared" si="8"/>
        <v>69246.049788648001</v>
      </c>
      <c r="DR22" s="34">
        <f t="shared" si="8"/>
        <v>63119.96315238627</v>
      </c>
      <c r="DS22" s="34">
        <f t="shared" si="8"/>
        <v>120308.29648571958</v>
      </c>
      <c r="DT22" s="34">
        <f t="shared" si="8"/>
        <v>49304.96315238627</v>
      </c>
      <c r="DU22" s="34">
        <f t="shared" si="8"/>
        <v>40176.96315238627</v>
      </c>
      <c r="DV22" s="34">
        <f t="shared" si="8"/>
        <v>46214.96315238627</v>
      </c>
      <c r="DW22" s="34">
        <f t="shared" si="8"/>
        <v>40397.64315238627</v>
      </c>
      <c r="DX22" s="34">
        <f t="shared" si="8"/>
        <v>40214.96315238627</v>
      </c>
      <c r="DY22" s="34">
        <f t="shared" si="8"/>
        <v>40174.96315238627</v>
      </c>
      <c r="DZ22" s="34">
        <f t="shared" si="8"/>
        <v>40214.96315238627</v>
      </c>
      <c r="EA22" s="34">
        <f t="shared" si="8"/>
        <v>1132174.9631523862</v>
      </c>
      <c r="EB22" s="34">
        <f t="shared" si="8"/>
        <v>63126.163152386274</v>
      </c>
      <c r="EC22" s="34">
        <f t="shared" ref="EC22:GN22" si="9">SUM(EC2:EC9)</f>
        <v>72196.843152386267</v>
      </c>
      <c r="ED22" s="34">
        <f t="shared" si="9"/>
        <v>43273.513049069923</v>
      </c>
      <c r="EE22" s="34">
        <f t="shared" si="9"/>
        <v>107465.84638240322</v>
      </c>
      <c r="EF22" s="34">
        <f t="shared" si="9"/>
        <v>55705.846382403222</v>
      </c>
      <c r="EG22" s="34">
        <f t="shared" si="9"/>
        <v>40334.513049069923</v>
      </c>
      <c r="EH22" s="34">
        <f t="shared" si="9"/>
        <v>40372.513049069923</v>
      </c>
      <c r="EI22" s="34">
        <f t="shared" si="9"/>
        <v>40555.193049069923</v>
      </c>
      <c r="EJ22" s="34">
        <f t="shared" si="9"/>
        <v>40372.513049069923</v>
      </c>
      <c r="EK22" s="34">
        <f t="shared" si="9"/>
        <v>40332.513049069923</v>
      </c>
      <c r="EL22" s="34">
        <f t="shared" si="9"/>
        <v>40372.513049069923</v>
      </c>
      <c r="EM22" s="34">
        <f t="shared" si="9"/>
        <v>1129332.5130490698</v>
      </c>
      <c r="EN22" s="34">
        <f t="shared" si="9"/>
        <v>63283.71304906992</v>
      </c>
      <c r="EO22" s="34">
        <f t="shared" si="9"/>
        <v>49924.843049069925</v>
      </c>
      <c r="EP22" s="34">
        <f t="shared" si="9"/>
        <v>56396.956947381404</v>
      </c>
      <c r="EQ22" s="34">
        <f t="shared" si="9"/>
        <v>102289.9569473814</v>
      </c>
      <c r="ER22" s="34">
        <f t="shared" si="9"/>
        <v>74193.956947381404</v>
      </c>
      <c r="ES22" s="34">
        <f t="shared" si="9"/>
        <v>64317.610382407292</v>
      </c>
      <c r="ET22" s="34">
        <f t="shared" si="9"/>
        <v>64193.956947381404</v>
      </c>
      <c r="EU22" s="34">
        <f t="shared" si="9"/>
        <v>40712.636947381397</v>
      </c>
      <c r="EV22" s="34">
        <f t="shared" si="9"/>
        <v>40529.956947381404</v>
      </c>
      <c r="EW22" s="34">
        <f t="shared" si="9"/>
        <v>48489.956947381404</v>
      </c>
      <c r="EX22" s="34">
        <f t="shared" si="9"/>
        <v>40529.956947381404</v>
      </c>
      <c r="EY22" s="34">
        <f t="shared" si="9"/>
        <v>1129489.9569473814</v>
      </c>
      <c r="EZ22" s="34">
        <f t="shared" si="9"/>
        <v>74105.156947381402</v>
      </c>
      <c r="FA22" s="34">
        <f t="shared" si="9"/>
        <v>3340483.8369473815</v>
      </c>
      <c r="FB22" s="34">
        <f t="shared" si="9"/>
        <v>64258.439219996319</v>
      </c>
      <c r="FC22" s="34">
        <f t="shared" si="9"/>
        <v>95457.439219996319</v>
      </c>
      <c r="FD22" s="34">
        <f t="shared" si="9"/>
        <v>75151.679219996309</v>
      </c>
      <c r="FE22" s="34">
        <f t="shared" si="9"/>
        <v>77314.58887239758</v>
      </c>
      <c r="FF22" s="34">
        <f t="shared" si="9"/>
        <v>52531.588872397573</v>
      </c>
      <c r="FG22" s="34">
        <f t="shared" si="9"/>
        <v>58631.588872397573</v>
      </c>
      <c r="FH22" s="34">
        <f t="shared" si="9"/>
        <v>47631.588872397573</v>
      </c>
      <c r="FI22" s="34">
        <f t="shared" si="9"/>
        <v>38631.588872397573</v>
      </c>
      <c r="FJ22" s="34">
        <f t="shared" si="9"/>
        <v>38631.588872397573</v>
      </c>
      <c r="FK22" s="34">
        <f t="shared" si="9"/>
        <v>40131.588872397573</v>
      </c>
      <c r="FL22" s="34">
        <f t="shared" si="9"/>
        <v>40131.588872397573</v>
      </c>
      <c r="FM22" s="34">
        <f t="shared" si="9"/>
        <v>48869.588872397573</v>
      </c>
      <c r="FN22" s="34">
        <f t="shared" si="9"/>
        <v>50631.588872397573</v>
      </c>
      <c r="FO22" s="34">
        <f t="shared" si="9"/>
        <v>50786.588872397573</v>
      </c>
      <c r="FP22" s="34">
        <f t="shared" si="9"/>
        <v>46786.588872397573</v>
      </c>
      <c r="FQ22" s="34">
        <f t="shared" si="9"/>
        <v>48786.588872397573</v>
      </c>
      <c r="FR22" s="34">
        <f t="shared" si="9"/>
        <v>53786.588872397573</v>
      </c>
      <c r="FS22" s="34">
        <f t="shared" si="9"/>
        <v>58786.588872397573</v>
      </c>
      <c r="FT22" s="34">
        <f t="shared" si="9"/>
        <v>47786.588872397573</v>
      </c>
      <c r="FU22" s="34">
        <f t="shared" si="9"/>
        <v>38786.588872397573</v>
      </c>
      <c r="FV22" s="34">
        <f t="shared" si="9"/>
        <v>38786.588872397573</v>
      </c>
      <c r="FW22" s="34">
        <f t="shared" si="9"/>
        <v>40286.588872397573</v>
      </c>
      <c r="FX22" s="34">
        <f t="shared" si="9"/>
        <v>50786.938872397564</v>
      </c>
      <c r="FY22" s="34">
        <f t="shared" si="9"/>
        <v>59524.938872397564</v>
      </c>
      <c r="FZ22" s="34">
        <f t="shared" si="9"/>
        <v>71286.938872397572</v>
      </c>
      <c r="GA22" s="34">
        <f t="shared" si="9"/>
        <v>51286.938872397564</v>
      </c>
      <c r="GB22" s="34">
        <f t="shared" si="9"/>
        <v>47286.938872397564</v>
      </c>
      <c r="GC22" s="34">
        <f t="shared" si="9"/>
        <v>49286.938872397564</v>
      </c>
      <c r="GD22" s="34">
        <f t="shared" si="9"/>
        <v>54286.938872397564</v>
      </c>
      <c r="GE22" s="34">
        <f t="shared" si="9"/>
        <v>59286.938872397564</v>
      </c>
      <c r="GF22" s="34">
        <f t="shared" si="9"/>
        <v>48286.938872397564</v>
      </c>
      <c r="GG22" s="34">
        <f t="shared" si="9"/>
        <v>39286.938872397564</v>
      </c>
      <c r="GH22" s="34">
        <f t="shared" si="9"/>
        <v>39286.938872397564</v>
      </c>
      <c r="GI22" s="34">
        <f t="shared" si="9"/>
        <v>40786.938872397564</v>
      </c>
      <c r="GJ22" s="34">
        <f t="shared" si="9"/>
        <v>50786.938872397564</v>
      </c>
      <c r="GK22" s="34">
        <f t="shared" si="9"/>
        <v>59524.938872397564</v>
      </c>
      <c r="GL22" s="34">
        <f t="shared" si="9"/>
        <v>71286.938872397572</v>
      </c>
      <c r="GM22" s="34">
        <f t="shared" si="9"/>
        <v>51286.938872397564</v>
      </c>
      <c r="GN22" s="34">
        <f t="shared" si="9"/>
        <v>47286.938872397564</v>
      </c>
      <c r="GO22" s="34">
        <f t="shared" ref="GO22:IZ22" si="10">SUM(GO2:GO9)</f>
        <v>49286.938872397564</v>
      </c>
      <c r="GP22" s="34">
        <f t="shared" si="10"/>
        <v>54286.938872397564</v>
      </c>
      <c r="GQ22" s="34">
        <f t="shared" si="10"/>
        <v>59286.938872397564</v>
      </c>
      <c r="GR22" s="34">
        <f t="shared" si="10"/>
        <v>48286.938872397564</v>
      </c>
      <c r="GS22" s="34">
        <f t="shared" si="10"/>
        <v>39286.938872397564</v>
      </c>
      <c r="GT22" s="34">
        <f t="shared" si="10"/>
        <v>39286.938872397564</v>
      </c>
      <c r="GU22" s="34">
        <f t="shared" si="10"/>
        <v>40786.938872397564</v>
      </c>
      <c r="GV22" s="34">
        <f t="shared" si="10"/>
        <v>50786.938872397564</v>
      </c>
      <c r="GW22" s="34">
        <f t="shared" si="10"/>
        <v>59524.938872397564</v>
      </c>
      <c r="GX22" s="34">
        <f t="shared" si="10"/>
        <v>71286.938872397572</v>
      </c>
      <c r="GY22" s="34">
        <f t="shared" si="10"/>
        <v>51286.938872397564</v>
      </c>
      <c r="GZ22" s="34">
        <f t="shared" si="10"/>
        <v>47286.938872397564</v>
      </c>
      <c r="HA22" s="34">
        <f t="shared" si="10"/>
        <v>49286.938872397564</v>
      </c>
      <c r="HB22" s="34">
        <f t="shared" si="10"/>
        <v>54286.938872397564</v>
      </c>
      <c r="HC22" s="34">
        <f t="shared" si="10"/>
        <v>59286.938872397564</v>
      </c>
      <c r="HD22" s="34">
        <f t="shared" si="10"/>
        <v>48286.938872397564</v>
      </c>
      <c r="HE22" s="34">
        <f t="shared" si="10"/>
        <v>39286.938872397564</v>
      </c>
      <c r="HF22" s="34">
        <f t="shared" si="10"/>
        <v>39286.938872397564</v>
      </c>
      <c r="HG22" s="34">
        <f t="shared" si="10"/>
        <v>40786.938872397564</v>
      </c>
      <c r="HH22" s="34">
        <f t="shared" si="10"/>
        <v>50786.938872397564</v>
      </c>
      <c r="HI22" s="34">
        <f t="shared" si="10"/>
        <v>59524.938872397564</v>
      </c>
      <c r="HJ22" s="34">
        <f t="shared" si="10"/>
        <v>71286.938872397572</v>
      </c>
      <c r="HK22" s="34">
        <f t="shared" si="10"/>
        <v>51286.938872397564</v>
      </c>
      <c r="HL22" s="34">
        <f t="shared" si="10"/>
        <v>47286.938872397564</v>
      </c>
      <c r="HM22" s="34">
        <f t="shared" si="10"/>
        <v>49286.938872397564</v>
      </c>
      <c r="HN22" s="34">
        <f t="shared" si="10"/>
        <v>54286.938872397564</v>
      </c>
      <c r="HO22" s="34">
        <f t="shared" si="10"/>
        <v>59286.938872397564</v>
      </c>
      <c r="HP22" s="34">
        <f t="shared" si="10"/>
        <v>48286.938872397564</v>
      </c>
      <c r="HQ22" s="34">
        <f t="shared" si="10"/>
        <v>39286.938872397564</v>
      </c>
      <c r="HR22" s="34">
        <f t="shared" si="10"/>
        <v>39286.938872397564</v>
      </c>
      <c r="HS22" s="34">
        <f t="shared" si="10"/>
        <v>40786.938872397564</v>
      </c>
      <c r="HT22" s="34">
        <f t="shared" si="10"/>
        <v>50786.938872397564</v>
      </c>
      <c r="HU22" s="34">
        <f t="shared" si="10"/>
        <v>59524.938872397564</v>
      </c>
      <c r="HV22" s="34">
        <f t="shared" si="10"/>
        <v>71286.938872397572</v>
      </c>
      <c r="HW22" s="34">
        <f t="shared" si="10"/>
        <v>51286.938872397564</v>
      </c>
      <c r="HX22" s="34">
        <f t="shared" si="10"/>
        <v>47286.938872397564</v>
      </c>
      <c r="HY22" s="34">
        <f t="shared" si="10"/>
        <v>49286.938872397564</v>
      </c>
      <c r="HZ22" s="34">
        <f t="shared" si="10"/>
        <v>54286.938872397564</v>
      </c>
      <c r="IA22" s="34">
        <f t="shared" si="10"/>
        <v>59286.938872397564</v>
      </c>
      <c r="IB22" s="34">
        <f t="shared" si="10"/>
        <v>48286.938872397564</v>
      </c>
      <c r="IC22" s="34">
        <f t="shared" si="10"/>
        <v>39286.938872397564</v>
      </c>
      <c r="ID22" s="34">
        <f t="shared" si="10"/>
        <v>39286.938872397564</v>
      </c>
      <c r="IE22" s="34">
        <f t="shared" si="10"/>
        <v>40786.938872397564</v>
      </c>
      <c r="IF22" s="34">
        <f t="shared" si="10"/>
        <v>50786.938872397564</v>
      </c>
      <c r="IG22" s="34">
        <f t="shared" si="10"/>
        <v>59524.938872397564</v>
      </c>
      <c r="IH22" s="34">
        <f t="shared" si="10"/>
        <v>71286.938872397572</v>
      </c>
      <c r="II22" s="34">
        <f t="shared" si="10"/>
        <v>51286.938872397564</v>
      </c>
      <c r="IJ22" s="34">
        <f t="shared" si="10"/>
        <v>47286.938872397564</v>
      </c>
      <c r="IK22" s="34">
        <f t="shared" si="10"/>
        <v>49286.938872397564</v>
      </c>
      <c r="IL22" s="34">
        <f t="shared" si="10"/>
        <v>54286.938872397564</v>
      </c>
      <c r="IM22" s="34">
        <f t="shared" si="10"/>
        <v>59286.938872397564</v>
      </c>
      <c r="IN22" s="34">
        <f t="shared" si="10"/>
        <v>48286.938872397564</v>
      </c>
      <c r="IO22" s="34">
        <f t="shared" si="10"/>
        <v>39286.938872397564</v>
      </c>
      <c r="IP22" s="34">
        <f t="shared" si="10"/>
        <v>39286.938872397564</v>
      </c>
      <c r="IQ22" s="34">
        <f t="shared" si="10"/>
        <v>40786.938872397564</v>
      </c>
      <c r="IR22" s="34">
        <f t="shared" si="10"/>
        <v>50786.938872397564</v>
      </c>
      <c r="IS22" s="34">
        <f t="shared" si="10"/>
        <v>59524.938872397564</v>
      </c>
      <c r="IT22" s="34">
        <f t="shared" si="10"/>
        <v>71286.938872397572</v>
      </c>
      <c r="IU22" s="34">
        <f t="shared" si="10"/>
        <v>51286.938872397564</v>
      </c>
      <c r="IV22" s="34">
        <f t="shared" si="10"/>
        <v>47286.938872397564</v>
      </c>
      <c r="IW22" s="34">
        <f t="shared" si="10"/>
        <v>49286.938872397564</v>
      </c>
      <c r="IX22" s="34">
        <f t="shared" si="10"/>
        <v>54286.938872397564</v>
      </c>
      <c r="IY22" s="34">
        <f t="shared" si="10"/>
        <v>59286.938872397564</v>
      </c>
      <c r="IZ22" s="34">
        <f t="shared" si="10"/>
        <v>48286.938872397564</v>
      </c>
      <c r="JA22" s="34">
        <f t="shared" ref="JA22:KG22" si="11">SUM(JA2:JA9)</f>
        <v>39286.938872397564</v>
      </c>
      <c r="JB22" s="34">
        <f t="shared" si="11"/>
        <v>39286.938872397564</v>
      </c>
      <c r="JC22" s="34">
        <f t="shared" si="11"/>
        <v>40786.938872397564</v>
      </c>
      <c r="JD22" s="34">
        <f t="shared" si="11"/>
        <v>50786.938872397564</v>
      </c>
      <c r="JE22" s="34">
        <f t="shared" si="11"/>
        <v>59524.938872397564</v>
      </c>
      <c r="JF22" s="34">
        <f t="shared" si="11"/>
        <v>71286.938872397572</v>
      </c>
      <c r="JG22" s="34">
        <f t="shared" si="11"/>
        <v>51286.938872397564</v>
      </c>
      <c r="JH22" s="34">
        <f t="shared" si="11"/>
        <v>47286.938872397564</v>
      </c>
      <c r="JI22" s="34">
        <f t="shared" si="11"/>
        <v>49286.938872397564</v>
      </c>
      <c r="JJ22" s="34">
        <f t="shared" si="11"/>
        <v>54286.938872397564</v>
      </c>
      <c r="JK22" s="34">
        <f t="shared" si="11"/>
        <v>59286.938872397564</v>
      </c>
      <c r="JL22" s="34">
        <f t="shared" si="11"/>
        <v>48286.938872397564</v>
      </c>
      <c r="JM22" s="34">
        <f t="shared" si="11"/>
        <v>39286.938872397564</v>
      </c>
      <c r="JN22" s="34">
        <f t="shared" si="11"/>
        <v>39286.938872397564</v>
      </c>
      <c r="JO22" s="34">
        <f t="shared" si="11"/>
        <v>40786.938872397564</v>
      </c>
      <c r="JP22" s="34">
        <f t="shared" si="11"/>
        <v>50786.938872397564</v>
      </c>
      <c r="JQ22" s="34">
        <f t="shared" si="11"/>
        <v>59524.938872397564</v>
      </c>
      <c r="JR22" s="34">
        <f t="shared" si="11"/>
        <v>71286.938872397572</v>
      </c>
      <c r="JS22" s="34">
        <f t="shared" si="11"/>
        <v>51286.938872397564</v>
      </c>
      <c r="JT22" s="34">
        <f t="shared" si="11"/>
        <v>47286.938872397564</v>
      </c>
      <c r="JU22" s="34">
        <f t="shared" si="11"/>
        <v>49286.938872397564</v>
      </c>
      <c r="JV22" s="34">
        <f t="shared" si="11"/>
        <v>54286.938872397564</v>
      </c>
      <c r="JW22" s="34">
        <f t="shared" si="11"/>
        <v>59286.938872397564</v>
      </c>
      <c r="JX22" s="34">
        <f t="shared" si="11"/>
        <v>48286.938872397564</v>
      </c>
      <c r="JY22" s="34">
        <f t="shared" si="11"/>
        <v>39286.938872397564</v>
      </c>
      <c r="JZ22" s="34">
        <f t="shared" si="11"/>
        <v>39286.938872397564</v>
      </c>
      <c r="KA22" s="34">
        <f t="shared" si="11"/>
        <v>40786.938872397564</v>
      </c>
      <c r="KB22" s="34">
        <f t="shared" si="11"/>
        <v>50786.938872397564</v>
      </c>
      <c r="KC22" s="34">
        <f t="shared" si="11"/>
        <v>59524.938872397564</v>
      </c>
      <c r="KD22" s="34">
        <f t="shared" si="11"/>
        <v>71286.938872397572</v>
      </c>
      <c r="KE22" s="34">
        <f t="shared" si="11"/>
        <v>51286.938872397564</v>
      </c>
      <c r="KF22" s="34">
        <f t="shared" si="11"/>
        <v>47286.938872397564</v>
      </c>
      <c r="KG22" s="35">
        <f t="shared" si="11"/>
        <v>44152.58</v>
      </c>
    </row>
    <row r="23" spans="1:365" s="1" customFormat="1" ht="16" thickBot="1">
      <c r="B23" s="490"/>
      <c r="C23" s="58" t="s">
        <v>713</v>
      </c>
      <c r="D23" s="45">
        <f t="shared" si="6"/>
        <v>15789655.096508116</v>
      </c>
      <c r="E23" s="36">
        <f>E22</f>
        <v>82047.93403281577</v>
      </c>
      <c r="F23" s="37">
        <f>E23+F22</f>
        <v>140171.19008960578</v>
      </c>
      <c r="G23" s="37">
        <f>F23+G22</f>
        <v>229400.5011377816</v>
      </c>
      <c r="H23" s="37">
        <f t="shared" ref="H23:BS23" si="12">G23+H22</f>
        <v>312902.89893315756</v>
      </c>
      <c r="I23" s="37">
        <f t="shared" si="12"/>
        <v>399409.77492069604</v>
      </c>
      <c r="J23" s="37">
        <f t="shared" si="12"/>
        <v>503624.70125497156</v>
      </c>
      <c r="K23" s="37">
        <f t="shared" si="12"/>
        <v>593319.86628785101</v>
      </c>
      <c r="L23" s="37">
        <f t="shared" si="12"/>
        <v>668207.64239926438</v>
      </c>
      <c r="M23" s="37">
        <f t="shared" si="12"/>
        <v>742719.93301929499</v>
      </c>
      <c r="N23" s="37">
        <f t="shared" si="12"/>
        <v>839817.21777244739</v>
      </c>
      <c r="O23" s="37">
        <f t="shared" si="12"/>
        <v>948857.09805181657</v>
      </c>
      <c r="P23" s="37">
        <f t="shared" si="12"/>
        <v>2798070.2074634582</v>
      </c>
      <c r="Q23" s="37">
        <f t="shared" si="12"/>
        <v>2883339.1500531593</v>
      </c>
      <c r="R23" s="37">
        <f t="shared" si="12"/>
        <v>2955792.6748219845</v>
      </c>
      <c r="S23" s="37">
        <f t="shared" si="12"/>
        <v>3079946.2532043606</v>
      </c>
      <c r="T23" s="37">
        <f t="shared" si="12"/>
        <v>3159151.7321836306</v>
      </c>
      <c r="U23" s="37">
        <f t="shared" si="12"/>
        <v>3239189.4368043966</v>
      </c>
      <c r="V23" s="37">
        <f t="shared" si="12"/>
        <v>3412634.3266663291</v>
      </c>
      <c r="W23" s="37">
        <f t="shared" si="12"/>
        <v>3496283.3741810541</v>
      </c>
      <c r="X23" s="37">
        <f t="shared" si="12"/>
        <v>3645595.1741977413</v>
      </c>
      <c r="Y23" s="37">
        <f t="shared" si="12"/>
        <v>3833501.6922018686</v>
      </c>
      <c r="Z23" s="37">
        <f t="shared" si="12"/>
        <v>3928664.1266894089</v>
      </c>
      <c r="AA23" s="37">
        <f t="shared" si="12"/>
        <v>4050545.2893894082</v>
      </c>
      <c r="AB23" s="37">
        <f t="shared" si="12"/>
        <v>4133023.7607293427</v>
      </c>
      <c r="AC23" s="37">
        <f t="shared" si="12"/>
        <v>4473553.2113481322</v>
      </c>
      <c r="AD23" s="37">
        <f t="shared" si="12"/>
        <v>4592293.5707838796</v>
      </c>
      <c r="AE23" s="37">
        <f t="shared" si="12"/>
        <v>4698561.0155733274</v>
      </c>
      <c r="AF23" s="37">
        <f t="shared" si="12"/>
        <v>4814304.0745652942</v>
      </c>
      <c r="AG23" s="37">
        <f t="shared" si="12"/>
        <v>4906470.7921827435</v>
      </c>
      <c r="AH23" s="37">
        <f t="shared" si="12"/>
        <v>4984984.9841017127</v>
      </c>
      <c r="AI23" s="37">
        <f t="shared" si="12"/>
        <v>6834372.3832281847</v>
      </c>
      <c r="AJ23" s="37">
        <f t="shared" si="12"/>
        <v>7003440.7902168361</v>
      </c>
      <c r="AK23" s="37">
        <f t="shared" si="12"/>
        <v>7106152.2419205895</v>
      </c>
      <c r="AL23" s="37">
        <f t="shared" si="12"/>
        <v>7379528.6623819089</v>
      </c>
      <c r="AM23" s="37">
        <f t="shared" si="12"/>
        <v>7552335.290128666</v>
      </c>
      <c r="AN23" s="37">
        <f t="shared" si="12"/>
        <v>7740283.9328107703</v>
      </c>
      <c r="AO23" s="37">
        <f t="shared" si="12"/>
        <v>8127444.3963061534</v>
      </c>
      <c r="AP23" s="37">
        <f t="shared" si="12"/>
        <v>8237672.6354470756</v>
      </c>
      <c r="AQ23" s="37">
        <f t="shared" si="12"/>
        <v>8357697.576102335</v>
      </c>
      <c r="AR23" s="37">
        <f t="shared" si="12"/>
        <v>8460629.0771625787</v>
      </c>
      <c r="AS23" s="37">
        <f t="shared" si="12"/>
        <v>8557810.9119263701</v>
      </c>
      <c r="AT23" s="37">
        <f t="shared" si="12"/>
        <v>8667851.6819360834</v>
      </c>
      <c r="AU23" s="37">
        <f t="shared" si="12"/>
        <v>10514478.77800981</v>
      </c>
      <c r="AV23" s="37">
        <f t="shared" si="12"/>
        <v>10742018.26260172</v>
      </c>
      <c r="AW23" s="37">
        <f t="shared" si="12"/>
        <v>11012466.315246603</v>
      </c>
      <c r="AX23" s="37">
        <f t="shared" si="12"/>
        <v>11146512.593451515</v>
      </c>
      <c r="AY23" s="37">
        <f t="shared" si="12"/>
        <v>11284968.197539002</v>
      </c>
      <c r="AZ23" s="37">
        <f t="shared" si="12"/>
        <v>11641321.192668481</v>
      </c>
      <c r="BA23" s="37">
        <f t="shared" si="12"/>
        <v>11809374.162058447</v>
      </c>
      <c r="BB23" s="37">
        <f t="shared" si="12"/>
        <v>11943759.174561782</v>
      </c>
      <c r="BC23" s="37">
        <f t="shared" si="12"/>
        <v>12136993.383502193</v>
      </c>
      <c r="BD23" s="37">
        <f t="shared" si="12"/>
        <v>12255009.258522265</v>
      </c>
      <c r="BE23" s="37">
        <f t="shared" si="12"/>
        <v>12382084.820827596</v>
      </c>
      <c r="BF23" s="37">
        <f t="shared" si="12"/>
        <v>12483107.046795234</v>
      </c>
      <c r="BG23" s="37">
        <f t="shared" si="12"/>
        <v>14377512.725174762</v>
      </c>
      <c r="BH23" s="37">
        <f t="shared" si="12"/>
        <v>14489446.465728331</v>
      </c>
      <c r="BI23" s="37">
        <f t="shared" si="12"/>
        <v>14649914.711259834</v>
      </c>
      <c r="BJ23" s="37">
        <f t="shared" si="12"/>
        <v>14865144.469660735</v>
      </c>
      <c r="BK23" s="37">
        <f t="shared" si="12"/>
        <v>15074341.082957251</v>
      </c>
      <c r="BL23" s="37">
        <f t="shared" si="12"/>
        <v>15192780.186112722</v>
      </c>
      <c r="BM23" s="37">
        <f t="shared" si="12"/>
        <v>15463257.993408671</v>
      </c>
      <c r="BN23" s="37">
        <f t="shared" si="12"/>
        <v>15572419.087686539</v>
      </c>
      <c r="BO23" s="37">
        <f t="shared" si="12"/>
        <v>15663112.475507265</v>
      </c>
      <c r="BP23" s="225">
        <f t="shared" si="12"/>
        <v>15789655.096508116</v>
      </c>
      <c r="BQ23" s="37">
        <f t="shared" si="12"/>
        <v>16075213.699537406</v>
      </c>
      <c r="BR23" s="37">
        <f t="shared" si="12"/>
        <v>16177237.86910441</v>
      </c>
      <c r="BS23" s="37">
        <f t="shared" si="12"/>
        <v>17471622.014970478</v>
      </c>
      <c r="BT23" s="37">
        <f t="shared" ref="BT23:EE23" si="13">BS23+BT22</f>
        <v>17657321.085040871</v>
      </c>
      <c r="BU23" s="37">
        <f t="shared" si="13"/>
        <v>17917932.112245701</v>
      </c>
      <c r="BV23" s="37">
        <f t="shared" si="13"/>
        <v>18091144.530366302</v>
      </c>
      <c r="BW23" s="37">
        <f t="shared" si="13"/>
        <v>18323795.143903453</v>
      </c>
      <c r="BX23" s="37">
        <f t="shared" si="13"/>
        <v>18737302.669944905</v>
      </c>
      <c r="BY23" s="37">
        <f t="shared" si="13"/>
        <v>19173233.278558884</v>
      </c>
      <c r="BZ23" s="37">
        <f t="shared" si="13"/>
        <v>19681827.657299202</v>
      </c>
      <c r="CA23" s="37">
        <f t="shared" si="13"/>
        <v>20032514.767200701</v>
      </c>
      <c r="CB23" s="37">
        <f t="shared" si="13"/>
        <v>20384273.353590604</v>
      </c>
      <c r="CC23" s="37">
        <f t="shared" si="13"/>
        <v>20747212.256861012</v>
      </c>
      <c r="CD23" s="37">
        <f t="shared" si="13"/>
        <v>21174651.428125791</v>
      </c>
      <c r="CE23" s="37">
        <f t="shared" si="13"/>
        <v>22643550.300830033</v>
      </c>
      <c r="CF23" s="37">
        <f t="shared" si="13"/>
        <v>23055658.82541433</v>
      </c>
      <c r="CG23" s="37">
        <f t="shared" si="13"/>
        <v>23473054.528676517</v>
      </c>
      <c r="CH23" s="37">
        <f t="shared" si="13"/>
        <v>23857641.594337475</v>
      </c>
      <c r="CI23" s="37">
        <f t="shared" si="13"/>
        <v>24276885.873566668</v>
      </c>
      <c r="CJ23" s="37">
        <f t="shared" si="13"/>
        <v>24643165.302952997</v>
      </c>
      <c r="CK23" s="37">
        <f t="shared" si="13"/>
        <v>25666187.548174642</v>
      </c>
      <c r="CL23" s="37">
        <f t="shared" si="13"/>
        <v>26022483.32634408</v>
      </c>
      <c r="CM23" s="37">
        <f t="shared" si="13"/>
        <v>26499830.136756696</v>
      </c>
      <c r="CN23" s="37">
        <f t="shared" si="13"/>
        <v>27234842.028159242</v>
      </c>
      <c r="CO23" s="37">
        <f t="shared" si="13"/>
        <v>27886219.547524348</v>
      </c>
      <c r="CP23" s="37">
        <f t="shared" si="13"/>
        <v>28323143.87658469</v>
      </c>
      <c r="CQ23" s="37">
        <f t="shared" si="13"/>
        <v>30027465.74596101</v>
      </c>
      <c r="CR23" s="37">
        <f t="shared" si="13"/>
        <v>30961466.786165316</v>
      </c>
      <c r="CS23" s="37">
        <f t="shared" si="13"/>
        <v>31583008.769915551</v>
      </c>
      <c r="CT23" s="37">
        <f t="shared" si="13"/>
        <v>32116745.608484324</v>
      </c>
      <c r="CU23" s="37">
        <f t="shared" si="13"/>
        <v>32485443.587537836</v>
      </c>
      <c r="CV23" s="37">
        <f t="shared" si="13"/>
        <v>32775812.73622524</v>
      </c>
      <c r="CW23" s="37">
        <f t="shared" si="13"/>
        <v>32995778.788723145</v>
      </c>
      <c r="CX23" s="37">
        <f t="shared" si="13"/>
        <v>33134749.830620337</v>
      </c>
      <c r="CY23" s="37">
        <f t="shared" si="13"/>
        <v>33274320.991977688</v>
      </c>
      <c r="CZ23" s="37">
        <f t="shared" si="13"/>
        <v>33372980.764973175</v>
      </c>
      <c r="DA23" s="37">
        <f t="shared" si="13"/>
        <v>33496182.618183296</v>
      </c>
      <c r="DB23" s="37">
        <f t="shared" si="13"/>
        <v>33597126.403910607</v>
      </c>
      <c r="DC23" s="37">
        <f t="shared" si="13"/>
        <v>34798074.212773792</v>
      </c>
      <c r="DD23" s="37">
        <f t="shared" si="13"/>
        <v>34948344.00729239</v>
      </c>
      <c r="DE23" s="37">
        <f t="shared" si="13"/>
        <v>35075724.306926392</v>
      </c>
      <c r="DF23" s="37">
        <f t="shared" si="13"/>
        <v>35173646.983588822</v>
      </c>
      <c r="DG23" s="37">
        <f t="shared" si="13"/>
        <v>35323496.202771805</v>
      </c>
      <c r="DH23" s="37">
        <f t="shared" si="13"/>
        <v>35419866.52044636</v>
      </c>
      <c r="DI23" s="37">
        <f t="shared" si="13"/>
        <v>35483833.609972857</v>
      </c>
      <c r="DJ23" s="37">
        <f t="shared" si="13"/>
        <v>35542505.366166018</v>
      </c>
      <c r="DK23" s="37">
        <f t="shared" si="13"/>
        <v>35582752.215954669</v>
      </c>
      <c r="DL23" s="37">
        <f t="shared" si="13"/>
        <v>35622816.38574332</v>
      </c>
      <c r="DM23" s="37">
        <f t="shared" si="13"/>
        <v>35670840.555531971</v>
      </c>
      <c r="DN23" s="37">
        <f t="shared" si="13"/>
        <v>35710904.725320622</v>
      </c>
      <c r="DO23" s="37">
        <f t="shared" si="13"/>
        <v>36843928.895109273</v>
      </c>
      <c r="DP23" s="37">
        <f t="shared" si="13"/>
        <v>36906904.26489792</v>
      </c>
      <c r="DQ23" s="37">
        <f t="shared" si="13"/>
        <v>36976150.314686567</v>
      </c>
      <c r="DR23" s="37">
        <f t="shared" si="13"/>
        <v>37039270.277838953</v>
      </c>
      <c r="DS23" s="37">
        <f t="shared" si="13"/>
        <v>37159578.574324675</v>
      </c>
      <c r="DT23" s="37">
        <f t="shared" si="13"/>
        <v>37208883.537477061</v>
      </c>
      <c r="DU23" s="37">
        <f t="shared" si="13"/>
        <v>37249060.500629447</v>
      </c>
      <c r="DV23" s="37">
        <f t="shared" si="13"/>
        <v>37295275.463781834</v>
      </c>
      <c r="DW23" s="37">
        <f t="shared" si="13"/>
        <v>37335673.10693422</v>
      </c>
      <c r="DX23" s="37">
        <f t="shared" si="13"/>
        <v>37375888.070086606</v>
      </c>
      <c r="DY23" s="37">
        <f t="shared" si="13"/>
        <v>37416063.033238992</v>
      </c>
      <c r="DZ23" s="37">
        <f t="shared" si="13"/>
        <v>37456277.996391378</v>
      </c>
      <c r="EA23" s="37">
        <f t="shared" si="13"/>
        <v>38588452.959543765</v>
      </c>
      <c r="EB23" s="37">
        <f t="shared" si="13"/>
        <v>38651579.122696154</v>
      </c>
      <c r="EC23" s="37">
        <f t="shared" si="13"/>
        <v>38723775.965848543</v>
      </c>
      <c r="ED23" s="37">
        <f t="shared" si="13"/>
        <v>38767049.478897616</v>
      </c>
      <c r="EE23" s="37">
        <f t="shared" si="13"/>
        <v>38874515.325280018</v>
      </c>
      <c r="EF23" s="37">
        <f t="shared" ref="EF23:GQ23" si="14">EE23+EF22</f>
        <v>38930221.17166242</v>
      </c>
      <c r="EG23" s="37">
        <f t="shared" si="14"/>
        <v>38970555.684711494</v>
      </c>
      <c r="EH23" s="37">
        <f t="shared" si="14"/>
        <v>39010928.197760567</v>
      </c>
      <c r="EI23" s="37">
        <f t="shared" si="14"/>
        <v>39051483.39080964</v>
      </c>
      <c r="EJ23" s="37">
        <f t="shared" si="14"/>
        <v>39091855.903858714</v>
      </c>
      <c r="EK23" s="37">
        <f t="shared" si="14"/>
        <v>39132188.416907787</v>
      </c>
      <c r="EL23" s="37">
        <f t="shared" si="14"/>
        <v>39172560.929956861</v>
      </c>
      <c r="EM23" s="37">
        <f t="shared" si="14"/>
        <v>40301893.443005934</v>
      </c>
      <c r="EN23" s="37">
        <f t="shared" si="14"/>
        <v>40365177.156055003</v>
      </c>
      <c r="EO23" s="37">
        <f t="shared" si="14"/>
        <v>40415101.999104075</v>
      </c>
      <c r="EP23" s="37">
        <f t="shared" si="14"/>
        <v>40471498.956051454</v>
      </c>
      <c r="EQ23" s="37">
        <f t="shared" si="14"/>
        <v>40573788.912998833</v>
      </c>
      <c r="ER23" s="37">
        <f t="shared" si="14"/>
        <v>40647982.869946212</v>
      </c>
      <c r="ES23" s="37">
        <f t="shared" si="14"/>
        <v>40712300.480328619</v>
      </c>
      <c r="ET23" s="37">
        <f t="shared" si="14"/>
        <v>40776494.437275998</v>
      </c>
      <c r="EU23" s="37">
        <f t="shared" si="14"/>
        <v>40817207.074223377</v>
      </c>
      <c r="EV23" s="37">
        <f t="shared" si="14"/>
        <v>40857737.031170756</v>
      </c>
      <c r="EW23" s="37">
        <f t="shared" si="14"/>
        <v>40906226.988118134</v>
      </c>
      <c r="EX23" s="37">
        <f t="shared" si="14"/>
        <v>40946756.945065513</v>
      </c>
      <c r="EY23" s="37">
        <f t="shared" si="14"/>
        <v>42076246.902012892</v>
      </c>
      <c r="EZ23" s="37">
        <f t="shared" si="14"/>
        <v>42150352.058960274</v>
      </c>
      <c r="FA23" s="37">
        <f t="shared" si="14"/>
        <v>45490835.895907655</v>
      </c>
      <c r="FB23" s="37">
        <f t="shared" si="14"/>
        <v>45555094.335127652</v>
      </c>
      <c r="FC23" s="37">
        <f t="shared" si="14"/>
        <v>45650551.774347648</v>
      </c>
      <c r="FD23" s="37">
        <f t="shared" si="14"/>
        <v>45725703.453567646</v>
      </c>
      <c r="FE23" s="37">
        <f t="shared" si="14"/>
        <v>45803018.042440042</v>
      </c>
      <c r="FF23" s="37">
        <f t="shared" si="14"/>
        <v>45855549.631312437</v>
      </c>
      <c r="FG23" s="37">
        <f t="shared" si="14"/>
        <v>45914181.220184833</v>
      </c>
      <c r="FH23" s="37">
        <f t="shared" si="14"/>
        <v>45961812.809057228</v>
      </c>
      <c r="FI23" s="37">
        <f t="shared" si="14"/>
        <v>46000444.397929624</v>
      </c>
      <c r="FJ23" s="37">
        <f t="shared" si="14"/>
        <v>46039075.986802019</v>
      </c>
      <c r="FK23" s="37">
        <f t="shared" si="14"/>
        <v>46079207.575674415</v>
      </c>
      <c r="FL23" s="37">
        <f t="shared" si="14"/>
        <v>46119339.16454681</v>
      </c>
      <c r="FM23" s="37">
        <f t="shared" si="14"/>
        <v>46168208.753419206</v>
      </c>
      <c r="FN23" s="37">
        <f t="shared" si="14"/>
        <v>46218840.342291601</v>
      </c>
      <c r="FO23" s="37">
        <f t="shared" si="14"/>
        <v>46269626.931163996</v>
      </c>
      <c r="FP23" s="37">
        <f t="shared" si="14"/>
        <v>46316413.520036392</v>
      </c>
      <c r="FQ23" s="37">
        <f t="shared" si="14"/>
        <v>46365200.108908787</v>
      </c>
      <c r="FR23" s="37">
        <f t="shared" si="14"/>
        <v>46418986.697781183</v>
      </c>
      <c r="FS23" s="37">
        <f t="shared" si="14"/>
        <v>46477773.286653578</v>
      </c>
      <c r="FT23" s="37">
        <f t="shared" si="14"/>
        <v>46525559.875525974</v>
      </c>
      <c r="FU23" s="37">
        <f t="shared" si="14"/>
        <v>46564346.464398369</v>
      </c>
      <c r="FV23" s="37">
        <f t="shared" si="14"/>
        <v>46603133.053270765</v>
      </c>
      <c r="FW23" s="37">
        <f t="shared" si="14"/>
        <v>46643419.64214316</v>
      </c>
      <c r="FX23" s="37">
        <f t="shared" si="14"/>
        <v>46694206.581015557</v>
      </c>
      <c r="FY23" s="37">
        <f t="shared" si="14"/>
        <v>46753731.519887954</v>
      </c>
      <c r="FZ23" s="37">
        <f t="shared" si="14"/>
        <v>46825018.458760351</v>
      </c>
      <c r="GA23" s="37">
        <f t="shared" si="14"/>
        <v>46876305.397632748</v>
      </c>
      <c r="GB23" s="37">
        <f t="shared" si="14"/>
        <v>46923592.336505145</v>
      </c>
      <c r="GC23" s="37">
        <f t="shared" si="14"/>
        <v>46972879.275377542</v>
      </c>
      <c r="GD23" s="37">
        <f t="shared" si="14"/>
        <v>47027166.214249939</v>
      </c>
      <c r="GE23" s="37">
        <f t="shared" si="14"/>
        <v>47086453.153122336</v>
      </c>
      <c r="GF23" s="37">
        <f t="shared" si="14"/>
        <v>47134740.091994733</v>
      </c>
      <c r="GG23" s="37">
        <f t="shared" si="14"/>
        <v>47174027.03086713</v>
      </c>
      <c r="GH23" s="37">
        <f t="shared" si="14"/>
        <v>47213313.969739527</v>
      </c>
      <c r="GI23" s="37">
        <f t="shared" si="14"/>
        <v>47254100.908611923</v>
      </c>
      <c r="GJ23" s="37">
        <f t="shared" si="14"/>
        <v>47304887.84748432</v>
      </c>
      <c r="GK23" s="37">
        <f t="shared" si="14"/>
        <v>47364412.786356717</v>
      </c>
      <c r="GL23" s="37">
        <f t="shared" si="14"/>
        <v>47435699.725229114</v>
      </c>
      <c r="GM23" s="37">
        <f t="shared" si="14"/>
        <v>47486986.664101511</v>
      </c>
      <c r="GN23" s="37">
        <f t="shared" si="14"/>
        <v>47534273.602973908</v>
      </c>
      <c r="GO23" s="37">
        <f t="shared" si="14"/>
        <v>47583560.541846305</v>
      </c>
      <c r="GP23" s="37">
        <f t="shared" si="14"/>
        <v>47637847.480718702</v>
      </c>
      <c r="GQ23" s="37">
        <f t="shared" si="14"/>
        <v>47697134.419591099</v>
      </c>
      <c r="GR23" s="37">
        <f t="shared" ref="GR23:JC23" si="15">GQ23+GR22</f>
        <v>47745421.358463496</v>
      </c>
      <c r="GS23" s="37">
        <f t="shared" si="15"/>
        <v>47784708.297335893</v>
      </c>
      <c r="GT23" s="37">
        <f t="shared" si="15"/>
        <v>47823995.23620829</v>
      </c>
      <c r="GU23" s="37">
        <f t="shared" si="15"/>
        <v>47864782.175080687</v>
      </c>
      <c r="GV23" s="37">
        <f t="shared" si="15"/>
        <v>47915569.113953084</v>
      </c>
      <c r="GW23" s="37">
        <f t="shared" si="15"/>
        <v>47975094.052825481</v>
      </c>
      <c r="GX23" s="37">
        <f t="shared" si="15"/>
        <v>48046380.991697878</v>
      </c>
      <c r="GY23" s="37">
        <f t="shared" si="15"/>
        <v>48097667.930570275</v>
      </c>
      <c r="GZ23" s="37">
        <f t="shared" si="15"/>
        <v>48144954.869442672</v>
      </c>
      <c r="HA23" s="37">
        <f t="shared" si="15"/>
        <v>48194241.808315068</v>
      </c>
      <c r="HB23" s="37">
        <f t="shared" si="15"/>
        <v>48248528.747187465</v>
      </c>
      <c r="HC23" s="37">
        <f t="shared" si="15"/>
        <v>48307815.686059862</v>
      </c>
      <c r="HD23" s="37">
        <f t="shared" si="15"/>
        <v>48356102.624932259</v>
      </c>
      <c r="HE23" s="37">
        <f t="shared" si="15"/>
        <v>48395389.563804656</v>
      </c>
      <c r="HF23" s="37">
        <f t="shared" si="15"/>
        <v>48434676.502677053</v>
      </c>
      <c r="HG23" s="37">
        <f t="shared" si="15"/>
        <v>48475463.44154945</v>
      </c>
      <c r="HH23" s="37">
        <f t="shared" si="15"/>
        <v>48526250.380421847</v>
      </c>
      <c r="HI23" s="37">
        <f t="shared" si="15"/>
        <v>48585775.319294244</v>
      </c>
      <c r="HJ23" s="37">
        <f t="shared" si="15"/>
        <v>48657062.258166641</v>
      </c>
      <c r="HK23" s="37">
        <f t="shared" si="15"/>
        <v>48708349.197039038</v>
      </c>
      <c r="HL23" s="37">
        <f t="shared" si="15"/>
        <v>48755636.135911435</v>
      </c>
      <c r="HM23" s="37">
        <f t="shared" si="15"/>
        <v>48804923.074783832</v>
      </c>
      <c r="HN23" s="37">
        <f t="shared" si="15"/>
        <v>48859210.013656229</v>
      </c>
      <c r="HO23" s="37">
        <f t="shared" si="15"/>
        <v>48918496.952528626</v>
      </c>
      <c r="HP23" s="37">
        <f t="shared" si="15"/>
        <v>48966783.891401023</v>
      </c>
      <c r="HQ23" s="37">
        <f t="shared" si="15"/>
        <v>49006070.83027342</v>
      </c>
      <c r="HR23" s="37">
        <f t="shared" si="15"/>
        <v>49045357.769145817</v>
      </c>
      <c r="HS23" s="37">
        <f t="shared" si="15"/>
        <v>49086144.708018214</v>
      </c>
      <c r="HT23" s="37">
        <f t="shared" si="15"/>
        <v>49136931.64689061</v>
      </c>
      <c r="HU23" s="37">
        <f t="shared" si="15"/>
        <v>49196456.585763007</v>
      </c>
      <c r="HV23" s="37">
        <f t="shared" si="15"/>
        <v>49267743.524635404</v>
      </c>
      <c r="HW23" s="37">
        <f t="shared" si="15"/>
        <v>49319030.463507801</v>
      </c>
      <c r="HX23" s="37">
        <f t="shared" si="15"/>
        <v>49366317.402380198</v>
      </c>
      <c r="HY23" s="37">
        <f t="shared" si="15"/>
        <v>49415604.341252595</v>
      </c>
      <c r="HZ23" s="37">
        <f t="shared" si="15"/>
        <v>49469891.280124992</v>
      </c>
      <c r="IA23" s="37">
        <f t="shared" si="15"/>
        <v>49529178.218997389</v>
      </c>
      <c r="IB23" s="37">
        <f t="shared" si="15"/>
        <v>49577465.157869786</v>
      </c>
      <c r="IC23" s="37">
        <f t="shared" si="15"/>
        <v>49616752.096742183</v>
      </c>
      <c r="ID23" s="37">
        <f t="shared" si="15"/>
        <v>49656039.03561458</v>
      </c>
      <c r="IE23" s="37">
        <f t="shared" si="15"/>
        <v>49696825.974486977</v>
      </c>
      <c r="IF23" s="37">
        <f t="shared" si="15"/>
        <v>49747612.913359374</v>
      </c>
      <c r="IG23" s="37">
        <f t="shared" si="15"/>
        <v>49807137.852231771</v>
      </c>
      <c r="IH23" s="37">
        <f t="shared" si="15"/>
        <v>49878424.791104168</v>
      </c>
      <c r="II23" s="37">
        <f t="shared" si="15"/>
        <v>49929711.729976565</v>
      </c>
      <c r="IJ23" s="37">
        <f t="shared" si="15"/>
        <v>49976998.668848962</v>
      </c>
      <c r="IK23" s="37">
        <f t="shared" si="15"/>
        <v>50026285.607721359</v>
      </c>
      <c r="IL23" s="37">
        <f t="shared" si="15"/>
        <v>50080572.546593755</v>
      </c>
      <c r="IM23" s="37">
        <f t="shared" si="15"/>
        <v>50139859.485466152</v>
      </c>
      <c r="IN23" s="37">
        <f t="shared" si="15"/>
        <v>50188146.424338549</v>
      </c>
      <c r="IO23" s="37">
        <f t="shared" si="15"/>
        <v>50227433.363210946</v>
      </c>
      <c r="IP23" s="37">
        <f t="shared" si="15"/>
        <v>50266720.302083343</v>
      </c>
      <c r="IQ23" s="37">
        <f t="shared" si="15"/>
        <v>50307507.24095574</v>
      </c>
      <c r="IR23" s="37">
        <f t="shared" si="15"/>
        <v>50358294.179828137</v>
      </c>
      <c r="IS23" s="37">
        <f t="shared" si="15"/>
        <v>50417819.118700534</v>
      </c>
      <c r="IT23" s="37">
        <f t="shared" si="15"/>
        <v>50489106.057572931</v>
      </c>
      <c r="IU23" s="37">
        <f t="shared" si="15"/>
        <v>50540392.996445328</v>
      </c>
      <c r="IV23" s="37">
        <f t="shared" si="15"/>
        <v>50587679.935317725</v>
      </c>
      <c r="IW23" s="37">
        <f t="shared" si="15"/>
        <v>50636966.874190122</v>
      </c>
      <c r="IX23" s="37">
        <f t="shared" si="15"/>
        <v>50691253.813062519</v>
      </c>
      <c r="IY23" s="37">
        <f t="shared" si="15"/>
        <v>50750540.751934916</v>
      </c>
      <c r="IZ23" s="37">
        <f t="shared" si="15"/>
        <v>50798827.690807313</v>
      </c>
      <c r="JA23" s="37">
        <f t="shared" si="15"/>
        <v>50838114.62967971</v>
      </c>
      <c r="JB23" s="37">
        <f t="shared" si="15"/>
        <v>50877401.568552107</v>
      </c>
      <c r="JC23" s="37">
        <f t="shared" si="15"/>
        <v>50918188.507424504</v>
      </c>
      <c r="JD23" s="37">
        <f t="shared" ref="JD23:KG23" si="16">JC23+JD22</f>
        <v>50968975.446296901</v>
      </c>
      <c r="JE23" s="37">
        <f t="shared" si="16"/>
        <v>51028500.385169297</v>
      </c>
      <c r="JF23" s="37">
        <f t="shared" si="16"/>
        <v>51099787.324041694</v>
      </c>
      <c r="JG23" s="37">
        <f t="shared" si="16"/>
        <v>51151074.262914091</v>
      </c>
      <c r="JH23" s="37">
        <f t="shared" si="16"/>
        <v>51198361.201786488</v>
      </c>
      <c r="JI23" s="37">
        <f t="shared" si="16"/>
        <v>51247648.140658885</v>
      </c>
      <c r="JJ23" s="37">
        <f t="shared" si="16"/>
        <v>51301935.079531282</v>
      </c>
      <c r="JK23" s="37">
        <f t="shared" si="16"/>
        <v>51361222.018403679</v>
      </c>
      <c r="JL23" s="37">
        <f t="shared" si="16"/>
        <v>51409508.957276076</v>
      </c>
      <c r="JM23" s="37">
        <f t="shared" si="16"/>
        <v>51448795.896148473</v>
      </c>
      <c r="JN23" s="37">
        <f t="shared" si="16"/>
        <v>51488082.83502087</v>
      </c>
      <c r="JO23" s="37">
        <f t="shared" si="16"/>
        <v>51528869.773893267</v>
      </c>
      <c r="JP23" s="37">
        <f t="shared" si="16"/>
        <v>51579656.712765664</v>
      </c>
      <c r="JQ23" s="37">
        <f t="shared" si="16"/>
        <v>51639181.651638061</v>
      </c>
      <c r="JR23" s="37">
        <f t="shared" si="16"/>
        <v>51710468.590510458</v>
      </c>
      <c r="JS23" s="37">
        <f t="shared" si="16"/>
        <v>51761755.529382855</v>
      </c>
      <c r="JT23" s="37">
        <f t="shared" si="16"/>
        <v>51809042.468255252</v>
      </c>
      <c r="JU23" s="37">
        <f t="shared" si="16"/>
        <v>51858329.407127649</v>
      </c>
      <c r="JV23" s="37">
        <f t="shared" si="16"/>
        <v>51912616.346000046</v>
      </c>
      <c r="JW23" s="37">
        <f t="shared" si="16"/>
        <v>51971903.284872442</v>
      </c>
      <c r="JX23" s="37">
        <f t="shared" si="16"/>
        <v>52020190.223744839</v>
      </c>
      <c r="JY23" s="37">
        <f t="shared" si="16"/>
        <v>52059477.162617236</v>
      </c>
      <c r="JZ23" s="37">
        <f t="shared" si="16"/>
        <v>52098764.101489633</v>
      </c>
      <c r="KA23" s="37">
        <f t="shared" si="16"/>
        <v>52139551.04036203</v>
      </c>
      <c r="KB23" s="37">
        <f t="shared" si="16"/>
        <v>52190337.979234427</v>
      </c>
      <c r="KC23" s="37">
        <f t="shared" si="16"/>
        <v>52249862.918106824</v>
      </c>
      <c r="KD23" s="37">
        <f t="shared" si="16"/>
        <v>52321149.856979221</v>
      </c>
      <c r="KE23" s="37">
        <f t="shared" si="16"/>
        <v>52372436.795851618</v>
      </c>
      <c r="KF23" s="37">
        <f t="shared" si="16"/>
        <v>52419723.734724015</v>
      </c>
      <c r="KG23" s="38">
        <f t="shared" si="16"/>
        <v>52463876.314724013</v>
      </c>
    </row>
    <row r="24" spans="1:365" s="1" customFormat="1">
      <c r="B24" s="491" t="s">
        <v>148</v>
      </c>
      <c r="C24" s="59" t="s">
        <v>712</v>
      </c>
      <c r="D24" s="48">
        <f t="shared" si="6"/>
        <v>75144.168613725502</v>
      </c>
      <c r="E24" s="33">
        <f t="shared" ref="E24:BP24" si="17">SUM(E10:E19)</f>
        <v>33020</v>
      </c>
      <c r="F24" s="34">
        <f t="shared" si="17"/>
        <v>100537.8636551472</v>
      </c>
      <c r="G24" s="34">
        <f t="shared" si="17"/>
        <v>50827.727284672801</v>
      </c>
      <c r="H24" s="34">
        <f t="shared" si="17"/>
        <v>50492.3039994836</v>
      </c>
      <c r="I24" s="34">
        <f t="shared" si="17"/>
        <v>95247.453925152498</v>
      </c>
      <c r="J24" s="34">
        <f t="shared" si="17"/>
        <v>86602.785995641694</v>
      </c>
      <c r="K24" s="34">
        <f t="shared" si="17"/>
        <v>119457.2138653672</v>
      </c>
      <c r="L24" s="34">
        <f t="shared" si="17"/>
        <v>82742.376114896702</v>
      </c>
      <c r="M24" s="34">
        <f t="shared" si="17"/>
        <v>73522.844647854596</v>
      </c>
      <c r="N24" s="34">
        <f t="shared" si="17"/>
        <v>174326.7107888858</v>
      </c>
      <c r="O24" s="34">
        <f t="shared" si="17"/>
        <v>76569.020075789304</v>
      </c>
      <c r="P24" s="34">
        <f t="shared" si="17"/>
        <v>1955330.1477338162</v>
      </c>
      <c r="Q24" s="34">
        <f t="shared" si="17"/>
        <v>96900.135409418202</v>
      </c>
      <c r="R24" s="34">
        <f t="shared" si="17"/>
        <v>80607.573496127792</v>
      </c>
      <c r="S24" s="34">
        <f t="shared" si="17"/>
        <v>144810.95808777522</v>
      </c>
      <c r="T24" s="34">
        <f t="shared" si="17"/>
        <v>77685.303547246396</v>
      </c>
      <c r="U24" s="34">
        <f t="shared" si="17"/>
        <v>214025.39108476118</v>
      </c>
      <c r="V24" s="34">
        <f t="shared" si="17"/>
        <v>151974.75379957029</v>
      </c>
      <c r="W24" s="34">
        <f t="shared" si="17"/>
        <v>108786.9956648957</v>
      </c>
      <c r="X24" s="34">
        <f t="shared" si="17"/>
        <v>81139.254339576175</v>
      </c>
      <c r="Y24" s="34">
        <f t="shared" si="17"/>
        <v>170971.277074807</v>
      </c>
      <c r="Z24" s="34">
        <f t="shared" si="17"/>
        <v>75764.51419991086</v>
      </c>
      <c r="AA24" s="34">
        <f t="shared" si="17"/>
        <v>101243.50619935739</v>
      </c>
      <c r="AB24" s="34">
        <f t="shared" si="17"/>
        <v>319763.61093416938</v>
      </c>
      <c r="AC24" s="34">
        <f t="shared" si="17"/>
        <v>92551.389624286894</v>
      </c>
      <c r="AD24" s="34">
        <f t="shared" si="17"/>
        <v>141425.69141301431</v>
      </c>
      <c r="AE24" s="34">
        <f t="shared" si="17"/>
        <v>85815.027890694109</v>
      </c>
      <c r="AF24" s="34">
        <f t="shared" si="17"/>
        <v>68635.9896748022</v>
      </c>
      <c r="AG24" s="34">
        <f t="shared" si="17"/>
        <v>70927.765791918209</v>
      </c>
      <c r="AH24" s="34">
        <f t="shared" si="17"/>
        <v>75676.1303717017</v>
      </c>
      <c r="AI24" s="34">
        <f t="shared" si="17"/>
        <v>1824473.8009830404</v>
      </c>
      <c r="AJ24" s="34">
        <f t="shared" si="17"/>
        <v>193943.0013997576</v>
      </c>
      <c r="AK24" s="34">
        <f t="shared" si="17"/>
        <v>213323.64445019281</v>
      </c>
      <c r="AL24" s="34">
        <f t="shared" si="17"/>
        <v>140067.7211817053</v>
      </c>
      <c r="AM24" s="34">
        <f t="shared" si="17"/>
        <v>72254.257822322805</v>
      </c>
      <c r="AN24" s="34">
        <f t="shared" si="17"/>
        <v>382581.23084946116</v>
      </c>
      <c r="AO24" s="34">
        <f t="shared" si="17"/>
        <v>488331.26327434881</v>
      </c>
      <c r="AP24" s="34">
        <f t="shared" si="17"/>
        <v>68414.043726006901</v>
      </c>
      <c r="AQ24" s="34">
        <f t="shared" si="17"/>
        <v>89761.792010379315</v>
      </c>
      <c r="AR24" s="34">
        <f t="shared" si="17"/>
        <v>125760.02249999999</v>
      </c>
      <c r="AS24" s="34">
        <f t="shared" si="17"/>
        <v>97106.082516166949</v>
      </c>
      <c r="AT24" s="34">
        <f t="shared" si="17"/>
        <v>135165.30693951936</v>
      </c>
      <c r="AU24" s="34">
        <f t="shared" si="17"/>
        <v>1119052.5007759102</v>
      </c>
      <c r="AV24" s="34">
        <f t="shared" si="17"/>
        <v>862558.37788747507</v>
      </c>
      <c r="AW24" s="34">
        <f t="shared" si="17"/>
        <v>72734.075117147353</v>
      </c>
      <c r="AX24" s="34">
        <f t="shared" si="17"/>
        <v>127984.11591080976</v>
      </c>
      <c r="AY24" s="34">
        <f t="shared" si="17"/>
        <v>99373.088777318815</v>
      </c>
      <c r="AZ24" s="34">
        <f t="shared" si="17"/>
        <v>407919.97570492612</v>
      </c>
      <c r="BA24" s="34">
        <f t="shared" si="17"/>
        <v>122344.06601059329</v>
      </c>
      <c r="BB24" s="34">
        <f t="shared" si="17"/>
        <v>92436.811034842875</v>
      </c>
      <c r="BC24" s="34">
        <f t="shared" si="17"/>
        <v>90200.594598515032</v>
      </c>
      <c r="BD24" s="34">
        <f t="shared" si="17"/>
        <v>297757.40263898059</v>
      </c>
      <c r="BE24" s="34">
        <f t="shared" si="17"/>
        <v>140810.20832424852</v>
      </c>
      <c r="BF24" s="34">
        <f t="shared" si="17"/>
        <v>84546.90398317526</v>
      </c>
      <c r="BG24" s="34">
        <f t="shared" si="17"/>
        <v>107093.69249373088</v>
      </c>
      <c r="BH24" s="34">
        <f t="shared" si="17"/>
        <v>123906.78244962216</v>
      </c>
      <c r="BI24" s="34">
        <f t="shared" si="17"/>
        <v>111965.37988035264</v>
      </c>
      <c r="BJ24" s="34">
        <f t="shared" si="17"/>
        <v>107131.50149244332</v>
      </c>
      <c r="BK24" s="34">
        <f t="shared" si="17"/>
        <v>115972.99244962216</v>
      </c>
      <c r="BL24" s="34">
        <f t="shared" si="17"/>
        <v>110750.72448119769</v>
      </c>
      <c r="BM24" s="34">
        <f t="shared" si="17"/>
        <v>63749.107515686817</v>
      </c>
      <c r="BN24" s="34">
        <f t="shared" si="17"/>
        <v>58402.221712223109</v>
      </c>
      <c r="BO24" s="34">
        <f t="shared" si="17"/>
        <v>63720.1917165005</v>
      </c>
      <c r="BP24" s="224">
        <f t="shared" si="17"/>
        <v>75144.168613725502</v>
      </c>
      <c r="BQ24" s="34">
        <f t="shared" ref="BQ24:EB24" si="18">SUM(BQ10:BQ19)</f>
        <v>0</v>
      </c>
      <c r="BR24" s="34">
        <f t="shared" si="18"/>
        <v>0</v>
      </c>
      <c r="BS24" s="34">
        <f t="shared" si="18"/>
        <v>0</v>
      </c>
      <c r="BT24" s="34">
        <f t="shared" si="18"/>
        <v>0</v>
      </c>
      <c r="BU24" s="34">
        <f t="shared" si="18"/>
        <v>0</v>
      </c>
      <c r="BV24" s="34">
        <f t="shared" si="18"/>
        <v>0</v>
      </c>
      <c r="BW24" s="34">
        <f t="shared" si="18"/>
        <v>0</v>
      </c>
      <c r="BX24" s="34">
        <f t="shared" si="18"/>
        <v>0</v>
      </c>
      <c r="BY24" s="34">
        <f t="shared" si="18"/>
        <v>0</v>
      </c>
      <c r="BZ24" s="34">
        <f t="shared" si="18"/>
        <v>0</v>
      </c>
      <c r="CA24" s="34">
        <f t="shared" si="18"/>
        <v>0</v>
      </c>
      <c r="CB24" s="34">
        <f t="shared" si="18"/>
        <v>0</v>
      </c>
      <c r="CC24" s="34">
        <f t="shared" si="18"/>
        <v>0</v>
      </c>
      <c r="CD24" s="34">
        <f t="shared" si="18"/>
        <v>0</v>
      </c>
      <c r="CE24" s="34">
        <f t="shared" si="18"/>
        <v>0</v>
      </c>
      <c r="CF24" s="34">
        <f t="shared" si="18"/>
        <v>0</v>
      </c>
      <c r="CG24" s="34">
        <f t="shared" si="18"/>
        <v>0</v>
      </c>
      <c r="CH24" s="34">
        <f t="shared" si="18"/>
        <v>0</v>
      </c>
      <c r="CI24" s="34">
        <f t="shared" si="18"/>
        <v>0</v>
      </c>
      <c r="CJ24" s="34">
        <f t="shared" si="18"/>
        <v>0</v>
      </c>
      <c r="CK24" s="34">
        <f t="shared" si="18"/>
        <v>0</v>
      </c>
      <c r="CL24" s="34">
        <f t="shared" si="18"/>
        <v>0</v>
      </c>
      <c r="CM24" s="34">
        <f t="shared" si="18"/>
        <v>0</v>
      </c>
      <c r="CN24" s="34">
        <f t="shared" si="18"/>
        <v>0</v>
      </c>
      <c r="CO24" s="34">
        <f t="shared" si="18"/>
        <v>0</v>
      </c>
      <c r="CP24" s="34">
        <f t="shared" si="18"/>
        <v>0</v>
      </c>
      <c r="CQ24" s="34">
        <f t="shared" si="18"/>
        <v>0</v>
      </c>
      <c r="CR24" s="34">
        <f t="shared" si="18"/>
        <v>0</v>
      </c>
      <c r="CS24" s="34">
        <f t="shared" si="18"/>
        <v>0</v>
      </c>
      <c r="CT24" s="34">
        <f t="shared" si="18"/>
        <v>0</v>
      </c>
      <c r="CU24" s="34">
        <f t="shared" si="18"/>
        <v>0</v>
      </c>
      <c r="CV24" s="34">
        <f t="shared" si="18"/>
        <v>0</v>
      </c>
      <c r="CW24" s="34">
        <f t="shared" si="18"/>
        <v>0</v>
      </c>
      <c r="CX24" s="34">
        <f t="shared" si="18"/>
        <v>0</v>
      </c>
      <c r="CY24" s="34">
        <f t="shared" si="18"/>
        <v>0</v>
      </c>
      <c r="CZ24" s="34">
        <f t="shared" si="18"/>
        <v>0</v>
      </c>
      <c r="DA24" s="34">
        <f t="shared" si="18"/>
        <v>0</v>
      </c>
      <c r="DB24" s="34">
        <f t="shared" si="18"/>
        <v>0</v>
      </c>
      <c r="DC24" s="34">
        <f t="shared" si="18"/>
        <v>0</v>
      </c>
      <c r="DD24" s="34">
        <f t="shared" si="18"/>
        <v>0</v>
      </c>
      <c r="DE24" s="34">
        <f t="shared" si="18"/>
        <v>0</v>
      </c>
      <c r="DF24" s="34">
        <f t="shared" si="18"/>
        <v>0</v>
      </c>
      <c r="DG24" s="34">
        <f t="shared" si="18"/>
        <v>0</v>
      </c>
      <c r="DH24" s="34">
        <f t="shared" si="18"/>
        <v>0</v>
      </c>
      <c r="DI24" s="34">
        <f t="shared" si="18"/>
        <v>0</v>
      </c>
      <c r="DJ24" s="34">
        <f t="shared" si="18"/>
        <v>0</v>
      </c>
      <c r="DK24" s="34">
        <f t="shared" si="18"/>
        <v>0</v>
      </c>
      <c r="DL24" s="34">
        <f t="shared" si="18"/>
        <v>0</v>
      </c>
      <c r="DM24" s="34">
        <f t="shared" si="18"/>
        <v>0</v>
      </c>
      <c r="DN24" s="34">
        <f t="shared" si="18"/>
        <v>0</v>
      </c>
      <c r="DO24" s="34">
        <f t="shared" si="18"/>
        <v>0</v>
      </c>
      <c r="DP24" s="34">
        <f t="shared" si="18"/>
        <v>0</v>
      </c>
      <c r="DQ24" s="34">
        <f t="shared" si="18"/>
        <v>0</v>
      </c>
      <c r="DR24" s="34">
        <f t="shared" si="18"/>
        <v>0</v>
      </c>
      <c r="DS24" s="34">
        <f t="shared" si="18"/>
        <v>0</v>
      </c>
      <c r="DT24" s="34">
        <f t="shared" si="18"/>
        <v>0</v>
      </c>
      <c r="DU24" s="34">
        <f t="shared" si="18"/>
        <v>0</v>
      </c>
      <c r="DV24" s="34">
        <f t="shared" si="18"/>
        <v>0</v>
      </c>
      <c r="DW24" s="34">
        <f t="shared" si="18"/>
        <v>0</v>
      </c>
      <c r="DX24" s="34">
        <f t="shared" si="18"/>
        <v>0</v>
      </c>
      <c r="DY24" s="34">
        <f t="shared" si="18"/>
        <v>0</v>
      </c>
      <c r="DZ24" s="34">
        <f t="shared" si="18"/>
        <v>0</v>
      </c>
      <c r="EA24" s="34">
        <f t="shared" si="18"/>
        <v>0</v>
      </c>
      <c r="EB24" s="34">
        <f t="shared" si="18"/>
        <v>0</v>
      </c>
      <c r="EC24" s="34">
        <f t="shared" ref="EC24:GN24" si="19">SUM(EC10:EC19)</f>
        <v>0</v>
      </c>
      <c r="ED24" s="34">
        <f t="shared" si="19"/>
        <v>0</v>
      </c>
      <c r="EE24" s="34">
        <f t="shared" si="19"/>
        <v>0</v>
      </c>
      <c r="EF24" s="34">
        <f t="shared" si="19"/>
        <v>0</v>
      </c>
      <c r="EG24" s="34">
        <f t="shared" si="19"/>
        <v>0</v>
      </c>
      <c r="EH24" s="34">
        <f t="shared" si="19"/>
        <v>0</v>
      </c>
      <c r="EI24" s="34">
        <f t="shared" si="19"/>
        <v>0</v>
      </c>
      <c r="EJ24" s="34">
        <f t="shared" si="19"/>
        <v>0</v>
      </c>
      <c r="EK24" s="34">
        <f t="shared" si="19"/>
        <v>0</v>
      </c>
      <c r="EL24" s="34">
        <f t="shared" si="19"/>
        <v>0</v>
      </c>
      <c r="EM24" s="34">
        <f t="shared" si="19"/>
        <v>0</v>
      </c>
      <c r="EN24" s="34">
        <f t="shared" si="19"/>
        <v>0</v>
      </c>
      <c r="EO24" s="34">
        <f t="shared" si="19"/>
        <v>0</v>
      </c>
      <c r="EP24" s="34">
        <f t="shared" si="19"/>
        <v>0</v>
      </c>
      <c r="EQ24" s="34">
        <f t="shared" si="19"/>
        <v>0</v>
      </c>
      <c r="ER24" s="34">
        <f t="shared" si="19"/>
        <v>0</v>
      </c>
      <c r="ES24" s="34">
        <f t="shared" si="19"/>
        <v>0</v>
      </c>
      <c r="ET24" s="34">
        <f t="shared" si="19"/>
        <v>0</v>
      </c>
      <c r="EU24" s="34">
        <f t="shared" si="19"/>
        <v>0</v>
      </c>
      <c r="EV24" s="34">
        <f t="shared" si="19"/>
        <v>0</v>
      </c>
      <c r="EW24" s="34">
        <f t="shared" si="19"/>
        <v>0</v>
      </c>
      <c r="EX24" s="34">
        <f t="shared" si="19"/>
        <v>0</v>
      </c>
      <c r="EY24" s="34">
        <f t="shared" si="19"/>
        <v>0</v>
      </c>
      <c r="EZ24" s="34">
        <f t="shared" si="19"/>
        <v>0</v>
      </c>
      <c r="FA24" s="34">
        <f t="shared" si="19"/>
        <v>0</v>
      </c>
      <c r="FB24" s="34">
        <f t="shared" si="19"/>
        <v>0</v>
      </c>
      <c r="FC24" s="34">
        <f t="shared" si="19"/>
        <v>0</v>
      </c>
      <c r="FD24" s="34">
        <f t="shared" si="19"/>
        <v>0</v>
      </c>
      <c r="FE24" s="34">
        <f t="shared" si="19"/>
        <v>0</v>
      </c>
      <c r="FF24" s="34">
        <f t="shared" si="19"/>
        <v>0</v>
      </c>
      <c r="FG24" s="34">
        <f t="shared" si="19"/>
        <v>0</v>
      </c>
      <c r="FH24" s="34">
        <f t="shared" si="19"/>
        <v>0</v>
      </c>
      <c r="FI24" s="34">
        <f t="shared" si="19"/>
        <v>0</v>
      </c>
      <c r="FJ24" s="34">
        <f t="shared" si="19"/>
        <v>0</v>
      </c>
      <c r="FK24" s="34">
        <f t="shared" si="19"/>
        <v>0</v>
      </c>
      <c r="FL24" s="34">
        <f t="shared" si="19"/>
        <v>0</v>
      </c>
      <c r="FM24" s="34">
        <f t="shared" si="19"/>
        <v>0</v>
      </c>
      <c r="FN24" s="34">
        <f t="shared" si="19"/>
        <v>0</v>
      </c>
      <c r="FO24" s="34">
        <f t="shared" si="19"/>
        <v>0</v>
      </c>
      <c r="FP24" s="34">
        <f t="shared" si="19"/>
        <v>0</v>
      </c>
      <c r="FQ24" s="34">
        <f t="shared" si="19"/>
        <v>0</v>
      </c>
      <c r="FR24" s="34">
        <f t="shared" si="19"/>
        <v>0</v>
      </c>
      <c r="FS24" s="34">
        <f t="shared" si="19"/>
        <v>0</v>
      </c>
      <c r="FT24" s="34">
        <f t="shared" si="19"/>
        <v>0</v>
      </c>
      <c r="FU24" s="34">
        <f t="shared" si="19"/>
        <v>0</v>
      </c>
      <c r="FV24" s="34">
        <f t="shared" si="19"/>
        <v>0</v>
      </c>
      <c r="FW24" s="34">
        <f t="shared" si="19"/>
        <v>0</v>
      </c>
      <c r="FX24" s="34">
        <f t="shared" si="19"/>
        <v>0</v>
      </c>
      <c r="FY24" s="34">
        <f t="shared" si="19"/>
        <v>0</v>
      </c>
      <c r="FZ24" s="34">
        <f t="shared" si="19"/>
        <v>0</v>
      </c>
      <c r="GA24" s="34">
        <f t="shared" si="19"/>
        <v>0</v>
      </c>
      <c r="GB24" s="34">
        <f t="shared" si="19"/>
        <v>0</v>
      </c>
      <c r="GC24" s="34">
        <f t="shared" si="19"/>
        <v>0</v>
      </c>
      <c r="GD24" s="34">
        <f t="shared" si="19"/>
        <v>0</v>
      </c>
      <c r="GE24" s="34">
        <f t="shared" si="19"/>
        <v>0</v>
      </c>
      <c r="GF24" s="34">
        <f t="shared" si="19"/>
        <v>0</v>
      </c>
      <c r="GG24" s="34">
        <f t="shared" si="19"/>
        <v>0</v>
      </c>
      <c r="GH24" s="34">
        <f t="shared" si="19"/>
        <v>0</v>
      </c>
      <c r="GI24" s="34">
        <f t="shared" si="19"/>
        <v>0</v>
      </c>
      <c r="GJ24" s="34">
        <f t="shared" si="19"/>
        <v>0</v>
      </c>
      <c r="GK24" s="34">
        <f t="shared" si="19"/>
        <v>0</v>
      </c>
      <c r="GL24" s="34">
        <f t="shared" si="19"/>
        <v>0</v>
      </c>
      <c r="GM24" s="34">
        <f t="shared" si="19"/>
        <v>0</v>
      </c>
      <c r="GN24" s="34">
        <f t="shared" si="19"/>
        <v>0</v>
      </c>
      <c r="GO24" s="34">
        <f t="shared" ref="GO24:IZ24" si="20">SUM(GO10:GO19)</f>
        <v>0</v>
      </c>
      <c r="GP24" s="34">
        <f t="shared" si="20"/>
        <v>0</v>
      </c>
      <c r="GQ24" s="34">
        <f t="shared" si="20"/>
        <v>0</v>
      </c>
      <c r="GR24" s="34">
        <f t="shared" si="20"/>
        <v>0</v>
      </c>
      <c r="GS24" s="34">
        <f t="shared" si="20"/>
        <v>0</v>
      </c>
      <c r="GT24" s="34">
        <f t="shared" si="20"/>
        <v>0</v>
      </c>
      <c r="GU24" s="34">
        <f t="shared" si="20"/>
        <v>0</v>
      </c>
      <c r="GV24" s="34">
        <f t="shared" si="20"/>
        <v>0</v>
      </c>
      <c r="GW24" s="34">
        <f t="shared" si="20"/>
        <v>0</v>
      </c>
      <c r="GX24" s="34">
        <f t="shared" si="20"/>
        <v>0</v>
      </c>
      <c r="GY24" s="34">
        <f t="shared" si="20"/>
        <v>0</v>
      </c>
      <c r="GZ24" s="34">
        <f t="shared" si="20"/>
        <v>0</v>
      </c>
      <c r="HA24" s="34">
        <f t="shared" si="20"/>
        <v>0</v>
      </c>
      <c r="HB24" s="34">
        <f t="shared" si="20"/>
        <v>0</v>
      </c>
      <c r="HC24" s="34">
        <f t="shared" si="20"/>
        <v>0</v>
      </c>
      <c r="HD24" s="34">
        <f t="shared" si="20"/>
        <v>0</v>
      </c>
      <c r="HE24" s="34">
        <f t="shared" si="20"/>
        <v>0</v>
      </c>
      <c r="HF24" s="34">
        <f t="shared" si="20"/>
        <v>0</v>
      </c>
      <c r="HG24" s="34">
        <f t="shared" si="20"/>
        <v>0</v>
      </c>
      <c r="HH24" s="34">
        <f t="shared" si="20"/>
        <v>0</v>
      </c>
      <c r="HI24" s="34">
        <f t="shared" si="20"/>
        <v>0</v>
      </c>
      <c r="HJ24" s="34">
        <f t="shared" si="20"/>
        <v>0</v>
      </c>
      <c r="HK24" s="34">
        <f t="shared" si="20"/>
        <v>0</v>
      </c>
      <c r="HL24" s="34">
        <f t="shared" si="20"/>
        <v>0</v>
      </c>
      <c r="HM24" s="34">
        <f t="shared" si="20"/>
        <v>0</v>
      </c>
      <c r="HN24" s="34">
        <f t="shared" si="20"/>
        <v>0</v>
      </c>
      <c r="HO24" s="34">
        <f t="shared" si="20"/>
        <v>0</v>
      </c>
      <c r="HP24" s="34">
        <f t="shared" si="20"/>
        <v>0</v>
      </c>
      <c r="HQ24" s="34">
        <f t="shared" si="20"/>
        <v>0</v>
      </c>
      <c r="HR24" s="34">
        <f t="shared" si="20"/>
        <v>0</v>
      </c>
      <c r="HS24" s="34">
        <f t="shared" si="20"/>
        <v>0</v>
      </c>
      <c r="HT24" s="34">
        <f t="shared" si="20"/>
        <v>0</v>
      </c>
      <c r="HU24" s="34">
        <f t="shared" si="20"/>
        <v>0</v>
      </c>
      <c r="HV24" s="34">
        <f t="shared" si="20"/>
        <v>0</v>
      </c>
      <c r="HW24" s="34">
        <f t="shared" si="20"/>
        <v>0</v>
      </c>
      <c r="HX24" s="34">
        <f t="shared" si="20"/>
        <v>0</v>
      </c>
      <c r="HY24" s="34">
        <f t="shared" si="20"/>
        <v>0</v>
      </c>
      <c r="HZ24" s="34">
        <f t="shared" si="20"/>
        <v>0</v>
      </c>
      <c r="IA24" s="34">
        <f t="shared" si="20"/>
        <v>0</v>
      </c>
      <c r="IB24" s="34">
        <f t="shared" si="20"/>
        <v>0</v>
      </c>
      <c r="IC24" s="34">
        <f t="shared" si="20"/>
        <v>0</v>
      </c>
      <c r="ID24" s="34">
        <f t="shared" si="20"/>
        <v>0</v>
      </c>
      <c r="IE24" s="34">
        <f t="shared" si="20"/>
        <v>0</v>
      </c>
      <c r="IF24" s="34">
        <f t="shared" si="20"/>
        <v>0</v>
      </c>
      <c r="IG24" s="34">
        <f t="shared" si="20"/>
        <v>0</v>
      </c>
      <c r="IH24" s="34">
        <f t="shared" si="20"/>
        <v>0</v>
      </c>
      <c r="II24" s="34">
        <f t="shared" si="20"/>
        <v>0</v>
      </c>
      <c r="IJ24" s="34">
        <f t="shared" si="20"/>
        <v>0</v>
      </c>
      <c r="IK24" s="34">
        <f t="shared" si="20"/>
        <v>0</v>
      </c>
      <c r="IL24" s="34">
        <f t="shared" si="20"/>
        <v>0</v>
      </c>
      <c r="IM24" s="34">
        <f t="shared" si="20"/>
        <v>0</v>
      </c>
      <c r="IN24" s="34">
        <f t="shared" si="20"/>
        <v>0</v>
      </c>
      <c r="IO24" s="34">
        <f t="shared" si="20"/>
        <v>0</v>
      </c>
      <c r="IP24" s="34">
        <f t="shared" si="20"/>
        <v>0</v>
      </c>
      <c r="IQ24" s="34">
        <f t="shared" si="20"/>
        <v>0</v>
      </c>
      <c r="IR24" s="34">
        <f t="shared" si="20"/>
        <v>0</v>
      </c>
      <c r="IS24" s="34">
        <f t="shared" si="20"/>
        <v>0</v>
      </c>
      <c r="IT24" s="34">
        <f t="shared" si="20"/>
        <v>0</v>
      </c>
      <c r="IU24" s="34">
        <f t="shared" si="20"/>
        <v>0</v>
      </c>
      <c r="IV24" s="34">
        <f t="shared" si="20"/>
        <v>0</v>
      </c>
      <c r="IW24" s="34">
        <f t="shared" si="20"/>
        <v>0</v>
      </c>
      <c r="IX24" s="34">
        <f t="shared" si="20"/>
        <v>0</v>
      </c>
      <c r="IY24" s="34">
        <f t="shared" si="20"/>
        <v>0</v>
      </c>
      <c r="IZ24" s="34">
        <f t="shared" si="20"/>
        <v>0</v>
      </c>
      <c r="JA24" s="34">
        <f t="shared" ref="JA24:KG24" si="21">SUM(JA10:JA19)</f>
        <v>0</v>
      </c>
      <c r="JB24" s="34">
        <f t="shared" si="21"/>
        <v>0</v>
      </c>
      <c r="JC24" s="34">
        <f t="shared" si="21"/>
        <v>0</v>
      </c>
      <c r="JD24" s="34">
        <f t="shared" si="21"/>
        <v>0</v>
      </c>
      <c r="JE24" s="34">
        <f t="shared" si="21"/>
        <v>0</v>
      </c>
      <c r="JF24" s="34">
        <f t="shared" si="21"/>
        <v>0</v>
      </c>
      <c r="JG24" s="34">
        <f t="shared" si="21"/>
        <v>0</v>
      </c>
      <c r="JH24" s="34">
        <f t="shared" si="21"/>
        <v>0</v>
      </c>
      <c r="JI24" s="34">
        <f t="shared" si="21"/>
        <v>0</v>
      </c>
      <c r="JJ24" s="34">
        <f t="shared" si="21"/>
        <v>0</v>
      </c>
      <c r="JK24" s="34">
        <f t="shared" si="21"/>
        <v>0</v>
      </c>
      <c r="JL24" s="34">
        <f t="shared" si="21"/>
        <v>0</v>
      </c>
      <c r="JM24" s="34">
        <f t="shared" si="21"/>
        <v>0</v>
      </c>
      <c r="JN24" s="34">
        <f t="shared" si="21"/>
        <v>0</v>
      </c>
      <c r="JO24" s="34">
        <f t="shared" si="21"/>
        <v>0</v>
      </c>
      <c r="JP24" s="34">
        <f t="shared" si="21"/>
        <v>0</v>
      </c>
      <c r="JQ24" s="34">
        <f t="shared" si="21"/>
        <v>0</v>
      </c>
      <c r="JR24" s="34">
        <f t="shared" si="21"/>
        <v>0</v>
      </c>
      <c r="JS24" s="34">
        <f t="shared" si="21"/>
        <v>0</v>
      </c>
      <c r="JT24" s="34">
        <f t="shared" si="21"/>
        <v>0</v>
      </c>
      <c r="JU24" s="34">
        <f t="shared" si="21"/>
        <v>0</v>
      </c>
      <c r="JV24" s="34">
        <f t="shared" si="21"/>
        <v>0</v>
      </c>
      <c r="JW24" s="34">
        <f t="shared" si="21"/>
        <v>0</v>
      </c>
      <c r="JX24" s="34">
        <f t="shared" si="21"/>
        <v>0</v>
      </c>
      <c r="JY24" s="34">
        <f t="shared" si="21"/>
        <v>0</v>
      </c>
      <c r="JZ24" s="34">
        <f t="shared" si="21"/>
        <v>0</v>
      </c>
      <c r="KA24" s="34">
        <f t="shared" si="21"/>
        <v>0</v>
      </c>
      <c r="KB24" s="34">
        <f t="shared" si="21"/>
        <v>0</v>
      </c>
      <c r="KC24" s="34">
        <f t="shared" si="21"/>
        <v>0</v>
      </c>
      <c r="KD24" s="34">
        <f t="shared" si="21"/>
        <v>0</v>
      </c>
      <c r="KE24" s="34">
        <f t="shared" si="21"/>
        <v>0</v>
      </c>
      <c r="KF24" s="34">
        <f t="shared" si="21"/>
        <v>0</v>
      </c>
      <c r="KG24" s="35">
        <f t="shared" si="21"/>
        <v>0</v>
      </c>
    </row>
    <row r="25" spans="1:365" s="1" customFormat="1" ht="16" thickBot="1">
      <c r="B25" s="492"/>
      <c r="C25" s="59" t="s">
        <v>713</v>
      </c>
      <c r="D25" s="48">
        <f t="shared" si="6"/>
        <v>13344118.767912688</v>
      </c>
      <c r="E25" s="36">
        <f>E24</f>
        <v>33020</v>
      </c>
      <c r="F25" s="37">
        <f>E25+F24</f>
        <v>133557.8636551472</v>
      </c>
      <c r="G25" s="37">
        <f>F25+G24</f>
        <v>184385.59093981999</v>
      </c>
      <c r="H25" s="37">
        <f t="shared" ref="H25:BS25" si="22">G25+H24</f>
        <v>234877.89493930357</v>
      </c>
      <c r="I25" s="37">
        <f t="shared" si="22"/>
        <v>330125.34886445606</v>
      </c>
      <c r="J25" s="37">
        <f t="shared" si="22"/>
        <v>416728.13486009778</v>
      </c>
      <c r="K25" s="37">
        <f t="shared" si="22"/>
        <v>536185.34872546501</v>
      </c>
      <c r="L25" s="37">
        <f t="shared" si="22"/>
        <v>618927.72484036174</v>
      </c>
      <c r="M25" s="37">
        <f t="shared" si="22"/>
        <v>692450.56948821631</v>
      </c>
      <c r="N25" s="37">
        <f t="shared" si="22"/>
        <v>866777.28027710214</v>
      </c>
      <c r="O25" s="37">
        <f t="shared" si="22"/>
        <v>943346.30035289144</v>
      </c>
      <c r="P25" s="37">
        <f t="shared" si="22"/>
        <v>2898676.4480867079</v>
      </c>
      <c r="Q25" s="37">
        <f t="shared" si="22"/>
        <v>2995576.5834961259</v>
      </c>
      <c r="R25" s="37">
        <f t="shared" si="22"/>
        <v>3076184.1569922538</v>
      </c>
      <c r="S25" s="37">
        <f t="shared" si="22"/>
        <v>3220995.1150800292</v>
      </c>
      <c r="T25" s="37">
        <f t="shared" si="22"/>
        <v>3298680.4186272756</v>
      </c>
      <c r="U25" s="37">
        <f t="shared" si="22"/>
        <v>3512705.809712037</v>
      </c>
      <c r="V25" s="37">
        <f t="shared" si="22"/>
        <v>3664680.5635116072</v>
      </c>
      <c r="W25" s="37">
        <f t="shared" si="22"/>
        <v>3773467.5591765027</v>
      </c>
      <c r="X25" s="37">
        <f t="shared" si="22"/>
        <v>3854606.813516079</v>
      </c>
      <c r="Y25" s="37">
        <f t="shared" si="22"/>
        <v>4025578.0905908858</v>
      </c>
      <c r="Z25" s="37">
        <f t="shared" si="22"/>
        <v>4101342.6047907965</v>
      </c>
      <c r="AA25" s="37">
        <f t="shared" si="22"/>
        <v>4202586.1109901536</v>
      </c>
      <c r="AB25" s="37">
        <f t="shared" si="22"/>
        <v>4522349.7219243227</v>
      </c>
      <c r="AC25" s="37">
        <f t="shared" si="22"/>
        <v>4614901.1115486091</v>
      </c>
      <c r="AD25" s="37">
        <f t="shared" si="22"/>
        <v>4756326.8029616233</v>
      </c>
      <c r="AE25" s="37">
        <f t="shared" si="22"/>
        <v>4842141.8308523176</v>
      </c>
      <c r="AF25" s="37">
        <f t="shared" si="22"/>
        <v>4910777.8205271196</v>
      </c>
      <c r="AG25" s="37">
        <f t="shared" si="22"/>
        <v>4981705.5863190377</v>
      </c>
      <c r="AH25" s="37">
        <f t="shared" si="22"/>
        <v>5057381.7166907396</v>
      </c>
      <c r="AI25" s="37">
        <f t="shared" si="22"/>
        <v>6881855.5176737802</v>
      </c>
      <c r="AJ25" s="37">
        <f t="shared" si="22"/>
        <v>7075798.5190735376</v>
      </c>
      <c r="AK25" s="37">
        <f t="shared" si="22"/>
        <v>7289122.1635237299</v>
      </c>
      <c r="AL25" s="37">
        <f t="shared" si="22"/>
        <v>7429189.8847054355</v>
      </c>
      <c r="AM25" s="37">
        <f t="shared" si="22"/>
        <v>7501444.1425277581</v>
      </c>
      <c r="AN25" s="37">
        <f t="shared" si="22"/>
        <v>7884025.3733772188</v>
      </c>
      <c r="AO25" s="37">
        <f t="shared" si="22"/>
        <v>8372356.6366515681</v>
      </c>
      <c r="AP25" s="37">
        <f t="shared" si="22"/>
        <v>8440770.6803775746</v>
      </c>
      <c r="AQ25" s="37">
        <f t="shared" si="22"/>
        <v>8530532.4723879546</v>
      </c>
      <c r="AR25" s="37">
        <f t="shared" si="22"/>
        <v>8656292.4948879555</v>
      </c>
      <c r="AS25" s="37">
        <f t="shared" si="22"/>
        <v>8753398.5774041228</v>
      </c>
      <c r="AT25" s="37">
        <f t="shared" si="22"/>
        <v>8888563.8843436427</v>
      </c>
      <c r="AU25" s="37">
        <f t="shared" si="22"/>
        <v>10007616.385119554</v>
      </c>
      <c r="AV25" s="37">
        <f t="shared" si="22"/>
        <v>10870174.763007028</v>
      </c>
      <c r="AW25" s="37">
        <f t="shared" si="22"/>
        <v>10942908.838124175</v>
      </c>
      <c r="AX25" s="37">
        <f t="shared" si="22"/>
        <v>11070892.954034984</v>
      </c>
      <c r="AY25" s="37">
        <f t="shared" si="22"/>
        <v>11170266.042812303</v>
      </c>
      <c r="AZ25" s="37">
        <f t="shared" si="22"/>
        <v>11578186.01851723</v>
      </c>
      <c r="BA25" s="37">
        <f t="shared" si="22"/>
        <v>11700530.084527822</v>
      </c>
      <c r="BB25" s="37">
        <f t="shared" si="22"/>
        <v>11792966.895562666</v>
      </c>
      <c r="BC25" s="37">
        <f t="shared" si="22"/>
        <v>11883167.49016118</v>
      </c>
      <c r="BD25" s="37">
        <f t="shared" si="22"/>
        <v>12180924.892800162</v>
      </c>
      <c r="BE25" s="37">
        <f t="shared" si="22"/>
        <v>12321735.10112441</v>
      </c>
      <c r="BF25" s="37">
        <f t="shared" si="22"/>
        <v>12406282.005107585</v>
      </c>
      <c r="BG25" s="37">
        <f t="shared" si="22"/>
        <v>12513375.697601316</v>
      </c>
      <c r="BH25" s="37">
        <f t="shared" si="22"/>
        <v>12637282.480050938</v>
      </c>
      <c r="BI25" s="37">
        <f t="shared" si="22"/>
        <v>12749247.85993129</v>
      </c>
      <c r="BJ25" s="37">
        <f t="shared" si="22"/>
        <v>12856379.361423733</v>
      </c>
      <c r="BK25" s="37">
        <f t="shared" si="22"/>
        <v>12972352.353873355</v>
      </c>
      <c r="BL25" s="37">
        <f t="shared" si="22"/>
        <v>13083103.078354552</v>
      </c>
      <c r="BM25" s="37">
        <f t="shared" si="22"/>
        <v>13146852.18587024</v>
      </c>
      <c r="BN25" s="37">
        <f t="shared" si="22"/>
        <v>13205254.407582462</v>
      </c>
      <c r="BO25" s="37">
        <f t="shared" si="22"/>
        <v>13268974.599298961</v>
      </c>
      <c r="BP25" s="225">
        <f t="shared" si="22"/>
        <v>13344118.767912688</v>
      </c>
      <c r="BQ25" s="37">
        <f t="shared" si="22"/>
        <v>13344118.767912688</v>
      </c>
      <c r="BR25" s="37">
        <f t="shared" si="22"/>
        <v>13344118.767912688</v>
      </c>
      <c r="BS25" s="37">
        <f t="shared" si="22"/>
        <v>13344118.767912688</v>
      </c>
      <c r="BT25" s="37">
        <f t="shared" ref="BT25:EE25" si="23">BS25+BT24</f>
        <v>13344118.767912688</v>
      </c>
      <c r="BU25" s="37">
        <f t="shared" si="23"/>
        <v>13344118.767912688</v>
      </c>
      <c r="BV25" s="37">
        <f t="shared" si="23"/>
        <v>13344118.767912688</v>
      </c>
      <c r="BW25" s="37">
        <f t="shared" si="23"/>
        <v>13344118.767912688</v>
      </c>
      <c r="BX25" s="37">
        <f t="shared" si="23"/>
        <v>13344118.767912688</v>
      </c>
      <c r="BY25" s="37">
        <f t="shared" si="23"/>
        <v>13344118.767912688</v>
      </c>
      <c r="BZ25" s="37">
        <f t="shared" si="23"/>
        <v>13344118.767912688</v>
      </c>
      <c r="CA25" s="37">
        <f t="shared" si="23"/>
        <v>13344118.767912688</v>
      </c>
      <c r="CB25" s="37">
        <f t="shared" si="23"/>
        <v>13344118.767912688</v>
      </c>
      <c r="CC25" s="37">
        <f t="shared" si="23"/>
        <v>13344118.767912688</v>
      </c>
      <c r="CD25" s="37">
        <f t="shared" si="23"/>
        <v>13344118.767912688</v>
      </c>
      <c r="CE25" s="37">
        <f t="shared" si="23"/>
        <v>13344118.767912688</v>
      </c>
      <c r="CF25" s="37">
        <f t="shared" si="23"/>
        <v>13344118.767912688</v>
      </c>
      <c r="CG25" s="37">
        <f t="shared" si="23"/>
        <v>13344118.767912688</v>
      </c>
      <c r="CH25" s="37">
        <f t="shared" si="23"/>
        <v>13344118.767912688</v>
      </c>
      <c r="CI25" s="37">
        <f t="shared" si="23"/>
        <v>13344118.767912688</v>
      </c>
      <c r="CJ25" s="37">
        <f t="shared" si="23"/>
        <v>13344118.767912688</v>
      </c>
      <c r="CK25" s="37">
        <f t="shared" si="23"/>
        <v>13344118.767912688</v>
      </c>
      <c r="CL25" s="37">
        <f t="shared" si="23"/>
        <v>13344118.767912688</v>
      </c>
      <c r="CM25" s="37">
        <f t="shared" si="23"/>
        <v>13344118.767912688</v>
      </c>
      <c r="CN25" s="37">
        <f t="shared" si="23"/>
        <v>13344118.767912688</v>
      </c>
      <c r="CO25" s="37">
        <f t="shared" si="23"/>
        <v>13344118.767912688</v>
      </c>
      <c r="CP25" s="37">
        <f t="shared" si="23"/>
        <v>13344118.767912688</v>
      </c>
      <c r="CQ25" s="37">
        <f t="shared" si="23"/>
        <v>13344118.767912688</v>
      </c>
      <c r="CR25" s="37">
        <f t="shared" si="23"/>
        <v>13344118.767912688</v>
      </c>
      <c r="CS25" s="37">
        <f t="shared" si="23"/>
        <v>13344118.767912688</v>
      </c>
      <c r="CT25" s="37">
        <f t="shared" si="23"/>
        <v>13344118.767912688</v>
      </c>
      <c r="CU25" s="37">
        <f t="shared" si="23"/>
        <v>13344118.767912688</v>
      </c>
      <c r="CV25" s="37">
        <f t="shared" si="23"/>
        <v>13344118.767912688</v>
      </c>
      <c r="CW25" s="37">
        <f t="shared" si="23"/>
        <v>13344118.767912688</v>
      </c>
      <c r="CX25" s="37">
        <f t="shared" si="23"/>
        <v>13344118.767912688</v>
      </c>
      <c r="CY25" s="37">
        <f t="shared" si="23"/>
        <v>13344118.767912688</v>
      </c>
      <c r="CZ25" s="37">
        <f t="shared" si="23"/>
        <v>13344118.767912688</v>
      </c>
      <c r="DA25" s="37">
        <f t="shared" si="23"/>
        <v>13344118.767912688</v>
      </c>
      <c r="DB25" s="37">
        <f t="shared" si="23"/>
        <v>13344118.767912688</v>
      </c>
      <c r="DC25" s="37">
        <f t="shared" si="23"/>
        <v>13344118.767912688</v>
      </c>
      <c r="DD25" s="37">
        <f t="shared" si="23"/>
        <v>13344118.767912688</v>
      </c>
      <c r="DE25" s="37">
        <f t="shared" si="23"/>
        <v>13344118.767912688</v>
      </c>
      <c r="DF25" s="37">
        <f t="shared" si="23"/>
        <v>13344118.767912688</v>
      </c>
      <c r="DG25" s="37">
        <f t="shared" si="23"/>
        <v>13344118.767912688</v>
      </c>
      <c r="DH25" s="37">
        <f t="shared" si="23"/>
        <v>13344118.767912688</v>
      </c>
      <c r="DI25" s="37">
        <f t="shared" si="23"/>
        <v>13344118.767912688</v>
      </c>
      <c r="DJ25" s="37">
        <f t="shared" si="23"/>
        <v>13344118.767912688</v>
      </c>
      <c r="DK25" s="37">
        <f t="shared" si="23"/>
        <v>13344118.767912688</v>
      </c>
      <c r="DL25" s="37">
        <f t="shared" si="23"/>
        <v>13344118.767912688</v>
      </c>
      <c r="DM25" s="37">
        <f t="shared" si="23"/>
        <v>13344118.767912688</v>
      </c>
      <c r="DN25" s="37">
        <f t="shared" si="23"/>
        <v>13344118.767912688</v>
      </c>
      <c r="DO25" s="37">
        <f t="shared" si="23"/>
        <v>13344118.767912688</v>
      </c>
      <c r="DP25" s="37">
        <f t="shared" si="23"/>
        <v>13344118.767912688</v>
      </c>
      <c r="DQ25" s="37">
        <f t="shared" si="23"/>
        <v>13344118.767912688</v>
      </c>
      <c r="DR25" s="37">
        <f t="shared" si="23"/>
        <v>13344118.767912688</v>
      </c>
      <c r="DS25" s="37">
        <f t="shared" si="23"/>
        <v>13344118.767912688</v>
      </c>
      <c r="DT25" s="37">
        <f t="shared" si="23"/>
        <v>13344118.767912688</v>
      </c>
      <c r="DU25" s="37">
        <f t="shared" si="23"/>
        <v>13344118.767912688</v>
      </c>
      <c r="DV25" s="37">
        <f t="shared" si="23"/>
        <v>13344118.767912688</v>
      </c>
      <c r="DW25" s="37">
        <f t="shared" si="23"/>
        <v>13344118.767912688</v>
      </c>
      <c r="DX25" s="37">
        <f t="shared" si="23"/>
        <v>13344118.767912688</v>
      </c>
      <c r="DY25" s="37">
        <f t="shared" si="23"/>
        <v>13344118.767912688</v>
      </c>
      <c r="DZ25" s="37">
        <f t="shared" si="23"/>
        <v>13344118.767912688</v>
      </c>
      <c r="EA25" s="37">
        <f t="shared" si="23"/>
        <v>13344118.767912688</v>
      </c>
      <c r="EB25" s="37">
        <f t="shared" si="23"/>
        <v>13344118.767912688</v>
      </c>
      <c r="EC25" s="37">
        <f t="shared" si="23"/>
        <v>13344118.767912688</v>
      </c>
      <c r="ED25" s="37">
        <f t="shared" si="23"/>
        <v>13344118.767912688</v>
      </c>
      <c r="EE25" s="37">
        <f t="shared" si="23"/>
        <v>13344118.767912688</v>
      </c>
      <c r="EF25" s="37">
        <f t="shared" ref="EF25:GQ25" si="24">EE25+EF24</f>
        <v>13344118.767912688</v>
      </c>
      <c r="EG25" s="37">
        <f t="shared" si="24"/>
        <v>13344118.767912688</v>
      </c>
      <c r="EH25" s="37">
        <f t="shared" si="24"/>
        <v>13344118.767912688</v>
      </c>
      <c r="EI25" s="37">
        <f t="shared" si="24"/>
        <v>13344118.767912688</v>
      </c>
      <c r="EJ25" s="37">
        <f t="shared" si="24"/>
        <v>13344118.767912688</v>
      </c>
      <c r="EK25" s="37">
        <f t="shared" si="24"/>
        <v>13344118.767912688</v>
      </c>
      <c r="EL25" s="37">
        <f t="shared" si="24"/>
        <v>13344118.767912688</v>
      </c>
      <c r="EM25" s="37">
        <f t="shared" si="24"/>
        <v>13344118.767912688</v>
      </c>
      <c r="EN25" s="37">
        <f t="shared" si="24"/>
        <v>13344118.767912688</v>
      </c>
      <c r="EO25" s="37">
        <f t="shared" si="24"/>
        <v>13344118.767912688</v>
      </c>
      <c r="EP25" s="37">
        <f t="shared" si="24"/>
        <v>13344118.767912688</v>
      </c>
      <c r="EQ25" s="37">
        <f t="shared" si="24"/>
        <v>13344118.767912688</v>
      </c>
      <c r="ER25" s="37">
        <f t="shared" si="24"/>
        <v>13344118.767912688</v>
      </c>
      <c r="ES25" s="37">
        <f t="shared" si="24"/>
        <v>13344118.767912688</v>
      </c>
      <c r="ET25" s="37">
        <f t="shared" si="24"/>
        <v>13344118.767912688</v>
      </c>
      <c r="EU25" s="37">
        <f t="shared" si="24"/>
        <v>13344118.767912688</v>
      </c>
      <c r="EV25" s="37">
        <f t="shared" si="24"/>
        <v>13344118.767912688</v>
      </c>
      <c r="EW25" s="37">
        <f t="shared" si="24"/>
        <v>13344118.767912688</v>
      </c>
      <c r="EX25" s="37">
        <f t="shared" si="24"/>
        <v>13344118.767912688</v>
      </c>
      <c r="EY25" s="37">
        <f t="shared" si="24"/>
        <v>13344118.767912688</v>
      </c>
      <c r="EZ25" s="37">
        <f t="shared" si="24"/>
        <v>13344118.767912688</v>
      </c>
      <c r="FA25" s="37">
        <f t="shared" si="24"/>
        <v>13344118.767912688</v>
      </c>
      <c r="FB25" s="37">
        <f t="shared" si="24"/>
        <v>13344118.767912688</v>
      </c>
      <c r="FC25" s="37">
        <f t="shared" si="24"/>
        <v>13344118.767912688</v>
      </c>
      <c r="FD25" s="37">
        <f t="shared" si="24"/>
        <v>13344118.767912688</v>
      </c>
      <c r="FE25" s="37">
        <f t="shared" si="24"/>
        <v>13344118.767912688</v>
      </c>
      <c r="FF25" s="37">
        <f t="shared" si="24"/>
        <v>13344118.767912688</v>
      </c>
      <c r="FG25" s="37">
        <f t="shared" si="24"/>
        <v>13344118.767912688</v>
      </c>
      <c r="FH25" s="37">
        <f t="shared" si="24"/>
        <v>13344118.767912688</v>
      </c>
      <c r="FI25" s="37">
        <f t="shared" si="24"/>
        <v>13344118.767912688</v>
      </c>
      <c r="FJ25" s="37">
        <f t="shared" si="24"/>
        <v>13344118.767912688</v>
      </c>
      <c r="FK25" s="37">
        <f t="shared" si="24"/>
        <v>13344118.767912688</v>
      </c>
      <c r="FL25" s="37">
        <f t="shared" si="24"/>
        <v>13344118.767912688</v>
      </c>
      <c r="FM25" s="37">
        <f t="shared" si="24"/>
        <v>13344118.767912688</v>
      </c>
      <c r="FN25" s="37">
        <f t="shared" si="24"/>
        <v>13344118.767912688</v>
      </c>
      <c r="FO25" s="37">
        <f t="shared" si="24"/>
        <v>13344118.767912688</v>
      </c>
      <c r="FP25" s="37">
        <f t="shared" si="24"/>
        <v>13344118.767912688</v>
      </c>
      <c r="FQ25" s="37">
        <f t="shared" si="24"/>
        <v>13344118.767912688</v>
      </c>
      <c r="FR25" s="37">
        <f t="shared" si="24"/>
        <v>13344118.767912688</v>
      </c>
      <c r="FS25" s="37">
        <f t="shared" si="24"/>
        <v>13344118.767912688</v>
      </c>
      <c r="FT25" s="37">
        <f t="shared" si="24"/>
        <v>13344118.767912688</v>
      </c>
      <c r="FU25" s="37">
        <f t="shared" si="24"/>
        <v>13344118.767912688</v>
      </c>
      <c r="FV25" s="37">
        <f t="shared" si="24"/>
        <v>13344118.767912688</v>
      </c>
      <c r="FW25" s="37">
        <f t="shared" si="24"/>
        <v>13344118.767912688</v>
      </c>
      <c r="FX25" s="37">
        <f t="shared" si="24"/>
        <v>13344118.767912688</v>
      </c>
      <c r="FY25" s="37">
        <f t="shared" si="24"/>
        <v>13344118.767912688</v>
      </c>
      <c r="FZ25" s="37">
        <f t="shared" si="24"/>
        <v>13344118.767912688</v>
      </c>
      <c r="GA25" s="37">
        <f t="shared" si="24"/>
        <v>13344118.767912688</v>
      </c>
      <c r="GB25" s="37">
        <f t="shared" si="24"/>
        <v>13344118.767912688</v>
      </c>
      <c r="GC25" s="37">
        <f t="shared" si="24"/>
        <v>13344118.767912688</v>
      </c>
      <c r="GD25" s="37">
        <f t="shared" si="24"/>
        <v>13344118.767912688</v>
      </c>
      <c r="GE25" s="37">
        <f t="shared" si="24"/>
        <v>13344118.767912688</v>
      </c>
      <c r="GF25" s="37">
        <f t="shared" si="24"/>
        <v>13344118.767912688</v>
      </c>
      <c r="GG25" s="37">
        <f t="shared" si="24"/>
        <v>13344118.767912688</v>
      </c>
      <c r="GH25" s="37">
        <f t="shared" si="24"/>
        <v>13344118.767912688</v>
      </c>
      <c r="GI25" s="37">
        <f t="shared" si="24"/>
        <v>13344118.767912688</v>
      </c>
      <c r="GJ25" s="37">
        <f t="shared" si="24"/>
        <v>13344118.767912688</v>
      </c>
      <c r="GK25" s="37">
        <f t="shared" si="24"/>
        <v>13344118.767912688</v>
      </c>
      <c r="GL25" s="37">
        <f t="shared" si="24"/>
        <v>13344118.767912688</v>
      </c>
      <c r="GM25" s="37">
        <f t="shared" si="24"/>
        <v>13344118.767912688</v>
      </c>
      <c r="GN25" s="37">
        <f t="shared" si="24"/>
        <v>13344118.767912688</v>
      </c>
      <c r="GO25" s="37">
        <f t="shared" si="24"/>
        <v>13344118.767912688</v>
      </c>
      <c r="GP25" s="37">
        <f t="shared" si="24"/>
        <v>13344118.767912688</v>
      </c>
      <c r="GQ25" s="37">
        <f t="shared" si="24"/>
        <v>13344118.767912688</v>
      </c>
      <c r="GR25" s="37">
        <f t="shared" ref="GR25:JC25" si="25">GQ25+GR24</f>
        <v>13344118.767912688</v>
      </c>
      <c r="GS25" s="37">
        <f t="shared" si="25"/>
        <v>13344118.767912688</v>
      </c>
      <c r="GT25" s="37">
        <f t="shared" si="25"/>
        <v>13344118.767912688</v>
      </c>
      <c r="GU25" s="37">
        <f t="shared" si="25"/>
        <v>13344118.767912688</v>
      </c>
      <c r="GV25" s="37">
        <f t="shared" si="25"/>
        <v>13344118.767912688</v>
      </c>
      <c r="GW25" s="37">
        <f t="shared" si="25"/>
        <v>13344118.767912688</v>
      </c>
      <c r="GX25" s="37">
        <f t="shared" si="25"/>
        <v>13344118.767912688</v>
      </c>
      <c r="GY25" s="37">
        <f t="shared" si="25"/>
        <v>13344118.767912688</v>
      </c>
      <c r="GZ25" s="37">
        <f t="shared" si="25"/>
        <v>13344118.767912688</v>
      </c>
      <c r="HA25" s="37">
        <f t="shared" si="25"/>
        <v>13344118.767912688</v>
      </c>
      <c r="HB25" s="37">
        <f t="shared" si="25"/>
        <v>13344118.767912688</v>
      </c>
      <c r="HC25" s="37">
        <f t="shared" si="25"/>
        <v>13344118.767912688</v>
      </c>
      <c r="HD25" s="37">
        <f t="shared" si="25"/>
        <v>13344118.767912688</v>
      </c>
      <c r="HE25" s="37">
        <f t="shared" si="25"/>
        <v>13344118.767912688</v>
      </c>
      <c r="HF25" s="37">
        <f t="shared" si="25"/>
        <v>13344118.767912688</v>
      </c>
      <c r="HG25" s="37">
        <f t="shared" si="25"/>
        <v>13344118.767912688</v>
      </c>
      <c r="HH25" s="37">
        <f t="shared" si="25"/>
        <v>13344118.767912688</v>
      </c>
      <c r="HI25" s="37">
        <f t="shared" si="25"/>
        <v>13344118.767912688</v>
      </c>
      <c r="HJ25" s="37">
        <f t="shared" si="25"/>
        <v>13344118.767912688</v>
      </c>
      <c r="HK25" s="37">
        <f t="shared" si="25"/>
        <v>13344118.767912688</v>
      </c>
      <c r="HL25" s="37">
        <f t="shared" si="25"/>
        <v>13344118.767912688</v>
      </c>
      <c r="HM25" s="37">
        <f t="shared" si="25"/>
        <v>13344118.767912688</v>
      </c>
      <c r="HN25" s="37">
        <f t="shared" si="25"/>
        <v>13344118.767912688</v>
      </c>
      <c r="HO25" s="37">
        <f t="shared" si="25"/>
        <v>13344118.767912688</v>
      </c>
      <c r="HP25" s="37">
        <f t="shared" si="25"/>
        <v>13344118.767912688</v>
      </c>
      <c r="HQ25" s="37">
        <f t="shared" si="25"/>
        <v>13344118.767912688</v>
      </c>
      <c r="HR25" s="37">
        <f t="shared" si="25"/>
        <v>13344118.767912688</v>
      </c>
      <c r="HS25" s="37">
        <f t="shared" si="25"/>
        <v>13344118.767912688</v>
      </c>
      <c r="HT25" s="37">
        <f t="shared" si="25"/>
        <v>13344118.767912688</v>
      </c>
      <c r="HU25" s="37">
        <f t="shared" si="25"/>
        <v>13344118.767912688</v>
      </c>
      <c r="HV25" s="37">
        <f t="shared" si="25"/>
        <v>13344118.767912688</v>
      </c>
      <c r="HW25" s="37">
        <f t="shared" si="25"/>
        <v>13344118.767912688</v>
      </c>
      <c r="HX25" s="37">
        <f t="shared" si="25"/>
        <v>13344118.767912688</v>
      </c>
      <c r="HY25" s="37">
        <f t="shared" si="25"/>
        <v>13344118.767912688</v>
      </c>
      <c r="HZ25" s="37">
        <f t="shared" si="25"/>
        <v>13344118.767912688</v>
      </c>
      <c r="IA25" s="37">
        <f t="shared" si="25"/>
        <v>13344118.767912688</v>
      </c>
      <c r="IB25" s="37">
        <f t="shared" si="25"/>
        <v>13344118.767912688</v>
      </c>
      <c r="IC25" s="37">
        <f t="shared" si="25"/>
        <v>13344118.767912688</v>
      </c>
      <c r="ID25" s="37">
        <f t="shared" si="25"/>
        <v>13344118.767912688</v>
      </c>
      <c r="IE25" s="37">
        <f t="shared" si="25"/>
        <v>13344118.767912688</v>
      </c>
      <c r="IF25" s="37">
        <f t="shared" si="25"/>
        <v>13344118.767912688</v>
      </c>
      <c r="IG25" s="37">
        <f t="shared" si="25"/>
        <v>13344118.767912688</v>
      </c>
      <c r="IH25" s="37">
        <f t="shared" si="25"/>
        <v>13344118.767912688</v>
      </c>
      <c r="II25" s="37">
        <f t="shared" si="25"/>
        <v>13344118.767912688</v>
      </c>
      <c r="IJ25" s="37">
        <f t="shared" si="25"/>
        <v>13344118.767912688</v>
      </c>
      <c r="IK25" s="37">
        <f t="shared" si="25"/>
        <v>13344118.767912688</v>
      </c>
      <c r="IL25" s="37">
        <f t="shared" si="25"/>
        <v>13344118.767912688</v>
      </c>
      <c r="IM25" s="37">
        <f t="shared" si="25"/>
        <v>13344118.767912688</v>
      </c>
      <c r="IN25" s="37">
        <f t="shared" si="25"/>
        <v>13344118.767912688</v>
      </c>
      <c r="IO25" s="37">
        <f t="shared" si="25"/>
        <v>13344118.767912688</v>
      </c>
      <c r="IP25" s="37">
        <f t="shared" si="25"/>
        <v>13344118.767912688</v>
      </c>
      <c r="IQ25" s="37">
        <f t="shared" si="25"/>
        <v>13344118.767912688</v>
      </c>
      <c r="IR25" s="37">
        <f t="shared" si="25"/>
        <v>13344118.767912688</v>
      </c>
      <c r="IS25" s="37">
        <f t="shared" si="25"/>
        <v>13344118.767912688</v>
      </c>
      <c r="IT25" s="37">
        <f t="shared" si="25"/>
        <v>13344118.767912688</v>
      </c>
      <c r="IU25" s="37">
        <f t="shared" si="25"/>
        <v>13344118.767912688</v>
      </c>
      <c r="IV25" s="37">
        <f t="shared" si="25"/>
        <v>13344118.767912688</v>
      </c>
      <c r="IW25" s="37">
        <f t="shared" si="25"/>
        <v>13344118.767912688</v>
      </c>
      <c r="IX25" s="37">
        <f t="shared" si="25"/>
        <v>13344118.767912688</v>
      </c>
      <c r="IY25" s="37">
        <f t="shared" si="25"/>
        <v>13344118.767912688</v>
      </c>
      <c r="IZ25" s="37">
        <f t="shared" si="25"/>
        <v>13344118.767912688</v>
      </c>
      <c r="JA25" s="37">
        <f t="shared" si="25"/>
        <v>13344118.767912688</v>
      </c>
      <c r="JB25" s="37">
        <f t="shared" si="25"/>
        <v>13344118.767912688</v>
      </c>
      <c r="JC25" s="37">
        <f t="shared" si="25"/>
        <v>13344118.767912688</v>
      </c>
      <c r="JD25" s="37">
        <f t="shared" ref="JD25:KG25" si="26">JC25+JD24</f>
        <v>13344118.767912688</v>
      </c>
      <c r="JE25" s="37">
        <f t="shared" si="26"/>
        <v>13344118.767912688</v>
      </c>
      <c r="JF25" s="37">
        <f t="shared" si="26"/>
        <v>13344118.767912688</v>
      </c>
      <c r="JG25" s="37">
        <f t="shared" si="26"/>
        <v>13344118.767912688</v>
      </c>
      <c r="JH25" s="37">
        <f t="shared" si="26"/>
        <v>13344118.767912688</v>
      </c>
      <c r="JI25" s="37">
        <f t="shared" si="26"/>
        <v>13344118.767912688</v>
      </c>
      <c r="JJ25" s="37">
        <f t="shared" si="26"/>
        <v>13344118.767912688</v>
      </c>
      <c r="JK25" s="37">
        <f t="shared" si="26"/>
        <v>13344118.767912688</v>
      </c>
      <c r="JL25" s="37">
        <f t="shared" si="26"/>
        <v>13344118.767912688</v>
      </c>
      <c r="JM25" s="37">
        <f t="shared" si="26"/>
        <v>13344118.767912688</v>
      </c>
      <c r="JN25" s="37">
        <f t="shared" si="26"/>
        <v>13344118.767912688</v>
      </c>
      <c r="JO25" s="37">
        <f t="shared" si="26"/>
        <v>13344118.767912688</v>
      </c>
      <c r="JP25" s="37">
        <f t="shared" si="26"/>
        <v>13344118.767912688</v>
      </c>
      <c r="JQ25" s="37">
        <f t="shared" si="26"/>
        <v>13344118.767912688</v>
      </c>
      <c r="JR25" s="37">
        <f t="shared" si="26"/>
        <v>13344118.767912688</v>
      </c>
      <c r="JS25" s="37">
        <f t="shared" si="26"/>
        <v>13344118.767912688</v>
      </c>
      <c r="JT25" s="37">
        <f t="shared" si="26"/>
        <v>13344118.767912688</v>
      </c>
      <c r="JU25" s="37">
        <f t="shared" si="26"/>
        <v>13344118.767912688</v>
      </c>
      <c r="JV25" s="37">
        <f t="shared" si="26"/>
        <v>13344118.767912688</v>
      </c>
      <c r="JW25" s="37">
        <f t="shared" si="26"/>
        <v>13344118.767912688</v>
      </c>
      <c r="JX25" s="37">
        <f t="shared" si="26"/>
        <v>13344118.767912688</v>
      </c>
      <c r="JY25" s="37">
        <f t="shared" si="26"/>
        <v>13344118.767912688</v>
      </c>
      <c r="JZ25" s="37">
        <f t="shared" si="26"/>
        <v>13344118.767912688</v>
      </c>
      <c r="KA25" s="37">
        <f t="shared" si="26"/>
        <v>13344118.767912688</v>
      </c>
      <c r="KB25" s="37">
        <f t="shared" si="26"/>
        <v>13344118.767912688</v>
      </c>
      <c r="KC25" s="37">
        <f t="shared" si="26"/>
        <v>13344118.767912688</v>
      </c>
      <c r="KD25" s="37">
        <f t="shared" si="26"/>
        <v>13344118.767912688</v>
      </c>
      <c r="KE25" s="37">
        <f t="shared" si="26"/>
        <v>13344118.767912688</v>
      </c>
      <c r="KF25" s="37">
        <f t="shared" si="26"/>
        <v>13344118.767912688</v>
      </c>
      <c r="KG25" s="38">
        <f t="shared" si="26"/>
        <v>13344118.767912688</v>
      </c>
    </row>
    <row r="26" spans="1:365" s="1" customFormat="1">
      <c r="B26" s="477" t="s">
        <v>717</v>
      </c>
      <c r="C26" s="60" t="s">
        <v>712</v>
      </c>
      <c r="D26" s="61">
        <f t="shared" si="6"/>
        <v>51398.452387124664</v>
      </c>
      <c r="E26" s="33">
        <f t="shared" ref="E26:BP26" si="27">E22-E24</f>
        <v>49027.93403281577</v>
      </c>
      <c r="F26" s="34">
        <f t="shared" si="27"/>
        <v>-42414.607598357186</v>
      </c>
      <c r="G26" s="34">
        <f t="shared" si="27"/>
        <v>38401.583763503033</v>
      </c>
      <c r="H26" s="34">
        <f t="shared" si="27"/>
        <v>33010.093795892361</v>
      </c>
      <c r="I26" s="34">
        <f t="shared" si="27"/>
        <v>-8740.5779376140126</v>
      </c>
      <c r="J26" s="34">
        <f t="shared" si="27"/>
        <v>17612.140338633792</v>
      </c>
      <c r="K26" s="34">
        <f t="shared" si="27"/>
        <v>-29762.048832487781</v>
      </c>
      <c r="L26" s="34">
        <f t="shared" si="27"/>
        <v>-7854.6000034833123</v>
      </c>
      <c r="M26" s="34">
        <f t="shared" si="27"/>
        <v>989.44597217597766</v>
      </c>
      <c r="N26" s="34">
        <f t="shared" si="27"/>
        <v>-77229.42603573337</v>
      </c>
      <c r="O26" s="34">
        <f t="shared" si="27"/>
        <v>32470.860203579912</v>
      </c>
      <c r="P26" s="34">
        <f t="shared" si="27"/>
        <v>-106117.03832217446</v>
      </c>
      <c r="Q26" s="34">
        <f t="shared" si="27"/>
        <v>-11631.192819716889</v>
      </c>
      <c r="R26" s="34">
        <f t="shared" si="27"/>
        <v>-8154.0487273025647</v>
      </c>
      <c r="S26" s="34">
        <f t="shared" si="27"/>
        <v>-20657.379705399231</v>
      </c>
      <c r="T26" s="34">
        <f t="shared" si="27"/>
        <v>1520.1754320234468</v>
      </c>
      <c r="U26" s="34">
        <f t="shared" si="27"/>
        <v>-133987.68646399523</v>
      </c>
      <c r="V26" s="34">
        <f t="shared" si="27"/>
        <v>21470.136062362406</v>
      </c>
      <c r="W26" s="34">
        <f t="shared" si="27"/>
        <v>-25137.948150170894</v>
      </c>
      <c r="X26" s="34">
        <f t="shared" si="27"/>
        <v>68172.545677111135</v>
      </c>
      <c r="Y26" s="34">
        <f t="shared" si="27"/>
        <v>16935.240929320396</v>
      </c>
      <c r="Z26" s="34">
        <f t="shared" si="27"/>
        <v>19397.920287629517</v>
      </c>
      <c r="AA26" s="34">
        <f t="shared" si="27"/>
        <v>20637.656500642028</v>
      </c>
      <c r="AB26" s="34">
        <f t="shared" si="27"/>
        <v>-237285.1395942347</v>
      </c>
      <c r="AC26" s="34">
        <f t="shared" si="27"/>
        <v>247978.06099450222</v>
      </c>
      <c r="AD26" s="34">
        <f t="shared" si="27"/>
        <v>-22685.3319772674</v>
      </c>
      <c r="AE26" s="34">
        <f t="shared" si="27"/>
        <v>20452.416898753421</v>
      </c>
      <c r="AF26" s="34">
        <f t="shared" si="27"/>
        <v>47107.069317164482</v>
      </c>
      <c r="AG26" s="34">
        <f t="shared" si="27"/>
        <v>21238.951825531403</v>
      </c>
      <c r="AH26" s="34">
        <f t="shared" si="27"/>
        <v>2838.0615472677164</v>
      </c>
      <c r="AI26" s="34">
        <f t="shared" si="27"/>
        <v>24913.598143431125</v>
      </c>
      <c r="AJ26" s="34">
        <f t="shared" si="27"/>
        <v>-24874.594411106315</v>
      </c>
      <c r="AK26" s="34">
        <f t="shared" si="27"/>
        <v>-110612.19274643942</v>
      </c>
      <c r="AL26" s="34">
        <f t="shared" si="27"/>
        <v>133308.69927961437</v>
      </c>
      <c r="AM26" s="34">
        <f t="shared" si="27"/>
        <v>100552.36992443449</v>
      </c>
      <c r="AN26" s="34">
        <f t="shared" si="27"/>
        <v>-194632.58816735726</v>
      </c>
      <c r="AO26" s="34">
        <f t="shared" si="27"/>
        <v>-101170.79977896606</v>
      </c>
      <c r="AP26" s="34">
        <f t="shared" si="27"/>
        <v>41814.195414915492</v>
      </c>
      <c r="AQ26" s="34">
        <f t="shared" si="27"/>
        <v>30263.148644880202</v>
      </c>
      <c r="AR26" s="34">
        <f t="shared" si="27"/>
        <v>-22828.521439757067</v>
      </c>
      <c r="AS26" s="34">
        <f t="shared" si="27"/>
        <v>75.752247623851872</v>
      </c>
      <c r="AT26" s="34">
        <f t="shared" si="27"/>
        <v>-25124.536929806345</v>
      </c>
      <c r="AU26" s="34">
        <f t="shared" si="27"/>
        <v>727574.59529781551</v>
      </c>
      <c r="AV26" s="34">
        <f t="shared" si="27"/>
        <v>-635018.89329556492</v>
      </c>
      <c r="AW26" s="34">
        <f t="shared" si="27"/>
        <v>197713.9775277343</v>
      </c>
      <c r="AX26" s="34">
        <f t="shared" si="27"/>
        <v>6062.1622941034584</v>
      </c>
      <c r="AY26" s="34">
        <f t="shared" si="27"/>
        <v>39082.515310168892</v>
      </c>
      <c r="AZ26" s="34">
        <f t="shared" si="27"/>
        <v>-51566.980575446738</v>
      </c>
      <c r="BA26" s="34">
        <f t="shared" si="27"/>
        <v>45708.903379372699</v>
      </c>
      <c r="BB26" s="34">
        <f t="shared" si="27"/>
        <v>41948.201468492582</v>
      </c>
      <c r="BC26" s="34">
        <f t="shared" si="27"/>
        <v>103033.61434189529</v>
      </c>
      <c r="BD26" s="34">
        <f t="shared" si="27"/>
        <v>-179741.52761890794</v>
      </c>
      <c r="BE26" s="34">
        <f t="shared" si="27"/>
        <v>-13734.646018916508</v>
      </c>
      <c r="BF26" s="34">
        <f t="shared" si="27"/>
        <v>16475.321984463139</v>
      </c>
      <c r="BG26" s="34">
        <f t="shared" si="27"/>
        <v>1787311.9858857973</v>
      </c>
      <c r="BH26" s="34">
        <f t="shared" si="27"/>
        <v>-11973.041896052193</v>
      </c>
      <c r="BI26" s="34">
        <f t="shared" si="27"/>
        <v>48502.865651150962</v>
      </c>
      <c r="BJ26" s="34">
        <f t="shared" si="27"/>
        <v>108098.25690845764</v>
      </c>
      <c r="BK26" s="34">
        <f t="shared" si="27"/>
        <v>93223.620846893842</v>
      </c>
      <c r="BL26" s="34">
        <f t="shared" si="27"/>
        <v>7688.378674273059</v>
      </c>
      <c r="BM26" s="34">
        <f t="shared" si="27"/>
        <v>206728.69978026184</v>
      </c>
      <c r="BN26" s="34">
        <f t="shared" si="27"/>
        <v>50758.872565644153</v>
      </c>
      <c r="BO26" s="34">
        <f t="shared" si="27"/>
        <v>26973.196104225281</v>
      </c>
      <c r="BP26" s="224">
        <f t="shared" si="27"/>
        <v>51398.452387124664</v>
      </c>
      <c r="BQ26" s="34">
        <f t="shared" ref="BQ26:EB26" si="28">BQ22-BQ24</f>
        <v>285558.6030292894</v>
      </c>
      <c r="BR26" s="34">
        <f t="shared" si="28"/>
        <v>102024.16956700331</v>
      </c>
      <c r="BS26" s="34">
        <f t="shared" si="28"/>
        <v>1294384.1458660676</v>
      </c>
      <c r="BT26" s="34">
        <f t="shared" si="28"/>
        <v>185699.07007039207</v>
      </c>
      <c r="BU26" s="34">
        <f t="shared" si="28"/>
        <v>260611.02720482863</v>
      </c>
      <c r="BV26" s="34">
        <f t="shared" si="28"/>
        <v>173212.41812059938</v>
      </c>
      <c r="BW26" s="34">
        <f t="shared" si="28"/>
        <v>232650.61353715273</v>
      </c>
      <c r="BX26" s="34">
        <f t="shared" si="28"/>
        <v>413507.52604145108</v>
      </c>
      <c r="BY26" s="34">
        <f t="shared" si="28"/>
        <v>435930.60861397895</v>
      </c>
      <c r="BZ26" s="34">
        <f t="shared" si="28"/>
        <v>508594.37874031934</v>
      </c>
      <c r="CA26" s="34">
        <f t="shared" si="28"/>
        <v>350687.10990150011</v>
      </c>
      <c r="CB26" s="34">
        <f t="shared" si="28"/>
        <v>351758.58638990473</v>
      </c>
      <c r="CC26" s="34">
        <f t="shared" si="28"/>
        <v>362938.90327040694</v>
      </c>
      <c r="CD26" s="34">
        <f t="shared" si="28"/>
        <v>427439.17126477871</v>
      </c>
      <c r="CE26" s="34">
        <f t="shared" si="28"/>
        <v>1468898.8727042405</v>
      </c>
      <c r="CF26" s="34">
        <f t="shared" si="28"/>
        <v>412108.52458429598</v>
      </c>
      <c r="CG26" s="34">
        <f t="shared" si="28"/>
        <v>417395.70326218574</v>
      </c>
      <c r="CH26" s="34">
        <f t="shared" si="28"/>
        <v>384587.06566095829</v>
      </c>
      <c r="CI26" s="34">
        <f t="shared" si="28"/>
        <v>419244.27922919247</v>
      </c>
      <c r="CJ26" s="34">
        <f t="shared" si="28"/>
        <v>366279.42938632792</v>
      </c>
      <c r="CK26" s="34">
        <f t="shared" si="28"/>
        <v>1023022.2452216456</v>
      </c>
      <c r="CL26" s="34">
        <f t="shared" si="28"/>
        <v>356295.7781694397</v>
      </c>
      <c r="CM26" s="34">
        <f t="shared" si="28"/>
        <v>477346.81041261507</v>
      </c>
      <c r="CN26" s="34">
        <f t="shared" si="28"/>
        <v>735011.89140254655</v>
      </c>
      <c r="CO26" s="34">
        <f t="shared" si="28"/>
        <v>651377.51936510496</v>
      </c>
      <c r="CP26" s="34">
        <f t="shared" si="28"/>
        <v>436924.32906034146</v>
      </c>
      <c r="CQ26" s="34">
        <f t="shared" si="28"/>
        <v>1704321.8693763213</v>
      </c>
      <c r="CR26" s="34">
        <f t="shared" si="28"/>
        <v>934001.04020430462</v>
      </c>
      <c r="CS26" s="34">
        <f t="shared" si="28"/>
        <v>621541.98375023564</v>
      </c>
      <c r="CT26" s="34">
        <f t="shared" si="28"/>
        <v>533736.83856877428</v>
      </c>
      <c r="CU26" s="34">
        <f t="shared" si="28"/>
        <v>368697.97905351373</v>
      </c>
      <c r="CV26" s="34">
        <f t="shared" si="28"/>
        <v>290369.14868740371</v>
      </c>
      <c r="CW26" s="34">
        <f t="shared" si="28"/>
        <v>219966.052497906</v>
      </c>
      <c r="CX26" s="34">
        <f t="shared" si="28"/>
        <v>138971.04189719338</v>
      </c>
      <c r="CY26" s="34">
        <f t="shared" si="28"/>
        <v>139571.16135734957</v>
      </c>
      <c r="CZ26" s="34">
        <f t="shared" si="28"/>
        <v>98659.772995486681</v>
      </c>
      <c r="DA26" s="34">
        <f t="shared" si="28"/>
        <v>123201.85321012039</v>
      </c>
      <c r="DB26" s="34">
        <f t="shared" si="28"/>
        <v>100943.78572731116</v>
      </c>
      <c r="DC26" s="34">
        <f t="shared" si="28"/>
        <v>1200947.8088631819</v>
      </c>
      <c r="DD26" s="34">
        <f t="shared" si="28"/>
        <v>150269.79451859757</v>
      </c>
      <c r="DE26" s="34">
        <f t="shared" si="28"/>
        <v>127380.2996340026</v>
      </c>
      <c r="DF26" s="34">
        <f t="shared" si="28"/>
        <v>97922.676662429978</v>
      </c>
      <c r="DG26" s="34">
        <f t="shared" si="28"/>
        <v>149849.21918297998</v>
      </c>
      <c r="DH26" s="34">
        <f t="shared" si="28"/>
        <v>96370.317674556485</v>
      </c>
      <c r="DI26" s="34">
        <f t="shared" si="28"/>
        <v>63967.089526494827</v>
      </c>
      <c r="DJ26" s="34">
        <f t="shared" si="28"/>
        <v>58671.756193161491</v>
      </c>
      <c r="DK26" s="34">
        <f t="shared" si="28"/>
        <v>40246.849788647996</v>
      </c>
      <c r="DL26" s="34">
        <f t="shared" si="28"/>
        <v>40064.169788647996</v>
      </c>
      <c r="DM26" s="34">
        <f t="shared" si="28"/>
        <v>48024.169788647996</v>
      </c>
      <c r="DN26" s="34">
        <f t="shared" si="28"/>
        <v>40064.169788647996</v>
      </c>
      <c r="DO26" s="34">
        <f t="shared" si="28"/>
        <v>1133024.1697886479</v>
      </c>
      <c r="DP26" s="34">
        <f t="shared" si="28"/>
        <v>62975.369788647993</v>
      </c>
      <c r="DQ26" s="34">
        <f t="shared" si="28"/>
        <v>69246.049788648001</v>
      </c>
      <c r="DR26" s="34">
        <f t="shared" si="28"/>
        <v>63119.96315238627</v>
      </c>
      <c r="DS26" s="34">
        <f t="shared" si="28"/>
        <v>120308.29648571958</v>
      </c>
      <c r="DT26" s="34">
        <f t="shared" si="28"/>
        <v>49304.96315238627</v>
      </c>
      <c r="DU26" s="34">
        <f t="shared" si="28"/>
        <v>40176.96315238627</v>
      </c>
      <c r="DV26" s="34">
        <f t="shared" si="28"/>
        <v>46214.96315238627</v>
      </c>
      <c r="DW26" s="34">
        <f t="shared" si="28"/>
        <v>40397.64315238627</v>
      </c>
      <c r="DX26" s="34">
        <f t="shared" si="28"/>
        <v>40214.96315238627</v>
      </c>
      <c r="DY26" s="34">
        <f t="shared" si="28"/>
        <v>40174.96315238627</v>
      </c>
      <c r="DZ26" s="34">
        <f t="shared" si="28"/>
        <v>40214.96315238627</v>
      </c>
      <c r="EA26" s="34">
        <f t="shared" si="28"/>
        <v>1132174.9631523862</v>
      </c>
      <c r="EB26" s="34">
        <f t="shared" si="28"/>
        <v>63126.163152386274</v>
      </c>
      <c r="EC26" s="34">
        <f t="shared" ref="EC26:GN26" si="29">EC22-EC24</f>
        <v>72196.843152386267</v>
      </c>
      <c r="ED26" s="34">
        <f t="shared" si="29"/>
        <v>43273.513049069923</v>
      </c>
      <c r="EE26" s="34">
        <f t="shared" si="29"/>
        <v>107465.84638240322</v>
      </c>
      <c r="EF26" s="34">
        <f t="shared" si="29"/>
        <v>55705.846382403222</v>
      </c>
      <c r="EG26" s="34">
        <f t="shared" si="29"/>
        <v>40334.513049069923</v>
      </c>
      <c r="EH26" s="34">
        <f t="shared" si="29"/>
        <v>40372.513049069923</v>
      </c>
      <c r="EI26" s="34">
        <f t="shared" si="29"/>
        <v>40555.193049069923</v>
      </c>
      <c r="EJ26" s="34">
        <f t="shared" si="29"/>
        <v>40372.513049069923</v>
      </c>
      <c r="EK26" s="34">
        <f t="shared" si="29"/>
        <v>40332.513049069923</v>
      </c>
      <c r="EL26" s="34">
        <f t="shared" si="29"/>
        <v>40372.513049069923</v>
      </c>
      <c r="EM26" s="34">
        <f t="shared" si="29"/>
        <v>1129332.5130490698</v>
      </c>
      <c r="EN26" s="34">
        <f t="shared" si="29"/>
        <v>63283.71304906992</v>
      </c>
      <c r="EO26" s="34">
        <f t="shared" si="29"/>
        <v>49924.843049069925</v>
      </c>
      <c r="EP26" s="34">
        <f t="shared" si="29"/>
        <v>56396.956947381404</v>
      </c>
      <c r="EQ26" s="34">
        <f t="shared" si="29"/>
        <v>102289.9569473814</v>
      </c>
      <c r="ER26" s="34">
        <f t="shared" si="29"/>
        <v>74193.956947381404</v>
      </c>
      <c r="ES26" s="34">
        <f t="shared" si="29"/>
        <v>64317.610382407292</v>
      </c>
      <c r="ET26" s="34">
        <f t="shared" si="29"/>
        <v>64193.956947381404</v>
      </c>
      <c r="EU26" s="34">
        <f t="shared" si="29"/>
        <v>40712.636947381397</v>
      </c>
      <c r="EV26" s="34">
        <f t="shared" si="29"/>
        <v>40529.956947381404</v>
      </c>
      <c r="EW26" s="34">
        <f t="shared" si="29"/>
        <v>48489.956947381404</v>
      </c>
      <c r="EX26" s="34">
        <f t="shared" si="29"/>
        <v>40529.956947381404</v>
      </c>
      <c r="EY26" s="34">
        <f t="shared" si="29"/>
        <v>1129489.9569473814</v>
      </c>
      <c r="EZ26" s="34">
        <f t="shared" si="29"/>
        <v>74105.156947381402</v>
      </c>
      <c r="FA26" s="34">
        <f t="shared" si="29"/>
        <v>3340483.8369473815</v>
      </c>
      <c r="FB26" s="34">
        <f t="shared" si="29"/>
        <v>64258.439219996319</v>
      </c>
      <c r="FC26" s="34">
        <f t="shared" si="29"/>
        <v>95457.439219996319</v>
      </c>
      <c r="FD26" s="34">
        <f t="shared" si="29"/>
        <v>75151.679219996309</v>
      </c>
      <c r="FE26" s="34">
        <f t="shared" si="29"/>
        <v>77314.58887239758</v>
      </c>
      <c r="FF26" s="34">
        <f t="shared" si="29"/>
        <v>52531.588872397573</v>
      </c>
      <c r="FG26" s="34">
        <f t="shared" si="29"/>
        <v>58631.588872397573</v>
      </c>
      <c r="FH26" s="34">
        <f t="shared" si="29"/>
        <v>47631.588872397573</v>
      </c>
      <c r="FI26" s="34">
        <f t="shared" si="29"/>
        <v>38631.588872397573</v>
      </c>
      <c r="FJ26" s="34">
        <f t="shared" si="29"/>
        <v>38631.588872397573</v>
      </c>
      <c r="FK26" s="34">
        <f t="shared" si="29"/>
        <v>40131.588872397573</v>
      </c>
      <c r="FL26" s="34">
        <f t="shared" si="29"/>
        <v>40131.588872397573</v>
      </c>
      <c r="FM26" s="34">
        <f t="shared" si="29"/>
        <v>48869.588872397573</v>
      </c>
      <c r="FN26" s="34">
        <f t="shared" si="29"/>
        <v>50631.588872397573</v>
      </c>
      <c r="FO26" s="34">
        <f t="shared" si="29"/>
        <v>50786.588872397573</v>
      </c>
      <c r="FP26" s="34">
        <f t="shared" si="29"/>
        <v>46786.588872397573</v>
      </c>
      <c r="FQ26" s="34">
        <f t="shared" si="29"/>
        <v>48786.588872397573</v>
      </c>
      <c r="FR26" s="34">
        <f t="shared" si="29"/>
        <v>53786.588872397573</v>
      </c>
      <c r="FS26" s="34">
        <f t="shared" si="29"/>
        <v>58786.588872397573</v>
      </c>
      <c r="FT26" s="34">
        <f t="shared" si="29"/>
        <v>47786.588872397573</v>
      </c>
      <c r="FU26" s="34">
        <f t="shared" si="29"/>
        <v>38786.588872397573</v>
      </c>
      <c r="FV26" s="34">
        <f t="shared" si="29"/>
        <v>38786.588872397573</v>
      </c>
      <c r="FW26" s="34">
        <f t="shared" si="29"/>
        <v>40286.588872397573</v>
      </c>
      <c r="FX26" s="34">
        <f t="shared" si="29"/>
        <v>50786.938872397564</v>
      </c>
      <c r="FY26" s="34">
        <f t="shared" si="29"/>
        <v>59524.938872397564</v>
      </c>
      <c r="FZ26" s="34">
        <f t="shared" si="29"/>
        <v>71286.938872397572</v>
      </c>
      <c r="GA26" s="34">
        <f t="shared" si="29"/>
        <v>51286.938872397564</v>
      </c>
      <c r="GB26" s="34">
        <f t="shared" si="29"/>
        <v>47286.938872397564</v>
      </c>
      <c r="GC26" s="34">
        <f t="shared" si="29"/>
        <v>49286.938872397564</v>
      </c>
      <c r="GD26" s="34">
        <f t="shared" si="29"/>
        <v>54286.938872397564</v>
      </c>
      <c r="GE26" s="34">
        <f t="shared" si="29"/>
        <v>59286.938872397564</v>
      </c>
      <c r="GF26" s="34">
        <f t="shared" si="29"/>
        <v>48286.938872397564</v>
      </c>
      <c r="GG26" s="34">
        <f t="shared" si="29"/>
        <v>39286.938872397564</v>
      </c>
      <c r="GH26" s="34">
        <f t="shared" si="29"/>
        <v>39286.938872397564</v>
      </c>
      <c r="GI26" s="34">
        <f t="shared" si="29"/>
        <v>40786.938872397564</v>
      </c>
      <c r="GJ26" s="34">
        <f t="shared" si="29"/>
        <v>50786.938872397564</v>
      </c>
      <c r="GK26" s="34">
        <f t="shared" si="29"/>
        <v>59524.938872397564</v>
      </c>
      <c r="GL26" s="34">
        <f t="shared" si="29"/>
        <v>71286.938872397572</v>
      </c>
      <c r="GM26" s="34">
        <f t="shared" si="29"/>
        <v>51286.938872397564</v>
      </c>
      <c r="GN26" s="34">
        <f t="shared" si="29"/>
        <v>47286.938872397564</v>
      </c>
      <c r="GO26" s="34">
        <f t="shared" ref="GO26:IZ26" si="30">GO22-GO24</f>
        <v>49286.938872397564</v>
      </c>
      <c r="GP26" s="34">
        <f t="shared" si="30"/>
        <v>54286.938872397564</v>
      </c>
      <c r="GQ26" s="34">
        <f t="shared" si="30"/>
        <v>59286.938872397564</v>
      </c>
      <c r="GR26" s="34">
        <f t="shared" si="30"/>
        <v>48286.938872397564</v>
      </c>
      <c r="GS26" s="34">
        <f t="shared" si="30"/>
        <v>39286.938872397564</v>
      </c>
      <c r="GT26" s="34">
        <f t="shared" si="30"/>
        <v>39286.938872397564</v>
      </c>
      <c r="GU26" s="34">
        <f t="shared" si="30"/>
        <v>40786.938872397564</v>
      </c>
      <c r="GV26" s="34">
        <f t="shared" si="30"/>
        <v>50786.938872397564</v>
      </c>
      <c r="GW26" s="34">
        <f t="shared" si="30"/>
        <v>59524.938872397564</v>
      </c>
      <c r="GX26" s="34">
        <f t="shared" si="30"/>
        <v>71286.938872397572</v>
      </c>
      <c r="GY26" s="34">
        <f t="shared" si="30"/>
        <v>51286.938872397564</v>
      </c>
      <c r="GZ26" s="34">
        <f t="shared" si="30"/>
        <v>47286.938872397564</v>
      </c>
      <c r="HA26" s="34">
        <f t="shared" si="30"/>
        <v>49286.938872397564</v>
      </c>
      <c r="HB26" s="34">
        <f t="shared" si="30"/>
        <v>54286.938872397564</v>
      </c>
      <c r="HC26" s="34">
        <f t="shared" si="30"/>
        <v>59286.938872397564</v>
      </c>
      <c r="HD26" s="34">
        <f t="shared" si="30"/>
        <v>48286.938872397564</v>
      </c>
      <c r="HE26" s="34">
        <f t="shared" si="30"/>
        <v>39286.938872397564</v>
      </c>
      <c r="HF26" s="34">
        <f t="shared" si="30"/>
        <v>39286.938872397564</v>
      </c>
      <c r="HG26" s="34">
        <f t="shared" si="30"/>
        <v>40786.938872397564</v>
      </c>
      <c r="HH26" s="34">
        <f t="shared" si="30"/>
        <v>50786.938872397564</v>
      </c>
      <c r="HI26" s="34">
        <f t="shared" si="30"/>
        <v>59524.938872397564</v>
      </c>
      <c r="HJ26" s="34">
        <f t="shared" si="30"/>
        <v>71286.938872397572</v>
      </c>
      <c r="HK26" s="34">
        <f t="shared" si="30"/>
        <v>51286.938872397564</v>
      </c>
      <c r="HL26" s="34">
        <f t="shared" si="30"/>
        <v>47286.938872397564</v>
      </c>
      <c r="HM26" s="34">
        <f t="shared" si="30"/>
        <v>49286.938872397564</v>
      </c>
      <c r="HN26" s="34">
        <f t="shared" si="30"/>
        <v>54286.938872397564</v>
      </c>
      <c r="HO26" s="34">
        <f t="shared" si="30"/>
        <v>59286.938872397564</v>
      </c>
      <c r="HP26" s="34">
        <f t="shared" si="30"/>
        <v>48286.938872397564</v>
      </c>
      <c r="HQ26" s="34">
        <f t="shared" si="30"/>
        <v>39286.938872397564</v>
      </c>
      <c r="HR26" s="34">
        <f t="shared" si="30"/>
        <v>39286.938872397564</v>
      </c>
      <c r="HS26" s="34">
        <f t="shared" si="30"/>
        <v>40786.938872397564</v>
      </c>
      <c r="HT26" s="34">
        <f t="shared" si="30"/>
        <v>50786.938872397564</v>
      </c>
      <c r="HU26" s="34">
        <f t="shared" si="30"/>
        <v>59524.938872397564</v>
      </c>
      <c r="HV26" s="34">
        <f t="shared" si="30"/>
        <v>71286.938872397572</v>
      </c>
      <c r="HW26" s="34">
        <f t="shared" si="30"/>
        <v>51286.938872397564</v>
      </c>
      <c r="HX26" s="34">
        <f t="shared" si="30"/>
        <v>47286.938872397564</v>
      </c>
      <c r="HY26" s="34">
        <f t="shared" si="30"/>
        <v>49286.938872397564</v>
      </c>
      <c r="HZ26" s="34">
        <f t="shared" si="30"/>
        <v>54286.938872397564</v>
      </c>
      <c r="IA26" s="34">
        <f t="shared" si="30"/>
        <v>59286.938872397564</v>
      </c>
      <c r="IB26" s="34">
        <f t="shared" si="30"/>
        <v>48286.938872397564</v>
      </c>
      <c r="IC26" s="34">
        <f t="shared" si="30"/>
        <v>39286.938872397564</v>
      </c>
      <c r="ID26" s="34">
        <f t="shared" si="30"/>
        <v>39286.938872397564</v>
      </c>
      <c r="IE26" s="34">
        <f t="shared" si="30"/>
        <v>40786.938872397564</v>
      </c>
      <c r="IF26" s="34">
        <f t="shared" si="30"/>
        <v>50786.938872397564</v>
      </c>
      <c r="IG26" s="34">
        <f t="shared" si="30"/>
        <v>59524.938872397564</v>
      </c>
      <c r="IH26" s="34">
        <f t="shared" si="30"/>
        <v>71286.938872397572</v>
      </c>
      <c r="II26" s="34">
        <f t="shared" si="30"/>
        <v>51286.938872397564</v>
      </c>
      <c r="IJ26" s="34">
        <f t="shared" si="30"/>
        <v>47286.938872397564</v>
      </c>
      <c r="IK26" s="34">
        <f t="shared" si="30"/>
        <v>49286.938872397564</v>
      </c>
      <c r="IL26" s="34">
        <f t="shared" si="30"/>
        <v>54286.938872397564</v>
      </c>
      <c r="IM26" s="34">
        <f t="shared" si="30"/>
        <v>59286.938872397564</v>
      </c>
      <c r="IN26" s="34">
        <f t="shared" si="30"/>
        <v>48286.938872397564</v>
      </c>
      <c r="IO26" s="34">
        <f t="shared" si="30"/>
        <v>39286.938872397564</v>
      </c>
      <c r="IP26" s="34">
        <f t="shared" si="30"/>
        <v>39286.938872397564</v>
      </c>
      <c r="IQ26" s="34">
        <f t="shared" si="30"/>
        <v>40786.938872397564</v>
      </c>
      <c r="IR26" s="34">
        <f t="shared" si="30"/>
        <v>50786.938872397564</v>
      </c>
      <c r="IS26" s="34">
        <f t="shared" si="30"/>
        <v>59524.938872397564</v>
      </c>
      <c r="IT26" s="34">
        <f t="shared" si="30"/>
        <v>71286.938872397572</v>
      </c>
      <c r="IU26" s="34">
        <f t="shared" si="30"/>
        <v>51286.938872397564</v>
      </c>
      <c r="IV26" s="34">
        <f t="shared" si="30"/>
        <v>47286.938872397564</v>
      </c>
      <c r="IW26" s="34">
        <f t="shared" si="30"/>
        <v>49286.938872397564</v>
      </c>
      <c r="IX26" s="34">
        <f t="shared" si="30"/>
        <v>54286.938872397564</v>
      </c>
      <c r="IY26" s="34">
        <f t="shared" si="30"/>
        <v>59286.938872397564</v>
      </c>
      <c r="IZ26" s="34">
        <f t="shared" si="30"/>
        <v>48286.938872397564</v>
      </c>
      <c r="JA26" s="34">
        <f t="shared" ref="JA26:KG26" si="31">JA22-JA24</f>
        <v>39286.938872397564</v>
      </c>
      <c r="JB26" s="34">
        <f t="shared" si="31"/>
        <v>39286.938872397564</v>
      </c>
      <c r="JC26" s="34">
        <f t="shared" si="31"/>
        <v>40786.938872397564</v>
      </c>
      <c r="JD26" s="34">
        <f t="shared" si="31"/>
        <v>50786.938872397564</v>
      </c>
      <c r="JE26" s="34">
        <f t="shared" si="31"/>
        <v>59524.938872397564</v>
      </c>
      <c r="JF26" s="34">
        <f t="shared" si="31"/>
        <v>71286.938872397572</v>
      </c>
      <c r="JG26" s="34">
        <f t="shared" si="31"/>
        <v>51286.938872397564</v>
      </c>
      <c r="JH26" s="34">
        <f t="shared" si="31"/>
        <v>47286.938872397564</v>
      </c>
      <c r="JI26" s="34">
        <f t="shared" si="31"/>
        <v>49286.938872397564</v>
      </c>
      <c r="JJ26" s="34">
        <f t="shared" si="31"/>
        <v>54286.938872397564</v>
      </c>
      <c r="JK26" s="34">
        <f t="shared" si="31"/>
        <v>59286.938872397564</v>
      </c>
      <c r="JL26" s="34">
        <f t="shared" si="31"/>
        <v>48286.938872397564</v>
      </c>
      <c r="JM26" s="34">
        <f t="shared" si="31"/>
        <v>39286.938872397564</v>
      </c>
      <c r="JN26" s="34">
        <f t="shared" si="31"/>
        <v>39286.938872397564</v>
      </c>
      <c r="JO26" s="34">
        <f t="shared" si="31"/>
        <v>40786.938872397564</v>
      </c>
      <c r="JP26" s="34">
        <f t="shared" si="31"/>
        <v>50786.938872397564</v>
      </c>
      <c r="JQ26" s="34">
        <f t="shared" si="31"/>
        <v>59524.938872397564</v>
      </c>
      <c r="JR26" s="34">
        <f t="shared" si="31"/>
        <v>71286.938872397572</v>
      </c>
      <c r="JS26" s="34">
        <f t="shared" si="31"/>
        <v>51286.938872397564</v>
      </c>
      <c r="JT26" s="34">
        <f t="shared" si="31"/>
        <v>47286.938872397564</v>
      </c>
      <c r="JU26" s="34">
        <f t="shared" si="31"/>
        <v>49286.938872397564</v>
      </c>
      <c r="JV26" s="34">
        <f t="shared" si="31"/>
        <v>54286.938872397564</v>
      </c>
      <c r="JW26" s="34">
        <f t="shared" si="31"/>
        <v>59286.938872397564</v>
      </c>
      <c r="JX26" s="34">
        <f t="shared" si="31"/>
        <v>48286.938872397564</v>
      </c>
      <c r="JY26" s="34">
        <f t="shared" si="31"/>
        <v>39286.938872397564</v>
      </c>
      <c r="JZ26" s="34">
        <f t="shared" si="31"/>
        <v>39286.938872397564</v>
      </c>
      <c r="KA26" s="34">
        <f t="shared" si="31"/>
        <v>40786.938872397564</v>
      </c>
      <c r="KB26" s="34">
        <f t="shared" si="31"/>
        <v>50786.938872397564</v>
      </c>
      <c r="KC26" s="34">
        <f t="shared" si="31"/>
        <v>59524.938872397564</v>
      </c>
      <c r="KD26" s="34">
        <f t="shared" si="31"/>
        <v>71286.938872397572</v>
      </c>
      <c r="KE26" s="34">
        <f t="shared" si="31"/>
        <v>51286.938872397564</v>
      </c>
      <c r="KF26" s="34">
        <f t="shared" si="31"/>
        <v>47286.938872397564</v>
      </c>
      <c r="KG26" s="35">
        <f t="shared" si="31"/>
        <v>44152.58</v>
      </c>
    </row>
    <row r="27" spans="1:365" s="1" customFormat="1" ht="16" thickBot="1">
      <c r="B27" s="478"/>
      <c r="C27" s="62" t="s">
        <v>713</v>
      </c>
      <c r="D27" s="63">
        <f t="shared" si="6"/>
        <v>2445536.3285954255</v>
      </c>
      <c r="E27" s="36">
        <f>E26</f>
        <v>49027.93403281577</v>
      </c>
      <c r="F27" s="37">
        <f>E27+F26</f>
        <v>6613.3264344585841</v>
      </c>
      <c r="G27" s="37">
        <f>F27+G26</f>
        <v>45014.910197961617</v>
      </c>
      <c r="H27" s="37">
        <f t="shared" ref="H27:M27" si="32">G27+H26</f>
        <v>78025.003993853985</v>
      </c>
      <c r="I27" s="37">
        <f t="shared" si="32"/>
        <v>69284.426056239972</v>
      </c>
      <c r="J27" s="37">
        <f t="shared" si="32"/>
        <v>86896.566394873764</v>
      </c>
      <c r="K27" s="37">
        <f t="shared" si="32"/>
        <v>57134.517562385983</v>
      </c>
      <c r="L27" s="37">
        <f t="shared" si="32"/>
        <v>49279.917558902671</v>
      </c>
      <c r="M27" s="37">
        <f t="shared" si="32"/>
        <v>50269.363531078649</v>
      </c>
      <c r="N27" s="37">
        <f t="shared" ref="N27" si="33">M27+N26</f>
        <v>-26960.062504654721</v>
      </c>
      <c r="O27" s="37">
        <f t="shared" ref="O27" si="34">N27+O26</f>
        <v>5510.7976989251911</v>
      </c>
      <c r="P27" s="37">
        <f t="shared" ref="P27" si="35">O27+P26</f>
        <v>-100606.24062324926</v>
      </c>
      <c r="Q27" s="37">
        <f t="shared" ref="Q27:S27" si="36">P27+Q26</f>
        <v>-112237.43344296615</v>
      </c>
      <c r="R27" s="37">
        <f t="shared" si="36"/>
        <v>-120391.48217026872</v>
      </c>
      <c r="S27" s="37">
        <f t="shared" si="36"/>
        <v>-141048.86187566794</v>
      </c>
      <c r="T27" s="37">
        <f t="shared" ref="T27" si="37">S27+T26</f>
        <v>-139528.68644364449</v>
      </c>
      <c r="U27" s="37">
        <f t="shared" ref="U27" si="38">T27+U26</f>
        <v>-273516.37290763971</v>
      </c>
      <c r="V27" s="37">
        <f t="shared" ref="V27" si="39">U27+V26</f>
        <v>-252046.23684527731</v>
      </c>
      <c r="W27" s="37">
        <f t="shared" ref="W27:Y27" si="40">V27+W26</f>
        <v>-277184.18499544822</v>
      </c>
      <c r="X27" s="37">
        <f t="shared" si="40"/>
        <v>-209011.63931833708</v>
      </c>
      <c r="Y27" s="37">
        <f t="shared" si="40"/>
        <v>-192076.39838901669</v>
      </c>
      <c r="Z27" s="37">
        <f t="shared" ref="Z27" si="41">Y27+Z26</f>
        <v>-172678.47810138715</v>
      </c>
      <c r="AA27" s="37">
        <f t="shared" ref="AA27" si="42">Z27+AA26</f>
        <v>-152040.82160074514</v>
      </c>
      <c r="AB27" s="37">
        <f t="shared" ref="AB27" si="43">AA27+AB26</f>
        <v>-389325.96119497984</v>
      </c>
      <c r="AC27" s="37">
        <f t="shared" ref="AC27:AE27" si="44">AB27+AC26</f>
        <v>-141347.90020047763</v>
      </c>
      <c r="AD27" s="37">
        <f t="shared" si="44"/>
        <v>-164033.23217774503</v>
      </c>
      <c r="AE27" s="37">
        <f t="shared" si="44"/>
        <v>-143580.81527899159</v>
      </c>
      <c r="AF27" s="37">
        <f t="shared" ref="AF27" si="45">AE27+AF26</f>
        <v>-96473.74596182711</v>
      </c>
      <c r="AG27" s="37">
        <f t="shared" ref="AG27" si="46">AF27+AG26</f>
        <v>-75234.794136295706</v>
      </c>
      <c r="AH27" s="37">
        <f t="shared" ref="AH27" si="47">AG27+AH26</f>
        <v>-72396.73258902799</v>
      </c>
      <c r="AI27" s="37">
        <f t="shared" ref="AI27:AK27" si="48">AH27+AI26</f>
        <v>-47483.134445596865</v>
      </c>
      <c r="AJ27" s="37">
        <f t="shared" si="48"/>
        <v>-72357.728856703179</v>
      </c>
      <c r="AK27" s="37">
        <f t="shared" si="48"/>
        <v>-182969.9216031426</v>
      </c>
      <c r="AL27" s="37">
        <f t="shared" ref="AL27" si="49">AK27+AL26</f>
        <v>-49661.222323528229</v>
      </c>
      <c r="AM27" s="37">
        <f t="shared" ref="AM27" si="50">AL27+AM26</f>
        <v>50891.147600906261</v>
      </c>
      <c r="AN27" s="37">
        <f t="shared" ref="AN27" si="51">AM27+AN26</f>
        <v>-143741.440566451</v>
      </c>
      <c r="AO27" s="37">
        <f t="shared" ref="AO27:AQ27" si="52">AN27+AO26</f>
        <v>-244912.24034541706</v>
      </c>
      <c r="AP27" s="37">
        <f t="shared" si="52"/>
        <v>-203098.04493050155</v>
      </c>
      <c r="AQ27" s="37">
        <f t="shared" si="52"/>
        <v>-172834.89628562133</v>
      </c>
      <c r="AR27" s="37">
        <f t="shared" ref="AR27" si="53">AQ27+AR26</f>
        <v>-195663.41772537841</v>
      </c>
      <c r="AS27" s="37">
        <f t="shared" ref="AS27" si="54">AR27+AS26</f>
        <v>-195587.66547775455</v>
      </c>
      <c r="AT27" s="37">
        <f t="shared" ref="AT27" si="55">AS27+AT26</f>
        <v>-220712.20240756089</v>
      </c>
      <c r="AU27" s="37">
        <f t="shared" ref="AU27:AW27" si="56">AT27+AU26</f>
        <v>506862.39289025462</v>
      </c>
      <c r="AV27" s="37">
        <f t="shared" si="56"/>
        <v>-128156.5004053103</v>
      </c>
      <c r="AW27" s="37">
        <f t="shared" si="56"/>
        <v>69557.477122423996</v>
      </c>
      <c r="AX27" s="37">
        <f t="shared" ref="AX27" si="57">AW27+AX26</f>
        <v>75619.639416527454</v>
      </c>
      <c r="AY27" s="37">
        <f t="shared" ref="AY27" si="58">AX27+AY26</f>
        <v>114702.15472669635</v>
      </c>
      <c r="AZ27" s="37">
        <f t="shared" ref="AZ27" si="59">AY27+AZ26</f>
        <v>63135.174151249608</v>
      </c>
      <c r="BA27" s="37">
        <f t="shared" ref="BA27:BC27" si="60">AZ27+BA26</f>
        <v>108844.07753062231</v>
      </c>
      <c r="BB27" s="37">
        <f t="shared" si="60"/>
        <v>150792.27899911487</v>
      </c>
      <c r="BC27" s="37">
        <f t="shared" si="60"/>
        <v>253825.89334101015</v>
      </c>
      <c r="BD27" s="37">
        <f t="shared" ref="BD27" si="61">BC27+BD26</f>
        <v>74084.3657221022</v>
      </c>
      <c r="BE27" s="37">
        <f t="shared" ref="BE27" si="62">BD27+BE26</f>
        <v>60349.719703185692</v>
      </c>
      <c r="BF27" s="37">
        <f t="shared" ref="BF27" si="63">BE27+BF26</f>
        <v>76825.041687648831</v>
      </c>
      <c r="BG27" s="37">
        <f t="shared" ref="BG27:BI27" si="64">BF27+BG26</f>
        <v>1864137.027573446</v>
      </c>
      <c r="BH27" s="37">
        <f t="shared" si="64"/>
        <v>1852163.9856773939</v>
      </c>
      <c r="BI27" s="37">
        <f t="shared" si="64"/>
        <v>1900666.8513285448</v>
      </c>
      <c r="BJ27" s="37">
        <f t="shared" ref="BJ27" si="65">BI27+BJ26</f>
        <v>2008765.1082370025</v>
      </c>
      <c r="BK27" s="37">
        <f t="shared" ref="BK27" si="66">BJ27+BK26</f>
        <v>2101988.7290838961</v>
      </c>
      <c r="BL27" s="37">
        <f t="shared" ref="BL27" si="67">BK27+BL26</f>
        <v>2109677.1077581691</v>
      </c>
      <c r="BM27" s="37">
        <f t="shared" ref="BM27:BO27" si="68">BL27+BM26</f>
        <v>2316405.8075384311</v>
      </c>
      <c r="BN27" s="37">
        <f t="shared" si="68"/>
        <v>2367164.6801040755</v>
      </c>
      <c r="BO27" s="37">
        <f t="shared" si="68"/>
        <v>2394137.8762083007</v>
      </c>
      <c r="BP27" s="225">
        <f t="shared" ref="BP27" si="69">BO27+BP26</f>
        <v>2445536.3285954255</v>
      </c>
      <c r="BQ27" s="37">
        <f t="shared" ref="BQ27" si="70">BP27+BQ26</f>
        <v>2731094.9316247148</v>
      </c>
      <c r="BR27" s="37">
        <f t="shared" ref="BR27" si="71">BQ27+BR26</f>
        <v>2833119.1011917181</v>
      </c>
      <c r="BS27" s="37">
        <f t="shared" ref="BS27:BU27" si="72">BR27+BS26</f>
        <v>4127503.2470577857</v>
      </c>
      <c r="BT27" s="37">
        <f t="shared" si="72"/>
        <v>4313202.3171281777</v>
      </c>
      <c r="BU27" s="37">
        <f t="shared" si="72"/>
        <v>4573813.3443330061</v>
      </c>
      <c r="BV27" s="37">
        <f t="shared" ref="BV27" si="73">BU27+BV26</f>
        <v>4747025.7624536054</v>
      </c>
      <c r="BW27" s="37">
        <f t="shared" ref="BW27" si="74">BV27+BW26</f>
        <v>4979676.3759907577</v>
      </c>
      <c r="BX27" s="37">
        <f t="shared" ref="BX27" si="75">BW27+BX26</f>
        <v>5393183.9020322086</v>
      </c>
      <c r="BY27" s="37">
        <f t="shared" ref="BY27:CA27" si="76">BX27+BY26</f>
        <v>5829114.5106461877</v>
      </c>
      <c r="BZ27" s="37">
        <f t="shared" si="76"/>
        <v>6337708.8893865068</v>
      </c>
      <c r="CA27" s="37">
        <f t="shared" si="76"/>
        <v>6688395.9992880067</v>
      </c>
      <c r="CB27" s="37">
        <f t="shared" ref="CB27" si="77">CA27+CB26</f>
        <v>7040154.5856779115</v>
      </c>
      <c r="CC27" s="37">
        <f t="shared" ref="CC27" si="78">CB27+CC26</f>
        <v>7403093.4889483182</v>
      </c>
      <c r="CD27" s="37">
        <f t="shared" ref="CD27" si="79">CC27+CD26</f>
        <v>7830532.660213097</v>
      </c>
      <c r="CE27" s="37">
        <f t="shared" ref="CE27:CG27" si="80">CD27+CE26</f>
        <v>9299431.5329173375</v>
      </c>
      <c r="CF27" s="37">
        <f t="shared" si="80"/>
        <v>9711540.0575016327</v>
      </c>
      <c r="CG27" s="37">
        <f t="shared" si="80"/>
        <v>10128935.760763818</v>
      </c>
      <c r="CH27" s="37">
        <f t="shared" ref="CH27" si="81">CG27+CH26</f>
        <v>10513522.826424778</v>
      </c>
      <c r="CI27" s="37">
        <f t="shared" ref="CI27" si="82">CH27+CI26</f>
        <v>10932767.10565397</v>
      </c>
      <c r="CJ27" s="37">
        <f t="shared" ref="CJ27" si="83">CI27+CJ26</f>
        <v>11299046.535040297</v>
      </c>
      <c r="CK27" s="37">
        <f t="shared" ref="CK27:CM27" si="84">CJ27+CK26</f>
        <v>12322068.780261941</v>
      </c>
      <c r="CL27" s="37">
        <f t="shared" si="84"/>
        <v>12678364.558431381</v>
      </c>
      <c r="CM27" s="37">
        <f t="shared" si="84"/>
        <v>13155711.368843997</v>
      </c>
      <c r="CN27" s="37">
        <f t="shared" ref="CN27" si="85">CM27+CN26</f>
        <v>13890723.260246543</v>
      </c>
      <c r="CO27" s="37">
        <f t="shared" ref="CO27" si="86">CN27+CO26</f>
        <v>14542100.779611649</v>
      </c>
      <c r="CP27" s="37">
        <f t="shared" ref="CP27" si="87">CO27+CP26</f>
        <v>14979025.108671991</v>
      </c>
      <c r="CQ27" s="37">
        <f t="shared" ref="CQ27:CS27" si="88">CP27+CQ26</f>
        <v>16683346.978048313</v>
      </c>
      <c r="CR27" s="37">
        <f t="shared" si="88"/>
        <v>17617348.018252619</v>
      </c>
      <c r="CS27" s="37">
        <f t="shared" si="88"/>
        <v>18238890.002002854</v>
      </c>
      <c r="CT27" s="37">
        <f t="shared" ref="CT27" si="89">CS27+CT26</f>
        <v>18772626.840571627</v>
      </c>
      <c r="CU27" s="37">
        <f t="shared" ref="CU27" si="90">CT27+CU26</f>
        <v>19141324.819625139</v>
      </c>
      <c r="CV27" s="37">
        <f t="shared" ref="CV27" si="91">CU27+CV26</f>
        <v>19431693.968312543</v>
      </c>
      <c r="CW27" s="37">
        <f t="shared" ref="CW27:CY27" si="92">CV27+CW26</f>
        <v>19651660.020810448</v>
      </c>
      <c r="CX27" s="37">
        <f t="shared" si="92"/>
        <v>19790631.06270764</v>
      </c>
      <c r="CY27" s="37">
        <f t="shared" si="92"/>
        <v>19930202.224064991</v>
      </c>
      <c r="CZ27" s="37">
        <f t="shared" ref="CZ27" si="93">CY27+CZ26</f>
        <v>20028861.997060478</v>
      </c>
      <c r="DA27" s="37">
        <f t="shared" ref="DA27" si="94">CZ27+DA26</f>
        <v>20152063.850270599</v>
      </c>
      <c r="DB27" s="37">
        <f t="shared" ref="DB27" si="95">DA27+DB26</f>
        <v>20253007.63599791</v>
      </c>
      <c r="DC27" s="37">
        <f t="shared" ref="DC27:DE27" si="96">DB27+DC26</f>
        <v>21453955.444861092</v>
      </c>
      <c r="DD27" s="37">
        <f t="shared" si="96"/>
        <v>21604225.239379689</v>
      </c>
      <c r="DE27" s="37">
        <f t="shared" si="96"/>
        <v>21731605.539013691</v>
      </c>
      <c r="DF27" s="37">
        <f t="shared" ref="DF27" si="97">DE27+DF26</f>
        <v>21829528.215676121</v>
      </c>
      <c r="DG27" s="37">
        <f t="shared" ref="DG27" si="98">DF27+DG26</f>
        <v>21979377.434859101</v>
      </c>
      <c r="DH27" s="37">
        <f t="shared" ref="DH27" si="99">DG27+DH26</f>
        <v>22075747.752533656</v>
      </c>
      <c r="DI27" s="37">
        <f t="shared" ref="DI27:DK27" si="100">DH27+DI26</f>
        <v>22139714.842060149</v>
      </c>
      <c r="DJ27" s="37">
        <f t="shared" si="100"/>
        <v>22198386.59825331</v>
      </c>
      <c r="DK27" s="37">
        <f t="shared" si="100"/>
        <v>22238633.448041957</v>
      </c>
      <c r="DL27" s="37">
        <f t="shared" ref="DL27" si="101">DK27+DL26</f>
        <v>22278697.617830604</v>
      </c>
      <c r="DM27" s="37">
        <f t="shared" ref="DM27" si="102">DL27+DM26</f>
        <v>22326721.787619252</v>
      </c>
      <c r="DN27" s="37">
        <f t="shared" ref="DN27" si="103">DM27+DN26</f>
        <v>22366785.957407899</v>
      </c>
      <c r="DO27" s="37">
        <f t="shared" ref="DO27:DQ27" si="104">DN27+DO26</f>
        <v>23499810.127196547</v>
      </c>
      <c r="DP27" s="37">
        <f t="shared" si="104"/>
        <v>23562785.496985193</v>
      </c>
      <c r="DQ27" s="37">
        <f t="shared" si="104"/>
        <v>23632031.54677384</v>
      </c>
      <c r="DR27" s="37">
        <f t="shared" ref="DR27" si="105">DQ27+DR26</f>
        <v>23695151.509926226</v>
      </c>
      <c r="DS27" s="37">
        <f t="shared" ref="DS27" si="106">DR27+DS26</f>
        <v>23815459.806411944</v>
      </c>
      <c r="DT27" s="37">
        <f t="shared" ref="DT27" si="107">DS27+DT26</f>
        <v>23864764.769564331</v>
      </c>
      <c r="DU27" s="37">
        <f t="shared" ref="DU27:DW27" si="108">DT27+DU26</f>
        <v>23904941.732716717</v>
      </c>
      <c r="DV27" s="37">
        <f t="shared" si="108"/>
        <v>23951156.695869103</v>
      </c>
      <c r="DW27" s="37">
        <f t="shared" si="108"/>
        <v>23991554.339021489</v>
      </c>
      <c r="DX27" s="37">
        <f t="shared" ref="DX27" si="109">DW27+DX26</f>
        <v>24031769.302173875</v>
      </c>
      <c r="DY27" s="37">
        <f t="shared" ref="DY27" si="110">DX27+DY26</f>
        <v>24071944.265326262</v>
      </c>
      <c r="DZ27" s="37">
        <f t="shared" ref="DZ27" si="111">DY27+DZ26</f>
        <v>24112159.228478648</v>
      </c>
      <c r="EA27" s="37">
        <f t="shared" ref="EA27:EC27" si="112">DZ27+EA26</f>
        <v>25244334.191631034</v>
      </c>
      <c r="EB27" s="37">
        <f t="shared" si="112"/>
        <v>25307460.35478342</v>
      </c>
      <c r="EC27" s="37">
        <f t="shared" si="112"/>
        <v>25379657.197935805</v>
      </c>
      <c r="ED27" s="37">
        <f t="shared" ref="ED27" si="113">EC27+ED26</f>
        <v>25422930.710984875</v>
      </c>
      <c r="EE27" s="37">
        <f t="shared" ref="EE27" si="114">ED27+EE26</f>
        <v>25530396.557367276</v>
      </c>
      <c r="EF27" s="37">
        <f t="shared" ref="EF27" si="115">EE27+EF26</f>
        <v>25586102.403749678</v>
      </c>
      <c r="EG27" s="37">
        <f t="shared" ref="EG27:EI27" si="116">EF27+EG26</f>
        <v>25626436.916798748</v>
      </c>
      <c r="EH27" s="37">
        <f t="shared" si="116"/>
        <v>25666809.429847818</v>
      </c>
      <c r="EI27" s="37">
        <f t="shared" si="116"/>
        <v>25707364.622896887</v>
      </c>
      <c r="EJ27" s="37">
        <f t="shared" ref="EJ27" si="117">EI27+EJ26</f>
        <v>25747737.135945957</v>
      </c>
      <c r="EK27" s="37">
        <f t="shared" ref="EK27" si="118">EJ27+EK26</f>
        <v>25788069.648995027</v>
      </c>
      <c r="EL27" s="37">
        <f t="shared" ref="EL27" si="119">EK27+EL26</f>
        <v>25828442.162044097</v>
      </c>
      <c r="EM27" s="37">
        <f t="shared" ref="EM27:EO27" si="120">EL27+EM26</f>
        <v>26957774.675093167</v>
      </c>
      <c r="EN27" s="37">
        <f t="shared" si="120"/>
        <v>27021058.388142236</v>
      </c>
      <c r="EO27" s="37">
        <f t="shared" si="120"/>
        <v>27070983.231191307</v>
      </c>
      <c r="EP27" s="37">
        <f t="shared" ref="EP27" si="121">EO27+EP26</f>
        <v>27127380.18813869</v>
      </c>
      <c r="EQ27" s="37">
        <f t="shared" ref="EQ27" si="122">EP27+EQ26</f>
        <v>27229670.145086072</v>
      </c>
      <c r="ER27" s="37">
        <f t="shared" ref="ER27" si="123">EQ27+ER26</f>
        <v>27303864.102033455</v>
      </c>
      <c r="ES27" s="37">
        <f t="shared" ref="ES27:EU27" si="124">ER27+ES26</f>
        <v>27368181.712415863</v>
      </c>
      <c r="ET27" s="37">
        <f t="shared" si="124"/>
        <v>27432375.669363245</v>
      </c>
      <c r="EU27" s="37">
        <f t="shared" si="124"/>
        <v>27473088.306310628</v>
      </c>
      <c r="EV27" s="37">
        <f t="shared" ref="EV27" si="125">EU27+EV26</f>
        <v>27513618.26325801</v>
      </c>
      <c r="EW27" s="37">
        <f t="shared" ref="EW27" si="126">EV27+EW26</f>
        <v>27562108.220205393</v>
      </c>
      <c r="EX27" s="37">
        <f t="shared" ref="EX27" si="127">EW27+EX26</f>
        <v>27602638.177152775</v>
      </c>
      <c r="EY27" s="37">
        <f t="shared" ref="EY27:FA27" si="128">EX27+EY26</f>
        <v>28732128.134100158</v>
      </c>
      <c r="EZ27" s="37">
        <f t="shared" si="128"/>
        <v>28806233.29104754</v>
      </c>
      <c r="FA27" s="37">
        <f t="shared" si="128"/>
        <v>32146717.127994921</v>
      </c>
      <c r="FB27" s="37">
        <f t="shared" ref="FB27" si="129">FA27+FB26</f>
        <v>32210975.567214917</v>
      </c>
      <c r="FC27" s="37">
        <f t="shared" ref="FC27" si="130">FB27+FC26</f>
        <v>32306433.006434914</v>
      </c>
      <c r="FD27" s="37">
        <f t="shared" ref="FD27" si="131">FC27+FD26</f>
        <v>32381584.685654908</v>
      </c>
      <c r="FE27" s="37">
        <f t="shared" ref="FE27:FG27" si="132">FD27+FE26</f>
        <v>32458899.274527308</v>
      </c>
      <c r="FF27" s="37">
        <f t="shared" si="132"/>
        <v>32511430.863399707</v>
      </c>
      <c r="FG27" s="37">
        <f t="shared" si="132"/>
        <v>32570062.452272106</v>
      </c>
      <c r="FH27" s="37">
        <f t="shared" ref="FH27" si="133">FG27+FH26</f>
        <v>32617694.041144505</v>
      </c>
      <c r="FI27" s="37">
        <f t="shared" ref="FI27" si="134">FH27+FI26</f>
        <v>32656325.630016904</v>
      </c>
      <c r="FJ27" s="37">
        <f t="shared" ref="FJ27" si="135">FI27+FJ26</f>
        <v>32694957.218889304</v>
      </c>
      <c r="FK27" s="37">
        <f t="shared" ref="FK27:FM27" si="136">FJ27+FK26</f>
        <v>32735088.807761703</v>
      </c>
      <c r="FL27" s="37">
        <f t="shared" si="136"/>
        <v>32775220.396634102</v>
      </c>
      <c r="FM27" s="37">
        <f t="shared" si="136"/>
        <v>32824089.985506501</v>
      </c>
      <c r="FN27" s="37">
        <f t="shared" ref="FN27" si="137">FM27+FN26</f>
        <v>32874721.5743789</v>
      </c>
      <c r="FO27" s="37">
        <f t="shared" ref="FO27" si="138">FN27+FO26</f>
        <v>32925508.163251299</v>
      </c>
      <c r="FP27" s="37">
        <f t="shared" ref="FP27" si="139">FO27+FP26</f>
        <v>32972294.752123699</v>
      </c>
      <c r="FQ27" s="37">
        <f t="shared" ref="FQ27:FS27" si="140">FP27+FQ26</f>
        <v>33021081.340996098</v>
      </c>
      <c r="FR27" s="37">
        <f t="shared" si="140"/>
        <v>33074867.929868497</v>
      </c>
      <c r="FS27" s="37">
        <f t="shared" si="140"/>
        <v>33133654.518740896</v>
      </c>
      <c r="FT27" s="37">
        <f t="shared" ref="FT27" si="141">FS27+FT26</f>
        <v>33181441.107613295</v>
      </c>
      <c r="FU27" s="37">
        <f t="shared" ref="FU27" si="142">FT27+FU26</f>
        <v>33220227.696485694</v>
      </c>
      <c r="FV27" s="37">
        <f t="shared" ref="FV27" si="143">FU27+FV26</f>
        <v>33259014.285358094</v>
      </c>
      <c r="FW27" s="37">
        <f t="shared" ref="FW27:FY27" si="144">FV27+FW26</f>
        <v>33299300.874230493</v>
      </c>
      <c r="FX27" s="37">
        <f t="shared" si="144"/>
        <v>33350087.81310289</v>
      </c>
      <c r="FY27" s="37">
        <f t="shared" si="144"/>
        <v>33409612.751975287</v>
      </c>
      <c r="FZ27" s="37">
        <f t="shared" ref="FZ27" si="145">FY27+FZ26</f>
        <v>33480899.690847684</v>
      </c>
      <c r="GA27" s="37">
        <f t="shared" ref="GA27" si="146">FZ27+GA26</f>
        <v>33532186.629720081</v>
      </c>
      <c r="GB27" s="37">
        <f t="shared" ref="GB27" si="147">GA27+GB26</f>
        <v>33579473.568592481</v>
      </c>
      <c r="GC27" s="37">
        <f t="shared" ref="GC27:GE27" si="148">GB27+GC26</f>
        <v>33628760.507464878</v>
      </c>
      <c r="GD27" s="37">
        <f t="shared" si="148"/>
        <v>33683047.446337275</v>
      </c>
      <c r="GE27" s="37">
        <f t="shared" si="148"/>
        <v>33742334.385209672</v>
      </c>
      <c r="GF27" s="37">
        <f t="shared" ref="GF27" si="149">GE27+GF26</f>
        <v>33790621.324082069</v>
      </c>
      <c r="GG27" s="37">
        <f t="shared" ref="GG27" si="150">GF27+GG26</f>
        <v>33829908.262954466</v>
      </c>
      <c r="GH27" s="37">
        <f t="shared" ref="GH27" si="151">GG27+GH26</f>
        <v>33869195.201826863</v>
      </c>
      <c r="GI27" s="37">
        <f t="shared" ref="GI27:GK27" si="152">GH27+GI26</f>
        <v>33909982.14069926</v>
      </c>
      <c r="GJ27" s="37">
        <f t="shared" si="152"/>
        <v>33960769.079571657</v>
      </c>
      <c r="GK27" s="37">
        <f t="shared" si="152"/>
        <v>34020294.018444054</v>
      </c>
      <c r="GL27" s="37">
        <f t="shared" ref="GL27" si="153">GK27+GL26</f>
        <v>34091580.957316451</v>
      </c>
      <c r="GM27" s="37">
        <f t="shared" ref="GM27" si="154">GL27+GM26</f>
        <v>34142867.896188848</v>
      </c>
      <c r="GN27" s="37">
        <f t="shared" ref="GN27" si="155">GM27+GN26</f>
        <v>34190154.835061245</v>
      </c>
      <c r="GO27" s="37">
        <f t="shared" ref="GO27:GQ27" si="156">GN27+GO26</f>
        <v>34239441.773933642</v>
      </c>
      <c r="GP27" s="37">
        <f t="shared" si="156"/>
        <v>34293728.712806039</v>
      </c>
      <c r="GQ27" s="37">
        <f t="shared" si="156"/>
        <v>34353015.651678436</v>
      </c>
      <c r="GR27" s="37">
        <f t="shared" ref="GR27" si="157">GQ27+GR26</f>
        <v>34401302.590550832</v>
      </c>
      <c r="GS27" s="37">
        <f t="shared" ref="GS27" si="158">GR27+GS26</f>
        <v>34440589.529423229</v>
      </c>
      <c r="GT27" s="37">
        <f t="shared" ref="GT27" si="159">GS27+GT26</f>
        <v>34479876.468295626</v>
      </c>
      <c r="GU27" s="37">
        <f t="shared" ref="GU27:GW27" si="160">GT27+GU26</f>
        <v>34520663.407168023</v>
      </c>
      <c r="GV27" s="37">
        <f t="shared" si="160"/>
        <v>34571450.34604042</v>
      </c>
      <c r="GW27" s="37">
        <f t="shared" si="160"/>
        <v>34630975.284912817</v>
      </c>
      <c r="GX27" s="37">
        <f t="shared" ref="GX27" si="161">GW27+GX26</f>
        <v>34702262.223785214</v>
      </c>
      <c r="GY27" s="37">
        <f t="shared" ref="GY27" si="162">GX27+GY26</f>
        <v>34753549.162657611</v>
      </c>
      <c r="GZ27" s="37">
        <f t="shared" ref="GZ27" si="163">GY27+GZ26</f>
        <v>34800836.101530008</v>
      </c>
      <c r="HA27" s="37">
        <f t="shared" ref="HA27:HC27" si="164">GZ27+HA26</f>
        <v>34850123.040402405</v>
      </c>
      <c r="HB27" s="37">
        <f t="shared" si="164"/>
        <v>34904409.979274802</v>
      </c>
      <c r="HC27" s="37">
        <f t="shared" si="164"/>
        <v>34963696.918147199</v>
      </c>
      <c r="HD27" s="37">
        <f t="shared" ref="HD27" si="165">HC27+HD26</f>
        <v>35011983.857019596</v>
      </c>
      <c r="HE27" s="37">
        <f t="shared" ref="HE27" si="166">HD27+HE26</f>
        <v>35051270.795891993</v>
      </c>
      <c r="HF27" s="37">
        <f t="shared" ref="HF27" si="167">HE27+HF26</f>
        <v>35090557.73476439</v>
      </c>
      <c r="HG27" s="37">
        <f t="shared" ref="HG27:HI27" si="168">HF27+HG26</f>
        <v>35131344.673636787</v>
      </c>
      <c r="HH27" s="37">
        <f t="shared" si="168"/>
        <v>35182131.612509184</v>
      </c>
      <c r="HI27" s="37">
        <f t="shared" si="168"/>
        <v>35241656.551381581</v>
      </c>
      <c r="HJ27" s="37">
        <f t="shared" ref="HJ27" si="169">HI27+HJ26</f>
        <v>35312943.490253977</v>
      </c>
      <c r="HK27" s="37">
        <f t="shared" ref="HK27" si="170">HJ27+HK26</f>
        <v>35364230.429126374</v>
      </c>
      <c r="HL27" s="37">
        <f t="shared" ref="HL27" si="171">HK27+HL26</f>
        <v>35411517.367998771</v>
      </c>
      <c r="HM27" s="37">
        <f t="shared" ref="HM27:HO27" si="172">HL27+HM26</f>
        <v>35460804.306871168</v>
      </c>
      <c r="HN27" s="37">
        <f t="shared" si="172"/>
        <v>35515091.245743565</v>
      </c>
      <c r="HO27" s="37">
        <f t="shared" si="172"/>
        <v>35574378.184615962</v>
      </c>
      <c r="HP27" s="37">
        <f t="shared" ref="HP27" si="173">HO27+HP26</f>
        <v>35622665.123488359</v>
      </c>
      <c r="HQ27" s="37">
        <f t="shared" ref="HQ27" si="174">HP27+HQ26</f>
        <v>35661952.062360756</v>
      </c>
      <c r="HR27" s="37">
        <f t="shared" ref="HR27" si="175">HQ27+HR26</f>
        <v>35701239.001233153</v>
      </c>
      <c r="HS27" s="37">
        <f t="shared" ref="HS27:HU27" si="176">HR27+HS26</f>
        <v>35742025.94010555</v>
      </c>
      <c r="HT27" s="37">
        <f t="shared" si="176"/>
        <v>35792812.878977947</v>
      </c>
      <c r="HU27" s="37">
        <f t="shared" si="176"/>
        <v>35852337.817850344</v>
      </c>
      <c r="HV27" s="37">
        <f t="shared" ref="HV27" si="177">HU27+HV26</f>
        <v>35923624.756722741</v>
      </c>
      <c r="HW27" s="37">
        <f t="shared" ref="HW27" si="178">HV27+HW26</f>
        <v>35974911.695595138</v>
      </c>
      <c r="HX27" s="37">
        <f t="shared" ref="HX27" si="179">HW27+HX26</f>
        <v>36022198.634467535</v>
      </c>
      <c r="HY27" s="37">
        <f t="shared" ref="HY27:IA27" si="180">HX27+HY26</f>
        <v>36071485.573339932</v>
      </c>
      <c r="HZ27" s="37">
        <f t="shared" si="180"/>
        <v>36125772.512212329</v>
      </c>
      <c r="IA27" s="37">
        <f t="shared" si="180"/>
        <v>36185059.451084726</v>
      </c>
      <c r="IB27" s="37">
        <f t="shared" ref="IB27" si="181">IA27+IB26</f>
        <v>36233346.389957123</v>
      </c>
      <c r="IC27" s="37">
        <f t="shared" ref="IC27" si="182">IB27+IC26</f>
        <v>36272633.328829519</v>
      </c>
      <c r="ID27" s="37">
        <f t="shared" ref="ID27" si="183">IC27+ID26</f>
        <v>36311920.267701916</v>
      </c>
      <c r="IE27" s="37">
        <f t="shared" ref="IE27:IG27" si="184">ID27+IE26</f>
        <v>36352707.206574313</v>
      </c>
      <c r="IF27" s="37">
        <f t="shared" si="184"/>
        <v>36403494.14544671</v>
      </c>
      <c r="IG27" s="37">
        <f t="shared" si="184"/>
        <v>36463019.084319107</v>
      </c>
      <c r="IH27" s="37">
        <f t="shared" ref="IH27" si="185">IG27+IH26</f>
        <v>36534306.023191504</v>
      </c>
      <c r="II27" s="37">
        <f t="shared" ref="II27" si="186">IH27+II26</f>
        <v>36585592.962063901</v>
      </c>
      <c r="IJ27" s="37">
        <f t="shared" ref="IJ27" si="187">II27+IJ26</f>
        <v>36632879.900936298</v>
      </c>
      <c r="IK27" s="37">
        <f t="shared" ref="IK27:IM27" si="188">IJ27+IK26</f>
        <v>36682166.839808695</v>
      </c>
      <c r="IL27" s="37">
        <f t="shared" si="188"/>
        <v>36736453.778681092</v>
      </c>
      <c r="IM27" s="37">
        <f t="shared" si="188"/>
        <v>36795740.717553489</v>
      </c>
      <c r="IN27" s="37">
        <f t="shared" ref="IN27" si="189">IM27+IN26</f>
        <v>36844027.656425886</v>
      </c>
      <c r="IO27" s="37">
        <f t="shared" ref="IO27" si="190">IN27+IO26</f>
        <v>36883314.595298283</v>
      </c>
      <c r="IP27" s="37">
        <f t="shared" ref="IP27" si="191">IO27+IP26</f>
        <v>36922601.53417068</v>
      </c>
      <c r="IQ27" s="37">
        <f t="shared" ref="IQ27:IS27" si="192">IP27+IQ26</f>
        <v>36963388.473043077</v>
      </c>
      <c r="IR27" s="37">
        <f t="shared" si="192"/>
        <v>37014175.411915474</v>
      </c>
      <c r="IS27" s="37">
        <f t="shared" si="192"/>
        <v>37073700.350787871</v>
      </c>
      <c r="IT27" s="37">
        <f t="shared" ref="IT27" si="193">IS27+IT26</f>
        <v>37144987.289660268</v>
      </c>
      <c r="IU27" s="37">
        <f t="shared" ref="IU27" si="194">IT27+IU26</f>
        <v>37196274.228532664</v>
      </c>
      <c r="IV27" s="37">
        <f t="shared" ref="IV27" si="195">IU27+IV26</f>
        <v>37243561.167405061</v>
      </c>
      <c r="IW27" s="37">
        <f t="shared" ref="IW27:IY27" si="196">IV27+IW26</f>
        <v>37292848.106277458</v>
      </c>
      <c r="IX27" s="37">
        <f t="shared" si="196"/>
        <v>37347135.045149855</v>
      </c>
      <c r="IY27" s="37">
        <f t="shared" si="196"/>
        <v>37406421.984022252</v>
      </c>
      <c r="IZ27" s="37">
        <f t="shared" ref="IZ27" si="197">IY27+IZ26</f>
        <v>37454708.922894649</v>
      </c>
      <c r="JA27" s="37">
        <f t="shared" ref="JA27" si="198">IZ27+JA26</f>
        <v>37493995.861767046</v>
      </c>
      <c r="JB27" s="37">
        <f t="shared" ref="JB27" si="199">JA27+JB26</f>
        <v>37533282.800639443</v>
      </c>
      <c r="JC27" s="37">
        <f t="shared" ref="JC27:JE27" si="200">JB27+JC26</f>
        <v>37574069.73951184</v>
      </c>
      <c r="JD27" s="37">
        <f t="shared" si="200"/>
        <v>37624856.678384237</v>
      </c>
      <c r="JE27" s="37">
        <f t="shared" si="200"/>
        <v>37684381.617256634</v>
      </c>
      <c r="JF27" s="37">
        <f t="shared" ref="JF27" si="201">JE27+JF26</f>
        <v>37755668.556129031</v>
      </c>
      <c r="JG27" s="37">
        <f t="shared" ref="JG27" si="202">JF27+JG26</f>
        <v>37806955.495001428</v>
      </c>
      <c r="JH27" s="37">
        <f t="shared" ref="JH27" si="203">JG27+JH26</f>
        <v>37854242.433873825</v>
      </c>
      <c r="JI27" s="37">
        <f t="shared" ref="JI27:JK27" si="204">JH27+JI26</f>
        <v>37903529.372746222</v>
      </c>
      <c r="JJ27" s="37">
        <f t="shared" si="204"/>
        <v>37957816.311618619</v>
      </c>
      <c r="JK27" s="37">
        <f t="shared" si="204"/>
        <v>38017103.250491016</v>
      </c>
      <c r="JL27" s="37">
        <f t="shared" ref="JL27" si="205">JK27+JL26</f>
        <v>38065390.189363413</v>
      </c>
      <c r="JM27" s="37">
        <f t="shared" ref="JM27" si="206">JL27+JM26</f>
        <v>38104677.12823581</v>
      </c>
      <c r="JN27" s="37">
        <f t="shared" ref="JN27" si="207">JM27+JN26</f>
        <v>38143964.067108206</v>
      </c>
      <c r="JO27" s="37">
        <f t="shared" ref="JO27:JQ27" si="208">JN27+JO26</f>
        <v>38184751.005980603</v>
      </c>
      <c r="JP27" s="37">
        <f t="shared" si="208"/>
        <v>38235537.944853</v>
      </c>
      <c r="JQ27" s="37">
        <f t="shared" si="208"/>
        <v>38295062.883725397</v>
      </c>
      <c r="JR27" s="37">
        <f t="shared" ref="JR27" si="209">JQ27+JR26</f>
        <v>38366349.822597794</v>
      </c>
      <c r="JS27" s="37">
        <f t="shared" ref="JS27" si="210">JR27+JS26</f>
        <v>38417636.761470191</v>
      </c>
      <c r="JT27" s="37">
        <f t="shared" ref="JT27" si="211">JS27+JT26</f>
        <v>38464923.700342588</v>
      </c>
      <c r="JU27" s="37">
        <f t="shared" ref="JU27:JW27" si="212">JT27+JU26</f>
        <v>38514210.639214985</v>
      </c>
      <c r="JV27" s="37">
        <f t="shared" si="212"/>
        <v>38568497.578087382</v>
      </c>
      <c r="JW27" s="37">
        <f t="shared" si="212"/>
        <v>38627784.516959779</v>
      </c>
      <c r="JX27" s="37">
        <f t="shared" ref="JX27" si="213">JW27+JX26</f>
        <v>38676071.455832176</v>
      </c>
      <c r="JY27" s="37">
        <f t="shared" ref="JY27" si="214">JX27+JY26</f>
        <v>38715358.394704573</v>
      </c>
      <c r="JZ27" s="37">
        <f t="shared" ref="JZ27" si="215">JY27+JZ26</f>
        <v>38754645.33357697</v>
      </c>
      <c r="KA27" s="37">
        <f t="shared" ref="KA27:KC27" si="216">JZ27+KA26</f>
        <v>38795432.272449367</v>
      </c>
      <c r="KB27" s="37">
        <f t="shared" si="216"/>
        <v>38846219.211321764</v>
      </c>
      <c r="KC27" s="37">
        <f t="shared" si="216"/>
        <v>38905744.150194161</v>
      </c>
      <c r="KD27" s="37">
        <f t="shared" ref="KD27" si="217">KC27+KD26</f>
        <v>38977031.089066558</v>
      </c>
      <c r="KE27" s="37">
        <f t="shared" ref="KE27" si="218">KD27+KE26</f>
        <v>39028318.027938955</v>
      </c>
      <c r="KF27" s="37">
        <f t="shared" ref="KF27" si="219">KE27+KF26</f>
        <v>39075604.966811351</v>
      </c>
      <c r="KG27" s="38">
        <f t="shared" ref="KG27" si="220">KF27+KG26</f>
        <v>39119757.54681135</v>
      </c>
    </row>
    <row r="28" spans="1:365" s="50" customFormat="1" ht="16" thickBot="1">
      <c r="B28" s="479" t="s">
        <v>718</v>
      </c>
      <c r="C28" s="480"/>
      <c r="D28" s="65">
        <f t="shared" si="6"/>
        <v>0.15488218796725053</v>
      </c>
      <c r="E28" s="113">
        <f t="shared" ref="E28:BP28" si="221">E27/E23</f>
        <v>0.59755232853525153</v>
      </c>
      <c r="F28" s="114">
        <f t="shared" si="221"/>
        <v>4.7180354466784161E-2</v>
      </c>
      <c r="G28" s="114">
        <f t="shared" si="221"/>
        <v>0.19622847367244828</v>
      </c>
      <c r="H28" s="114">
        <f t="shared" si="221"/>
        <v>0.24935852067807693</v>
      </c>
      <c r="I28" s="114">
        <f t="shared" si="221"/>
        <v>0.17346702661445026</v>
      </c>
      <c r="J28" s="114">
        <f t="shared" si="221"/>
        <v>0.17254230417677704</v>
      </c>
      <c r="K28" s="114">
        <f t="shared" si="221"/>
        <v>9.6296316386390801E-2</v>
      </c>
      <c r="L28" s="114">
        <f t="shared" si="221"/>
        <v>7.3749407268013795E-2</v>
      </c>
      <c r="M28" s="114">
        <f t="shared" si="221"/>
        <v>6.7682798449644824E-2</v>
      </c>
      <c r="N28" s="114">
        <f t="shared" si="221"/>
        <v>-3.2102297897826239E-2</v>
      </c>
      <c r="O28" s="114">
        <f t="shared" si="221"/>
        <v>5.8078268163245057E-3</v>
      </c>
      <c r="P28" s="114">
        <f t="shared" si="221"/>
        <v>-3.5955581226981469E-2</v>
      </c>
      <c r="Q28" s="114">
        <f t="shared" si="221"/>
        <v>-3.8926198966533945E-2</v>
      </c>
      <c r="R28" s="114">
        <f t="shared" si="221"/>
        <v>-4.0730692377644317E-2</v>
      </c>
      <c r="S28" s="114">
        <f t="shared" si="221"/>
        <v>-4.5795884174576557E-2</v>
      </c>
      <c r="T28" s="114">
        <f t="shared" si="221"/>
        <v>-4.4166503628871652E-2</v>
      </c>
      <c r="U28" s="114">
        <f t="shared" si="221"/>
        <v>-8.4439758230835577E-2</v>
      </c>
      <c r="V28" s="114">
        <f t="shared" si="221"/>
        <v>-7.3856795870506156E-2</v>
      </c>
      <c r="W28" s="114">
        <f t="shared" si="221"/>
        <v>-7.9279667958943395E-2</v>
      </c>
      <c r="X28" s="114">
        <f t="shared" si="221"/>
        <v>-5.7332651962469394E-2</v>
      </c>
      <c r="Y28" s="114">
        <f t="shared" si="221"/>
        <v>-5.010468595324729E-2</v>
      </c>
      <c r="Z28" s="114">
        <f t="shared" si="221"/>
        <v>-4.3953484577186078E-2</v>
      </c>
      <c r="AA28" s="114">
        <f t="shared" si="221"/>
        <v>-3.7535889797115252E-2</v>
      </c>
      <c r="AB28" s="114">
        <f t="shared" si="221"/>
        <v>-9.4198819976364381E-2</v>
      </c>
      <c r="AC28" s="114">
        <f t="shared" si="221"/>
        <v>-3.1596338195311546E-2</v>
      </c>
      <c r="AD28" s="114">
        <f t="shared" si="221"/>
        <v>-3.5719239122978245E-2</v>
      </c>
      <c r="AE28" s="114">
        <f t="shared" si="221"/>
        <v>-3.0558465624495372E-2</v>
      </c>
      <c r="AF28" s="114">
        <f t="shared" si="221"/>
        <v>-2.0038980601892738E-2</v>
      </c>
      <c r="AG28" s="114">
        <f t="shared" si="221"/>
        <v>-1.5333790278781212E-2</v>
      </c>
      <c r="AH28" s="114">
        <f t="shared" si="221"/>
        <v>-1.4522959009890334E-2</v>
      </c>
      <c r="AI28" s="114">
        <f t="shared" si="221"/>
        <v>-6.9476949430092982E-3</v>
      </c>
      <c r="AJ28" s="114">
        <f t="shared" si="221"/>
        <v>-1.03317399295758E-2</v>
      </c>
      <c r="AK28" s="114">
        <f t="shared" si="221"/>
        <v>-2.5748100431027505E-2</v>
      </c>
      <c r="AL28" s="114">
        <f t="shared" si="221"/>
        <v>-6.729592714597432E-3</v>
      </c>
      <c r="AM28" s="114">
        <f t="shared" si="221"/>
        <v>6.738465076811923E-3</v>
      </c>
      <c r="AN28" s="114">
        <f t="shared" si="221"/>
        <v>-1.8570564311877046E-2</v>
      </c>
      <c r="AO28" s="114">
        <f t="shared" si="221"/>
        <v>-3.0133979194828742E-2</v>
      </c>
      <c r="AP28" s="114">
        <f t="shared" si="221"/>
        <v>-2.4654784660483053E-2</v>
      </c>
      <c r="AQ28" s="114">
        <f t="shared" si="221"/>
        <v>-2.0679726050368046E-2</v>
      </c>
      <c r="AR28" s="114">
        <f t="shared" si="221"/>
        <v>-2.3126343909050981E-2</v>
      </c>
      <c r="AS28" s="114">
        <f t="shared" si="221"/>
        <v>-2.2854871121910265E-2</v>
      </c>
      <c r="AT28" s="114">
        <f t="shared" si="221"/>
        <v>-2.5463310922535513E-2</v>
      </c>
      <c r="AU28" s="114">
        <f t="shared" si="221"/>
        <v>4.8206135899985528E-2</v>
      </c>
      <c r="AV28" s="114">
        <f t="shared" si="221"/>
        <v>-1.1930393085579317E-2</v>
      </c>
      <c r="AW28" s="115">
        <f t="shared" si="221"/>
        <v>6.3162487976124535E-3</v>
      </c>
      <c r="AX28" s="114">
        <f t="shared" si="221"/>
        <v>6.7841523330762106E-3</v>
      </c>
      <c r="AY28" s="114">
        <f t="shared" si="221"/>
        <v>1.0164154007249246E-2</v>
      </c>
      <c r="AZ28" s="114">
        <f t="shared" si="221"/>
        <v>5.4233684567530993E-3</v>
      </c>
      <c r="BA28" s="115">
        <f t="shared" si="221"/>
        <v>9.2167523898362205E-3</v>
      </c>
      <c r="BB28" s="114">
        <f t="shared" si="221"/>
        <v>1.2625194195164058E-2</v>
      </c>
      <c r="BC28" s="115">
        <f t="shared" si="221"/>
        <v>2.0913407902655324E-2</v>
      </c>
      <c r="BD28" s="115">
        <f t="shared" si="221"/>
        <v>6.0452313139284768E-3</v>
      </c>
      <c r="BE28" s="115">
        <f t="shared" si="221"/>
        <v>4.8739546349798003E-3</v>
      </c>
      <c r="BF28" s="115">
        <f t="shared" si="221"/>
        <v>6.1543205068782924E-3</v>
      </c>
      <c r="BG28" s="115">
        <f t="shared" si="221"/>
        <v>0.12965643384960293</v>
      </c>
      <c r="BH28" s="115">
        <f t="shared" si="221"/>
        <v>0.12782848468768557</v>
      </c>
      <c r="BI28" s="115">
        <f t="shared" si="221"/>
        <v>0.12973910693607682</v>
      </c>
      <c r="BJ28" s="115">
        <f t="shared" si="221"/>
        <v>0.13513256546795258</v>
      </c>
      <c r="BK28" s="115">
        <f t="shared" si="221"/>
        <v>0.13944149979864542</v>
      </c>
      <c r="BL28" s="115">
        <f t="shared" si="221"/>
        <v>0.13886050360200455</v>
      </c>
      <c r="BM28" s="115">
        <f t="shared" si="221"/>
        <v>0.14980063118172227</v>
      </c>
      <c r="BN28" s="115">
        <f t="shared" si="221"/>
        <v>0.15201008056454413</v>
      </c>
      <c r="BO28" s="115">
        <f t="shared" si="221"/>
        <v>0.15285198774841616</v>
      </c>
      <c r="BP28" s="226">
        <f t="shared" si="221"/>
        <v>0.15488218796725053</v>
      </c>
      <c r="BQ28" s="114">
        <f t="shared" ref="BQ28:EB28" si="222">BQ27/BQ23</f>
        <v>0.16989478228232244</v>
      </c>
      <c r="BR28" s="114">
        <f t="shared" si="222"/>
        <v>0.17512996496159963</v>
      </c>
      <c r="BS28" s="114">
        <f t="shared" si="222"/>
        <v>0.23624041565924181</v>
      </c>
      <c r="BT28" s="114">
        <f t="shared" si="222"/>
        <v>0.24427274649166827</v>
      </c>
      <c r="BU28" s="114">
        <f t="shared" si="222"/>
        <v>0.25526457605044234</v>
      </c>
      <c r="BV28" s="114">
        <f t="shared" si="222"/>
        <v>0.26239499410806433</v>
      </c>
      <c r="BW28" s="114">
        <f t="shared" si="222"/>
        <v>0.27176009865224648</v>
      </c>
      <c r="BX28" s="114">
        <f t="shared" si="222"/>
        <v>0.28783139158460669</v>
      </c>
      <c r="BY28" s="114">
        <f t="shared" si="222"/>
        <v>0.30402355335470682</v>
      </c>
      <c r="BZ28" s="114">
        <f t="shared" si="222"/>
        <v>0.32200814882331846</v>
      </c>
      <c r="CA28" s="114">
        <f t="shared" si="222"/>
        <v>0.33387700331258152</v>
      </c>
      <c r="CB28" s="114">
        <f t="shared" si="222"/>
        <v>0.34537186896769212</v>
      </c>
      <c r="CC28" s="114">
        <f t="shared" si="222"/>
        <v>0.35682352873698236</v>
      </c>
      <c r="CD28" s="114">
        <f t="shared" si="222"/>
        <v>0.36980692158228329</v>
      </c>
      <c r="CE28" s="114">
        <f t="shared" si="222"/>
        <v>0.41068787400253454</v>
      </c>
      <c r="CF28" s="114">
        <f t="shared" si="222"/>
        <v>0.42122153745598323</v>
      </c>
      <c r="CG28" s="114">
        <f t="shared" si="222"/>
        <v>0.43151332300572637</v>
      </c>
      <c r="CH28" s="114">
        <f t="shared" si="222"/>
        <v>0.44067737311135247</v>
      </c>
      <c r="CI28" s="114">
        <f t="shared" si="222"/>
        <v>0.45033647077271399</v>
      </c>
      <c r="CJ28" s="114">
        <f t="shared" si="222"/>
        <v>0.45850629966298723</v>
      </c>
      <c r="CK28" s="114">
        <f t="shared" si="222"/>
        <v>0.48008956363830035</v>
      </c>
      <c r="CL28" s="114">
        <f t="shared" si="222"/>
        <v>0.48720809614647087</v>
      </c>
      <c r="CM28" s="114">
        <f t="shared" si="222"/>
        <v>0.49644512062725693</v>
      </c>
      <c r="CN28" s="114">
        <f t="shared" si="222"/>
        <v>0.51003502226612307</v>
      </c>
      <c r="CO28" s="114">
        <f t="shared" si="222"/>
        <v>0.52147982105744595</v>
      </c>
      <c r="CP28" s="114">
        <f t="shared" si="222"/>
        <v>0.52886166782690569</v>
      </c>
      <c r="CQ28" s="114">
        <f t="shared" si="222"/>
        <v>0.55560289766685977</v>
      </c>
      <c r="CR28" s="114">
        <f t="shared" si="222"/>
        <v>0.56900883087763388</v>
      </c>
      <c r="CS28" s="114">
        <f t="shared" si="222"/>
        <v>0.57749057839531548</v>
      </c>
      <c r="CT28" s="114">
        <f t="shared" si="222"/>
        <v>0.58451211307077255</v>
      </c>
      <c r="CU28" s="114">
        <f t="shared" si="222"/>
        <v>0.58922774959330371</v>
      </c>
      <c r="CV28" s="114">
        <f t="shared" si="222"/>
        <v>0.5928668840249931</v>
      </c>
      <c r="CW28" s="114">
        <f t="shared" si="222"/>
        <v>0.59558103315708766</v>
      </c>
      <c r="CX28" s="114">
        <f t="shared" si="222"/>
        <v>0.59727721391814492</v>
      </c>
      <c r="CY28" s="114">
        <f t="shared" si="222"/>
        <v>0.5989664591163284</v>
      </c>
      <c r="CZ28" s="114">
        <f t="shared" si="222"/>
        <v>0.60015202531989287</v>
      </c>
      <c r="DA28" s="114">
        <f t="shared" si="222"/>
        <v>0.60162270071130775</v>
      </c>
      <c r="DB28" s="114">
        <f t="shared" si="222"/>
        <v>0.60281963976658792</v>
      </c>
      <c r="DC28" s="114">
        <f t="shared" si="222"/>
        <v>0.61652709036943498</v>
      </c>
      <c r="DD28" s="114">
        <f t="shared" si="222"/>
        <v>0.61817593517082547</v>
      </c>
      <c r="DE28" s="114">
        <f t="shared" si="222"/>
        <v>0.61956255981640151</v>
      </c>
      <c r="DF28" s="114">
        <f t="shared" si="222"/>
        <v>0.6206216894671529</v>
      </c>
      <c r="DG28" s="114">
        <f t="shared" si="222"/>
        <v>0.62223108688585582</v>
      </c>
      <c r="DH28" s="114">
        <f t="shared" si="222"/>
        <v>0.62325891995641147</v>
      </c>
      <c r="DI28" s="114">
        <f t="shared" si="222"/>
        <v>0.62393807516439548</v>
      </c>
      <c r="DJ28" s="114">
        <f t="shared" si="222"/>
        <v>0.62455885902136277</v>
      </c>
      <c r="DK28" s="114">
        <f t="shared" si="222"/>
        <v>0.62498351204184122</v>
      </c>
      <c r="DL28" s="114">
        <f t="shared" si="222"/>
        <v>0.62540528453968081</v>
      </c>
      <c r="DM28" s="114">
        <f t="shared" si="222"/>
        <v>0.62590960683590446</v>
      </c>
      <c r="DN28" s="114">
        <f t="shared" si="222"/>
        <v>0.62632929995606779</v>
      </c>
      <c r="DO28" s="114">
        <f t="shared" si="222"/>
        <v>0.63782041796079869</v>
      </c>
      <c r="DP28" s="114">
        <f t="shared" si="222"/>
        <v>0.63843841596315376</v>
      </c>
      <c r="DQ28" s="114">
        <f t="shared" si="222"/>
        <v>0.63911552029220919</v>
      </c>
      <c r="DR28" s="114">
        <f t="shared" si="222"/>
        <v>0.63973051661612579</v>
      </c>
      <c r="DS28" s="114">
        <f t="shared" si="222"/>
        <v>0.64089692940885989</v>
      </c>
      <c r="DT28" s="114">
        <f t="shared" si="222"/>
        <v>0.64137277178788676</v>
      </c>
      <c r="DU28" s="114">
        <f t="shared" si="222"/>
        <v>0.64175958833412083</v>
      </c>
      <c r="DV28" s="114">
        <f t="shared" si="222"/>
        <v>0.64220350695970962</v>
      </c>
      <c r="DW28" s="114">
        <f t="shared" si="222"/>
        <v>0.64259064702828739</v>
      </c>
      <c r="DX28" s="114">
        <f t="shared" si="222"/>
        <v>0.64297520522080776</v>
      </c>
      <c r="DY28" s="114">
        <f t="shared" si="222"/>
        <v>0.64335855549371057</v>
      </c>
      <c r="DZ28" s="114">
        <f t="shared" si="222"/>
        <v>0.64374146386893183</v>
      </c>
      <c r="EA28" s="114">
        <f t="shared" si="222"/>
        <v>0.65419399471902284</v>
      </c>
      <c r="EB28" s="114">
        <f t="shared" si="222"/>
        <v>0.65475876870249039</v>
      </c>
      <c r="EC28" s="114">
        <f t="shared" ref="EC28:GN28" si="223">EC27/EC23</f>
        <v>0.65540243855141489</v>
      </c>
      <c r="ED28" s="114">
        <f t="shared" si="223"/>
        <v>0.65578709374886901</v>
      </c>
      <c r="EE28" s="114">
        <f t="shared" si="223"/>
        <v>0.65673864596750131</v>
      </c>
      <c r="EF28" s="114">
        <f t="shared" si="223"/>
        <v>0.65722982386686213</v>
      </c>
      <c r="EG28" s="114">
        <f t="shared" si="223"/>
        <v>0.65758459089286825</v>
      </c>
      <c r="EH28" s="114">
        <f t="shared" si="223"/>
        <v>0.65793895750784082</v>
      </c>
      <c r="EI28" s="114">
        <f t="shared" si="223"/>
        <v>0.65829418989361232</v>
      </c>
      <c r="EJ28" s="114">
        <f t="shared" si="223"/>
        <v>0.6586470900555127</v>
      </c>
      <c r="EK28" s="114">
        <f t="shared" si="223"/>
        <v>0.65899891348404149</v>
      </c>
      <c r="EL28" s="114">
        <f t="shared" si="223"/>
        <v>0.65935036027455718</v>
      </c>
      <c r="EM28" s="114">
        <f t="shared" si="223"/>
        <v>0.66889598408611417</v>
      </c>
      <c r="EN28" s="114">
        <f t="shared" si="223"/>
        <v>0.66941508230415203</v>
      </c>
      <c r="EO28" s="114">
        <f t="shared" si="223"/>
        <v>0.66982345440551949</v>
      </c>
      <c r="EP28" s="114">
        <f t="shared" si="223"/>
        <v>0.67028355479486135</v>
      </c>
      <c r="EQ28" s="114">
        <f t="shared" si="223"/>
        <v>0.67111479786799899</v>
      </c>
      <c r="ER28" s="114">
        <f t="shared" si="223"/>
        <v>0.67171510550455971</v>
      </c>
      <c r="ES28" s="114">
        <f t="shared" si="223"/>
        <v>0.67223373254576047</v>
      </c>
      <c r="ET28" s="114">
        <f t="shared" si="223"/>
        <v>0.67274973113642222</v>
      </c>
      <c r="EU28" s="114">
        <f t="shared" si="223"/>
        <v>0.67307614301862062</v>
      </c>
      <c r="EV28" s="114">
        <f t="shared" si="223"/>
        <v>0.67340044413785349</v>
      </c>
      <c r="EW28" s="114">
        <f t="shared" si="223"/>
        <v>0.67378759297970081</v>
      </c>
      <c r="EX28" s="114">
        <f t="shared" si="223"/>
        <v>0.6741104848470586</v>
      </c>
      <c r="EY28" s="114">
        <f t="shared" si="223"/>
        <v>0.6828586256994712</v>
      </c>
      <c r="EZ28" s="114">
        <f t="shared" si="223"/>
        <v>0.68341619663705622</v>
      </c>
      <c r="FA28" s="114">
        <f t="shared" si="223"/>
        <v>0.70666358388210737</v>
      </c>
      <c r="FB28" s="114">
        <f t="shared" si="223"/>
        <v>0.7070773540771037</v>
      </c>
      <c r="FC28" s="114">
        <f t="shared" si="223"/>
        <v>0.70768986903218167</v>
      </c>
      <c r="FD28" s="114">
        <f t="shared" si="223"/>
        <v>0.70817029022936562</v>
      </c>
      <c r="FE28" s="114">
        <f t="shared" si="223"/>
        <v>0.70866289300961838</v>
      </c>
      <c r="FF28" s="114">
        <f t="shared" si="223"/>
        <v>0.70899664543982033</v>
      </c>
      <c r="FG28" s="114">
        <f t="shared" si="223"/>
        <v>0.70936825152298755</v>
      </c>
      <c r="FH28" s="114">
        <f t="shared" si="223"/>
        <v>0.70966944181794467</v>
      </c>
      <c r="FI28" s="114">
        <f t="shared" si="223"/>
        <v>0.70991326404417721</v>
      </c>
      <c r="FJ28" s="114">
        <f t="shared" si="223"/>
        <v>0.71015667708582897</v>
      </c>
      <c r="FK28" s="114">
        <f t="shared" si="223"/>
        <v>0.71040910922788569</v>
      </c>
      <c r="FL28" s="114">
        <f t="shared" si="223"/>
        <v>0.71066110205302557</v>
      </c>
      <c r="FM28" s="114">
        <f t="shared" si="223"/>
        <v>0.71096737066013105</v>
      </c>
      <c r="FN28" s="114">
        <f t="shared" si="223"/>
        <v>0.7112839987094518</v>
      </c>
      <c r="FO28" s="114">
        <f t="shared" si="223"/>
        <v>0.71160089992156328</v>
      </c>
      <c r="FP28" s="114">
        <f t="shared" si="223"/>
        <v>0.71189222666949259</v>
      </c>
      <c r="FQ28" s="114">
        <f t="shared" si="223"/>
        <v>0.71219538066118038</v>
      </c>
      <c r="FR28" s="114">
        <f t="shared" si="223"/>
        <v>0.71252886550945471</v>
      </c>
      <c r="FS28" s="114">
        <f t="shared" si="223"/>
        <v>0.71289246828559794</v>
      </c>
      <c r="FT28" s="114">
        <f t="shared" si="223"/>
        <v>0.71318735758122198</v>
      </c>
      <c r="FU28" s="114">
        <f t="shared" si="223"/>
        <v>0.71342626320085545</v>
      </c>
      <c r="FV28" s="114">
        <f t="shared" si="223"/>
        <v>0.71366477115048521</v>
      </c>
      <c r="FW28" s="114">
        <f t="shared" si="223"/>
        <v>0.71391208298424114</v>
      </c>
      <c r="FX28" s="114">
        <f t="shared" si="223"/>
        <v>0.71422324641579882</v>
      </c>
      <c r="FY28" s="114">
        <f t="shared" si="223"/>
        <v>0.71458708569098084</v>
      </c>
      <c r="FZ28" s="114">
        <f t="shared" si="223"/>
        <v>0.71502160154693639</v>
      </c>
      <c r="GA28" s="114">
        <f t="shared" si="223"/>
        <v>0.71533339381762484</v>
      </c>
      <c r="GB28" s="114">
        <f t="shared" si="223"/>
        <v>0.71562026470144446</v>
      </c>
      <c r="GC28" s="114">
        <f t="shared" si="223"/>
        <v>0.7159186540453899</v>
      </c>
      <c r="GD28" s="114">
        <f t="shared" si="223"/>
        <v>0.71624659017048753</v>
      </c>
      <c r="GE28" s="114">
        <f t="shared" si="223"/>
        <v>0.71660386641316165</v>
      </c>
      <c r="GF28" s="114">
        <f t="shared" si="223"/>
        <v>0.71689419010546318</v>
      </c>
      <c r="GG28" s="114">
        <f t="shared" si="223"/>
        <v>0.71712996307944454</v>
      </c>
      <c r="GH28" s="114">
        <f t="shared" si="223"/>
        <v>0.7173653436726487</v>
      </c>
      <c r="GI28" s="114">
        <f t="shared" si="223"/>
        <v>0.71760929715455157</v>
      </c>
      <c r="GJ28" s="114">
        <f t="shared" si="223"/>
        <v>0.71791247426829474</v>
      </c>
      <c r="GK28" s="114">
        <f t="shared" si="223"/>
        <v>0.71826698605759076</v>
      </c>
      <c r="GL28" s="114">
        <f t="shared" si="223"/>
        <v>0.71869037781231526</v>
      </c>
      <c r="GM28" s="114">
        <f t="shared" si="223"/>
        <v>0.71899419808837128</v>
      </c>
      <c r="GN28" s="114">
        <f t="shared" si="223"/>
        <v>0.719273741734894</v>
      </c>
      <c r="GO28" s="114">
        <f t="shared" ref="GO28:IZ28" si="224">GO27/GO23</f>
        <v>0.71956451732573745</v>
      </c>
      <c r="GP28" s="114">
        <f t="shared" si="224"/>
        <v>0.71988409481948856</v>
      </c>
      <c r="GQ28" s="114">
        <f t="shared" si="224"/>
        <v>0.72023227537057855</v>
      </c>
      <c r="GR28" s="114">
        <f t="shared" si="224"/>
        <v>0.72051521615596248</v>
      </c>
      <c r="GS28" s="114">
        <f t="shared" si="224"/>
        <v>0.72074499890466781</v>
      </c>
      <c r="GT28" s="114">
        <f t="shared" si="224"/>
        <v>0.72097440412486447</v>
      </c>
      <c r="GU28" s="114">
        <f t="shared" si="224"/>
        <v>0.7212121697513989</v>
      </c>
      <c r="GV28" s="114">
        <f t="shared" si="224"/>
        <v>0.72150766411273126</v>
      </c>
      <c r="GW28" s="114">
        <f t="shared" si="224"/>
        <v>0.72185320255507102</v>
      </c>
      <c r="GX28" s="114">
        <f t="shared" si="224"/>
        <v>0.72226589198844249</v>
      </c>
      <c r="GY28" s="114">
        <f t="shared" si="224"/>
        <v>0.72256204215191666</v>
      </c>
      <c r="GZ28" s="114">
        <f t="shared" si="224"/>
        <v>0.72283453574525836</v>
      </c>
      <c r="HA28" s="114">
        <f t="shared" si="224"/>
        <v>0.72311798531893556</v>
      </c>
      <c r="HB28" s="114">
        <f t="shared" si="224"/>
        <v>0.72342951973037051</v>
      </c>
      <c r="HC28" s="114">
        <f t="shared" si="224"/>
        <v>0.72376894756259158</v>
      </c>
      <c r="HD28" s="114">
        <f t="shared" si="224"/>
        <v>0.72404478352164636</v>
      </c>
      <c r="HE28" s="114">
        <f t="shared" si="224"/>
        <v>0.72426880146672379</v>
      </c>
      <c r="HF28" s="114">
        <f t="shared" si="224"/>
        <v>0.72449245599534218</v>
      </c>
      <c r="HG28" s="114">
        <f t="shared" si="224"/>
        <v>0.72472426624651698</v>
      </c>
      <c r="HH28" s="114">
        <f t="shared" si="224"/>
        <v>0.72501236622855958</v>
      </c>
      <c r="HI28" s="114">
        <f t="shared" si="224"/>
        <v>0.72534926775958053</v>
      </c>
      <c r="HJ28" s="114">
        <f t="shared" si="224"/>
        <v>0.72575165559501131</v>
      </c>
      <c r="HK28" s="114">
        <f t="shared" si="224"/>
        <v>0.7260404224759921</v>
      </c>
      <c r="HL28" s="114">
        <f t="shared" si="224"/>
        <v>0.72630612939364514</v>
      </c>
      <c r="HM28" s="114">
        <f t="shared" si="224"/>
        <v>0.72658252636797604</v>
      </c>
      <c r="HN28" s="114">
        <f t="shared" si="224"/>
        <v>0.72688631756053856</v>
      </c>
      <c r="HO28" s="114">
        <f t="shared" si="224"/>
        <v>0.72721731861749483</v>
      </c>
      <c r="HP28" s="114">
        <f t="shared" si="224"/>
        <v>0.72748631403877018</v>
      </c>
      <c r="HQ28" s="114">
        <f t="shared" si="224"/>
        <v>0.72770478143150064</v>
      </c>
      <c r="HR28" s="114">
        <f t="shared" si="224"/>
        <v>0.72792289882514871</v>
      </c>
      <c r="HS28" s="114">
        <f t="shared" si="224"/>
        <v>0.72814897467934769</v>
      </c>
      <c r="HT28" s="114">
        <f t="shared" si="224"/>
        <v>0.72842995440157732</v>
      </c>
      <c r="HU28" s="114">
        <f t="shared" si="224"/>
        <v>0.72875853884618336</v>
      </c>
      <c r="HV28" s="114">
        <f t="shared" si="224"/>
        <v>0.72915100604840588</v>
      </c>
      <c r="HW28" s="114">
        <f t="shared" si="224"/>
        <v>0.72943266235157922</v>
      </c>
      <c r="HX28" s="114">
        <f t="shared" si="224"/>
        <v>0.72969183301346929</v>
      </c>
      <c r="HY28" s="114">
        <f t="shared" si="224"/>
        <v>0.72996143736781394</v>
      </c>
      <c r="HZ28" s="114">
        <f t="shared" si="224"/>
        <v>0.73025777048202667</v>
      </c>
      <c r="IA28" s="114">
        <f t="shared" si="224"/>
        <v>0.73058065472214118</v>
      </c>
      <c r="IB28" s="114">
        <f t="shared" si="224"/>
        <v>0.73084306094672413</v>
      </c>
      <c r="IC28" s="114">
        <f t="shared" si="224"/>
        <v>0.73105618155145558</v>
      </c>
      <c r="ID28" s="114">
        <f t="shared" si="224"/>
        <v>0.73126896492203253</v>
      </c>
      <c r="IE28" s="114">
        <f t="shared" si="224"/>
        <v>0.73148951655859917</v>
      </c>
      <c r="IF28" s="114">
        <f t="shared" si="224"/>
        <v>0.73176363675674594</v>
      </c>
      <c r="IG28" s="114">
        <f t="shared" si="224"/>
        <v>0.73208420834174204</v>
      </c>
      <c r="IH28" s="114">
        <f t="shared" si="224"/>
        <v>0.73246711731977965</v>
      </c>
      <c r="II28" s="114">
        <f t="shared" si="224"/>
        <v>0.73274192248337811</v>
      </c>
      <c r="IJ28" s="114">
        <f t="shared" si="224"/>
        <v>0.73299479513902555</v>
      </c>
      <c r="IK28" s="114">
        <f t="shared" si="224"/>
        <v>0.7332578542298761</v>
      </c>
      <c r="IL28" s="114">
        <f t="shared" si="224"/>
        <v>0.73354700057596955</v>
      </c>
      <c r="IM28" s="114">
        <f t="shared" si="224"/>
        <v>0.7338620629405499</v>
      </c>
      <c r="IN28" s="114">
        <f t="shared" si="224"/>
        <v>0.73411811914533098</v>
      </c>
      <c r="IO28" s="114">
        <f t="shared" si="224"/>
        <v>0.73432608687334289</v>
      </c>
      <c r="IP28" s="114">
        <f t="shared" si="224"/>
        <v>0.73453372951886009</v>
      </c>
      <c r="IQ28" s="114">
        <f t="shared" si="224"/>
        <v>0.73474895696980369</v>
      </c>
      <c r="IR28" s="114">
        <f t="shared" si="224"/>
        <v>0.73501646580280955</v>
      </c>
      <c r="IS28" s="114">
        <f t="shared" si="224"/>
        <v>0.73532931409634927</v>
      </c>
      <c r="IT28" s="114">
        <f t="shared" si="224"/>
        <v>0.73570300981965675</v>
      </c>
      <c r="IU28" s="114">
        <f t="shared" si="224"/>
        <v>0.73597121081248418</v>
      </c>
      <c r="IV28" s="114">
        <f t="shared" si="224"/>
        <v>0.73621801227147232</v>
      </c>
      <c r="IW28" s="114">
        <f t="shared" si="224"/>
        <v>0.73647476158935943</v>
      </c>
      <c r="IX28" s="114">
        <f t="shared" si="224"/>
        <v>0.7367569794757366</v>
      </c>
      <c r="IY28" s="114">
        <f t="shared" si="224"/>
        <v>0.73706450078753283</v>
      </c>
      <c r="IZ28" s="114">
        <f t="shared" si="224"/>
        <v>0.73731443471229063</v>
      </c>
      <c r="JA28" s="114">
        <f t="shared" ref="JA28:KG28" si="225">JA27/JA23</f>
        <v>0.73751743421023219</v>
      </c>
      <c r="JB28" s="114">
        <f t="shared" si="225"/>
        <v>0.73772012020046218</v>
      </c>
      <c r="JC28" s="114">
        <f t="shared" si="225"/>
        <v>0.73793021395553138</v>
      </c>
      <c r="JD28" s="114">
        <f t="shared" si="225"/>
        <v>0.73819134775481998</v>
      </c>
      <c r="JE28" s="114">
        <f t="shared" si="225"/>
        <v>0.73849674853876479</v>
      </c>
      <c r="JF28" s="114">
        <f t="shared" si="225"/>
        <v>0.73886155957376254</v>
      </c>
      <c r="JG28" s="114">
        <f t="shared" si="225"/>
        <v>0.73912339163544194</v>
      </c>
      <c r="JH28" s="114">
        <f t="shared" si="225"/>
        <v>0.73936433794589818</v>
      </c>
      <c r="JI28" s="114">
        <f t="shared" si="225"/>
        <v>0.7396150018184795</v>
      </c>
      <c r="JJ28" s="114">
        <f t="shared" si="225"/>
        <v>0.73989053732133447</v>
      </c>
      <c r="JK28" s="114">
        <f t="shared" si="225"/>
        <v>0.74019078511934122</v>
      </c>
      <c r="JL28" s="114">
        <f t="shared" si="225"/>
        <v>0.74043481374229214</v>
      </c>
      <c r="JM28" s="114">
        <f t="shared" si="225"/>
        <v>0.74063302093894834</v>
      </c>
      <c r="JN28" s="114">
        <f t="shared" si="225"/>
        <v>0.74083092565962982</v>
      </c>
      <c r="JO28" s="114">
        <f t="shared" si="225"/>
        <v>0.74103606722860116</v>
      </c>
      <c r="JP28" s="114">
        <f t="shared" si="225"/>
        <v>0.74129105119441263</v>
      </c>
      <c r="JQ28" s="114">
        <f t="shared" si="225"/>
        <v>0.74158926727512597</v>
      </c>
      <c r="JR28" s="114">
        <f t="shared" si="225"/>
        <v>0.74194550674867632</v>
      </c>
      <c r="JS28" s="114">
        <f t="shared" si="225"/>
        <v>0.74220119407778207</v>
      </c>
      <c r="JT28" s="114">
        <f t="shared" si="225"/>
        <v>0.74243649115713817</v>
      </c>
      <c r="JU28" s="114">
        <f t="shared" si="225"/>
        <v>0.74268128340288209</v>
      </c>
      <c r="JV28" s="114">
        <f t="shared" si="225"/>
        <v>0.74295037108179096</v>
      </c>
      <c r="JW28" s="114">
        <f t="shared" si="225"/>
        <v>0.74324360039751014</v>
      </c>
      <c r="JX28" s="114">
        <f t="shared" si="225"/>
        <v>0.74348193056353562</v>
      </c>
      <c r="JY28" s="114">
        <f t="shared" si="225"/>
        <v>0.74367551317832326</v>
      </c>
      <c r="JZ28" s="114">
        <f t="shared" si="225"/>
        <v>0.74386880383730403</v>
      </c>
      <c r="KA28" s="114">
        <f t="shared" si="225"/>
        <v>0.74406916627297437</v>
      </c>
      <c r="KB28" s="114">
        <f t="shared" si="225"/>
        <v>0.74431821512207796</v>
      </c>
      <c r="KC28" s="114">
        <f t="shared" si="225"/>
        <v>0.74460949708466406</v>
      </c>
      <c r="KD28" s="114">
        <f t="shared" si="225"/>
        <v>0.74495746358042503</v>
      </c>
      <c r="KE28" s="114">
        <f t="shared" si="225"/>
        <v>0.74520721997473216</v>
      </c>
      <c r="KF28" s="114">
        <f t="shared" si="225"/>
        <v>0.74543706419663525</v>
      </c>
      <c r="KG28" s="116">
        <f t="shared" si="225"/>
        <v>0.74565129942242503</v>
      </c>
    </row>
    <row r="29" spans="1:365">
      <c r="AW29"/>
      <c r="BP29" s="213"/>
      <c r="KH29" s="1"/>
      <c r="KI29" s="50"/>
      <c r="KJ29" s="50"/>
      <c r="KK29" s="50"/>
      <c r="KL29" s="50"/>
      <c r="KM29" s="50"/>
      <c r="KN29" s="50"/>
      <c r="KO29" s="50"/>
      <c r="KP29" s="50"/>
      <c r="KQ29" s="50"/>
      <c r="KR29" s="50"/>
      <c r="KS29" s="50"/>
      <c r="KT29" s="50"/>
      <c r="KU29" s="50"/>
      <c r="KV29" s="50"/>
      <c r="KW29" s="50"/>
      <c r="KX29" s="50"/>
      <c r="KY29" s="50"/>
      <c r="KZ29" s="50"/>
      <c r="LA29" s="50"/>
      <c r="LB29" s="50"/>
      <c r="LC29" s="50"/>
      <c r="LD29" s="50"/>
      <c r="LE29" s="50"/>
      <c r="LF29" s="50"/>
      <c r="LG29" s="50"/>
      <c r="LH29" s="50"/>
      <c r="LI29" s="50"/>
      <c r="LJ29" s="50"/>
      <c r="LK29" s="50"/>
      <c r="LL29" s="50"/>
      <c r="LM29" s="50"/>
      <c r="LN29" s="50"/>
      <c r="LO29" s="50"/>
      <c r="LP29" s="50"/>
      <c r="LQ29" s="50"/>
      <c r="LR29" s="50"/>
      <c r="LS29" s="50"/>
      <c r="LT29" s="50"/>
      <c r="LU29" s="50"/>
      <c r="LV29" s="50"/>
      <c r="LW29" s="50"/>
      <c r="LX29" s="50"/>
      <c r="LY29" s="50"/>
      <c r="LZ29" s="50"/>
      <c r="MA29" s="50"/>
      <c r="MB29" s="50"/>
      <c r="MC29" s="50"/>
      <c r="MD29" s="50"/>
      <c r="ME29" s="50"/>
      <c r="MF29" s="50"/>
      <c r="MG29" s="50"/>
      <c r="MH29" s="50"/>
      <c r="MI29" s="50"/>
      <c r="MJ29" s="50"/>
      <c r="MK29" s="50"/>
      <c r="ML29" s="50"/>
      <c r="MM29" s="50"/>
      <c r="MN29" s="50"/>
      <c r="MO29" s="50"/>
      <c r="MP29" s="50"/>
      <c r="MQ29" s="50"/>
      <c r="MR29" s="50"/>
      <c r="MS29" s="50"/>
      <c r="MT29" s="50"/>
      <c r="MU29" s="50"/>
      <c r="MV29" s="50"/>
      <c r="MW29" s="50"/>
      <c r="MX29" s="50"/>
      <c r="MY29" s="50"/>
      <c r="MZ29" s="50"/>
      <c r="NA29" s="50"/>
    </row>
    <row r="30" spans="1:365" ht="16" thickBot="1">
      <c r="AW30"/>
      <c r="BP30" s="213"/>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row>
    <row r="31" spans="1:365" s="50" customFormat="1" ht="16" thickBot="1">
      <c r="A31"/>
      <c r="D31" s="145" t="s">
        <v>925</v>
      </c>
      <c r="E31" s="68">
        <f>E1</f>
        <v>44287</v>
      </c>
      <c r="F31" s="68">
        <f t="shared" ref="F31:BM31" si="226">F1</f>
        <v>44317</v>
      </c>
      <c r="G31" s="68">
        <f t="shared" si="226"/>
        <v>44348</v>
      </c>
      <c r="H31" s="68">
        <f t="shared" si="226"/>
        <v>44378</v>
      </c>
      <c r="I31" s="68">
        <f t="shared" si="226"/>
        <v>44409</v>
      </c>
      <c r="J31" s="68">
        <f t="shared" si="226"/>
        <v>44440</v>
      </c>
      <c r="K31" s="68">
        <f t="shared" si="226"/>
        <v>44470</v>
      </c>
      <c r="L31" s="68">
        <f t="shared" si="226"/>
        <v>44501</v>
      </c>
      <c r="M31" s="68">
        <f t="shared" si="226"/>
        <v>44531</v>
      </c>
      <c r="N31" s="68">
        <f t="shared" si="226"/>
        <v>44562</v>
      </c>
      <c r="O31" s="68">
        <f t="shared" si="226"/>
        <v>44593</v>
      </c>
      <c r="P31" s="68">
        <f t="shared" si="226"/>
        <v>44621</v>
      </c>
      <c r="Q31" s="68">
        <f t="shared" si="226"/>
        <v>44652</v>
      </c>
      <c r="R31" s="68">
        <f t="shared" si="226"/>
        <v>44682</v>
      </c>
      <c r="S31" s="68">
        <f t="shared" si="226"/>
        <v>44713</v>
      </c>
      <c r="T31" s="68">
        <f t="shared" si="226"/>
        <v>44743</v>
      </c>
      <c r="U31" s="68">
        <f t="shared" si="226"/>
        <v>44774</v>
      </c>
      <c r="V31" s="68">
        <f t="shared" si="226"/>
        <v>44805</v>
      </c>
      <c r="W31" s="68">
        <f t="shared" si="226"/>
        <v>44835</v>
      </c>
      <c r="X31" s="68">
        <f t="shared" si="226"/>
        <v>44866</v>
      </c>
      <c r="Y31" s="68">
        <f t="shared" si="226"/>
        <v>44896</v>
      </c>
      <c r="Z31" s="68">
        <f t="shared" si="226"/>
        <v>44927</v>
      </c>
      <c r="AA31" s="68">
        <f t="shared" si="226"/>
        <v>44958</v>
      </c>
      <c r="AB31" s="68">
        <f t="shared" si="226"/>
        <v>44986</v>
      </c>
      <c r="AC31" s="68">
        <f t="shared" si="226"/>
        <v>45017</v>
      </c>
      <c r="AD31" s="68">
        <f t="shared" si="226"/>
        <v>45047</v>
      </c>
      <c r="AE31" s="68">
        <f t="shared" si="226"/>
        <v>45078</v>
      </c>
      <c r="AF31" s="68">
        <f t="shared" si="226"/>
        <v>45108</v>
      </c>
      <c r="AG31" s="68">
        <f t="shared" si="226"/>
        <v>45139</v>
      </c>
      <c r="AH31" s="68">
        <f t="shared" si="226"/>
        <v>45170</v>
      </c>
      <c r="AI31" s="68">
        <f t="shared" si="226"/>
        <v>45200</v>
      </c>
      <c r="AJ31" s="68">
        <f t="shared" si="226"/>
        <v>45231</v>
      </c>
      <c r="AK31" s="68">
        <f t="shared" si="226"/>
        <v>45261</v>
      </c>
      <c r="AL31" s="68">
        <f t="shared" si="226"/>
        <v>45292</v>
      </c>
      <c r="AM31" s="68">
        <f t="shared" si="226"/>
        <v>45323</v>
      </c>
      <c r="AN31" s="68">
        <f t="shared" si="226"/>
        <v>45352</v>
      </c>
      <c r="AO31" s="68">
        <f t="shared" si="226"/>
        <v>45383</v>
      </c>
      <c r="AP31" s="68">
        <f t="shared" si="226"/>
        <v>45413</v>
      </c>
      <c r="AQ31" s="68">
        <f t="shared" si="226"/>
        <v>45444</v>
      </c>
      <c r="AR31" s="68">
        <f t="shared" si="226"/>
        <v>45474</v>
      </c>
      <c r="AS31" s="68">
        <f t="shared" si="226"/>
        <v>45505</v>
      </c>
      <c r="AT31" s="68">
        <f t="shared" si="226"/>
        <v>45536</v>
      </c>
      <c r="AU31" s="68">
        <f t="shared" si="226"/>
        <v>45566</v>
      </c>
      <c r="AV31" s="68">
        <f t="shared" si="226"/>
        <v>45597</v>
      </c>
      <c r="AW31" s="68">
        <f t="shared" si="226"/>
        <v>45627</v>
      </c>
      <c r="AX31" s="68">
        <f t="shared" si="226"/>
        <v>45658</v>
      </c>
      <c r="AY31" s="68">
        <f t="shared" si="226"/>
        <v>45689</v>
      </c>
      <c r="AZ31" s="68">
        <f t="shared" si="226"/>
        <v>45717</v>
      </c>
      <c r="BA31" s="68">
        <f t="shared" si="226"/>
        <v>45748</v>
      </c>
      <c r="BB31" s="68">
        <f t="shared" si="226"/>
        <v>45778</v>
      </c>
      <c r="BC31" s="68">
        <f t="shared" si="226"/>
        <v>45809</v>
      </c>
      <c r="BD31" s="68">
        <f t="shared" si="226"/>
        <v>45839</v>
      </c>
      <c r="BE31" s="68">
        <f t="shared" si="226"/>
        <v>45870</v>
      </c>
      <c r="BF31" s="68">
        <f t="shared" si="226"/>
        <v>45901</v>
      </c>
      <c r="BG31" s="68">
        <f t="shared" si="226"/>
        <v>45931</v>
      </c>
      <c r="BH31" s="68">
        <f t="shared" si="226"/>
        <v>45962</v>
      </c>
      <c r="BI31" s="68">
        <f t="shared" si="226"/>
        <v>45992</v>
      </c>
      <c r="BJ31" s="68">
        <f t="shared" si="226"/>
        <v>46023</v>
      </c>
      <c r="BK31" s="68">
        <f t="shared" si="226"/>
        <v>46054</v>
      </c>
      <c r="BL31" s="68">
        <f t="shared" si="226"/>
        <v>46082</v>
      </c>
      <c r="BM31" s="68">
        <f t="shared" si="226"/>
        <v>46113</v>
      </c>
      <c r="BN31" s="68">
        <f t="shared" ref="BN31:BO31" si="227">BN1</f>
        <v>46143</v>
      </c>
      <c r="BO31" s="68">
        <f t="shared" si="227"/>
        <v>46174</v>
      </c>
      <c r="BP31" s="459">
        <f t="shared" ref="BP31" si="228">BP1</f>
        <v>46204</v>
      </c>
      <c r="BQ31" s="131"/>
      <c r="BR31" s="131"/>
      <c r="BS31" s="131"/>
      <c r="BT31" s="131"/>
      <c r="BU31" s="131"/>
      <c r="BV31" s="131"/>
      <c r="BW31" s="131"/>
      <c r="BX31" s="131"/>
      <c r="BY31" s="131"/>
      <c r="BZ31" s="131"/>
      <c r="CA31" s="131"/>
      <c r="CB31" s="131"/>
      <c r="CC31" s="131"/>
      <c r="CD31" s="131"/>
      <c r="CE31" s="131"/>
      <c r="CF31" s="131"/>
      <c r="CG31" s="131"/>
      <c r="CH31" s="131"/>
      <c r="CI31" s="131"/>
      <c r="CJ31" s="131"/>
      <c r="CK31" s="131"/>
      <c r="CL31" s="131"/>
      <c r="CM31" s="131"/>
      <c r="CN31" s="131"/>
      <c r="CO31" s="131"/>
      <c r="CP31" s="131"/>
      <c r="CQ31" s="131"/>
      <c r="CR31" s="131"/>
      <c r="CS31" s="131"/>
      <c r="CT31" s="131"/>
      <c r="CU31" s="131"/>
      <c r="CV31" s="131"/>
      <c r="CW31" s="131"/>
      <c r="CX31" s="131"/>
      <c r="CY31" s="131"/>
      <c r="CZ31" s="131"/>
      <c r="DA31" s="131"/>
      <c r="DB31" s="131"/>
      <c r="DC31" s="131"/>
      <c r="DD31" s="131"/>
      <c r="DE31" s="131"/>
      <c r="DF31" s="131"/>
      <c r="DG31" s="131"/>
      <c r="DH31" s="131"/>
      <c r="DI31" s="131"/>
      <c r="DJ31" s="131"/>
      <c r="DK31" s="131"/>
      <c r="DL31" s="131"/>
      <c r="DM31" s="131"/>
      <c r="DN31" s="131"/>
      <c r="DO31" s="131"/>
      <c r="DP31" s="131"/>
      <c r="DQ31" s="131"/>
      <c r="DR31" s="131"/>
      <c r="DS31" s="131"/>
      <c r="DT31" s="131"/>
      <c r="DU31" s="131"/>
      <c r="DV31" s="131"/>
      <c r="DW31" s="131"/>
      <c r="DX31" s="131"/>
      <c r="DY31" s="131"/>
      <c r="DZ31" s="131"/>
      <c r="EA31" s="131"/>
      <c r="EB31" s="131"/>
      <c r="EC31" s="131"/>
      <c r="ED31" s="131"/>
      <c r="EE31" s="131"/>
      <c r="EF31" s="131"/>
      <c r="EG31" s="131"/>
      <c r="EH31" s="131"/>
      <c r="EI31" s="131"/>
      <c r="EJ31" s="131"/>
      <c r="EK31" s="131"/>
      <c r="EL31" s="131"/>
      <c r="EM31" s="131"/>
      <c r="EN31" s="131"/>
      <c r="EO31" s="131"/>
      <c r="EP31" s="131"/>
      <c r="EQ31" s="131"/>
      <c r="ER31" s="131"/>
      <c r="ES31" s="131"/>
      <c r="ET31" s="131"/>
      <c r="EU31" s="131"/>
      <c r="EV31" s="131"/>
      <c r="EW31" s="131"/>
      <c r="EX31" s="131"/>
      <c r="EY31" s="131"/>
      <c r="EZ31" s="131"/>
      <c r="FA31" s="131"/>
      <c r="FB31" s="131"/>
      <c r="FC31" s="131"/>
      <c r="FD31" s="131"/>
      <c r="FE31" s="131"/>
      <c r="FF31" s="131"/>
      <c r="FG31" s="131"/>
      <c r="FH31" s="131"/>
      <c r="FI31" s="131"/>
      <c r="FJ31" s="131"/>
      <c r="FK31" s="131"/>
      <c r="FL31" s="131"/>
      <c r="FM31" s="131"/>
      <c r="FN31" s="131"/>
      <c r="FO31" s="131"/>
      <c r="FP31" s="131"/>
      <c r="FQ31" s="131"/>
      <c r="FR31" s="131"/>
      <c r="FS31" s="131"/>
      <c r="FT31" s="131"/>
      <c r="FU31" s="131"/>
      <c r="FV31" s="131"/>
      <c r="FW31" s="131"/>
      <c r="FX31" s="131"/>
      <c r="FY31" s="131"/>
      <c r="FZ31" s="131"/>
      <c r="GA31" s="131"/>
      <c r="GB31" s="131"/>
      <c r="GC31" s="131"/>
      <c r="GD31" s="131"/>
      <c r="GE31" s="131"/>
      <c r="GF31" s="131"/>
      <c r="GG31" s="131"/>
      <c r="GH31" s="131"/>
      <c r="GI31" s="131"/>
      <c r="GJ31" s="131"/>
      <c r="GK31" s="131"/>
      <c r="GL31" s="131"/>
      <c r="GM31" s="131"/>
      <c r="GN31" s="131"/>
      <c r="GO31" s="131"/>
      <c r="GP31" s="131"/>
      <c r="GQ31" s="131"/>
      <c r="GR31" s="131"/>
      <c r="GS31" s="131"/>
      <c r="GT31" s="131"/>
      <c r="GU31" s="131"/>
      <c r="GV31" s="131"/>
      <c r="GW31" s="131"/>
      <c r="GX31" s="131"/>
      <c r="GY31" s="131"/>
      <c r="GZ31" s="131"/>
      <c r="HA31" s="131"/>
      <c r="HB31" s="131"/>
      <c r="HC31" s="131"/>
      <c r="HD31" s="131"/>
      <c r="HE31" s="131"/>
      <c r="HF31" s="131"/>
      <c r="HG31" s="131"/>
      <c r="HH31" s="131"/>
      <c r="HI31" s="131"/>
      <c r="HJ31" s="131"/>
      <c r="HK31" s="131"/>
      <c r="HL31" s="131"/>
      <c r="HM31" s="131"/>
      <c r="HN31" s="131"/>
      <c r="HO31" s="131"/>
      <c r="HP31" s="131"/>
      <c r="HQ31" s="131"/>
      <c r="HR31" s="131"/>
      <c r="HS31" s="131"/>
      <c r="HT31" s="131"/>
      <c r="HU31" s="131"/>
      <c r="HV31" s="131"/>
      <c r="HW31" s="131"/>
      <c r="HX31" s="131"/>
      <c r="HY31" s="131"/>
      <c r="HZ31" s="131"/>
      <c r="IA31" s="131"/>
      <c r="IB31" s="131"/>
      <c r="IC31" s="131"/>
      <c r="ID31" s="131"/>
      <c r="IE31" s="131"/>
      <c r="IF31" s="131"/>
      <c r="IG31" s="131"/>
      <c r="IH31" s="131"/>
      <c r="II31" s="131"/>
      <c r="IJ31" s="131"/>
      <c r="IK31" s="131"/>
      <c r="IL31" s="131"/>
      <c r="IM31" s="131"/>
      <c r="IN31" s="131"/>
      <c r="IO31" s="131"/>
      <c r="IP31" s="131"/>
      <c r="IQ31" s="131"/>
      <c r="IR31" s="131"/>
      <c r="IS31" s="131"/>
      <c r="IT31" s="131"/>
      <c r="IU31" s="131"/>
      <c r="IV31" s="131"/>
      <c r="IW31" s="131"/>
      <c r="IX31" s="131"/>
      <c r="IY31" s="131"/>
      <c r="IZ31" s="131"/>
      <c r="JA31" s="131"/>
      <c r="JB31" s="131"/>
      <c r="JC31" s="131"/>
      <c r="JD31" s="131"/>
      <c r="JE31" s="131"/>
      <c r="JF31" s="131"/>
      <c r="JG31" s="131"/>
      <c r="JH31" s="131"/>
      <c r="JI31" s="131"/>
      <c r="JJ31" s="131"/>
      <c r="JK31" s="131"/>
      <c r="JL31" s="131"/>
      <c r="JM31" s="131"/>
      <c r="JN31" s="131"/>
      <c r="JO31" s="131"/>
      <c r="JP31" s="131"/>
      <c r="JQ31" s="131"/>
      <c r="JR31" s="131"/>
      <c r="JS31" s="131"/>
      <c r="JT31" s="131"/>
      <c r="JU31" s="131"/>
      <c r="JV31" s="131"/>
      <c r="JW31" s="131"/>
      <c r="JX31" s="131"/>
      <c r="JY31" s="131"/>
      <c r="JZ31" s="131"/>
      <c r="KA31" s="131"/>
      <c r="KB31" s="131"/>
      <c r="KC31" s="131"/>
      <c r="KD31" s="131"/>
      <c r="KE31" s="131"/>
      <c r="KF31" s="131"/>
      <c r="KG31" s="13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row>
    <row r="32" spans="1:365" s="2" customFormat="1">
      <c r="A32" s="486"/>
      <c r="B32" s="487" t="s">
        <v>802</v>
      </c>
      <c r="C32" s="182" t="s">
        <v>799</v>
      </c>
      <c r="D32" s="183">
        <f>BO32</f>
        <v>175424</v>
      </c>
      <c r="E32" s="33">
        <v>163558.79276309762</v>
      </c>
      <c r="F32" s="34">
        <v>185438.13463560012</v>
      </c>
      <c r="G32" s="34">
        <v>184615.18953248335</v>
      </c>
      <c r="H32" s="34">
        <v>231026.66739712877</v>
      </c>
      <c r="I32" s="34">
        <v>216777.15118158449</v>
      </c>
      <c r="J32" s="34">
        <v>219744.71380262997</v>
      </c>
      <c r="K32" s="34">
        <v>220482.31859195061</v>
      </c>
      <c r="L32" s="34">
        <v>217543.05037712425</v>
      </c>
      <c r="M32" s="34">
        <v>234143.65438493577</v>
      </c>
      <c r="N32" s="34">
        <v>259569.12793865721</v>
      </c>
      <c r="O32" s="34">
        <v>229642.98249028568</v>
      </c>
      <c r="P32" s="34">
        <v>227604.6231709109</v>
      </c>
      <c r="Q32" s="34">
        <v>189227.97481054929</v>
      </c>
      <c r="R32" s="34">
        <v>189968.2293922524</v>
      </c>
      <c r="S32" s="34">
        <v>174106.4108289041</v>
      </c>
      <c r="T32" s="34">
        <v>179970.32731404935</v>
      </c>
      <c r="U32" s="34">
        <v>159287.35196831994</v>
      </c>
      <c r="V32" s="34">
        <v>114801.04513513303</v>
      </c>
      <c r="W32" s="34">
        <v>76615.087107940533</v>
      </c>
      <c r="X32" s="34">
        <v>69817.745671016877</v>
      </c>
      <c r="Y32" s="34">
        <v>95516.665142119222</v>
      </c>
      <c r="Z32" s="34">
        <v>120058.7666433643</v>
      </c>
      <c r="AA32" s="34">
        <v>125043.67595463087</v>
      </c>
      <c r="AB32" s="34">
        <v>141794.13750329491</v>
      </c>
      <c r="AC32" s="34">
        <v>187292.87207066972</v>
      </c>
      <c r="AD32" s="34">
        <v>215588.00949313358</v>
      </c>
      <c r="AE32" s="34">
        <v>191701.88229055348</v>
      </c>
      <c r="AF32" s="34">
        <v>170835.26536516528</v>
      </c>
      <c r="AG32" s="34">
        <v>181884.68443851505</v>
      </c>
      <c r="AH32" s="34">
        <v>153320.58068333217</v>
      </c>
      <c r="AI32" s="34">
        <v>174106.30981823706</v>
      </c>
      <c r="AJ32" s="34">
        <v>204519.07352748531</v>
      </c>
      <c r="AK32" s="34">
        <v>157652.45079196076</v>
      </c>
      <c r="AL32" s="34">
        <v>207530.94397492465</v>
      </c>
      <c r="AM32" s="34">
        <v>175053.42010732301</v>
      </c>
      <c r="AN32" s="34">
        <v>204465.23241692164</v>
      </c>
      <c r="AO32" s="34">
        <v>179821.9285213539</v>
      </c>
      <c r="AP32" s="34">
        <v>191142.78227394476</v>
      </c>
      <c r="AQ32" s="34">
        <v>170358.48633728293</v>
      </c>
      <c r="AR32" s="34">
        <v>173996.35404766339</v>
      </c>
      <c r="AS32" s="34">
        <v>175200.01034801453</v>
      </c>
      <c r="AT32" s="34">
        <v>157573.14655010783</v>
      </c>
      <c r="AU32" s="34">
        <v>193730.40688069956</v>
      </c>
      <c r="AV32" s="34">
        <v>173103.52101629839</v>
      </c>
      <c r="AW32" s="34">
        <v>195374.7653464269</v>
      </c>
      <c r="AX32" s="34">
        <v>207026.61378196487</v>
      </c>
      <c r="AY32" s="34">
        <v>197134.21702700568</v>
      </c>
      <c r="AZ32" s="34">
        <v>236458.63834686077</v>
      </c>
      <c r="BA32" s="34">
        <v>184024.81078920659</v>
      </c>
      <c r="BB32" s="34">
        <v>194580.53199100654</v>
      </c>
      <c r="BC32" s="34">
        <v>193264.70865780805</v>
      </c>
      <c r="BD32" s="34">
        <v>167365.69474055903</v>
      </c>
      <c r="BE32" s="34">
        <v>163120.77179888118</v>
      </c>
      <c r="BF32" s="34">
        <v>173416.97968362214</v>
      </c>
      <c r="BG32" s="34">
        <v>189320.69825121132</v>
      </c>
      <c r="BH32" s="34">
        <v>192997.52689082606</v>
      </c>
      <c r="BI32" s="34">
        <v>194370.8864721412</v>
      </c>
      <c r="BJ32" s="34">
        <v>204609.58438886236</v>
      </c>
      <c r="BK32" s="34">
        <v>197419.77734392186</v>
      </c>
      <c r="BL32" s="34">
        <v>210056</v>
      </c>
      <c r="BM32" s="34">
        <v>185303</v>
      </c>
      <c r="BN32" s="34">
        <v>187799</v>
      </c>
      <c r="BO32" s="34">
        <v>175424</v>
      </c>
      <c r="BP32" s="224" t="s">
        <v>803</v>
      </c>
    </row>
    <row r="33" spans="1:293" s="2" customFormat="1" ht="16" thickBot="1">
      <c r="A33" s="486"/>
      <c r="B33" s="488"/>
      <c r="C33" s="184" t="s">
        <v>800</v>
      </c>
      <c r="D33" s="185">
        <f>BO33</f>
        <v>190119</v>
      </c>
      <c r="E33" s="36">
        <v>163694.07504226823</v>
      </c>
      <c r="F33" s="37">
        <v>185779.81560797791</v>
      </c>
      <c r="G33" s="37">
        <v>185012.68931564144</v>
      </c>
      <c r="H33" s="37">
        <v>231257.95692591989</v>
      </c>
      <c r="I33" s="37">
        <v>217019.0328929252</v>
      </c>
      <c r="J33" s="37">
        <v>219954.13723121118</v>
      </c>
      <c r="K33" s="37">
        <v>220714.87079171784</v>
      </c>
      <c r="L33" s="37">
        <v>218702.4024954655</v>
      </c>
      <c r="M33" s="37">
        <v>234384.25899203529</v>
      </c>
      <c r="N33" s="37">
        <v>262400.82606038847</v>
      </c>
      <c r="O33" s="37">
        <v>236326.28799806311</v>
      </c>
      <c r="P33" s="37">
        <v>229613.10291646121</v>
      </c>
      <c r="Q33" s="37">
        <v>191383.73746116558</v>
      </c>
      <c r="R33" s="37">
        <v>194401.8282299269</v>
      </c>
      <c r="S33" s="37">
        <v>180662.54750403174</v>
      </c>
      <c r="T33" s="37">
        <v>185844.66838190248</v>
      </c>
      <c r="U33" s="37">
        <v>168379.49737473633</v>
      </c>
      <c r="V33" s="37">
        <v>177424.05934775242</v>
      </c>
      <c r="W33" s="37">
        <v>188972.25060420082</v>
      </c>
      <c r="X33" s="37">
        <v>184693.92932111924</v>
      </c>
      <c r="Y33" s="37">
        <v>203815.51767571113</v>
      </c>
      <c r="Z33" s="37">
        <v>223035.07147176322</v>
      </c>
      <c r="AA33" s="37">
        <v>224547.49597539922</v>
      </c>
      <c r="AB33" s="37">
        <v>197586.9296094396</v>
      </c>
      <c r="AC33" s="37">
        <v>190470.88438553514</v>
      </c>
      <c r="AD33" s="37">
        <v>179123.85414784853</v>
      </c>
      <c r="AE33" s="37">
        <v>161412.96714626113</v>
      </c>
      <c r="AF33" s="37">
        <v>190755.89843010332</v>
      </c>
      <c r="AG33" s="37">
        <v>177541.59495722235</v>
      </c>
      <c r="AH33" s="37">
        <v>209113.20015828242</v>
      </c>
      <c r="AI33" s="37">
        <v>199950.19652635994</v>
      </c>
      <c r="AJ33" s="37">
        <v>189698.23842711604</v>
      </c>
      <c r="AK33" s="37">
        <v>210783.71647769836</v>
      </c>
      <c r="AL33" s="37">
        <v>252213.39001850603</v>
      </c>
      <c r="AM33" s="37">
        <v>263820.77366857801</v>
      </c>
      <c r="AN33" s="37">
        <v>216738.08327408935</v>
      </c>
      <c r="AO33" s="37">
        <v>207453.70726003134</v>
      </c>
      <c r="AP33" s="37">
        <v>188914.21723938396</v>
      </c>
      <c r="AQ33" s="37">
        <v>173379.93088358798</v>
      </c>
      <c r="AR33" s="37">
        <v>206634.1280743634</v>
      </c>
      <c r="AS33" s="37">
        <v>193707.2304852042</v>
      </c>
      <c r="AT33" s="37">
        <v>207593.54886274948</v>
      </c>
      <c r="AU33" s="37">
        <v>206640.3486427294</v>
      </c>
      <c r="AV33" s="37">
        <v>203051.56561546755</v>
      </c>
      <c r="AW33" s="37">
        <v>222615.59706096767</v>
      </c>
      <c r="AX33" s="37">
        <v>259350.97442898227</v>
      </c>
      <c r="AY33" s="37">
        <v>267386.55684197223</v>
      </c>
      <c r="AZ33" s="37">
        <v>231402.24781169705</v>
      </c>
      <c r="BA33" s="37">
        <v>217040.83506560663</v>
      </c>
      <c r="BB33" s="37">
        <v>198514.09333094014</v>
      </c>
      <c r="BC33" s="37">
        <v>197471.86398712639</v>
      </c>
      <c r="BD33" s="37">
        <v>202730.78648279019</v>
      </c>
      <c r="BE33" s="37">
        <v>197425.26512701742</v>
      </c>
      <c r="BF33" s="37">
        <v>205123.4215791185</v>
      </c>
      <c r="BG33" s="37">
        <v>207446.85347262339</v>
      </c>
      <c r="BH33" s="37">
        <v>204496.26363754607</v>
      </c>
      <c r="BI33" s="37">
        <v>228809.91195507979</v>
      </c>
      <c r="BJ33" s="37">
        <v>259658.39552744004</v>
      </c>
      <c r="BK33" s="37">
        <v>267614.29165056755</v>
      </c>
      <c r="BL33" s="37">
        <v>228145</v>
      </c>
      <c r="BM33" s="37">
        <v>209097</v>
      </c>
      <c r="BN33" s="37">
        <v>193543</v>
      </c>
      <c r="BO33" s="37">
        <v>190119</v>
      </c>
      <c r="BP33" s="225" t="s">
        <v>803</v>
      </c>
    </row>
    <row r="34" spans="1:293" s="2" customFormat="1" ht="16" thickBot="1">
      <c r="A34" s="486"/>
      <c r="B34" s="51"/>
      <c r="D34" s="132"/>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BP34" s="227"/>
    </row>
    <row r="35" spans="1:293" s="2" customFormat="1" ht="16" thickBot="1">
      <c r="A35" s="51"/>
      <c r="B35" s="51"/>
      <c r="D35" s="417" t="s">
        <v>925</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P35" s="227"/>
    </row>
    <row r="36" spans="1:293" s="2" customFormat="1">
      <c r="A36"/>
      <c r="B36" s="484" t="s">
        <v>804</v>
      </c>
      <c r="C36" s="186" t="s">
        <v>712</v>
      </c>
      <c r="D36" s="47">
        <f>BO36</f>
        <v>0</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414">
        <f>'Cost Until 07-26'!AZ59</f>
        <v>20000</v>
      </c>
      <c r="AY36" s="34">
        <f>'Cost Until 07-26'!BA59</f>
        <v>0</v>
      </c>
      <c r="AZ36" s="34">
        <f>'Cost Until 07-26'!BB59</f>
        <v>0</v>
      </c>
      <c r="BA36" s="34">
        <f>'Cost Until 07-26'!BC59</f>
        <v>0</v>
      </c>
      <c r="BB36" s="34">
        <f>'Cost Until 07-26'!BD59</f>
        <v>5989</v>
      </c>
      <c r="BC36" s="34">
        <f>'Cost Until 07-26'!BE59</f>
        <v>0</v>
      </c>
      <c r="BD36" s="34">
        <f>'Cost Until 07-26'!BF59</f>
        <v>0</v>
      </c>
      <c r="BE36" s="34">
        <f>'Cost Until 07-26'!BG59</f>
        <v>0</v>
      </c>
      <c r="BF36" s="34">
        <f>'Cost Until 07-26'!BH59</f>
        <v>0</v>
      </c>
      <c r="BG36" s="34">
        <f>'Cost Until 07-26'!BI59</f>
        <v>0</v>
      </c>
      <c r="BH36" s="34">
        <f>'Cost Until 07-26'!BJ59</f>
        <v>0</v>
      </c>
      <c r="BI36" s="34">
        <f>'Cost Until 07-26'!BK59</f>
        <v>73319.399999999994</v>
      </c>
      <c r="BJ36" s="34">
        <f>'Cost Until 07-26'!BL59</f>
        <v>29408.48</v>
      </c>
      <c r="BK36" s="34">
        <f>'Cost Until 07-26'!BM59</f>
        <v>0</v>
      </c>
      <c r="BL36" s="34">
        <f>'Cost Until 07-26'!BN59</f>
        <v>0</v>
      </c>
      <c r="BM36" s="34">
        <f>'Cost Until 07-26'!BO59</f>
        <v>0</v>
      </c>
      <c r="BN36" s="34">
        <f>'Cost Until 07-26'!BP59</f>
        <v>0</v>
      </c>
      <c r="BO36" s="34">
        <f>'Cost Until 07-26'!BQ59</f>
        <v>0</v>
      </c>
      <c r="BP36" s="460">
        <f>'Cost Until 07-26'!BR59</f>
        <v>0</v>
      </c>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row>
    <row r="37" spans="1:293" ht="16" thickBot="1">
      <c r="B37" s="485"/>
      <c r="C37" s="187" t="s">
        <v>713</v>
      </c>
      <c r="D37" s="49">
        <f>BN37</f>
        <v>128716.87999999999</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415">
        <f>AX36</f>
        <v>20000</v>
      </c>
      <c r="AY37" s="37">
        <f t="shared" ref="AY37" si="229">AX37+AY36</f>
        <v>20000</v>
      </c>
      <c r="AZ37" s="37">
        <f t="shared" ref="AZ37" si="230">AY37+AZ36</f>
        <v>20000</v>
      </c>
      <c r="BA37" s="37">
        <f t="shared" ref="BA37" si="231">AZ37+BA36</f>
        <v>20000</v>
      </c>
      <c r="BB37" s="37">
        <f t="shared" ref="BB37" si="232">BA37+BB36</f>
        <v>25989</v>
      </c>
      <c r="BC37" s="37">
        <f t="shared" ref="BC37" si="233">BB37+BC36</f>
        <v>25989</v>
      </c>
      <c r="BD37" s="37">
        <f t="shared" ref="BD37" si="234">BC37+BD36</f>
        <v>25989</v>
      </c>
      <c r="BE37" s="37">
        <f t="shared" ref="BE37" si="235">BD37+BE36</f>
        <v>25989</v>
      </c>
      <c r="BF37" s="37">
        <f t="shared" ref="BF37" si="236">BE37+BF36</f>
        <v>25989</v>
      </c>
      <c r="BG37" s="37">
        <f t="shared" ref="BG37" si="237">BF37+BG36</f>
        <v>25989</v>
      </c>
      <c r="BH37" s="37">
        <f t="shared" ref="BH37" si="238">BG37+BH36</f>
        <v>25989</v>
      </c>
      <c r="BI37" s="37">
        <f t="shared" ref="BI37" si="239">BH37+BI36</f>
        <v>99308.4</v>
      </c>
      <c r="BJ37" s="37">
        <f t="shared" ref="BJ37" si="240">BI37+BJ36</f>
        <v>128716.87999999999</v>
      </c>
      <c r="BK37" s="37">
        <f t="shared" ref="BK37" si="241">BJ37+BK36</f>
        <v>128716.87999999999</v>
      </c>
      <c r="BL37" s="37">
        <f t="shared" ref="BL37" si="242">BK37+BL36</f>
        <v>128716.87999999999</v>
      </c>
      <c r="BM37" s="37">
        <f t="shared" ref="BM37:BP37" si="243">BL37+BM36</f>
        <v>128716.87999999999</v>
      </c>
      <c r="BN37" s="37">
        <f t="shared" si="243"/>
        <v>128716.87999999999</v>
      </c>
      <c r="BO37" s="37">
        <f t="shared" si="243"/>
        <v>128716.87999999999</v>
      </c>
      <c r="BP37" s="461">
        <f t="shared" si="243"/>
        <v>128716.87999999999</v>
      </c>
    </row>
    <row r="38" spans="1:293" s="2" customFormat="1">
      <c r="A38" s="51"/>
      <c r="B38" s="51"/>
      <c r="D38" s="132"/>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spans="1:293" s="2" customFormat="1">
      <c r="A39" s="51"/>
      <c r="B39" s="51"/>
      <c r="D39" s="132"/>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row>
    <row r="40" spans="1:293" s="2" customFormat="1">
      <c r="A40" s="51"/>
      <c r="B40" s="51"/>
      <c r="D40" s="132"/>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row>
    <row r="41" spans="1:293" s="2" customFormat="1">
      <c r="A41" s="51"/>
      <c r="B41" s="51"/>
      <c r="D41" s="132"/>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row>
    <row r="42" spans="1:293" s="2" customFormat="1">
      <c r="E42" s="5"/>
    </row>
    <row r="43" spans="1:293" s="2" customFormat="1" hidden="1">
      <c r="A43" s="481" t="s">
        <v>762</v>
      </c>
      <c r="B43" s="489" t="s">
        <v>147</v>
      </c>
      <c r="C43" s="57" t="s">
        <v>712</v>
      </c>
      <c r="D43" s="44"/>
      <c r="E43" s="34">
        <f t="shared" ref="E43:BA43" si="244">SUM(E4)</f>
        <v>0</v>
      </c>
      <c r="F43" s="34">
        <f t="shared" si="244"/>
        <v>0</v>
      </c>
      <c r="G43" s="34">
        <f t="shared" si="244"/>
        <v>0</v>
      </c>
      <c r="H43" s="34">
        <f t="shared" si="244"/>
        <v>0</v>
      </c>
      <c r="I43" s="34">
        <f t="shared" si="244"/>
        <v>0</v>
      </c>
      <c r="J43" s="34">
        <f t="shared" si="244"/>
        <v>0</v>
      </c>
      <c r="K43" s="34">
        <f t="shared" si="244"/>
        <v>0</v>
      </c>
      <c r="L43" s="34">
        <f t="shared" si="244"/>
        <v>0</v>
      </c>
      <c r="M43" s="34">
        <f t="shared" si="244"/>
        <v>0</v>
      </c>
      <c r="N43" s="34">
        <f t="shared" si="244"/>
        <v>0</v>
      </c>
      <c r="O43" s="34">
        <f t="shared" si="244"/>
        <v>0</v>
      </c>
      <c r="P43" s="34">
        <f t="shared" si="244"/>
        <v>0</v>
      </c>
      <c r="Q43" s="34">
        <f t="shared" si="244"/>
        <v>0</v>
      </c>
      <c r="R43" s="34">
        <f t="shared" si="244"/>
        <v>0</v>
      </c>
      <c r="S43" s="34">
        <f t="shared" si="244"/>
        <v>0</v>
      </c>
      <c r="T43" s="34">
        <f t="shared" si="244"/>
        <v>0</v>
      </c>
      <c r="U43" s="34">
        <f t="shared" si="244"/>
        <v>570.08342159999995</v>
      </c>
      <c r="V43" s="34">
        <f t="shared" si="244"/>
        <v>271.27317525000001</v>
      </c>
      <c r="W43" s="34">
        <f t="shared" si="244"/>
        <v>0</v>
      </c>
      <c r="X43" s="34">
        <f t="shared" si="244"/>
        <v>0</v>
      </c>
      <c r="Y43" s="34">
        <f t="shared" si="244"/>
        <v>30314.040680549999</v>
      </c>
      <c r="Z43" s="34">
        <f t="shared" si="244"/>
        <v>15131.71213059</v>
      </c>
      <c r="AA43" s="34">
        <f t="shared" si="244"/>
        <v>11904.812505960001</v>
      </c>
      <c r="AB43" s="34">
        <f t="shared" si="244"/>
        <v>2200</v>
      </c>
      <c r="AC43" s="34">
        <f t="shared" si="244"/>
        <v>0</v>
      </c>
      <c r="AD43" s="34">
        <f t="shared" si="244"/>
        <v>37714.434874049999</v>
      </c>
      <c r="AE43" s="34">
        <f t="shared" si="244"/>
        <v>0</v>
      </c>
      <c r="AF43" s="34">
        <f t="shared" si="244"/>
        <v>31909.397440799999</v>
      </c>
      <c r="AG43" s="34">
        <f t="shared" si="244"/>
        <v>0</v>
      </c>
      <c r="AH43" s="34">
        <f t="shared" si="244"/>
        <v>0</v>
      </c>
      <c r="AI43" s="34">
        <f t="shared" si="244"/>
        <v>22709.662899999999</v>
      </c>
      <c r="AJ43" s="34">
        <f t="shared" si="244"/>
        <v>69387.090700000001</v>
      </c>
      <c r="AK43" s="34">
        <f t="shared" si="244"/>
        <v>13561.6985</v>
      </c>
      <c r="AL43" s="34">
        <f t="shared" si="244"/>
        <v>42706.418899999997</v>
      </c>
      <c r="AM43" s="34">
        <f t="shared" si="244"/>
        <v>50249.178999999996</v>
      </c>
      <c r="AN43" s="34">
        <f t="shared" si="244"/>
        <v>92186.647056510003</v>
      </c>
      <c r="AO43" s="34">
        <f t="shared" si="244"/>
        <v>27800.643400000001</v>
      </c>
      <c r="AP43" s="34">
        <f t="shared" si="244"/>
        <v>13789.1041</v>
      </c>
      <c r="AQ43" s="34">
        <f t="shared" si="244"/>
        <v>5975.3887999999997</v>
      </c>
      <c r="AR43" s="34">
        <f t="shared" si="244"/>
        <v>16019.595300000001</v>
      </c>
      <c r="AS43" s="34">
        <f t="shared" si="244"/>
        <v>6255.7402000000002</v>
      </c>
      <c r="AT43" s="34">
        <f t="shared" si="244"/>
        <v>18450.906200000001</v>
      </c>
      <c r="AU43" s="34">
        <f t="shared" si="244"/>
        <v>6155.6493</v>
      </c>
      <c r="AV43" s="34">
        <f t="shared" si="244"/>
        <v>55531.197500000002</v>
      </c>
      <c r="AW43" s="34">
        <f t="shared" si="244"/>
        <v>86042.490399999995</v>
      </c>
      <c r="AX43" s="34">
        <f t="shared" si="244"/>
        <v>32628.36</v>
      </c>
      <c r="AY43" s="34">
        <f t="shared" si="244"/>
        <v>6516.9</v>
      </c>
      <c r="AZ43" s="34">
        <f t="shared" si="244"/>
        <v>10043</v>
      </c>
      <c r="BA43" s="34">
        <f t="shared" si="244"/>
        <v>10188</v>
      </c>
      <c r="BB43" s="34">
        <f t="shared" ref="BB43:BM43" si="245">SUM(BB4)</f>
        <v>18452</v>
      </c>
      <c r="BC43" s="34">
        <f t="shared" si="245"/>
        <v>49662</v>
      </c>
      <c r="BD43" s="34">
        <f t="shared" si="245"/>
        <v>0</v>
      </c>
      <c r="BE43" s="34">
        <f t="shared" si="245"/>
        <v>0</v>
      </c>
      <c r="BF43" s="34">
        <f t="shared" si="245"/>
        <v>0</v>
      </c>
      <c r="BG43" s="34">
        <f t="shared" si="245"/>
        <v>51796</v>
      </c>
      <c r="BH43" s="34">
        <f t="shared" si="245"/>
        <v>4000</v>
      </c>
      <c r="BI43" s="34">
        <f t="shared" si="245"/>
        <v>58005</v>
      </c>
      <c r="BJ43" s="34">
        <f t="shared" si="245"/>
        <v>52922</v>
      </c>
      <c r="BK43" s="34">
        <f t="shared" si="245"/>
        <v>4000</v>
      </c>
      <c r="BL43" s="34">
        <f t="shared" si="245"/>
        <v>4000</v>
      </c>
      <c r="BM43" s="34">
        <f t="shared" si="245"/>
        <v>47370</v>
      </c>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c r="DD43" s="133"/>
      <c r="DE43" s="133"/>
      <c r="DF43" s="133"/>
      <c r="DG43" s="133"/>
      <c r="DH43" s="133"/>
      <c r="DI43" s="133"/>
      <c r="DJ43" s="133"/>
      <c r="DK43" s="133"/>
      <c r="DL43" s="133"/>
      <c r="DM43" s="133"/>
      <c r="DN43" s="133"/>
      <c r="DO43" s="133"/>
      <c r="DP43" s="133"/>
      <c r="DQ43" s="133"/>
      <c r="DR43" s="133"/>
      <c r="DS43" s="133"/>
      <c r="DT43" s="133"/>
      <c r="DU43" s="133"/>
      <c r="DV43" s="133"/>
      <c r="DW43" s="133"/>
      <c r="DX43" s="133"/>
      <c r="DY43" s="133"/>
      <c r="DZ43" s="133"/>
      <c r="EA43" s="133"/>
      <c r="EB43" s="133"/>
      <c r="EC43" s="133"/>
      <c r="ED43" s="133"/>
      <c r="EE43" s="133"/>
      <c r="EF43" s="133"/>
      <c r="EG43" s="133"/>
      <c r="EH43" s="133"/>
      <c r="EI43" s="133"/>
      <c r="EJ43" s="133"/>
      <c r="EK43" s="133"/>
      <c r="EL43" s="133"/>
      <c r="EM43" s="133"/>
      <c r="EN43" s="133"/>
      <c r="EO43" s="133"/>
      <c r="EP43" s="133"/>
      <c r="EQ43" s="133"/>
      <c r="ER43" s="133"/>
      <c r="ES43" s="133"/>
      <c r="ET43" s="133"/>
      <c r="EU43" s="133"/>
      <c r="EV43" s="133"/>
      <c r="EW43" s="133"/>
      <c r="EX43" s="133"/>
      <c r="EY43" s="133"/>
      <c r="EZ43" s="133"/>
      <c r="FA43" s="133"/>
      <c r="FB43" s="133"/>
      <c r="FC43" s="133"/>
      <c r="FD43" s="133"/>
      <c r="FE43" s="133"/>
      <c r="FF43" s="133"/>
      <c r="FG43" s="133"/>
      <c r="FH43" s="133"/>
      <c r="FI43" s="133"/>
      <c r="FJ43" s="133"/>
      <c r="FK43" s="133"/>
      <c r="FL43" s="133"/>
      <c r="FM43" s="133"/>
      <c r="FN43" s="133"/>
      <c r="FO43" s="133"/>
      <c r="FP43" s="133"/>
      <c r="FQ43" s="133"/>
      <c r="FR43" s="133"/>
      <c r="FS43" s="133"/>
      <c r="FT43" s="133"/>
      <c r="FU43" s="133"/>
      <c r="FV43" s="133"/>
      <c r="FW43" s="133"/>
      <c r="FX43" s="133"/>
      <c r="FY43" s="133"/>
      <c r="FZ43" s="133"/>
      <c r="GA43" s="133"/>
      <c r="GB43" s="133"/>
      <c r="GC43" s="133"/>
      <c r="GD43" s="133"/>
      <c r="GE43" s="133"/>
      <c r="GF43" s="133"/>
      <c r="GG43" s="133"/>
      <c r="GH43" s="133"/>
      <c r="GI43" s="133"/>
      <c r="GJ43" s="133"/>
      <c r="GK43" s="133"/>
      <c r="GL43" s="133"/>
      <c r="GM43" s="133"/>
      <c r="GN43" s="133"/>
      <c r="GO43" s="133"/>
      <c r="GP43" s="133"/>
      <c r="GQ43" s="133"/>
      <c r="GR43" s="133"/>
      <c r="GS43" s="133"/>
      <c r="GT43" s="133"/>
      <c r="GU43" s="133"/>
      <c r="GV43" s="133"/>
      <c r="GW43" s="133"/>
      <c r="GX43" s="133"/>
      <c r="GY43" s="133"/>
      <c r="GZ43" s="133"/>
      <c r="HA43" s="133"/>
      <c r="HB43" s="133"/>
      <c r="HC43" s="133"/>
      <c r="HD43" s="133"/>
      <c r="HE43" s="133"/>
      <c r="HF43" s="133"/>
      <c r="HG43" s="133"/>
      <c r="HH43" s="133"/>
      <c r="HI43" s="133"/>
      <c r="HJ43" s="133"/>
      <c r="HK43" s="133"/>
      <c r="HL43" s="133"/>
      <c r="HM43" s="133"/>
      <c r="HN43" s="133"/>
      <c r="HO43" s="133"/>
      <c r="HP43" s="133"/>
      <c r="HQ43" s="133"/>
      <c r="HR43" s="133"/>
      <c r="HS43" s="133"/>
      <c r="HT43" s="133"/>
      <c r="HU43" s="133"/>
      <c r="HV43" s="133"/>
      <c r="HW43" s="133"/>
      <c r="HX43" s="133"/>
      <c r="HY43" s="133"/>
      <c r="HZ43" s="133"/>
      <c r="IA43" s="133"/>
      <c r="IB43" s="133"/>
      <c r="IC43" s="133"/>
      <c r="ID43" s="133"/>
      <c r="IE43" s="133"/>
      <c r="IF43" s="133"/>
      <c r="IG43" s="133"/>
      <c r="IH43" s="133"/>
      <c r="II43" s="133"/>
      <c r="IJ43" s="133"/>
      <c r="IK43" s="133"/>
      <c r="IL43" s="133"/>
      <c r="IM43" s="133"/>
      <c r="IN43" s="133"/>
      <c r="IO43" s="133"/>
      <c r="IP43" s="133"/>
      <c r="IQ43" s="133"/>
      <c r="IR43" s="133"/>
      <c r="IS43" s="133"/>
      <c r="IT43" s="133"/>
      <c r="IU43" s="133"/>
      <c r="IV43" s="133"/>
      <c r="IW43" s="133"/>
      <c r="IX43" s="133"/>
      <c r="IY43" s="133"/>
      <c r="IZ43" s="133"/>
      <c r="JA43" s="133"/>
      <c r="JB43" s="133"/>
      <c r="JC43" s="133"/>
      <c r="JD43" s="133"/>
      <c r="JE43" s="133"/>
      <c r="JF43" s="133"/>
      <c r="JG43" s="133"/>
      <c r="JH43" s="133"/>
      <c r="JI43" s="133"/>
      <c r="JJ43" s="133"/>
      <c r="JK43" s="133"/>
      <c r="JL43" s="133"/>
      <c r="JM43" s="133"/>
      <c r="JN43" s="133"/>
      <c r="JO43" s="133"/>
      <c r="JP43" s="133"/>
      <c r="JQ43" s="133"/>
      <c r="JR43" s="133"/>
      <c r="JS43" s="133"/>
      <c r="JT43" s="133"/>
      <c r="JU43" s="133"/>
      <c r="JV43" s="133"/>
      <c r="JW43" s="133"/>
      <c r="JX43" s="133"/>
      <c r="JY43" s="133"/>
      <c r="JZ43" s="133"/>
      <c r="KA43" s="133"/>
      <c r="KB43" s="133"/>
      <c r="KC43" s="133"/>
      <c r="KD43" s="133"/>
      <c r="KE43" s="133"/>
      <c r="KF43" s="133"/>
      <c r="KG43" s="133"/>
    </row>
    <row r="44" spans="1:293" s="2" customFormat="1" ht="16" hidden="1" thickBot="1">
      <c r="A44" s="482"/>
      <c r="B44" s="490"/>
      <c r="C44" s="58" t="s">
        <v>713</v>
      </c>
      <c r="D44" s="45"/>
      <c r="E44" s="37">
        <f t="shared" ref="E44" si="246">D44+E43</f>
        <v>0</v>
      </c>
      <c r="F44" s="37">
        <f t="shared" ref="F44" si="247">E44+F43</f>
        <v>0</v>
      </c>
      <c r="G44" s="37">
        <f t="shared" ref="G44" si="248">F44+G43</f>
        <v>0</v>
      </c>
      <c r="H44" s="37">
        <f t="shared" ref="H44" si="249">G44+H43</f>
        <v>0</v>
      </c>
      <c r="I44" s="37">
        <f t="shared" ref="I44" si="250">H44+I43</f>
        <v>0</v>
      </c>
      <c r="J44" s="37">
        <f t="shared" ref="J44" si="251">I44+J43</f>
        <v>0</v>
      </c>
      <c r="K44" s="37">
        <f t="shared" ref="K44" si="252">J44+K43</f>
        <v>0</v>
      </c>
      <c r="L44" s="37">
        <f t="shared" ref="L44" si="253">K44+L43</f>
        <v>0</v>
      </c>
      <c r="M44" s="37">
        <f t="shared" ref="M44" si="254">L44+M43</f>
        <v>0</v>
      </c>
      <c r="N44" s="37">
        <f t="shared" ref="N44" si="255">M44+N43</f>
        <v>0</v>
      </c>
      <c r="O44" s="37">
        <f t="shared" ref="O44" si="256">N44+O43</f>
        <v>0</v>
      </c>
      <c r="P44" s="37">
        <f t="shared" ref="P44" si="257">O44+P43</f>
        <v>0</v>
      </c>
      <c r="Q44" s="37">
        <f t="shared" ref="Q44" si="258">P44+Q43</f>
        <v>0</v>
      </c>
      <c r="R44" s="37">
        <f t="shared" ref="R44" si="259">Q44+R43</f>
        <v>0</v>
      </c>
      <c r="S44" s="37">
        <f t="shared" ref="S44" si="260">R44+S43</f>
        <v>0</v>
      </c>
      <c r="T44" s="37">
        <f t="shared" ref="T44" si="261">S44+T43</f>
        <v>0</v>
      </c>
      <c r="U44" s="37">
        <f t="shared" ref="U44" si="262">T44+U43</f>
        <v>570.08342159999995</v>
      </c>
      <c r="V44" s="37">
        <f t="shared" ref="V44" si="263">U44+V43</f>
        <v>841.35659684999996</v>
      </c>
      <c r="W44" s="37">
        <f t="shared" ref="W44" si="264">V44+W43</f>
        <v>841.35659684999996</v>
      </c>
      <c r="X44" s="37">
        <f t="shared" ref="X44" si="265">W44+X43</f>
        <v>841.35659684999996</v>
      </c>
      <c r="Y44" s="37">
        <f t="shared" ref="Y44" si="266">X44+Y43</f>
        <v>31155.397277399999</v>
      </c>
      <c r="Z44" s="37">
        <f t="shared" ref="Z44" si="267">Y44+Z43</f>
        <v>46287.109407989999</v>
      </c>
      <c r="AA44" s="37">
        <f t="shared" ref="AA44" si="268">Z44+AA43</f>
        <v>58191.921913949998</v>
      </c>
      <c r="AB44" s="37">
        <f t="shared" ref="AB44" si="269">AA44+AB43</f>
        <v>60391.921913949998</v>
      </c>
      <c r="AC44" s="37">
        <f t="shared" ref="AC44" si="270">AB44+AC43</f>
        <v>60391.921913949998</v>
      </c>
      <c r="AD44" s="37">
        <f t="shared" ref="AD44" si="271">AC44+AD43</f>
        <v>98106.356788000005</v>
      </c>
      <c r="AE44" s="37">
        <f t="shared" ref="AE44" si="272">AD44+AE43</f>
        <v>98106.356788000005</v>
      </c>
      <c r="AF44" s="37">
        <f t="shared" ref="AF44" si="273">AE44+AF43</f>
        <v>130015.75422880001</v>
      </c>
      <c r="AG44" s="37">
        <f t="shared" ref="AG44" si="274">AF44+AG43</f>
        <v>130015.75422880001</v>
      </c>
      <c r="AH44" s="37">
        <f t="shared" ref="AH44" si="275">AG44+AH43</f>
        <v>130015.75422880001</v>
      </c>
      <c r="AI44" s="37">
        <f t="shared" ref="AI44" si="276">AH44+AI43</f>
        <v>152725.41712880001</v>
      </c>
      <c r="AJ44" s="37">
        <f t="shared" ref="AJ44" si="277">AI44+AJ43</f>
        <v>222112.50782880001</v>
      </c>
      <c r="AK44" s="37">
        <f t="shared" ref="AK44" si="278">AJ44+AK43</f>
        <v>235674.20632880001</v>
      </c>
      <c r="AL44" s="37">
        <f t="shared" ref="AL44" si="279">AK44+AL43</f>
        <v>278380.6252288</v>
      </c>
      <c r="AM44" s="37">
        <f t="shared" ref="AM44" si="280">AL44+AM43</f>
        <v>328629.8042288</v>
      </c>
      <c r="AN44" s="37">
        <f t="shared" ref="AN44" si="281">AM44+AN43</f>
        <v>420816.45128530997</v>
      </c>
      <c r="AO44" s="37">
        <f t="shared" ref="AO44" si="282">AN44+AO43</f>
        <v>448617.09468530997</v>
      </c>
      <c r="AP44" s="37">
        <f t="shared" ref="AP44" si="283">AO44+AP43</f>
        <v>462406.19878530997</v>
      </c>
      <c r="AQ44" s="37">
        <f t="shared" ref="AQ44" si="284">AP44+AQ43</f>
        <v>468381.58758530999</v>
      </c>
      <c r="AR44" s="37">
        <f t="shared" ref="AR44" si="285">AQ44+AR43</f>
        <v>484401.18288530997</v>
      </c>
      <c r="AS44" s="37">
        <f t="shared" ref="AS44" si="286">AR44+AS43</f>
        <v>490656.92308530997</v>
      </c>
      <c r="AT44" s="37">
        <f t="shared" ref="AT44" si="287">AS44+AT43</f>
        <v>509107.82928531</v>
      </c>
      <c r="AU44" s="37">
        <f t="shared" ref="AU44" si="288">AT44+AU43</f>
        <v>515263.47858530999</v>
      </c>
      <c r="AV44" s="37">
        <f t="shared" ref="AV44" si="289">AU44+AV43</f>
        <v>570794.67608530994</v>
      </c>
      <c r="AW44" s="37">
        <f t="shared" ref="AW44" si="290">AV44+AW43</f>
        <v>656837.16648530995</v>
      </c>
      <c r="AX44" s="37">
        <f t="shared" ref="AX44" si="291">AW44+AX43</f>
        <v>689465.52648530994</v>
      </c>
      <c r="AY44" s="37">
        <f t="shared" ref="AY44" si="292">AX44+AY43</f>
        <v>695982.42648530996</v>
      </c>
      <c r="AZ44" s="37">
        <f t="shared" ref="AZ44" si="293">AY44+AZ43</f>
        <v>706025.42648530996</v>
      </c>
      <c r="BA44" s="37">
        <f t="shared" ref="BA44" si="294">AZ44+BA43</f>
        <v>716213.42648530996</v>
      </c>
      <c r="BB44" s="37">
        <f t="shared" ref="BB44" si="295">BA44+BB43</f>
        <v>734665.42648530996</v>
      </c>
      <c r="BC44" s="37">
        <f t="shared" ref="BC44" si="296">BB44+BC43</f>
        <v>784327.42648530996</v>
      </c>
      <c r="BD44" s="37">
        <f t="shared" ref="BD44" si="297">BC44+BD43</f>
        <v>784327.42648530996</v>
      </c>
      <c r="BE44" s="37">
        <f t="shared" ref="BE44" si="298">BD44+BE43</f>
        <v>784327.42648530996</v>
      </c>
      <c r="BF44" s="37">
        <f t="shared" ref="BF44" si="299">BE44+BF43</f>
        <v>784327.42648530996</v>
      </c>
      <c r="BG44" s="37">
        <f t="shared" ref="BG44" si="300">BF44+BG43</f>
        <v>836123.42648530996</v>
      </c>
      <c r="BH44" s="37">
        <f t="shared" ref="BH44" si="301">BG44+BH43</f>
        <v>840123.42648530996</v>
      </c>
      <c r="BI44" s="37">
        <f t="shared" ref="BI44" si="302">BH44+BI43</f>
        <v>898128.42648530996</v>
      </c>
      <c r="BJ44" s="37">
        <f t="shared" ref="BJ44" si="303">BI44+BJ43</f>
        <v>951050.42648530996</v>
      </c>
      <c r="BK44" s="37">
        <f t="shared" ref="BK44" si="304">BJ44+BK43</f>
        <v>955050.42648530996</v>
      </c>
      <c r="BL44" s="37">
        <f t="shared" ref="BL44" si="305">BK44+BL43</f>
        <v>959050.42648530996</v>
      </c>
      <c r="BM44" s="37">
        <f t="shared" ref="BM44" si="306">BL44+BM43</f>
        <v>1006420.42648531</v>
      </c>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row>
    <row r="45" spans="1:293" s="2" customFormat="1" hidden="1">
      <c r="A45" s="482"/>
      <c r="B45" s="491" t="s">
        <v>148</v>
      </c>
      <c r="C45" s="59" t="s">
        <v>712</v>
      </c>
      <c r="D45" s="48"/>
      <c r="E45" s="34">
        <f t="shared" ref="E45:BA45" si="307">SUM(E12)</f>
        <v>0</v>
      </c>
      <c r="F45" s="34">
        <f t="shared" si="307"/>
        <v>0</v>
      </c>
      <c r="G45" s="34">
        <f t="shared" si="307"/>
        <v>0</v>
      </c>
      <c r="H45" s="34">
        <f t="shared" si="307"/>
        <v>0</v>
      </c>
      <c r="I45" s="34">
        <f t="shared" si="307"/>
        <v>0</v>
      </c>
      <c r="J45" s="34">
        <f t="shared" si="307"/>
        <v>1106</v>
      </c>
      <c r="K45" s="34">
        <f t="shared" si="307"/>
        <v>1156</v>
      </c>
      <c r="L45" s="34">
        <f t="shared" si="307"/>
        <v>0</v>
      </c>
      <c r="M45" s="34">
        <f t="shared" si="307"/>
        <v>0</v>
      </c>
      <c r="N45" s="34">
        <f t="shared" si="307"/>
        <v>1506</v>
      </c>
      <c r="O45" s="34">
        <f t="shared" si="307"/>
        <v>4405</v>
      </c>
      <c r="P45" s="34">
        <f t="shared" si="307"/>
        <v>67</v>
      </c>
      <c r="Q45" s="34">
        <f t="shared" si="307"/>
        <v>0</v>
      </c>
      <c r="R45" s="34">
        <f t="shared" si="307"/>
        <v>1781</v>
      </c>
      <c r="S45" s="34">
        <f t="shared" si="307"/>
        <v>26</v>
      </c>
      <c r="T45" s="34">
        <f t="shared" si="307"/>
        <v>4489</v>
      </c>
      <c r="U45" s="34">
        <f t="shared" si="307"/>
        <v>1266</v>
      </c>
      <c r="V45" s="34">
        <f t="shared" si="307"/>
        <v>2809</v>
      </c>
      <c r="W45" s="34">
        <f t="shared" si="307"/>
        <v>5924</v>
      </c>
      <c r="X45" s="34">
        <f t="shared" si="307"/>
        <v>2058</v>
      </c>
      <c r="Y45" s="34">
        <f t="shared" si="307"/>
        <v>34113</v>
      </c>
      <c r="Z45" s="34">
        <f t="shared" si="307"/>
        <v>0</v>
      </c>
      <c r="AA45" s="34">
        <f t="shared" si="307"/>
        <v>29184</v>
      </c>
      <c r="AB45" s="34">
        <f t="shared" si="307"/>
        <v>0</v>
      </c>
      <c r="AC45" s="34">
        <f t="shared" si="307"/>
        <v>1528</v>
      </c>
      <c r="AD45" s="34">
        <f t="shared" si="307"/>
        <v>39730</v>
      </c>
      <c r="AE45" s="34">
        <f t="shared" si="307"/>
        <v>3008</v>
      </c>
      <c r="AF45" s="34">
        <f t="shared" si="307"/>
        <v>1768</v>
      </c>
      <c r="AG45" s="34">
        <f t="shared" si="307"/>
        <v>0</v>
      </c>
      <c r="AH45" s="34">
        <f t="shared" si="307"/>
        <v>1950</v>
      </c>
      <c r="AI45" s="34">
        <f t="shared" si="307"/>
        <v>26546</v>
      </c>
      <c r="AJ45" s="34">
        <f t="shared" si="307"/>
        <v>72022</v>
      </c>
      <c r="AK45" s="34">
        <f t="shared" si="307"/>
        <v>13562</v>
      </c>
      <c r="AL45" s="34">
        <f t="shared" si="307"/>
        <v>42706</v>
      </c>
      <c r="AM45" s="34">
        <f t="shared" si="307"/>
        <v>0</v>
      </c>
      <c r="AN45" s="34">
        <f t="shared" si="307"/>
        <v>33716</v>
      </c>
      <c r="AO45" s="34">
        <f t="shared" si="307"/>
        <v>108721</v>
      </c>
      <c r="AP45" s="34">
        <f t="shared" si="307"/>
        <v>0</v>
      </c>
      <c r="AQ45" s="34">
        <f t="shared" si="307"/>
        <v>225</v>
      </c>
      <c r="AR45" s="34">
        <f t="shared" si="307"/>
        <v>49387</v>
      </c>
      <c r="AS45" s="34">
        <f t="shared" si="307"/>
        <v>9465</v>
      </c>
      <c r="AT45" s="34">
        <f t="shared" si="307"/>
        <v>16624</v>
      </c>
      <c r="AU45" s="34">
        <f t="shared" si="307"/>
        <v>44304</v>
      </c>
      <c r="AV45" s="34">
        <f t="shared" si="307"/>
        <v>46921</v>
      </c>
      <c r="AW45" s="34">
        <f t="shared" si="307"/>
        <v>3972</v>
      </c>
      <c r="AX45" s="34">
        <f t="shared" si="307"/>
        <v>20000</v>
      </c>
      <c r="AY45" s="34">
        <f t="shared" si="307"/>
        <v>20079</v>
      </c>
      <c r="AZ45" s="34">
        <f t="shared" si="307"/>
        <v>88747</v>
      </c>
      <c r="BA45" s="34">
        <f t="shared" si="307"/>
        <v>15299</v>
      </c>
      <c r="BB45" s="34">
        <f t="shared" ref="BB45:BM45" si="308">SUM(BB12)</f>
        <v>10998</v>
      </c>
      <c r="BC45" s="34">
        <f t="shared" si="308"/>
        <v>22188.524556962027</v>
      </c>
      <c r="BD45" s="34">
        <f t="shared" si="308"/>
        <v>105.45455696202532</v>
      </c>
      <c r="BE45" s="34">
        <f t="shared" si="308"/>
        <v>49768.973544303801</v>
      </c>
      <c r="BF45" s="34">
        <f t="shared" si="308"/>
        <v>115.97354430379747</v>
      </c>
      <c r="BG45" s="34">
        <f t="shared" si="308"/>
        <v>48428.973544303801</v>
      </c>
      <c r="BH45" s="34">
        <f t="shared" si="308"/>
        <v>49131.669949622163</v>
      </c>
      <c r="BI45" s="34">
        <f t="shared" si="308"/>
        <v>49028.91994962217</v>
      </c>
      <c r="BJ45" s="34">
        <f t="shared" si="308"/>
        <v>3658.2899496221662</v>
      </c>
      <c r="BK45" s="34">
        <f t="shared" si="308"/>
        <v>106.94994962216626</v>
      </c>
      <c r="BL45" s="34">
        <f t="shared" si="308"/>
        <v>43484.479949622168</v>
      </c>
      <c r="BM45" s="34">
        <f t="shared" si="308"/>
        <v>106.94994962216626</v>
      </c>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row>
    <row r="46" spans="1:293" ht="16" hidden="1" thickBot="1">
      <c r="A46" s="482"/>
      <c r="B46" s="492"/>
      <c r="C46" s="59" t="s">
        <v>713</v>
      </c>
      <c r="D46" s="48"/>
      <c r="E46" s="37">
        <f t="shared" ref="E46" si="309">D46+E45</f>
        <v>0</v>
      </c>
      <c r="F46" s="37">
        <f t="shared" ref="F46" si="310">E46+F45</f>
        <v>0</v>
      </c>
      <c r="G46" s="37">
        <f t="shared" ref="G46" si="311">F46+G45</f>
        <v>0</v>
      </c>
      <c r="H46" s="37">
        <f t="shared" ref="H46" si="312">G46+H45</f>
        <v>0</v>
      </c>
      <c r="I46" s="37">
        <f t="shared" ref="I46" si="313">H46+I45</f>
        <v>0</v>
      </c>
      <c r="J46" s="37">
        <f t="shared" ref="J46" si="314">I46+J45</f>
        <v>1106</v>
      </c>
      <c r="K46" s="37">
        <f t="shared" ref="K46" si="315">J46+K45</f>
        <v>2262</v>
      </c>
      <c r="L46" s="37">
        <f t="shared" ref="L46" si="316">K46+L45</f>
        <v>2262</v>
      </c>
      <c r="M46" s="37">
        <f t="shared" ref="M46" si="317">L46+M45</f>
        <v>2262</v>
      </c>
      <c r="N46" s="37">
        <f t="shared" ref="N46" si="318">M46+N45</f>
        <v>3768</v>
      </c>
      <c r="O46" s="37">
        <f t="shared" ref="O46" si="319">N46+O45</f>
        <v>8173</v>
      </c>
      <c r="P46" s="37">
        <f t="shared" ref="P46" si="320">O46+P45</f>
        <v>8240</v>
      </c>
      <c r="Q46" s="37">
        <f t="shared" ref="Q46" si="321">P46+Q45</f>
        <v>8240</v>
      </c>
      <c r="R46" s="37">
        <f t="shared" ref="R46" si="322">Q46+R45</f>
        <v>10021</v>
      </c>
      <c r="S46" s="37">
        <f t="shared" ref="S46" si="323">R46+S45</f>
        <v>10047</v>
      </c>
      <c r="T46" s="37">
        <f t="shared" ref="T46" si="324">S46+T45</f>
        <v>14536</v>
      </c>
      <c r="U46" s="37">
        <f t="shared" ref="U46" si="325">T46+U45</f>
        <v>15802</v>
      </c>
      <c r="V46" s="37">
        <f t="shared" ref="V46" si="326">U46+V45</f>
        <v>18611</v>
      </c>
      <c r="W46" s="37">
        <f t="shared" ref="W46" si="327">V46+W45</f>
        <v>24535</v>
      </c>
      <c r="X46" s="37">
        <f t="shared" ref="X46" si="328">W46+X45</f>
        <v>26593</v>
      </c>
      <c r="Y46" s="37">
        <f t="shared" ref="Y46" si="329">X46+Y45</f>
        <v>60706</v>
      </c>
      <c r="Z46" s="37">
        <f t="shared" ref="Z46" si="330">Y46+Z45</f>
        <v>60706</v>
      </c>
      <c r="AA46" s="37">
        <f t="shared" ref="AA46" si="331">Z46+AA45</f>
        <v>89890</v>
      </c>
      <c r="AB46" s="37">
        <f t="shared" ref="AB46" si="332">AA46+AB45</f>
        <v>89890</v>
      </c>
      <c r="AC46" s="37">
        <f t="shared" ref="AC46" si="333">AB46+AC45</f>
        <v>91418</v>
      </c>
      <c r="AD46" s="37">
        <f t="shared" ref="AD46" si="334">AC46+AD45</f>
        <v>131148</v>
      </c>
      <c r="AE46" s="37">
        <f t="shared" ref="AE46" si="335">AD46+AE45</f>
        <v>134156</v>
      </c>
      <c r="AF46" s="37">
        <f t="shared" ref="AF46" si="336">AE46+AF45</f>
        <v>135924</v>
      </c>
      <c r="AG46" s="37">
        <f t="shared" ref="AG46" si="337">AF46+AG45</f>
        <v>135924</v>
      </c>
      <c r="AH46" s="37">
        <f t="shared" ref="AH46" si="338">AG46+AH45</f>
        <v>137874</v>
      </c>
      <c r="AI46" s="37">
        <f t="shared" ref="AI46" si="339">AH46+AI45</f>
        <v>164420</v>
      </c>
      <c r="AJ46" s="37">
        <f t="shared" ref="AJ46" si="340">AI46+AJ45</f>
        <v>236442</v>
      </c>
      <c r="AK46" s="37">
        <f t="shared" ref="AK46" si="341">AJ46+AK45</f>
        <v>250004</v>
      </c>
      <c r="AL46" s="37">
        <f t="shared" ref="AL46" si="342">AK46+AL45</f>
        <v>292710</v>
      </c>
      <c r="AM46" s="37">
        <f t="shared" ref="AM46" si="343">AL46+AM45</f>
        <v>292710</v>
      </c>
      <c r="AN46" s="37">
        <f t="shared" ref="AN46" si="344">AM46+AN45</f>
        <v>326426</v>
      </c>
      <c r="AO46" s="37">
        <f t="shared" ref="AO46" si="345">AN46+AO45</f>
        <v>435147</v>
      </c>
      <c r="AP46" s="37">
        <f t="shared" ref="AP46" si="346">AO46+AP45</f>
        <v>435147</v>
      </c>
      <c r="AQ46" s="37">
        <f t="shared" ref="AQ46" si="347">AP46+AQ45</f>
        <v>435372</v>
      </c>
      <c r="AR46" s="37">
        <f t="shared" ref="AR46" si="348">AQ46+AR45</f>
        <v>484759</v>
      </c>
      <c r="AS46" s="37">
        <f t="shared" ref="AS46" si="349">AR46+AS45</f>
        <v>494224</v>
      </c>
      <c r="AT46" s="37">
        <f t="shared" ref="AT46" si="350">AS46+AT45</f>
        <v>510848</v>
      </c>
      <c r="AU46" s="37">
        <f t="shared" ref="AU46" si="351">AT46+AU45</f>
        <v>555152</v>
      </c>
      <c r="AV46" s="37">
        <f t="shared" ref="AV46" si="352">AU46+AV45</f>
        <v>602073</v>
      </c>
      <c r="AW46" s="37">
        <f t="shared" ref="AW46" si="353">AV46+AW45</f>
        <v>606045</v>
      </c>
      <c r="AX46" s="37">
        <f t="shared" ref="AX46" si="354">AW46+AX45</f>
        <v>626045</v>
      </c>
      <c r="AY46" s="37">
        <f t="shared" ref="AY46" si="355">AX46+AY45</f>
        <v>646124</v>
      </c>
      <c r="AZ46" s="37">
        <f t="shared" ref="AZ46" si="356">AY46+AZ45</f>
        <v>734871</v>
      </c>
      <c r="BA46" s="37">
        <f t="shared" ref="BA46" si="357">AZ46+BA45</f>
        <v>750170</v>
      </c>
      <c r="BB46" s="37">
        <f t="shared" ref="BB46" si="358">BA46+BB45</f>
        <v>761168</v>
      </c>
      <c r="BC46" s="37">
        <f t="shared" ref="BC46" si="359">BB46+BC45</f>
        <v>783356.52455696207</v>
      </c>
      <c r="BD46" s="37">
        <f t="shared" ref="BD46" si="360">BC46+BD45</f>
        <v>783461.97911392408</v>
      </c>
      <c r="BE46" s="37">
        <f t="shared" ref="BE46" si="361">BD46+BE45</f>
        <v>833230.95265822788</v>
      </c>
      <c r="BF46" s="37">
        <f t="shared" ref="BF46" si="362">BE46+BF45</f>
        <v>833346.92620253167</v>
      </c>
      <c r="BG46" s="37">
        <f t="shared" ref="BG46" si="363">BF46+BG45</f>
        <v>881775.89974683546</v>
      </c>
      <c r="BH46" s="37">
        <f t="shared" ref="BH46" si="364">BG46+BH45</f>
        <v>930907.56969645759</v>
      </c>
      <c r="BI46" s="37">
        <f t="shared" ref="BI46" si="365">BH46+BI45</f>
        <v>979936.48964607972</v>
      </c>
      <c r="BJ46" s="37">
        <f t="shared" ref="BJ46" si="366">BI46+BJ45</f>
        <v>983594.77959570184</v>
      </c>
      <c r="BK46" s="37">
        <f t="shared" ref="BK46" si="367">BJ46+BK45</f>
        <v>983701.72954532399</v>
      </c>
      <c r="BL46" s="37">
        <f t="shared" ref="BL46" si="368">BK46+BL45</f>
        <v>1027186.2094949462</v>
      </c>
      <c r="BM46" s="37">
        <f t="shared" ref="BM46" si="369">BL46+BM45</f>
        <v>1027293.1594445683</v>
      </c>
    </row>
    <row r="47" spans="1:293" hidden="1">
      <c r="A47" s="482"/>
      <c r="B47" s="477" t="s">
        <v>717</v>
      </c>
      <c r="C47" s="60" t="s">
        <v>712</v>
      </c>
      <c r="D47" s="61"/>
      <c r="E47" s="33">
        <f>E43-E45</f>
        <v>0</v>
      </c>
      <c r="F47" s="34">
        <f>F43-F45</f>
        <v>0</v>
      </c>
      <c r="G47" s="34">
        <f t="shared" ref="G47:BM47" si="370">G43-G45</f>
        <v>0</v>
      </c>
      <c r="H47" s="34">
        <f t="shared" si="370"/>
        <v>0</v>
      </c>
      <c r="I47" s="34">
        <f t="shared" si="370"/>
        <v>0</v>
      </c>
      <c r="J47" s="34">
        <f t="shared" si="370"/>
        <v>-1106</v>
      </c>
      <c r="K47" s="34">
        <f t="shared" si="370"/>
        <v>-1156</v>
      </c>
      <c r="L47" s="34">
        <f t="shared" si="370"/>
        <v>0</v>
      </c>
      <c r="M47" s="34">
        <f t="shared" si="370"/>
        <v>0</v>
      </c>
      <c r="N47" s="34">
        <f t="shared" si="370"/>
        <v>-1506</v>
      </c>
      <c r="O47" s="34">
        <f t="shared" si="370"/>
        <v>-4405</v>
      </c>
      <c r="P47" s="34">
        <f t="shared" si="370"/>
        <v>-67</v>
      </c>
      <c r="Q47" s="34">
        <f t="shared" si="370"/>
        <v>0</v>
      </c>
      <c r="R47" s="34">
        <f t="shared" si="370"/>
        <v>-1781</v>
      </c>
      <c r="S47" s="34">
        <f t="shared" si="370"/>
        <v>-26</v>
      </c>
      <c r="T47" s="34">
        <f t="shared" si="370"/>
        <v>-4489</v>
      </c>
      <c r="U47" s="34">
        <f t="shared" si="370"/>
        <v>-695.91657840000005</v>
      </c>
      <c r="V47" s="34">
        <f t="shared" si="370"/>
        <v>-2537.7268247500001</v>
      </c>
      <c r="W47" s="34">
        <f t="shared" si="370"/>
        <v>-5924</v>
      </c>
      <c r="X47" s="34">
        <f t="shared" si="370"/>
        <v>-2058</v>
      </c>
      <c r="Y47" s="34">
        <f t="shared" si="370"/>
        <v>-3798.9593194500012</v>
      </c>
      <c r="Z47" s="34">
        <f t="shared" si="370"/>
        <v>15131.71213059</v>
      </c>
      <c r="AA47" s="34">
        <f t="shared" si="370"/>
        <v>-17279.187494040001</v>
      </c>
      <c r="AB47" s="34">
        <f t="shared" si="370"/>
        <v>2200</v>
      </c>
      <c r="AC47" s="34">
        <f t="shared" si="370"/>
        <v>-1528</v>
      </c>
      <c r="AD47" s="34">
        <f t="shared" si="370"/>
        <v>-2015.5651259500009</v>
      </c>
      <c r="AE47" s="34">
        <f t="shared" si="370"/>
        <v>-3008</v>
      </c>
      <c r="AF47" s="34">
        <f t="shared" si="370"/>
        <v>30141.397440799999</v>
      </c>
      <c r="AG47" s="34">
        <f t="shared" si="370"/>
        <v>0</v>
      </c>
      <c r="AH47" s="34">
        <f t="shared" si="370"/>
        <v>-1950</v>
      </c>
      <c r="AI47" s="34">
        <f t="shared" si="370"/>
        <v>-3836.3371000000006</v>
      </c>
      <c r="AJ47" s="34">
        <f t="shared" si="370"/>
        <v>-2634.9092999999993</v>
      </c>
      <c r="AK47" s="34">
        <f t="shared" si="370"/>
        <v>-0.30149999999957799</v>
      </c>
      <c r="AL47" s="34">
        <f t="shared" si="370"/>
        <v>0.41889999999693828</v>
      </c>
      <c r="AM47" s="34">
        <f t="shared" si="370"/>
        <v>50249.178999999996</v>
      </c>
      <c r="AN47" s="34">
        <f t="shared" si="370"/>
        <v>58470.647056510003</v>
      </c>
      <c r="AO47" s="34">
        <f t="shared" si="370"/>
        <v>-80920.356599999999</v>
      </c>
      <c r="AP47" s="34">
        <f t="shared" si="370"/>
        <v>13789.1041</v>
      </c>
      <c r="AQ47" s="34">
        <f t="shared" si="370"/>
        <v>5750.3887999999997</v>
      </c>
      <c r="AR47" s="34">
        <f t="shared" si="370"/>
        <v>-33367.404699999999</v>
      </c>
      <c r="AS47" s="34">
        <f t="shared" si="370"/>
        <v>-3209.2597999999998</v>
      </c>
      <c r="AT47" s="34">
        <f t="shared" si="370"/>
        <v>1826.9062000000013</v>
      </c>
      <c r="AU47" s="34">
        <f t="shared" si="370"/>
        <v>-38148.350700000003</v>
      </c>
      <c r="AV47" s="34">
        <f t="shared" si="370"/>
        <v>8610.197500000002</v>
      </c>
      <c r="AW47" s="34">
        <f t="shared" si="370"/>
        <v>82070.490399999995</v>
      </c>
      <c r="AX47" s="34">
        <f t="shared" si="370"/>
        <v>12628.36</v>
      </c>
      <c r="AY47" s="34">
        <f t="shared" si="370"/>
        <v>-13562.1</v>
      </c>
      <c r="AZ47" s="34">
        <f t="shared" si="370"/>
        <v>-78704</v>
      </c>
      <c r="BA47" s="34">
        <f t="shared" si="370"/>
        <v>-5111</v>
      </c>
      <c r="BB47" s="34">
        <f t="shared" si="370"/>
        <v>7454</v>
      </c>
      <c r="BC47" s="34">
        <f t="shared" si="370"/>
        <v>27473.475443037973</v>
      </c>
      <c r="BD47" s="34">
        <f t="shared" si="370"/>
        <v>-105.45455696202532</v>
      </c>
      <c r="BE47" s="34">
        <f t="shared" si="370"/>
        <v>-49768.973544303801</v>
      </c>
      <c r="BF47" s="34">
        <f t="shared" si="370"/>
        <v>-115.97354430379747</v>
      </c>
      <c r="BG47" s="34">
        <f t="shared" si="370"/>
        <v>3367.0264556961993</v>
      </c>
      <c r="BH47" s="34">
        <f t="shared" si="370"/>
        <v>-45131.669949622163</v>
      </c>
      <c r="BI47" s="34">
        <f t="shared" si="370"/>
        <v>8976.08005037783</v>
      </c>
      <c r="BJ47" s="34">
        <f t="shared" si="370"/>
        <v>49263.710050377835</v>
      </c>
      <c r="BK47" s="34">
        <f t="shared" si="370"/>
        <v>3893.0500503778339</v>
      </c>
      <c r="BL47" s="34">
        <f t="shared" si="370"/>
        <v>-39484.479949622168</v>
      </c>
      <c r="BM47" s="34">
        <f t="shared" si="370"/>
        <v>47263.050050377831</v>
      </c>
    </row>
    <row r="48" spans="1:293" ht="16" hidden="1" thickBot="1">
      <c r="A48" s="482"/>
      <c r="B48" s="478"/>
      <c r="C48" s="62" t="s">
        <v>713</v>
      </c>
      <c r="D48" s="63"/>
      <c r="E48" s="36">
        <f>E47</f>
        <v>0</v>
      </c>
      <c r="F48" s="37">
        <f>F47+E48</f>
        <v>0</v>
      </c>
      <c r="G48" s="37">
        <f>G47+F48</f>
        <v>0</v>
      </c>
      <c r="H48" s="37">
        <f t="shared" ref="H48:K48" si="371">H47+G48</f>
        <v>0</v>
      </c>
      <c r="I48" s="37">
        <f t="shared" si="371"/>
        <v>0</v>
      </c>
      <c r="J48" s="37">
        <f t="shared" si="371"/>
        <v>-1106</v>
      </c>
      <c r="K48" s="37">
        <f t="shared" si="371"/>
        <v>-2262</v>
      </c>
      <c r="L48" s="37">
        <f t="shared" ref="L48" si="372">L47+K48</f>
        <v>-2262</v>
      </c>
      <c r="M48" s="37">
        <f t="shared" ref="M48" si="373">M47+L48</f>
        <v>-2262</v>
      </c>
      <c r="N48" s="37">
        <f t="shared" ref="N48:O48" si="374">N47+M48</f>
        <v>-3768</v>
      </c>
      <c r="O48" s="37">
        <f t="shared" si="374"/>
        <v>-8173</v>
      </c>
      <c r="P48" s="37">
        <f t="shared" ref="P48" si="375">P47+O48</f>
        <v>-8240</v>
      </c>
      <c r="Q48" s="37">
        <f t="shared" ref="Q48" si="376">Q47+P48</f>
        <v>-8240</v>
      </c>
      <c r="R48" s="37">
        <f t="shared" ref="R48:S48" si="377">R47+Q48</f>
        <v>-10021</v>
      </c>
      <c r="S48" s="37">
        <f t="shared" si="377"/>
        <v>-10047</v>
      </c>
      <c r="T48" s="37">
        <f t="shared" ref="T48" si="378">T47+S48</f>
        <v>-14536</v>
      </c>
      <c r="U48" s="37">
        <f t="shared" ref="U48" si="379">U47+T48</f>
        <v>-15231.9165784</v>
      </c>
      <c r="V48" s="37">
        <f t="shared" ref="V48:W48" si="380">V47+U48</f>
        <v>-17769.643403149999</v>
      </c>
      <c r="W48" s="37">
        <f t="shared" si="380"/>
        <v>-23693.643403149999</v>
      </c>
      <c r="X48" s="37">
        <f t="shared" ref="X48" si="381">X47+W48</f>
        <v>-25751.643403149999</v>
      </c>
      <c r="Y48" s="37">
        <f t="shared" ref="Y48" si="382">Y47+X48</f>
        <v>-29550.602722600001</v>
      </c>
      <c r="Z48" s="37">
        <f t="shared" ref="Z48:AA48" si="383">Z47+Y48</f>
        <v>-14418.890592010001</v>
      </c>
      <c r="AA48" s="37">
        <f t="shared" si="383"/>
        <v>-31698.078086050002</v>
      </c>
      <c r="AB48" s="37">
        <f t="shared" ref="AB48" si="384">AB47+AA48</f>
        <v>-29498.078086050002</v>
      </c>
      <c r="AC48" s="37">
        <f t="shared" ref="AC48" si="385">AC47+AB48</f>
        <v>-31026.078086050002</v>
      </c>
      <c r="AD48" s="37">
        <f t="shared" ref="AD48:AE48" si="386">AD47+AC48</f>
        <v>-33041.643212000003</v>
      </c>
      <c r="AE48" s="37">
        <f t="shared" si="386"/>
        <v>-36049.643212000003</v>
      </c>
      <c r="AF48" s="37">
        <f t="shared" ref="AF48" si="387">AF47+AE48</f>
        <v>-5908.2457712000032</v>
      </c>
      <c r="AG48" s="37">
        <f t="shared" ref="AG48" si="388">AG47+AF48</f>
        <v>-5908.2457712000032</v>
      </c>
      <c r="AH48" s="37">
        <f t="shared" ref="AH48:AI48" si="389">AH47+AG48</f>
        <v>-7858.2457712000032</v>
      </c>
      <c r="AI48" s="37">
        <f t="shared" si="389"/>
        <v>-11694.582871200004</v>
      </c>
      <c r="AJ48" s="37">
        <f t="shared" ref="AJ48" si="390">AJ47+AI48</f>
        <v>-14329.492171200003</v>
      </c>
      <c r="AK48" s="37">
        <f t="shared" ref="AK48" si="391">AK47+AJ48</f>
        <v>-14329.793671200003</v>
      </c>
      <c r="AL48" s="37">
        <f t="shared" ref="AL48:AM48" si="392">AL47+AK48</f>
        <v>-14329.374771200006</v>
      </c>
      <c r="AM48" s="37">
        <f t="shared" si="392"/>
        <v>35919.804228799992</v>
      </c>
      <c r="AN48" s="37">
        <f t="shared" ref="AN48" si="393">AN47+AM48</f>
        <v>94390.451285310002</v>
      </c>
      <c r="AO48" s="37">
        <f t="shared" ref="AO48" si="394">AO47+AN48</f>
        <v>13470.094685310003</v>
      </c>
      <c r="AP48" s="37">
        <f t="shared" ref="AP48:AQ48" si="395">AP47+AO48</f>
        <v>27259.198785310004</v>
      </c>
      <c r="AQ48" s="37">
        <f t="shared" si="395"/>
        <v>33009.587585310001</v>
      </c>
      <c r="AR48" s="37">
        <f t="shared" ref="AR48" si="396">AR47+AQ48</f>
        <v>-357.81711468999856</v>
      </c>
      <c r="AS48" s="37">
        <f t="shared" ref="AS48" si="397">AS47+AR48</f>
        <v>-3567.0769146899984</v>
      </c>
      <c r="AT48" s="37">
        <f t="shared" ref="AT48:AU48" si="398">AT47+AS48</f>
        <v>-1740.1707146899971</v>
      </c>
      <c r="AU48" s="37">
        <f t="shared" si="398"/>
        <v>-39888.521414689996</v>
      </c>
      <c r="AV48" s="37">
        <f t="shared" ref="AV48" si="399">AV47+AU48</f>
        <v>-31278.323914689994</v>
      </c>
      <c r="AW48" s="37">
        <f t="shared" ref="AW48" si="400">AW47+AV48</f>
        <v>50792.166485310001</v>
      </c>
      <c r="AX48" s="37">
        <f t="shared" ref="AX48:AY48" si="401">AX47+AW48</f>
        <v>63420.526485310002</v>
      </c>
      <c r="AY48" s="37">
        <f t="shared" si="401"/>
        <v>49858.426485310003</v>
      </c>
      <c r="AZ48" s="37">
        <f t="shared" ref="AZ48" si="402">AZ47+AY48</f>
        <v>-28845.573514689997</v>
      </c>
      <c r="BA48" s="37">
        <f t="shared" ref="BA48" si="403">BA47+AZ48</f>
        <v>-33956.573514689997</v>
      </c>
      <c r="BB48" s="37">
        <f t="shared" ref="BB48:BC48" si="404">BB47+BA48</f>
        <v>-26502.573514689997</v>
      </c>
      <c r="BC48" s="37">
        <f t="shared" si="404"/>
        <v>970.90192834797563</v>
      </c>
      <c r="BD48" s="37">
        <f t="shared" ref="BD48" si="405">BD47+BC48</f>
        <v>865.44737138595031</v>
      </c>
      <c r="BE48" s="37">
        <f t="shared" ref="BE48" si="406">BE47+BD48</f>
        <v>-48903.526172917853</v>
      </c>
      <c r="BF48" s="37">
        <f t="shared" ref="BF48:BG48" si="407">BF47+BE48</f>
        <v>-49019.499717221654</v>
      </c>
      <c r="BG48" s="37">
        <f t="shared" si="407"/>
        <v>-45652.473261525454</v>
      </c>
      <c r="BH48" s="37">
        <f t="shared" ref="BH48" si="408">BH47+BG48</f>
        <v>-90784.143211147617</v>
      </c>
      <c r="BI48" s="37">
        <f t="shared" ref="BI48" si="409">BI47+BH48</f>
        <v>-81808.063160769787</v>
      </c>
      <c r="BJ48" s="37">
        <f t="shared" ref="BJ48:BK48" si="410">BJ47+BI48</f>
        <v>-32544.353110391952</v>
      </c>
      <c r="BK48" s="37">
        <f t="shared" si="410"/>
        <v>-28651.303060014117</v>
      </c>
      <c r="BL48" s="37">
        <f t="shared" ref="BL48" si="411">BL47+BK48</f>
        <v>-68135.783009636289</v>
      </c>
      <c r="BM48" s="37">
        <f t="shared" ref="BM48" si="412">BM47+BL48</f>
        <v>-20872.732959258457</v>
      </c>
    </row>
    <row r="49" spans="1:65" ht="16" hidden="1" thickBot="1">
      <c r="A49" s="483"/>
      <c r="B49" s="479" t="s">
        <v>718</v>
      </c>
      <c r="C49" s="480"/>
      <c r="D49" s="65"/>
      <c r="E49" s="113" t="e">
        <f>E48/E44</f>
        <v>#DIV/0!</v>
      </c>
      <c r="F49" s="114" t="e">
        <f t="shared" ref="F49:K49" si="413">F48/F44</f>
        <v>#DIV/0!</v>
      </c>
      <c r="G49" s="114" t="e">
        <f t="shared" si="413"/>
        <v>#DIV/0!</v>
      </c>
      <c r="H49" s="114" t="e">
        <f t="shared" si="413"/>
        <v>#DIV/0!</v>
      </c>
      <c r="I49" s="114" t="e">
        <f t="shared" si="413"/>
        <v>#DIV/0!</v>
      </c>
      <c r="J49" s="114" t="e">
        <f t="shared" si="413"/>
        <v>#DIV/0!</v>
      </c>
      <c r="K49" s="114" t="e">
        <f t="shared" si="413"/>
        <v>#DIV/0!</v>
      </c>
      <c r="L49" s="114" t="e">
        <f t="shared" ref="L49" si="414">L48/L44</f>
        <v>#DIV/0!</v>
      </c>
      <c r="M49" s="114" t="e">
        <f t="shared" ref="M49" si="415">M48/M44</f>
        <v>#DIV/0!</v>
      </c>
      <c r="N49" s="114" t="e">
        <f t="shared" ref="N49" si="416">N48/N44</f>
        <v>#DIV/0!</v>
      </c>
      <c r="O49" s="114" t="e">
        <f t="shared" ref="O49" si="417">O48/O44</f>
        <v>#DIV/0!</v>
      </c>
      <c r="P49" s="114" t="e">
        <f t="shared" ref="P49:Q49" si="418">P48/P44</f>
        <v>#DIV/0!</v>
      </c>
      <c r="Q49" s="114" t="e">
        <f t="shared" si="418"/>
        <v>#DIV/0!</v>
      </c>
      <c r="R49" s="114" t="e">
        <f t="shared" ref="R49" si="419">R48/R44</f>
        <v>#DIV/0!</v>
      </c>
      <c r="S49" s="114" t="e">
        <f t="shared" ref="S49" si="420">S48/S44</f>
        <v>#DIV/0!</v>
      </c>
      <c r="T49" s="114" t="e">
        <f t="shared" ref="T49" si="421">T48/T44</f>
        <v>#DIV/0!</v>
      </c>
      <c r="U49" s="114">
        <f t="shared" ref="U49" si="422">U48/U44</f>
        <v>-26.718750276319209</v>
      </c>
      <c r="V49" s="114">
        <f t="shared" ref="V49:W49" si="423">V48/V44</f>
        <v>-21.120228295206481</v>
      </c>
      <c r="W49" s="114">
        <f t="shared" si="423"/>
        <v>-28.16123804324813</v>
      </c>
      <c r="X49" s="114">
        <f t="shared" ref="X49" si="424">X48/X44</f>
        <v>-30.607287682253823</v>
      </c>
      <c r="Y49" s="114">
        <f t="shared" ref="Y49" si="425">Y48/Y44</f>
        <v>-0.94849064062604294</v>
      </c>
      <c r="Z49" s="114">
        <f t="shared" ref="Z49" si="426">Z48/Z44</f>
        <v>-0.31150985180165597</v>
      </c>
      <c r="AA49" s="114">
        <f t="shared" ref="AA49" si="427">AA48/AA44</f>
        <v>-0.54471612284816484</v>
      </c>
      <c r="AB49" s="114">
        <f t="shared" ref="AB49:AC49" si="428">AB48/AB44</f>
        <v>-0.48844410231024965</v>
      </c>
      <c r="AC49" s="114">
        <f t="shared" si="428"/>
        <v>-0.51374549944374681</v>
      </c>
      <c r="AD49" s="114">
        <f t="shared" ref="AD49" si="429">AD48/AD44</f>
        <v>-0.33679411094023554</v>
      </c>
      <c r="AE49" s="114">
        <f t="shared" ref="AE49" si="430">AE48/AE44</f>
        <v>-0.36745471335665231</v>
      </c>
      <c r="AF49" s="114">
        <f t="shared" ref="AF49" si="431">AF48/AF44</f>
        <v>-4.5442537377453122E-2</v>
      </c>
      <c r="AG49" s="114">
        <f t="shared" ref="AG49" si="432">AG48/AG44</f>
        <v>-4.5442537377453122E-2</v>
      </c>
      <c r="AH49" s="114">
        <f t="shared" ref="AH49:AI49" si="433">AH48/AH44</f>
        <v>-6.044071980208772E-2</v>
      </c>
      <c r="AI49" s="114">
        <f t="shared" si="433"/>
        <v>-7.6572603899568673E-2</v>
      </c>
      <c r="AJ49" s="114">
        <f t="shared" ref="AJ49" si="434">AJ48/AJ44</f>
        <v>-6.451456656481902E-2</v>
      </c>
      <c r="AK49" s="114">
        <f t="shared" ref="AK49" si="435">AK48/AK44</f>
        <v>-6.0803402690610291E-2</v>
      </c>
      <c r="AL49" s="114">
        <f t="shared" ref="AL49" si="436">AL48/AL44</f>
        <v>-5.1474037603812216E-2</v>
      </c>
      <c r="AM49" s="114">
        <f t="shared" ref="AM49" si="437">AM48/AM44</f>
        <v>0.10930172420938351</v>
      </c>
      <c r="AN49" s="114">
        <f t="shared" ref="AN49:AO49" si="438">AN48/AN44</f>
        <v>0.22430313975846461</v>
      </c>
      <c r="AO49" s="114">
        <f t="shared" si="438"/>
        <v>3.0025816770889724E-2</v>
      </c>
      <c r="AP49" s="114">
        <f t="shared" ref="AP49" si="439">AP48/AP44</f>
        <v>5.8950764191563414E-2</v>
      </c>
      <c r="AQ49" s="114">
        <f t="shared" ref="AQ49" si="440">AQ48/AQ44</f>
        <v>7.0475843756983098E-2</v>
      </c>
      <c r="AR49" s="114">
        <f t="shared" ref="AR49" si="441">AR48/AR44</f>
        <v>-7.3867927522117073E-4</v>
      </c>
      <c r="AS49" s="114">
        <f t="shared" ref="AS49" si="442">AS48/AS44</f>
        <v>-7.270002208997252E-3</v>
      </c>
      <c r="AT49" s="114">
        <f t="shared" ref="AT49:AU49" si="443">AT48/AT44</f>
        <v>-3.4180788716859137E-3</v>
      </c>
      <c r="AU49" s="114">
        <f t="shared" si="443"/>
        <v>-7.7413834033428053E-2</v>
      </c>
      <c r="AV49" s="114">
        <f t="shared" ref="AV49" si="444">AV48/AV44</f>
        <v>-5.4797855034680092E-2</v>
      </c>
      <c r="AW49" s="115">
        <f t="shared" ref="AW49" si="445">AW48/AW44</f>
        <v>7.7328398995896289E-2</v>
      </c>
      <c r="AX49" s="114">
        <f t="shared" ref="AX49" si="446">AX48/AX44</f>
        <v>9.198505806172641E-2</v>
      </c>
      <c r="AY49" s="114">
        <f t="shared" ref="AY49" si="447">AY48/AY44</f>
        <v>7.1637479033908283E-2</v>
      </c>
      <c r="AZ49" s="114">
        <f t="shared" ref="AZ49:BA49" si="448">AZ48/AZ44</f>
        <v>-4.0856281420751601E-2</v>
      </c>
      <c r="BA49" s="115">
        <f t="shared" si="448"/>
        <v>-4.7411249578670767E-2</v>
      </c>
      <c r="BB49" s="114">
        <f t="shared" ref="BB49" si="449">BB48/BB44</f>
        <v>-3.6074344265089667E-2</v>
      </c>
      <c r="BC49" s="115">
        <f t="shared" ref="BC49" si="450">BC48/BC44</f>
        <v>1.237878334433279E-3</v>
      </c>
      <c r="BD49" s="115">
        <f t="shared" ref="BD49" si="451">BD48/BD44</f>
        <v>1.1034261230212885E-3</v>
      </c>
      <c r="BE49" s="115">
        <f t="shared" ref="BE49" si="452">BE48/BE44</f>
        <v>-6.235090667689891E-2</v>
      </c>
      <c r="BF49" s="115">
        <f t="shared" ref="BF49:BG49" si="453">BF48/BF44</f>
        <v>-6.249877036288972E-2</v>
      </c>
      <c r="BG49" s="115">
        <f t="shared" si="453"/>
        <v>-5.460016047323072E-2</v>
      </c>
      <c r="BH49" s="115">
        <f t="shared" ref="BH49" si="454">BH48/BH44</f>
        <v>-0.10806048295897035</v>
      </c>
      <c r="BI49" s="115">
        <f t="shared" ref="BI49" si="455">BI48/BI44</f>
        <v>-9.1087266306571879E-2</v>
      </c>
      <c r="BJ49" s="115">
        <f t="shared" ref="BJ49" si="456">BJ48/BJ44</f>
        <v>-3.421937702153445E-2</v>
      </c>
      <c r="BK49" s="115">
        <f t="shared" ref="BK49" si="457">BK48/BK44</f>
        <v>-2.9999780394270956E-2</v>
      </c>
      <c r="BL49" s="115">
        <f t="shared" ref="BL49:BM49" si="458">BL48/BL44</f>
        <v>-7.1045047401039813E-2</v>
      </c>
      <c r="BM49" s="115">
        <f t="shared" si="458"/>
        <v>-2.0739576035982935E-2</v>
      </c>
    </row>
    <row r="50" spans="1:65">
      <c r="AW50"/>
    </row>
    <row r="51" spans="1:65">
      <c r="AW51"/>
    </row>
    <row r="52" spans="1:65">
      <c r="AW52"/>
    </row>
    <row r="53" spans="1:65">
      <c r="AW53"/>
    </row>
    <row r="54" spans="1:65">
      <c r="AW54"/>
    </row>
    <row r="55" spans="1:65">
      <c r="AW55"/>
    </row>
    <row r="56" spans="1:65">
      <c r="AW56"/>
    </row>
    <row r="57" spans="1:65">
      <c r="AW57"/>
    </row>
    <row r="58" spans="1:65">
      <c r="AW58"/>
    </row>
    <row r="59" spans="1:65">
      <c r="AW59"/>
    </row>
    <row r="60" spans="1:65">
      <c r="AW60"/>
    </row>
    <row r="61" spans="1:65">
      <c r="AW61"/>
    </row>
    <row r="62" spans="1:65">
      <c r="AW62"/>
    </row>
    <row r="63" spans="1:65">
      <c r="AW63"/>
    </row>
    <row r="64" spans="1:65">
      <c r="AW64"/>
    </row>
    <row r="65" spans="49:49">
      <c r="AW65"/>
    </row>
    <row r="66" spans="49:49">
      <c r="AW66"/>
    </row>
    <row r="67" spans="49:49">
      <c r="AW67"/>
    </row>
    <row r="68" spans="49:49">
      <c r="AW68"/>
    </row>
    <row r="69" spans="49:49">
      <c r="AW69"/>
    </row>
    <row r="70" spans="49:49">
      <c r="AW70"/>
    </row>
    <row r="71" spans="49:49">
      <c r="AW71"/>
    </row>
    <row r="72" spans="49:49">
      <c r="AW72"/>
    </row>
    <row r="73" spans="49:49">
      <c r="AW73"/>
    </row>
    <row r="74" spans="49:49">
      <c r="AW74"/>
    </row>
    <row r="75" spans="49:49">
      <c r="AW75"/>
    </row>
    <row r="76" spans="49:49">
      <c r="AW76"/>
    </row>
    <row r="77" spans="49:49">
      <c r="AW77"/>
    </row>
    <row r="78" spans="49:49">
      <c r="AW78"/>
    </row>
    <row r="79" spans="49:49">
      <c r="AW79"/>
    </row>
    <row r="80" spans="49:49">
      <c r="AW80"/>
    </row>
    <row r="81" spans="49:49">
      <c r="AW81"/>
    </row>
    <row r="82" spans="49:49">
      <c r="AW82"/>
    </row>
    <row r="83" spans="49:49">
      <c r="AW83"/>
    </row>
    <row r="84" spans="49:49">
      <c r="AW84"/>
    </row>
    <row r="85" spans="49:49">
      <c r="AW85"/>
    </row>
    <row r="86" spans="49:49">
      <c r="AW86"/>
    </row>
    <row r="87" spans="49:49">
      <c r="AW87"/>
    </row>
    <row r="88" spans="49:49">
      <c r="AW88"/>
    </row>
    <row r="89" spans="49:49">
      <c r="AW89"/>
    </row>
    <row r="90" spans="49:49">
      <c r="AW90"/>
    </row>
    <row r="91" spans="49:49">
      <c r="AW91"/>
    </row>
    <row r="92" spans="49:49">
      <c r="AW92"/>
    </row>
    <row r="93" spans="49:49">
      <c r="AW93"/>
    </row>
    <row r="94" spans="49:49">
      <c r="AW94"/>
    </row>
    <row r="95" spans="49:49">
      <c r="AW95"/>
    </row>
    <row r="96" spans="49:49">
      <c r="AW96"/>
    </row>
    <row r="97" spans="49:49">
      <c r="AW97"/>
    </row>
    <row r="98" spans="49:49">
      <c r="AW98"/>
    </row>
    <row r="99" spans="49:49">
      <c r="AW99"/>
    </row>
    <row r="100" spans="49:49">
      <c r="AW100"/>
    </row>
    <row r="101" spans="49:49">
      <c r="AW101"/>
    </row>
    <row r="102" spans="49:49">
      <c r="AW102"/>
    </row>
    <row r="103" spans="49:49">
      <c r="AW103"/>
    </row>
    <row r="104" spans="49:49">
      <c r="AW104"/>
    </row>
    <row r="105" spans="49:49">
      <c r="AW105"/>
    </row>
    <row r="106" spans="49:49">
      <c r="AW106"/>
    </row>
    <row r="107" spans="49:49">
      <c r="AW107"/>
    </row>
    <row r="108" spans="49:49">
      <c r="AW108"/>
    </row>
    <row r="109" spans="49:49">
      <c r="AW109"/>
    </row>
    <row r="110" spans="49:49">
      <c r="AW110"/>
    </row>
    <row r="111" spans="49:49">
      <c r="AW111"/>
    </row>
    <row r="112" spans="49:49">
      <c r="AW112"/>
    </row>
    <row r="113" spans="49:49">
      <c r="AW113"/>
    </row>
    <row r="114" spans="49:49">
      <c r="AW114"/>
    </row>
    <row r="115" spans="49:49">
      <c r="AW115"/>
    </row>
    <row r="116" spans="49:49">
      <c r="AW116"/>
    </row>
    <row r="117" spans="49:49">
      <c r="AW117"/>
    </row>
    <row r="118" spans="49:49">
      <c r="AW118"/>
    </row>
    <row r="119" spans="49:49">
      <c r="AW119"/>
    </row>
    <row r="120" spans="49:49">
      <c r="AW120"/>
    </row>
    <row r="121" spans="49:49">
      <c r="AW121"/>
    </row>
    <row r="122" spans="49:49">
      <c r="AW122"/>
    </row>
    <row r="123" spans="49:49">
      <c r="AW123"/>
    </row>
    <row r="124" spans="49:49">
      <c r="AW124"/>
    </row>
    <row r="125" spans="49:49">
      <c r="AW125"/>
    </row>
    <row r="126" spans="49:49">
      <c r="AW126"/>
    </row>
    <row r="127" spans="49:49">
      <c r="AW127"/>
    </row>
    <row r="128" spans="49:49">
      <c r="AW128"/>
    </row>
    <row r="129" spans="49:49">
      <c r="AW129"/>
    </row>
    <row r="130" spans="49:49">
      <c r="AW130"/>
    </row>
    <row r="131" spans="49:49">
      <c r="AW131"/>
    </row>
    <row r="132" spans="49:49">
      <c r="AW132"/>
    </row>
    <row r="133" spans="49:49">
      <c r="AW133"/>
    </row>
    <row r="134" spans="49:49">
      <c r="AW134"/>
    </row>
    <row r="135" spans="49:49">
      <c r="AW135"/>
    </row>
    <row r="136" spans="49:49">
      <c r="AW136"/>
    </row>
    <row r="137" spans="49:49">
      <c r="AW137"/>
    </row>
    <row r="138" spans="49:49">
      <c r="AW138"/>
    </row>
    <row r="139" spans="49:49">
      <c r="AW139"/>
    </row>
    <row r="140" spans="49:49">
      <c r="AW140"/>
    </row>
    <row r="141" spans="49:49">
      <c r="AW141"/>
    </row>
    <row r="142" spans="49:49">
      <c r="AW142"/>
    </row>
    <row r="143" spans="49:49">
      <c r="AW143"/>
    </row>
    <row r="144" spans="49:49">
      <c r="AW144"/>
    </row>
    <row r="145" spans="49:49">
      <c r="AW145"/>
    </row>
    <row r="146" spans="49:49">
      <c r="AW146"/>
    </row>
    <row r="147" spans="49:49">
      <c r="AW147"/>
    </row>
    <row r="148" spans="49:49">
      <c r="AW148"/>
    </row>
    <row r="149" spans="49:49">
      <c r="AW149"/>
    </row>
    <row r="150" spans="49:49">
      <c r="AW150"/>
    </row>
    <row r="151" spans="49:49">
      <c r="AW151"/>
    </row>
    <row r="152" spans="49:49">
      <c r="AW152"/>
    </row>
    <row r="153" spans="49:49">
      <c r="AW153"/>
    </row>
    <row r="154" spans="49:49">
      <c r="AW154"/>
    </row>
    <row r="155" spans="49:49">
      <c r="AW155"/>
    </row>
    <row r="156" spans="49:49">
      <c r="AW156"/>
    </row>
    <row r="157" spans="49:49">
      <c r="AW157"/>
    </row>
    <row r="158" spans="49:49">
      <c r="AW158"/>
    </row>
    <row r="159" spans="49:49">
      <c r="AW159"/>
    </row>
    <row r="160" spans="49:49">
      <c r="AW160"/>
    </row>
    <row r="161" spans="49:49">
      <c r="AW161"/>
    </row>
    <row r="162" spans="49:49">
      <c r="AW162"/>
    </row>
    <row r="163" spans="49:49">
      <c r="AW163"/>
    </row>
    <row r="164" spans="49:49">
      <c r="AW164"/>
    </row>
    <row r="165" spans="49:49">
      <c r="AW165"/>
    </row>
    <row r="166" spans="49:49">
      <c r="AW166"/>
    </row>
    <row r="167" spans="49:49">
      <c r="AW167"/>
    </row>
    <row r="168" spans="49:49">
      <c r="AW168"/>
    </row>
    <row r="169" spans="49:49">
      <c r="AW169"/>
    </row>
    <row r="170" spans="49:49">
      <c r="AW170"/>
    </row>
    <row r="171" spans="49:49">
      <c r="AW171"/>
    </row>
    <row r="172" spans="49:49">
      <c r="AW172"/>
    </row>
    <row r="173" spans="49:49">
      <c r="AW173"/>
    </row>
    <row r="174" spans="49:49">
      <c r="AW174"/>
    </row>
    <row r="175" spans="49:49">
      <c r="AW175"/>
    </row>
    <row r="176" spans="49:49">
      <c r="AW176"/>
    </row>
    <row r="177" spans="49:49">
      <c r="AW177"/>
    </row>
    <row r="178" spans="49:49">
      <c r="AW178"/>
    </row>
    <row r="179" spans="49:49">
      <c r="AW179"/>
    </row>
    <row r="180" spans="49:49">
      <c r="AW180"/>
    </row>
    <row r="181" spans="49:49">
      <c r="AW181"/>
    </row>
    <row r="182" spans="49:49">
      <c r="AW182"/>
    </row>
    <row r="183" spans="49:49">
      <c r="AW183"/>
    </row>
    <row r="184" spans="49:49">
      <c r="AW184"/>
    </row>
    <row r="185" spans="49:49">
      <c r="AW185"/>
    </row>
    <row r="186" spans="49:49">
      <c r="AW186"/>
    </row>
    <row r="187" spans="49:49">
      <c r="AW187"/>
    </row>
    <row r="188" spans="49:49">
      <c r="AW188"/>
    </row>
    <row r="189" spans="49:49">
      <c r="AW189"/>
    </row>
    <row r="190" spans="49:49">
      <c r="AW190"/>
    </row>
    <row r="191" spans="49:49">
      <c r="AW191"/>
    </row>
    <row r="192" spans="49:49">
      <c r="AW192"/>
    </row>
    <row r="193" spans="49:49">
      <c r="AW193"/>
    </row>
    <row r="194" spans="49:49">
      <c r="AW194"/>
    </row>
    <row r="195" spans="49:49">
      <c r="AW195"/>
    </row>
    <row r="196" spans="49:49">
      <c r="AW196"/>
    </row>
    <row r="197" spans="49:49">
      <c r="AW197"/>
    </row>
    <row r="198" spans="49:49">
      <c r="AW198"/>
    </row>
    <row r="199" spans="49:49">
      <c r="AW199"/>
    </row>
    <row r="200" spans="49:49">
      <c r="AW200"/>
    </row>
    <row r="201" spans="49:49">
      <c r="AW201"/>
    </row>
    <row r="202" spans="49:49">
      <c r="AW202"/>
    </row>
    <row r="203" spans="49:49">
      <c r="AW203"/>
    </row>
    <row r="204" spans="49:49">
      <c r="AW204"/>
    </row>
    <row r="205" spans="49:49">
      <c r="AW205"/>
    </row>
    <row r="206" spans="49:49">
      <c r="AW206"/>
    </row>
    <row r="207" spans="49:49">
      <c r="AW207"/>
    </row>
    <row r="208" spans="49:49">
      <c r="AW208"/>
    </row>
    <row r="209" spans="49:49">
      <c r="AW209"/>
    </row>
    <row r="210" spans="49:49">
      <c r="AW210"/>
    </row>
    <row r="211" spans="49:49">
      <c r="AW211"/>
    </row>
    <row r="212" spans="49:49">
      <c r="AW212"/>
    </row>
    <row r="213" spans="49:49">
      <c r="AW213"/>
    </row>
    <row r="214" spans="49:49">
      <c r="AW214"/>
    </row>
    <row r="215" spans="49:49">
      <c r="AW215"/>
    </row>
    <row r="216" spans="49:49">
      <c r="AW216"/>
    </row>
    <row r="217" spans="49:49">
      <c r="AW217"/>
    </row>
    <row r="218" spans="49:49">
      <c r="AW218"/>
    </row>
    <row r="219" spans="49:49">
      <c r="AW219"/>
    </row>
    <row r="220" spans="49:49">
      <c r="AW220"/>
    </row>
    <row r="221" spans="49:49">
      <c r="AW221"/>
    </row>
    <row r="222" spans="49:49">
      <c r="AW222"/>
    </row>
    <row r="223" spans="49:49">
      <c r="AW223"/>
    </row>
    <row r="224" spans="49:49">
      <c r="AW224"/>
    </row>
    <row r="225" spans="49:49">
      <c r="AW225"/>
    </row>
    <row r="226" spans="49:49">
      <c r="AW226"/>
    </row>
    <row r="227" spans="49:49">
      <c r="AW227"/>
    </row>
    <row r="228" spans="49:49">
      <c r="AW228"/>
    </row>
    <row r="229" spans="49:49">
      <c r="AW229"/>
    </row>
    <row r="230" spans="49:49">
      <c r="AW230"/>
    </row>
    <row r="231" spans="49:49">
      <c r="AW231"/>
    </row>
    <row r="232" spans="49:49">
      <c r="AW232"/>
    </row>
    <row r="233" spans="49:49">
      <c r="AW233"/>
    </row>
    <row r="234" spans="49:49">
      <c r="AW234"/>
    </row>
    <row r="235" spans="49:49">
      <c r="AW235"/>
    </row>
    <row r="236" spans="49:49">
      <c r="AW236"/>
    </row>
    <row r="237" spans="49:49">
      <c r="AW237"/>
    </row>
    <row r="238" spans="49:49">
      <c r="AW238"/>
    </row>
    <row r="239" spans="49:49">
      <c r="AW239"/>
    </row>
    <row r="240" spans="49:49">
      <c r="AW240"/>
    </row>
    <row r="241" spans="49:49">
      <c r="AW241"/>
    </row>
    <row r="242" spans="49:49">
      <c r="AW242"/>
    </row>
    <row r="243" spans="49:49">
      <c r="AW243"/>
    </row>
    <row r="244" spans="49:49">
      <c r="AW244"/>
    </row>
    <row r="245" spans="49:49">
      <c r="AW245"/>
    </row>
    <row r="246" spans="49:49">
      <c r="AW246"/>
    </row>
    <row r="247" spans="49:49">
      <c r="AW247"/>
    </row>
    <row r="248" spans="49:49">
      <c r="AW248"/>
    </row>
    <row r="249" spans="49:49">
      <c r="AW249"/>
    </row>
    <row r="250" spans="49:49">
      <c r="AW250"/>
    </row>
    <row r="251" spans="49:49">
      <c r="AW251"/>
    </row>
    <row r="252" spans="49:49">
      <c r="AW252"/>
    </row>
    <row r="253" spans="49:49">
      <c r="AW253"/>
    </row>
    <row r="254" spans="49:49">
      <c r="AW254"/>
    </row>
    <row r="255" spans="49:49">
      <c r="AW255"/>
    </row>
    <row r="256" spans="49:49">
      <c r="AW256"/>
    </row>
    <row r="257" spans="49:49">
      <c r="AW257"/>
    </row>
    <row r="258" spans="49:49">
      <c r="AW258"/>
    </row>
    <row r="259" spans="49:49">
      <c r="AW259"/>
    </row>
    <row r="260" spans="49:49">
      <c r="AW260"/>
    </row>
    <row r="261" spans="49:49">
      <c r="AW261"/>
    </row>
    <row r="262" spans="49:49">
      <c r="AW262"/>
    </row>
    <row r="263" spans="49:49">
      <c r="AW263"/>
    </row>
    <row r="264" spans="49:49">
      <c r="AW264"/>
    </row>
    <row r="265" spans="49:49">
      <c r="AW265"/>
    </row>
    <row r="266" spans="49:49">
      <c r="AW266"/>
    </row>
    <row r="267" spans="49:49">
      <c r="AW267"/>
    </row>
    <row r="268" spans="49:49">
      <c r="AW268"/>
    </row>
    <row r="269" spans="49:49">
      <c r="AW269"/>
    </row>
    <row r="270" spans="49:49">
      <c r="AW270"/>
    </row>
    <row r="271" spans="49:49">
      <c r="AW271"/>
    </row>
    <row r="272" spans="49:49">
      <c r="AW272"/>
    </row>
    <row r="273" spans="49:49">
      <c r="AW273"/>
    </row>
    <row r="274" spans="49:49">
      <c r="AW274"/>
    </row>
    <row r="275" spans="49:49">
      <c r="AW275"/>
    </row>
    <row r="276" spans="49:49">
      <c r="AW276"/>
    </row>
    <row r="277" spans="49:49">
      <c r="AW277"/>
    </row>
    <row r="278" spans="49:49">
      <c r="AW278"/>
    </row>
    <row r="279" spans="49:49">
      <c r="AW279"/>
    </row>
    <row r="280" spans="49:49">
      <c r="AW280"/>
    </row>
    <row r="281" spans="49:49">
      <c r="AW281"/>
    </row>
    <row r="282" spans="49:49">
      <c r="AW282"/>
    </row>
    <row r="283" spans="49:49">
      <c r="AW283"/>
    </row>
    <row r="284" spans="49:49">
      <c r="AW284"/>
    </row>
    <row r="285" spans="49:49">
      <c r="AW285"/>
    </row>
    <row r="286" spans="49:49">
      <c r="AW286"/>
    </row>
    <row r="287" spans="49:49">
      <c r="AW287"/>
    </row>
    <row r="288" spans="49:49">
      <c r="AW288"/>
    </row>
    <row r="289" spans="49:49">
      <c r="AW289"/>
    </row>
    <row r="290" spans="49:49">
      <c r="AW290"/>
    </row>
    <row r="291" spans="49:49">
      <c r="AW291"/>
    </row>
    <row r="292" spans="49:49">
      <c r="AW292"/>
    </row>
    <row r="293" spans="49:49">
      <c r="AW293"/>
    </row>
    <row r="294" spans="49:49">
      <c r="AW294"/>
    </row>
    <row r="295" spans="49:49">
      <c r="AW295"/>
    </row>
    <row r="296" spans="49:49">
      <c r="AW296"/>
    </row>
    <row r="297" spans="49:49">
      <c r="AW297"/>
    </row>
    <row r="298" spans="49:49">
      <c r="AW298"/>
    </row>
    <row r="299" spans="49:49">
      <c r="AW299"/>
    </row>
    <row r="300" spans="49:49">
      <c r="AW300"/>
    </row>
    <row r="301" spans="49:49">
      <c r="AW301"/>
    </row>
    <row r="302" spans="49:49">
      <c r="AW302"/>
    </row>
    <row r="303" spans="49:49">
      <c r="AW303"/>
    </row>
    <row r="304" spans="49:49">
      <c r="AW304"/>
    </row>
    <row r="305" spans="49:49">
      <c r="AW305"/>
    </row>
    <row r="306" spans="49:49">
      <c r="AW306"/>
    </row>
    <row r="307" spans="49:49">
      <c r="AW307"/>
    </row>
    <row r="308" spans="49:49">
      <c r="AW308"/>
    </row>
    <row r="309" spans="49:49">
      <c r="AW309"/>
    </row>
    <row r="310" spans="49:49">
      <c r="AW310"/>
    </row>
    <row r="311" spans="49:49">
      <c r="AW311"/>
    </row>
    <row r="312" spans="49:49">
      <c r="AW312"/>
    </row>
    <row r="313" spans="49:49">
      <c r="AW313"/>
    </row>
    <row r="314" spans="49:49">
      <c r="AW314"/>
    </row>
    <row r="315" spans="49:49">
      <c r="AW315"/>
    </row>
    <row r="316" spans="49:49">
      <c r="AW316"/>
    </row>
    <row r="317" spans="49:49">
      <c r="AW317"/>
    </row>
    <row r="318" spans="49:49">
      <c r="AW318"/>
    </row>
    <row r="319" spans="49:49">
      <c r="AW319"/>
    </row>
    <row r="320" spans="49:49">
      <c r="AW320"/>
    </row>
    <row r="321" spans="49:49">
      <c r="AW321"/>
    </row>
    <row r="322" spans="49:49">
      <c r="AW322"/>
    </row>
    <row r="323" spans="49:49">
      <c r="AW323"/>
    </row>
  </sheetData>
  <mergeCells count="14">
    <mergeCell ref="A2:A9"/>
    <mergeCell ref="A10:A19"/>
    <mergeCell ref="B28:C28"/>
    <mergeCell ref="B26:B27"/>
    <mergeCell ref="B24:B25"/>
    <mergeCell ref="B22:B23"/>
    <mergeCell ref="B47:B48"/>
    <mergeCell ref="B49:C49"/>
    <mergeCell ref="A43:A49"/>
    <mergeCell ref="B36:B37"/>
    <mergeCell ref="A32:A34"/>
    <mergeCell ref="B32:B33"/>
    <mergeCell ref="B43:B44"/>
    <mergeCell ref="B45:B46"/>
  </mergeCells>
  <conditionalFormatting sqref="E49:BM49">
    <cfRule type="cellIs" dxfId="17" priority="1" operator="lessThan">
      <formula>0</formula>
    </cfRule>
  </conditionalFormatting>
  <conditionalFormatting sqref="E28:KG28">
    <cfRule type="cellIs" dxfId="16" priority="2" operator="lessThan">
      <formula>0</formula>
    </cfRule>
  </conditionalFormatting>
  <pageMargins left="0.7" right="0.7" top="0.75" bottom="0.75" header="0.3" footer="0.3"/>
  <ignoredErrors>
    <ignoredError sqref="E8:KG8 E11:KG11 E6:KG6 E2:KG2 E4:KG4 E12:AZ12 E3:G3 H3:KG3 E5:AX5 AY5:BZ5 CA5:CU5 DD5:EY5" formulaRange="1"/>
    <ignoredError sqref="E24:KG24 E25:G25 E26:KG26 BB45:BM45 E45:BA4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C4B99-E84A-6246-A9B6-1BF3D693EC6B}">
  <dimension ref="A1:NA305"/>
  <sheetViews>
    <sheetView showGridLines="0" zoomScale="125" zoomScaleNormal="160" workbookViewId="0">
      <pane xSplit="4" topLeftCell="E1" activePane="topRight" state="frozen"/>
      <selection activeCell="BF3" sqref="BF3"/>
      <selection pane="topRight" activeCell="BF3" sqref="BF3"/>
    </sheetView>
  </sheetViews>
  <sheetFormatPr baseColWidth="10" defaultColWidth="11.5" defaultRowHeight="15" outlineLevelRow="1" outlineLevelCol="2"/>
  <cols>
    <col min="1" max="1" width="14.6640625" customWidth="1"/>
    <col min="2" max="2" width="41.83203125" customWidth="1"/>
    <col min="3" max="3" width="13.1640625" customWidth="1"/>
    <col min="4" max="4" width="14" customWidth="1"/>
    <col min="5" max="5" width="14.6640625" style="3" customWidth="1" outlineLevel="1"/>
    <col min="6" max="9" width="11.5" customWidth="1" outlineLevel="1"/>
    <col min="10" max="10" width="11.83203125" customWidth="1" outlineLevel="1"/>
    <col min="11" max="12" width="11.5" customWidth="1" outlineLevel="1"/>
    <col min="14" max="15" width="11.5" hidden="1" customWidth="1" outlineLevel="2"/>
    <col min="16" max="24" width="11.83203125" hidden="1" customWidth="1" outlineLevel="2"/>
    <col min="25" max="25" width="11.83203125" bestFit="1" customWidth="1" collapsed="1"/>
    <col min="26" max="28" width="11.83203125" hidden="1" customWidth="1" outlineLevel="1"/>
    <col min="29" max="30" width="11.5" hidden="1" customWidth="1" outlineLevel="1"/>
    <col min="31" max="36" width="11.83203125" hidden="1" customWidth="1" outlineLevel="1"/>
    <col min="37" max="37" width="11.83203125" bestFit="1" customWidth="1" collapsed="1"/>
    <col min="38" max="46" width="11.83203125" hidden="1" customWidth="1" outlineLevel="1"/>
    <col min="47" max="48" width="12.83203125" hidden="1" customWidth="1" outlineLevel="1"/>
    <col min="49" max="49" width="15.5" style="23" bestFit="1" customWidth="1" collapsed="1"/>
    <col min="50" max="57" width="12.83203125" customWidth="1" outlineLevel="1"/>
    <col min="58" max="60" width="13.1640625" customWidth="1" outlineLevel="1"/>
    <col min="61" max="62" width="12.5" bestFit="1" customWidth="1"/>
    <col min="63" max="63" width="11.6640625" customWidth="1"/>
    <col min="64" max="65" width="12.5" bestFit="1" customWidth="1"/>
    <col min="66" max="66" width="12.5" style="209" bestFit="1" customWidth="1"/>
    <col min="69" max="69" width="13.1640625" bestFit="1" customWidth="1"/>
    <col min="77" max="77" width="11.83203125" bestFit="1" customWidth="1"/>
    <col min="79" max="80" width="11.83203125" bestFit="1" customWidth="1"/>
    <col min="292" max="293" width="12.83203125" bestFit="1" customWidth="1"/>
  </cols>
  <sheetData>
    <row r="1" spans="1:293" s="50" customFormat="1" ht="16" thickBot="1">
      <c r="A1" s="54"/>
      <c r="B1" s="54" t="s">
        <v>715</v>
      </c>
      <c r="C1" s="54" t="s">
        <v>716</v>
      </c>
      <c r="D1" s="145" t="s">
        <v>798</v>
      </c>
      <c r="E1" s="66">
        <f>Budget!F1</f>
        <v>44287</v>
      </c>
      <c r="F1" s="67">
        <f>Budget!G1</f>
        <v>44317</v>
      </c>
      <c r="G1" s="67">
        <f>Budget!H1</f>
        <v>44348</v>
      </c>
      <c r="H1" s="67">
        <f>Budget!I1</f>
        <v>44378</v>
      </c>
      <c r="I1" s="67">
        <f>Budget!J1</f>
        <v>44409</v>
      </c>
      <c r="J1" s="67">
        <f>Budget!K1</f>
        <v>44440</v>
      </c>
      <c r="K1" s="67">
        <f>Budget!L1</f>
        <v>44470</v>
      </c>
      <c r="L1" s="67">
        <f>Budget!M1</f>
        <v>44501</v>
      </c>
      <c r="M1" s="67">
        <f>Budget!N1</f>
        <v>44531</v>
      </c>
      <c r="N1" s="67">
        <f>Budget!O1</f>
        <v>44562</v>
      </c>
      <c r="O1" s="67">
        <f>Budget!P1</f>
        <v>44593</v>
      </c>
      <c r="P1" s="67">
        <f>Budget!Q1</f>
        <v>44621</v>
      </c>
      <c r="Q1" s="67">
        <f>Budget!R1</f>
        <v>44652</v>
      </c>
      <c r="R1" s="67">
        <f>Budget!S1</f>
        <v>44682</v>
      </c>
      <c r="S1" s="67">
        <f>Budget!T1</f>
        <v>44713</v>
      </c>
      <c r="T1" s="67">
        <f>Budget!U1</f>
        <v>44743</v>
      </c>
      <c r="U1" s="67">
        <f>Budget!V1</f>
        <v>44774</v>
      </c>
      <c r="V1" s="67">
        <f>Budget!W1</f>
        <v>44805</v>
      </c>
      <c r="W1" s="67">
        <f>Budget!X1</f>
        <v>44835</v>
      </c>
      <c r="X1" s="67">
        <f>Budget!Y1</f>
        <v>44866</v>
      </c>
      <c r="Y1" s="67">
        <f>Budget!Z1</f>
        <v>44896</v>
      </c>
      <c r="Z1" s="67">
        <f>Budget!AA1</f>
        <v>44927</v>
      </c>
      <c r="AA1" s="67">
        <f>Budget!AB1</f>
        <v>44958</v>
      </c>
      <c r="AB1" s="67">
        <f>Budget!AC1</f>
        <v>44986</v>
      </c>
      <c r="AC1" s="67">
        <f>Budget!AD1</f>
        <v>45017</v>
      </c>
      <c r="AD1" s="67">
        <f>Budget!AE1</f>
        <v>45047</v>
      </c>
      <c r="AE1" s="67">
        <f>Budget!AF1</f>
        <v>45078</v>
      </c>
      <c r="AF1" s="67">
        <f>Budget!AG1</f>
        <v>45108</v>
      </c>
      <c r="AG1" s="67">
        <f>Budget!AH1</f>
        <v>45139</v>
      </c>
      <c r="AH1" s="67">
        <f>Budget!AI1</f>
        <v>45170</v>
      </c>
      <c r="AI1" s="67">
        <f>Budget!AJ1</f>
        <v>45200</v>
      </c>
      <c r="AJ1" s="67">
        <f>Budget!AK1</f>
        <v>45231</v>
      </c>
      <c r="AK1" s="67">
        <f>Budget!AL1</f>
        <v>45261</v>
      </c>
      <c r="AL1" s="67">
        <f>Budget!AM1</f>
        <v>45292</v>
      </c>
      <c r="AM1" s="67">
        <f>Budget!AN1</f>
        <v>45323</v>
      </c>
      <c r="AN1" s="67">
        <f>Budget!AO1</f>
        <v>45352</v>
      </c>
      <c r="AO1" s="67">
        <f>Budget!AP1</f>
        <v>45383</v>
      </c>
      <c r="AP1" s="67">
        <f>Budget!AQ1</f>
        <v>45413</v>
      </c>
      <c r="AQ1" s="67">
        <f>Budget!AR1</f>
        <v>45444</v>
      </c>
      <c r="AR1" s="67">
        <f>Budget!AS1</f>
        <v>45474</v>
      </c>
      <c r="AS1" s="67">
        <f>Budget!AT1</f>
        <v>45505</v>
      </c>
      <c r="AT1" s="67">
        <f>Budget!AU1</f>
        <v>45536</v>
      </c>
      <c r="AU1" s="67">
        <f>Budget!AV1</f>
        <v>45566</v>
      </c>
      <c r="AV1" s="67">
        <f>Budget!AW1</f>
        <v>45597</v>
      </c>
      <c r="AW1" s="67">
        <f>Budget!AX1</f>
        <v>45627</v>
      </c>
      <c r="AX1" s="67">
        <f>Budget!AY1</f>
        <v>45658</v>
      </c>
      <c r="AY1" s="67">
        <f>Budget!AZ1</f>
        <v>45689</v>
      </c>
      <c r="AZ1" s="67">
        <f>Budget!BA1</f>
        <v>45717</v>
      </c>
      <c r="BA1" s="67">
        <f>Budget!BB1</f>
        <v>45748</v>
      </c>
      <c r="BB1" s="67">
        <f>Budget!BC1</f>
        <v>45778</v>
      </c>
      <c r="BC1" s="67">
        <f>Budget!BD1</f>
        <v>45809</v>
      </c>
      <c r="BD1" s="67">
        <f>Budget!BE1</f>
        <v>45839</v>
      </c>
      <c r="BE1" s="67">
        <f>Budget!BF1</f>
        <v>45870</v>
      </c>
      <c r="BF1" s="67">
        <f>Budget!BG1</f>
        <v>45901</v>
      </c>
      <c r="BG1" s="67">
        <f>Budget!BH1</f>
        <v>45931</v>
      </c>
      <c r="BH1" s="67">
        <f>Budget!BI1</f>
        <v>45962</v>
      </c>
      <c r="BI1" s="67">
        <f>Budget!BJ1</f>
        <v>45992</v>
      </c>
      <c r="BJ1" s="67">
        <f>Budget!BK1</f>
        <v>46023</v>
      </c>
      <c r="BK1" s="67">
        <f>Budget!BL1</f>
        <v>46054</v>
      </c>
      <c r="BL1" s="67">
        <f>Budget!BM1</f>
        <v>46082</v>
      </c>
      <c r="BM1" s="67">
        <f>Budget!BN1</f>
        <v>46113</v>
      </c>
      <c r="BN1" s="196">
        <f>Budget!BO1</f>
        <v>46143</v>
      </c>
      <c r="BO1" s="67">
        <f>Budget!BP1</f>
        <v>46174</v>
      </c>
      <c r="BP1" s="67">
        <f>Budget!BQ1</f>
        <v>46204</v>
      </c>
      <c r="BQ1" s="67">
        <f>Budget!BR1</f>
        <v>46235</v>
      </c>
      <c r="BR1" s="67">
        <f>Budget!BS1</f>
        <v>46266</v>
      </c>
      <c r="BS1" s="67">
        <f>Budget!BT1</f>
        <v>46296</v>
      </c>
      <c r="BT1" s="67">
        <f>Budget!BU1</f>
        <v>46327</v>
      </c>
      <c r="BU1" s="67">
        <f>Budget!BV1</f>
        <v>46357</v>
      </c>
      <c r="BV1" s="67">
        <f>Budget!BW1</f>
        <v>46388</v>
      </c>
      <c r="BW1" s="67">
        <f>Budget!BX1</f>
        <v>46419</v>
      </c>
      <c r="BX1" s="67">
        <f>Budget!BY1</f>
        <v>46447</v>
      </c>
      <c r="BY1" s="67">
        <f>Budget!BZ1</f>
        <v>46478</v>
      </c>
      <c r="BZ1" s="67">
        <f>Budget!CA1</f>
        <v>46508</v>
      </c>
      <c r="CA1" s="67">
        <f>Budget!CB1</f>
        <v>46539</v>
      </c>
      <c r="CB1" s="67">
        <f>Budget!CC1</f>
        <v>46569</v>
      </c>
      <c r="CC1" s="67">
        <f>Budget!CD1</f>
        <v>46600</v>
      </c>
      <c r="CD1" s="67">
        <f>Budget!CE1</f>
        <v>46631</v>
      </c>
      <c r="CE1" s="67">
        <f>Budget!CF1</f>
        <v>46661</v>
      </c>
      <c r="CF1" s="67">
        <f>Budget!CG1</f>
        <v>46692</v>
      </c>
      <c r="CG1" s="67">
        <f>Budget!CH1</f>
        <v>46722</v>
      </c>
      <c r="CH1" s="67">
        <f>Budget!CI1</f>
        <v>46753</v>
      </c>
      <c r="CI1" s="67">
        <f>Budget!CJ1</f>
        <v>46784</v>
      </c>
      <c r="CJ1" s="67">
        <f>Budget!CK1</f>
        <v>46813</v>
      </c>
      <c r="CK1" s="67">
        <f>Budget!CL1</f>
        <v>46844</v>
      </c>
      <c r="CL1" s="67">
        <f>Budget!CM1</f>
        <v>46874</v>
      </c>
      <c r="CM1" s="67">
        <f>Budget!CN1</f>
        <v>46905</v>
      </c>
      <c r="CN1" s="67">
        <f>Budget!CO1</f>
        <v>46935</v>
      </c>
      <c r="CO1" s="67">
        <f>Budget!CP1</f>
        <v>46966</v>
      </c>
      <c r="CP1" s="67">
        <f>Budget!CQ1</f>
        <v>46997</v>
      </c>
      <c r="CQ1" s="67">
        <f>Budget!CR1</f>
        <v>47027</v>
      </c>
      <c r="CR1" s="67">
        <f>Budget!CS1</f>
        <v>47058</v>
      </c>
      <c r="CS1" s="67">
        <f>Budget!CT1</f>
        <v>47088</v>
      </c>
      <c r="CT1" s="67">
        <f>Budget!CU1</f>
        <v>47119</v>
      </c>
      <c r="CU1" s="67">
        <f>Budget!CV1</f>
        <v>47150</v>
      </c>
      <c r="CV1" s="67">
        <f>Budget!CW1</f>
        <v>47178</v>
      </c>
      <c r="CW1" s="67">
        <f>Budget!CX1</f>
        <v>47209</v>
      </c>
      <c r="CX1" s="67">
        <f>Budget!CY1</f>
        <v>47239</v>
      </c>
      <c r="CY1" s="67">
        <f>Budget!CZ1</f>
        <v>47270</v>
      </c>
      <c r="CZ1" s="67">
        <f>Budget!DA1</f>
        <v>47300</v>
      </c>
      <c r="DA1" s="67">
        <f>Budget!DB1</f>
        <v>47331</v>
      </c>
      <c r="DB1" s="67">
        <f>Budget!DC1</f>
        <v>47362</v>
      </c>
      <c r="DC1" s="67">
        <f>Budget!DD1</f>
        <v>47392</v>
      </c>
      <c r="DD1" s="67">
        <f>Budget!DE1</f>
        <v>47423</v>
      </c>
      <c r="DE1" s="67">
        <f>Budget!DF1</f>
        <v>47453</v>
      </c>
      <c r="DF1" s="67">
        <f>Budget!DG1</f>
        <v>47484</v>
      </c>
      <c r="DG1" s="67">
        <f>Budget!DH1</f>
        <v>47515</v>
      </c>
      <c r="DH1" s="67">
        <f>Budget!DI1</f>
        <v>47543</v>
      </c>
      <c r="DI1" s="67">
        <f>Budget!DJ1</f>
        <v>47574</v>
      </c>
      <c r="DJ1" s="67">
        <f>Budget!DK1</f>
        <v>47604</v>
      </c>
      <c r="DK1" s="67">
        <f>Budget!DL1</f>
        <v>47635</v>
      </c>
      <c r="DL1" s="67">
        <f>Budget!DM1</f>
        <v>47665</v>
      </c>
      <c r="DM1" s="67">
        <f>Budget!DN1</f>
        <v>47696</v>
      </c>
      <c r="DN1" s="67">
        <f>Budget!DO1</f>
        <v>47727</v>
      </c>
      <c r="DO1" s="67">
        <f>Budget!DP1</f>
        <v>47757</v>
      </c>
      <c r="DP1" s="67">
        <f>Budget!DQ1</f>
        <v>47788</v>
      </c>
      <c r="DQ1" s="67">
        <f>Budget!DR1</f>
        <v>47818</v>
      </c>
      <c r="DR1" s="67">
        <f>Budget!DS1</f>
        <v>47849</v>
      </c>
      <c r="DS1" s="67">
        <f>Budget!DT1</f>
        <v>47880</v>
      </c>
      <c r="DT1" s="67">
        <f>Budget!DU1</f>
        <v>47908</v>
      </c>
      <c r="DU1" s="67">
        <f>Budget!DV1</f>
        <v>47939</v>
      </c>
      <c r="DV1" s="67">
        <f>Budget!DW1</f>
        <v>47969</v>
      </c>
      <c r="DW1" s="67">
        <f>Budget!DX1</f>
        <v>48000</v>
      </c>
      <c r="DX1" s="67">
        <f>Budget!DY1</f>
        <v>48030</v>
      </c>
      <c r="DY1" s="67">
        <f>Budget!DZ1</f>
        <v>48061</v>
      </c>
      <c r="DZ1" s="67">
        <f>Budget!EA1</f>
        <v>48092</v>
      </c>
      <c r="EA1" s="67">
        <f>Budget!EB1</f>
        <v>48122</v>
      </c>
      <c r="EB1" s="67">
        <f>Budget!EC1</f>
        <v>48153</v>
      </c>
      <c r="EC1" s="67">
        <f>Budget!ED1</f>
        <v>48183</v>
      </c>
      <c r="ED1" s="67">
        <f>Budget!EE1</f>
        <v>48214</v>
      </c>
      <c r="EE1" s="67">
        <f>Budget!EF1</f>
        <v>48245</v>
      </c>
      <c r="EF1" s="67">
        <f>Budget!EG1</f>
        <v>48274</v>
      </c>
      <c r="EG1" s="67">
        <f>Budget!EH1</f>
        <v>48305</v>
      </c>
      <c r="EH1" s="67">
        <f>Budget!EI1</f>
        <v>48335</v>
      </c>
      <c r="EI1" s="67">
        <f>Budget!EJ1</f>
        <v>48366</v>
      </c>
      <c r="EJ1" s="67">
        <f>Budget!EK1</f>
        <v>48396</v>
      </c>
      <c r="EK1" s="67">
        <f>Budget!EL1</f>
        <v>48427</v>
      </c>
      <c r="EL1" s="67">
        <f>Budget!EM1</f>
        <v>48458</v>
      </c>
      <c r="EM1" s="67">
        <f>Budget!EN1</f>
        <v>48488</v>
      </c>
      <c r="EN1" s="67">
        <f>Budget!EO1</f>
        <v>48519</v>
      </c>
      <c r="EO1" s="67">
        <f>Budget!EP1</f>
        <v>48549</v>
      </c>
      <c r="EP1" s="67">
        <f>Budget!EQ1</f>
        <v>48580</v>
      </c>
      <c r="EQ1" s="67">
        <f>Budget!ER1</f>
        <v>48611</v>
      </c>
      <c r="ER1" s="67">
        <f>Budget!ES1</f>
        <v>48639</v>
      </c>
      <c r="ES1" s="67">
        <f>Budget!ET1</f>
        <v>48670</v>
      </c>
      <c r="ET1" s="67">
        <f>Budget!EU1</f>
        <v>48700</v>
      </c>
      <c r="EU1" s="67">
        <f>Budget!EV1</f>
        <v>48731</v>
      </c>
      <c r="EV1" s="67">
        <f>Budget!EW1</f>
        <v>48761</v>
      </c>
      <c r="EW1" s="67">
        <f>Budget!EX1</f>
        <v>48792</v>
      </c>
      <c r="EX1" s="67">
        <f>Budget!EY1</f>
        <v>48823</v>
      </c>
      <c r="EY1" s="67">
        <f>Budget!EZ1</f>
        <v>48853</v>
      </c>
      <c r="EZ1" s="67">
        <f>Budget!FA1</f>
        <v>48884</v>
      </c>
      <c r="FA1" s="67">
        <f>Budget!FB1</f>
        <v>48914</v>
      </c>
      <c r="FB1" s="67">
        <f>Budget!FC1</f>
        <v>48945</v>
      </c>
      <c r="FC1" s="67">
        <f>Budget!FD1</f>
        <v>48976</v>
      </c>
      <c r="FD1" s="67">
        <f>Budget!FE1</f>
        <v>49004</v>
      </c>
      <c r="FE1" s="67">
        <f>Budget!FF1</f>
        <v>49035</v>
      </c>
      <c r="FF1" s="67">
        <f>Budget!FG1</f>
        <v>49065</v>
      </c>
      <c r="FG1" s="67">
        <f>Budget!FH1</f>
        <v>49096</v>
      </c>
      <c r="FH1" s="67">
        <f>Budget!FI1</f>
        <v>49126</v>
      </c>
      <c r="FI1" s="67">
        <f>Budget!FJ1</f>
        <v>49157</v>
      </c>
      <c r="FJ1" s="67">
        <f>Budget!FK1</f>
        <v>49188</v>
      </c>
      <c r="FK1" s="67">
        <f>Budget!FL1</f>
        <v>49218</v>
      </c>
      <c r="FL1" s="67">
        <f>Budget!FM1</f>
        <v>49249</v>
      </c>
      <c r="FM1" s="67">
        <f>Budget!FN1</f>
        <v>49279</v>
      </c>
      <c r="FN1" s="67">
        <f>Budget!FO1</f>
        <v>49310</v>
      </c>
      <c r="FO1" s="67">
        <f>Budget!FP1</f>
        <v>49341</v>
      </c>
      <c r="FP1" s="67">
        <f>Budget!FQ1</f>
        <v>49369</v>
      </c>
      <c r="FQ1" s="67">
        <f>Budget!FR1</f>
        <v>49400</v>
      </c>
      <c r="FR1" s="67">
        <f>Budget!FS1</f>
        <v>49430</v>
      </c>
      <c r="FS1" s="67">
        <f>Budget!FT1</f>
        <v>49461</v>
      </c>
      <c r="FT1" s="67">
        <f>Budget!FU1</f>
        <v>49491</v>
      </c>
      <c r="FU1" s="67">
        <f>Budget!FV1</f>
        <v>49522</v>
      </c>
      <c r="FV1" s="67">
        <f>Budget!FW1</f>
        <v>49553</v>
      </c>
      <c r="FW1" s="67">
        <f>Budget!FX1</f>
        <v>49583</v>
      </c>
      <c r="FX1" s="67">
        <f>Budget!FY1</f>
        <v>49614</v>
      </c>
      <c r="FY1" s="67">
        <f>Budget!FZ1</f>
        <v>49644</v>
      </c>
      <c r="FZ1" s="67">
        <f>Budget!GA1</f>
        <v>49675</v>
      </c>
      <c r="GA1" s="67">
        <f>Budget!GB1</f>
        <v>49706</v>
      </c>
      <c r="GB1" s="67">
        <f>Budget!GC1</f>
        <v>49735</v>
      </c>
      <c r="GC1" s="67">
        <f>Budget!GD1</f>
        <v>49766</v>
      </c>
      <c r="GD1" s="67">
        <f>Budget!GE1</f>
        <v>49796</v>
      </c>
      <c r="GE1" s="67">
        <f>Budget!GF1</f>
        <v>49827</v>
      </c>
      <c r="GF1" s="67">
        <f>Budget!GG1</f>
        <v>49857</v>
      </c>
      <c r="GG1" s="67">
        <f>Budget!GH1</f>
        <v>49888</v>
      </c>
      <c r="GH1" s="67">
        <f>Budget!GI1</f>
        <v>49919</v>
      </c>
      <c r="GI1" s="67">
        <f>Budget!GJ1</f>
        <v>49949</v>
      </c>
      <c r="GJ1" s="67">
        <f>Budget!GK1</f>
        <v>49980</v>
      </c>
      <c r="GK1" s="67">
        <f>Budget!GL1</f>
        <v>50010</v>
      </c>
      <c r="GL1" s="67">
        <f>Budget!GM1</f>
        <v>50041</v>
      </c>
      <c r="GM1" s="67">
        <f>Budget!GN1</f>
        <v>50072</v>
      </c>
      <c r="GN1" s="67">
        <f>Budget!GO1</f>
        <v>50100</v>
      </c>
      <c r="GO1" s="67">
        <f>Budget!GP1</f>
        <v>50131</v>
      </c>
      <c r="GP1" s="67">
        <f>Budget!GQ1</f>
        <v>50161</v>
      </c>
      <c r="GQ1" s="67">
        <f>Budget!GR1</f>
        <v>50192</v>
      </c>
      <c r="GR1" s="67">
        <f>Budget!GS1</f>
        <v>50222</v>
      </c>
      <c r="GS1" s="67">
        <f>Budget!GT1</f>
        <v>50253</v>
      </c>
      <c r="GT1" s="67">
        <f>Budget!GU1</f>
        <v>50284</v>
      </c>
      <c r="GU1" s="67">
        <f>Budget!GV1</f>
        <v>50314</v>
      </c>
      <c r="GV1" s="67">
        <f>Budget!GW1</f>
        <v>50345</v>
      </c>
      <c r="GW1" s="67">
        <f>Budget!GX1</f>
        <v>50375</v>
      </c>
      <c r="GX1" s="67">
        <f>Budget!GY1</f>
        <v>50406</v>
      </c>
      <c r="GY1" s="67">
        <f>Budget!GZ1</f>
        <v>50437</v>
      </c>
      <c r="GZ1" s="67">
        <f>Budget!HA1</f>
        <v>50465</v>
      </c>
      <c r="HA1" s="67">
        <f>Budget!HB1</f>
        <v>50496</v>
      </c>
      <c r="HB1" s="67">
        <f>Budget!HC1</f>
        <v>50526</v>
      </c>
      <c r="HC1" s="67">
        <f>Budget!HD1</f>
        <v>50557</v>
      </c>
      <c r="HD1" s="67">
        <f>Budget!HE1</f>
        <v>50587</v>
      </c>
      <c r="HE1" s="67">
        <f>Budget!HF1</f>
        <v>50618</v>
      </c>
      <c r="HF1" s="67">
        <f>Budget!HG1</f>
        <v>50649</v>
      </c>
      <c r="HG1" s="67">
        <f>Budget!HH1</f>
        <v>50679</v>
      </c>
      <c r="HH1" s="67">
        <f>Budget!HI1</f>
        <v>50710</v>
      </c>
      <c r="HI1" s="67">
        <f>Budget!HJ1</f>
        <v>50740</v>
      </c>
      <c r="HJ1" s="67">
        <f>Budget!HK1</f>
        <v>50771</v>
      </c>
      <c r="HK1" s="67">
        <f>Budget!HL1</f>
        <v>50802</v>
      </c>
      <c r="HL1" s="67">
        <f>Budget!HM1</f>
        <v>50830</v>
      </c>
      <c r="HM1" s="67">
        <f>Budget!HN1</f>
        <v>50861</v>
      </c>
      <c r="HN1" s="67">
        <f>Budget!HO1</f>
        <v>50891</v>
      </c>
      <c r="HO1" s="67">
        <f>Budget!HP1</f>
        <v>50922</v>
      </c>
      <c r="HP1" s="67">
        <f>Budget!HQ1</f>
        <v>50952</v>
      </c>
      <c r="HQ1" s="67">
        <f>Budget!HR1</f>
        <v>50983</v>
      </c>
      <c r="HR1" s="67">
        <f>Budget!HS1</f>
        <v>51014</v>
      </c>
      <c r="HS1" s="67">
        <f>Budget!HT1</f>
        <v>51044</v>
      </c>
      <c r="HT1" s="67">
        <f>Budget!HU1</f>
        <v>51075</v>
      </c>
      <c r="HU1" s="67">
        <f>Budget!HV1</f>
        <v>51105</v>
      </c>
      <c r="HV1" s="67">
        <f>Budget!HW1</f>
        <v>51136</v>
      </c>
      <c r="HW1" s="67">
        <f>Budget!HX1</f>
        <v>51167</v>
      </c>
      <c r="HX1" s="67">
        <f>Budget!HY1</f>
        <v>51196</v>
      </c>
      <c r="HY1" s="67">
        <f>Budget!HZ1</f>
        <v>51227</v>
      </c>
      <c r="HZ1" s="67">
        <f>Budget!IA1</f>
        <v>51257</v>
      </c>
      <c r="IA1" s="67">
        <f>Budget!IB1</f>
        <v>51288</v>
      </c>
      <c r="IB1" s="67">
        <f>Budget!IC1</f>
        <v>51318</v>
      </c>
      <c r="IC1" s="67">
        <f>Budget!ID1</f>
        <v>51349</v>
      </c>
      <c r="ID1" s="67">
        <f>Budget!IE1</f>
        <v>51380</v>
      </c>
      <c r="IE1" s="67">
        <f>Budget!IF1</f>
        <v>51410</v>
      </c>
      <c r="IF1" s="67">
        <f>Budget!IG1</f>
        <v>51441</v>
      </c>
      <c r="IG1" s="67">
        <f>Budget!IH1</f>
        <v>51471</v>
      </c>
      <c r="IH1" s="67">
        <f>Budget!II1</f>
        <v>51502</v>
      </c>
      <c r="II1" s="67">
        <f>Budget!IJ1</f>
        <v>51533</v>
      </c>
      <c r="IJ1" s="67">
        <f>Budget!IK1</f>
        <v>51561</v>
      </c>
      <c r="IK1" s="67">
        <f>Budget!IL1</f>
        <v>51592</v>
      </c>
      <c r="IL1" s="67">
        <f>Budget!IM1</f>
        <v>51622</v>
      </c>
      <c r="IM1" s="67">
        <f>Budget!IN1</f>
        <v>51653</v>
      </c>
      <c r="IN1" s="67">
        <f>Budget!IO1</f>
        <v>51683</v>
      </c>
      <c r="IO1" s="67">
        <f>Budget!IP1</f>
        <v>51714</v>
      </c>
      <c r="IP1" s="67">
        <f>Budget!IQ1</f>
        <v>51745</v>
      </c>
      <c r="IQ1" s="67">
        <f>Budget!IR1</f>
        <v>51775</v>
      </c>
      <c r="IR1" s="67">
        <f>Budget!IS1</f>
        <v>51806</v>
      </c>
      <c r="IS1" s="67">
        <f>Budget!IT1</f>
        <v>51836</v>
      </c>
      <c r="IT1" s="67">
        <f>Budget!IU1</f>
        <v>51867</v>
      </c>
      <c r="IU1" s="67">
        <f>Budget!IV1</f>
        <v>51898</v>
      </c>
      <c r="IV1" s="67">
        <f>Budget!IW1</f>
        <v>51926</v>
      </c>
      <c r="IW1" s="67">
        <f>Budget!IX1</f>
        <v>51957</v>
      </c>
      <c r="IX1" s="67">
        <f>Budget!IY1</f>
        <v>51987</v>
      </c>
      <c r="IY1" s="67">
        <f>Budget!IZ1</f>
        <v>52018</v>
      </c>
      <c r="IZ1" s="67">
        <f>Budget!JA1</f>
        <v>52048</v>
      </c>
      <c r="JA1" s="67">
        <f>Budget!JB1</f>
        <v>52079</v>
      </c>
      <c r="JB1" s="67">
        <f>Budget!JC1</f>
        <v>52110</v>
      </c>
      <c r="JC1" s="67">
        <f>Budget!JD1</f>
        <v>52140</v>
      </c>
      <c r="JD1" s="67">
        <f>Budget!JE1</f>
        <v>52171</v>
      </c>
      <c r="JE1" s="67">
        <f>Budget!JF1</f>
        <v>52201</v>
      </c>
      <c r="JF1" s="67">
        <f>Budget!JG1</f>
        <v>52232</v>
      </c>
      <c r="JG1" s="67">
        <f>Budget!JH1</f>
        <v>52263</v>
      </c>
      <c r="JH1" s="67">
        <f>Budget!JI1</f>
        <v>52291</v>
      </c>
      <c r="JI1" s="67">
        <f>Budget!JJ1</f>
        <v>52322</v>
      </c>
      <c r="JJ1" s="67">
        <f>Budget!JK1</f>
        <v>52352</v>
      </c>
      <c r="JK1" s="67">
        <f>Budget!JL1</f>
        <v>52383</v>
      </c>
      <c r="JL1" s="67">
        <f>Budget!JM1</f>
        <v>52413</v>
      </c>
      <c r="JM1" s="67">
        <f>Budget!JN1</f>
        <v>52444</v>
      </c>
      <c r="JN1" s="67">
        <f>Budget!JO1</f>
        <v>52475</v>
      </c>
      <c r="JO1" s="67">
        <f>Budget!JP1</f>
        <v>52505</v>
      </c>
      <c r="JP1" s="67">
        <f>Budget!JQ1</f>
        <v>52536</v>
      </c>
      <c r="JQ1" s="67">
        <f>Budget!JR1</f>
        <v>52566</v>
      </c>
      <c r="JR1" s="67">
        <f>Budget!JS1</f>
        <v>52597</v>
      </c>
      <c r="JS1" s="67">
        <f>Budget!JT1</f>
        <v>52628</v>
      </c>
      <c r="JT1" s="67">
        <f>Budget!JU1</f>
        <v>52657</v>
      </c>
      <c r="JU1" s="67">
        <f>Budget!JV1</f>
        <v>52688</v>
      </c>
      <c r="JV1" s="67">
        <f>Budget!JW1</f>
        <v>52718</v>
      </c>
      <c r="JW1" s="67">
        <f>Budget!JX1</f>
        <v>52749</v>
      </c>
      <c r="JX1" s="67">
        <f>Budget!JY1</f>
        <v>52779</v>
      </c>
      <c r="JY1" s="67">
        <f>Budget!JZ1</f>
        <v>52810</v>
      </c>
      <c r="JZ1" s="67">
        <f>Budget!KA1</f>
        <v>52841</v>
      </c>
      <c r="KA1" s="67">
        <f>Budget!KB1</f>
        <v>52871</v>
      </c>
      <c r="KB1" s="67">
        <f>Budget!KC1</f>
        <v>52902</v>
      </c>
      <c r="KC1" s="67">
        <f>Budget!KD1</f>
        <v>52932</v>
      </c>
      <c r="KD1" s="67">
        <f>Budget!KE1</f>
        <v>52963</v>
      </c>
      <c r="KE1" s="67">
        <f>Budget!KF1</f>
        <v>52994</v>
      </c>
      <c r="KF1" s="67">
        <f>Budget!KG1</f>
        <v>53022</v>
      </c>
      <c r="KG1" s="67">
        <f>Budget!KH1</f>
        <v>53053</v>
      </c>
    </row>
    <row r="2" spans="1:293" s="1" customFormat="1">
      <c r="A2" s="193" t="s">
        <v>147</v>
      </c>
      <c r="B2" s="56" t="s">
        <v>100</v>
      </c>
      <c r="C2" s="56">
        <v>100</v>
      </c>
      <c r="D2" s="55">
        <f>SUM(E2:BM2)</f>
        <v>2646507.0245920867</v>
      </c>
      <c r="E2" s="29">
        <f>Balance!E2</f>
        <v>0</v>
      </c>
      <c r="F2" s="29">
        <f>Balance!F2</f>
        <v>509.6</v>
      </c>
      <c r="G2" s="29">
        <f>Balance!G2</f>
        <v>30509.599999999999</v>
      </c>
      <c r="H2" s="29">
        <f>Balance!H2</f>
        <v>25742.81684704655</v>
      </c>
      <c r="I2" s="29">
        <f>Balance!I2</f>
        <v>509.6</v>
      </c>
      <c r="J2" s="29">
        <f>Balance!J2</f>
        <v>36384.257427343407</v>
      </c>
      <c r="K2" s="26">
        <f>Balance!K2</f>
        <v>20767.896369424536</v>
      </c>
      <c r="L2" s="26">
        <f>Balance!L2</f>
        <v>9937.2193686871578</v>
      </c>
      <c r="M2" s="26">
        <f>Balance!M2</f>
        <v>5122.1593875510425</v>
      </c>
      <c r="N2" s="26">
        <f>Balance!N2</f>
        <v>7141.3101976971666</v>
      </c>
      <c r="O2" s="26">
        <f>Balance!O2</f>
        <v>36323.776037724987</v>
      </c>
      <c r="P2" s="26">
        <f>Balance!P2</f>
        <v>35863.684311363635</v>
      </c>
      <c r="Q2" s="26">
        <f>Balance!Q2</f>
        <v>5312.0585619293015</v>
      </c>
      <c r="R2" s="26">
        <f>Balance!R2</f>
        <v>5477.6932386708031</v>
      </c>
      <c r="S2" s="26">
        <f>Balance!S2</f>
        <v>53433.663984716906</v>
      </c>
      <c r="T2" s="26">
        <f>Balance!T2</f>
        <v>2795.2437829510832</v>
      </c>
      <c r="U2" s="26">
        <f>Balance!U2</f>
        <v>5544.5095949565584</v>
      </c>
      <c r="V2" s="26">
        <f>Balance!V2</f>
        <v>86089.259738068038</v>
      </c>
      <c r="W2" s="26">
        <f>Balance!W2</f>
        <v>4334.2454962396987</v>
      </c>
      <c r="X2" s="26">
        <f>Balance!X2</f>
        <v>71633.072809608275</v>
      </c>
      <c r="Y2" s="26">
        <f>Balance!Y2</f>
        <v>79906.860966679378</v>
      </c>
      <c r="Z2" s="26">
        <f>Balance!Z2</f>
        <v>4186.0384362348741</v>
      </c>
      <c r="AA2" s="26">
        <f>Balance!AA2</f>
        <v>33913.130700467613</v>
      </c>
      <c r="AB2" s="26">
        <f>Balance!AB2</f>
        <v>2911.3579134837273</v>
      </c>
      <c r="AC2" s="26">
        <f>Balance!AC2</f>
        <v>245912.86659471641</v>
      </c>
      <c r="AD2" s="26">
        <f>Balance!AD2</f>
        <v>3109.2695495655485</v>
      </c>
      <c r="AE2" s="26">
        <f>Balance!AE2</f>
        <v>29851.247475874141</v>
      </c>
      <c r="AF2" s="26">
        <f>Balance!AF2</f>
        <v>7583.103475269405</v>
      </c>
      <c r="AG2" s="26">
        <f>Balance!AG2</f>
        <v>16006.230487043727</v>
      </c>
      <c r="AH2" s="26">
        <f>Balance!AH2</f>
        <v>3351.4376005071686</v>
      </c>
      <c r="AI2" s="26">
        <f>Balance!AI2</f>
        <v>3420.8041243988591</v>
      </c>
      <c r="AJ2" s="26">
        <f>Balance!AJ2</f>
        <v>22493.695103703438</v>
      </c>
      <c r="AK2" s="26">
        <f>Balance!AK2</f>
        <v>8971.9803732536602</v>
      </c>
      <c r="AL2" s="26">
        <f>Balance!AL2</f>
        <v>153833.36173117292</v>
      </c>
      <c r="AM2" s="26">
        <f>Balance!AM2</f>
        <v>41402.237821817558</v>
      </c>
      <c r="AN2" s="26">
        <f>Balance!AN2</f>
        <v>16004.646102911247</v>
      </c>
      <c r="AO2" s="26">
        <f>Balance!AO2</f>
        <v>255391.10505225981</v>
      </c>
      <c r="AP2" s="26">
        <f>Balance!AP2</f>
        <v>17555.384409919156</v>
      </c>
      <c r="AQ2" s="26">
        <f>Balance!AQ2</f>
        <v>14621.362659647293</v>
      </c>
      <c r="AR2" s="26">
        <f>Balance!AR2</f>
        <v>10982.119828288072</v>
      </c>
      <c r="AS2" s="26">
        <f>Balance!AS2</f>
        <v>12587.159765120923</v>
      </c>
      <c r="AT2" s="26">
        <f>Balance!AT2</f>
        <v>12076.2637953167</v>
      </c>
      <c r="AU2" s="26">
        <f>Balance!AU2</f>
        <v>16693.768938339319</v>
      </c>
      <c r="AV2" s="26">
        <f>Balance!AV2</f>
        <v>90416.793662978191</v>
      </c>
      <c r="AW2" s="26">
        <f>Balance!AW2</f>
        <v>96732.481320770225</v>
      </c>
      <c r="AX2" s="26">
        <f>Balance!AX2</f>
        <v>21250.167807507831</v>
      </c>
      <c r="AY2" s="26">
        <f>Balance!AY2</f>
        <v>49145.841914148419</v>
      </c>
      <c r="AZ2" s="26">
        <f>Balance!AZ2</f>
        <v>264461.59295614011</v>
      </c>
      <c r="BA2" s="26">
        <f>Balance!BA2</f>
        <v>39112.733412299756</v>
      </c>
      <c r="BB2" s="26">
        <f>Balance!BB2</f>
        <v>39176.354595833254</v>
      </c>
      <c r="BC2" s="26">
        <f>Balance!BC2</f>
        <v>67375.396133581497</v>
      </c>
      <c r="BD2" s="26">
        <f>Balance!BD2</f>
        <v>41867.689894725299</v>
      </c>
      <c r="BE2" s="26">
        <f>Balance!BE2</f>
        <v>47048.521651589603</v>
      </c>
      <c r="BF2" s="26">
        <f>Balance!BF2</f>
        <v>27046.493878751942</v>
      </c>
      <c r="BG2" s="26">
        <f>Balance!BG2</f>
        <v>27789.200820931292</v>
      </c>
      <c r="BH2" s="26">
        <f>Balance!BH2</f>
        <v>37580.024724199182</v>
      </c>
      <c r="BI2" s="26">
        <f>Balance!BI2</f>
        <v>27060.781020972012</v>
      </c>
      <c r="BJ2" s="26">
        <f>Balance!BJ2</f>
        <v>90614.578212867273</v>
      </c>
      <c r="BK2" s="26">
        <f>Balance!BK2</f>
        <v>75977.8788597206</v>
      </c>
      <c r="BL2" s="26">
        <f>Balance!BL2</f>
        <v>42909.278718675298</v>
      </c>
      <c r="BM2" s="26">
        <f>Balance!BM2</f>
        <v>104744.11494642447</v>
      </c>
      <c r="BN2" s="197">
        <f>Balance!BN2</f>
        <v>38201.269841071815</v>
      </c>
      <c r="BO2" s="26">
        <f>Balance!BO2</f>
        <v>19793.563383930334</v>
      </c>
      <c r="BP2" s="26">
        <f>Balance!BP2</f>
        <v>43790.546564054719</v>
      </c>
      <c r="BQ2" s="26">
        <f>Balance!BQ2</f>
        <v>218969.52859249391</v>
      </c>
      <c r="BR2" s="26">
        <f>Balance!BR2</f>
        <v>15288.095130207861</v>
      </c>
      <c r="BS2" s="26">
        <f>Balance!BS2</f>
        <v>129166.07142927227</v>
      </c>
      <c r="BT2" s="26">
        <f>Balance!BT2</f>
        <v>90429.475633596652</v>
      </c>
      <c r="BU2" s="26">
        <f>Balance!BU2</f>
        <v>150284.26610136655</v>
      </c>
      <c r="BV2" s="26">
        <f>Balance!BV2</f>
        <v>78643.691333622861</v>
      </c>
      <c r="BW2" s="26">
        <f>Balance!BW2</f>
        <v>101173.8867501762</v>
      </c>
      <c r="BX2" s="26">
        <f>Balance!BX2</f>
        <v>322051.79925447452</v>
      </c>
      <c r="BY2" s="26">
        <f>Balance!BY2</f>
        <v>300451.43670493527</v>
      </c>
      <c r="BZ2" s="26">
        <f>Balance!BZ2</f>
        <v>442466.20674009022</v>
      </c>
      <c r="CA2" s="26">
        <f>Balance!CA2</f>
        <v>284698.93790127098</v>
      </c>
      <c r="CB2" s="26">
        <f>Balance!CB2</f>
        <v>285630.4143896756</v>
      </c>
      <c r="CC2" s="26">
        <f>Balance!CC2</f>
        <v>296950.73127017781</v>
      </c>
      <c r="CD2" s="26">
        <f>Balance!CD2</f>
        <v>361310.99926454958</v>
      </c>
      <c r="CE2" s="26">
        <f>Balance!CE2</f>
        <v>309910.70070401143</v>
      </c>
      <c r="CF2" s="26">
        <f>Balance!CF2</f>
        <v>297069.15258406685</v>
      </c>
      <c r="CG2" s="26">
        <f>Balance!CG2</f>
        <v>304608.3312619566</v>
      </c>
      <c r="CH2" s="26">
        <f>Balance!CH2</f>
        <v>294683.35149726592</v>
      </c>
      <c r="CI2" s="26">
        <f>Balance!CI2</f>
        <v>299161.56506550009</v>
      </c>
      <c r="CJ2" s="26">
        <f>Balance!CJ2</f>
        <v>296436.71522263554</v>
      </c>
      <c r="CK2" s="26">
        <f>Balance!CK2</f>
        <v>939175.02502895775</v>
      </c>
      <c r="CL2" s="26">
        <f>Balance!CL2</f>
        <v>287883.06400574732</v>
      </c>
      <c r="CM2" s="26">
        <f>Balance!CM2</f>
        <v>409019.92958225601</v>
      </c>
      <c r="CN2" s="26">
        <f>Balance!CN2</f>
        <v>666645.0105721876</v>
      </c>
      <c r="CO2" s="26">
        <f>Balance!CO2</f>
        <v>583050.63853474602</v>
      </c>
      <c r="CP2" s="26">
        <f>Balance!CP2</f>
        <v>394212.815330485</v>
      </c>
      <c r="CQ2" s="26">
        <f>Balance!CQ2</f>
        <v>569650.35564646497</v>
      </c>
      <c r="CR2" s="26">
        <f>Balance!CR2</f>
        <v>848044.99314111494</v>
      </c>
      <c r="CS2" s="26">
        <f>Balance!CS2</f>
        <v>541737.93668704596</v>
      </c>
      <c r="CT2" s="26">
        <f>Balance!CT2</f>
        <v>468022.72898351413</v>
      </c>
      <c r="CU2" s="26">
        <f>Balance!CU2</f>
        <v>262635.86946825351</v>
      </c>
      <c r="CV2" s="26">
        <f>Balance!CV2</f>
        <v>234647.03910214349</v>
      </c>
      <c r="CW2" s="26">
        <f>Balance!CW2</f>
        <v>177281.94291264581</v>
      </c>
      <c r="CX2" s="26">
        <f>Balance!CX2</f>
        <v>96248.932311933197</v>
      </c>
      <c r="CY2" s="26">
        <f>Balance!CY2</f>
        <v>96889.051772089384</v>
      </c>
      <c r="CZ2" s="26">
        <f>Balance!CZ2</f>
        <v>55937.663410226487</v>
      </c>
      <c r="DA2" s="26">
        <f>Balance!DA2</f>
        <v>80519.743624860203</v>
      </c>
      <c r="DB2" s="26">
        <f>Balance!DB2</f>
        <v>58105.0094753843</v>
      </c>
      <c r="DC2" s="26">
        <f>Balance!DC2</f>
        <v>66265.699277921798</v>
      </c>
      <c r="DD2" s="26">
        <f>Balance!DD2</f>
        <v>64303.151600004087</v>
      </c>
      <c r="DE2" s="26">
        <f>Balance!DE2</f>
        <v>47565.656715409103</v>
      </c>
      <c r="DF2" s="26">
        <f>Balance!DF2</f>
        <v>52151.441873781994</v>
      </c>
      <c r="DG2" s="26">
        <f>Balance!DG2</f>
        <v>43652.984394332001</v>
      </c>
      <c r="DH2" s="26">
        <f>Balance!DH2</f>
        <v>25180.749552575198</v>
      </c>
      <c r="DI2" s="26">
        <f>Balance!DI2</f>
        <v>19286.491404513497</v>
      </c>
      <c r="DJ2" s="26">
        <f>Balance!DJ2</f>
        <v>19286.491404513497</v>
      </c>
      <c r="DK2" s="26">
        <f>Balance!DK2</f>
        <v>588.224999999999</v>
      </c>
      <c r="DL2" s="26">
        <f>Balance!DL2</f>
        <v>588.224999999999</v>
      </c>
      <c r="DM2" s="26">
        <f>Balance!DM2</f>
        <v>8588.2249999999985</v>
      </c>
      <c r="DN2" s="26">
        <f>Balance!DN2</f>
        <v>588.224999999999</v>
      </c>
      <c r="DO2" s="26">
        <f>Balance!DO2</f>
        <v>588.224999999999</v>
      </c>
      <c r="DP2" s="26">
        <f>Balance!DP2</f>
        <v>588.224999999999</v>
      </c>
      <c r="DQ2" s="26">
        <f>Balance!DQ2</f>
        <v>2788.224999999999</v>
      </c>
      <c r="DR2" s="26">
        <f>Balance!DR2</f>
        <v>588.224999999999</v>
      </c>
      <c r="DS2" s="26">
        <f>Balance!DS2</f>
        <v>588.224999999999</v>
      </c>
      <c r="DT2" s="26">
        <f>Balance!DT2</f>
        <v>588.224999999999</v>
      </c>
      <c r="DU2" s="26">
        <f>Balance!DU2</f>
        <v>588.224999999999</v>
      </c>
      <c r="DV2" s="26">
        <f>Balance!DV2</f>
        <v>588.224999999999</v>
      </c>
      <c r="DW2" s="26">
        <f>Balance!DW2</f>
        <v>588.224999999999</v>
      </c>
      <c r="DX2" s="26">
        <f>Balance!DX2</f>
        <v>588.224999999999</v>
      </c>
      <c r="DY2" s="26">
        <f>Balance!DY2</f>
        <v>588.224999999999</v>
      </c>
      <c r="DZ2" s="26">
        <f>Balance!DZ2</f>
        <v>588.224999999999</v>
      </c>
      <c r="EA2" s="26">
        <f>Balance!EA2</f>
        <v>588.224999999999</v>
      </c>
      <c r="EB2" s="26">
        <f>Balance!EB2</f>
        <v>588.224999999999</v>
      </c>
      <c r="EC2" s="26">
        <f>Balance!EC2</f>
        <v>588.224999999999</v>
      </c>
      <c r="ED2" s="26">
        <f>Balance!ED2</f>
        <v>588.224999999999</v>
      </c>
      <c r="EE2" s="26">
        <f>Balance!EE2</f>
        <v>588.224999999999</v>
      </c>
      <c r="EF2" s="26">
        <f>Balance!EF2</f>
        <v>588.224999999999</v>
      </c>
      <c r="EG2" s="26">
        <f>Balance!EG2</f>
        <v>588.224999999999</v>
      </c>
      <c r="EH2" s="26">
        <f>Balance!EH2</f>
        <v>588.224999999999</v>
      </c>
      <c r="EI2" s="26">
        <f>Balance!EI2</f>
        <v>588.224999999999</v>
      </c>
      <c r="EJ2" s="26">
        <f>Balance!EJ2</f>
        <v>588.224999999999</v>
      </c>
      <c r="EK2" s="26">
        <f>Balance!EK2</f>
        <v>588.224999999999</v>
      </c>
      <c r="EL2" s="26">
        <f>Balance!EL2</f>
        <v>588.224999999999</v>
      </c>
      <c r="EM2" s="26">
        <f>Balance!EM2</f>
        <v>588.224999999999</v>
      </c>
      <c r="EN2" s="26">
        <f>Balance!EN2</f>
        <v>588.224999999999</v>
      </c>
      <c r="EO2" s="26">
        <f>Balance!EO2</f>
        <v>588.224999999999</v>
      </c>
      <c r="EP2" s="26">
        <f>Balance!EP2</f>
        <v>588.224999999999</v>
      </c>
      <c r="EQ2" s="26">
        <f>Balance!EQ2</f>
        <v>588.224999999999</v>
      </c>
      <c r="ER2" s="26">
        <f>Balance!ER2</f>
        <v>588.224999999999</v>
      </c>
      <c r="ES2" s="26">
        <f>Balance!ES2</f>
        <v>588.224999999999</v>
      </c>
      <c r="ET2" s="26">
        <f>Balance!ET2</f>
        <v>588.224999999999</v>
      </c>
      <c r="EU2" s="26">
        <f>Balance!EU2</f>
        <v>588.224999999999</v>
      </c>
      <c r="EV2" s="26">
        <f>Balance!EV2</f>
        <v>588.224999999999</v>
      </c>
      <c r="EW2" s="26">
        <f>Balance!EW2</f>
        <v>8588.2249999999985</v>
      </c>
      <c r="EX2" s="26">
        <f>Balance!EX2</f>
        <v>588.224999999999</v>
      </c>
      <c r="EY2" s="26">
        <f>Balance!EY2</f>
        <v>588.224999999999</v>
      </c>
      <c r="EZ2" s="26">
        <f>Balance!EZ2</f>
        <v>588.224999999999</v>
      </c>
      <c r="FA2" s="26">
        <f>Balance!FA2</f>
        <v>2788.224999999999</v>
      </c>
      <c r="FB2" s="26">
        <f>Balance!FB2</f>
        <v>588.224999999999</v>
      </c>
      <c r="FC2" s="26">
        <f>Balance!FC2</f>
        <v>588.224999999999</v>
      </c>
      <c r="FD2" s="26">
        <f>Balance!FD2</f>
        <v>588.224999999999</v>
      </c>
      <c r="FE2" s="26">
        <f>Balance!FE2</f>
        <v>588.224999999999</v>
      </c>
      <c r="FF2" s="26">
        <f>Balance!FF2</f>
        <v>588.224999999999</v>
      </c>
      <c r="FG2" s="26">
        <f>Balance!FG2</f>
        <v>588.224999999999</v>
      </c>
      <c r="FH2" s="26">
        <f>Balance!FH2</f>
        <v>588.224999999999</v>
      </c>
      <c r="FI2" s="26">
        <f>Balance!FI2</f>
        <v>588.224999999999</v>
      </c>
      <c r="FJ2" s="26">
        <f>Balance!FJ2</f>
        <v>588.224999999999</v>
      </c>
      <c r="FK2" s="26">
        <f>Balance!FK2</f>
        <v>588.224999999999</v>
      </c>
      <c r="FL2" s="26">
        <f>Balance!FL2</f>
        <v>588.224999999999</v>
      </c>
      <c r="FM2" s="26">
        <f>Balance!FM2</f>
        <v>588.224999999999</v>
      </c>
      <c r="FN2" s="26">
        <f>Balance!FN2</f>
        <v>588.224999999999</v>
      </c>
      <c r="FO2" s="26">
        <f>Balance!FO2</f>
        <v>588.224999999999</v>
      </c>
      <c r="FP2" s="26">
        <f>Balance!FP2</f>
        <v>588.224999999999</v>
      </c>
      <c r="FQ2" s="26">
        <f>Balance!FQ2</f>
        <v>588.224999999999</v>
      </c>
      <c r="FR2" s="26">
        <f>Balance!FR2</f>
        <v>588.224999999999</v>
      </c>
      <c r="FS2" s="26">
        <f>Balance!FS2</f>
        <v>588.224999999999</v>
      </c>
      <c r="FT2" s="26">
        <f>Balance!FT2</f>
        <v>588.224999999999</v>
      </c>
      <c r="FU2" s="26">
        <f>Balance!FU2</f>
        <v>588.224999999999</v>
      </c>
      <c r="FV2" s="26">
        <f>Balance!FV2</f>
        <v>588.224999999999</v>
      </c>
      <c r="FW2" s="26">
        <f>Balance!FW2</f>
        <v>588.224999999999</v>
      </c>
      <c r="FX2" s="26">
        <f>Balance!FX2</f>
        <v>588.224999999999</v>
      </c>
      <c r="FY2" s="26">
        <f>Balance!FY2</f>
        <v>588.224999999999</v>
      </c>
      <c r="FZ2" s="26">
        <f>Balance!FZ2</f>
        <v>588.224999999999</v>
      </c>
      <c r="GA2" s="26">
        <f>Balance!GA2</f>
        <v>588.224999999999</v>
      </c>
      <c r="GB2" s="26">
        <f>Balance!GB2</f>
        <v>588.224999999999</v>
      </c>
      <c r="GC2" s="26">
        <f>Balance!GC2</f>
        <v>588.224999999999</v>
      </c>
      <c r="GD2" s="26">
        <f>Balance!GD2</f>
        <v>588.224999999999</v>
      </c>
      <c r="GE2" s="26">
        <f>Balance!GE2</f>
        <v>588.224999999999</v>
      </c>
      <c r="GF2" s="26">
        <f>Balance!GF2</f>
        <v>588.224999999999</v>
      </c>
      <c r="GG2" s="26">
        <f>Balance!GG2</f>
        <v>588.224999999999</v>
      </c>
      <c r="GH2" s="26">
        <f>Balance!GH2</f>
        <v>588.224999999999</v>
      </c>
      <c r="GI2" s="26">
        <f>Balance!GI2</f>
        <v>588.224999999999</v>
      </c>
      <c r="GJ2" s="26">
        <f>Balance!GJ2</f>
        <v>588.224999999999</v>
      </c>
      <c r="GK2" s="26">
        <f>Balance!GK2</f>
        <v>588.224999999999</v>
      </c>
      <c r="GL2" s="26">
        <f>Balance!GL2</f>
        <v>588.224999999999</v>
      </c>
      <c r="GM2" s="26">
        <f>Balance!GM2</f>
        <v>588.224999999999</v>
      </c>
      <c r="GN2" s="26">
        <f>Balance!GN2</f>
        <v>588.224999999999</v>
      </c>
      <c r="GO2" s="26">
        <f>Balance!GO2</f>
        <v>588.224999999999</v>
      </c>
      <c r="GP2" s="26">
        <f>Balance!GP2</f>
        <v>588.224999999999</v>
      </c>
      <c r="GQ2" s="26">
        <f>Balance!GQ2</f>
        <v>588.224999999999</v>
      </c>
      <c r="GR2" s="26">
        <f>Balance!GR2</f>
        <v>588.224999999999</v>
      </c>
      <c r="GS2" s="26">
        <f>Balance!GS2</f>
        <v>588.224999999999</v>
      </c>
      <c r="GT2" s="26">
        <f>Balance!GT2</f>
        <v>588.224999999999</v>
      </c>
      <c r="GU2" s="26">
        <f>Balance!GU2</f>
        <v>588.224999999999</v>
      </c>
      <c r="GV2" s="26">
        <f>Balance!GV2</f>
        <v>588.224999999999</v>
      </c>
      <c r="GW2" s="26">
        <f>Balance!GW2</f>
        <v>588.224999999999</v>
      </c>
      <c r="GX2" s="26">
        <f>Balance!GX2</f>
        <v>588.224999999999</v>
      </c>
      <c r="GY2" s="26">
        <f>Balance!GY2</f>
        <v>588.224999999999</v>
      </c>
      <c r="GZ2" s="26">
        <f>Balance!GZ2</f>
        <v>588.224999999999</v>
      </c>
      <c r="HA2" s="26">
        <f>Balance!HA2</f>
        <v>588.224999999999</v>
      </c>
      <c r="HB2" s="26">
        <f>Balance!HB2</f>
        <v>588.224999999999</v>
      </c>
      <c r="HC2" s="26">
        <f>Balance!HC2</f>
        <v>588.224999999999</v>
      </c>
      <c r="HD2" s="26">
        <f>Balance!HD2</f>
        <v>588.224999999999</v>
      </c>
      <c r="HE2" s="26">
        <f>Balance!HE2</f>
        <v>588.224999999999</v>
      </c>
      <c r="HF2" s="26">
        <f>Balance!HF2</f>
        <v>588.224999999999</v>
      </c>
      <c r="HG2" s="26">
        <f>Balance!HG2</f>
        <v>588.224999999999</v>
      </c>
      <c r="HH2" s="26">
        <f>Balance!HH2</f>
        <v>588.224999999999</v>
      </c>
      <c r="HI2" s="26">
        <f>Balance!HI2</f>
        <v>588.224999999999</v>
      </c>
      <c r="HJ2" s="26">
        <f>Balance!HJ2</f>
        <v>588.224999999999</v>
      </c>
      <c r="HK2" s="26">
        <f>Balance!HK2</f>
        <v>588.224999999999</v>
      </c>
      <c r="HL2" s="26">
        <f>Balance!HL2</f>
        <v>588.224999999999</v>
      </c>
      <c r="HM2" s="26">
        <f>Balance!HM2</f>
        <v>588.224999999999</v>
      </c>
      <c r="HN2" s="26">
        <f>Balance!HN2</f>
        <v>588.224999999999</v>
      </c>
      <c r="HO2" s="26">
        <f>Balance!HO2</f>
        <v>588.224999999999</v>
      </c>
      <c r="HP2" s="26">
        <f>Balance!HP2</f>
        <v>588.224999999999</v>
      </c>
      <c r="HQ2" s="26">
        <f>Balance!HQ2</f>
        <v>588.224999999999</v>
      </c>
      <c r="HR2" s="26">
        <f>Balance!HR2</f>
        <v>588.224999999999</v>
      </c>
      <c r="HS2" s="26">
        <f>Balance!HS2</f>
        <v>588.224999999999</v>
      </c>
      <c r="HT2" s="26">
        <f>Balance!HT2</f>
        <v>588.224999999999</v>
      </c>
      <c r="HU2" s="26">
        <f>Balance!HU2</f>
        <v>588.224999999999</v>
      </c>
      <c r="HV2" s="26">
        <f>Balance!HV2</f>
        <v>588.224999999999</v>
      </c>
      <c r="HW2" s="26">
        <f>Balance!HW2</f>
        <v>588.224999999999</v>
      </c>
      <c r="HX2" s="26">
        <f>Balance!HX2</f>
        <v>588.224999999999</v>
      </c>
      <c r="HY2" s="26">
        <f>Balance!HY2</f>
        <v>588.224999999999</v>
      </c>
      <c r="HZ2" s="26">
        <f>Balance!HZ2</f>
        <v>588.224999999999</v>
      </c>
      <c r="IA2" s="26">
        <f>Balance!IA2</f>
        <v>588.224999999999</v>
      </c>
      <c r="IB2" s="26">
        <f>Balance!IB2</f>
        <v>588.224999999999</v>
      </c>
      <c r="IC2" s="26">
        <f>Balance!IC2</f>
        <v>588.224999999999</v>
      </c>
      <c r="ID2" s="26">
        <f>Balance!ID2</f>
        <v>588.224999999999</v>
      </c>
      <c r="IE2" s="26">
        <f>Balance!IE2</f>
        <v>588.224999999999</v>
      </c>
      <c r="IF2" s="26">
        <f>Balance!IF2</f>
        <v>588.224999999999</v>
      </c>
      <c r="IG2" s="26">
        <f>Balance!IG2</f>
        <v>588.224999999999</v>
      </c>
      <c r="IH2" s="26">
        <f>Balance!IH2</f>
        <v>588.224999999999</v>
      </c>
      <c r="II2" s="26">
        <f>Balance!II2</f>
        <v>588.224999999999</v>
      </c>
      <c r="IJ2" s="26">
        <f>Balance!IJ2</f>
        <v>588.224999999999</v>
      </c>
      <c r="IK2" s="26">
        <f>Balance!IK2</f>
        <v>588.224999999999</v>
      </c>
      <c r="IL2" s="26">
        <f>Balance!IL2</f>
        <v>588.224999999999</v>
      </c>
      <c r="IM2" s="26">
        <f>Balance!IM2</f>
        <v>588.224999999999</v>
      </c>
      <c r="IN2" s="26">
        <f>Balance!IN2</f>
        <v>588.224999999999</v>
      </c>
      <c r="IO2" s="26">
        <f>Balance!IO2</f>
        <v>588.224999999999</v>
      </c>
      <c r="IP2" s="26">
        <f>Balance!IP2</f>
        <v>588.224999999999</v>
      </c>
      <c r="IQ2" s="26">
        <f>Balance!IQ2</f>
        <v>588.224999999999</v>
      </c>
      <c r="IR2" s="26">
        <f>Balance!IR2</f>
        <v>588.224999999999</v>
      </c>
      <c r="IS2" s="26">
        <f>Balance!IS2</f>
        <v>588.224999999999</v>
      </c>
      <c r="IT2" s="26">
        <f>Balance!IT2</f>
        <v>588.224999999999</v>
      </c>
      <c r="IU2" s="26">
        <f>Balance!IU2</f>
        <v>588.224999999999</v>
      </c>
      <c r="IV2" s="26">
        <f>Balance!IV2</f>
        <v>588.224999999999</v>
      </c>
      <c r="IW2" s="26">
        <f>Balance!IW2</f>
        <v>588.224999999999</v>
      </c>
      <c r="IX2" s="26">
        <f>Balance!IX2</f>
        <v>588.224999999999</v>
      </c>
      <c r="IY2" s="26">
        <f>Balance!IY2</f>
        <v>588.224999999999</v>
      </c>
      <c r="IZ2" s="26">
        <f>Balance!IZ2</f>
        <v>588.224999999999</v>
      </c>
      <c r="JA2" s="26">
        <f>Balance!JA2</f>
        <v>588.224999999999</v>
      </c>
      <c r="JB2" s="26">
        <f>Balance!JB2</f>
        <v>588.224999999999</v>
      </c>
      <c r="JC2" s="26">
        <f>Balance!JC2</f>
        <v>588.224999999999</v>
      </c>
      <c r="JD2" s="26">
        <f>Balance!JD2</f>
        <v>588.224999999999</v>
      </c>
      <c r="JE2" s="26">
        <f>Balance!JE2</f>
        <v>588.224999999999</v>
      </c>
      <c r="JF2" s="26">
        <f>Balance!JF2</f>
        <v>588.224999999999</v>
      </c>
      <c r="JG2" s="26">
        <f>Balance!JG2</f>
        <v>588.224999999999</v>
      </c>
      <c r="JH2" s="26">
        <f>Balance!JH2</f>
        <v>588.224999999999</v>
      </c>
      <c r="JI2" s="26">
        <f>Balance!JI2</f>
        <v>588.224999999999</v>
      </c>
      <c r="JJ2" s="26">
        <f>Balance!JJ2</f>
        <v>588.224999999999</v>
      </c>
      <c r="JK2" s="26">
        <f>Balance!JK2</f>
        <v>588.224999999999</v>
      </c>
      <c r="JL2" s="26">
        <f>Balance!JL2</f>
        <v>588.224999999999</v>
      </c>
      <c r="JM2" s="26">
        <f>Balance!JM2</f>
        <v>588.224999999999</v>
      </c>
      <c r="JN2" s="26">
        <f>Balance!JN2</f>
        <v>588.224999999999</v>
      </c>
      <c r="JO2" s="26">
        <f>Balance!JO2</f>
        <v>588.224999999999</v>
      </c>
      <c r="JP2" s="26">
        <f>Balance!JP2</f>
        <v>588.224999999999</v>
      </c>
      <c r="JQ2" s="26">
        <f>Balance!JQ2</f>
        <v>588.224999999999</v>
      </c>
      <c r="JR2" s="26">
        <f>Balance!JR2</f>
        <v>588.224999999999</v>
      </c>
      <c r="JS2" s="26">
        <f>Balance!JS2</f>
        <v>588.224999999999</v>
      </c>
      <c r="JT2" s="26">
        <f>Balance!JT2</f>
        <v>588.224999999999</v>
      </c>
      <c r="JU2" s="26">
        <f>Balance!JU2</f>
        <v>588.224999999999</v>
      </c>
      <c r="JV2" s="26">
        <f>Balance!JV2</f>
        <v>588.224999999999</v>
      </c>
      <c r="JW2" s="26">
        <f>Balance!JW2</f>
        <v>588.224999999999</v>
      </c>
      <c r="JX2" s="26">
        <f>Balance!JX2</f>
        <v>588.224999999999</v>
      </c>
      <c r="JY2" s="26">
        <f>Balance!JY2</f>
        <v>588.224999999999</v>
      </c>
      <c r="JZ2" s="26">
        <f>Balance!JZ2</f>
        <v>588.224999999999</v>
      </c>
      <c r="KA2" s="26">
        <f>Balance!KA2</f>
        <v>588.224999999999</v>
      </c>
      <c r="KB2" s="26">
        <f>Balance!KB2</f>
        <v>588.224999999999</v>
      </c>
      <c r="KC2" s="26">
        <f>Balance!KC2</f>
        <v>588.224999999999</v>
      </c>
      <c r="KD2" s="26">
        <f>Balance!KD2</f>
        <v>588.224999999999</v>
      </c>
      <c r="KE2" s="26">
        <f>Balance!KE2</f>
        <v>588.224999999999</v>
      </c>
      <c r="KF2" s="26">
        <f>Balance!KF2</f>
        <v>588.224999999999</v>
      </c>
      <c r="KG2" s="27">
        <f>Balance!KG2</f>
        <v>0</v>
      </c>
    </row>
    <row r="3" spans="1:293" s="1" customFormat="1">
      <c r="A3" s="194"/>
      <c r="B3" s="39" t="s">
        <v>761</v>
      </c>
      <c r="C3" s="39">
        <v>200</v>
      </c>
      <c r="D3" s="45">
        <f t="shared" ref="D3:D17" si="0">SUM(E3:BM3)</f>
        <v>576587.5453602738</v>
      </c>
      <c r="E3" s="30">
        <f>Balance!E3</f>
        <v>0</v>
      </c>
      <c r="F3" s="30">
        <f>Balance!F3</f>
        <v>8500</v>
      </c>
      <c r="G3" s="30">
        <f>Balance!G3</f>
        <v>8500</v>
      </c>
      <c r="H3" s="30">
        <f>Balance!H3</f>
        <v>8500</v>
      </c>
      <c r="I3" s="30">
        <f>Balance!I3</f>
        <v>8500</v>
      </c>
      <c r="J3" s="30">
        <f>Balance!J3</f>
        <v>10751.163884258711</v>
      </c>
      <c r="K3" s="30">
        <f>Balance!K3</f>
        <v>8500</v>
      </c>
      <c r="L3" s="24">
        <f>Balance!L3</f>
        <v>8500</v>
      </c>
      <c r="M3" s="30">
        <f>Balance!M3</f>
        <v>8500</v>
      </c>
      <c r="N3" s="30">
        <f>Balance!N3</f>
        <v>10005.88959615515</v>
      </c>
      <c r="O3" s="24">
        <f>Balance!O3</f>
        <v>12526.97580907</v>
      </c>
      <c r="P3" s="30">
        <f>Balance!P3</f>
        <v>8601.3700639599992</v>
      </c>
      <c r="Q3" s="24">
        <f>Balance!Q3</f>
        <v>10205.007328850001</v>
      </c>
      <c r="R3" s="30">
        <f>Balance!R3</f>
        <v>8734.0355149999996</v>
      </c>
      <c r="S3" s="30">
        <f>Balance!S3</f>
        <v>8826.1720000000005</v>
      </c>
      <c r="T3" s="30">
        <f>Balance!T3</f>
        <v>9765.5400000000009</v>
      </c>
      <c r="U3" s="24">
        <f>Balance!U3</f>
        <v>8858.5438720599996</v>
      </c>
      <c r="V3" s="30">
        <f>Balance!V3</f>
        <v>10828.6759</v>
      </c>
      <c r="W3" s="30">
        <f>Balance!W3</f>
        <v>9596.4971000000005</v>
      </c>
      <c r="X3" s="24">
        <f>Balance!X3</f>
        <v>10400.82168979</v>
      </c>
      <c r="Y3" s="30">
        <f>Balance!Y3</f>
        <v>10433.328100000001</v>
      </c>
      <c r="Z3" s="30">
        <f>Balance!Z3</f>
        <v>9892.4411</v>
      </c>
      <c r="AA3" s="24">
        <f>Balance!AA3</f>
        <v>9445.093499999999</v>
      </c>
      <c r="AB3" s="30">
        <f>Balance!AB3</f>
        <v>8500</v>
      </c>
      <c r="AC3" s="24">
        <f>Balance!AC3</f>
        <v>10027.7327</v>
      </c>
      <c r="AD3" s="30">
        <f>Balance!AD3</f>
        <v>10515.2047</v>
      </c>
      <c r="AE3" s="30">
        <f>Balance!AE3</f>
        <v>11507.7093</v>
      </c>
      <c r="AF3" s="30">
        <f>Balance!AF3</f>
        <v>10268.23327879</v>
      </c>
      <c r="AG3" s="24">
        <f>Balance!AG3</f>
        <v>10103.678922340001</v>
      </c>
      <c r="AH3" s="30">
        <f>Balance!AH3</f>
        <v>8500</v>
      </c>
      <c r="AI3" s="30">
        <f>Balance!AI3</f>
        <v>12238</v>
      </c>
      <c r="AJ3" s="24">
        <f>Balance!AJ3</f>
        <v>11135.431</v>
      </c>
      <c r="AK3" s="30">
        <f>Balance!AK3</f>
        <v>8500</v>
      </c>
      <c r="AL3" s="24">
        <f>Balance!AL3</f>
        <v>8500</v>
      </c>
      <c r="AM3" s="30">
        <f>Balance!AM3</f>
        <v>8500</v>
      </c>
      <c r="AN3" s="30">
        <f>Balance!AN3</f>
        <v>8500</v>
      </c>
      <c r="AO3" s="30">
        <f>Balance!AO3</f>
        <v>8500</v>
      </c>
      <c r="AP3" s="24">
        <f>Balance!AP3</f>
        <v>8500</v>
      </c>
      <c r="AQ3" s="30">
        <f>Balance!AQ3</f>
        <v>8500</v>
      </c>
      <c r="AR3" s="30">
        <f>Balance!AR3</f>
        <v>8500</v>
      </c>
      <c r="AS3" s="24">
        <f>Balance!AS3</f>
        <v>8500</v>
      </c>
      <c r="AT3" s="30">
        <f>Balance!AT3</f>
        <v>8500</v>
      </c>
      <c r="AU3" s="30">
        <f>Balance!AU3</f>
        <v>8500</v>
      </c>
      <c r="AV3" s="24">
        <f>Balance!AV3</f>
        <v>8500</v>
      </c>
      <c r="AW3" s="30">
        <f>Balance!AW3</f>
        <v>8500</v>
      </c>
      <c r="AX3" s="24">
        <f>Balance!AX3</f>
        <v>8500</v>
      </c>
      <c r="AY3" s="30">
        <f>Balance!AY3</f>
        <v>11374</v>
      </c>
      <c r="AZ3" s="30">
        <f>Balance!AZ3</f>
        <v>10808</v>
      </c>
      <c r="BA3" s="30">
        <f>Balance!BA3</f>
        <v>10100</v>
      </c>
      <c r="BB3" s="24">
        <f>Balance!BB3</f>
        <v>10100</v>
      </c>
      <c r="BC3" s="30">
        <f>Balance!BC3</f>
        <v>10100</v>
      </c>
      <c r="BD3" s="30">
        <f>Balance!BD3</f>
        <v>10100</v>
      </c>
      <c r="BE3" s="24">
        <f>Balance!BE3</f>
        <v>10100</v>
      </c>
      <c r="BF3" s="30">
        <f>Balance!BF3</f>
        <v>10000</v>
      </c>
      <c r="BG3" s="24">
        <f>Balance!BG3</f>
        <v>10000</v>
      </c>
      <c r="BH3" s="30">
        <f>Balance!BH3</f>
        <v>10000</v>
      </c>
      <c r="BI3" s="30">
        <f>Balance!BI3</f>
        <v>13738</v>
      </c>
      <c r="BJ3" s="30">
        <f>Balance!BJ3</f>
        <v>10000</v>
      </c>
      <c r="BK3" s="30">
        <f>Balance!BK3</f>
        <v>10000</v>
      </c>
      <c r="BL3" s="30">
        <f>Balance!BL3</f>
        <v>10000</v>
      </c>
      <c r="BM3" s="30">
        <f>Balance!BM3</f>
        <v>10000</v>
      </c>
      <c r="BN3" s="199">
        <f>Balance!BN3</f>
        <v>10000</v>
      </c>
      <c r="BO3" s="30">
        <f>Balance!BO3</f>
        <v>10000</v>
      </c>
      <c r="BP3" s="30">
        <f>Balance!BP3</f>
        <v>10000</v>
      </c>
      <c r="BQ3" s="24">
        <f>Balance!BQ3</f>
        <v>10000</v>
      </c>
      <c r="BR3" s="30">
        <f>Balance!BR3</f>
        <v>10000</v>
      </c>
      <c r="BS3" s="24">
        <f>Balance!BS3</f>
        <v>10000</v>
      </c>
      <c r="BT3" s="30">
        <f>Balance!BT3</f>
        <v>10000</v>
      </c>
      <c r="BU3" s="30">
        <f>Balance!BU3</f>
        <v>13738</v>
      </c>
      <c r="BV3" s="30">
        <f>Balance!BV3</f>
        <v>10000</v>
      </c>
      <c r="BW3" s="24">
        <f>Balance!BW3</f>
        <v>10000</v>
      </c>
      <c r="BX3" s="30">
        <f>Balance!BX3</f>
        <v>10000</v>
      </c>
      <c r="BY3" s="30">
        <f>Balance!BY3</f>
        <v>10000</v>
      </c>
      <c r="BZ3" s="24">
        <f>Balance!BZ3</f>
        <v>8930</v>
      </c>
      <c r="CA3" s="30">
        <f>Balance!CA3</f>
        <v>8930</v>
      </c>
      <c r="CB3" s="24">
        <f>Balance!CB3</f>
        <v>8930</v>
      </c>
      <c r="CC3" s="30">
        <f>Balance!CC3</f>
        <v>8930</v>
      </c>
      <c r="CD3" s="30">
        <f>Balance!CD3</f>
        <v>8930</v>
      </c>
      <c r="CE3" s="30">
        <f>Balance!CE3</f>
        <v>8930</v>
      </c>
      <c r="CF3" s="24">
        <f>Balance!CF3</f>
        <v>8930</v>
      </c>
      <c r="CG3" s="30">
        <f>Balance!CG3</f>
        <v>12668</v>
      </c>
      <c r="CH3" s="30">
        <f>Balance!CH3</f>
        <v>8930</v>
      </c>
      <c r="CI3" s="24">
        <f>Balance!CI3</f>
        <v>8930</v>
      </c>
      <c r="CJ3" s="30">
        <f>Balance!CJ3</f>
        <v>8930</v>
      </c>
      <c r="CK3" s="30">
        <f>Balance!CK3</f>
        <v>8930</v>
      </c>
      <c r="CL3" s="24">
        <f>Balance!CL3</f>
        <v>11500</v>
      </c>
      <c r="CM3" s="30">
        <f>Balance!CM3</f>
        <v>11500</v>
      </c>
      <c r="CN3" s="24">
        <f>Balance!CN3</f>
        <v>11500</v>
      </c>
      <c r="CO3" s="30">
        <f>Balance!CO3</f>
        <v>11500</v>
      </c>
      <c r="CP3" s="30">
        <f>Balance!CP3</f>
        <v>11500</v>
      </c>
      <c r="CQ3" s="30">
        <f>Balance!CQ3</f>
        <v>11500</v>
      </c>
      <c r="CR3" s="24">
        <f>Balance!CR3</f>
        <v>11500</v>
      </c>
      <c r="CS3" s="30">
        <f>Balance!CS3</f>
        <v>15238</v>
      </c>
      <c r="CT3" s="30">
        <f>Balance!CT3</f>
        <v>11500</v>
      </c>
      <c r="CU3" s="24">
        <f>Balance!CU3</f>
        <v>11500</v>
      </c>
      <c r="CV3" s="30">
        <f>Balance!CV3</f>
        <v>11500</v>
      </c>
      <c r="CW3" s="24">
        <f>Balance!CW3</f>
        <v>11500</v>
      </c>
      <c r="CX3" s="30">
        <f>Balance!CX3</f>
        <v>11500</v>
      </c>
      <c r="CY3" s="30">
        <f>Balance!CY3</f>
        <v>11500</v>
      </c>
      <c r="CZ3" s="30">
        <f>Balance!CZ3</f>
        <v>11500</v>
      </c>
      <c r="DA3" s="24">
        <f>Balance!DA3</f>
        <v>11500</v>
      </c>
      <c r="DB3" s="30">
        <f>Balance!DB3</f>
        <v>11500</v>
      </c>
      <c r="DC3" s="30">
        <f>Balance!DC3</f>
        <v>11500</v>
      </c>
      <c r="DD3" s="24">
        <f>Balance!DD3</f>
        <v>11500</v>
      </c>
      <c r="DE3" s="30">
        <f>Balance!DE3</f>
        <v>15238</v>
      </c>
      <c r="DF3" s="30">
        <f>Balance!DF3</f>
        <v>11500</v>
      </c>
      <c r="DG3" s="24">
        <f>Balance!DG3</f>
        <v>11500</v>
      </c>
      <c r="DH3" s="30">
        <f>Balance!DH3</f>
        <v>11500</v>
      </c>
      <c r="DI3" s="24">
        <f>Balance!DI3</f>
        <v>11500</v>
      </c>
      <c r="DJ3" s="30">
        <f>Balance!DJ3</f>
        <v>11500</v>
      </c>
      <c r="DK3" s="30">
        <f>Balance!DK3</f>
        <v>11500</v>
      </c>
      <c r="DL3" s="30">
        <f>Balance!DL3</f>
        <v>11500</v>
      </c>
      <c r="DM3" s="24">
        <f>Balance!DM3</f>
        <v>11500</v>
      </c>
      <c r="DN3" s="30">
        <f>Balance!DN3</f>
        <v>11500</v>
      </c>
      <c r="DO3" s="30">
        <f>Balance!DO3</f>
        <v>11500</v>
      </c>
      <c r="DP3" s="24">
        <f>Balance!DP3</f>
        <v>11500</v>
      </c>
      <c r="DQ3" s="30">
        <f>Balance!DQ3</f>
        <v>15238</v>
      </c>
      <c r="DR3" s="24">
        <f>Balance!DR3</f>
        <v>11500</v>
      </c>
      <c r="DS3" s="30">
        <f>Balance!DS3</f>
        <v>11500</v>
      </c>
      <c r="DT3" s="30">
        <f>Balance!DT3</f>
        <v>11500</v>
      </c>
      <c r="DU3" s="30">
        <f>Balance!DU3</f>
        <v>11500</v>
      </c>
      <c r="DV3" s="24">
        <f>Balance!DV3</f>
        <v>11500</v>
      </c>
      <c r="DW3" s="30">
        <f>Balance!DW3</f>
        <v>11500</v>
      </c>
      <c r="DX3" s="30">
        <f>Balance!DX3</f>
        <v>11500</v>
      </c>
      <c r="DY3" s="24">
        <f>Balance!DY3</f>
        <v>11500</v>
      </c>
      <c r="DZ3" s="30">
        <f>Balance!DZ3</f>
        <v>11500</v>
      </c>
      <c r="EA3" s="30">
        <f>Balance!EA3</f>
        <v>11500</v>
      </c>
      <c r="EB3" s="24">
        <f>Balance!EB3</f>
        <v>11500</v>
      </c>
      <c r="EC3" s="30">
        <f>Balance!EC3</f>
        <v>15238</v>
      </c>
      <c r="ED3" s="24">
        <f>Balance!ED3</f>
        <v>11500</v>
      </c>
      <c r="EE3" s="30">
        <f>Balance!EE3</f>
        <v>11500</v>
      </c>
      <c r="EF3" s="30">
        <f>Balance!EF3</f>
        <v>11500</v>
      </c>
      <c r="EG3" s="30">
        <f>Balance!EG3</f>
        <v>11500</v>
      </c>
      <c r="EH3" s="24">
        <f>Balance!EH3</f>
        <v>11500</v>
      </c>
      <c r="EI3" s="30">
        <f>Balance!EI3</f>
        <v>11500</v>
      </c>
      <c r="EJ3" s="30">
        <f>Balance!EJ3</f>
        <v>11500</v>
      </c>
      <c r="EK3" s="24">
        <f>Balance!EK3</f>
        <v>11500</v>
      </c>
      <c r="EL3" s="30">
        <f>Balance!EL3</f>
        <v>11500</v>
      </c>
      <c r="EM3" s="24">
        <f>Balance!EM3</f>
        <v>11500</v>
      </c>
      <c r="EN3" s="30">
        <f>Balance!EN3</f>
        <v>11500</v>
      </c>
      <c r="EO3" s="30">
        <f>Balance!EO3</f>
        <v>15238</v>
      </c>
      <c r="EP3" s="30">
        <f>Balance!EP3</f>
        <v>11500</v>
      </c>
      <c r="EQ3" s="24">
        <f>Balance!EQ3</f>
        <v>11500</v>
      </c>
      <c r="ER3" s="30">
        <f>Balance!ER3</f>
        <v>11500</v>
      </c>
      <c r="ES3" s="30">
        <f>Balance!ES3</f>
        <v>11500</v>
      </c>
      <c r="ET3" s="24">
        <f>Balance!ET3</f>
        <v>11500</v>
      </c>
      <c r="EU3" s="30">
        <f>Balance!EU3</f>
        <v>11500</v>
      </c>
      <c r="EV3" s="30">
        <f>Balance!EV3</f>
        <v>11500</v>
      </c>
      <c r="EW3" s="24">
        <f>Balance!EW3</f>
        <v>11500</v>
      </c>
      <c r="EX3" s="30">
        <f>Balance!EX3</f>
        <v>11500</v>
      </c>
      <c r="EY3" s="24">
        <f>Balance!EY3</f>
        <v>11500</v>
      </c>
      <c r="EZ3" s="30">
        <f>Balance!EZ3</f>
        <v>11500</v>
      </c>
      <c r="FA3" s="30">
        <f>Balance!FA3</f>
        <v>15238</v>
      </c>
      <c r="FB3" s="30">
        <f>Balance!FB3</f>
        <v>11500</v>
      </c>
      <c r="FC3" s="24">
        <f>Balance!FC3</f>
        <v>11500</v>
      </c>
      <c r="FD3" s="30">
        <f>Balance!FD3</f>
        <v>11500</v>
      </c>
      <c r="FE3" s="30">
        <f>Balance!FE3</f>
        <v>11500</v>
      </c>
      <c r="FF3" s="24">
        <f>Balance!FF3</f>
        <v>10000</v>
      </c>
      <c r="FG3" s="30">
        <f>Balance!FG3</f>
        <v>10000</v>
      </c>
      <c r="FH3" s="24">
        <f>Balance!FH3</f>
        <v>10000</v>
      </c>
      <c r="FI3" s="30">
        <f>Balance!FI3</f>
        <v>10000</v>
      </c>
      <c r="FJ3" s="30">
        <f>Balance!FJ3</f>
        <v>10000</v>
      </c>
      <c r="FK3" s="30">
        <f>Balance!FK3</f>
        <v>10000</v>
      </c>
      <c r="FL3" s="24">
        <f>Balance!FL3</f>
        <v>10000</v>
      </c>
      <c r="FM3" s="30">
        <f>Balance!FM3</f>
        <v>13738</v>
      </c>
      <c r="FN3" s="30">
        <f>Balance!FN3</f>
        <v>10000</v>
      </c>
      <c r="FO3" s="24">
        <f>Balance!FO3</f>
        <v>10000</v>
      </c>
      <c r="FP3" s="30">
        <f>Balance!FP3</f>
        <v>10000</v>
      </c>
      <c r="FQ3" s="30">
        <f>Balance!FQ3</f>
        <v>10000</v>
      </c>
      <c r="FR3" s="24">
        <f>Balance!FR3</f>
        <v>10000</v>
      </c>
      <c r="FS3" s="30">
        <f>Balance!FS3</f>
        <v>10000</v>
      </c>
      <c r="FT3" s="24">
        <f>Balance!FT3</f>
        <v>10000</v>
      </c>
      <c r="FU3" s="30">
        <f>Balance!FU3</f>
        <v>10000</v>
      </c>
      <c r="FV3" s="30">
        <f>Balance!FV3</f>
        <v>10000</v>
      </c>
      <c r="FW3" s="30">
        <f>Balance!FW3</f>
        <v>10000</v>
      </c>
      <c r="FX3" s="24">
        <f>Balance!FX3</f>
        <v>10000</v>
      </c>
      <c r="FY3" s="30">
        <f>Balance!FY3</f>
        <v>13738</v>
      </c>
      <c r="FZ3" s="30">
        <f>Balance!FZ3</f>
        <v>10000</v>
      </c>
      <c r="GA3" s="24">
        <f>Balance!GA3</f>
        <v>10000</v>
      </c>
      <c r="GB3" s="30">
        <f>Balance!GB3</f>
        <v>10000</v>
      </c>
      <c r="GC3" s="24">
        <f>Balance!GC3</f>
        <v>10000</v>
      </c>
      <c r="GD3" s="30">
        <f>Balance!GD3</f>
        <v>10000</v>
      </c>
      <c r="GE3" s="30">
        <f>Balance!GE3</f>
        <v>10000</v>
      </c>
      <c r="GF3" s="30">
        <f>Balance!GF3</f>
        <v>10000</v>
      </c>
      <c r="GG3" s="24">
        <f>Balance!GG3</f>
        <v>10000</v>
      </c>
      <c r="GH3" s="30">
        <f>Balance!GH3</f>
        <v>10000</v>
      </c>
      <c r="GI3" s="30">
        <f>Balance!GI3</f>
        <v>10000</v>
      </c>
      <c r="GJ3" s="24">
        <f>Balance!GJ3</f>
        <v>10000</v>
      </c>
      <c r="GK3" s="30">
        <f>Balance!GK3</f>
        <v>13738</v>
      </c>
      <c r="GL3" s="30">
        <f>Balance!GL3</f>
        <v>10000</v>
      </c>
      <c r="GM3" s="24">
        <f>Balance!GM3</f>
        <v>10000</v>
      </c>
      <c r="GN3" s="30">
        <f>Balance!GN3</f>
        <v>10000</v>
      </c>
      <c r="GO3" s="24">
        <f>Balance!GO3</f>
        <v>10000</v>
      </c>
      <c r="GP3" s="30">
        <f>Balance!GP3</f>
        <v>10000</v>
      </c>
      <c r="GQ3" s="30">
        <f>Balance!GQ3</f>
        <v>10000</v>
      </c>
      <c r="GR3" s="30">
        <f>Balance!GR3</f>
        <v>10000</v>
      </c>
      <c r="GS3" s="24">
        <f>Balance!GS3</f>
        <v>10000</v>
      </c>
      <c r="GT3" s="30">
        <f>Balance!GT3</f>
        <v>10000</v>
      </c>
      <c r="GU3" s="30">
        <f>Balance!GU3</f>
        <v>10000</v>
      </c>
      <c r="GV3" s="24">
        <f>Balance!GV3</f>
        <v>10000</v>
      </c>
      <c r="GW3" s="30">
        <f>Balance!GW3</f>
        <v>13738</v>
      </c>
      <c r="GX3" s="24">
        <f>Balance!GX3</f>
        <v>10000</v>
      </c>
      <c r="GY3" s="30">
        <f>Balance!GY3</f>
        <v>10000</v>
      </c>
      <c r="GZ3" s="30">
        <f>Balance!GZ3</f>
        <v>10000</v>
      </c>
      <c r="HA3" s="30">
        <f>Balance!HA3</f>
        <v>10000</v>
      </c>
      <c r="HB3" s="24">
        <f>Balance!HB3</f>
        <v>10000</v>
      </c>
      <c r="HC3" s="30">
        <f>Balance!HC3</f>
        <v>10000</v>
      </c>
      <c r="HD3" s="30">
        <f>Balance!HD3</f>
        <v>10000</v>
      </c>
      <c r="HE3" s="24">
        <f>Balance!HE3</f>
        <v>10000</v>
      </c>
      <c r="HF3" s="30">
        <f>Balance!HF3</f>
        <v>10000</v>
      </c>
      <c r="HG3" s="30">
        <f>Balance!HG3</f>
        <v>10000</v>
      </c>
      <c r="HH3" s="24">
        <f>Balance!HH3</f>
        <v>10000</v>
      </c>
      <c r="HI3" s="30">
        <f>Balance!HI3</f>
        <v>13738</v>
      </c>
      <c r="HJ3" s="24">
        <f>Balance!HJ3</f>
        <v>10000</v>
      </c>
      <c r="HK3" s="30">
        <f>Balance!HK3</f>
        <v>10000</v>
      </c>
      <c r="HL3" s="30">
        <f>Balance!HL3</f>
        <v>10000</v>
      </c>
      <c r="HM3" s="30">
        <f>Balance!HM3</f>
        <v>10000</v>
      </c>
      <c r="HN3" s="24">
        <f>Balance!HN3</f>
        <v>10000</v>
      </c>
      <c r="HO3" s="30">
        <f>Balance!HO3</f>
        <v>10000</v>
      </c>
      <c r="HP3" s="30">
        <f>Balance!HP3</f>
        <v>10000</v>
      </c>
      <c r="HQ3" s="24">
        <f>Balance!HQ3</f>
        <v>10000</v>
      </c>
      <c r="HR3" s="30">
        <f>Balance!HR3</f>
        <v>10000</v>
      </c>
      <c r="HS3" s="24">
        <f>Balance!HS3</f>
        <v>10000</v>
      </c>
      <c r="HT3" s="30">
        <f>Balance!HT3</f>
        <v>10000</v>
      </c>
      <c r="HU3" s="30">
        <f>Balance!HU3</f>
        <v>13738</v>
      </c>
      <c r="HV3" s="30">
        <f>Balance!HV3</f>
        <v>10000</v>
      </c>
      <c r="HW3" s="24">
        <f>Balance!HW3</f>
        <v>10000</v>
      </c>
      <c r="HX3" s="30">
        <f>Balance!HX3</f>
        <v>10000</v>
      </c>
      <c r="HY3" s="30">
        <f>Balance!HY3</f>
        <v>10000</v>
      </c>
      <c r="HZ3" s="24">
        <f>Balance!HZ3</f>
        <v>10000</v>
      </c>
      <c r="IA3" s="30">
        <f>Balance!IA3</f>
        <v>10000</v>
      </c>
      <c r="IB3" s="30">
        <f>Balance!IB3</f>
        <v>10000</v>
      </c>
      <c r="IC3" s="24">
        <f>Balance!IC3</f>
        <v>10000</v>
      </c>
      <c r="ID3" s="30">
        <f>Balance!ID3</f>
        <v>10000</v>
      </c>
      <c r="IE3" s="24">
        <f>Balance!IE3</f>
        <v>10000</v>
      </c>
      <c r="IF3" s="30">
        <f>Balance!IF3</f>
        <v>10000</v>
      </c>
      <c r="IG3" s="30">
        <f>Balance!IG3</f>
        <v>13738</v>
      </c>
      <c r="IH3" s="30">
        <f>Balance!IH3</f>
        <v>10000</v>
      </c>
      <c r="II3" s="24">
        <f>Balance!II3</f>
        <v>10000</v>
      </c>
      <c r="IJ3" s="30">
        <f>Balance!IJ3</f>
        <v>10000</v>
      </c>
      <c r="IK3" s="30">
        <f>Balance!IK3</f>
        <v>10000</v>
      </c>
      <c r="IL3" s="24">
        <f>Balance!IL3</f>
        <v>10000</v>
      </c>
      <c r="IM3" s="30">
        <f>Balance!IM3</f>
        <v>10000</v>
      </c>
      <c r="IN3" s="24">
        <f>Balance!IN3</f>
        <v>10000</v>
      </c>
      <c r="IO3" s="30">
        <f>Balance!IO3</f>
        <v>10000</v>
      </c>
      <c r="IP3" s="30">
        <f>Balance!IP3</f>
        <v>10000</v>
      </c>
      <c r="IQ3" s="30">
        <f>Balance!IQ3</f>
        <v>10000</v>
      </c>
      <c r="IR3" s="24">
        <f>Balance!IR3</f>
        <v>10000</v>
      </c>
      <c r="IS3" s="30">
        <f>Balance!IS3</f>
        <v>13738</v>
      </c>
      <c r="IT3" s="30">
        <f>Balance!IT3</f>
        <v>10000</v>
      </c>
      <c r="IU3" s="24">
        <f>Balance!IU3</f>
        <v>10000</v>
      </c>
      <c r="IV3" s="30">
        <f>Balance!IV3</f>
        <v>10000</v>
      </c>
      <c r="IW3" s="30">
        <f>Balance!IW3</f>
        <v>10000</v>
      </c>
      <c r="IX3" s="24">
        <f>Balance!IX3</f>
        <v>10000</v>
      </c>
      <c r="IY3" s="30">
        <f>Balance!IY3</f>
        <v>10000</v>
      </c>
      <c r="IZ3" s="24">
        <f>Balance!IZ3</f>
        <v>10000</v>
      </c>
      <c r="JA3" s="30">
        <f>Balance!JA3</f>
        <v>10000</v>
      </c>
      <c r="JB3" s="30">
        <f>Balance!JB3</f>
        <v>10000</v>
      </c>
      <c r="JC3" s="30">
        <f>Balance!JC3</f>
        <v>10000</v>
      </c>
      <c r="JD3" s="24">
        <f>Balance!JD3</f>
        <v>10000</v>
      </c>
      <c r="JE3" s="30">
        <f>Balance!JE3</f>
        <v>13738</v>
      </c>
      <c r="JF3" s="30">
        <f>Balance!JF3</f>
        <v>10000</v>
      </c>
      <c r="JG3" s="24">
        <f>Balance!JG3</f>
        <v>10000</v>
      </c>
      <c r="JH3" s="30">
        <f>Balance!JH3</f>
        <v>10000</v>
      </c>
      <c r="JI3" s="24">
        <f>Balance!JI3</f>
        <v>10000</v>
      </c>
      <c r="JJ3" s="30">
        <f>Balance!JJ3</f>
        <v>10000</v>
      </c>
      <c r="JK3" s="30">
        <f>Balance!JK3</f>
        <v>10000</v>
      </c>
      <c r="JL3" s="30">
        <f>Balance!JL3</f>
        <v>10000</v>
      </c>
      <c r="JM3" s="24">
        <f>Balance!JM3</f>
        <v>10000</v>
      </c>
      <c r="JN3" s="30">
        <f>Balance!JN3</f>
        <v>10000</v>
      </c>
      <c r="JO3" s="30">
        <f>Balance!JO3</f>
        <v>10000</v>
      </c>
      <c r="JP3" s="24">
        <f>Balance!JP3</f>
        <v>10000</v>
      </c>
      <c r="JQ3" s="30">
        <f>Balance!JQ3</f>
        <v>13738</v>
      </c>
      <c r="JR3" s="30">
        <f>Balance!JR3</f>
        <v>10000</v>
      </c>
      <c r="JS3" s="24">
        <f>Balance!JS3</f>
        <v>10000</v>
      </c>
      <c r="JT3" s="30">
        <f>Balance!JT3</f>
        <v>10000</v>
      </c>
      <c r="JU3" s="24">
        <f>Balance!JU3</f>
        <v>10000</v>
      </c>
      <c r="JV3" s="30">
        <f>Balance!JV3</f>
        <v>10000</v>
      </c>
      <c r="JW3" s="30">
        <f>Balance!JW3</f>
        <v>10000</v>
      </c>
      <c r="JX3" s="30">
        <f>Balance!JX3</f>
        <v>10000</v>
      </c>
      <c r="JY3" s="24">
        <f>Balance!JY3</f>
        <v>10000</v>
      </c>
      <c r="JZ3" s="30">
        <f>Balance!JZ3</f>
        <v>10000</v>
      </c>
      <c r="KA3" s="30">
        <f>Balance!KA3</f>
        <v>10000</v>
      </c>
      <c r="KB3" s="24">
        <f>Balance!KB3</f>
        <v>10000</v>
      </c>
      <c r="KC3" s="30">
        <f>Balance!KC3</f>
        <v>13738</v>
      </c>
      <c r="KD3" s="24">
        <f>Balance!KD3</f>
        <v>10000</v>
      </c>
      <c r="KE3" s="30">
        <f>Balance!KE3</f>
        <v>10000</v>
      </c>
      <c r="KF3" s="30">
        <f>Balance!KF3</f>
        <v>10000</v>
      </c>
      <c r="KG3" s="30">
        <f>Balance!KG3</f>
        <v>10000</v>
      </c>
    </row>
    <row r="4" spans="1:293" s="1" customFormat="1">
      <c r="A4" s="194"/>
      <c r="B4" s="39" t="s">
        <v>762</v>
      </c>
      <c r="C4" s="39">
        <v>200</v>
      </c>
      <c r="D4" s="45">
        <f t="shared" si="0"/>
        <v>1006420.42648531</v>
      </c>
      <c r="E4" s="30">
        <f>Balance!E4</f>
        <v>0</v>
      </c>
      <c r="F4" s="30">
        <f>Balance!F4</f>
        <v>0</v>
      </c>
      <c r="G4" s="30">
        <f>Balance!G4</f>
        <v>0</v>
      </c>
      <c r="H4" s="30">
        <f>Balance!H4</f>
        <v>0</v>
      </c>
      <c r="I4" s="30">
        <f>Balance!I4</f>
        <v>0</v>
      </c>
      <c r="J4" s="30">
        <f>Balance!J4</f>
        <v>0</v>
      </c>
      <c r="K4" s="30">
        <f>Balance!K4</f>
        <v>0</v>
      </c>
      <c r="L4" s="30">
        <f>Balance!L4</f>
        <v>0</v>
      </c>
      <c r="M4" s="30">
        <f>Balance!M4</f>
        <v>0</v>
      </c>
      <c r="N4" s="30">
        <f>Balance!N4</f>
        <v>0</v>
      </c>
      <c r="O4" s="30">
        <f>Balance!O4</f>
        <v>0</v>
      </c>
      <c r="P4" s="30">
        <f>Balance!P4</f>
        <v>0</v>
      </c>
      <c r="Q4" s="30">
        <f>Balance!Q4</f>
        <v>0</v>
      </c>
      <c r="R4" s="30">
        <f>Balance!R4</f>
        <v>0</v>
      </c>
      <c r="S4" s="30">
        <f>Balance!S4</f>
        <v>0</v>
      </c>
      <c r="T4" s="30">
        <f>Balance!T4</f>
        <v>0</v>
      </c>
      <c r="U4" s="30">
        <f>Balance!U4</f>
        <v>570.08342159999995</v>
      </c>
      <c r="V4" s="30">
        <f>Balance!V4</f>
        <v>271.27317525000001</v>
      </c>
      <c r="W4" s="30">
        <f>Balance!W4</f>
        <v>0</v>
      </c>
      <c r="X4" s="30">
        <f>Balance!X4</f>
        <v>0</v>
      </c>
      <c r="Y4" s="30">
        <f>Balance!Y4</f>
        <v>30314.040680549999</v>
      </c>
      <c r="Z4" s="30">
        <f>Balance!Z4</f>
        <v>15131.71213059</v>
      </c>
      <c r="AA4" s="30">
        <f>Balance!AA4</f>
        <v>11904.812505960001</v>
      </c>
      <c r="AB4" s="30">
        <f>Balance!AB4</f>
        <v>2200</v>
      </c>
      <c r="AC4" s="30">
        <f>Balance!AC4</f>
        <v>0</v>
      </c>
      <c r="AD4" s="30">
        <f>Balance!AD4</f>
        <v>37714.434874049999</v>
      </c>
      <c r="AE4" s="30">
        <f>Balance!AE4</f>
        <v>0</v>
      </c>
      <c r="AF4" s="30">
        <f>Balance!AF4</f>
        <v>31909.397440799999</v>
      </c>
      <c r="AG4" s="30">
        <f>Balance!AG4</f>
        <v>0</v>
      </c>
      <c r="AH4" s="30">
        <f>Balance!AH4</f>
        <v>0</v>
      </c>
      <c r="AI4" s="30">
        <f>Balance!AI4</f>
        <v>22709.662899999999</v>
      </c>
      <c r="AJ4" s="30">
        <f>Balance!AJ4</f>
        <v>69387.090700000001</v>
      </c>
      <c r="AK4" s="30">
        <f>Balance!AK4</f>
        <v>13561.6985</v>
      </c>
      <c r="AL4" s="30">
        <f>Balance!AL4</f>
        <v>42706.418899999997</v>
      </c>
      <c r="AM4" s="30">
        <f>Balance!AM4</f>
        <v>50249.178999999996</v>
      </c>
      <c r="AN4" s="30">
        <f>Balance!AN4</f>
        <v>92186.647056510003</v>
      </c>
      <c r="AO4" s="30">
        <f>Balance!AO4</f>
        <v>27800.643400000001</v>
      </c>
      <c r="AP4" s="30">
        <f>Balance!AP4</f>
        <v>13789.1041</v>
      </c>
      <c r="AQ4" s="30">
        <f>Balance!AQ4</f>
        <v>5975.3887999999997</v>
      </c>
      <c r="AR4" s="30">
        <f>Balance!AR4</f>
        <v>16019.595300000001</v>
      </c>
      <c r="AS4" s="30">
        <f>Balance!AS4</f>
        <v>6255.7402000000002</v>
      </c>
      <c r="AT4" s="30">
        <f>Balance!AT4</f>
        <v>18450.906200000001</v>
      </c>
      <c r="AU4" s="30">
        <f>Balance!AU4</f>
        <v>6155.6493</v>
      </c>
      <c r="AV4" s="30">
        <f>Balance!AV4</f>
        <v>55531.197500000002</v>
      </c>
      <c r="AW4" s="30">
        <f>Balance!AW4</f>
        <v>86042.490399999995</v>
      </c>
      <c r="AX4" s="30">
        <f>Balance!AX4</f>
        <v>32628.36</v>
      </c>
      <c r="AY4" s="30">
        <f>Balance!AY4</f>
        <v>6516.9</v>
      </c>
      <c r="AZ4" s="30">
        <f>Balance!AZ4</f>
        <v>10043</v>
      </c>
      <c r="BA4" s="30">
        <f>Balance!BA4</f>
        <v>10188</v>
      </c>
      <c r="BB4" s="30">
        <f>Balance!BB4</f>
        <v>18452</v>
      </c>
      <c r="BC4" s="30">
        <f>Balance!BC4</f>
        <v>49662</v>
      </c>
      <c r="BD4" s="30">
        <f>Balance!BD4</f>
        <v>0</v>
      </c>
      <c r="BE4" s="30">
        <f>Balance!BE4</f>
        <v>0</v>
      </c>
      <c r="BF4" s="30">
        <f>Balance!BF4</f>
        <v>0</v>
      </c>
      <c r="BG4" s="30">
        <f>Balance!BG4</f>
        <v>51796</v>
      </c>
      <c r="BH4" s="30">
        <f>Balance!BH4</f>
        <v>4000</v>
      </c>
      <c r="BI4" s="30">
        <f>Balance!BI4</f>
        <v>58005</v>
      </c>
      <c r="BJ4" s="30">
        <f>Balance!BJ4</f>
        <v>52922</v>
      </c>
      <c r="BK4" s="30">
        <f>Balance!BK4</f>
        <v>4000</v>
      </c>
      <c r="BL4" s="30">
        <f>Balance!BL4</f>
        <v>4000</v>
      </c>
      <c r="BM4" s="30">
        <f>Balance!BM4</f>
        <v>47370</v>
      </c>
      <c r="BN4" s="198">
        <f>Balance!BN4</f>
        <v>0</v>
      </c>
      <c r="BO4" s="30">
        <f>Balance!BO4</f>
        <v>0</v>
      </c>
      <c r="BP4" s="30">
        <f>Balance!BP4</f>
        <v>14106</v>
      </c>
      <c r="BQ4" s="30">
        <f>Balance!BQ4</f>
        <v>0</v>
      </c>
      <c r="BR4" s="30">
        <f>Balance!BR4</f>
        <v>20507</v>
      </c>
      <c r="BS4" s="30">
        <f>Balance!BS4</f>
        <v>15000</v>
      </c>
      <c r="BT4" s="30">
        <f>Balance!BT4</f>
        <v>29000</v>
      </c>
      <c r="BU4" s="30">
        <f>Balance!BU4</f>
        <v>40338.333333333299</v>
      </c>
      <c r="BV4" s="30">
        <f>Balance!BV4</f>
        <v>27000</v>
      </c>
      <c r="BW4" s="30">
        <f>Balance!BW4</f>
        <v>13781</v>
      </c>
      <c r="BX4" s="30">
        <f>Balance!BX4</f>
        <v>24000</v>
      </c>
      <c r="BY4" s="30">
        <f>Balance!BY4</f>
        <v>35000</v>
      </c>
      <c r="BZ4" s="30">
        <f>Balance!BZ4</f>
        <v>0</v>
      </c>
      <c r="CA4" s="30">
        <f>Balance!CA4</f>
        <v>0</v>
      </c>
      <c r="CB4" s="30">
        <f>Balance!CB4</f>
        <v>0</v>
      </c>
      <c r="CC4" s="30">
        <f>Balance!CC4</f>
        <v>0</v>
      </c>
      <c r="CD4" s="30">
        <f>Balance!CD4</f>
        <v>0</v>
      </c>
      <c r="CE4" s="30">
        <f>Balance!CE4</f>
        <v>9000</v>
      </c>
      <c r="CF4" s="30">
        <f>Balance!CF4</f>
        <v>49000</v>
      </c>
      <c r="CG4" s="30">
        <f>Balance!CG4</f>
        <v>43000</v>
      </c>
      <c r="CH4" s="30">
        <f>Balance!CH4</f>
        <v>24000</v>
      </c>
      <c r="CI4" s="30">
        <f>Balance!CI4</f>
        <v>4000</v>
      </c>
      <c r="CJ4" s="30">
        <f>Balance!CJ4</f>
        <v>4000</v>
      </c>
      <c r="CK4" s="30">
        <f>Balance!CK4</f>
        <v>4000</v>
      </c>
      <c r="CL4" s="30">
        <f>Balance!CL4</f>
        <v>0</v>
      </c>
      <c r="CM4" s="30">
        <f>Balance!CM4</f>
        <v>0</v>
      </c>
      <c r="CN4" s="30">
        <f>Balance!CN4</f>
        <v>0</v>
      </c>
      <c r="CO4" s="30">
        <f>Balance!CO4</f>
        <v>0</v>
      </c>
      <c r="CP4" s="30">
        <f>Balance!CP4</f>
        <v>0</v>
      </c>
      <c r="CQ4" s="30">
        <f>Balance!CQ4</f>
        <v>8000</v>
      </c>
      <c r="CR4" s="30">
        <f>Balance!CR4</f>
        <v>43333.333333333299</v>
      </c>
      <c r="CS4" s="30">
        <f>Balance!CS4</f>
        <v>33333.333333333299</v>
      </c>
      <c r="CT4" s="30">
        <f>Balance!CT4</f>
        <v>23000</v>
      </c>
      <c r="CU4" s="30">
        <f>Balance!CU4</f>
        <v>13000</v>
      </c>
      <c r="CV4" s="30">
        <f>Balance!CV4</f>
        <v>13000</v>
      </c>
      <c r="CW4" s="30">
        <f>Balance!CW4</f>
        <v>0</v>
      </c>
      <c r="CX4" s="30">
        <f>Balance!CX4</f>
        <v>0</v>
      </c>
      <c r="CY4" s="30">
        <f>Balance!CY4</f>
        <v>0</v>
      </c>
      <c r="CZ4" s="30">
        <f>Balance!CZ4</f>
        <v>0</v>
      </c>
      <c r="DA4" s="30">
        <f>Balance!DA4</f>
        <v>0</v>
      </c>
      <c r="DB4" s="30">
        <f>Balance!DB4</f>
        <v>0</v>
      </c>
      <c r="DC4" s="30">
        <f>Balance!DC4</f>
        <v>8000</v>
      </c>
      <c r="DD4" s="30">
        <f>Balance!DD4</f>
        <v>43333.333333333299</v>
      </c>
      <c r="DE4" s="30">
        <f>Balance!DE4</f>
        <v>33333.333333333299</v>
      </c>
      <c r="DF4" s="30">
        <f>Balance!DF4</f>
        <v>3000</v>
      </c>
      <c r="DG4" s="30">
        <f>Balance!DG4</f>
        <v>13000</v>
      </c>
      <c r="DH4" s="30">
        <f>Balance!DH4</f>
        <v>28333.333333333299</v>
      </c>
      <c r="DI4" s="30">
        <f>Balance!DI4</f>
        <v>5333.3333333333303</v>
      </c>
      <c r="DJ4" s="30">
        <f>Balance!DJ4</f>
        <v>0</v>
      </c>
      <c r="DK4" s="30">
        <f>Balance!DK4</f>
        <v>0</v>
      </c>
      <c r="DL4" s="30">
        <f>Balance!DL4</f>
        <v>0</v>
      </c>
      <c r="DM4" s="30">
        <f>Balance!DM4</f>
        <v>0</v>
      </c>
      <c r="DN4" s="30">
        <f>Balance!DN4</f>
        <v>0</v>
      </c>
      <c r="DO4" s="30">
        <f>Balance!DO4</f>
        <v>9000</v>
      </c>
      <c r="DP4" s="30">
        <f>Balance!DP4</f>
        <v>23000</v>
      </c>
      <c r="DQ4" s="30">
        <f>Balance!DQ4</f>
        <v>23000</v>
      </c>
      <c r="DR4" s="30">
        <f>Balance!DR4</f>
        <v>23000</v>
      </c>
      <c r="DS4" s="30">
        <f>Balance!DS4</f>
        <v>28333.333333333299</v>
      </c>
      <c r="DT4" s="30">
        <f>Balance!DT4</f>
        <v>9090</v>
      </c>
      <c r="DU4" s="30">
        <f>Balance!DU4</f>
        <v>0</v>
      </c>
      <c r="DV4" s="30">
        <f>Balance!DV4</f>
        <v>6000</v>
      </c>
      <c r="DW4" s="30">
        <f>Balance!DW4</f>
        <v>0</v>
      </c>
      <c r="DX4" s="30">
        <f>Balance!DX4</f>
        <v>0</v>
      </c>
      <c r="DY4" s="30">
        <f>Balance!DY4</f>
        <v>0</v>
      </c>
      <c r="DZ4" s="30">
        <f>Balance!DZ4</f>
        <v>0</v>
      </c>
      <c r="EA4" s="30">
        <f>Balance!EA4</f>
        <v>8000</v>
      </c>
      <c r="EB4" s="30">
        <f>Balance!EB4</f>
        <v>23000</v>
      </c>
      <c r="EC4" s="30">
        <f>Balance!EC4</f>
        <v>28000</v>
      </c>
      <c r="ED4" s="30">
        <f>Balance!ED4</f>
        <v>3000</v>
      </c>
      <c r="EE4" s="30">
        <f>Balance!EE4</f>
        <v>15333.333333333299</v>
      </c>
      <c r="EF4" s="30">
        <f>Balance!EF4</f>
        <v>15333.333333333299</v>
      </c>
      <c r="EG4" s="30">
        <f>Balance!EG4</f>
        <v>0</v>
      </c>
      <c r="EH4" s="30">
        <f>Balance!EH4</f>
        <v>0</v>
      </c>
      <c r="EI4" s="30">
        <f>Balance!EI4</f>
        <v>0</v>
      </c>
      <c r="EJ4" s="30">
        <f>Balance!EJ4</f>
        <v>0</v>
      </c>
      <c r="EK4" s="30">
        <f>Balance!EK4</f>
        <v>0</v>
      </c>
      <c r="EL4" s="30">
        <f>Balance!EL4</f>
        <v>0</v>
      </c>
      <c r="EM4" s="30">
        <f>Balance!EM4</f>
        <v>5000</v>
      </c>
      <c r="EN4" s="30">
        <f>Balance!EN4</f>
        <v>23000</v>
      </c>
      <c r="EO4" s="30">
        <f>Balance!EO4</f>
        <v>5570.45</v>
      </c>
      <c r="EP4" s="30">
        <f>Balance!EP4</f>
        <v>15963</v>
      </c>
      <c r="EQ4" s="30">
        <f>Balance!EQ4</f>
        <v>10000</v>
      </c>
      <c r="ER4" s="30">
        <f>Balance!ER4</f>
        <v>33664</v>
      </c>
      <c r="ES4" s="30">
        <f>Balance!ES4</f>
        <v>23664</v>
      </c>
      <c r="ET4" s="30">
        <f>Balance!ET4</f>
        <v>23664</v>
      </c>
      <c r="EU4" s="30">
        <f>Balance!EU4</f>
        <v>0</v>
      </c>
      <c r="EV4" s="30">
        <f>Balance!EV4</f>
        <v>0</v>
      </c>
      <c r="EW4" s="30">
        <f>Balance!EW4</f>
        <v>0</v>
      </c>
      <c r="EX4" s="30">
        <f>Balance!EX4</f>
        <v>0</v>
      </c>
      <c r="EY4" s="30">
        <f>Balance!EY4</f>
        <v>5000</v>
      </c>
      <c r="EZ4" s="30">
        <f>Balance!EZ4</f>
        <v>33664</v>
      </c>
      <c r="FA4" s="30">
        <f>Balance!FA4</f>
        <v>41772</v>
      </c>
      <c r="FB4" s="30">
        <f>Balance!FB4</f>
        <v>23664</v>
      </c>
      <c r="FC4" s="30">
        <f>Balance!FC4</f>
        <v>3000</v>
      </c>
      <c r="FD4" s="30">
        <f>Balance!FD4</f>
        <v>32278.739999999991</v>
      </c>
      <c r="FE4" s="30">
        <f>Balance!FE4</f>
        <v>38283</v>
      </c>
      <c r="FF4" s="30">
        <f>Balance!FF4</f>
        <v>15000</v>
      </c>
      <c r="FG4" s="30">
        <f>Balance!FG4</f>
        <v>20000</v>
      </c>
      <c r="FH4" s="30">
        <f>Balance!FH4</f>
        <v>9000</v>
      </c>
      <c r="FI4" s="30">
        <f>Balance!FI4</f>
        <v>0</v>
      </c>
      <c r="FJ4" s="30">
        <f>Balance!FJ4</f>
        <v>0</v>
      </c>
      <c r="FK4" s="30">
        <f>Balance!FK4</f>
        <v>1500</v>
      </c>
      <c r="FL4" s="30">
        <f>Balance!FL4</f>
        <v>1500</v>
      </c>
      <c r="FM4" s="30">
        <f>Balance!FM4</f>
        <v>6500</v>
      </c>
      <c r="FN4" s="30">
        <f>Balance!FN4</f>
        <v>12000</v>
      </c>
      <c r="FO4" s="30">
        <f>Balance!FO4</f>
        <v>12000</v>
      </c>
      <c r="FP4" s="30">
        <f>Balance!FP4</f>
        <v>8000</v>
      </c>
      <c r="FQ4" s="30">
        <f>Balance!FQ4</f>
        <v>10000</v>
      </c>
      <c r="FR4" s="30">
        <f>Balance!FR4</f>
        <v>15000</v>
      </c>
      <c r="FS4" s="30">
        <f>Balance!FS4</f>
        <v>20000</v>
      </c>
      <c r="FT4" s="30">
        <f>Balance!FT4</f>
        <v>9000</v>
      </c>
      <c r="FU4" s="30">
        <f>Balance!FU4</f>
        <v>0</v>
      </c>
      <c r="FV4" s="30">
        <f>Balance!FV4</f>
        <v>0</v>
      </c>
      <c r="FW4" s="30">
        <f>Balance!FW4</f>
        <v>1500</v>
      </c>
      <c r="FX4" s="30">
        <f>Balance!FX4</f>
        <v>11500</v>
      </c>
      <c r="FY4" s="30">
        <f>Balance!FY4</f>
        <v>16500</v>
      </c>
      <c r="FZ4" s="30">
        <f>Balance!FZ4</f>
        <v>32000</v>
      </c>
      <c r="GA4" s="30">
        <f>Balance!GA4</f>
        <v>12000</v>
      </c>
      <c r="GB4" s="30">
        <f>Balance!GB4</f>
        <v>8000</v>
      </c>
      <c r="GC4" s="30">
        <f>Balance!GC4</f>
        <v>10000</v>
      </c>
      <c r="GD4" s="30">
        <f>Balance!GD4</f>
        <v>15000</v>
      </c>
      <c r="GE4" s="30">
        <f>Balance!GE4</f>
        <v>20000</v>
      </c>
      <c r="GF4" s="30">
        <f>Balance!GF4</f>
        <v>9000</v>
      </c>
      <c r="GG4" s="30">
        <f>Balance!GG4</f>
        <v>0</v>
      </c>
      <c r="GH4" s="30">
        <f>Balance!GH4</f>
        <v>0</v>
      </c>
      <c r="GI4" s="30">
        <f>Balance!GI4</f>
        <v>1500</v>
      </c>
      <c r="GJ4" s="30">
        <f>Balance!GJ4</f>
        <v>11500</v>
      </c>
      <c r="GK4" s="30">
        <f>Balance!GK4</f>
        <v>16500</v>
      </c>
      <c r="GL4" s="30">
        <f>Balance!GL4</f>
        <v>32000</v>
      </c>
      <c r="GM4" s="30">
        <f>Balance!GM4</f>
        <v>12000</v>
      </c>
      <c r="GN4" s="30">
        <f>Balance!GN4</f>
        <v>8000</v>
      </c>
      <c r="GO4" s="30">
        <f>Balance!GO4</f>
        <v>10000</v>
      </c>
      <c r="GP4" s="30">
        <f>Balance!GP4</f>
        <v>15000</v>
      </c>
      <c r="GQ4" s="30">
        <f>Balance!GQ4</f>
        <v>20000</v>
      </c>
      <c r="GR4" s="30">
        <f>Balance!GR4</f>
        <v>9000</v>
      </c>
      <c r="GS4" s="30">
        <f>Balance!GS4</f>
        <v>0</v>
      </c>
      <c r="GT4" s="30">
        <f>Balance!GT4</f>
        <v>0</v>
      </c>
      <c r="GU4" s="30">
        <f>Balance!GU4</f>
        <v>1500</v>
      </c>
      <c r="GV4" s="30">
        <f>Balance!GV4</f>
        <v>11500</v>
      </c>
      <c r="GW4" s="30">
        <f>Balance!GW4</f>
        <v>16500</v>
      </c>
      <c r="GX4" s="30">
        <f>Balance!GX4</f>
        <v>32000</v>
      </c>
      <c r="GY4" s="30">
        <f>Balance!GY4</f>
        <v>12000</v>
      </c>
      <c r="GZ4" s="30">
        <f>Balance!GZ4</f>
        <v>8000</v>
      </c>
      <c r="HA4" s="30">
        <f>Balance!HA4</f>
        <v>10000</v>
      </c>
      <c r="HB4" s="30">
        <f>Balance!HB4</f>
        <v>15000</v>
      </c>
      <c r="HC4" s="30">
        <f>Balance!HC4</f>
        <v>20000</v>
      </c>
      <c r="HD4" s="30">
        <f>Balance!HD4</f>
        <v>9000</v>
      </c>
      <c r="HE4" s="30">
        <f>Balance!HE4</f>
        <v>0</v>
      </c>
      <c r="HF4" s="30">
        <f>Balance!HF4</f>
        <v>0</v>
      </c>
      <c r="HG4" s="30">
        <f>Balance!HG4</f>
        <v>1500</v>
      </c>
      <c r="HH4" s="30">
        <f>Balance!HH4</f>
        <v>11500</v>
      </c>
      <c r="HI4" s="30">
        <f>Balance!HI4</f>
        <v>16500</v>
      </c>
      <c r="HJ4" s="30">
        <f>Balance!HJ4</f>
        <v>32000</v>
      </c>
      <c r="HK4" s="30">
        <f>Balance!HK4</f>
        <v>12000</v>
      </c>
      <c r="HL4" s="30">
        <f>Balance!HL4</f>
        <v>8000</v>
      </c>
      <c r="HM4" s="30">
        <f>Balance!HM4</f>
        <v>10000</v>
      </c>
      <c r="HN4" s="30">
        <f>Balance!HN4</f>
        <v>15000</v>
      </c>
      <c r="HO4" s="30">
        <f>Balance!HO4</f>
        <v>20000</v>
      </c>
      <c r="HP4" s="30">
        <f>Balance!HP4</f>
        <v>9000</v>
      </c>
      <c r="HQ4" s="30">
        <f>Balance!HQ4</f>
        <v>0</v>
      </c>
      <c r="HR4" s="30">
        <f>Balance!HR4</f>
        <v>0</v>
      </c>
      <c r="HS4" s="30">
        <f>Balance!HS4</f>
        <v>1500</v>
      </c>
      <c r="HT4" s="30">
        <f>Balance!HT4</f>
        <v>11500</v>
      </c>
      <c r="HU4" s="30">
        <f>Balance!HU4</f>
        <v>16500</v>
      </c>
      <c r="HV4" s="30">
        <f>Balance!HV4</f>
        <v>32000</v>
      </c>
      <c r="HW4" s="30">
        <f>Balance!HW4</f>
        <v>12000</v>
      </c>
      <c r="HX4" s="30">
        <f>Balance!HX4</f>
        <v>8000</v>
      </c>
      <c r="HY4" s="30">
        <f>Balance!HY4</f>
        <v>10000</v>
      </c>
      <c r="HZ4" s="30">
        <f>Balance!HZ4</f>
        <v>15000</v>
      </c>
      <c r="IA4" s="30">
        <f>Balance!IA4</f>
        <v>20000</v>
      </c>
      <c r="IB4" s="30">
        <f>Balance!IB4</f>
        <v>9000</v>
      </c>
      <c r="IC4" s="30">
        <f>Balance!IC4</f>
        <v>0</v>
      </c>
      <c r="ID4" s="30">
        <f>Balance!ID4</f>
        <v>0</v>
      </c>
      <c r="IE4" s="30">
        <f>Balance!IE4</f>
        <v>1500</v>
      </c>
      <c r="IF4" s="30">
        <f>Balance!IF4</f>
        <v>11500</v>
      </c>
      <c r="IG4" s="30">
        <f>Balance!IG4</f>
        <v>16500</v>
      </c>
      <c r="IH4" s="30">
        <f>Balance!IH4</f>
        <v>32000</v>
      </c>
      <c r="II4" s="30">
        <f>Balance!II4</f>
        <v>12000</v>
      </c>
      <c r="IJ4" s="30">
        <f>Balance!IJ4</f>
        <v>8000</v>
      </c>
      <c r="IK4" s="30">
        <f>Balance!IK4</f>
        <v>10000</v>
      </c>
      <c r="IL4" s="30">
        <f>Balance!IL4</f>
        <v>15000</v>
      </c>
      <c r="IM4" s="30">
        <f>Balance!IM4</f>
        <v>20000</v>
      </c>
      <c r="IN4" s="30">
        <f>Balance!IN4</f>
        <v>9000</v>
      </c>
      <c r="IO4" s="30">
        <f>Balance!IO4</f>
        <v>0</v>
      </c>
      <c r="IP4" s="30">
        <f>Balance!IP4</f>
        <v>0</v>
      </c>
      <c r="IQ4" s="30">
        <f>Balance!IQ4</f>
        <v>1500</v>
      </c>
      <c r="IR4" s="30">
        <f>Balance!IR4</f>
        <v>11500</v>
      </c>
      <c r="IS4" s="30">
        <f>Balance!IS4</f>
        <v>16500</v>
      </c>
      <c r="IT4" s="30">
        <f>Balance!IT4</f>
        <v>32000</v>
      </c>
      <c r="IU4" s="30">
        <f>Balance!IU4</f>
        <v>12000</v>
      </c>
      <c r="IV4" s="30">
        <f>Balance!IV4</f>
        <v>8000</v>
      </c>
      <c r="IW4" s="30">
        <f>Balance!IW4</f>
        <v>10000</v>
      </c>
      <c r="IX4" s="30">
        <f>Balance!IX4</f>
        <v>15000</v>
      </c>
      <c r="IY4" s="30">
        <f>Balance!IY4</f>
        <v>20000</v>
      </c>
      <c r="IZ4" s="30">
        <f>Balance!IZ4</f>
        <v>9000</v>
      </c>
      <c r="JA4" s="30">
        <f>Balance!JA4</f>
        <v>0</v>
      </c>
      <c r="JB4" s="30">
        <f>Balance!JB4</f>
        <v>0</v>
      </c>
      <c r="JC4" s="30">
        <f>Balance!JC4</f>
        <v>1500</v>
      </c>
      <c r="JD4" s="30">
        <f>Balance!JD4</f>
        <v>11500</v>
      </c>
      <c r="JE4" s="30">
        <f>Balance!JE4</f>
        <v>16500</v>
      </c>
      <c r="JF4" s="30">
        <f>Balance!JF4</f>
        <v>32000</v>
      </c>
      <c r="JG4" s="30">
        <f>Balance!JG4</f>
        <v>12000</v>
      </c>
      <c r="JH4" s="30">
        <f>Balance!JH4</f>
        <v>8000</v>
      </c>
      <c r="JI4" s="30">
        <f>Balance!JI4</f>
        <v>10000</v>
      </c>
      <c r="JJ4" s="30">
        <f>Balance!JJ4</f>
        <v>15000</v>
      </c>
      <c r="JK4" s="30">
        <f>Balance!JK4</f>
        <v>20000</v>
      </c>
      <c r="JL4" s="30">
        <f>Balance!JL4</f>
        <v>9000</v>
      </c>
      <c r="JM4" s="30">
        <f>Balance!JM4</f>
        <v>0</v>
      </c>
      <c r="JN4" s="30">
        <f>Balance!JN4</f>
        <v>0</v>
      </c>
      <c r="JO4" s="30">
        <f>Balance!JO4</f>
        <v>1500</v>
      </c>
      <c r="JP4" s="30">
        <f>Balance!JP4</f>
        <v>11500</v>
      </c>
      <c r="JQ4" s="30">
        <f>Balance!JQ4</f>
        <v>16500</v>
      </c>
      <c r="JR4" s="30">
        <f>Balance!JR4</f>
        <v>32000</v>
      </c>
      <c r="JS4" s="30">
        <f>Balance!JS4</f>
        <v>12000</v>
      </c>
      <c r="JT4" s="30">
        <f>Balance!JT4</f>
        <v>8000</v>
      </c>
      <c r="JU4" s="30">
        <f>Balance!JU4</f>
        <v>10000</v>
      </c>
      <c r="JV4" s="30">
        <f>Balance!JV4</f>
        <v>15000</v>
      </c>
      <c r="JW4" s="30">
        <f>Balance!JW4</f>
        <v>20000</v>
      </c>
      <c r="JX4" s="30">
        <f>Balance!JX4</f>
        <v>9000</v>
      </c>
      <c r="JY4" s="30">
        <f>Balance!JY4</f>
        <v>0</v>
      </c>
      <c r="JZ4" s="30">
        <f>Balance!JZ4</f>
        <v>0</v>
      </c>
      <c r="KA4" s="30">
        <f>Balance!KA4</f>
        <v>1500</v>
      </c>
      <c r="KB4" s="30">
        <f>Balance!KB4</f>
        <v>11500</v>
      </c>
      <c r="KC4" s="30">
        <f>Balance!KC4</f>
        <v>16500</v>
      </c>
      <c r="KD4" s="30">
        <f>Balance!KD4</f>
        <v>32000</v>
      </c>
      <c r="KE4" s="30">
        <f>Balance!KE4</f>
        <v>12000</v>
      </c>
      <c r="KF4" s="30">
        <f>Balance!KF4</f>
        <v>8000</v>
      </c>
      <c r="KG4" s="30">
        <f>Balance!KG4</f>
        <v>10000</v>
      </c>
    </row>
    <row r="5" spans="1:293" s="1" customFormat="1">
      <c r="A5" s="194"/>
      <c r="B5" s="39" t="s">
        <v>118</v>
      </c>
      <c r="C5" s="39">
        <v>300</v>
      </c>
      <c r="D5" s="45">
        <f t="shared" si="0"/>
        <v>1775113.494674748</v>
      </c>
      <c r="E5" s="30">
        <f>Balance!E5</f>
        <v>49440.139500064091</v>
      </c>
      <c r="F5" s="30">
        <f>Balance!F5</f>
        <v>20195.52392879306</v>
      </c>
      <c r="G5" s="30">
        <f>Balance!G5</f>
        <v>21139.908920178881</v>
      </c>
      <c r="H5" s="30">
        <f>Balance!H5</f>
        <v>20794.458820332467</v>
      </c>
      <c r="I5" s="30">
        <f>Balance!I5</f>
        <v>28066.483859541531</v>
      </c>
      <c r="J5" s="30">
        <f>Balance!J5</f>
        <v>24242.23289467641</v>
      </c>
      <c r="K5" s="24">
        <f>Balance!K5</f>
        <v>27256.976535457932</v>
      </c>
      <c r="L5" s="24">
        <f>Balance!L5</f>
        <v>22474.92461472928</v>
      </c>
      <c r="M5" s="24">
        <f>Balance!M5</f>
        <v>27768.699104482588</v>
      </c>
      <c r="N5" s="24">
        <f>Balance!N5</f>
        <v>23756.210293519991</v>
      </c>
      <c r="O5" s="24">
        <f>Balance!O5</f>
        <v>25069.052661980422</v>
      </c>
      <c r="P5" s="24">
        <f>Balance!P5</f>
        <v>26610.009265724453</v>
      </c>
      <c r="Q5" s="24">
        <f>Balance!Q5</f>
        <v>25601.545915210361</v>
      </c>
      <c r="R5" s="24">
        <f>Balance!R5</f>
        <v>23992.950244560627</v>
      </c>
      <c r="S5" s="24">
        <f>Balance!S5</f>
        <v>26606.606627065285</v>
      </c>
      <c r="T5" s="24">
        <f>Balance!T5</f>
        <v>31965.739425724962</v>
      </c>
      <c r="U5" s="24">
        <f>Balance!U5</f>
        <v>25198.301961555611</v>
      </c>
      <c r="V5" s="24">
        <f>Balance!V5</f>
        <v>27166.245278020811</v>
      </c>
      <c r="W5" s="24">
        <f>Balance!W5</f>
        <v>29638.279147891313</v>
      </c>
      <c r="X5" s="24">
        <f>Balance!X5</f>
        <v>27978.489746695228</v>
      </c>
      <c r="Y5" s="24">
        <f>Balance!Y5</f>
        <v>27296.94248630423</v>
      </c>
      <c r="Z5" s="24">
        <f>Balance!Z5</f>
        <v>27028.721556692042</v>
      </c>
      <c r="AA5" s="24">
        <f>Balance!AA5</f>
        <v>30333.48472954836</v>
      </c>
      <c r="AB5" s="24">
        <f>Balance!AB5</f>
        <v>31471.312162427523</v>
      </c>
      <c r="AC5" s="24">
        <f>Balance!AC5</f>
        <v>31518.022855763309</v>
      </c>
      <c r="AD5" s="24">
        <f>Balance!AD5</f>
        <v>30966.652381441239</v>
      </c>
      <c r="AE5" s="24">
        <f>Balance!AE5</f>
        <v>29005.870082883266</v>
      </c>
      <c r="AF5" s="24">
        <f>Balance!AF5</f>
        <v>30592.92686641715</v>
      </c>
      <c r="AG5" s="24">
        <f>Balance!AG5</f>
        <v>31050.680277375777</v>
      </c>
      <c r="AH5" s="24">
        <f>Balance!AH5</f>
        <v>30418.936387772126</v>
      </c>
      <c r="AI5" s="24">
        <f>Balance!AI5</f>
        <v>30100.804171382602</v>
      </c>
      <c r="AJ5" s="24">
        <f>Balance!AJ5</f>
        <v>30637.18225425775</v>
      </c>
      <c r="AK5" s="24">
        <f>Balance!AK5</f>
        <v>28906.374899809602</v>
      </c>
      <c r="AL5" s="24">
        <f>Balance!AL5</f>
        <v>27464.14382053919</v>
      </c>
      <c r="AM5" s="24">
        <f>Balance!AM5</f>
        <v>32396.354915332122</v>
      </c>
      <c r="AN5" s="24">
        <f>Balance!AN5</f>
        <v>30921.353513075112</v>
      </c>
      <c r="AO5" s="24">
        <f>Balance!AO5</f>
        <v>34510.149494620084</v>
      </c>
      <c r="AP5" s="24">
        <f>Balance!AP5</f>
        <v>30971.980454728979</v>
      </c>
      <c r="AQ5" s="24">
        <f>Balance!AQ5</f>
        <v>31250.909019337956</v>
      </c>
      <c r="AR5" s="24">
        <f>Balance!AR5</f>
        <v>30574.595755680599</v>
      </c>
      <c r="AS5" s="24">
        <f>Balance!AS5</f>
        <v>30269.204622395624</v>
      </c>
      <c r="AT5" s="24">
        <f>Balance!AT5</f>
        <v>30876.019838122062</v>
      </c>
      <c r="AU5" s="24">
        <f>Balance!AU5</f>
        <v>31035.757659112318</v>
      </c>
      <c r="AV5" s="24">
        <f>Balance!AV5</f>
        <v>31315.483252657705</v>
      </c>
      <c r="AW5" s="24">
        <f>Balance!AW5</f>
        <v>29537.190747837096</v>
      </c>
      <c r="AX5" s="24">
        <f>Balance!AX5</f>
        <v>31792.660824066097</v>
      </c>
      <c r="AY5" s="24">
        <f>Balance!AY5</f>
        <v>31543.772599999997</v>
      </c>
      <c r="AZ5" s="24">
        <f>Balance!AZ5</f>
        <v>31165.312600000001</v>
      </c>
      <c r="BA5" s="24">
        <f>Balance!BA5</f>
        <v>31854.222600000001</v>
      </c>
      <c r="BB5" s="24">
        <f>Balance!BB5</f>
        <v>31069.247999999996</v>
      </c>
      <c r="BC5" s="24">
        <f>Balance!BC5</f>
        <v>31311.741488888889</v>
      </c>
      <c r="BD5" s="24">
        <f>Balance!BD5</f>
        <v>32023.113807407408</v>
      </c>
      <c r="BE5" s="24">
        <f>Balance!BE5</f>
        <v>33991.969335802467</v>
      </c>
      <c r="BF5" s="24">
        <f>Balance!BF5</f>
        <v>30547.850770946501</v>
      </c>
      <c r="BG5" s="24">
        <f>Balance!BG5</f>
        <v>27519.596240657062</v>
      </c>
      <c r="BH5" s="24">
        <f>Balance!BH5</f>
        <v>27701.634511430821</v>
      </c>
      <c r="BI5" s="24">
        <f>Balance!BI5</f>
        <v>28002.383192591649</v>
      </c>
      <c r="BJ5" s="24">
        <f>Balance!BJ5</f>
        <v>27916.55575123824</v>
      </c>
      <c r="BK5" s="24">
        <f>Balance!BK5</f>
        <v>27753.200000000001</v>
      </c>
      <c r="BL5" s="24">
        <f>Balance!BL5</f>
        <v>27753.200000000001</v>
      </c>
      <c r="BM5" s="24">
        <f>Balance!BM5</f>
        <v>27753.200000000001</v>
      </c>
      <c r="BN5" s="199">
        <f>Balance!BN5</f>
        <v>27753.200000000001</v>
      </c>
      <c r="BO5" s="24">
        <f>Balance!BO5</f>
        <v>27753.200000000001</v>
      </c>
      <c r="BP5" s="24">
        <f>Balance!BP5</f>
        <v>27753.200000000001</v>
      </c>
      <c r="BQ5" s="24">
        <f>Balance!BQ5</f>
        <v>25836.2</v>
      </c>
      <c r="BR5" s="24">
        <f>Balance!BR5</f>
        <v>25336.2</v>
      </c>
      <c r="BS5" s="24">
        <f>Balance!BS5</f>
        <v>25336.2</v>
      </c>
      <c r="BT5" s="24">
        <f>Balance!BT5</f>
        <v>25336.2</v>
      </c>
      <c r="BU5" s="24">
        <f>Balance!BU5</f>
        <v>25336.2</v>
      </c>
      <c r="BV5" s="24">
        <f>Balance!BV5</f>
        <v>25336.2</v>
      </c>
      <c r="BW5" s="24">
        <f>Balance!BW5</f>
        <v>25223.200000000001</v>
      </c>
      <c r="BX5" s="24">
        <f>Balance!BX5</f>
        <v>25223.200000000001</v>
      </c>
      <c r="BY5" s="24">
        <f>Balance!BY5</f>
        <v>25223.200000000001</v>
      </c>
      <c r="BZ5" s="24">
        <f>Balance!BZ5</f>
        <v>25223.200000000001</v>
      </c>
      <c r="CA5" s="24">
        <f>Balance!CA5</f>
        <v>25223.200000000001</v>
      </c>
      <c r="CB5" s="24">
        <f>Balance!CB5</f>
        <v>25223.200000000001</v>
      </c>
      <c r="CC5" s="24">
        <f>Balance!CC5</f>
        <v>25223.200000000001</v>
      </c>
      <c r="CD5" s="24">
        <f>Balance!CD5</f>
        <v>25223.200000000001</v>
      </c>
      <c r="CE5" s="24">
        <f>Balance!CE5</f>
        <v>25223.200000000001</v>
      </c>
      <c r="CF5" s="24">
        <f>Balance!CF5</f>
        <v>25223.200000000001</v>
      </c>
      <c r="CG5" s="24">
        <f>Balance!CG5</f>
        <v>25223.200000000001</v>
      </c>
      <c r="CH5" s="24">
        <f>Balance!CH5</f>
        <v>25223.200000000001</v>
      </c>
      <c r="CI5" s="24">
        <f>Balance!CI5</f>
        <v>25162.2</v>
      </c>
      <c r="CJ5" s="24">
        <f>Balance!CJ5</f>
        <v>25162.2</v>
      </c>
      <c r="CK5" s="24">
        <f>Balance!CK5</f>
        <v>25162.2</v>
      </c>
      <c r="CL5" s="24">
        <f>Balance!CL5</f>
        <v>25162.2</v>
      </c>
      <c r="CM5" s="24">
        <f>Balance!CM5</f>
        <v>25162.2</v>
      </c>
      <c r="CN5" s="24">
        <f>Balance!CN5</f>
        <v>25162.2</v>
      </c>
      <c r="CO5" s="24">
        <f>Balance!CO5</f>
        <v>25162.2</v>
      </c>
      <c r="CP5" s="24">
        <f>Balance!CP5</f>
        <v>25162.2</v>
      </c>
      <c r="CQ5" s="24">
        <f>Balance!CQ5</f>
        <v>25162.2</v>
      </c>
      <c r="CR5" s="24">
        <f>Balance!CR5</f>
        <v>25162.2</v>
      </c>
      <c r="CS5" s="24">
        <f>Balance!CS5</f>
        <v>25162.2</v>
      </c>
      <c r="CT5" s="24">
        <f>Balance!CT5</f>
        <v>25162.2</v>
      </c>
      <c r="CU5" s="24">
        <f>Balance!CU5</f>
        <v>25170.2</v>
      </c>
      <c r="CV5" s="24">
        <f>Balance!CV5</f>
        <v>25170.2</v>
      </c>
      <c r="CW5" s="24">
        <f>Balance!CW5</f>
        <v>25170.2</v>
      </c>
      <c r="CX5" s="24">
        <f>Balance!CX5</f>
        <v>25170.2</v>
      </c>
      <c r="CY5" s="24">
        <f>Balance!CY5</f>
        <v>25170.2</v>
      </c>
      <c r="CZ5" s="24">
        <f>Balance!CZ5</f>
        <v>25170.2</v>
      </c>
      <c r="DA5" s="24">
        <f>Balance!DA5</f>
        <v>25170.2</v>
      </c>
      <c r="DB5" s="24">
        <f>Balance!DB5</f>
        <v>25170.2</v>
      </c>
      <c r="DC5" s="24">
        <f>Balance!DC5</f>
        <v>25170.2</v>
      </c>
      <c r="DD5" s="24">
        <f>Balance!DD5</f>
        <v>25170.2</v>
      </c>
      <c r="DE5" s="24">
        <f>Balance!DE5</f>
        <v>25170.2</v>
      </c>
      <c r="DF5" s="24">
        <f>Balance!DF5</f>
        <v>25170.2</v>
      </c>
      <c r="DG5" s="24">
        <f>Balance!DG5</f>
        <v>25255.200000000001</v>
      </c>
      <c r="DH5" s="24">
        <f>Balance!DH5</f>
        <v>25255.200000000001</v>
      </c>
      <c r="DI5" s="24">
        <f>Balance!DI5</f>
        <v>21784.23</v>
      </c>
      <c r="DJ5" s="24">
        <f>Balance!DJ5</f>
        <v>21784.23</v>
      </c>
      <c r="DK5" s="24">
        <f>Balance!DK5</f>
        <v>22004.23</v>
      </c>
      <c r="DL5" s="24">
        <f>Balance!DL5</f>
        <v>22004.23</v>
      </c>
      <c r="DM5" s="24">
        <f>Balance!DM5</f>
        <v>22004.23</v>
      </c>
      <c r="DN5" s="24">
        <f>Balance!DN5</f>
        <v>22004.23</v>
      </c>
      <c r="DO5" s="24">
        <f>Balance!DO5</f>
        <v>22004.23</v>
      </c>
      <c r="DP5" s="24">
        <f>Balance!DP5</f>
        <v>22004.23</v>
      </c>
      <c r="DQ5" s="24">
        <f>Balance!DQ5</f>
        <v>22004.23</v>
      </c>
      <c r="DR5" s="24">
        <f>Balance!DR5</f>
        <v>22004.23</v>
      </c>
      <c r="DS5" s="24">
        <f>Balance!DS5</f>
        <v>22099.23</v>
      </c>
      <c r="DT5" s="24">
        <f>Balance!DT5</f>
        <v>22099.23</v>
      </c>
      <c r="DU5" s="24">
        <f>Balance!DU5</f>
        <v>22099.23</v>
      </c>
      <c r="DV5" s="24">
        <f>Balance!DV5</f>
        <v>22099.23</v>
      </c>
      <c r="DW5" s="24">
        <f>Balance!DW5</f>
        <v>22099.23</v>
      </c>
      <c r="DX5" s="24">
        <f>Balance!DX5</f>
        <v>22099.23</v>
      </c>
      <c r="DY5" s="24">
        <f>Balance!DY5</f>
        <v>22099.23</v>
      </c>
      <c r="DZ5" s="24">
        <f>Balance!DZ5</f>
        <v>22099.23</v>
      </c>
      <c r="EA5" s="24">
        <f>Balance!EA5</f>
        <v>22099.23</v>
      </c>
      <c r="EB5" s="24">
        <f>Balance!EB5</f>
        <v>22099.23</v>
      </c>
      <c r="EC5" s="24">
        <f>Balance!EC5</f>
        <v>22099.23</v>
      </c>
      <c r="ED5" s="24">
        <f>Balance!ED5</f>
        <v>22099.23</v>
      </c>
      <c r="EE5" s="24">
        <f>Balance!EE5</f>
        <v>22198.23</v>
      </c>
      <c r="EF5" s="24">
        <f>Balance!EF5</f>
        <v>22198.23</v>
      </c>
      <c r="EG5" s="24">
        <f>Balance!EG5</f>
        <v>22198.23</v>
      </c>
      <c r="EH5" s="24">
        <f>Balance!EH5</f>
        <v>22198.23</v>
      </c>
      <c r="EI5" s="24">
        <f>Balance!EI5</f>
        <v>22198.23</v>
      </c>
      <c r="EJ5" s="24">
        <f>Balance!EJ5</f>
        <v>22198.23</v>
      </c>
      <c r="EK5" s="24">
        <f>Balance!EK5</f>
        <v>22198.23</v>
      </c>
      <c r="EL5" s="24">
        <f>Balance!EL5</f>
        <v>22198.23</v>
      </c>
      <c r="EM5" s="24">
        <f>Balance!EM5</f>
        <v>22198.23</v>
      </c>
      <c r="EN5" s="24">
        <f>Balance!EN5</f>
        <v>22198.23</v>
      </c>
      <c r="EO5" s="24">
        <f>Balance!EO5</f>
        <v>22198.23</v>
      </c>
      <c r="EP5" s="24">
        <f>Balance!EP5</f>
        <v>22198.23</v>
      </c>
      <c r="EQ5" s="24">
        <f>Balance!EQ5</f>
        <v>22294.23</v>
      </c>
      <c r="ER5" s="24">
        <f>Balance!ER5</f>
        <v>22294.23</v>
      </c>
      <c r="ES5" s="24">
        <f>Balance!ES5</f>
        <v>22294.23</v>
      </c>
      <c r="ET5" s="24">
        <f>Balance!ET5</f>
        <v>22294.23</v>
      </c>
      <c r="EU5" s="24">
        <f>Balance!EU5</f>
        <v>22294.23</v>
      </c>
      <c r="EV5" s="24">
        <f>Balance!EV5</f>
        <v>22294.23</v>
      </c>
      <c r="EW5" s="24">
        <f>Balance!EW5</f>
        <v>22294.23</v>
      </c>
      <c r="EX5" s="24">
        <f>Balance!EX5</f>
        <v>22294.23</v>
      </c>
      <c r="EY5" s="24">
        <f>Balance!EY5</f>
        <v>22294.23</v>
      </c>
      <c r="EZ5" s="24">
        <f>Balance!EZ5</f>
        <v>22294.23</v>
      </c>
      <c r="FA5" s="24">
        <f>Balance!FA5</f>
        <v>22294.23</v>
      </c>
      <c r="FB5" s="24">
        <f>Balance!FB5</f>
        <v>22294.23</v>
      </c>
      <c r="FC5" s="24">
        <f>Balance!FC5</f>
        <v>22397.23</v>
      </c>
      <c r="FD5" s="24">
        <f>Balance!FD5</f>
        <v>22397.23</v>
      </c>
      <c r="FE5" s="24">
        <f>Balance!FE5</f>
        <v>22397.23</v>
      </c>
      <c r="FF5" s="24">
        <f>Balance!FF5</f>
        <v>22397.23</v>
      </c>
      <c r="FG5" s="24">
        <f>Balance!FG5</f>
        <v>23497.23</v>
      </c>
      <c r="FH5" s="24">
        <f>Balance!FH5</f>
        <v>23497.23</v>
      </c>
      <c r="FI5" s="24">
        <f>Balance!FI5</f>
        <v>23497.23</v>
      </c>
      <c r="FJ5" s="24">
        <f>Balance!FJ5</f>
        <v>23497.23</v>
      </c>
      <c r="FK5" s="24">
        <f>Balance!FK5</f>
        <v>23497.23</v>
      </c>
      <c r="FL5" s="24">
        <f>Balance!FL5</f>
        <v>23497.23</v>
      </c>
      <c r="FM5" s="24">
        <f>Balance!FM5</f>
        <v>23497.23</v>
      </c>
      <c r="FN5" s="24">
        <f>Balance!FN5</f>
        <v>23497.23</v>
      </c>
      <c r="FO5" s="24">
        <f>Balance!FO5</f>
        <v>23652.23</v>
      </c>
      <c r="FP5" s="24">
        <f>Balance!FP5</f>
        <v>23652.23</v>
      </c>
      <c r="FQ5" s="24">
        <f>Balance!FQ5</f>
        <v>23652.23</v>
      </c>
      <c r="FR5" s="24">
        <f>Balance!FR5</f>
        <v>23652.23</v>
      </c>
      <c r="FS5" s="24">
        <f>Balance!FS5</f>
        <v>23652.23</v>
      </c>
      <c r="FT5" s="24">
        <f>Balance!FT5</f>
        <v>23652.23</v>
      </c>
      <c r="FU5" s="24">
        <f>Balance!FU5</f>
        <v>23652.23</v>
      </c>
      <c r="FV5" s="24">
        <f>Balance!FV5</f>
        <v>23652.23</v>
      </c>
      <c r="FW5" s="24">
        <f>Balance!FW5</f>
        <v>23652.23</v>
      </c>
      <c r="FX5" s="24">
        <f>Balance!FX5</f>
        <v>24152.579999999998</v>
      </c>
      <c r="FY5" s="24">
        <f>Balance!FY5</f>
        <v>24152.579999999998</v>
      </c>
      <c r="FZ5" s="24">
        <f>Balance!FZ5</f>
        <v>24152.579999999998</v>
      </c>
      <c r="GA5" s="24">
        <f>Balance!GA5</f>
        <v>24152.579999999998</v>
      </c>
      <c r="GB5" s="24">
        <f>Balance!GB5</f>
        <v>24152.579999999998</v>
      </c>
      <c r="GC5" s="24">
        <f>Balance!GC5</f>
        <v>24152.579999999998</v>
      </c>
      <c r="GD5" s="24">
        <f>Balance!GD5</f>
        <v>24152.579999999998</v>
      </c>
      <c r="GE5" s="24">
        <f>Balance!GE5</f>
        <v>24152.579999999998</v>
      </c>
      <c r="GF5" s="24">
        <f>Balance!GF5</f>
        <v>24152.579999999998</v>
      </c>
      <c r="GG5" s="24">
        <f>Balance!GG5</f>
        <v>24152.579999999998</v>
      </c>
      <c r="GH5" s="24">
        <f>Balance!GH5</f>
        <v>24152.579999999998</v>
      </c>
      <c r="GI5" s="24">
        <f>Balance!GI5</f>
        <v>24152.579999999998</v>
      </c>
      <c r="GJ5" s="24">
        <f>Balance!GJ5</f>
        <v>24152.579999999998</v>
      </c>
      <c r="GK5" s="24">
        <f>Balance!GK5</f>
        <v>24152.579999999998</v>
      </c>
      <c r="GL5" s="24">
        <f>Balance!GL5</f>
        <v>24152.579999999998</v>
      </c>
      <c r="GM5" s="24">
        <f>Balance!GM5</f>
        <v>24152.579999999998</v>
      </c>
      <c r="GN5" s="24">
        <f>Balance!GN5</f>
        <v>24152.579999999998</v>
      </c>
      <c r="GO5" s="24">
        <f>Balance!GO5</f>
        <v>24152.579999999998</v>
      </c>
      <c r="GP5" s="24">
        <f>Balance!GP5</f>
        <v>24152.579999999998</v>
      </c>
      <c r="GQ5" s="24">
        <f>Balance!GQ5</f>
        <v>24152.579999999998</v>
      </c>
      <c r="GR5" s="24">
        <f>Balance!GR5</f>
        <v>24152.579999999998</v>
      </c>
      <c r="GS5" s="24">
        <f>Balance!GS5</f>
        <v>24152.579999999998</v>
      </c>
      <c r="GT5" s="24">
        <f>Balance!GT5</f>
        <v>24152.579999999998</v>
      </c>
      <c r="GU5" s="24">
        <f>Balance!GU5</f>
        <v>24152.579999999998</v>
      </c>
      <c r="GV5" s="24">
        <f>Balance!GV5</f>
        <v>24152.579999999998</v>
      </c>
      <c r="GW5" s="24">
        <f>Balance!GW5</f>
        <v>24152.579999999998</v>
      </c>
      <c r="GX5" s="24">
        <f>Balance!GX5</f>
        <v>24152.579999999998</v>
      </c>
      <c r="GY5" s="24">
        <f>Balance!GY5</f>
        <v>24152.579999999998</v>
      </c>
      <c r="GZ5" s="24">
        <f>Balance!GZ5</f>
        <v>24152.579999999998</v>
      </c>
      <c r="HA5" s="24">
        <f>Balance!HA5</f>
        <v>24152.579999999998</v>
      </c>
      <c r="HB5" s="24">
        <f>Balance!HB5</f>
        <v>24152.579999999998</v>
      </c>
      <c r="HC5" s="24">
        <f>Balance!HC5</f>
        <v>24152.579999999998</v>
      </c>
      <c r="HD5" s="24">
        <f>Balance!HD5</f>
        <v>24152.579999999998</v>
      </c>
      <c r="HE5" s="24">
        <f>Balance!HE5</f>
        <v>24152.579999999998</v>
      </c>
      <c r="HF5" s="24">
        <f>Balance!HF5</f>
        <v>24152.579999999998</v>
      </c>
      <c r="HG5" s="24">
        <f>Balance!HG5</f>
        <v>24152.579999999998</v>
      </c>
      <c r="HH5" s="24">
        <f>Balance!HH5</f>
        <v>24152.579999999998</v>
      </c>
      <c r="HI5" s="24">
        <f>Balance!HI5</f>
        <v>24152.579999999998</v>
      </c>
      <c r="HJ5" s="24">
        <f>Balance!HJ5</f>
        <v>24152.579999999998</v>
      </c>
      <c r="HK5" s="24">
        <f>Balance!HK5</f>
        <v>24152.579999999998</v>
      </c>
      <c r="HL5" s="24">
        <f>Balance!HL5</f>
        <v>24152.579999999998</v>
      </c>
      <c r="HM5" s="24">
        <f>Balance!HM5</f>
        <v>24152.579999999998</v>
      </c>
      <c r="HN5" s="24">
        <f>Balance!HN5</f>
        <v>24152.579999999998</v>
      </c>
      <c r="HO5" s="24">
        <f>Balance!HO5</f>
        <v>24152.579999999998</v>
      </c>
      <c r="HP5" s="24">
        <f>Balance!HP5</f>
        <v>24152.579999999998</v>
      </c>
      <c r="HQ5" s="24">
        <f>Balance!HQ5</f>
        <v>24152.579999999998</v>
      </c>
      <c r="HR5" s="24">
        <f>Balance!HR5</f>
        <v>24152.579999999998</v>
      </c>
      <c r="HS5" s="24">
        <f>Balance!HS5</f>
        <v>24152.579999999998</v>
      </c>
      <c r="HT5" s="24">
        <f>Balance!HT5</f>
        <v>24152.579999999998</v>
      </c>
      <c r="HU5" s="24">
        <f>Balance!HU5</f>
        <v>24152.579999999998</v>
      </c>
      <c r="HV5" s="24">
        <f>Balance!HV5</f>
        <v>24152.579999999998</v>
      </c>
      <c r="HW5" s="24">
        <f>Balance!HW5</f>
        <v>24152.579999999998</v>
      </c>
      <c r="HX5" s="24">
        <f>Balance!HX5</f>
        <v>24152.579999999998</v>
      </c>
      <c r="HY5" s="24">
        <f>Balance!HY5</f>
        <v>24152.579999999998</v>
      </c>
      <c r="HZ5" s="24">
        <f>Balance!HZ5</f>
        <v>24152.579999999998</v>
      </c>
      <c r="IA5" s="24">
        <f>Balance!IA5</f>
        <v>24152.579999999998</v>
      </c>
      <c r="IB5" s="24">
        <f>Balance!IB5</f>
        <v>24152.579999999998</v>
      </c>
      <c r="IC5" s="24">
        <f>Balance!IC5</f>
        <v>24152.579999999998</v>
      </c>
      <c r="ID5" s="24">
        <f>Balance!ID5</f>
        <v>24152.579999999998</v>
      </c>
      <c r="IE5" s="24">
        <f>Balance!IE5</f>
        <v>24152.579999999998</v>
      </c>
      <c r="IF5" s="24">
        <f>Balance!IF5</f>
        <v>24152.579999999998</v>
      </c>
      <c r="IG5" s="24">
        <f>Balance!IG5</f>
        <v>24152.579999999998</v>
      </c>
      <c r="IH5" s="24">
        <f>Balance!IH5</f>
        <v>24152.579999999998</v>
      </c>
      <c r="II5" s="24">
        <f>Balance!II5</f>
        <v>24152.579999999998</v>
      </c>
      <c r="IJ5" s="24">
        <f>Balance!IJ5</f>
        <v>24152.579999999998</v>
      </c>
      <c r="IK5" s="24">
        <f>Balance!IK5</f>
        <v>24152.579999999998</v>
      </c>
      <c r="IL5" s="24">
        <f>Balance!IL5</f>
        <v>24152.579999999998</v>
      </c>
      <c r="IM5" s="24">
        <f>Balance!IM5</f>
        <v>24152.579999999998</v>
      </c>
      <c r="IN5" s="24">
        <f>Balance!IN5</f>
        <v>24152.579999999998</v>
      </c>
      <c r="IO5" s="24">
        <f>Balance!IO5</f>
        <v>24152.579999999998</v>
      </c>
      <c r="IP5" s="24">
        <f>Balance!IP5</f>
        <v>24152.579999999998</v>
      </c>
      <c r="IQ5" s="24">
        <f>Balance!IQ5</f>
        <v>24152.579999999998</v>
      </c>
      <c r="IR5" s="24">
        <f>Balance!IR5</f>
        <v>24152.579999999998</v>
      </c>
      <c r="IS5" s="24">
        <f>Balance!IS5</f>
        <v>24152.579999999998</v>
      </c>
      <c r="IT5" s="24">
        <f>Balance!IT5</f>
        <v>24152.579999999998</v>
      </c>
      <c r="IU5" s="24">
        <f>Balance!IU5</f>
        <v>24152.579999999998</v>
      </c>
      <c r="IV5" s="24">
        <f>Balance!IV5</f>
        <v>24152.579999999998</v>
      </c>
      <c r="IW5" s="24">
        <f>Balance!IW5</f>
        <v>24152.579999999998</v>
      </c>
      <c r="IX5" s="24">
        <f>Balance!IX5</f>
        <v>24152.579999999998</v>
      </c>
      <c r="IY5" s="24">
        <f>Balance!IY5</f>
        <v>24152.579999999998</v>
      </c>
      <c r="IZ5" s="24">
        <f>Balance!IZ5</f>
        <v>24152.579999999998</v>
      </c>
      <c r="JA5" s="24">
        <f>Balance!JA5</f>
        <v>24152.579999999998</v>
      </c>
      <c r="JB5" s="24">
        <f>Balance!JB5</f>
        <v>24152.579999999998</v>
      </c>
      <c r="JC5" s="24">
        <f>Balance!JC5</f>
        <v>24152.579999999998</v>
      </c>
      <c r="JD5" s="24">
        <f>Balance!JD5</f>
        <v>24152.579999999998</v>
      </c>
      <c r="JE5" s="24">
        <f>Balance!JE5</f>
        <v>24152.579999999998</v>
      </c>
      <c r="JF5" s="24">
        <f>Balance!JF5</f>
        <v>24152.579999999998</v>
      </c>
      <c r="JG5" s="24">
        <f>Balance!JG5</f>
        <v>24152.579999999998</v>
      </c>
      <c r="JH5" s="24">
        <f>Balance!JH5</f>
        <v>24152.579999999998</v>
      </c>
      <c r="JI5" s="24">
        <f>Balance!JI5</f>
        <v>24152.579999999998</v>
      </c>
      <c r="JJ5" s="24">
        <f>Balance!JJ5</f>
        <v>24152.579999999998</v>
      </c>
      <c r="JK5" s="24">
        <f>Balance!JK5</f>
        <v>24152.579999999998</v>
      </c>
      <c r="JL5" s="24">
        <f>Balance!JL5</f>
        <v>24152.579999999998</v>
      </c>
      <c r="JM5" s="24">
        <f>Balance!JM5</f>
        <v>24152.579999999998</v>
      </c>
      <c r="JN5" s="24">
        <f>Balance!JN5</f>
        <v>24152.579999999998</v>
      </c>
      <c r="JO5" s="24">
        <f>Balance!JO5</f>
        <v>24152.579999999998</v>
      </c>
      <c r="JP5" s="24">
        <f>Balance!JP5</f>
        <v>24152.579999999998</v>
      </c>
      <c r="JQ5" s="24">
        <f>Balance!JQ5</f>
        <v>24152.579999999998</v>
      </c>
      <c r="JR5" s="24">
        <f>Balance!JR5</f>
        <v>24152.579999999998</v>
      </c>
      <c r="JS5" s="24">
        <f>Balance!JS5</f>
        <v>24152.579999999998</v>
      </c>
      <c r="JT5" s="24">
        <f>Balance!JT5</f>
        <v>24152.579999999998</v>
      </c>
      <c r="JU5" s="24">
        <f>Balance!JU5</f>
        <v>24152.579999999998</v>
      </c>
      <c r="JV5" s="24">
        <f>Balance!JV5</f>
        <v>24152.579999999998</v>
      </c>
      <c r="JW5" s="24">
        <f>Balance!JW5</f>
        <v>24152.579999999998</v>
      </c>
      <c r="JX5" s="24">
        <f>Balance!JX5</f>
        <v>24152.579999999998</v>
      </c>
      <c r="JY5" s="24">
        <f>Balance!JY5</f>
        <v>24152.579999999998</v>
      </c>
      <c r="JZ5" s="24">
        <f>Balance!JZ5</f>
        <v>24152.579999999998</v>
      </c>
      <c r="KA5" s="24">
        <f>Balance!KA5</f>
        <v>24152.579999999998</v>
      </c>
      <c r="KB5" s="24">
        <f>Balance!KB5</f>
        <v>24152.579999999998</v>
      </c>
      <c r="KC5" s="24">
        <f>Balance!KC5</f>
        <v>24152.579999999998</v>
      </c>
      <c r="KD5" s="24">
        <f>Balance!KD5</f>
        <v>24152.579999999998</v>
      </c>
      <c r="KE5" s="24">
        <f>Balance!KE5</f>
        <v>24152.579999999998</v>
      </c>
      <c r="KF5" s="24">
        <f>Balance!KF5</f>
        <v>24152.579999999998</v>
      </c>
      <c r="KG5" s="28">
        <f>Balance!KG5</f>
        <v>24152.579999999998</v>
      </c>
    </row>
    <row r="6" spans="1:293" s="1" customFormat="1">
      <c r="A6" s="194"/>
      <c r="B6" s="39" t="s">
        <v>121</v>
      </c>
      <c r="C6" s="39">
        <v>400</v>
      </c>
      <c r="D6" s="45">
        <f t="shared" si="0"/>
        <v>839125.92907863611</v>
      </c>
      <c r="E6" s="30">
        <f>Balance!E6</f>
        <v>4435.7626873633708</v>
      </c>
      <c r="F6" s="30">
        <f>Balance!F6</f>
        <v>6728.0926873633707</v>
      </c>
      <c r="G6" s="30">
        <f>Balance!G6</f>
        <v>6889.7626873633699</v>
      </c>
      <c r="H6" s="30">
        <f>Balance!H6</f>
        <v>6275.0826873633705</v>
      </c>
      <c r="I6" s="30">
        <f>Balance!I6</f>
        <v>27240.752687363369</v>
      </c>
      <c r="J6" s="30">
        <f>Balance!J6</f>
        <v>10647.23268736337</v>
      </c>
      <c r="K6" s="24">
        <f>Balance!K6</f>
        <v>10980.252687363371</v>
      </c>
      <c r="L6" s="24">
        <f>Balance!L6</f>
        <v>11785.592687363371</v>
      </c>
      <c r="M6" s="24">
        <f>Balance!M6</f>
        <v>10931.39268736337</v>
      </c>
      <c r="N6" s="24">
        <f>Balance!N6</f>
        <v>32908.284704420214</v>
      </c>
      <c r="O6" s="24">
        <f>Balance!O6</f>
        <v>11834.485809233876</v>
      </c>
      <c r="P6" s="24">
        <f>Balance!P6</f>
        <v>10852.455809233876</v>
      </c>
      <c r="Q6" s="24">
        <f>Balance!Q6</f>
        <v>12717.295809233878</v>
      </c>
      <c r="R6" s="24">
        <f>Balance!R6</f>
        <v>11253.005809233877</v>
      </c>
      <c r="S6" s="24">
        <f>Balance!S6</f>
        <v>12291.295809233876</v>
      </c>
      <c r="T6" s="24">
        <f>Balance!T6</f>
        <v>11683.115809233877</v>
      </c>
      <c r="U6" s="24">
        <f>Balance!U6</f>
        <v>16870.425809233875</v>
      </c>
      <c r="V6" s="24">
        <f>Balance!V6</f>
        <v>26093.595809233917</v>
      </c>
      <c r="W6" s="24">
        <f>Balance!W6</f>
        <v>17084.185809233877</v>
      </c>
      <c r="X6" s="24">
        <f>Balance!X6</f>
        <v>16303.575809233876</v>
      </c>
      <c r="Y6" s="24">
        <f>Balance!Y6</f>
        <v>16959.505809233877</v>
      </c>
      <c r="Z6" s="24">
        <f>Balance!Z6</f>
        <v>14922.944744669623</v>
      </c>
      <c r="AA6" s="24">
        <f>Balance!AA6</f>
        <v>12284.064744669622</v>
      </c>
      <c r="AB6" s="24">
        <f>Balance!AB6</f>
        <v>13395.22474466962</v>
      </c>
      <c r="AC6" s="24">
        <f>Balance!AC6</f>
        <v>14821.714744669624</v>
      </c>
      <c r="AD6" s="24">
        <f>Balance!AD6</f>
        <v>12455.05474466962</v>
      </c>
      <c r="AE6" s="24">
        <f>Balance!AE6</f>
        <v>11922.874744669622</v>
      </c>
      <c r="AF6" s="24">
        <f>Balance!AF6</f>
        <v>11409.65474466962</v>
      </c>
      <c r="AG6" s="24">
        <f>Balance!AG6</f>
        <v>11026.384744669622</v>
      </c>
      <c r="AH6" s="24">
        <f>Balance!AH6</f>
        <v>12264.07474466962</v>
      </c>
      <c r="AI6" s="24">
        <f>Balance!AI6</f>
        <v>12938.384744669622</v>
      </c>
      <c r="AJ6" s="24">
        <f>Balance!AJ6</f>
        <v>11435.264744669621</v>
      </c>
      <c r="AK6" s="24">
        <f>Balance!AK6</f>
        <v>18791.65474466962</v>
      </c>
      <c r="AL6" s="24">
        <f>Balance!AL6</f>
        <v>15759.654859174931</v>
      </c>
      <c r="AM6" s="24">
        <f>Balance!AM6</f>
        <v>15146.014859174933</v>
      </c>
      <c r="AN6" s="24">
        <f>Balance!AN6</f>
        <v>15223.154859174931</v>
      </c>
      <c r="AO6" s="24">
        <f>Balance!AO6</f>
        <v>19969.194859174931</v>
      </c>
      <c r="AP6" s="24">
        <f>Balance!AP6</f>
        <v>13973.414859174931</v>
      </c>
      <c r="AQ6" s="24">
        <f>Balance!AQ6</f>
        <v>34238.924859174935</v>
      </c>
      <c r="AR6" s="24">
        <f>Balance!AR6</f>
        <v>11416.834859174931</v>
      </c>
      <c r="AS6" s="24">
        <f>Balance!AS6</f>
        <v>14131.374859174932</v>
      </c>
      <c r="AT6" s="24">
        <f>Balance!AT6</f>
        <v>14699.224859174932</v>
      </c>
      <c r="AU6" s="24">
        <f>Balance!AU6</f>
        <v>14803.564859174932</v>
      </c>
      <c r="AV6" s="24">
        <f>Balance!AV6</f>
        <v>16337.654859174932</v>
      </c>
      <c r="AW6" s="24">
        <f>Balance!AW6</f>
        <v>24197.534859174972</v>
      </c>
      <c r="AX6" s="24">
        <f>Balance!AX6</f>
        <v>13126.059767937973</v>
      </c>
      <c r="AY6" s="24">
        <f>Balance!AY6</f>
        <v>13126.059767937973</v>
      </c>
      <c r="AZ6" s="24">
        <f>Balance!AZ6</f>
        <v>13126.059767937973</v>
      </c>
      <c r="BA6" s="24">
        <f>Balance!BA6</f>
        <v>11451.203323493526</v>
      </c>
      <c r="BB6" s="24">
        <f>Balance!BB6</f>
        <v>12011.322348734237</v>
      </c>
      <c r="BC6" s="24">
        <f>Balance!BC6</f>
        <v>11208.983759171946</v>
      </c>
      <c r="BD6" s="24">
        <f>Balance!BD6</f>
        <v>10448.983759171946</v>
      </c>
      <c r="BE6" s="24">
        <f>Balance!BE6</f>
        <v>12358.983759171946</v>
      </c>
      <c r="BF6" s="24">
        <f>Balance!BF6</f>
        <v>9851.7937591719474</v>
      </c>
      <c r="BG6" s="24">
        <f>Balance!BG6</f>
        <v>9724.7937591719474</v>
      </c>
      <c r="BH6" s="24">
        <f>Balance!BH6</f>
        <v>9075.9937591719554</v>
      </c>
      <c r="BI6" s="24">
        <f>Balance!BI6</f>
        <v>10085.993759171957</v>
      </c>
      <c r="BJ6" s="24">
        <f>Balance!BJ6</f>
        <v>9005.4474374982819</v>
      </c>
      <c r="BK6" s="24">
        <f>Balance!BK6</f>
        <v>16314.357437498249</v>
      </c>
      <c r="BL6" s="24">
        <f>Balance!BL6</f>
        <v>9005.4474374982819</v>
      </c>
      <c r="BM6" s="24">
        <f>Balance!BM6</f>
        <v>8875.4474374982819</v>
      </c>
      <c r="BN6" s="199">
        <f>Balance!BN6</f>
        <v>8435.4474374982819</v>
      </c>
      <c r="BO6" s="24">
        <f>Balance!BO6</f>
        <v>8375.4474374982819</v>
      </c>
      <c r="BP6" s="24">
        <f>Balance!BP6</f>
        <v>6165.4474374982838</v>
      </c>
      <c r="BQ6" s="24">
        <f>Balance!BQ6</f>
        <v>6025.4474374982838</v>
      </c>
      <c r="BR6" s="24">
        <f>Balance!BR6</f>
        <v>6165.4474374982838</v>
      </c>
      <c r="BS6" s="24">
        <f>Balance!BS6</f>
        <v>6154.4474374982838</v>
      </c>
      <c r="BT6" s="24">
        <f>Balance!BT6</f>
        <v>6205.9674374982842</v>
      </c>
      <c r="BU6" s="24">
        <f>Balance!BU6</f>
        <v>6215.9674374982842</v>
      </c>
      <c r="BV6" s="24">
        <f>Balance!BV6</f>
        <v>6344.198140553779</v>
      </c>
      <c r="BW6" s="24">
        <f>Balance!BW6</f>
        <v>6204.198140553779</v>
      </c>
      <c r="BX6" s="24">
        <f>Balance!BX6</f>
        <v>6344.198140553779</v>
      </c>
      <c r="BY6" s="24">
        <f>Balance!BY6</f>
        <v>6204.198140553779</v>
      </c>
      <c r="BZ6" s="24">
        <f>Balance!BZ6</f>
        <v>6130.3933538063284</v>
      </c>
      <c r="CA6" s="24">
        <f>Balance!CA6</f>
        <v>5990.3933538063284</v>
      </c>
      <c r="CB6" s="24">
        <f>Balance!CB6</f>
        <v>6130.3933538063284</v>
      </c>
      <c r="CC6" s="24">
        <f>Balance!CC6</f>
        <v>5990.3933538063284</v>
      </c>
      <c r="CD6" s="24">
        <f>Balance!CD6</f>
        <v>6130.3933538063284</v>
      </c>
      <c r="CE6" s="24">
        <f>Balance!CE6</f>
        <v>5990.3933538063284</v>
      </c>
      <c r="CF6" s="24">
        <f>Balance!CF6</f>
        <v>6041.5933538063282</v>
      </c>
      <c r="CG6" s="24">
        <f>Balance!CG6</f>
        <v>6051.5933538063282</v>
      </c>
      <c r="CH6" s="24">
        <f>Balance!CH6</f>
        <v>5918.9084764897616</v>
      </c>
      <c r="CI6" s="24">
        <f>Balance!CI6</f>
        <v>5778.9084764897616</v>
      </c>
      <c r="CJ6" s="24">
        <f>Balance!CJ6</f>
        <v>5918.9084764897616</v>
      </c>
      <c r="CK6" s="24">
        <f>Balance!CK6</f>
        <v>5778.9084764897616</v>
      </c>
      <c r="CL6" s="24">
        <f>Balance!CL6</f>
        <v>5918.9084764897616</v>
      </c>
      <c r="CM6" s="24">
        <f>Balance!CM6</f>
        <v>5778.9084764897616</v>
      </c>
      <c r="CN6" s="24">
        <f>Balance!CN6</f>
        <v>5818.9084764897616</v>
      </c>
      <c r="CO6" s="24">
        <f>Balance!CO6</f>
        <v>5778.9084764897616</v>
      </c>
      <c r="CP6" s="24">
        <f>Balance!CP6</f>
        <v>5818.9084764897616</v>
      </c>
      <c r="CQ6" s="24">
        <f>Balance!CQ6</f>
        <v>5778.9084764897616</v>
      </c>
      <c r="CR6" s="24">
        <f>Balance!CR6</f>
        <v>5730.1084764897614</v>
      </c>
      <c r="CS6" s="24">
        <f>Balance!CS6</f>
        <v>5840.1084764897614</v>
      </c>
      <c r="CT6" s="24">
        <f>Balance!CT6</f>
        <v>5821.5043318935259</v>
      </c>
      <c r="CU6" s="24">
        <f>Balance!CU6</f>
        <v>5781.5043318935259</v>
      </c>
      <c r="CV6" s="24">
        <f>Balance!CV6</f>
        <v>5821.5043318935259</v>
      </c>
      <c r="CW6" s="24">
        <f>Balance!CW6</f>
        <v>5781.5043318935259</v>
      </c>
      <c r="CX6" s="24">
        <f>Balance!CX6</f>
        <v>5821.5043318935259</v>
      </c>
      <c r="CY6" s="24">
        <f>Balance!CY6</f>
        <v>5781.5043318935259</v>
      </c>
      <c r="CZ6" s="24">
        <f>Balance!CZ6</f>
        <v>5821.5043318935259</v>
      </c>
      <c r="DA6" s="24">
        <f>Balance!DA6</f>
        <v>5781.5043318935259</v>
      </c>
      <c r="DB6" s="24">
        <f>Balance!DB6</f>
        <v>5821.5043318935259</v>
      </c>
      <c r="DC6" s="24">
        <f>Balance!DC6</f>
        <v>5781.5043318935259</v>
      </c>
      <c r="DD6" s="24">
        <f>Balance!DD6</f>
        <v>5732.7043318935266</v>
      </c>
      <c r="DE6" s="24">
        <f>Balance!DE6</f>
        <v>5842.7043318935266</v>
      </c>
      <c r="DF6" s="24">
        <f>Balance!DF6</f>
        <v>5870.629535281324</v>
      </c>
      <c r="DG6" s="24">
        <f>Balance!DG6</f>
        <v>5830.629535281324</v>
      </c>
      <c r="DH6" s="24">
        <f>Balance!DH6</f>
        <v>5870.629535281324</v>
      </c>
      <c r="DI6" s="24">
        <f>Balance!DI6</f>
        <v>5830.629535281324</v>
      </c>
      <c r="DJ6" s="24">
        <f>Balance!DJ6</f>
        <v>5870.629535281324</v>
      </c>
      <c r="DK6" s="24">
        <f>Balance!DK6</f>
        <v>5923.9895352813237</v>
      </c>
      <c r="DL6" s="24">
        <f>Balance!DL6</f>
        <v>5741.3095352813234</v>
      </c>
      <c r="DM6" s="24">
        <f>Balance!DM6</f>
        <v>5701.3095352813234</v>
      </c>
      <c r="DN6" s="24">
        <f>Balance!DN6</f>
        <v>5741.3095352813234</v>
      </c>
      <c r="DO6" s="24">
        <f>Balance!DO6</f>
        <v>5701.3095352813234</v>
      </c>
      <c r="DP6" s="24">
        <f>Balance!DP6</f>
        <v>5652.5095352813241</v>
      </c>
      <c r="DQ6" s="24">
        <f>Balance!DQ6</f>
        <v>5985.1895352813235</v>
      </c>
      <c r="DR6" s="24">
        <f>Balance!DR6</f>
        <v>5797.1028990196</v>
      </c>
      <c r="DS6" s="24">
        <f>Balance!DS6</f>
        <v>5757.1028990196</v>
      </c>
      <c r="DT6" s="24">
        <f>Balance!DT6</f>
        <v>5797.1028990196</v>
      </c>
      <c r="DU6" s="24">
        <f>Balance!DU6</f>
        <v>5757.1028990196</v>
      </c>
      <c r="DV6" s="24">
        <f>Balance!DV6</f>
        <v>5797.1028990196</v>
      </c>
      <c r="DW6" s="24">
        <f>Balance!DW6</f>
        <v>5979.7828990196003</v>
      </c>
      <c r="DX6" s="24">
        <f>Balance!DX6</f>
        <v>5797.1028990196</v>
      </c>
      <c r="DY6" s="24">
        <f>Balance!DY6</f>
        <v>5757.1028990196</v>
      </c>
      <c r="DZ6" s="24">
        <f>Balance!DZ6</f>
        <v>5797.1028990196</v>
      </c>
      <c r="EA6" s="24">
        <f>Balance!EA6</f>
        <v>5757.1028990196</v>
      </c>
      <c r="EB6" s="24">
        <f>Balance!EB6</f>
        <v>5708.3028990196008</v>
      </c>
      <c r="EC6" s="24">
        <f>Balance!EC6</f>
        <v>6040.9828990196002</v>
      </c>
      <c r="ED6" s="24">
        <f>Balance!ED6</f>
        <v>5855.6527957032522</v>
      </c>
      <c r="EE6" s="24">
        <f>Balance!EE6</f>
        <v>5815.6527957032522</v>
      </c>
      <c r="EF6" s="24">
        <f>Balance!EF6</f>
        <v>5855.6527957032522</v>
      </c>
      <c r="EG6" s="24">
        <f>Balance!EG6</f>
        <v>5815.6527957032522</v>
      </c>
      <c r="EH6" s="24">
        <f>Balance!EH6</f>
        <v>5855.6527957032522</v>
      </c>
      <c r="EI6" s="24">
        <f>Balance!EI6</f>
        <v>6038.3327957032525</v>
      </c>
      <c r="EJ6" s="24">
        <f>Balance!EJ6</f>
        <v>5855.6527957032522</v>
      </c>
      <c r="EK6" s="24">
        <f>Balance!EK6</f>
        <v>5815.6527957032522</v>
      </c>
      <c r="EL6" s="24">
        <f>Balance!EL6</f>
        <v>5855.6527957032522</v>
      </c>
      <c r="EM6" s="24">
        <f>Balance!EM6</f>
        <v>5815.6527957032522</v>
      </c>
      <c r="EN6" s="24">
        <f>Balance!EN6</f>
        <v>5766.8527957032529</v>
      </c>
      <c r="EO6" s="24">
        <f>Balance!EO6</f>
        <v>6099.5327957032532</v>
      </c>
      <c r="EP6" s="24">
        <f>Balance!EP6</f>
        <v>5917.09669401473</v>
      </c>
      <c r="EQ6" s="24">
        <f>Balance!EQ6</f>
        <v>5877.09669401473</v>
      </c>
      <c r="ER6" s="24">
        <f>Balance!ER6</f>
        <v>5917.09669401473</v>
      </c>
      <c r="ES6" s="24">
        <f>Balance!ES6</f>
        <v>5877.09669401473</v>
      </c>
      <c r="ET6" s="24">
        <f>Balance!ET6</f>
        <v>5917.09669401473</v>
      </c>
      <c r="EU6" s="24">
        <f>Balance!EU6</f>
        <v>6099.7766940147303</v>
      </c>
      <c r="EV6" s="24">
        <f>Balance!EV6</f>
        <v>5917.09669401473</v>
      </c>
      <c r="EW6" s="24">
        <f>Balance!EW6</f>
        <v>5877.09669401473</v>
      </c>
      <c r="EX6" s="24">
        <f>Balance!EX6</f>
        <v>5917.09669401473</v>
      </c>
      <c r="EY6" s="24">
        <f>Balance!EY6</f>
        <v>5877.09669401473</v>
      </c>
      <c r="EZ6" s="24">
        <f>Balance!EZ6</f>
        <v>5828.2966940147307</v>
      </c>
      <c r="FA6" s="24">
        <f>Balance!FA6</f>
        <v>6160.9766940147301</v>
      </c>
      <c r="FB6" s="24">
        <f>Balance!FB6</f>
        <v>5981.5789666296441</v>
      </c>
      <c r="FC6" s="24">
        <f>Balance!FC6</f>
        <v>5941.5789666296441</v>
      </c>
      <c r="FD6" s="24">
        <f>Balance!FD6</f>
        <v>5981.5789666296441</v>
      </c>
      <c r="FE6" s="24">
        <f>Balance!FE6</f>
        <v>4546.1338723975732</v>
      </c>
      <c r="FF6" s="24">
        <f>Balance!FF6</f>
        <v>4546.1338723975732</v>
      </c>
      <c r="FG6" s="24">
        <f>Balance!FG6</f>
        <v>4546.1338723975732</v>
      </c>
      <c r="FH6" s="24">
        <f>Balance!FH6</f>
        <v>4546.1338723975732</v>
      </c>
      <c r="FI6" s="24">
        <f>Balance!FI6</f>
        <v>4546.1338723975732</v>
      </c>
      <c r="FJ6" s="24">
        <f>Balance!FJ6</f>
        <v>4546.1338723975732</v>
      </c>
      <c r="FK6" s="24">
        <f>Balance!FK6</f>
        <v>4546.1338723975732</v>
      </c>
      <c r="FL6" s="24">
        <f>Balance!FL6</f>
        <v>4546.1338723975732</v>
      </c>
      <c r="FM6" s="24">
        <f>Balance!FM6</f>
        <v>4546.1338723975732</v>
      </c>
      <c r="FN6" s="24">
        <f>Balance!FN6</f>
        <v>4546.1338723975732</v>
      </c>
      <c r="FO6" s="24">
        <f>Balance!FO6</f>
        <v>4546.1338723975732</v>
      </c>
      <c r="FP6" s="24">
        <f>Balance!FP6</f>
        <v>4546.1338723975732</v>
      </c>
      <c r="FQ6" s="24">
        <f>Balance!FQ6</f>
        <v>4546.1338723975732</v>
      </c>
      <c r="FR6" s="24">
        <f>Balance!FR6</f>
        <v>4546.1338723975732</v>
      </c>
      <c r="FS6" s="24">
        <f>Balance!FS6</f>
        <v>4546.1338723975732</v>
      </c>
      <c r="FT6" s="24">
        <f>Balance!FT6</f>
        <v>4546.1338723975732</v>
      </c>
      <c r="FU6" s="24">
        <f>Balance!FU6</f>
        <v>4546.1338723975732</v>
      </c>
      <c r="FV6" s="24">
        <f>Balance!FV6</f>
        <v>4546.1338723975732</v>
      </c>
      <c r="FW6" s="24">
        <f>Balance!FW6</f>
        <v>4546.1338723975732</v>
      </c>
      <c r="FX6" s="24">
        <f>Balance!FX6</f>
        <v>4546.1338723975732</v>
      </c>
      <c r="FY6" s="24">
        <f>Balance!FY6</f>
        <v>4546.1338723975732</v>
      </c>
      <c r="FZ6" s="24">
        <f>Balance!FZ6</f>
        <v>4546.1338723975732</v>
      </c>
      <c r="GA6" s="24">
        <f>Balance!GA6</f>
        <v>4546.1338723975732</v>
      </c>
      <c r="GB6" s="24">
        <f>Balance!GB6</f>
        <v>4546.1338723975732</v>
      </c>
      <c r="GC6" s="24">
        <f>Balance!GC6</f>
        <v>4546.1338723975732</v>
      </c>
      <c r="GD6" s="24">
        <f>Balance!GD6</f>
        <v>4546.1338723975732</v>
      </c>
      <c r="GE6" s="24">
        <f>Balance!GE6</f>
        <v>4546.1338723975732</v>
      </c>
      <c r="GF6" s="24">
        <f>Balance!GF6</f>
        <v>4546.1338723975732</v>
      </c>
      <c r="GG6" s="24">
        <f>Balance!GG6</f>
        <v>4546.1338723975732</v>
      </c>
      <c r="GH6" s="24">
        <f>Balance!GH6</f>
        <v>4546.1338723975732</v>
      </c>
      <c r="GI6" s="24">
        <f>Balance!GI6</f>
        <v>4546.1338723975732</v>
      </c>
      <c r="GJ6" s="24">
        <f>Balance!GJ6</f>
        <v>4546.1338723975732</v>
      </c>
      <c r="GK6" s="24">
        <f>Balance!GK6</f>
        <v>4546.1338723975732</v>
      </c>
      <c r="GL6" s="24">
        <f>Balance!GL6</f>
        <v>4546.1338723975732</v>
      </c>
      <c r="GM6" s="24">
        <f>Balance!GM6</f>
        <v>4546.1338723975732</v>
      </c>
      <c r="GN6" s="24">
        <f>Balance!GN6</f>
        <v>4546.1338723975732</v>
      </c>
      <c r="GO6" s="24">
        <f>Balance!GO6</f>
        <v>4546.1338723975732</v>
      </c>
      <c r="GP6" s="24">
        <f>Balance!GP6</f>
        <v>4546.1338723975732</v>
      </c>
      <c r="GQ6" s="24">
        <f>Balance!GQ6</f>
        <v>4546.1338723975732</v>
      </c>
      <c r="GR6" s="24">
        <f>Balance!GR6</f>
        <v>4546.1338723975732</v>
      </c>
      <c r="GS6" s="24">
        <f>Balance!GS6</f>
        <v>4546.1338723975732</v>
      </c>
      <c r="GT6" s="24">
        <f>Balance!GT6</f>
        <v>4546.1338723975732</v>
      </c>
      <c r="GU6" s="24">
        <f>Balance!GU6</f>
        <v>4546.1338723975732</v>
      </c>
      <c r="GV6" s="24">
        <f>Balance!GV6</f>
        <v>4546.1338723975732</v>
      </c>
      <c r="GW6" s="24">
        <f>Balance!GW6</f>
        <v>4546.1338723975732</v>
      </c>
      <c r="GX6" s="24">
        <f>Balance!GX6</f>
        <v>4546.1338723975732</v>
      </c>
      <c r="GY6" s="24">
        <f>Balance!GY6</f>
        <v>4546.1338723975732</v>
      </c>
      <c r="GZ6" s="24">
        <f>Balance!GZ6</f>
        <v>4546.1338723975732</v>
      </c>
      <c r="HA6" s="24">
        <f>Balance!HA6</f>
        <v>4546.1338723975732</v>
      </c>
      <c r="HB6" s="24">
        <f>Balance!HB6</f>
        <v>4546.1338723975732</v>
      </c>
      <c r="HC6" s="24">
        <f>Balance!HC6</f>
        <v>4546.1338723975732</v>
      </c>
      <c r="HD6" s="24">
        <f>Balance!HD6</f>
        <v>4546.1338723975732</v>
      </c>
      <c r="HE6" s="24">
        <f>Balance!HE6</f>
        <v>4546.1338723975732</v>
      </c>
      <c r="HF6" s="24">
        <f>Balance!HF6</f>
        <v>4546.1338723975732</v>
      </c>
      <c r="HG6" s="24">
        <f>Balance!HG6</f>
        <v>4546.1338723975732</v>
      </c>
      <c r="HH6" s="24">
        <f>Balance!HH6</f>
        <v>4546.1338723975732</v>
      </c>
      <c r="HI6" s="24">
        <f>Balance!HI6</f>
        <v>4546.1338723975732</v>
      </c>
      <c r="HJ6" s="24">
        <f>Balance!HJ6</f>
        <v>4546.1338723975732</v>
      </c>
      <c r="HK6" s="24">
        <f>Balance!HK6</f>
        <v>4546.1338723975732</v>
      </c>
      <c r="HL6" s="24">
        <f>Balance!HL6</f>
        <v>4546.1338723975732</v>
      </c>
      <c r="HM6" s="24">
        <f>Balance!HM6</f>
        <v>4546.1338723975732</v>
      </c>
      <c r="HN6" s="24">
        <f>Balance!HN6</f>
        <v>4546.1338723975732</v>
      </c>
      <c r="HO6" s="24">
        <f>Balance!HO6</f>
        <v>4546.1338723975732</v>
      </c>
      <c r="HP6" s="24">
        <f>Balance!HP6</f>
        <v>4546.1338723975732</v>
      </c>
      <c r="HQ6" s="24">
        <f>Balance!HQ6</f>
        <v>4546.1338723975732</v>
      </c>
      <c r="HR6" s="24">
        <f>Balance!HR6</f>
        <v>4546.1338723975732</v>
      </c>
      <c r="HS6" s="24">
        <f>Balance!HS6</f>
        <v>4546.1338723975732</v>
      </c>
      <c r="HT6" s="24">
        <f>Balance!HT6</f>
        <v>4546.1338723975732</v>
      </c>
      <c r="HU6" s="24">
        <f>Balance!HU6</f>
        <v>4546.1338723975732</v>
      </c>
      <c r="HV6" s="24">
        <f>Balance!HV6</f>
        <v>4546.1338723975732</v>
      </c>
      <c r="HW6" s="24">
        <f>Balance!HW6</f>
        <v>4546.1338723975732</v>
      </c>
      <c r="HX6" s="24">
        <f>Balance!HX6</f>
        <v>4546.1338723975732</v>
      </c>
      <c r="HY6" s="24">
        <f>Balance!HY6</f>
        <v>4546.1338723975732</v>
      </c>
      <c r="HZ6" s="24">
        <f>Balance!HZ6</f>
        <v>4546.1338723975732</v>
      </c>
      <c r="IA6" s="24">
        <f>Balance!IA6</f>
        <v>4546.1338723975732</v>
      </c>
      <c r="IB6" s="24">
        <f>Balance!IB6</f>
        <v>4546.1338723975732</v>
      </c>
      <c r="IC6" s="24">
        <f>Balance!IC6</f>
        <v>4546.1338723975732</v>
      </c>
      <c r="ID6" s="24">
        <f>Balance!ID6</f>
        <v>4546.1338723975732</v>
      </c>
      <c r="IE6" s="24">
        <f>Balance!IE6</f>
        <v>4546.1338723975732</v>
      </c>
      <c r="IF6" s="24">
        <f>Balance!IF6</f>
        <v>4546.1338723975732</v>
      </c>
      <c r="IG6" s="24">
        <f>Balance!IG6</f>
        <v>4546.1338723975732</v>
      </c>
      <c r="IH6" s="24">
        <f>Balance!IH6</f>
        <v>4546.1338723975732</v>
      </c>
      <c r="II6" s="24">
        <f>Balance!II6</f>
        <v>4546.1338723975732</v>
      </c>
      <c r="IJ6" s="24">
        <f>Balance!IJ6</f>
        <v>4546.1338723975732</v>
      </c>
      <c r="IK6" s="24">
        <f>Balance!IK6</f>
        <v>4546.1338723975732</v>
      </c>
      <c r="IL6" s="24">
        <f>Balance!IL6</f>
        <v>4546.1338723975732</v>
      </c>
      <c r="IM6" s="24">
        <f>Balance!IM6</f>
        <v>4546.1338723975732</v>
      </c>
      <c r="IN6" s="24">
        <f>Balance!IN6</f>
        <v>4546.1338723975732</v>
      </c>
      <c r="IO6" s="24">
        <f>Balance!IO6</f>
        <v>4546.1338723975732</v>
      </c>
      <c r="IP6" s="24">
        <f>Balance!IP6</f>
        <v>4546.1338723975732</v>
      </c>
      <c r="IQ6" s="24">
        <f>Balance!IQ6</f>
        <v>4546.1338723975732</v>
      </c>
      <c r="IR6" s="24">
        <f>Balance!IR6</f>
        <v>4546.1338723975732</v>
      </c>
      <c r="IS6" s="24">
        <f>Balance!IS6</f>
        <v>4546.1338723975732</v>
      </c>
      <c r="IT6" s="24">
        <f>Balance!IT6</f>
        <v>4546.1338723975732</v>
      </c>
      <c r="IU6" s="24">
        <f>Balance!IU6</f>
        <v>4546.1338723975732</v>
      </c>
      <c r="IV6" s="24">
        <f>Balance!IV6</f>
        <v>4546.1338723975732</v>
      </c>
      <c r="IW6" s="24">
        <f>Balance!IW6</f>
        <v>4546.1338723975732</v>
      </c>
      <c r="IX6" s="24">
        <f>Balance!IX6</f>
        <v>4546.1338723975732</v>
      </c>
      <c r="IY6" s="24">
        <f>Balance!IY6</f>
        <v>4546.1338723975732</v>
      </c>
      <c r="IZ6" s="24">
        <f>Balance!IZ6</f>
        <v>4546.1338723975732</v>
      </c>
      <c r="JA6" s="24">
        <f>Balance!JA6</f>
        <v>4546.1338723975732</v>
      </c>
      <c r="JB6" s="24">
        <f>Balance!JB6</f>
        <v>4546.1338723975732</v>
      </c>
      <c r="JC6" s="24">
        <f>Balance!JC6</f>
        <v>4546.1338723975732</v>
      </c>
      <c r="JD6" s="24">
        <f>Balance!JD6</f>
        <v>4546.1338723975732</v>
      </c>
      <c r="JE6" s="24">
        <f>Balance!JE6</f>
        <v>4546.1338723975732</v>
      </c>
      <c r="JF6" s="24">
        <f>Balance!JF6</f>
        <v>4546.1338723975732</v>
      </c>
      <c r="JG6" s="24">
        <f>Balance!JG6</f>
        <v>4546.1338723975732</v>
      </c>
      <c r="JH6" s="24">
        <f>Balance!JH6</f>
        <v>4546.1338723975732</v>
      </c>
      <c r="JI6" s="24">
        <f>Balance!JI6</f>
        <v>4546.1338723975732</v>
      </c>
      <c r="JJ6" s="24">
        <f>Balance!JJ6</f>
        <v>4546.1338723975732</v>
      </c>
      <c r="JK6" s="24">
        <f>Balance!JK6</f>
        <v>4546.1338723975732</v>
      </c>
      <c r="JL6" s="24">
        <f>Balance!JL6</f>
        <v>4546.1338723975732</v>
      </c>
      <c r="JM6" s="24">
        <f>Balance!JM6</f>
        <v>4546.1338723975732</v>
      </c>
      <c r="JN6" s="24">
        <f>Balance!JN6</f>
        <v>4546.1338723975732</v>
      </c>
      <c r="JO6" s="24">
        <f>Balance!JO6</f>
        <v>4546.1338723975732</v>
      </c>
      <c r="JP6" s="24">
        <f>Balance!JP6</f>
        <v>4546.1338723975732</v>
      </c>
      <c r="JQ6" s="24">
        <f>Balance!JQ6</f>
        <v>4546.1338723975732</v>
      </c>
      <c r="JR6" s="24">
        <f>Balance!JR6</f>
        <v>4546.1338723975732</v>
      </c>
      <c r="JS6" s="24">
        <f>Balance!JS6</f>
        <v>4546.1338723975732</v>
      </c>
      <c r="JT6" s="24">
        <f>Balance!JT6</f>
        <v>4546.1338723975732</v>
      </c>
      <c r="JU6" s="24">
        <f>Balance!JU6</f>
        <v>4546.1338723975732</v>
      </c>
      <c r="JV6" s="24">
        <f>Balance!JV6</f>
        <v>4546.1338723975732</v>
      </c>
      <c r="JW6" s="24">
        <f>Balance!JW6</f>
        <v>4546.1338723975732</v>
      </c>
      <c r="JX6" s="24">
        <f>Balance!JX6</f>
        <v>4546.1338723975732</v>
      </c>
      <c r="JY6" s="24">
        <f>Balance!JY6</f>
        <v>4546.1338723975732</v>
      </c>
      <c r="JZ6" s="24">
        <f>Balance!JZ6</f>
        <v>4546.1338723975732</v>
      </c>
      <c r="KA6" s="24">
        <f>Balance!KA6</f>
        <v>4546.1338723975732</v>
      </c>
      <c r="KB6" s="24">
        <f>Balance!KB6</f>
        <v>4546.1338723975732</v>
      </c>
      <c r="KC6" s="24">
        <f>Balance!KC6</f>
        <v>4546.1338723975732</v>
      </c>
      <c r="KD6" s="24">
        <f>Balance!KD6</f>
        <v>4546.1338723975732</v>
      </c>
      <c r="KE6" s="24">
        <f>Balance!KE6</f>
        <v>4546.1338723975732</v>
      </c>
      <c r="KF6" s="24">
        <f>Balance!KF6</f>
        <v>4546.1338723975732</v>
      </c>
      <c r="KG6" s="28">
        <f>Balance!KG6</f>
        <v>0</v>
      </c>
    </row>
    <row r="7" spans="1:293" s="1" customFormat="1">
      <c r="A7" s="194"/>
      <c r="B7" s="39" t="s">
        <v>130</v>
      </c>
      <c r="C7" s="39">
        <v>500</v>
      </c>
      <c r="D7" s="45">
        <f t="shared" si="0"/>
        <v>8284097.4711879948</v>
      </c>
      <c r="E7" s="30">
        <f>Balance!E7</f>
        <v>18947.456107300251</v>
      </c>
      <c r="F7" s="30">
        <f>Balance!F7</f>
        <v>18947.456107300251</v>
      </c>
      <c r="G7" s="30">
        <f>Balance!G7</f>
        <v>18947.456107300251</v>
      </c>
      <c r="H7" s="30">
        <f>Balance!H7</f>
        <v>18947.456107300251</v>
      </c>
      <c r="I7" s="30">
        <f>Balance!I7</f>
        <v>18947.456107300251</v>
      </c>
      <c r="J7" s="30">
        <f>Balance!J7</f>
        <v>18947.456107300251</v>
      </c>
      <c r="K7" s="30">
        <f>Balance!K7</f>
        <v>18947.456107300251</v>
      </c>
      <c r="L7" s="30">
        <f>Balance!L7</f>
        <v>18947.456107300251</v>
      </c>
      <c r="M7" s="30">
        <f>Balance!M7</f>
        <v>18947.456107300251</v>
      </c>
      <c r="N7" s="30">
        <f>Balance!N7</f>
        <v>20043.006628026586</v>
      </c>
      <c r="O7" s="30">
        <f>Balance!O7</f>
        <v>20043.006628026586</v>
      </c>
      <c r="P7" s="30">
        <f>Balance!P7</f>
        <v>1764043.0066280265</v>
      </c>
      <c r="Q7" s="30">
        <f>Balance!Q7</f>
        <v>20043.006628026586</v>
      </c>
      <c r="R7" s="30">
        <f>Balance!R7</f>
        <v>20043.006628026586</v>
      </c>
      <c r="S7" s="30">
        <f>Balance!S7</f>
        <v>20043.006628026586</v>
      </c>
      <c r="T7" s="30">
        <f>Balance!T7</f>
        <v>20043.006628026586</v>
      </c>
      <c r="U7" s="30">
        <f>Balance!U7</f>
        <v>20043.006628026586</v>
      </c>
      <c r="V7" s="30">
        <f>Balance!V7</f>
        <v>20043.006628026586</v>
      </c>
      <c r="W7" s="30">
        <f>Balance!W7</f>
        <v>20043.006628026586</v>
      </c>
      <c r="X7" s="30">
        <f>Balance!X7</f>
        <v>20043.006628026586</v>
      </c>
      <c r="Y7" s="30">
        <f>Balance!Y7</f>
        <v>20043.006628026586</v>
      </c>
      <c r="Z7" s="30">
        <f>Balance!Z7</f>
        <v>21047.743186020503</v>
      </c>
      <c r="AA7" s="30">
        <f>Balance!AA7</f>
        <v>21047.743186020503</v>
      </c>
      <c r="AB7" s="30">
        <f>Balance!AB7</f>
        <v>21047.743186020503</v>
      </c>
      <c r="AC7" s="30">
        <f>Balance!AC7</f>
        <v>21047.743186020503</v>
      </c>
      <c r="AD7" s="30">
        <f>Balance!AD7</f>
        <v>21047.743186020503</v>
      </c>
      <c r="AE7" s="30">
        <f>Balance!AE7</f>
        <v>21047.743186020503</v>
      </c>
      <c r="AF7" s="30">
        <f>Balance!AF7</f>
        <v>21047.743186020503</v>
      </c>
      <c r="AG7" s="30">
        <f>Balance!AG7</f>
        <v>21047.743186020503</v>
      </c>
      <c r="AH7" s="30">
        <f>Balance!AH7</f>
        <v>21047.743186020503</v>
      </c>
      <c r="AI7" s="30">
        <f>Balance!AI7</f>
        <v>1765047.7431860205</v>
      </c>
      <c r="AJ7" s="30">
        <f>Balance!AJ7</f>
        <v>21047.743186020503</v>
      </c>
      <c r="AK7" s="30">
        <f>Balance!AK7</f>
        <v>21047.743186020503</v>
      </c>
      <c r="AL7" s="30">
        <f>Balance!AL7</f>
        <v>22180.841150432665</v>
      </c>
      <c r="AM7" s="30">
        <f>Balance!AM7</f>
        <v>22180.841150432665</v>
      </c>
      <c r="AN7" s="30">
        <f>Balance!AN7</f>
        <v>22180.841150432665</v>
      </c>
      <c r="AO7" s="30">
        <f>Balance!AO7</f>
        <v>22180.841150432665</v>
      </c>
      <c r="AP7" s="30">
        <f>Balance!AP7</f>
        <v>22180.841150432665</v>
      </c>
      <c r="AQ7" s="30">
        <f>Balance!AQ7</f>
        <v>22180.841150432665</v>
      </c>
      <c r="AR7" s="30">
        <f>Balance!AR7</f>
        <v>22180.841150432665</v>
      </c>
      <c r="AS7" s="30">
        <f>Balance!AS7</f>
        <v>22180.841150432665</v>
      </c>
      <c r="AT7" s="30">
        <f>Balance!AT7</f>
        <v>22180.841150432665</v>
      </c>
      <c r="AU7" s="30">
        <f>Balance!AU7</f>
        <v>1766180.8411504326</v>
      </c>
      <c r="AV7" s="30">
        <f>Balance!AV7</f>
        <v>22180.841150432665</v>
      </c>
      <c r="AW7" s="30">
        <f>Balance!AW7</f>
        <v>22180.841150432665</v>
      </c>
      <c r="AX7" s="30">
        <f>Balance!AX7</f>
        <v>23345.682305401337</v>
      </c>
      <c r="AY7" s="30">
        <f>Balance!AY7</f>
        <v>23345.682305401337</v>
      </c>
      <c r="AZ7" s="30">
        <f>Balance!AZ7</f>
        <v>23345.682305401337</v>
      </c>
      <c r="BA7" s="30">
        <f>Balance!BA7</f>
        <v>23345.682305401337</v>
      </c>
      <c r="BB7" s="30">
        <f>Balance!BB7</f>
        <v>23345.682305401337</v>
      </c>
      <c r="BC7" s="30">
        <f>Balance!BC7</f>
        <v>23345.682305401337</v>
      </c>
      <c r="BD7" s="30">
        <f>Balance!BD7</f>
        <v>23345.682305401337</v>
      </c>
      <c r="BE7" s="30">
        <f>Balance!BE7</f>
        <v>23345.682305401337</v>
      </c>
      <c r="BF7" s="30">
        <f>Balance!BF7</f>
        <v>23345.682305401337</v>
      </c>
      <c r="BG7" s="30">
        <f>Balance!BG7</f>
        <v>1767345.6823054014</v>
      </c>
      <c r="BH7" s="30">
        <f>Balance!BH7</f>
        <v>23345.682305401337</v>
      </c>
      <c r="BI7" s="30">
        <f>Balance!BI7</f>
        <v>23345.682305401337</v>
      </c>
      <c r="BJ7" s="30">
        <f>Balance!BJ7</f>
        <v>24540.771745930499</v>
      </c>
      <c r="BK7" s="30">
        <f>Balance!BK7</f>
        <v>24540.771745930499</v>
      </c>
      <c r="BL7" s="30">
        <f>Balance!BL7</f>
        <v>24540.771745930499</v>
      </c>
      <c r="BM7" s="30">
        <f>Balance!BM7</f>
        <v>24540.771745930499</v>
      </c>
      <c r="BN7" s="198">
        <f>Balance!BN7</f>
        <v>24540.771745930499</v>
      </c>
      <c r="BO7" s="30">
        <f>Balance!BO7</f>
        <v>24540.771745930499</v>
      </c>
      <c r="BP7" s="30">
        <f>Balance!BP7</f>
        <v>24540.771745930499</v>
      </c>
      <c r="BQ7" s="30">
        <f>Balance!BQ7</f>
        <v>24540.771745930499</v>
      </c>
      <c r="BR7" s="30">
        <f>Balance!BR7</f>
        <v>24540.771745930499</v>
      </c>
      <c r="BS7" s="30">
        <f>Balance!BS7</f>
        <v>1108540.7717459304</v>
      </c>
      <c r="BT7" s="30">
        <f>Balance!BT7</f>
        <v>24540.771745930499</v>
      </c>
      <c r="BU7" s="30">
        <f>Balance!BU7</f>
        <v>24540.771745930499</v>
      </c>
      <c r="BV7" s="30">
        <f>Balance!BV7</f>
        <v>25668.340059722752</v>
      </c>
      <c r="BW7" s="30">
        <f>Balance!BW7</f>
        <v>25668.340059722752</v>
      </c>
      <c r="BX7" s="30">
        <f>Balance!BX7</f>
        <v>25668.340059722752</v>
      </c>
      <c r="BY7" s="30">
        <f>Balance!BY7</f>
        <v>25668.340059722752</v>
      </c>
      <c r="BZ7" s="30">
        <f>Balance!BZ7</f>
        <v>25668.340059722752</v>
      </c>
      <c r="CA7" s="30">
        <f>Balance!CA7</f>
        <v>25668.340059722752</v>
      </c>
      <c r="CB7" s="30">
        <f>Balance!CB7</f>
        <v>25668.340059722752</v>
      </c>
      <c r="CC7" s="30">
        <f>Balance!CC7</f>
        <v>25668.340059722752</v>
      </c>
      <c r="CD7" s="30">
        <f>Balance!CD7</f>
        <v>25668.340059722752</v>
      </c>
      <c r="CE7" s="30">
        <f>Balance!CE7</f>
        <v>1109668.3400597228</v>
      </c>
      <c r="CF7" s="30">
        <f>Balance!CF7</f>
        <v>25668.340059722752</v>
      </c>
      <c r="CG7" s="30">
        <f>Balance!CG7</f>
        <v>25668.340059722752</v>
      </c>
      <c r="CH7" s="30">
        <f>Balance!CH7</f>
        <v>25655.367100502583</v>
      </c>
      <c r="CI7" s="30">
        <f>Balance!CI7</f>
        <v>25655.367100502583</v>
      </c>
      <c r="CJ7" s="30">
        <f>Balance!CJ7</f>
        <v>25655.367100502583</v>
      </c>
      <c r="CK7" s="30">
        <f>Balance!CK7</f>
        <v>25655.367100502583</v>
      </c>
      <c r="CL7" s="30">
        <f>Balance!CL7</f>
        <v>25655.367100502583</v>
      </c>
      <c r="CM7" s="30">
        <f>Balance!CM7</f>
        <v>25655.367100502583</v>
      </c>
      <c r="CN7" s="30">
        <f>Balance!CN7</f>
        <v>25655.367100502583</v>
      </c>
      <c r="CO7" s="30">
        <f>Balance!CO7</f>
        <v>25655.367100502583</v>
      </c>
      <c r="CP7" s="30">
        <f>Balance!CP7</f>
        <v>0</v>
      </c>
      <c r="CQ7" s="30">
        <f>Balance!CQ7</f>
        <v>1084000</v>
      </c>
      <c r="CR7" s="30">
        <f>Balance!CR7</f>
        <v>0</v>
      </c>
      <c r="CS7" s="30">
        <f>Balance!CS7</f>
        <v>0</v>
      </c>
      <c r="CT7" s="30">
        <f>Balance!CT7</f>
        <v>0</v>
      </c>
      <c r="CU7" s="30">
        <f>Balance!CU7</f>
        <v>0</v>
      </c>
      <c r="CV7" s="30">
        <f>Balance!CV7</f>
        <v>0</v>
      </c>
      <c r="CW7" s="30">
        <f>Balance!CW7</f>
        <v>0</v>
      </c>
      <c r="CX7" s="30">
        <f>Balance!CX7</f>
        <v>0</v>
      </c>
      <c r="CY7" s="30">
        <f>Balance!CY7</f>
        <v>0</v>
      </c>
      <c r="CZ7" s="30">
        <f>Balance!CZ7</f>
        <v>0</v>
      </c>
      <c r="DA7" s="30">
        <f>Balance!DA7</f>
        <v>0</v>
      </c>
      <c r="DB7" s="30">
        <f>Balance!DB7</f>
        <v>0</v>
      </c>
      <c r="DC7" s="30">
        <f>Balance!DC7</f>
        <v>1084000</v>
      </c>
      <c r="DD7" s="30">
        <f>Balance!DD7</f>
        <v>0</v>
      </c>
      <c r="DE7" s="30">
        <f>Balance!DE7</f>
        <v>0</v>
      </c>
      <c r="DF7" s="30">
        <f>Balance!DF7</f>
        <v>0</v>
      </c>
      <c r="DG7" s="30">
        <f>Balance!DG7</f>
        <v>0</v>
      </c>
      <c r="DH7" s="30">
        <f>Balance!DH7</f>
        <v>0</v>
      </c>
      <c r="DI7" s="30">
        <f>Balance!DI7</f>
        <v>0</v>
      </c>
      <c r="DJ7" s="30">
        <f>Balance!DJ7</f>
        <v>0</v>
      </c>
      <c r="DK7" s="30">
        <f>Balance!DK7</f>
        <v>0</v>
      </c>
      <c r="DL7" s="30">
        <f>Balance!DL7</f>
        <v>0</v>
      </c>
      <c r="DM7" s="30">
        <f>Balance!DM7</f>
        <v>0</v>
      </c>
      <c r="DN7" s="30">
        <f>Balance!DN7</f>
        <v>0</v>
      </c>
      <c r="DO7" s="30">
        <f>Balance!DO7</f>
        <v>1084000</v>
      </c>
      <c r="DP7" s="30">
        <f>Balance!DP7</f>
        <v>0</v>
      </c>
      <c r="DQ7" s="30">
        <f>Balance!DQ7</f>
        <v>0</v>
      </c>
      <c r="DR7" s="30">
        <f>Balance!DR7</f>
        <v>0</v>
      </c>
      <c r="DS7" s="30">
        <f>Balance!DS7</f>
        <v>0</v>
      </c>
      <c r="DT7" s="30">
        <f>Balance!DT7</f>
        <v>0</v>
      </c>
      <c r="DU7" s="30">
        <f>Balance!DU7</f>
        <v>0</v>
      </c>
      <c r="DV7" s="30">
        <f>Balance!DV7</f>
        <v>0</v>
      </c>
      <c r="DW7" s="30">
        <f>Balance!DW7</f>
        <v>0</v>
      </c>
      <c r="DX7" s="30">
        <f>Balance!DX7</f>
        <v>0</v>
      </c>
      <c r="DY7" s="30">
        <f>Balance!DY7</f>
        <v>0</v>
      </c>
      <c r="DZ7" s="30">
        <f>Balance!DZ7</f>
        <v>0</v>
      </c>
      <c r="EA7" s="30">
        <f>Balance!EA7</f>
        <v>1084000</v>
      </c>
      <c r="EB7" s="30">
        <f>Balance!EB7</f>
        <v>0</v>
      </c>
      <c r="EC7" s="30">
        <f>Balance!EC7</f>
        <v>0</v>
      </c>
      <c r="ED7" s="30">
        <f>Balance!ED7</f>
        <v>0</v>
      </c>
      <c r="EE7" s="30">
        <f>Balance!EE7</f>
        <v>0</v>
      </c>
      <c r="EF7" s="30">
        <f>Balance!EF7</f>
        <v>0</v>
      </c>
      <c r="EG7" s="30">
        <f>Balance!EG7</f>
        <v>0</v>
      </c>
      <c r="EH7" s="30">
        <f>Balance!EH7</f>
        <v>0</v>
      </c>
      <c r="EI7" s="30">
        <f>Balance!EI7</f>
        <v>0</v>
      </c>
      <c r="EJ7" s="30">
        <f>Balance!EJ7</f>
        <v>0</v>
      </c>
      <c r="EK7" s="30">
        <f>Balance!EK7</f>
        <v>0</v>
      </c>
      <c r="EL7" s="30">
        <f>Balance!EL7</f>
        <v>0</v>
      </c>
      <c r="EM7" s="30">
        <f>Balance!EM7</f>
        <v>1084000</v>
      </c>
      <c r="EN7" s="30">
        <f>Balance!EN7</f>
        <v>0</v>
      </c>
      <c r="EO7" s="30">
        <f>Balance!EO7</f>
        <v>0</v>
      </c>
      <c r="EP7" s="30">
        <f>Balance!EP7</f>
        <v>0</v>
      </c>
      <c r="EQ7" s="30">
        <f>Balance!EQ7</f>
        <v>0</v>
      </c>
      <c r="ER7" s="30">
        <f>Balance!ER7</f>
        <v>0</v>
      </c>
      <c r="ES7" s="30">
        <f>Balance!ES7</f>
        <v>0</v>
      </c>
      <c r="ET7" s="30">
        <f>Balance!ET7</f>
        <v>0</v>
      </c>
      <c r="EU7" s="30">
        <f>Balance!EU7</f>
        <v>0</v>
      </c>
      <c r="EV7" s="30">
        <f>Balance!EV7</f>
        <v>0</v>
      </c>
      <c r="EW7" s="30">
        <f>Balance!EW7</f>
        <v>0</v>
      </c>
      <c r="EX7" s="30">
        <f>Balance!EX7</f>
        <v>0</v>
      </c>
      <c r="EY7" s="30">
        <f>Balance!EY7</f>
        <v>1084000</v>
      </c>
      <c r="EZ7" s="30">
        <f>Balance!EZ7</f>
        <v>0</v>
      </c>
      <c r="FA7" s="30">
        <f>Balance!FA7</f>
        <v>3252000</v>
      </c>
      <c r="FB7" s="30">
        <f>Balance!FB7</f>
        <v>0</v>
      </c>
      <c r="FC7" s="30">
        <f>Balance!FC7</f>
        <v>0</v>
      </c>
      <c r="FD7" s="30">
        <f>Balance!FD7</f>
        <v>0</v>
      </c>
      <c r="FE7" s="30">
        <f>Balance!FE7</f>
        <v>0</v>
      </c>
      <c r="FF7" s="30">
        <f>Balance!FF7</f>
        <v>0</v>
      </c>
      <c r="FG7" s="30">
        <f>Balance!FG7</f>
        <v>0</v>
      </c>
      <c r="FH7" s="30">
        <f>Balance!FH7</f>
        <v>0</v>
      </c>
      <c r="FI7" s="30">
        <f>Balance!FI7</f>
        <v>0</v>
      </c>
      <c r="FJ7" s="30">
        <f>Balance!FJ7</f>
        <v>0</v>
      </c>
      <c r="FK7" s="30">
        <f>Balance!FK7</f>
        <v>0</v>
      </c>
      <c r="FL7" s="30">
        <f>Balance!FL7</f>
        <v>0</v>
      </c>
      <c r="FM7" s="30">
        <f>Balance!FM7</f>
        <v>0</v>
      </c>
      <c r="FN7" s="30">
        <f>Balance!FN7</f>
        <v>0</v>
      </c>
      <c r="FO7" s="30">
        <f>Balance!FO7</f>
        <v>0</v>
      </c>
      <c r="FP7" s="30">
        <f>Balance!FP7</f>
        <v>0</v>
      </c>
      <c r="FQ7" s="30">
        <f>Balance!FQ7</f>
        <v>0</v>
      </c>
      <c r="FR7" s="30">
        <f>Balance!FR7</f>
        <v>0</v>
      </c>
      <c r="FS7" s="30">
        <f>Balance!FS7</f>
        <v>0</v>
      </c>
      <c r="FT7" s="30">
        <f>Balance!FT7</f>
        <v>0</v>
      </c>
      <c r="FU7" s="30">
        <f>Balance!FU7</f>
        <v>0</v>
      </c>
      <c r="FV7" s="30">
        <f>Balance!FV7</f>
        <v>0</v>
      </c>
      <c r="FW7" s="30">
        <f>Balance!FW7</f>
        <v>0</v>
      </c>
      <c r="FX7" s="30">
        <f>Balance!FX7</f>
        <v>0</v>
      </c>
      <c r="FY7" s="30">
        <f>Balance!FY7</f>
        <v>0</v>
      </c>
      <c r="FZ7" s="30">
        <f>Balance!FZ7</f>
        <v>0</v>
      </c>
      <c r="GA7" s="30">
        <f>Balance!GA7</f>
        <v>0</v>
      </c>
      <c r="GB7" s="30">
        <f>Balance!GB7</f>
        <v>0</v>
      </c>
      <c r="GC7" s="30">
        <f>Balance!GC7</f>
        <v>0</v>
      </c>
      <c r="GD7" s="30">
        <f>Balance!GD7</f>
        <v>0</v>
      </c>
      <c r="GE7" s="30">
        <f>Balance!GE7</f>
        <v>0</v>
      </c>
      <c r="GF7" s="30">
        <f>Balance!GF7</f>
        <v>0</v>
      </c>
      <c r="GG7" s="30">
        <f>Balance!GG7</f>
        <v>0</v>
      </c>
      <c r="GH7" s="30">
        <f>Balance!GH7</f>
        <v>0</v>
      </c>
      <c r="GI7" s="30">
        <f>Balance!GI7</f>
        <v>0</v>
      </c>
      <c r="GJ7" s="30">
        <f>Balance!GJ7</f>
        <v>0</v>
      </c>
      <c r="GK7" s="30">
        <f>Balance!GK7</f>
        <v>0</v>
      </c>
      <c r="GL7" s="30">
        <f>Balance!GL7</f>
        <v>0</v>
      </c>
      <c r="GM7" s="30">
        <f>Balance!GM7</f>
        <v>0</v>
      </c>
      <c r="GN7" s="30">
        <f>Balance!GN7</f>
        <v>0</v>
      </c>
      <c r="GO7" s="30">
        <f>Balance!GO7</f>
        <v>0</v>
      </c>
      <c r="GP7" s="30">
        <f>Balance!GP7</f>
        <v>0</v>
      </c>
      <c r="GQ7" s="30">
        <f>Balance!GQ7</f>
        <v>0</v>
      </c>
      <c r="GR7" s="30">
        <f>Balance!GR7</f>
        <v>0</v>
      </c>
      <c r="GS7" s="30">
        <f>Balance!GS7</f>
        <v>0</v>
      </c>
      <c r="GT7" s="30">
        <f>Balance!GT7</f>
        <v>0</v>
      </c>
      <c r="GU7" s="30">
        <f>Balance!GU7</f>
        <v>0</v>
      </c>
      <c r="GV7" s="30">
        <f>Balance!GV7</f>
        <v>0</v>
      </c>
      <c r="GW7" s="30">
        <f>Balance!GW7</f>
        <v>0</v>
      </c>
      <c r="GX7" s="30">
        <f>Balance!GX7</f>
        <v>0</v>
      </c>
      <c r="GY7" s="30">
        <f>Balance!GY7</f>
        <v>0</v>
      </c>
      <c r="GZ7" s="30">
        <f>Balance!GZ7</f>
        <v>0</v>
      </c>
      <c r="HA7" s="30">
        <f>Balance!HA7</f>
        <v>0</v>
      </c>
      <c r="HB7" s="30">
        <f>Balance!HB7</f>
        <v>0</v>
      </c>
      <c r="HC7" s="30">
        <f>Balance!HC7</f>
        <v>0</v>
      </c>
      <c r="HD7" s="30">
        <f>Balance!HD7</f>
        <v>0</v>
      </c>
      <c r="HE7" s="30">
        <f>Balance!HE7</f>
        <v>0</v>
      </c>
      <c r="HF7" s="30">
        <f>Balance!HF7</f>
        <v>0</v>
      </c>
      <c r="HG7" s="30">
        <f>Balance!HG7</f>
        <v>0</v>
      </c>
      <c r="HH7" s="30">
        <f>Balance!HH7</f>
        <v>0</v>
      </c>
      <c r="HI7" s="30">
        <f>Balance!HI7</f>
        <v>0</v>
      </c>
      <c r="HJ7" s="30">
        <f>Balance!HJ7</f>
        <v>0</v>
      </c>
      <c r="HK7" s="30">
        <f>Balance!HK7</f>
        <v>0</v>
      </c>
      <c r="HL7" s="30">
        <f>Balance!HL7</f>
        <v>0</v>
      </c>
      <c r="HM7" s="30">
        <f>Balance!HM7</f>
        <v>0</v>
      </c>
      <c r="HN7" s="30">
        <f>Balance!HN7</f>
        <v>0</v>
      </c>
      <c r="HO7" s="30">
        <f>Balance!HO7</f>
        <v>0</v>
      </c>
      <c r="HP7" s="30">
        <f>Balance!HP7</f>
        <v>0</v>
      </c>
      <c r="HQ7" s="30">
        <f>Balance!HQ7</f>
        <v>0</v>
      </c>
      <c r="HR7" s="30">
        <f>Balance!HR7</f>
        <v>0</v>
      </c>
      <c r="HS7" s="30">
        <f>Balance!HS7</f>
        <v>0</v>
      </c>
      <c r="HT7" s="30">
        <f>Balance!HT7</f>
        <v>0</v>
      </c>
      <c r="HU7" s="30">
        <f>Balance!HU7</f>
        <v>0</v>
      </c>
      <c r="HV7" s="30">
        <f>Balance!HV7</f>
        <v>0</v>
      </c>
      <c r="HW7" s="30">
        <f>Balance!HW7</f>
        <v>0</v>
      </c>
      <c r="HX7" s="30">
        <f>Balance!HX7</f>
        <v>0</v>
      </c>
      <c r="HY7" s="30">
        <f>Balance!HY7</f>
        <v>0</v>
      </c>
      <c r="HZ7" s="30">
        <f>Balance!HZ7</f>
        <v>0</v>
      </c>
      <c r="IA7" s="30">
        <f>Balance!IA7</f>
        <v>0</v>
      </c>
      <c r="IB7" s="30">
        <f>Balance!IB7</f>
        <v>0</v>
      </c>
      <c r="IC7" s="30">
        <f>Balance!IC7</f>
        <v>0</v>
      </c>
      <c r="ID7" s="30">
        <f>Balance!ID7</f>
        <v>0</v>
      </c>
      <c r="IE7" s="30">
        <f>Balance!IE7</f>
        <v>0</v>
      </c>
      <c r="IF7" s="30">
        <f>Balance!IF7</f>
        <v>0</v>
      </c>
      <c r="IG7" s="30">
        <f>Balance!IG7</f>
        <v>0</v>
      </c>
      <c r="IH7" s="30">
        <f>Balance!IH7</f>
        <v>0</v>
      </c>
      <c r="II7" s="30">
        <f>Balance!II7</f>
        <v>0</v>
      </c>
      <c r="IJ7" s="30">
        <f>Balance!IJ7</f>
        <v>0</v>
      </c>
      <c r="IK7" s="30">
        <f>Balance!IK7</f>
        <v>0</v>
      </c>
      <c r="IL7" s="30">
        <f>Balance!IL7</f>
        <v>0</v>
      </c>
      <c r="IM7" s="30">
        <f>Balance!IM7</f>
        <v>0</v>
      </c>
      <c r="IN7" s="30">
        <f>Balance!IN7</f>
        <v>0</v>
      </c>
      <c r="IO7" s="30">
        <f>Balance!IO7</f>
        <v>0</v>
      </c>
      <c r="IP7" s="30">
        <f>Balance!IP7</f>
        <v>0</v>
      </c>
      <c r="IQ7" s="30">
        <f>Balance!IQ7</f>
        <v>0</v>
      </c>
      <c r="IR7" s="30">
        <f>Balance!IR7</f>
        <v>0</v>
      </c>
      <c r="IS7" s="30">
        <f>Balance!IS7</f>
        <v>0</v>
      </c>
      <c r="IT7" s="30">
        <f>Balance!IT7</f>
        <v>0</v>
      </c>
      <c r="IU7" s="30">
        <f>Balance!IU7</f>
        <v>0</v>
      </c>
      <c r="IV7" s="30">
        <f>Balance!IV7</f>
        <v>0</v>
      </c>
      <c r="IW7" s="30">
        <f>Balance!IW7</f>
        <v>0</v>
      </c>
      <c r="IX7" s="30">
        <f>Balance!IX7</f>
        <v>0</v>
      </c>
      <c r="IY7" s="30">
        <f>Balance!IY7</f>
        <v>0</v>
      </c>
      <c r="IZ7" s="30">
        <f>Balance!IZ7</f>
        <v>0</v>
      </c>
      <c r="JA7" s="30">
        <f>Balance!JA7</f>
        <v>0</v>
      </c>
      <c r="JB7" s="30">
        <f>Balance!JB7</f>
        <v>0</v>
      </c>
      <c r="JC7" s="30">
        <f>Balance!JC7</f>
        <v>0</v>
      </c>
      <c r="JD7" s="30">
        <f>Balance!JD7</f>
        <v>0</v>
      </c>
      <c r="JE7" s="30">
        <f>Balance!JE7</f>
        <v>0</v>
      </c>
      <c r="JF7" s="30">
        <f>Balance!JF7</f>
        <v>0</v>
      </c>
      <c r="JG7" s="30">
        <f>Balance!JG7</f>
        <v>0</v>
      </c>
      <c r="JH7" s="30">
        <f>Balance!JH7</f>
        <v>0</v>
      </c>
      <c r="JI7" s="30">
        <f>Balance!JI7</f>
        <v>0</v>
      </c>
      <c r="JJ7" s="30">
        <f>Balance!JJ7</f>
        <v>0</v>
      </c>
      <c r="JK7" s="30">
        <f>Balance!JK7</f>
        <v>0</v>
      </c>
      <c r="JL7" s="30">
        <f>Balance!JL7</f>
        <v>0</v>
      </c>
      <c r="JM7" s="30">
        <f>Balance!JM7</f>
        <v>0</v>
      </c>
      <c r="JN7" s="30">
        <f>Balance!JN7</f>
        <v>0</v>
      </c>
      <c r="JO7" s="30">
        <f>Balance!JO7</f>
        <v>0</v>
      </c>
      <c r="JP7" s="30">
        <f>Balance!JP7</f>
        <v>0</v>
      </c>
      <c r="JQ7" s="30">
        <f>Balance!JQ7</f>
        <v>0</v>
      </c>
      <c r="JR7" s="30">
        <f>Balance!JR7</f>
        <v>0</v>
      </c>
      <c r="JS7" s="30">
        <f>Balance!JS7</f>
        <v>0</v>
      </c>
      <c r="JT7" s="30">
        <f>Balance!JT7</f>
        <v>0</v>
      </c>
      <c r="JU7" s="30">
        <f>Balance!JU7</f>
        <v>0</v>
      </c>
      <c r="JV7" s="30">
        <f>Balance!JV7</f>
        <v>0</v>
      </c>
      <c r="JW7" s="30">
        <f>Balance!JW7</f>
        <v>0</v>
      </c>
      <c r="JX7" s="30">
        <f>Balance!JX7</f>
        <v>0</v>
      </c>
      <c r="JY7" s="30">
        <f>Balance!JY7</f>
        <v>0</v>
      </c>
      <c r="JZ7" s="30">
        <f>Balance!JZ7</f>
        <v>0</v>
      </c>
      <c r="KA7" s="30">
        <f>Balance!KA7</f>
        <v>0</v>
      </c>
      <c r="KB7" s="30">
        <f>Balance!KB7</f>
        <v>0</v>
      </c>
      <c r="KC7" s="30">
        <f>Balance!KC7</f>
        <v>0</v>
      </c>
      <c r="KD7" s="30">
        <f>Balance!KD7</f>
        <v>0</v>
      </c>
      <c r="KE7" s="30">
        <f>Balance!KE7</f>
        <v>0</v>
      </c>
      <c r="KF7" s="30">
        <f>Balance!KF7</f>
        <v>0</v>
      </c>
      <c r="KG7" s="30">
        <f>Balance!KG7</f>
        <v>0</v>
      </c>
    </row>
    <row r="8" spans="1:293" s="1" customFormat="1">
      <c r="A8" s="194"/>
      <c r="B8" s="39" t="s">
        <v>140</v>
      </c>
      <c r="C8" s="39">
        <v>700</v>
      </c>
      <c r="D8" s="45">
        <f t="shared" si="0"/>
        <v>205443.5990820665</v>
      </c>
      <c r="E8" s="30">
        <f>Balance!E8</f>
        <v>3242.583333333333</v>
      </c>
      <c r="F8" s="30">
        <f>Balance!F8</f>
        <v>3242.583333333333</v>
      </c>
      <c r="G8" s="30">
        <f>Balance!G8</f>
        <v>3242.583333333333</v>
      </c>
      <c r="H8" s="30">
        <f>Balance!H8</f>
        <v>3242.583333333333</v>
      </c>
      <c r="I8" s="30">
        <f>Balance!I8</f>
        <v>3242.583333333333</v>
      </c>
      <c r="J8" s="30">
        <f>Balance!J8</f>
        <v>3242.583333333333</v>
      </c>
      <c r="K8" s="24">
        <f>Balance!K8</f>
        <v>3242.583333333333</v>
      </c>
      <c r="L8" s="24">
        <f>Balance!L8</f>
        <v>3242.583333333333</v>
      </c>
      <c r="M8" s="24">
        <f>Balance!M8</f>
        <v>3242.583333333333</v>
      </c>
      <c r="N8" s="24">
        <f>Balance!N8</f>
        <v>3242.583333333333</v>
      </c>
      <c r="O8" s="24">
        <f>Balance!O8</f>
        <v>3242.583333333333</v>
      </c>
      <c r="P8" s="24">
        <f>Balance!P8</f>
        <v>3242.583333333333</v>
      </c>
      <c r="Q8" s="24">
        <f>Balance!Q8</f>
        <v>2952.833333333333</v>
      </c>
      <c r="R8" s="24">
        <f>Balance!R8</f>
        <v>2952.833333333333</v>
      </c>
      <c r="S8" s="24">
        <f>Balance!S8</f>
        <v>2952.833333333333</v>
      </c>
      <c r="T8" s="24">
        <f>Balance!T8</f>
        <v>2952.833333333333</v>
      </c>
      <c r="U8" s="24">
        <f>Balance!U8</f>
        <v>2952.833333333333</v>
      </c>
      <c r="V8" s="24">
        <f>Balance!V8</f>
        <v>2952.833333333333</v>
      </c>
      <c r="W8" s="24">
        <f>Balance!W8</f>
        <v>2952.833333333333</v>
      </c>
      <c r="X8" s="24">
        <f>Balance!X8</f>
        <v>2952.833333333333</v>
      </c>
      <c r="Y8" s="24">
        <f>Balance!Y8</f>
        <v>2952.833333333333</v>
      </c>
      <c r="Z8" s="24">
        <f>Balance!Z8</f>
        <v>2952.833333333333</v>
      </c>
      <c r="AA8" s="24">
        <f>Balance!AA8</f>
        <v>2952.833333333333</v>
      </c>
      <c r="AB8" s="24">
        <f>Balance!AB8</f>
        <v>2952.833333333333</v>
      </c>
      <c r="AC8" s="24">
        <f>Balance!AC8</f>
        <v>2932.0000000000032</v>
      </c>
      <c r="AD8" s="24">
        <f>Balance!AD8</f>
        <v>2932.0000000000032</v>
      </c>
      <c r="AE8" s="24">
        <f>Balance!AE8</f>
        <v>2932.0000000000032</v>
      </c>
      <c r="AF8" s="24">
        <f>Balance!AF8</f>
        <v>2932.0000000000032</v>
      </c>
      <c r="AG8" s="24">
        <f>Balance!AG8</f>
        <v>2932.0000000000032</v>
      </c>
      <c r="AH8" s="24">
        <f>Balance!AH8</f>
        <v>2932.0000000000032</v>
      </c>
      <c r="AI8" s="24">
        <f>Balance!AI8</f>
        <v>2932.0000000000032</v>
      </c>
      <c r="AJ8" s="24">
        <f>Balance!AJ8</f>
        <v>2932.0000000000032</v>
      </c>
      <c r="AK8" s="24">
        <f>Balance!AK8</f>
        <v>2932.0000000000032</v>
      </c>
      <c r="AL8" s="24">
        <f>Balance!AL8</f>
        <v>2932.0000000000032</v>
      </c>
      <c r="AM8" s="24">
        <f>Balance!AM8</f>
        <v>2932.0000000000032</v>
      </c>
      <c r="AN8" s="24">
        <f>Balance!AN8</f>
        <v>2932.0000000000032</v>
      </c>
      <c r="AO8" s="24">
        <f>Balance!AO8</f>
        <v>3257.5141666666632</v>
      </c>
      <c r="AP8" s="24">
        <f>Balance!AP8</f>
        <v>3257.5141666666632</v>
      </c>
      <c r="AQ8" s="24">
        <f>Balance!AQ8</f>
        <v>3257.5141666666632</v>
      </c>
      <c r="AR8" s="24">
        <f>Balance!AR8</f>
        <v>3257.5141666666632</v>
      </c>
      <c r="AS8" s="24">
        <f>Balance!AS8</f>
        <v>3257.5141666666632</v>
      </c>
      <c r="AT8" s="24">
        <f>Balance!AT8</f>
        <v>3257.5141666666632</v>
      </c>
      <c r="AU8" s="24">
        <f>Balance!AU8</f>
        <v>3257.5141666666632</v>
      </c>
      <c r="AV8" s="24">
        <f>Balance!AV8</f>
        <v>3257.5141666666632</v>
      </c>
      <c r="AW8" s="24">
        <f>Balance!AW8</f>
        <v>3257.5141666666632</v>
      </c>
      <c r="AX8" s="24">
        <f>Balance!AX8</f>
        <v>3403.3474999999971</v>
      </c>
      <c r="AY8" s="24">
        <f>Balance!AY8</f>
        <v>3403.3474999999971</v>
      </c>
      <c r="AZ8" s="24">
        <f>Balance!AZ8</f>
        <v>3403.3474999999971</v>
      </c>
      <c r="BA8" s="24">
        <f>Balance!BA8</f>
        <v>3242.0660416666669</v>
      </c>
      <c r="BB8" s="24">
        <f>Balance!BB8</f>
        <v>230.40525336666701</v>
      </c>
      <c r="BC8" s="24">
        <f>Balance!BC8</f>
        <v>230.40525336666701</v>
      </c>
      <c r="BD8" s="24">
        <f>Balance!BD8</f>
        <v>230.40525336666701</v>
      </c>
      <c r="BE8" s="24">
        <f>Balance!BE8</f>
        <v>230.40525336666701</v>
      </c>
      <c r="BF8" s="24">
        <f>Balance!BF8</f>
        <v>230.40525336666701</v>
      </c>
      <c r="BG8" s="24">
        <f>Balance!BG8</f>
        <v>230.40525336666701</v>
      </c>
      <c r="BH8" s="24">
        <f>Balance!BH8</f>
        <v>230.40525336666701</v>
      </c>
      <c r="BI8" s="24">
        <f>Balance!BI8</f>
        <v>230.40525336666701</v>
      </c>
      <c r="BJ8" s="24">
        <f>Balance!BJ8</f>
        <v>230.40525336666701</v>
      </c>
      <c r="BK8" s="24">
        <f>Balance!BK8</f>
        <v>50610.405253366669</v>
      </c>
      <c r="BL8" s="24">
        <f>Balance!BL8</f>
        <v>230.40525336666701</v>
      </c>
      <c r="BM8" s="24">
        <f>Balance!BM8</f>
        <v>230.40525336666701</v>
      </c>
      <c r="BN8" s="199">
        <f>Balance!BN8</f>
        <v>230.40525336666701</v>
      </c>
      <c r="BO8" s="24">
        <f>Balance!BO8</f>
        <v>230.40525336666701</v>
      </c>
      <c r="BP8" s="24">
        <f>Balance!BP8</f>
        <v>186.65525336666701</v>
      </c>
      <c r="BQ8" s="24">
        <f>Balance!BQ8</f>
        <v>186.65525336666701</v>
      </c>
      <c r="BR8" s="24">
        <f>Balance!BR8</f>
        <v>186.65525336666701</v>
      </c>
      <c r="BS8" s="24">
        <f>Balance!BS8</f>
        <v>186.65525336666701</v>
      </c>
      <c r="BT8" s="24">
        <f>Balance!BT8</f>
        <v>186.65525336666701</v>
      </c>
      <c r="BU8" s="24">
        <f>Balance!BU8</f>
        <v>157.48858670000001</v>
      </c>
      <c r="BV8" s="24">
        <f>Balance!BV8</f>
        <v>219.98858670000001</v>
      </c>
      <c r="BW8" s="24">
        <f>Balance!BW8</f>
        <v>50599.988586699998</v>
      </c>
      <c r="BX8" s="24">
        <f>Balance!BX8</f>
        <v>219.98858670000001</v>
      </c>
      <c r="BY8" s="24">
        <f>Balance!BY8</f>
        <v>219.98858670000001</v>
      </c>
      <c r="BZ8" s="24">
        <f>Balance!BZ8</f>
        <v>176.23858670000001</v>
      </c>
      <c r="CA8" s="24">
        <f>Balance!CA8</f>
        <v>176.23858670000001</v>
      </c>
      <c r="CB8" s="24">
        <f>Balance!CB8</f>
        <v>176.23858670000001</v>
      </c>
      <c r="CC8" s="24">
        <f>Balance!CC8</f>
        <v>176.23858670000001</v>
      </c>
      <c r="CD8" s="24">
        <f>Balance!CD8</f>
        <v>176.23858670000001</v>
      </c>
      <c r="CE8" s="24">
        <f>Balance!CE8</f>
        <v>176.23858670000001</v>
      </c>
      <c r="CF8" s="24">
        <f>Balance!CF8</f>
        <v>176.23858670000001</v>
      </c>
      <c r="CG8" s="24">
        <f>Balance!CG8</f>
        <v>176.23858670000001</v>
      </c>
      <c r="CH8" s="24">
        <f>Balance!CH8</f>
        <v>176.23858670000001</v>
      </c>
      <c r="CI8" s="24">
        <f>Balance!CI8</f>
        <v>50556.238586699998</v>
      </c>
      <c r="CJ8" s="24">
        <f>Balance!CJ8</f>
        <v>176.23858670000001</v>
      </c>
      <c r="CK8" s="24">
        <f>Balance!CK8</f>
        <v>176.23858670000001</v>
      </c>
      <c r="CL8" s="24">
        <f>Balance!CL8</f>
        <v>176.23858670000001</v>
      </c>
      <c r="CM8" s="24">
        <f>Balance!CM8</f>
        <v>230.40525336666701</v>
      </c>
      <c r="CN8" s="24">
        <f>Balance!CN8</f>
        <v>230.40525336666701</v>
      </c>
      <c r="CO8" s="24">
        <f>Balance!CO8</f>
        <v>230.40525336666701</v>
      </c>
      <c r="CP8" s="24">
        <f>Balance!CP8</f>
        <v>230.40525336666701</v>
      </c>
      <c r="CQ8" s="24">
        <f>Balance!CQ8</f>
        <v>230.40525336666701</v>
      </c>
      <c r="CR8" s="24">
        <f>Balance!CR8</f>
        <v>230.40525336666701</v>
      </c>
      <c r="CS8" s="24">
        <f>Balance!CS8</f>
        <v>230.40525336666701</v>
      </c>
      <c r="CT8" s="24">
        <f>Balance!CT8</f>
        <v>230.40525336666701</v>
      </c>
      <c r="CU8" s="24">
        <f>Balance!CU8</f>
        <v>50610.405253366669</v>
      </c>
      <c r="CV8" s="24">
        <f>Balance!CV8</f>
        <v>230.40525336666701</v>
      </c>
      <c r="CW8" s="24">
        <f>Balance!CW8</f>
        <v>230.40525336666701</v>
      </c>
      <c r="CX8" s="24">
        <f>Balance!CX8</f>
        <v>230.40525336666701</v>
      </c>
      <c r="CY8" s="24">
        <f>Balance!CY8</f>
        <v>230.40525336666701</v>
      </c>
      <c r="CZ8" s="24">
        <f>Balance!CZ8</f>
        <v>230.40525336666701</v>
      </c>
      <c r="DA8" s="24">
        <f>Balance!DA8</f>
        <v>230.40525336666701</v>
      </c>
      <c r="DB8" s="24">
        <f>Balance!DB8</f>
        <v>347.07192003333398</v>
      </c>
      <c r="DC8" s="24">
        <f>Balance!DC8</f>
        <v>230.40525336666701</v>
      </c>
      <c r="DD8" s="24">
        <f>Balance!DD8</f>
        <v>230.40525336666701</v>
      </c>
      <c r="DE8" s="24">
        <f>Balance!DE8</f>
        <v>230.40525336666701</v>
      </c>
      <c r="DF8" s="24">
        <f>Balance!DF8</f>
        <v>230.40525336666701</v>
      </c>
      <c r="DG8" s="24">
        <f>Balance!DG8</f>
        <v>50610.405253366669</v>
      </c>
      <c r="DH8" s="24">
        <f>Balance!DH8</f>
        <v>230.40525336666701</v>
      </c>
      <c r="DI8" s="24">
        <f>Balance!DI8</f>
        <v>230.40525336666701</v>
      </c>
      <c r="DJ8" s="24">
        <f>Balance!DJ8</f>
        <v>230.40525336666701</v>
      </c>
      <c r="DK8" s="24">
        <f>Balance!DK8</f>
        <v>230.40525336666701</v>
      </c>
      <c r="DL8" s="24">
        <f>Balance!DL8</f>
        <v>230.40525336666701</v>
      </c>
      <c r="DM8" s="24">
        <f>Balance!DM8</f>
        <v>230.40525336666701</v>
      </c>
      <c r="DN8" s="24">
        <f>Balance!DN8</f>
        <v>230.40525336666701</v>
      </c>
      <c r="DO8" s="24">
        <f>Balance!DO8</f>
        <v>230.40525336666701</v>
      </c>
      <c r="DP8" s="24">
        <f>Balance!DP8</f>
        <v>230.40525336666701</v>
      </c>
      <c r="DQ8" s="24">
        <f>Balance!DQ8</f>
        <v>230.40525336666701</v>
      </c>
      <c r="DR8" s="24">
        <f>Balance!DR8</f>
        <v>230.40525336666701</v>
      </c>
      <c r="DS8" s="24">
        <f>Balance!DS8</f>
        <v>52030.405253366669</v>
      </c>
      <c r="DT8" s="24">
        <f>Balance!DT8</f>
        <v>230.40525336666701</v>
      </c>
      <c r="DU8" s="24">
        <f>Balance!DU8</f>
        <v>230.40525336666701</v>
      </c>
      <c r="DV8" s="24">
        <f>Balance!DV8</f>
        <v>230.40525336666701</v>
      </c>
      <c r="DW8" s="24">
        <f>Balance!DW8</f>
        <v>230.40525336666701</v>
      </c>
      <c r="DX8" s="24">
        <f>Balance!DX8</f>
        <v>230.40525336666701</v>
      </c>
      <c r="DY8" s="24">
        <f>Balance!DY8</f>
        <v>230.40525336666701</v>
      </c>
      <c r="DZ8" s="24">
        <f>Balance!DZ8</f>
        <v>230.40525336666701</v>
      </c>
      <c r="EA8" s="24">
        <f>Balance!EA8</f>
        <v>230.40525336666701</v>
      </c>
      <c r="EB8" s="24">
        <f>Balance!EB8</f>
        <v>230.40525336666701</v>
      </c>
      <c r="EC8" s="24">
        <f>Balance!EC8</f>
        <v>230.40525336666701</v>
      </c>
      <c r="ED8" s="24">
        <f>Balance!ED8</f>
        <v>230.40525336666701</v>
      </c>
      <c r="EE8" s="24">
        <f>Balance!EE8</f>
        <v>52030.405253366669</v>
      </c>
      <c r="EF8" s="24">
        <f>Balance!EF8</f>
        <v>230.40525336666701</v>
      </c>
      <c r="EG8" s="24">
        <f>Balance!EG8</f>
        <v>230.40525336666701</v>
      </c>
      <c r="EH8" s="24">
        <f>Balance!EH8</f>
        <v>230.40525336666701</v>
      </c>
      <c r="EI8" s="24">
        <f>Balance!EI8</f>
        <v>230.40525336666701</v>
      </c>
      <c r="EJ8" s="24">
        <f>Balance!EJ8</f>
        <v>230.40525336666701</v>
      </c>
      <c r="EK8" s="24">
        <f>Balance!EK8</f>
        <v>230.40525336666701</v>
      </c>
      <c r="EL8" s="24">
        <f>Balance!EL8</f>
        <v>230.40525336666701</v>
      </c>
      <c r="EM8" s="24">
        <f>Balance!EM8</f>
        <v>230.40525336666701</v>
      </c>
      <c r="EN8" s="24">
        <f>Balance!EN8</f>
        <v>230.40525336666701</v>
      </c>
      <c r="EO8" s="24">
        <f>Balance!EO8</f>
        <v>230.40525336666701</v>
      </c>
      <c r="EP8" s="24">
        <f>Balance!EP8</f>
        <v>230.40525336666701</v>
      </c>
      <c r="EQ8" s="24">
        <f>Balance!EQ8</f>
        <v>52030.405253366669</v>
      </c>
      <c r="ER8" s="24">
        <f>Balance!ER8</f>
        <v>230.40525336666701</v>
      </c>
      <c r="ES8" s="24">
        <f>Balance!ES8</f>
        <v>230.40525336666701</v>
      </c>
      <c r="ET8" s="24">
        <f>Balance!ET8</f>
        <v>230.40525336666701</v>
      </c>
      <c r="EU8" s="24">
        <f>Balance!EU8</f>
        <v>230.40525336666701</v>
      </c>
      <c r="EV8" s="24">
        <f>Balance!EV8</f>
        <v>230.40525336666701</v>
      </c>
      <c r="EW8" s="24">
        <f>Balance!EW8</f>
        <v>230.40525336666701</v>
      </c>
      <c r="EX8" s="24">
        <f>Balance!EX8</f>
        <v>230.40525336666701</v>
      </c>
      <c r="EY8" s="24">
        <f>Balance!EY8</f>
        <v>230.40525336666701</v>
      </c>
      <c r="EZ8" s="24">
        <f>Balance!EZ8</f>
        <v>230.40525336666701</v>
      </c>
      <c r="FA8" s="24">
        <f>Balance!FA8</f>
        <v>230.40525336666701</v>
      </c>
      <c r="FB8" s="24">
        <f>Balance!FB8</f>
        <v>230.40525336666701</v>
      </c>
      <c r="FC8" s="24">
        <f>Balance!FC8</f>
        <v>52030.405253366669</v>
      </c>
      <c r="FD8" s="24">
        <f>Balance!FD8</f>
        <v>2405.40525336667</v>
      </c>
      <c r="FE8" s="24">
        <f>Balance!FE8</f>
        <v>0</v>
      </c>
      <c r="FF8" s="24">
        <f>Balance!FF8</f>
        <v>0</v>
      </c>
      <c r="FG8" s="24">
        <f>Balance!FG8</f>
        <v>0</v>
      </c>
      <c r="FH8" s="24">
        <f>Balance!FH8</f>
        <v>0</v>
      </c>
      <c r="FI8" s="24">
        <f>Balance!FI8</f>
        <v>0</v>
      </c>
      <c r="FJ8" s="24">
        <f>Balance!FJ8</f>
        <v>0</v>
      </c>
      <c r="FK8" s="24">
        <f>Balance!FK8</f>
        <v>0</v>
      </c>
      <c r="FL8" s="24">
        <f>Balance!FL8</f>
        <v>0</v>
      </c>
      <c r="FM8" s="24">
        <f>Balance!FM8</f>
        <v>0</v>
      </c>
      <c r="FN8" s="24">
        <f>Balance!FN8</f>
        <v>0</v>
      </c>
      <c r="FO8" s="24">
        <f>Balance!FO8</f>
        <v>0</v>
      </c>
      <c r="FP8" s="24">
        <f>Balance!FP8</f>
        <v>0</v>
      </c>
      <c r="FQ8" s="24">
        <f>Balance!FQ8</f>
        <v>0</v>
      </c>
      <c r="FR8" s="24">
        <f>Balance!FR8</f>
        <v>0</v>
      </c>
      <c r="FS8" s="24">
        <f>Balance!FS8</f>
        <v>0</v>
      </c>
      <c r="FT8" s="24">
        <f>Balance!FT8</f>
        <v>0</v>
      </c>
      <c r="FU8" s="24">
        <f>Balance!FU8</f>
        <v>0</v>
      </c>
      <c r="FV8" s="24">
        <f>Balance!FV8</f>
        <v>0</v>
      </c>
      <c r="FW8" s="24">
        <f>Balance!FW8</f>
        <v>0</v>
      </c>
      <c r="FX8" s="24">
        <f>Balance!FX8</f>
        <v>0</v>
      </c>
      <c r="FY8" s="24">
        <f>Balance!FY8</f>
        <v>0</v>
      </c>
      <c r="FZ8" s="24">
        <f>Balance!FZ8</f>
        <v>0</v>
      </c>
      <c r="GA8" s="24">
        <f>Balance!GA8</f>
        <v>0</v>
      </c>
      <c r="GB8" s="24">
        <f>Balance!GB8</f>
        <v>0</v>
      </c>
      <c r="GC8" s="24">
        <f>Balance!GC8</f>
        <v>0</v>
      </c>
      <c r="GD8" s="24">
        <f>Balance!GD8</f>
        <v>0</v>
      </c>
      <c r="GE8" s="24">
        <f>Balance!GE8</f>
        <v>0</v>
      </c>
      <c r="GF8" s="24">
        <f>Balance!GF8</f>
        <v>0</v>
      </c>
      <c r="GG8" s="24">
        <f>Balance!GG8</f>
        <v>0</v>
      </c>
      <c r="GH8" s="24">
        <f>Balance!GH8</f>
        <v>0</v>
      </c>
      <c r="GI8" s="24">
        <f>Balance!GI8</f>
        <v>0</v>
      </c>
      <c r="GJ8" s="24">
        <f>Balance!GJ8</f>
        <v>0</v>
      </c>
      <c r="GK8" s="24">
        <f>Balance!GK8</f>
        <v>0</v>
      </c>
      <c r="GL8" s="24">
        <f>Balance!GL8</f>
        <v>0</v>
      </c>
      <c r="GM8" s="24">
        <f>Balance!GM8</f>
        <v>0</v>
      </c>
      <c r="GN8" s="24">
        <f>Balance!GN8</f>
        <v>0</v>
      </c>
      <c r="GO8" s="24">
        <f>Balance!GO8</f>
        <v>0</v>
      </c>
      <c r="GP8" s="24">
        <f>Balance!GP8</f>
        <v>0</v>
      </c>
      <c r="GQ8" s="24">
        <f>Balance!GQ8</f>
        <v>0</v>
      </c>
      <c r="GR8" s="24">
        <f>Balance!GR8</f>
        <v>0</v>
      </c>
      <c r="GS8" s="24">
        <f>Balance!GS8</f>
        <v>0</v>
      </c>
      <c r="GT8" s="24">
        <f>Balance!GT8</f>
        <v>0</v>
      </c>
      <c r="GU8" s="24">
        <f>Balance!GU8</f>
        <v>0</v>
      </c>
      <c r="GV8" s="24">
        <f>Balance!GV8</f>
        <v>0</v>
      </c>
      <c r="GW8" s="24">
        <f>Balance!GW8</f>
        <v>0</v>
      </c>
      <c r="GX8" s="24">
        <f>Balance!GX8</f>
        <v>0</v>
      </c>
      <c r="GY8" s="24">
        <f>Balance!GY8</f>
        <v>0</v>
      </c>
      <c r="GZ8" s="24">
        <f>Balance!GZ8</f>
        <v>0</v>
      </c>
      <c r="HA8" s="24">
        <f>Balance!HA8</f>
        <v>0</v>
      </c>
      <c r="HB8" s="24">
        <f>Balance!HB8</f>
        <v>0</v>
      </c>
      <c r="HC8" s="24">
        <f>Balance!HC8</f>
        <v>0</v>
      </c>
      <c r="HD8" s="24">
        <f>Balance!HD8</f>
        <v>0</v>
      </c>
      <c r="HE8" s="24">
        <f>Balance!HE8</f>
        <v>0</v>
      </c>
      <c r="HF8" s="24">
        <f>Balance!HF8</f>
        <v>0</v>
      </c>
      <c r="HG8" s="24">
        <f>Balance!HG8</f>
        <v>0</v>
      </c>
      <c r="HH8" s="24">
        <f>Balance!HH8</f>
        <v>0</v>
      </c>
      <c r="HI8" s="24">
        <f>Balance!HI8</f>
        <v>0</v>
      </c>
      <c r="HJ8" s="24">
        <f>Balance!HJ8</f>
        <v>0</v>
      </c>
      <c r="HK8" s="24">
        <f>Balance!HK8</f>
        <v>0</v>
      </c>
      <c r="HL8" s="24">
        <f>Balance!HL8</f>
        <v>0</v>
      </c>
      <c r="HM8" s="24">
        <f>Balance!HM8</f>
        <v>0</v>
      </c>
      <c r="HN8" s="24">
        <f>Balance!HN8</f>
        <v>0</v>
      </c>
      <c r="HO8" s="24">
        <f>Balance!HO8</f>
        <v>0</v>
      </c>
      <c r="HP8" s="24">
        <f>Balance!HP8</f>
        <v>0</v>
      </c>
      <c r="HQ8" s="24">
        <f>Balance!HQ8</f>
        <v>0</v>
      </c>
      <c r="HR8" s="24">
        <f>Balance!HR8</f>
        <v>0</v>
      </c>
      <c r="HS8" s="24">
        <f>Balance!HS8</f>
        <v>0</v>
      </c>
      <c r="HT8" s="24">
        <f>Balance!HT8</f>
        <v>0</v>
      </c>
      <c r="HU8" s="24">
        <f>Balance!HU8</f>
        <v>0</v>
      </c>
      <c r="HV8" s="24">
        <f>Balance!HV8</f>
        <v>0</v>
      </c>
      <c r="HW8" s="24">
        <f>Balance!HW8</f>
        <v>0</v>
      </c>
      <c r="HX8" s="24">
        <f>Balance!HX8</f>
        <v>0</v>
      </c>
      <c r="HY8" s="24">
        <f>Balance!HY8</f>
        <v>0</v>
      </c>
      <c r="HZ8" s="24">
        <f>Balance!HZ8</f>
        <v>0</v>
      </c>
      <c r="IA8" s="24">
        <f>Balance!IA8</f>
        <v>0</v>
      </c>
      <c r="IB8" s="24">
        <f>Balance!IB8</f>
        <v>0</v>
      </c>
      <c r="IC8" s="24">
        <f>Balance!IC8</f>
        <v>0</v>
      </c>
      <c r="ID8" s="24">
        <f>Balance!ID8</f>
        <v>0</v>
      </c>
      <c r="IE8" s="24">
        <f>Balance!IE8</f>
        <v>0</v>
      </c>
      <c r="IF8" s="24">
        <f>Balance!IF8</f>
        <v>0</v>
      </c>
      <c r="IG8" s="24">
        <f>Balance!IG8</f>
        <v>0</v>
      </c>
      <c r="IH8" s="24">
        <f>Balance!IH8</f>
        <v>0</v>
      </c>
      <c r="II8" s="24">
        <f>Balance!II8</f>
        <v>0</v>
      </c>
      <c r="IJ8" s="24">
        <f>Balance!IJ8</f>
        <v>0</v>
      </c>
      <c r="IK8" s="24">
        <f>Balance!IK8</f>
        <v>0</v>
      </c>
      <c r="IL8" s="24">
        <f>Balance!IL8</f>
        <v>0</v>
      </c>
      <c r="IM8" s="24">
        <f>Balance!IM8</f>
        <v>0</v>
      </c>
      <c r="IN8" s="24">
        <f>Balance!IN8</f>
        <v>0</v>
      </c>
      <c r="IO8" s="24">
        <f>Balance!IO8</f>
        <v>0</v>
      </c>
      <c r="IP8" s="24">
        <f>Balance!IP8</f>
        <v>0</v>
      </c>
      <c r="IQ8" s="24">
        <f>Balance!IQ8</f>
        <v>0</v>
      </c>
      <c r="IR8" s="24">
        <f>Balance!IR8</f>
        <v>0</v>
      </c>
      <c r="IS8" s="24">
        <f>Balance!IS8</f>
        <v>0</v>
      </c>
      <c r="IT8" s="24">
        <f>Balance!IT8</f>
        <v>0</v>
      </c>
      <c r="IU8" s="24">
        <f>Balance!IU8</f>
        <v>0</v>
      </c>
      <c r="IV8" s="24">
        <f>Balance!IV8</f>
        <v>0</v>
      </c>
      <c r="IW8" s="24">
        <f>Balance!IW8</f>
        <v>0</v>
      </c>
      <c r="IX8" s="24">
        <f>Balance!IX8</f>
        <v>0</v>
      </c>
      <c r="IY8" s="24">
        <f>Balance!IY8</f>
        <v>0</v>
      </c>
      <c r="IZ8" s="24">
        <f>Balance!IZ8</f>
        <v>0</v>
      </c>
      <c r="JA8" s="24">
        <f>Balance!JA8</f>
        <v>0</v>
      </c>
      <c r="JB8" s="24">
        <f>Balance!JB8</f>
        <v>0</v>
      </c>
      <c r="JC8" s="24">
        <f>Balance!JC8</f>
        <v>0</v>
      </c>
      <c r="JD8" s="24">
        <f>Balance!JD8</f>
        <v>0</v>
      </c>
      <c r="JE8" s="24">
        <f>Balance!JE8</f>
        <v>0</v>
      </c>
      <c r="JF8" s="24">
        <f>Balance!JF8</f>
        <v>0</v>
      </c>
      <c r="JG8" s="24">
        <f>Balance!JG8</f>
        <v>0</v>
      </c>
      <c r="JH8" s="24">
        <f>Balance!JH8</f>
        <v>0</v>
      </c>
      <c r="JI8" s="24">
        <f>Balance!JI8</f>
        <v>0</v>
      </c>
      <c r="JJ8" s="24">
        <f>Balance!JJ8</f>
        <v>0</v>
      </c>
      <c r="JK8" s="24">
        <f>Balance!JK8</f>
        <v>0</v>
      </c>
      <c r="JL8" s="24">
        <f>Balance!JL8</f>
        <v>0</v>
      </c>
      <c r="JM8" s="24">
        <f>Balance!JM8</f>
        <v>0</v>
      </c>
      <c r="JN8" s="24">
        <f>Balance!JN8</f>
        <v>0</v>
      </c>
      <c r="JO8" s="24">
        <f>Balance!JO8</f>
        <v>0</v>
      </c>
      <c r="JP8" s="24">
        <f>Balance!JP8</f>
        <v>0</v>
      </c>
      <c r="JQ8" s="24">
        <f>Balance!JQ8</f>
        <v>0</v>
      </c>
      <c r="JR8" s="24">
        <f>Balance!JR8</f>
        <v>0</v>
      </c>
      <c r="JS8" s="24">
        <f>Balance!JS8</f>
        <v>0</v>
      </c>
      <c r="JT8" s="24">
        <f>Balance!JT8</f>
        <v>0</v>
      </c>
      <c r="JU8" s="24">
        <f>Balance!JU8</f>
        <v>0</v>
      </c>
      <c r="JV8" s="24">
        <f>Balance!JV8</f>
        <v>0</v>
      </c>
      <c r="JW8" s="24">
        <f>Balance!JW8</f>
        <v>0</v>
      </c>
      <c r="JX8" s="24">
        <f>Balance!JX8</f>
        <v>0</v>
      </c>
      <c r="JY8" s="24">
        <f>Balance!JY8</f>
        <v>0</v>
      </c>
      <c r="JZ8" s="24">
        <f>Balance!JZ8</f>
        <v>0</v>
      </c>
      <c r="KA8" s="24">
        <f>Balance!KA8</f>
        <v>0</v>
      </c>
      <c r="KB8" s="24">
        <f>Balance!KB8</f>
        <v>0</v>
      </c>
      <c r="KC8" s="24">
        <f>Balance!KC8</f>
        <v>0</v>
      </c>
      <c r="KD8" s="24">
        <f>Balance!KD8</f>
        <v>0</v>
      </c>
      <c r="KE8" s="24">
        <f>Balance!KE8</f>
        <v>0</v>
      </c>
      <c r="KF8" s="24">
        <f>Balance!KF8</f>
        <v>0</v>
      </c>
      <c r="KG8" s="28">
        <f>Balance!KG8</f>
        <v>0</v>
      </c>
    </row>
    <row r="9" spans="1:293" s="1" customFormat="1" ht="16" thickBot="1">
      <c r="A9" s="195"/>
      <c r="B9" s="40" t="s">
        <v>141</v>
      </c>
      <c r="C9" s="40">
        <v>800</v>
      </c>
      <c r="D9" s="46">
        <f t="shared" si="0"/>
        <v>129962.5029475539</v>
      </c>
      <c r="E9" s="31">
        <f>Balance!E9</f>
        <v>5981.9924047547202</v>
      </c>
      <c r="F9" s="31">
        <f>Balance!F9</f>
        <v>0</v>
      </c>
      <c r="G9" s="31">
        <f>Balance!G9</f>
        <v>0</v>
      </c>
      <c r="H9" s="31">
        <f>Balance!H9</f>
        <v>0</v>
      </c>
      <c r="I9" s="31">
        <f>Balance!I9</f>
        <v>0</v>
      </c>
      <c r="J9" s="31">
        <f>Balance!J9</f>
        <v>0</v>
      </c>
      <c r="K9" s="31">
        <f>Balance!K9</f>
        <v>0</v>
      </c>
      <c r="L9" s="31">
        <f>Balance!L9</f>
        <v>0</v>
      </c>
      <c r="M9" s="31">
        <f>Balance!M9</f>
        <v>0</v>
      </c>
      <c r="N9" s="31">
        <f>Balance!N9</f>
        <v>0</v>
      </c>
      <c r="O9" s="31">
        <f>Balance!O9</f>
        <v>0</v>
      </c>
      <c r="P9" s="31">
        <f>Balance!P9</f>
        <v>0</v>
      </c>
      <c r="Q9" s="31">
        <f>Balance!Q9</f>
        <v>8437.1950131178637</v>
      </c>
      <c r="R9" s="31">
        <f>Balance!R9</f>
        <v>0</v>
      </c>
      <c r="S9" s="31">
        <f>Balance!S9</f>
        <v>0</v>
      </c>
      <c r="T9" s="31">
        <f>Balance!T9</f>
        <v>0</v>
      </c>
      <c r="U9" s="31">
        <f>Balance!U9</f>
        <v>0</v>
      </c>
      <c r="V9" s="31">
        <f>Balance!V9</f>
        <v>0</v>
      </c>
      <c r="W9" s="31">
        <f>Balance!W9</f>
        <v>0</v>
      </c>
      <c r="X9" s="31">
        <f>Balance!X9</f>
        <v>0</v>
      </c>
      <c r="Y9" s="31">
        <f>Balance!Y9</f>
        <v>0</v>
      </c>
      <c r="Z9" s="31">
        <f>Balance!Z9</f>
        <v>0</v>
      </c>
      <c r="AA9" s="31">
        <f>Balance!AA9</f>
        <v>0</v>
      </c>
      <c r="AB9" s="31">
        <f>Balance!AB9</f>
        <v>0</v>
      </c>
      <c r="AC9" s="31">
        <f>Balance!AC9</f>
        <v>14269.370537619274</v>
      </c>
      <c r="AD9" s="31">
        <f>Balance!AD9</f>
        <v>0</v>
      </c>
      <c r="AE9" s="31">
        <f>Balance!AE9</f>
        <v>0</v>
      </c>
      <c r="AF9" s="31">
        <f>Balance!AF9</f>
        <v>0</v>
      </c>
      <c r="AG9" s="31">
        <f>Balance!AG9</f>
        <v>0</v>
      </c>
      <c r="AH9" s="31">
        <f>Balance!AH9</f>
        <v>0</v>
      </c>
      <c r="AI9" s="31">
        <f>Balance!AI9</f>
        <v>0</v>
      </c>
      <c r="AJ9" s="31">
        <f>Balance!AJ9</f>
        <v>0</v>
      </c>
      <c r="AK9" s="31">
        <f>Balance!AK9</f>
        <v>0</v>
      </c>
      <c r="AL9" s="31">
        <f>Balance!AL9</f>
        <v>0</v>
      </c>
      <c r="AM9" s="31">
        <f>Balance!AM9</f>
        <v>0</v>
      </c>
      <c r="AN9" s="31">
        <f>Balance!AN9</f>
        <v>0</v>
      </c>
      <c r="AO9" s="31">
        <f>Balance!AO9</f>
        <v>15551.01537222855</v>
      </c>
      <c r="AP9" s="31">
        <f>Balance!AP9</f>
        <v>0</v>
      </c>
      <c r="AQ9" s="31">
        <f>Balance!AQ9</f>
        <v>0</v>
      </c>
      <c r="AR9" s="31">
        <f>Balance!AR9</f>
        <v>0</v>
      </c>
      <c r="AS9" s="31">
        <f>Balance!AS9</f>
        <v>0</v>
      </c>
      <c r="AT9" s="31">
        <f>Balance!AT9</f>
        <v>0</v>
      </c>
      <c r="AU9" s="31">
        <f>Balance!AU9</f>
        <v>0</v>
      </c>
      <c r="AV9" s="31">
        <f>Balance!AV9</f>
        <v>0</v>
      </c>
      <c r="AW9" s="31">
        <f>Balance!AW9</f>
        <v>0</v>
      </c>
      <c r="AX9" s="31">
        <f>Balance!AX9</f>
        <v>0</v>
      </c>
      <c r="AY9" s="31">
        <f>Balance!AY9</f>
        <v>0</v>
      </c>
      <c r="AZ9" s="31">
        <f>Balance!AZ9</f>
        <v>0</v>
      </c>
      <c r="BA9" s="31">
        <f>Balance!BA9</f>
        <v>38759.061707104702</v>
      </c>
      <c r="BB9" s="31">
        <f>Balance!BB9</f>
        <v>0</v>
      </c>
      <c r="BC9" s="31">
        <f>Balance!BC9</f>
        <v>0</v>
      </c>
      <c r="BD9" s="31">
        <f>Balance!BD9</f>
        <v>0</v>
      </c>
      <c r="BE9" s="31">
        <f>Balance!BE9</f>
        <v>0</v>
      </c>
      <c r="BF9" s="31">
        <f>Balance!BF9</f>
        <v>0</v>
      </c>
      <c r="BG9" s="31">
        <f>Balance!BG9</f>
        <v>0</v>
      </c>
      <c r="BH9" s="31">
        <f>Balance!BH9</f>
        <v>0</v>
      </c>
      <c r="BI9" s="31">
        <f>Balance!BI9</f>
        <v>0</v>
      </c>
      <c r="BJ9" s="31">
        <f>Balance!BJ9</f>
        <v>0</v>
      </c>
      <c r="BK9" s="31">
        <f>Balance!BK9</f>
        <v>0</v>
      </c>
      <c r="BL9" s="31">
        <f>Balance!BL9</f>
        <v>0</v>
      </c>
      <c r="BM9" s="31">
        <f>Balance!BM9</f>
        <v>46963.867912728798</v>
      </c>
      <c r="BN9" s="200">
        <f>Balance!BN9</f>
        <v>0</v>
      </c>
      <c r="BO9" s="31">
        <f>Balance!BO9</f>
        <v>0</v>
      </c>
      <c r="BP9" s="31">
        <f>Balance!BP9</f>
        <v>0</v>
      </c>
      <c r="BQ9" s="31">
        <f>Balance!BQ9</f>
        <v>0</v>
      </c>
      <c r="BR9" s="31">
        <f>Balance!BR9</f>
        <v>0</v>
      </c>
      <c r="BS9" s="31">
        <f>Balance!BS9</f>
        <v>0</v>
      </c>
      <c r="BT9" s="31">
        <f>Balance!BT9</f>
        <v>0</v>
      </c>
      <c r="BU9" s="31">
        <f>Balance!BU9</f>
        <v>0</v>
      </c>
      <c r="BV9" s="31">
        <f>Balance!BV9</f>
        <v>0</v>
      </c>
      <c r="BW9" s="31">
        <f>Balance!BW9</f>
        <v>0</v>
      </c>
      <c r="BX9" s="31">
        <f>Balance!BX9</f>
        <v>0</v>
      </c>
      <c r="BY9" s="31">
        <f>Balance!BY9</f>
        <v>33163.445122067104</v>
      </c>
      <c r="BZ9" s="31">
        <f>Balance!BZ9</f>
        <v>0</v>
      </c>
      <c r="CA9" s="31">
        <f>Balance!CA9</f>
        <v>0</v>
      </c>
      <c r="CB9" s="31">
        <f>Balance!CB9</f>
        <v>0</v>
      </c>
      <c r="CC9" s="31">
        <f>Balance!CC9</f>
        <v>0</v>
      </c>
      <c r="CD9" s="31">
        <f>Balance!CD9</f>
        <v>0</v>
      </c>
      <c r="CE9" s="31">
        <f>Balance!CE9</f>
        <v>0</v>
      </c>
      <c r="CF9" s="31">
        <f>Balance!CF9</f>
        <v>0</v>
      </c>
      <c r="CG9" s="31">
        <f>Balance!CG9</f>
        <v>0</v>
      </c>
      <c r="CH9" s="31">
        <f>Balance!CH9</f>
        <v>0</v>
      </c>
      <c r="CI9" s="31">
        <f>Balance!CI9</f>
        <v>0</v>
      </c>
      <c r="CJ9" s="31">
        <f>Balance!CJ9</f>
        <v>0</v>
      </c>
      <c r="CK9" s="31">
        <f>Balance!CK9</f>
        <v>14144.506028995551</v>
      </c>
      <c r="CL9" s="31">
        <f>Balance!CL9</f>
        <v>0</v>
      </c>
      <c r="CM9" s="31">
        <f>Balance!CM9</f>
        <v>0</v>
      </c>
      <c r="CN9" s="31">
        <f>Balance!CN9</f>
        <v>0</v>
      </c>
      <c r="CO9" s="31">
        <f>Balance!CO9</f>
        <v>0</v>
      </c>
      <c r="CP9" s="31">
        <f>Balance!CP9</f>
        <v>0</v>
      </c>
      <c r="CQ9" s="31">
        <f>Balance!CQ9</f>
        <v>0</v>
      </c>
      <c r="CR9" s="31">
        <f>Balance!CR9</f>
        <v>0</v>
      </c>
      <c r="CS9" s="31">
        <f>Balance!CS9</f>
        <v>0</v>
      </c>
      <c r="CT9" s="31">
        <f>Balance!CT9</f>
        <v>0</v>
      </c>
      <c r="CU9" s="31">
        <f>Balance!CU9</f>
        <v>0</v>
      </c>
      <c r="CV9" s="31">
        <f>Balance!CV9</f>
        <v>0</v>
      </c>
      <c r="CW9" s="31">
        <f>Balance!CW9</f>
        <v>2</v>
      </c>
      <c r="CX9" s="31">
        <f>Balance!CX9</f>
        <v>0</v>
      </c>
      <c r="CY9" s="31">
        <f>Balance!CY9</f>
        <v>0</v>
      </c>
      <c r="CZ9" s="31">
        <f>Balance!CZ9</f>
        <v>0</v>
      </c>
      <c r="DA9" s="31">
        <f>Balance!DA9</f>
        <v>0</v>
      </c>
      <c r="DB9" s="31">
        <f>Balance!DB9</f>
        <v>0</v>
      </c>
      <c r="DC9" s="31">
        <f>Balance!DC9</f>
        <v>0</v>
      </c>
      <c r="DD9" s="31">
        <f>Balance!DD9</f>
        <v>0</v>
      </c>
      <c r="DE9" s="31">
        <f>Balance!DE9</f>
        <v>0</v>
      </c>
      <c r="DF9" s="31">
        <f>Balance!DF9</f>
        <v>0</v>
      </c>
      <c r="DG9" s="31">
        <f>Balance!DG9</f>
        <v>0</v>
      </c>
      <c r="DH9" s="31">
        <f>Balance!DH9</f>
        <v>0</v>
      </c>
      <c r="DI9" s="31">
        <f>Balance!DI9</f>
        <v>2</v>
      </c>
      <c r="DJ9" s="31">
        <f>Balance!DJ9</f>
        <v>0</v>
      </c>
      <c r="DK9" s="31">
        <f>Balance!DK9</f>
        <v>0</v>
      </c>
      <c r="DL9" s="31">
        <f>Balance!DL9</f>
        <v>0</v>
      </c>
      <c r="DM9" s="31">
        <f>Balance!DM9</f>
        <v>0</v>
      </c>
      <c r="DN9" s="31">
        <f>Balance!DN9</f>
        <v>0</v>
      </c>
      <c r="DO9" s="31">
        <f>Balance!DO9</f>
        <v>0</v>
      </c>
      <c r="DP9" s="31">
        <f>Balance!DP9</f>
        <v>0</v>
      </c>
      <c r="DQ9" s="31">
        <f>Balance!DQ9</f>
        <v>0</v>
      </c>
      <c r="DR9" s="31">
        <f>Balance!DR9</f>
        <v>0</v>
      </c>
      <c r="DS9" s="31">
        <f>Balance!DS9</f>
        <v>0</v>
      </c>
      <c r="DT9" s="31">
        <f>Balance!DT9</f>
        <v>0</v>
      </c>
      <c r="DU9" s="31">
        <f>Balance!DU9</f>
        <v>2</v>
      </c>
      <c r="DV9" s="31">
        <f>Balance!DV9</f>
        <v>0</v>
      </c>
      <c r="DW9" s="31">
        <f>Balance!DW9</f>
        <v>0</v>
      </c>
      <c r="DX9" s="31">
        <f>Balance!DX9</f>
        <v>0</v>
      </c>
      <c r="DY9" s="31">
        <f>Balance!DY9</f>
        <v>0</v>
      </c>
      <c r="DZ9" s="31">
        <f>Balance!DZ9</f>
        <v>0</v>
      </c>
      <c r="EA9" s="31">
        <f>Balance!EA9</f>
        <v>0</v>
      </c>
      <c r="EB9" s="31">
        <f>Balance!EB9</f>
        <v>0</v>
      </c>
      <c r="EC9" s="31">
        <f>Balance!EC9</f>
        <v>0</v>
      </c>
      <c r="ED9" s="31">
        <f>Balance!ED9</f>
        <v>0</v>
      </c>
      <c r="EE9" s="31">
        <f>Balance!EE9</f>
        <v>0</v>
      </c>
      <c r="EF9" s="31">
        <f>Balance!EF9</f>
        <v>0</v>
      </c>
      <c r="EG9" s="31">
        <f>Balance!EG9</f>
        <v>2</v>
      </c>
      <c r="EH9" s="31">
        <f>Balance!EH9</f>
        <v>0</v>
      </c>
      <c r="EI9" s="31">
        <f>Balance!EI9</f>
        <v>0</v>
      </c>
      <c r="EJ9" s="31">
        <f>Balance!EJ9</f>
        <v>0</v>
      </c>
      <c r="EK9" s="31">
        <f>Balance!EK9</f>
        <v>0</v>
      </c>
      <c r="EL9" s="31">
        <f>Balance!EL9</f>
        <v>0</v>
      </c>
      <c r="EM9" s="31">
        <f>Balance!EM9</f>
        <v>0</v>
      </c>
      <c r="EN9" s="31">
        <f>Balance!EN9</f>
        <v>0</v>
      </c>
      <c r="EO9" s="31">
        <f>Balance!EO9</f>
        <v>0</v>
      </c>
      <c r="EP9" s="31">
        <f>Balance!EP9</f>
        <v>0</v>
      </c>
      <c r="EQ9" s="31">
        <f>Balance!EQ9</f>
        <v>0</v>
      </c>
      <c r="ER9" s="31">
        <f>Balance!ER9</f>
        <v>0</v>
      </c>
      <c r="ES9" s="31">
        <f>Balance!ES9</f>
        <v>163.65343502588601</v>
      </c>
      <c r="ET9" s="31">
        <f>Balance!ET9</f>
        <v>0</v>
      </c>
      <c r="EU9" s="31">
        <f>Balance!EU9</f>
        <v>0</v>
      </c>
      <c r="EV9" s="31">
        <f>Balance!EV9</f>
        <v>0</v>
      </c>
      <c r="EW9" s="31">
        <f>Balance!EW9</f>
        <v>0</v>
      </c>
      <c r="EX9" s="31">
        <f>Balance!EX9</f>
        <v>0</v>
      </c>
      <c r="EY9" s="31">
        <f>Balance!EY9</f>
        <v>0</v>
      </c>
      <c r="EZ9" s="31">
        <f>Balance!EZ9</f>
        <v>0</v>
      </c>
      <c r="FA9" s="31">
        <f>Balance!FA9</f>
        <v>0</v>
      </c>
      <c r="FB9" s="31">
        <f>Balance!FB9</f>
        <v>0</v>
      </c>
      <c r="FC9" s="31">
        <f>Balance!FC9</f>
        <v>0</v>
      </c>
      <c r="FD9" s="31">
        <f>Balance!FD9</f>
        <v>0.5</v>
      </c>
      <c r="FE9" s="31">
        <f>Balance!FE9</f>
        <v>0</v>
      </c>
      <c r="FF9" s="31">
        <f>Balance!FF9</f>
        <v>0</v>
      </c>
      <c r="FG9" s="31">
        <f>Balance!FG9</f>
        <v>0</v>
      </c>
      <c r="FH9" s="31">
        <f>Balance!FH9</f>
        <v>0</v>
      </c>
      <c r="FI9" s="31">
        <f>Balance!FI9</f>
        <v>0</v>
      </c>
      <c r="FJ9" s="31">
        <f>Balance!FJ9</f>
        <v>0</v>
      </c>
      <c r="FK9" s="31">
        <f>Balance!FK9</f>
        <v>0</v>
      </c>
      <c r="FL9" s="31">
        <f>Balance!FL9</f>
        <v>0</v>
      </c>
      <c r="FM9" s="31">
        <f>Balance!FM9</f>
        <v>0</v>
      </c>
      <c r="FN9" s="31">
        <f>Balance!FN9</f>
        <v>0</v>
      </c>
      <c r="FO9" s="31">
        <f>Balance!FO9</f>
        <v>0</v>
      </c>
      <c r="FP9" s="31">
        <f>Balance!FP9</f>
        <v>0</v>
      </c>
      <c r="FQ9" s="31">
        <f>Balance!FQ9</f>
        <v>0</v>
      </c>
      <c r="FR9" s="31">
        <f>Balance!FR9</f>
        <v>0</v>
      </c>
      <c r="FS9" s="31">
        <f>Balance!FS9</f>
        <v>0</v>
      </c>
      <c r="FT9" s="31">
        <f>Balance!FT9</f>
        <v>0</v>
      </c>
      <c r="FU9" s="31">
        <f>Balance!FU9</f>
        <v>0</v>
      </c>
      <c r="FV9" s="31">
        <f>Balance!FV9</f>
        <v>0</v>
      </c>
      <c r="FW9" s="31">
        <f>Balance!FW9</f>
        <v>0</v>
      </c>
      <c r="FX9" s="31">
        <f>Balance!FX9</f>
        <v>0</v>
      </c>
      <c r="FY9" s="31">
        <f>Balance!FY9</f>
        <v>0</v>
      </c>
      <c r="FZ9" s="31">
        <f>Balance!FZ9</f>
        <v>0</v>
      </c>
      <c r="GA9" s="31">
        <f>Balance!GA9</f>
        <v>0</v>
      </c>
      <c r="GB9" s="31">
        <f>Balance!GB9</f>
        <v>0</v>
      </c>
      <c r="GC9" s="31">
        <f>Balance!GC9</f>
        <v>0</v>
      </c>
      <c r="GD9" s="31">
        <f>Balance!GD9</f>
        <v>0</v>
      </c>
      <c r="GE9" s="31">
        <f>Balance!GE9</f>
        <v>0</v>
      </c>
      <c r="GF9" s="31">
        <f>Balance!GF9</f>
        <v>0</v>
      </c>
      <c r="GG9" s="31">
        <f>Balance!GG9</f>
        <v>0</v>
      </c>
      <c r="GH9" s="31">
        <f>Balance!GH9</f>
        <v>0</v>
      </c>
      <c r="GI9" s="31">
        <f>Balance!GI9</f>
        <v>0</v>
      </c>
      <c r="GJ9" s="31">
        <f>Balance!GJ9</f>
        <v>0</v>
      </c>
      <c r="GK9" s="31">
        <f>Balance!GK9</f>
        <v>0</v>
      </c>
      <c r="GL9" s="31">
        <f>Balance!GL9</f>
        <v>0</v>
      </c>
      <c r="GM9" s="31">
        <f>Balance!GM9</f>
        <v>0</v>
      </c>
      <c r="GN9" s="31">
        <f>Balance!GN9</f>
        <v>0</v>
      </c>
      <c r="GO9" s="31">
        <f>Balance!GO9</f>
        <v>0</v>
      </c>
      <c r="GP9" s="31">
        <f>Balance!GP9</f>
        <v>0</v>
      </c>
      <c r="GQ9" s="31">
        <f>Balance!GQ9</f>
        <v>0</v>
      </c>
      <c r="GR9" s="31">
        <f>Balance!GR9</f>
        <v>0</v>
      </c>
      <c r="GS9" s="31">
        <f>Balance!GS9</f>
        <v>0</v>
      </c>
      <c r="GT9" s="31">
        <f>Balance!GT9</f>
        <v>0</v>
      </c>
      <c r="GU9" s="31">
        <f>Balance!GU9</f>
        <v>0</v>
      </c>
      <c r="GV9" s="31">
        <f>Balance!GV9</f>
        <v>0</v>
      </c>
      <c r="GW9" s="31">
        <f>Balance!GW9</f>
        <v>0</v>
      </c>
      <c r="GX9" s="31">
        <f>Balance!GX9</f>
        <v>0</v>
      </c>
      <c r="GY9" s="31">
        <f>Balance!GY9</f>
        <v>0</v>
      </c>
      <c r="GZ9" s="31">
        <f>Balance!GZ9</f>
        <v>0</v>
      </c>
      <c r="HA9" s="31">
        <f>Balance!HA9</f>
        <v>0</v>
      </c>
      <c r="HB9" s="31">
        <f>Balance!HB9</f>
        <v>0</v>
      </c>
      <c r="HC9" s="31">
        <f>Balance!HC9</f>
        <v>0</v>
      </c>
      <c r="HD9" s="31">
        <f>Balance!HD9</f>
        <v>0</v>
      </c>
      <c r="HE9" s="31">
        <f>Balance!HE9</f>
        <v>0</v>
      </c>
      <c r="HF9" s="31">
        <f>Balance!HF9</f>
        <v>0</v>
      </c>
      <c r="HG9" s="31">
        <f>Balance!HG9</f>
        <v>0</v>
      </c>
      <c r="HH9" s="31">
        <f>Balance!HH9</f>
        <v>0</v>
      </c>
      <c r="HI9" s="31">
        <f>Balance!HI9</f>
        <v>0</v>
      </c>
      <c r="HJ9" s="31">
        <f>Balance!HJ9</f>
        <v>0</v>
      </c>
      <c r="HK9" s="31">
        <f>Balance!HK9</f>
        <v>0</v>
      </c>
      <c r="HL9" s="31">
        <f>Balance!HL9</f>
        <v>0</v>
      </c>
      <c r="HM9" s="31">
        <f>Balance!HM9</f>
        <v>0</v>
      </c>
      <c r="HN9" s="31">
        <f>Balance!HN9</f>
        <v>0</v>
      </c>
      <c r="HO9" s="31">
        <f>Balance!HO9</f>
        <v>0</v>
      </c>
      <c r="HP9" s="31">
        <f>Balance!HP9</f>
        <v>0</v>
      </c>
      <c r="HQ9" s="31">
        <f>Balance!HQ9</f>
        <v>0</v>
      </c>
      <c r="HR9" s="31">
        <f>Balance!HR9</f>
        <v>0</v>
      </c>
      <c r="HS9" s="31">
        <f>Balance!HS9</f>
        <v>0</v>
      </c>
      <c r="HT9" s="31">
        <f>Balance!HT9</f>
        <v>0</v>
      </c>
      <c r="HU9" s="31">
        <f>Balance!HU9</f>
        <v>0</v>
      </c>
      <c r="HV9" s="31">
        <f>Balance!HV9</f>
        <v>0</v>
      </c>
      <c r="HW9" s="31">
        <f>Balance!HW9</f>
        <v>0</v>
      </c>
      <c r="HX9" s="31">
        <f>Balance!HX9</f>
        <v>0</v>
      </c>
      <c r="HY9" s="31">
        <f>Balance!HY9</f>
        <v>0</v>
      </c>
      <c r="HZ9" s="31">
        <f>Balance!HZ9</f>
        <v>0</v>
      </c>
      <c r="IA9" s="31">
        <f>Balance!IA9</f>
        <v>0</v>
      </c>
      <c r="IB9" s="31">
        <f>Balance!IB9</f>
        <v>0</v>
      </c>
      <c r="IC9" s="31">
        <f>Balance!IC9</f>
        <v>0</v>
      </c>
      <c r="ID9" s="31">
        <f>Balance!ID9</f>
        <v>0</v>
      </c>
      <c r="IE9" s="31">
        <f>Balance!IE9</f>
        <v>0</v>
      </c>
      <c r="IF9" s="31">
        <f>Balance!IF9</f>
        <v>0</v>
      </c>
      <c r="IG9" s="31">
        <f>Balance!IG9</f>
        <v>0</v>
      </c>
      <c r="IH9" s="31">
        <f>Balance!IH9</f>
        <v>0</v>
      </c>
      <c r="II9" s="31">
        <f>Balance!II9</f>
        <v>0</v>
      </c>
      <c r="IJ9" s="31">
        <f>Balance!IJ9</f>
        <v>0</v>
      </c>
      <c r="IK9" s="31">
        <f>Balance!IK9</f>
        <v>0</v>
      </c>
      <c r="IL9" s="31">
        <f>Balance!IL9</f>
        <v>0</v>
      </c>
      <c r="IM9" s="31">
        <f>Balance!IM9</f>
        <v>0</v>
      </c>
      <c r="IN9" s="31">
        <f>Balance!IN9</f>
        <v>0</v>
      </c>
      <c r="IO9" s="31">
        <f>Balance!IO9</f>
        <v>0</v>
      </c>
      <c r="IP9" s="31">
        <f>Balance!IP9</f>
        <v>0</v>
      </c>
      <c r="IQ9" s="31">
        <f>Balance!IQ9</f>
        <v>0</v>
      </c>
      <c r="IR9" s="31">
        <f>Balance!IR9</f>
        <v>0</v>
      </c>
      <c r="IS9" s="31">
        <f>Balance!IS9</f>
        <v>0</v>
      </c>
      <c r="IT9" s="31">
        <f>Balance!IT9</f>
        <v>0</v>
      </c>
      <c r="IU9" s="31">
        <f>Balance!IU9</f>
        <v>0</v>
      </c>
      <c r="IV9" s="31">
        <f>Balance!IV9</f>
        <v>0</v>
      </c>
      <c r="IW9" s="31">
        <f>Balance!IW9</f>
        <v>0</v>
      </c>
      <c r="IX9" s="31">
        <f>Balance!IX9</f>
        <v>0</v>
      </c>
      <c r="IY9" s="31">
        <f>Balance!IY9</f>
        <v>0</v>
      </c>
      <c r="IZ9" s="31">
        <f>Balance!IZ9</f>
        <v>0</v>
      </c>
      <c r="JA9" s="31">
        <f>Balance!JA9</f>
        <v>0</v>
      </c>
      <c r="JB9" s="31">
        <f>Balance!JB9</f>
        <v>0</v>
      </c>
      <c r="JC9" s="31">
        <f>Balance!JC9</f>
        <v>0</v>
      </c>
      <c r="JD9" s="31">
        <f>Balance!JD9</f>
        <v>0</v>
      </c>
      <c r="JE9" s="31">
        <f>Balance!JE9</f>
        <v>0</v>
      </c>
      <c r="JF9" s="31">
        <f>Balance!JF9</f>
        <v>0</v>
      </c>
      <c r="JG9" s="31">
        <f>Balance!JG9</f>
        <v>0</v>
      </c>
      <c r="JH9" s="31">
        <f>Balance!JH9</f>
        <v>0</v>
      </c>
      <c r="JI9" s="31">
        <f>Balance!JI9</f>
        <v>0</v>
      </c>
      <c r="JJ9" s="31">
        <f>Balance!JJ9</f>
        <v>0</v>
      </c>
      <c r="JK9" s="31">
        <f>Balance!JK9</f>
        <v>0</v>
      </c>
      <c r="JL9" s="31">
        <f>Balance!JL9</f>
        <v>0</v>
      </c>
      <c r="JM9" s="31">
        <f>Balance!JM9</f>
        <v>0</v>
      </c>
      <c r="JN9" s="31">
        <f>Balance!JN9</f>
        <v>0</v>
      </c>
      <c r="JO9" s="31">
        <f>Balance!JO9</f>
        <v>0</v>
      </c>
      <c r="JP9" s="31">
        <f>Balance!JP9</f>
        <v>0</v>
      </c>
      <c r="JQ9" s="31">
        <f>Balance!JQ9</f>
        <v>0</v>
      </c>
      <c r="JR9" s="31">
        <f>Balance!JR9</f>
        <v>0</v>
      </c>
      <c r="JS9" s="31">
        <f>Balance!JS9</f>
        <v>0</v>
      </c>
      <c r="JT9" s="31">
        <f>Balance!JT9</f>
        <v>0</v>
      </c>
      <c r="JU9" s="31">
        <f>Balance!JU9</f>
        <v>0</v>
      </c>
      <c r="JV9" s="31">
        <f>Balance!JV9</f>
        <v>0</v>
      </c>
      <c r="JW9" s="31">
        <f>Balance!JW9</f>
        <v>0</v>
      </c>
      <c r="JX9" s="31">
        <f>Balance!JX9</f>
        <v>0</v>
      </c>
      <c r="JY9" s="31">
        <f>Balance!JY9</f>
        <v>0</v>
      </c>
      <c r="JZ9" s="31">
        <f>Balance!JZ9</f>
        <v>0</v>
      </c>
      <c r="KA9" s="31">
        <f>Balance!KA9</f>
        <v>0</v>
      </c>
      <c r="KB9" s="31">
        <f>Balance!KB9</f>
        <v>0</v>
      </c>
      <c r="KC9" s="31">
        <f>Balance!KC9</f>
        <v>0</v>
      </c>
      <c r="KD9" s="31">
        <f>Balance!KD9</f>
        <v>0</v>
      </c>
      <c r="KE9" s="31">
        <f>Balance!KE9</f>
        <v>0</v>
      </c>
      <c r="KF9" s="31">
        <f>Balance!KF9</f>
        <v>0</v>
      </c>
      <c r="KG9" s="31">
        <f>Balance!KG9</f>
        <v>0</v>
      </c>
    </row>
    <row r="10" spans="1:293" s="1" customFormat="1">
      <c r="A10" s="190" t="s">
        <v>148</v>
      </c>
      <c r="B10" s="41" t="s">
        <v>100</v>
      </c>
      <c r="C10" s="41">
        <v>100</v>
      </c>
      <c r="D10" s="47">
        <f t="shared" si="0"/>
        <v>2651925.8501826576</v>
      </c>
      <c r="E10" s="33">
        <f>Balance!E10</f>
        <v>0</v>
      </c>
      <c r="F10" s="33">
        <f>Balance!F10</f>
        <v>34620</v>
      </c>
      <c r="G10" s="33">
        <f>Balance!G10</f>
        <v>1801</v>
      </c>
      <c r="H10" s="33">
        <f>Balance!H10</f>
        <v>10517</v>
      </c>
      <c r="I10" s="33">
        <f>Balance!I10</f>
        <v>27584</v>
      </c>
      <c r="J10" s="33">
        <f>Balance!J10</f>
        <v>19328</v>
      </c>
      <c r="K10" s="33">
        <f>Balance!K10</f>
        <v>13171</v>
      </c>
      <c r="L10" s="33">
        <f>Balance!L10</f>
        <v>6523</v>
      </c>
      <c r="M10" s="33">
        <f>Balance!M10</f>
        <v>5371</v>
      </c>
      <c r="N10" s="33">
        <f>Balance!N10</f>
        <v>105745</v>
      </c>
      <c r="O10" s="33">
        <f>Balance!O10</f>
        <v>6753</v>
      </c>
      <c r="P10" s="33">
        <f>Balance!P10</f>
        <v>132912</v>
      </c>
      <c r="Q10" s="33">
        <f>Balance!Q10</f>
        <v>43250</v>
      </c>
      <c r="R10" s="33">
        <f>Balance!R10</f>
        <v>4016</v>
      </c>
      <c r="S10" s="33">
        <f>Balance!S10</f>
        <v>81093</v>
      </c>
      <c r="T10" s="33">
        <f>Balance!T10</f>
        <v>7638</v>
      </c>
      <c r="U10" s="33">
        <f>Balance!U10</f>
        <v>150271</v>
      </c>
      <c r="V10" s="33">
        <f>Balance!V10</f>
        <v>84343</v>
      </c>
      <c r="W10" s="33">
        <f>Balance!W10</f>
        <v>33267</v>
      </c>
      <c r="X10" s="33">
        <f>Balance!X10</f>
        <v>15881</v>
      </c>
      <c r="Y10" s="33">
        <f>Balance!Y10</f>
        <v>84942</v>
      </c>
      <c r="Z10" s="33">
        <f>Balance!Z10</f>
        <v>31237</v>
      </c>
      <c r="AA10" s="33">
        <f>Balance!AA10</f>
        <v>7719</v>
      </c>
      <c r="AB10" s="33">
        <f>Balance!AB10</f>
        <v>245980.70554399843</v>
      </c>
      <c r="AC10" s="33">
        <f>Balance!AC10</f>
        <v>3405</v>
      </c>
      <c r="AD10" s="33">
        <f>Balance!AD10</f>
        <v>32575</v>
      </c>
      <c r="AE10" s="33">
        <f>Balance!AE10</f>
        <v>7591</v>
      </c>
      <c r="AF10" s="33">
        <f>Balance!AF10</f>
        <v>3094</v>
      </c>
      <c r="AG10" s="33">
        <f>Balance!AG10</f>
        <v>16251</v>
      </c>
      <c r="AH10" s="33">
        <f>Balance!AH10</f>
        <v>2840</v>
      </c>
      <c r="AI10" s="33">
        <f>Balance!AI10</f>
        <v>4896</v>
      </c>
      <c r="AJ10" s="33">
        <f>Balance!AJ10</f>
        <v>31093</v>
      </c>
      <c r="AK10" s="33">
        <f>Balance!AK10</f>
        <v>140369</v>
      </c>
      <c r="AL10" s="33">
        <f>Balance!AL10</f>
        <v>33896</v>
      </c>
      <c r="AM10" s="33">
        <f>Balance!AM10</f>
        <v>5515</v>
      </c>
      <c r="AN10" s="33">
        <f>Balance!AN10</f>
        <v>247990.90328070096</v>
      </c>
      <c r="AO10" s="33">
        <f>Balance!AO10</f>
        <v>309049</v>
      </c>
      <c r="AP10" s="33">
        <f>Balance!AP10</f>
        <v>8931</v>
      </c>
      <c r="AQ10" s="33">
        <f>Balance!AQ10</f>
        <v>6234</v>
      </c>
      <c r="AR10" s="33">
        <f>Balance!AR10</f>
        <v>4281</v>
      </c>
      <c r="AS10" s="33">
        <f>Balance!AS10</f>
        <v>6078</v>
      </c>
      <c r="AT10" s="33">
        <f>Balance!AT10</f>
        <v>43425</v>
      </c>
      <c r="AU10" s="33">
        <f>Balance!AU10</f>
        <v>6595</v>
      </c>
      <c r="AV10" s="33">
        <f>Balance!AV10</f>
        <v>3601</v>
      </c>
      <c r="AW10" s="33">
        <f>Balance!AW10</f>
        <v>4907</v>
      </c>
      <c r="AX10" s="33">
        <f>Balance!AX10</f>
        <v>31276</v>
      </c>
      <c r="AY10" s="33">
        <f>Balance!AY10</f>
        <v>5349</v>
      </c>
      <c r="AZ10" s="33">
        <f>Balance!AZ10</f>
        <v>245054.23135795729</v>
      </c>
      <c r="BA10" s="33">
        <f>Balance!BA10</f>
        <v>3489</v>
      </c>
      <c r="BB10" s="33">
        <f>Balance!BB10</f>
        <v>10462.43</v>
      </c>
      <c r="BC10" s="33">
        <f>Balance!BC10</f>
        <v>1117.43</v>
      </c>
      <c r="BD10" s="33">
        <f>Balance!BD10</f>
        <v>210059.43</v>
      </c>
      <c r="BE10" s="33">
        <f>Balance!BE10</f>
        <v>1582.43</v>
      </c>
      <c r="BF10" s="33">
        <f>Balance!BF10</f>
        <v>5083.43</v>
      </c>
      <c r="BG10" s="33">
        <f>Balance!BG10</f>
        <v>2386.4299999999998</v>
      </c>
      <c r="BH10" s="33">
        <f>Balance!BH10</f>
        <v>5371.4400000000005</v>
      </c>
      <c r="BI10" s="33">
        <f>Balance!BI10</f>
        <v>978</v>
      </c>
      <c r="BJ10" s="33">
        <f>Balance!BJ10</f>
        <v>43356.619999999995</v>
      </c>
      <c r="BK10" s="33">
        <f>Balance!BK10</f>
        <v>2435.37</v>
      </c>
      <c r="BL10" s="33">
        <f>Balance!BL10</f>
        <v>6201</v>
      </c>
      <c r="BM10" s="33">
        <f>Balance!BM10</f>
        <v>1144</v>
      </c>
      <c r="BN10" s="201">
        <f>Balance!BN10</f>
        <v>978</v>
      </c>
      <c r="BO10" s="33">
        <f>Balance!BO10</f>
        <v>1545.63</v>
      </c>
      <c r="BP10" s="33">
        <f>Balance!BP10</f>
        <v>978</v>
      </c>
      <c r="BQ10" s="33">
        <f>Balance!BQ10</f>
        <v>0</v>
      </c>
      <c r="BR10" s="33">
        <f>Balance!BR10</f>
        <v>0</v>
      </c>
      <c r="BS10" s="33">
        <f>Balance!BS10</f>
        <v>0</v>
      </c>
      <c r="BT10" s="33">
        <f>Balance!BT10</f>
        <v>0</v>
      </c>
      <c r="BU10" s="33">
        <f>Balance!BU10</f>
        <v>0</v>
      </c>
      <c r="BV10" s="33">
        <f>Balance!BV10</f>
        <v>0</v>
      </c>
      <c r="BW10" s="33">
        <f>Balance!BW10</f>
        <v>0</v>
      </c>
      <c r="BX10" s="33">
        <f>Balance!BX10</f>
        <v>0</v>
      </c>
      <c r="BY10" s="33">
        <f>Balance!BY10</f>
        <v>0</v>
      </c>
      <c r="BZ10" s="33">
        <f>Balance!BZ10</f>
        <v>0</v>
      </c>
      <c r="CA10" s="33">
        <f>Balance!CA10</f>
        <v>0</v>
      </c>
      <c r="CB10" s="33">
        <f>Balance!CB10</f>
        <v>0</v>
      </c>
      <c r="CC10" s="33">
        <f>Balance!CC10</f>
        <v>0</v>
      </c>
      <c r="CD10" s="33">
        <f>Balance!CD10</f>
        <v>0</v>
      </c>
      <c r="CE10" s="33">
        <f>Balance!CE10</f>
        <v>0</v>
      </c>
      <c r="CF10" s="33">
        <f>Balance!CF10</f>
        <v>0</v>
      </c>
      <c r="CG10" s="33">
        <f>Balance!CG10</f>
        <v>0</v>
      </c>
      <c r="CH10" s="33">
        <f>Balance!CH10</f>
        <v>0</v>
      </c>
      <c r="CI10" s="33">
        <f>Balance!CI10</f>
        <v>0</v>
      </c>
      <c r="CJ10" s="33">
        <f>Balance!CJ10</f>
        <v>0</v>
      </c>
      <c r="CK10" s="33">
        <f>Balance!CK10</f>
        <v>0</v>
      </c>
      <c r="CL10" s="33">
        <f>Balance!CL10</f>
        <v>0</v>
      </c>
      <c r="CM10" s="33">
        <f>Balance!CM10</f>
        <v>0</v>
      </c>
      <c r="CN10" s="33">
        <f>Balance!CN10</f>
        <v>0</v>
      </c>
      <c r="CO10" s="33">
        <f>Balance!CO10</f>
        <v>0</v>
      </c>
      <c r="CP10" s="33">
        <f>Balance!CP10</f>
        <v>0</v>
      </c>
      <c r="CQ10" s="33">
        <f>Balance!CQ10</f>
        <v>0</v>
      </c>
      <c r="CR10" s="33">
        <f>Balance!CR10</f>
        <v>0</v>
      </c>
      <c r="CS10" s="33">
        <f>Balance!CS10</f>
        <v>0</v>
      </c>
      <c r="CT10" s="33">
        <f>Balance!CT10</f>
        <v>0</v>
      </c>
      <c r="CU10" s="33">
        <f>Balance!CU10</f>
        <v>0</v>
      </c>
      <c r="CV10" s="33">
        <f>Balance!CV10</f>
        <v>0</v>
      </c>
      <c r="CW10" s="33">
        <f>Balance!CW10</f>
        <v>0</v>
      </c>
      <c r="CX10" s="33">
        <f>Balance!CX10</f>
        <v>0</v>
      </c>
      <c r="CY10" s="33">
        <f>Balance!CY10</f>
        <v>0</v>
      </c>
      <c r="CZ10" s="33">
        <f>Balance!CZ10</f>
        <v>0</v>
      </c>
      <c r="DA10" s="33">
        <f>Balance!DA10</f>
        <v>0</v>
      </c>
      <c r="DB10" s="33">
        <f>Balance!DB10</f>
        <v>0</v>
      </c>
      <c r="DC10" s="33">
        <f>Balance!DC10</f>
        <v>0</v>
      </c>
      <c r="DD10" s="33">
        <f>Balance!DD10</f>
        <v>0</v>
      </c>
      <c r="DE10" s="33">
        <f>Balance!DE10</f>
        <v>0</v>
      </c>
      <c r="DF10" s="33">
        <f>Balance!DF10</f>
        <v>0</v>
      </c>
      <c r="DG10" s="33">
        <f>Balance!DG10</f>
        <v>0</v>
      </c>
      <c r="DH10" s="33">
        <f>Balance!DH10</f>
        <v>0</v>
      </c>
      <c r="DI10" s="33">
        <f>Balance!DI10</f>
        <v>0</v>
      </c>
      <c r="DJ10" s="33">
        <f>Balance!DJ10</f>
        <v>0</v>
      </c>
      <c r="DK10" s="33">
        <f>Balance!DK10</f>
        <v>0</v>
      </c>
      <c r="DL10" s="33">
        <f>Balance!DL10</f>
        <v>0</v>
      </c>
      <c r="DM10" s="33">
        <f>Balance!DM10</f>
        <v>0</v>
      </c>
      <c r="DN10" s="33">
        <f>Balance!DN10</f>
        <v>0</v>
      </c>
      <c r="DO10" s="33">
        <f>Balance!DO10</f>
        <v>0</v>
      </c>
      <c r="DP10" s="33">
        <f>Balance!DP10</f>
        <v>0</v>
      </c>
      <c r="DQ10" s="33">
        <f>Balance!DQ10</f>
        <v>0</v>
      </c>
      <c r="DR10" s="33">
        <f>Balance!DR10</f>
        <v>0</v>
      </c>
      <c r="DS10" s="33">
        <f>Balance!DS10</f>
        <v>0</v>
      </c>
      <c r="DT10" s="33">
        <f>Balance!DT10</f>
        <v>0</v>
      </c>
      <c r="DU10" s="33">
        <f>Balance!DU10</f>
        <v>0</v>
      </c>
      <c r="DV10" s="33">
        <f>Balance!DV10</f>
        <v>0</v>
      </c>
      <c r="DW10" s="33">
        <f>Balance!DW10</f>
        <v>0</v>
      </c>
      <c r="DX10" s="33">
        <f>Balance!DX10</f>
        <v>0</v>
      </c>
      <c r="DY10" s="33">
        <f>Balance!DY10</f>
        <v>0</v>
      </c>
      <c r="DZ10" s="33">
        <f>Balance!DZ10</f>
        <v>0</v>
      </c>
      <c r="EA10" s="33">
        <f>Balance!EA10</f>
        <v>0</v>
      </c>
      <c r="EB10" s="33">
        <f>Balance!EB10</f>
        <v>0</v>
      </c>
      <c r="EC10" s="33">
        <f>Balance!EC10</f>
        <v>0</v>
      </c>
      <c r="ED10" s="33">
        <f>Balance!ED10</f>
        <v>0</v>
      </c>
      <c r="EE10" s="33">
        <f>Balance!EE10</f>
        <v>0</v>
      </c>
      <c r="EF10" s="33">
        <f>Balance!EF10</f>
        <v>0</v>
      </c>
      <c r="EG10" s="33">
        <f>Balance!EG10</f>
        <v>0</v>
      </c>
      <c r="EH10" s="33">
        <f>Balance!EH10</f>
        <v>0</v>
      </c>
      <c r="EI10" s="33">
        <f>Balance!EI10</f>
        <v>0</v>
      </c>
      <c r="EJ10" s="33">
        <f>Balance!EJ10</f>
        <v>0</v>
      </c>
      <c r="EK10" s="33">
        <f>Balance!EK10</f>
        <v>0</v>
      </c>
      <c r="EL10" s="33">
        <f>Balance!EL10</f>
        <v>0</v>
      </c>
      <c r="EM10" s="33">
        <f>Balance!EM10</f>
        <v>0</v>
      </c>
      <c r="EN10" s="33">
        <f>Balance!EN10</f>
        <v>0</v>
      </c>
      <c r="EO10" s="33">
        <f>Balance!EO10</f>
        <v>0</v>
      </c>
      <c r="EP10" s="33">
        <f>Balance!EP10</f>
        <v>0</v>
      </c>
      <c r="EQ10" s="33">
        <f>Balance!EQ10</f>
        <v>0</v>
      </c>
      <c r="ER10" s="33">
        <f>Balance!ER10</f>
        <v>0</v>
      </c>
      <c r="ES10" s="33">
        <f>Balance!ES10</f>
        <v>0</v>
      </c>
      <c r="ET10" s="33">
        <f>Balance!ET10</f>
        <v>0</v>
      </c>
      <c r="EU10" s="33">
        <f>Balance!EU10</f>
        <v>0</v>
      </c>
      <c r="EV10" s="33">
        <f>Balance!EV10</f>
        <v>0</v>
      </c>
      <c r="EW10" s="33">
        <f>Balance!EW10</f>
        <v>0</v>
      </c>
      <c r="EX10" s="33">
        <f>Balance!EX10</f>
        <v>0</v>
      </c>
      <c r="EY10" s="33">
        <f>Balance!EY10</f>
        <v>0</v>
      </c>
      <c r="EZ10" s="33">
        <f>Balance!EZ10</f>
        <v>0</v>
      </c>
      <c r="FA10" s="33">
        <f>Balance!FA10</f>
        <v>0</v>
      </c>
      <c r="FB10" s="33">
        <f>Balance!FB10</f>
        <v>0</v>
      </c>
      <c r="FC10" s="33">
        <f>Balance!FC10</f>
        <v>0</v>
      </c>
      <c r="FD10" s="33">
        <f>Balance!FD10</f>
        <v>0</v>
      </c>
      <c r="FE10" s="33">
        <f>Balance!FE10</f>
        <v>0</v>
      </c>
      <c r="FF10" s="33">
        <f>Balance!FF10</f>
        <v>0</v>
      </c>
      <c r="FG10" s="33">
        <f>Balance!FG10</f>
        <v>0</v>
      </c>
      <c r="FH10" s="33">
        <f>Balance!FH10</f>
        <v>0</v>
      </c>
      <c r="FI10" s="33">
        <f>Balance!FI10</f>
        <v>0</v>
      </c>
      <c r="FJ10" s="33">
        <f>Balance!FJ10</f>
        <v>0</v>
      </c>
      <c r="FK10" s="33">
        <f>Balance!FK10</f>
        <v>0</v>
      </c>
      <c r="FL10" s="33">
        <f>Balance!FL10</f>
        <v>0</v>
      </c>
      <c r="FM10" s="33">
        <f>Balance!FM10</f>
        <v>0</v>
      </c>
      <c r="FN10" s="33">
        <f>Balance!FN10</f>
        <v>0</v>
      </c>
      <c r="FO10" s="33">
        <f>Balance!FO10</f>
        <v>0</v>
      </c>
      <c r="FP10" s="33">
        <f>Balance!FP10</f>
        <v>0</v>
      </c>
      <c r="FQ10" s="33">
        <f>Balance!FQ10</f>
        <v>0</v>
      </c>
      <c r="FR10" s="33">
        <f>Balance!FR10</f>
        <v>0</v>
      </c>
      <c r="FS10" s="33">
        <f>Balance!FS10</f>
        <v>0</v>
      </c>
      <c r="FT10" s="33">
        <f>Balance!FT10</f>
        <v>0</v>
      </c>
      <c r="FU10" s="33">
        <f>Balance!FU10</f>
        <v>0</v>
      </c>
      <c r="FV10" s="33">
        <f>Balance!FV10</f>
        <v>0</v>
      </c>
      <c r="FW10" s="33">
        <f>Balance!FW10</f>
        <v>0</v>
      </c>
      <c r="FX10" s="33">
        <f>Balance!FX10</f>
        <v>0</v>
      </c>
      <c r="FY10" s="33">
        <f>Balance!FY10</f>
        <v>0</v>
      </c>
      <c r="FZ10" s="33">
        <f>Balance!FZ10</f>
        <v>0</v>
      </c>
      <c r="GA10" s="33">
        <f>Balance!GA10</f>
        <v>0</v>
      </c>
      <c r="GB10" s="33">
        <f>Balance!GB10</f>
        <v>0</v>
      </c>
      <c r="GC10" s="33">
        <f>Balance!GC10</f>
        <v>0</v>
      </c>
      <c r="GD10" s="33">
        <f>Balance!GD10</f>
        <v>0</v>
      </c>
      <c r="GE10" s="33">
        <f>Balance!GE10</f>
        <v>0</v>
      </c>
      <c r="GF10" s="33">
        <f>Balance!GF10</f>
        <v>0</v>
      </c>
      <c r="GG10" s="33">
        <f>Balance!GG10</f>
        <v>0</v>
      </c>
      <c r="GH10" s="33">
        <f>Balance!GH10</f>
        <v>0</v>
      </c>
      <c r="GI10" s="33">
        <f>Balance!GI10</f>
        <v>0</v>
      </c>
      <c r="GJ10" s="33">
        <f>Balance!GJ10</f>
        <v>0</v>
      </c>
      <c r="GK10" s="33">
        <f>Balance!GK10</f>
        <v>0</v>
      </c>
      <c r="GL10" s="33">
        <f>Balance!GL10</f>
        <v>0</v>
      </c>
      <c r="GM10" s="33">
        <f>Balance!GM10</f>
        <v>0</v>
      </c>
      <c r="GN10" s="33">
        <f>Balance!GN10</f>
        <v>0</v>
      </c>
      <c r="GO10" s="33">
        <f>Balance!GO10</f>
        <v>0</v>
      </c>
      <c r="GP10" s="33">
        <f>Balance!GP10</f>
        <v>0</v>
      </c>
      <c r="GQ10" s="33">
        <f>Balance!GQ10</f>
        <v>0</v>
      </c>
      <c r="GR10" s="33">
        <f>Balance!GR10</f>
        <v>0</v>
      </c>
      <c r="GS10" s="33">
        <f>Balance!GS10</f>
        <v>0</v>
      </c>
      <c r="GT10" s="33">
        <f>Balance!GT10</f>
        <v>0</v>
      </c>
      <c r="GU10" s="33">
        <f>Balance!GU10</f>
        <v>0</v>
      </c>
      <c r="GV10" s="33">
        <f>Balance!GV10</f>
        <v>0</v>
      </c>
      <c r="GW10" s="33">
        <f>Balance!GW10</f>
        <v>0</v>
      </c>
      <c r="GX10" s="33">
        <f>Balance!GX10</f>
        <v>0</v>
      </c>
      <c r="GY10" s="33">
        <f>Balance!GY10</f>
        <v>0</v>
      </c>
      <c r="GZ10" s="33">
        <f>Balance!GZ10</f>
        <v>0</v>
      </c>
      <c r="HA10" s="33">
        <f>Balance!HA10</f>
        <v>0</v>
      </c>
      <c r="HB10" s="33">
        <f>Balance!HB10</f>
        <v>0</v>
      </c>
      <c r="HC10" s="33">
        <f>Balance!HC10</f>
        <v>0</v>
      </c>
      <c r="HD10" s="33">
        <f>Balance!HD10</f>
        <v>0</v>
      </c>
      <c r="HE10" s="33">
        <f>Balance!HE10</f>
        <v>0</v>
      </c>
      <c r="HF10" s="33">
        <f>Balance!HF10</f>
        <v>0</v>
      </c>
      <c r="HG10" s="33">
        <f>Balance!HG10</f>
        <v>0</v>
      </c>
      <c r="HH10" s="33">
        <f>Balance!HH10</f>
        <v>0</v>
      </c>
      <c r="HI10" s="33">
        <f>Balance!HI10</f>
        <v>0</v>
      </c>
      <c r="HJ10" s="33">
        <f>Balance!HJ10</f>
        <v>0</v>
      </c>
      <c r="HK10" s="33">
        <f>Balance!HK10</f>
        <v>0</v>
      </c>
      <c r="HL10" s="33">
        <f>Balance!HL10</f>
        <v>0</v>
      </c>
      <c r="HM10" s="33">
        <f>Balance!HM10</f>
        <v>0</v>
      </c>
      <c r="HN10" s="33">
        <f>Balance!HN10</f>
        <v>0</v>
      </c>
      <c r="HO10" s="33">
        <f>Balance!HO10</f>
        <v>0</v>
      </c>
      <c r="HP10" s="33">
        <f>Balance!HP10</f>
        <v>0</v>
      </c>
      <c r="HQ10" s="33">
        <f>Balance!HQ10</f>
        <v>0</v>
      </c>
      <c r="HR10" s="33">
        <f>Balance!HR10</f>
        <v>0</v>
      </c>
      <c r="HS10" s="33">
        <f>Balance!HS10</f>
        <v>0</v>
      </c>
      <c r="HT10" s="33">
        <f>Balance!HT10</f>
        <v>0</v>
      </c>
      <c r="HU10" s="33">
        <f>Balance!HU10</f>
        <v>0</v>
      </c>
      <c r="HV10" s="33">
        <f>Balance!HV10</f>
        <v>0</v>
      </c>
      <c r="HW10" s="33">
        <f>Balance!HW10</f>
        <v>0</v>
      </c>
      <c r="HX10" s="33">
        <f>Balance!HX10</f>
        <v>0</v>
      </c>
      <c r="HY10" s="33">
        <f>Balance!HY10</f>
        <v>0</v>
      </c>
      <c r="HZ10" s="33">
        <f>Balance!HZ10</f>
        <v>0</v>
      </c>
      <c r="IA10" s="33">
        <f>Balance!IA10</f>
        <v>0</v>
      </c>
      <c r="IB10" s="33">
        <f>Balance!IB10</f>
        <v>0</v>
      </c>
      <c r="IC10" s="33">
        <f>Balance!IC10</f>
        <v>0</v>
      </c>
      <c r="ID10" s="33">
        <f>Balance!ID10</f>
        <v>0</v>
      </c>
      <c r="IE10" s="33">
        <f>Balance!IE10</f>
        <v>0</v>
      </c>
      <c r="IF10" s="33">
        <f>Balance!IF10</f>
        <v>0</v>
      </c>
      <c r="IG10" s="33">
        <f>Balance!IG10</f>
        <v>0</v>
      </c>
      <c r="IH10" s="33">
        <f>Balance!IH10</f>
        <v>0</v>
      </c>
      <c r="II10" s="33">
        <f>Balance!II10</f>
        <v>0</v>
      </c>
      <c r="IJ10" s="33">
        <f>Balance!IJ10</f>
        <v>0</v>
      </c>
      <c r="IK10" s="33">
        <f>Balance!IK10</f>
        <v>0</v>
      </c>
      <c r="IL10" s="33">
        <f>Balance!IL10</f>
        <v>0</v>
      </c>
      <c r="IM10" s="33">
        <f>Balance!IM10</f>
        <v>0</v>
      </c>
      <c r="IN10" s="33">
        <f>Balance!IN10</f>
        <v>0</v>
      </c>
      <c r="IO10" s="33">
        <f>Balance!IO10</f>
        <v>0</v>
      </c>
      <c r="IP10" s="33">
        <f>Balance!IP10</f>
        <v>0</v>
      </c>
      <c r="IQ10" s="33">
        <f>Balance!IQ10</f>
        <v>0</v>
      </c>
      <c r="IR10" s="33">
        <f>Balance!IR10</f>
        <v>0</v>
      </c>
      <c r="IS10" s="33">
        <f>Balance!IS10</f>
        <v>0</v>
      </c>
      <c r="IT10" s="33">
        <f>Balance!IT10</f>
        <v>0</v>
      </c>
      <c r="IU10" s="33">
        <f>Balance!IU10</f>
        <v>0</v>
      </c>
      <c r="IV10" s="33">
        <f>Balance!IV10</f>
        <v>0</v>
      </c>
      <c r="IW10" s="33">
        <f>Balance!IW10</f>
        <v>0</v>
      </c>
      <c r="IX10" s="33">
        <f>Balance!IX10</f>
        <v>0</v>
      </c>
      <c r="IY10" s="33">
        <f>Balance!IY10</f>
        <v>0</v>
      </c>
      <c r="IZ10" s="33">
        <f>Balance!IZ10</f>
        <v>0</v>
      </c>
      <c r="JA10" s="33">
        <f>Balance!JA10</f>
        <v>0</v>
      </c>
      <c r="JB10" s="33">
        <f>Balance!JB10</f>
        <v>0</v>
      </c>
      <c r="JC10" s="33">
        <f>Balance!JC10</f>
        <v>0</v>
      </c>
      <c r="JD10" s="33">
        <f>Balance!JD10</f>
        <v>0</v>
      </c>
      <c r="JE10" s="33">
        <f>Balance!JE10</f>
        <v>0</v>
      </c>
      <c r="JF10" s="33">
        <f>Balance!JF10</f>
        <v>0</v>
      </c>
      <c r="JG10" s="33">
        <f>Balance!JG10</f>
        <v>0</v>
      </c>
      <c r="JH10" s="33">
        <f>Balance!JH10</f>
        <v>0</v>
      </c>
      <c r="JI10" s="33">
        <f>Balance!JI10</f>
        <v>0</v>
      </c>
      <c r="JJ10" s="33">
        <f>Balance!JJ10</f>
        <v>0</v>
      </c>
      <c r="JK10" s="33">
        <f>Balance!JK10</f>
        <v>0</v>
      </c>
      <c r="JL10" s="33">
        <f>Balance!JL10</f>
        <v>0</v>
      </c>
      <c r="JM10" s="33">
        <f>Balance!JM10</f>
        <v>0</v>
      </c>
      <c r="JN10" s="33">
        <f>Balance!JN10</f>
        <v>0</v>
      </c>
      <c r="JO10" s="33">
        <f>Balance!JO10</f>
        <v>0</v>
      </c>
      <c r="JP10" s="33">
        <f>Balance!JP10</f>
        <v>0</v>
      </c>
      <c r="JQ10" s="33">
        <f>Balance!JQ10</f>
        <v>0</v>
      </c>
      <c r="JR10" s="33">
        <f>Balance!JR10</f>
        <v>0</v>
      </c>
      <c r="JS10" s="33">
        <f>Balance!JS10</f>
        <v>0</v>
      </c>
      <c r="JT10" s="33">
        <f>Balance!JT10</f>
        <v>0</v>
      </c>
      <c r="JU10" s="33">
        <f>Balance!JU10</f>
        <v>0</v>
      </c>
      <c r="JV10" s="33">
        <f>Balance!JV10</f>
        <v>0</v>
      </c>
      <c r="JW10" s="33">
        <f>Balance!JW10</f>
        <v>0</v>
      </c>
      <c r="JX10" s="33">
        <f>Balance!JX10</f>
        <v>0</v>
      </c>
      <c r="JY10" s="33">
        <f>Balance!JY10</f>
        <v>0</v>
      </c>
      <c r="JZ10" s="33">
        <f>Balance!JZ10</f>
        <v>0</v>
      </c>
      <c r="KA10" s="33">
        <f>Balance!KA10</f>
        <v>0</v>
      </c>
      <c r="KB10" s="33">
        <f>Balance!KB10</f>
        <v>0</v>
      </c>
      <c r="KC10" s="33">
        <f>Balance!KC10</f>
        <v>0</v>
      </c>
      <c r="KD10" s="33">
        <f>Balance!KD10</f>
        <v>0</v>
      </c>
      <c r="KE10" s="33">
        <f>Balance!KE10</f>
        <v>0</v>
      </c>
      <c r="KF10" s="33">
        <f>Balance!KF10</f>
        <v>0</v>
      </c>
      <c r="KG10" s="33">
        <f>Balance!KG10</f>
        <v>0</v>
      </c>
    </row>
    <row r="11" spans="1:293" s="1" customFormat="1">
      <c r="A11" s="191"/>
      <c r="B11" s="42" t="s">
        <v>761</v>
      </c>
      <c r="C11" s="42">
        <v>200</v>
      </c>
      <c r="D11" s="48">
        <f t="shared" si="0"/>
        <v>546929</v>
      </c>
      <c r="E11" s="32">
        <f>Balance!E11</f>
        <v>0</v>
      </c>
      <c r="F11" s="32">
        <f>Balance!F11</f>
        <v>1498</v>
      </c>
      <c r="G11" s="32">
        <f>Balance!G11</f>
        <v>261</v>
      </c>
      <c r="H11" s="32">
        <f>Balance!H11</f>
        <v>105</v>
      </c>
      <c r="I11" s="32">
        <f>Balance!I11</f>
        <v>69</v>
      </c>
      <c r="J11" s="32">
        <f>Balance!J11</f>
        <v>492</v>
      </c>
      <c r="K11" s="32">
        <f>Balance!K11</f>
        <v>45901</v>
      </c>
      <c r="L11" s="32">
        <f>Balance!L11</f>
        <v>25500</v>
      </c>
      <c r="M11" s="32">
        <f>Balance!M11</f>
        <v>16993</v>
      </c>
      <c r="N11" s="32">
        <f>Balance!N11</f>
        <v>8494</v>
      </c>
      <c r="O11" s="32">
        <f>Balance!O11</f>
        <v>8596</v>
      </c>
      <c r="P11" s="32">
        <f>Balance!P11</f>
        <v>8500</v>
      </c>
      <c r="Q11" s="32">
        <f>Balance!Q11</f>
        <v>478</v>
      </c>
      <c r="R11" s="32">
        <f>Balance!R11</f>
        <v>8500</v>
      </c>
      <c r="S11" s="32">
        <f>Balance!S11</f>
        <v>7480</v>
      </c>
      <c r="T11" s="32">
        <f>Balance!T11</f>
        <v>7430</v>
      </c>
      <c r="U11" s="32">
        <f>Balance!U11</f>
        <v>7480</v>
      </c>
      <c r="V11" s="32">
        <f>Balance!V11</f>
        <v>7470</v>
      </c>
      <c r="W11" s="32">
        <f>Balance!W11</f>
        <v>7430</v>
      </c>
      <c r="X11" s="32">
        <f>Balance!X11</f>
        <v>14960</v>
      </c>
      <c r="Y11" s="32">
        <f>Balance!Y11</f>
        <v>7480</v>
      </c>
      <c r="Z11" s="32">
        <f>Balance!Z11</f>
        <v>0</v>
      </c>
      <c r="AA11" s="32">
        <f>Balance!AA11</f>
        <v>14820</v>
      </c>
      <c r="AB11" s="32">
        <f>Balance!AB11</f>
        <v>7480</v>
      </c>
      <c r="AC11" s="32">
        <f>Balance!AC11</f>
        <v>7480</v>
      </c>
      <c r="AD11" s="32">
        <f>Balance!AD11</f>
        <v>7422</v>
      </c>
      <c r="AE11" s="32">
        <f>Balance!AE11</f>
        <v>7480</v>
      </c>
      <c r="AF11" s="32">
        <f>Balance!AF11</f>
        <v>7480</v>
      </c>
      <c r="AG11" s="32">
        <f>Balance!AG11</f>
        <v>0</v>
      </c>
      <c r="AH11" s="32">
        <f>Balance!AH11</f>
        <v>14960</v>
      </c>
      <c r="AI11" s="32">
        <f>Balance!AI11</f>
        <v>0</v>
      </c>
      <c r="AJ11" s="32">
        <f>Balance!AJ11</f>
        <v>14960</v>
      </c>
      <c r="AK11" s="32">
        <f>Balance!AK11</f>
        <v>7480</v>
      </c>
      <c r="AL11" s="32">
        <f>Balance!AL11</f>
        <v>8500</v>
      </c>
      <c r="AM11" s="32">
        <f>Balance!AM11</f>
        <v>0</v>
      </c>
      <c r="AN11" s="32">
        <f>Balance!AN11</f>
        <v>0</v>
      </c>
      <c r="AO11" s="32">
        <f>Balance!AO11</f>
        <v>17000</v>
      </c>
      <c r="AP11" s="32">
        <f>Balance!AP11</f>
        <v>8500</v>
      </c>
      <c r="AQ11" s="32">
        <f>Balance!AQ11</f>
        <v>17000</v>
      </c>
      <c r="AR11" s="32">
        <f>Balance!AR11</f>
        <v>8500</v>
      </c>
      <c r="AS11" s="32">
        <f>Balance!AS11</f>
        <v>8500</v>
      </c>
      <c r="AT11" s="32">
        <f>Balance!AT11</f>
        <v>8552</v>
      </c>
      <c r="AU11" s="32">
        <f>Balance!AU11</f>
        <v>17000</v>
      </c>
      <c r="AV11" s="32">
        <f>Balance!AV11</f>
        <v>8503</v>
      </c>
      <c r="AW11" s="32">
        <f>Balance!AW11</f>
        <v>0</v>
      </c>
      <c r="AX11" s="32">
        <f>Balance!AX11</f>
        <v>18874</v>
      </c>
      <c r="AY11" s="32">
        <f>Balance!AY11</f>
        <v>10375</v>
      </c>
      <c r="AZ11" s="32">
        <f>Balance!AZ11</f>
        <v>10646</v>
      </c>
      <c r="BA11" s="32">
        <f>Balance!BA11</f>
        <v>9460</v>
      </c>
      <c r="BB11" s="32">
        <f>Balance!BB11</f>
        <v>10740</v>
      </c>
      <c r="BC11" s="32">
        <f>Balance!BC11</f>
        <v>10100</v>
      </c>
      <c r="BD11" s="32">
        <f>Balance!BD11</f>
        <v>10000</v>
      </c>
      <c r="BE11" s="32">
        <f>Balance!BE11</f>
        <v>10000</v>
      </c>
      <c r="BF11" s="32">
        <f>Balance!BF11</f>
        <v>10000</v>
      </c>
      <c r="BG11" s="32">
        <f>Balance!BG11</f>
        <v>10000</v>
      </c>
      <c r="BH11" s="32">
        <f>Balance!BH11</f>
        <v>10000</v>
      </c>
      <c r="BI11" s="32">
        <f>Balance!BI11</f>
        <v>10000</v>
      </c>
      <c r="BJ11" s="32">
        <f>Balance!BJ11</f>
        <v>10000</v>
      </c>
      <c r="BK11" s="32">
        <f>Balance!BK11</f>
        <v>10000</v>
      </c>
      <c r="BL11" s="32">
        <f>Balance!BL11</f>
        <v>10000</v>
      </c>
      <c r="BM11" s="32">
        <f>Balance!BM11</f>
        <v>10000</v>
      </c>
      <c r="BN11" s="202">
        <f>Balance!BN11</f>
        <v>10000</v>
      </c>
      <c r="BO11" s="32">
        <f>Balance!BO11</f>
        <v>10000</v>
      </c>
      <c r="BP11" s="32">
        <f>Balance!BP11</f>
        <v>10000</v>
      </c>
      <c r="BQ11" s="32">
        <f>Balance!BQ11</f>
        <v>0</v>
      </c>
      <c r="BR11" s="32">
        <f>Balance!BR11</f>
        <v>0</v>
      </c>
      <c r="BS11" s="32">
        <f>Balance!BS11</f>
        <v>0</v>
      </c>
      <c r="BT11" s="32">
        <f>Balance!BT11</f>
        <v>0</v>
      </c>
      <c r="BU11" s="32">
        <f>Balance!BU11</f>
        <v>0</v>
      </c>
      <c r="BV11" s="32">
        <f>Balance!BV11</f>
        <v>0</v>
      </c>
      <c r="BW11" s="32">
        <f>Balance!BW11</f>
        <v>0</v>
      </c>
      <c r="BX11" s="32">
        <f>Balance!BX11</f>
        <v>0</v>
      </c>
      <c r="BY11" s="32">
        <f>Balance!BY11</f>
        <v>0</v>
      </c>
      <c r="BZ11" s="32">
        <f>Balance!BZ11</f>
        <v>0</v>
      </c>
      <c r="CA11" s="32">
        <f>Balance!CA11</f>
        <v>0</v>
      </c>
      <c r="CB11" s="32">
        <f>Balance!CB11</f>
        <v>0</v>
      </c>
      <c r="CC11" s="32">
        <f>Balance!CC11</f>
        <v>0</v>
      </c>
      <c r="CD11" s="32">
        <f>Balance!CD11</f>
        <v>0</v>
      </c>
      <c r="CE11" s="32">
        <f>Balance!CE11</f>
        <v>0</v>
      </c>
      <c r="CF11" s="32">
        <f>Balance!CF11</f>
        <v>0</v>
      </c>
      <c r="CG11" s="32">
        <f>Balance!CG11</f>
        <v>0</v>
      </c>
      <c r="CH11" s="32">
        <f>Balance!CH11</f>
        <v>0</v>
      </c>
      <c r="CI11" s="32">
        <f>Balance!CI11</f>
        <v>0</v>
      </c>
      <c r="CJ11" s="32">
        <f>Balance!CJ11</f>
        <v>0</v>
      </c>
      <c r="CK11" s="32">
        <f>Balance!CK11</f>
        <v>0</v>
      </c>
      <c r="CL11" s="32">
        <f>Balance!CL11</f>
        <v>0</v>
      </c>
      <c r="CM11" s="32">
        <f>Balance!CM11</f>
        <v>0</v>
      </c>
      <c r="CN11" s="32">
        <f>Balance!CN11</f>
        <v>0</v>
      </c>
      <c r="CO11" s="32">
        <f>Balance!CO11</f>
        <v>0</v>
      </c>
      <c r="CP11" s="32">
        <f>Balance!CP11</f>
        <v>0</v>
      </c>
      <c r="CQ11" s="32">
        <f>Balance!CQ11</f>
        <v>0</v>
      </c>
      <c r="CR11" s="32">
        <f>Balance!CR11</f>
        <v>0</v>
      </c>
      <c r="CS11" s="32">
        <f>Balance!CS11</f>
        <v>0</v>
      </c>
      <c r="CT11" s="32">
        <f>Balance!CT11</f>
        <v>0</v>
      </c>
      <c r="CU11" s="32">
        <f>Balance!CU11</f>
        <v>0</v>
      </c>
      <c r="CV11" s="32">
        <f>Balance!CV11</f>
        <v>0</v>
      </c>
      <c r="CW11" s="32">
        <f>Balance!CW11</f>
        <v>0</v>
      </c>
      <c r="CX11" s="32">
        <f>Balance!CX11</f>
        <v>0</v>
      </c>
      <c r="CY11" s="32">
        <f>Balance!CY11</f>
        <v>0</v>
      </c>
      <c r="CZ11" s="32">
        <f>Balance!CZ11</f>
        <v>0</v>
      </c>
      <c r="DA11" s="32">
        <f>Balance!DA11</f>
        <v>0</v>
      </c>
      <c r="DB11" s="32">
        <f>Balance!DB11</f>
        <v>0</v>
      </c>
      <c r="DC11" s="32">
        <f>Balance!DC11</f>
        <v>0</v>
      </c>
      <c r="DD11" s="32">
        <f>Balance!DD11</f>
        <v>0</v>
      </c>
      <c r="DE11" s="32">
        <f>Balance!DE11</f>
        <v>0</v>
      </c>
      <c r="DF11" s="32">
        <f>Balance!DF11</f>
        <v>0</v>
      </c>
      <c r="DG11" s="32">
        <f>Balance!DG11</f>
        <v>0</v>
      </c>
      <c r="DH11" s="32">
        <f>Balance!DH11</f>
        <v>0</v>
      </c>
      <c r="DI11" s="32">
        <f>Balance!DI11</f>
        <v>0</v>
      </c>
      <c r="DJ11" s="32">
        <f>Balance!DJ11</f>
        <v>0</v>
      </c>
      <c r="DK11" s="32">
        <f>Balance!DK11</f>
        <v>0</v>
      </c>
      <c r="DL11" s="32">
        <f>Balance!DL11</f>
        <v>0</v>
      </c>
      <c r="DM11" s="32">
        <f>Balance!DM11</f>
        <v>0</v>
      </c>
      <c r="DN11" s="32">
        <f>Balance!DN11</f>
        <v>0</v>
      </c>
      <c r="DO11" s="32">
        <f>Balance!DO11</f>
        <v>0</v>
      </c>
      <c r="DP11" s="32">
        <f>Balance!DP11</f>
        <v>0</v>
      </c>
      <c r="DQ11" s="32">
        <f>Balance!DQ11</f>
        <v>0</v>
      </c>
      <c r="DR11" s="32">
        <f>Balance!DR11</f>
        <v>0</v>
      </c>
      <c r="DS11" s="32">
        <f>Balance!DS11</f>
        <v>0</v>
      </c>
      <c r="DT11" s="32">
        <f>Balance!DT11</f>
        <v>0</v>
      </c>
      <c r="DU11" s="32">
        <f>Balance!DU11</f>
        <v>0</v>
      </c>
      <c r="DV11" s="32">
        <f>Balance!DV11</f>
        <v>0</v>
      </c>
      <c r="DW11" s="32">
        <f>Balance!DW11</f>
        <v>0</v>
      </c>
      <c r="DX11" s="32">
        <f>Balance!DX11</f>
        <v>0</v>
      </c>
      <c r="DY11" s="32">
        <f>Balance!DY11</f>
        <v>0</v>
      </c>
      <c r="DZ11" s="32">
        <f>Balance!DZ11</f>
        <v>0</v>
      </c>
      <c r="EA11" s="32">
        <f>Balance!EA11</f>
        <v>0</v>
      </c>
      <c r="EB11" s="32">
        <f>Balance!EB11</f>
        <v>0</v>
      </c>
      <c r="EC11" s="32">
        <f>Balance!EC11</f>
        <v>0</v>
      </c>
      <c r="ED11" s="32">
        <f>Balance!ED11</f>
        <v>0</v>
      </c>
      <c r="EE11" s="32">
        <f>Balance!EE11</f>
        <v>0</v>
      </c>
      <c r="EF11" s="32">
        <f>Balance!EF11</f>
        <v>0</v>
      </c>
      <c r="EG11" s="32">
        <f>Balance!EG11</f>
        <v>0</v>
      </c>
      <c r="EH11" s="32">
        <f>Balance!EH11</f>
        <v>0</v>
      </c>
      <c r="EI11" s="32">
        <f>Balance!EI11</f>
        <v>0</v>
      </c>
      <c r="EJ11" s="32">
        <f>Balance!EJ11</f>
        <v>0</v>
      </c>
      <c r="EK11" s="32">
        <f>Balance!EK11</f>
        <v>0</v>
      </c>
      <c r="EL11" s="32">
        <f>Balance!EL11</f>
        <v>0</v>
      </c>
      <c r="EM11" s="32">
        <f>Balance!EM11</f>
        <v>0</v>
      </c>
      <c r="EN11" s="32">
        <f>Balance!EN11</f>
        <v>0</v>
      </c>
      <c r="EO11" s="32">
        <f>Balance!EO11</f>
        <v>0</v>
      </c>
      <c r="EP11" s="32">
        <f>Balance!EP11</f>
        <v>0</v>
      </c>
      <c r="EQ11" s="32">
        <f>Balance!EQ11</f>
        <v>0</v>
      </c>
      <c r="ER11" s="32">
        <f>Balance!ER11</f>
        <v>0</v>
      </c>
      <c r="ES11" s="32">
        <f>Balance!ES11</f>
        <v>0</v>
      </c>
      <c r="ET11" s="32">
        <f>Balance!ET11</f>
        <v>0</v>
      </c>
      <c r="EU11" s="32">
        <f>Balance!EU11</f>
        <v>0</v>
      </c>
      <c r="EV11" s="32">
        <f>Balance!EV11</f>
        <v>0</v>
      </c>
      <c r="EW11" s="32">
        <f>Balance!EW11</f>
        <v>0</v>
      </c>
      <c r="EX11" s="32">
        <f>Balance!EX11</f>
        <v>0</v>
      </c>
      <c r="EY11" s="32">
        <f>Balance!EY11</f>
        <v>0</v>
      </c>
      <c r="EZ11" s="32">
        <f>Balance!EZ11</f>
        <v>0</v>
      </c>
      <c r="FA11" s="32">
        <f>Balance!FA11</f>
        <v>0</v>
      </c>
      <c r="FB11" s="32">
        <f>Balance!FB11</f>
        <v>0</v>
      </c>
      <c r="FC11" s="32">
        <f>Balance!FC11</f>
        <v>0</v>
      </c>
      <c r="FD11" s="32">
        <f>Balance!FD11</f>
        <v>0</v>
      </c>
      <c r="FE11" s="32">
        <f>Balance!FE11</f>
        <v>0</v>
      </c>
      <c r="FF11" s="32">
        <f>Balance!FF11</f>
        <v>0</v>
      </c>
      <c r="FG11" s="32">
        <f>Balance!FG11</f>
        <v>0</v>
      </c>
      <c r="FH11" s="32">
        <f>Balance!FH11</f>
        <v>0</v>
      </c>
      <c r="FI11" s="32">
        <f>Balance!FI11</f>
        <v>0</v>
      </c>
      <c r="FJ11" s="32">
        <f>Balance!FJ11</f>
        <v>0</v>
      </c>
      <c r="FK11" s="32">
        <f>Balance!FK11</f>
        <v>0</v>
      </c>
      <c r="FL11" s="32">
        <f>Balance!FL11</f>
        <v>0</v>
      </c>
      <c r="FM11" s="32">
        <f>Balance!FM11</f>
        <v>0</v>
      </c>
      <c r="FN11" s="32">
        <f>Balance!FN11</f>
        <v>0</v>
      </c>
      <c r="FO11" s="32">
        <f>Balance!FO11</f>
        <v>0</v>
      </c>
      <c r="FP11" s="32">
        <f>Balance!FP11</f>
        <v>0</v>
      </c>
      <c r="FQ11" s="32">
        <f>Balance!FQ11</f>
        <v>0</v>
      </c>
      <c r="FR11" s="32">
        <f>Balance!FR11</f>
        <v>0</v>
      </c>
      <c r="FS11" s="32">
        <f>Balance!FS11</f>
        <v>0</v>
      </c>
      <c r="FT11" s="32">
        <f>Balance!FT11</f>
        <v>0</v>
      </c>
      <c r="FU11" s="32">
        <f>Balance!FU11</f>
        <v>0</v>
      </c>
      <c r="FV11" s="32">
        <f>Balance!FV11</f>
        <v>0</v>
      </c>
      <c r="FW11" s="32">
        <f>Balance!FW11</f>
        <v>0</v>
      </c>
      <c r="FX11" s="32">
        <f>Balance!FX11</f>
        <v>0</v>
      </c>
      <c r="FY11" s="32">
        <f>Balance!FY11</f>
        <v>0</v>
      </c>
      <c r="FZ11" s="32">
        <f>Balance!FZ11</f>
        <v>0</v>
      </c>
      <c r="GA11" s="32">
        <f>Balance!GA11</f>
        <v>0</v>
      </c>
      <c r="GB11" s="32">
        <f>Balance!GB11</f>
        <v>0</v>
      </c>
      <c r="GC11" s="32">
        <f>Balance!GC11</f>
        <v>0</v>
      </c>
      <c r="GD11" s="32">
        <f>Balance!GD11</f>
        <v>0</v>
      </c>
      <c r="GE11" s="32">
        <f>Balance!GE11</f>
        <v>0</v>
      </c>
      <c r="GF11" s="32">
        <f>Balance!GF11</f>
        <v>0</v>
      </c>
      <c r="GG11" s="32">
        <f>Balance!GG11</f>
        <v>0</v>
      </c>
      <c r="GH11" s="32">
        <f>Balance!GH11</f>
        <v>0</v>
      </c>
      <c r="GI11" s="32">
        <f>Balance!GI11</f>
        <v>0</v>
      </c>
      <c r="GJ11" s="32">
        <f>Balance!GJ11</f>
        <v>0</v>
      </c>
      <c r="GK11" s="32">
        <f>Balance!GK11</f>
        <v>0</v>
      </c>
      <c r="GL11" s="32">
        <f>Balance!GL11</f>
        <v>0</v>
      </c>
      <c r="GM11" s="32">
        <f>Balance!GM11</f>
        <v>0</v>
      </c>
      <c r="GN11" s="32">
        <f>Balance!GN11</f>
        <v>0</v>
      </c>
      <c r="GO11" s="32">
        <f>Balance!GO11</f>
        <v>0</v>
      </c>
      <c r="GP11" s="32">
        <f>Balance!GP11</f>
        <v>0</v>
      </c>
      <c r="GQ11" s="32">
        <f>Balance!GQ11</f>
        <v>0</v>
      </c>
      <c r="GR11" s="32">
        <f>Balance!GR11</f>
        <v>0</v>
      </c>
      <c r="GS11" s="32">
        <f>Balance!GS11</f>
        <v>0</v>
      </c>
      <c r="GT11" s="32">
        <f>Balance!GT11</f>
        <v>0</v>
      </c>
      <c r="GU11" s="32">
        <f>Balance!GU11</f>
        <v>0</v>
      </c>
      <c r="GV11" s="32">
        <f>Balance!GV11</f>
        <v>0</v>
      </c>
      <c r="GW11" s="32">
        <f>Balance!GW11</f>
        <v>0</v>
      </c>
      <c r="GX11" s="32">
        <f>Balance!GX11</f>
        <v>0</v>
      </c>
      <c r="GY11" s="32">
        <f>Balance!GY11</f>
        <v>0</v>
      </c>
      <c r="GZ11" s="32">
        <f>Balance!GZ11</f>
        <v>0</v>
      </c>
      <c r="HA11" s="32">
        <f>Balance!HA11</f>
        <v>0</v>
      </c>
      <c r="HB11" s="32">
        <f>Balance!HB11</f>
        <v>0</v>
      </c>
      <c r="HC11" s="32">
        <f>Balance!HC11</f>
        <v>0</v>
      </c>
      <c r="HD11" s="32">
        <f>Balance!HD11</f>
        <v>0</v>
      </c>
      <c r="HE11" s="32">
        <f>Balance!HE11</f>
        <v>0</v>
      </c>
      <c r="HF11" s="32">
        <f>Balance!HF11</f>
        <v>0</v>
      </c>
      <c r="HG11" s="32">
        <f>Balance!HG11</f>
        <v>0</v>
      </c>
      <c r="HH11" s="32">
        <f>Balance!HH11</f>
        <v>0</v>
      </c>
      <c r="HI11" s="32">
        <f>Balance!HI11</f>
        <v>0</v>
      </c>
      <c r="HJ11" s="32">
        <f>Balance!HJ11</f>
        <v>0</v>
      </c>
      <c r="HK11" s="32">
        <f>Balance!HK11</f>
        <v>0</v>
      </c>
      <c r="HL11" s="32">
        <f>Balance!HL11</f>
        <v>0</v>
      </c>
      <c r="HM11" s="32">
        <f>Balance!HM11</f>
        <v>0</v>
      </c>
      <c r="HN11" s="32">
        <f>Balance!HN11</f>
        <v>0</v>
      </c>
      <c r="HO11" s="32">
        <f>Balance!HO11</f>
        <v>0</v>
      </c>
      <c r="HP11" s="32">
        <f>Balance!HP11</f>
        <v>0</v>
      </c>
      <c r="HQ11" s="32">
        <f>Balance!HQ11</f>
        <v>0</v>
      </c>
      <c r="HR11" s="32">
        <f>Balance!HR11</f>
        <v>0</v>
      </c>
      <c r="HS11" s="32">
        <f>Balance!HS11</f>
        <v>0</v>
      </c>
      <c r="HT11" s="32">
        <f>Balance!HT11</f>
        <v>0</v>
      </c>
      <c r="HU11" s="32">
        <f>Balance!HU11</f>
        <v>0</v>
      </c>
      <c r="HV11" s="32">
        <f>Balance!HV11</f>
        <v>0</v>
      </c>
      <c r="HW11" s="32">
        <f>Balance!HW11</f>
        <v>0</v>
      </c>
      <c r="HX11" s="32">
        <f>Balance!HX11</f>
        <v>0</v>
      </c>
      <c r="HY11" s="32">
        <f>Balance!HY11</f>
        <v>0</v>
      </c>
      <c r="HZ11" s="32">
        <f>Balance!HZ11</f>
        <v>0</v>
      </c>
      <c r="IA11" s="32">
        <f>Balance!IA11</f>
        <v>0</v>
      </c>
      <c r="IB11" s="32">
        <f>Balance!IB11</f>
        <v>0</v>
      </c>
      <c r="IC11" s="32">
        <f>Balance!IC11</f>
        <v>0</v>
      </c>
      <c r="ID11" s="32">
        <f>Balance!ID11</f>
        <v>0</v>
      </c>
      <c r="IE11" s="32">
        <f>Balance!IE11</f>
        <v>0</v>
      </c>
      <c r="IF11" s="32">
        <f>Balance!IF11</f>
        <v>0</v>
      </c>
      <c r="IG11" s="32">
        <f>Balance!IG11</f>
        <v>0</v>
      </c>
      <c r="IH11" s="32">
        <f>Balance!IH11</f>
        <v>0</v>
      </c>
      <c r="II11" s="32">
        <f>Balance!II11</f>
        <v>0</v>
      </c>
      <c r="IJ11" s="32">
        <f>Balance!IJ11</f>
        <v>0</v>
      </c>
      <c r="IK11" s="32">
        <f>Balance!IK11</f>
        <v>0</v>
      </c>
      <c r="IL11" s="32">
        <f>Balance!IL11</f>
        <v>0</v>
      </c>
      <c r="IM11" s="32">
        <f>Balance!IM11</f>
        <v>0</v>
      </c>
      <c r="IN11" s="32">
        <f>Balance!IN11</f>
        <v>0</v>
      </c>
      <c r="IO11" s="32">
        <f>Balance!IO11</f>
        <v>0</v>
      </c>
      <c r="IP11" s="32">
        <f>Balance!IP11</f>
        <v>0</v>
      </c>
      <c r="IQ11" s="32">
        <f>Balance!IQ11</f>
        <v>0</v>
      </c>
      <c r="IR11" s="32">
        <f>Balance!IR11</f>
        <v>0</v>
      </c>
      <c r="IS11" s="32">
        <f>Balance!IS11</f>
        <v>0</v>
      </c>
      <c r="IT11" s="32">
        <f>Balance!IT11</f>
        <v>0</v>
      </c>
      <c r="IU11" s="32">
        <f>Balance!IU11</f>
        <v>0</v>
      </c>
      <c r="IV11" s="32">
        <f>Balance!IV11</f>
        <v>0</v>
      </c>
      <c r="IW11" s="32">
        <f>Balance!IW11</f>
        <v>0</v>
      </c>
      <c r="IX11" s="32">
        <f>Balance!IX11</f>
        <v>0</v>
      </c>
      <c r="IY11" s="32">
        <f>Balance!IY11</f>
        <v>0</v>
      </c>
      <c r="IZ11" s="32">
        <f>Balance!IZ11</f>
        <v>0</v>
      </c>
      <c r="JA11" s="32">
        <f>Balance!JA11</f>
        <v>0</v>
      </c>
      <c r="JB11" s="32">
        <f>Balance!JB11</f>
        <v>0</v>
      </c>
      <c r="JC11" s="32">
        <f>Balance!JC11</f>
        <v>0</v>
      </c>
      <c r="JD11" s="32">
        <f>Balance!JD11</f>
        <v>0</v>
      </c>
      <c r="JE11" s="32">
        <f>Balance!JE11</f>
        <v>0</v>
      </c>
      <c r="JF11" s="32">
        <f>Balance!JF11</f>
        <v>0</v>
      </c>
      <c r="JG11" s="32">
        <f>Balance!JG11</f>
        <v>0</v>
      </c>
      <c r="JH11" s="32">
        <f>Balance!JH11</f>
        <v>0</v>
      </c>
      <c r="JI11" s="32">
        <f>Balance!JI11</f>
        <v>0</v>
      </c>
      <c r="JJ11" s="32">
        <f>Balance!JJ11</f>
        <v>0</v>
      </c>
      <c r="JK11" s="32">
        <f>Balance!JK11</f>
        <v>0</v>
      </c>
      <c r="JL11" s="32">
        <f>Balance!JL11</f>
        <v>0</v>
      </c>
      <c r="JM11" s="32">
        <f>Balance!JM11</f>
        <v>0</v>
      </c>
      <c r="JN11" s="32">
        <f>Balance!JN11</f>
        <v>0</v>
      </c>
      <c r="JO11" s="32">
        <f>Balance!JO11</f>
        <v>0</v>
      </c>
      <c r="JP11" s="32">
        <f>Balance!JP11</f>
        <v>0</v>
      </c>
      <c r="JQ11" s="32">
        <f>Balance!JQ11</f>
        <v>0</v>
      </c>
      <c r="JR11" s="32">
        <f>Balance!JR11</f>
        <v>0</v>
      </c>
      <c r="JS11" s="32">
        <f>Balance!JS11</f>
        <v>0</v>
      </c>
      <c r="JT11" s="32">
        <f>Balance!JT11</f>
        <v>0</v>
      </c>
      <c r="JU11" s="32">
        <f>Balance!JU11</f>
        <v>0</v>
      </c>
      <c r="JV11" s="32">
        <f>Balance!JV11</f>
        <v>0</v>
      </c>
      <c r="JW11" s="32">
        <f>Balance!JW11</f>
        <v>0</v>
      </c>
      <c r="JX11" s="32">
        <f>Balance!JX11</f>
        <v>0</v>
      </c>
      <c r="JY11" s="32">
        <f>Balance!JY11</f>
        <v>0</v>
      </c>
      <c r="JZ11" s="32">
        <f>Balance!JZ11</f>
        <v>0</v>
      </c>
      <c r="KA11" s="32">
        <f>Balance!KA11</f>
        <v>0</v>
      </c>
      <c r="KB11" s="32">
        <f>Balance!KB11</f>
        <v>0</v>
      </c>
      <c r="KC11" s="32">
        <f>Balance!KC11</f>
        <v>0</v>
      </c>
      <c r="KD11" s="32">
        <f>Balance!KD11</f>
        <v>0</v>
      </c>
      <c r="KE11" s="32">
        <f>Balance!KE11</f>
        <v>0</v>
      </c>
      <c r="KF11" s="32">
        <f>Balance!KF11</f>
        <v>0</v>
      </c>
      <c r="KG11" s="32">
        <f>Balance!KG11</f>
        <v>0</v>
      </c>
    </row>
    <row r="12" spans="1:293" s="1" customFormat="1">
      <c r="A12" s="191"/>
      <c r="B12" s="42" t="s">
        <v>762</v>
      </c>
      <c r="C12" s="42">
        <v>200</v>
      </c>
      <c r="D12" s="48">
        <f t="shared" si="0"/>
        <v>1027293.1594445683</v>
      </c>
      <c r="E12" s="32">
        <f>Balance!E12</f>
        <v>0</v>
      </c>
      <c r="F12" s="32">
        <f>Balance!F12</f>
        <v>0</v>
      </c>
      <c r="G12" s="32">
        <f>Balance!G12</f>
        <v>0</v>
      </c>
      <c r="H12" s="32">
        <f>Balance!H12</f>
        <v>0</v>
      </c>
      <c r="I12" s="32">
        <f>Balance!I12</f>
        <v>0</v>
      </c>
      <c r="J12" s="32">
        <f>Balance!J12</f>
        <v>1106</v>
      </c>
      <c r="K12" s="32">
        <f>Balance!K12</f>
        <v>1156</v>
      </c>
      <c r="L12" s="32">
        <f>Balance!L12</f>
        <v>0</v>
      </c>
      <c r="M12" s="32">
        <f>Balance!M12</f>
        <v>0</v>
      </c>
      <c r="N12" s="32">
        <f>Balance!N12</f>
        <v>1506</v>
      </c>
      <c r="O12" s="32">
        <f>Balance!O12</f>
        <v>4405</v>
      </c>
      <c r="P12" s="32">
        <f>Balance!P12</f>
        <v>67</v>
      </c>
      <c r="Q12" s="32">
        <f>Balance!Q12</f>
        <v>0</v>
      </c>
      <c r="R12" s="32">
        <f>Balance!R12</f>
        <v>1781</v>
      </c>
      <c r="S12" s="32">
        <f>Balance!S12</f>
        <v>26</v>
      </c>
      <c r="T12" s="32">
        <f>Balance!T12</f>
        <v>4489</v>
      </c>
      <c r="U12" s="32">
        <f>Balance!U12</f>
        <v>1266</v>
      </c>
      <c r="V12" s="32">
        <f>Balance!V12</f>
        <v>2809</v>
      </c>
      <c r="W12" s="32">
        <f>Balance!W12</f>
        <v>5924</v>
      </c>
      <c r="X12" s="32">
        <f>Balance!X12</f>
        <v>2058</v>
      </c>
      <c r="Y12" s="32">
        <f>Balance!Y12</f>
        <v>34113</v>
      </c>
      <c r="Z12" s="32">
        <f>Balance!Z12</f>
        <v>0</v>
      </c>
      <c r="AA12" s="32">
        <f>Balance!AA12</f>
        <v>29184</v>
      </c>
      <c r="AB12" s="32">
        <f>Balance!AB12</f>
        <v>0</v>
      </c>
      <c r="AC12" s="32">
        <f>Balance!AC12</f>
        <v>1528</v>
      </c>
      <c r="AD12" s="32">
        <f>Balance!AD12</f>
        <v>39730</v>
      </c>
      <c r="AE12" s="32">
        <f>Balance!AE12</f>
        <v>3008</v>
      </c>
      <c r="AF12" s="32">
        <f>Balance!AF12</f>
        <v>1768</v>
      </c>
      <c r="AG12" s="32">
        <f>Balance!AG12</f>
        <v>0</v>
      </c>
      <c r="AH12" s="32">
        <f>Balance!AH12</f>
        <v>1950</v>
      </c>
      <c r="AI12" s="32">
        <f>Balance!AI12</f>
        <v>26546</v>
      </c>
      <c r="AJ12" s="32">
        <f>Balance!AJ12</f>
        <v>72022</v>
      </c>
      <c r="AK12" s="32">
        <f>Balance!AK12</f>
        <v>13562</v>
      </c>
      <c r="AL12" s="32">
        <f>Balance!AL12</f>
        <v>42706</v>
      </c>
      <c r="AM12" s="32">
        <f>Balance!AM12</f>
        <v>0</v>
      </c>
      <c r="AN12" s="32">
        <f>Balance!AN12</f>
        <v>33716</v>
      </c>
      <c r="AO12" s="32">
        <f>Balance!AO12</f>
        <v>108721</v>
      </c>
      <c r="AP12" s="32">
        <f>Balance!AP12</f>
        <v>0</v>
      </c>
      <c r="AQ12" s="32">
        <f>Balance!AQ12</f>
        <v>225</v>
      </c>
      <c r="AR12" s="32">
        <f>Balance!AR12</f>
        <v>49387</v>
      </c>
      <c r="AS12" s="32">
        <f>Balance!AS12</f>
        <v>9465</v>
      </c>
      <c r="AT12" s="32">
        <f>Balance!AT12</f>
        <v>16624</v>
      </c>
      <c r="AU12" s="32">
        <f>Balance!AU12</f>
        <v>44304</v>
      </c>
      <c r="AV12" s="32">
        <f>Balance!AV12</f>
        <v>46921</v>
      </c>
      <c r="AW12" s="32">
        <f>Balance!AW12</f>
        <v>3972</v>
      </c>
      <c r="AX12" s="32">
        <f>Balance!AX12</f>
        <v>20000</v>
      </c>
      <c r="AY12" s="32">
        <f>Balance!AY12</f>
        <v>20079</v>
      </c>
      <c r="AZ12" s="32">
        <f>Balance!AZ12</f>
        <v>88747</v>
      </c>
      <c r="BA12" s="32">
        <f>Balance!BA12</f>
        <v>15299</v>
      </c>
      <c r="BB12" s="32">
        <f>Balance!BB12</f>
        <v>10998</v>
      </c>
      <c r="BC12" s="32">
        <f>Balance!BC12</f>
        <v>22188.524556962027</v>
      </c>
      <c r="BD12" s="32">
        <f>Balance!BD12</f>
        <v>105.45455696202532</v>
      </c>
      <c r="BE12" s="32">
        <f>Balance!BE12</f>
        <v>49768.973544303801</v>
      </c>
      <c r="BF12" s="32">
        <f>Balance!BF12</f>
        <v>115.97354430379747</v>
      </c>
      <c r="BG12" s="32">
        <f>Balance!BG12</f>
        <v>48428.973544303801</v>
      </c>
      <c r="BH12" s="32">
        <f>Balance!BH12</f>
        <v>49131.669949622163</v>
      </c>
      <c r="BI12" s="32">
        <f>Balance!BI12</f>
        <v>49028.91994962217</v>
      </c>
      <c r="BJ12" s="32">
        <f>Balance!BJ12</f>
        <v>3658.2899496221662</v>
      </c>
      <c r="BK12" s="32">
        <f>Balance!BK12</f>
        <v>106.94994962216626</v>
      </c>
      <c r="BL12" s="32">
        <f>Balance!BL12</f>
        <v>43484.479949622168</v>
      </c>
      <c r="BM12" s="32">
        <f>Balance!BM12</f>
        <v>106.94994962216626</v>
      </c>
      <c r="BN12" s="202">
        <f>Balance!BN12</f>
        <v>106.9011665004985</v>
      </c>
      <c r="BO12" s="32">
        <f>Balance!BO12</f>
        <v>1120.5311665004986</v>
      </c>
      <c r="BP12" s="32">
        <f>Balance!BP12</f>
        <v>14837.194313725491</v>
      </c>
      <c r="BQ12" s="32">
        <f>Balance!BQ12</f>
        <v>0</v>
      </c>
      <c r="BR12" s="32">
        <f>Balance!BR12</f>
        <v>0</v>
      </c>
      <c r="BS12" s="32">
        <f>Balance!BS12</f>
        <v>0</v>
      </c>
      <c r="BT12" s="32">
        <f>Balance!BT12</f>
        <v>0</v>
      </c>
      <c r="BU12" s="32">
        <f>Balance!BU12</f>
        <v>0</v>
      </c>
      <c r="BV12" s="32">
        <f>Balance!BV12</f>
        <v>0</v>
      </c>
      <c r="BW12" s="32">
        <f>Balance!BW12</f>
        <v>0</v>
      </c>
      <c r="BX12" s="32">
        <f>Balance!BX12</f>
        <v>0</v>
      </c>
      <c r="BY12" s="32">
        <f>Balance!BY12</f>
        <v>0</v>
      </c>
      <c r="BZ12" s="32">
        <f>Balance!BZ12</f>
        <v>0</v>
      </c>
      <c r="CA12" s="32">
        <f>Balance!CA12</f>
        <v>0</v>
      </c>
      <c r="CB12" s="32">
        <f>Balance!CB12</f>
        <v>0</v>
      </c>
      <c r="CC12" s="32">
        <f>Balance!CC12</f>
        <v>0</v>
      </c>
      <c r="CD12" s="32">
        <f>Balance!CD12</f>
        <v>0</v>
      </c>
      <c r="CE12" s="32">
        <f>Balance!CE12</f>
        <v>0</v>
      </c>
      <c r="CF12" s="32">
        <f>Balance!CF12</f>
        <v>0</v>
      </c>
      <c r="CG12" s="32">
        <f>Balance!CG12</f>
        <v>0</v>
      </c>
      <c r="CH12" s="32">
        <f>Balance!CH12</f>
        <v>0</v>
      </c>
      <c r="CI12" s="32">
        <f>Balance!CI12</f>
        <v>0</v>
      </c>
      <c r="CJ12" s="32">
        <f>Balance!CJ12</f>
        <v>0</v>
      </c>
      <c r="CK12" s="32">
        <f>Balance!CK12</f>
        <v>0</v>
      </c>
      <c r="CL12" s="32">
        <f>Balance!CL12</f>
        <v>0</v>
      </c>
      <c r="CM12" s="32">
        <f>Balance!CM12</f>
        <v>0</v>
      </c>
      <c r="CN12" s="32">
        <f>Balance!CN12</f>
        <v>0</v>
      </c>
      <c r="CO12" s="32">
        <f>Balance!CO12</f>
        <v>0</v>
      </c>
      <c r="CP12" s="32">
        <f>Balance!CP12</f>
        <v>0</v>
      </c>
      <c r="CQ12" s="32">
        <f>Balance!CQ12</f>
        <v>0</v>
      </c>
      <c r="CR12" s="32">
        <f>Balance!CR12</f>
        <v>0</v>
      </c>
      <c r="CS12" s="32">
        <f>Balance!CS12</f>
        <v>0</v>
      </c>
      <c r="CT12" s="32">
        <f>Balance!CT12</f>
        <v>0</v>
      </c>
      <c r="CU12" s="32">
        <f>Balance!CU12</f>
        <v>0</v>
      </c>
      <c r="CV12" s="32">
        <f>Balance!CV12</f>
        <v>0</v>
      </c>
      <c r="CW12" s="32">
        <f>Balance!CW12</f>
        <v>0</v>
      </c>
      <c r="CX12" s="32">
        <f>Balance!CX12</f>
        <v>0</v>
      </c>
      <c r="CY12" s="32">
        <f>Balance!CY12</f>
        <v>0</v>
      </c>
      <c r="CZ12" s="32">
        <f>Balance!CZ12</f>
        <v>0</v>
      </c>
      <c r="DA12" s="32">
        <f>Balance!DA12</f>
        <v>0</v>
      </c>
      <c r="DB12" s="32">
        <f>Balance!DB12</f>
        <v>0</v>
      </c>
      <c r="DC12" s="32">
        <f>Balance!DC12</f>
        <v>0</v>
      </c>
      <c r="DD12" s="32">
        <f>Balance!DD12</f>
        <v>0</v>
      </c>
      <c r="DE12" s="32">
        <f>Balance!DE12</f>
        <v>0</v>
      </c>
      <c r="DF12" s="32">
        <f>Balance!DF12</f>
        <v>0</v>
      </c>
      <c r="DG12" s="32">
        <f>Balance!DG12</f>
        <v>0</v>
      </c>
      <c r="DH12" s="32">
        <f>Balance!DH12</f>
        <v>0</v>
      </c>
      <c r="DI12" s="32">
        <f>Balance!DI12</f>
        <v>0</v>
      </c>
      <c r="DJ12" s="32">
        <f>Balance!DJ12</f>
        <v>0</v>
      </c>
      <c r="DK12" s="32">
        <f>Balance!DK12</f>
        <v>0</v>
      </c>
      <c r="DL12" s="32">
        <f>Balance!DL12</f>
        <v>0</v>
      </c>
      <c r="DM12" s="32">
        <f>Balance!DM12</f>
        <v>0</v>
      </c>
      <c r="DN12" s="32">
        <f>Balance!DN12</f>
        <v>0</v>
      </c>
      <c r="DO12" s="32">
        <f>Balance!DO12</f>
        <v>0</v>
      </c>
      <c r="DP12" s="32">
        <f>Balance!DP12</f>
        <v>0</v>
      </c>
      <c r="DQ12" s="32">
        <f>Balance!DQ12</f>
        <v>0</v>
      </c>
      <c r="DR12" s="32">
        <f>Balance!DR12</f>
        <v>0</v>
      </c>
      <c r="DS12" s="32">
        <f>Balance!DS12</f>
        <v>0</v>
      </c>
      <c r="DT12" s="32">
        <f>Balance!DT12</f>
        <v>0</v>
      </c>
      <c r="DU12" s="32">
        <f>Balance!DU12</f>
        <v>0</v>
      </c>
      <c r="DV12" s="32">
        <f>Balance!DV12</f>
        <v>0</v>
      </c>
      <c r="DW12" s="32">
        <f>Balance!DW12</f>
        <v>0</v>
      </c>
      <c r="DX12" s="32">
        <f>Balance!DX12</f>
        <v>0</v>
      </c>
      <c r="DY12" s="32">
        <f>Balance!DY12</f>
        <v>0</v>
      </c>
      <c r="DZ12" s="32">
        <f>Balance!DZ12</f>
        <v>0</v>
      </c>
      <c r="EA12" s="32">
        <f>Balance!EA12</f>
        <v>0</v>
      </c>
      <c r="EB12" s="32">
        <f>Balance!EB12</f>
        <v>0</v>
      </c>
      <c r="EC12" s="32">
        <f>Balance!EC12</f>
        <v>0</v>
      </c>
      <c r="ED12" s="32">
        <f>Balance!ED12</f>
        <v>0</v>
      </c>
      <c r="EE12" s="32">
        <f>Balance!EE12</f>
        <v>0</v>
      </c>
      <c r="EF12" s="32">
        <f>Balance!EF12</f>
        <v>0</v>
      </c>
      <c r="EG12" s="32">
        <f>Balance!EG12</f>
        <v>0</v>
      </c>
      <c r="EH12" s="32">
        <f>Balance!EH12</f>
        <v>0</v>
      </c>
      <c r="EI12" s="32">
        <f>Balance!EI12</f>
        <v>0</v>
      </c>
      <c r="EJ12" s="32">
        <f>Balance!EJ12</f>
        <v>0</v>
      </c>
      <c r="EK12" s="32">
        <f>Balance!EK12</f>
        <v>0</v>
      </c>
      <c r="EL12" s="32">
        <f>Balance!EL12</f>
        <v>0</v>
      </c>
      <c r="EM12" s="32">
        <f>Balance!EM12</f>
        <v>0</v>
      </c>
      <c r="EN12" s="32">
        <f>Balance!EN12</f>
        <v>0</v>
      </c>
      <c r="EO12" s="32">
        <f>Balance!EO12</f>
        <v>0</v>
      </c>
      <c r="EP12" s="32">
        <f>Balance!EP12</f>
        <v>0</v>
      </c>
      <c r="EQ12" s="32">
        <f>Balance!EQ12</f>
        <v>0</v>
      </c>
      <c r="ER12" s="32">
        <f>Balance!ER12</f>
        <v>0</v>
      </c>
      <c r="ES12" s="32">
        <f>Balance!ES12</f>
        <v>0</v>
      </c>
      <c r="ET12" s="32">
        <f>Balance!ET12</f>
        <v>0</v>
      </c>
      <c r="EU12" s="32">
        <f>Balance!EU12</f>
        <v>0</v>
      </c>
      <c r="EV12" s="32">
        <f>Balance!EV12</f>
        <v>0</v>
      </c>
      <c r="EW12" s="32">
        <f>Balance!EW12</f>
        <v>0</v>
      </c>
      <c r="EX12" s="32">
        <f>Balance!EX12</f>
        <v>0</v>
      </c>
      <c r="EY12" s="32">
        <f>Balance!EY12</f>
        <v>0</v>
      </c>
      <c r="EZ12" s="32">
        <f>Balance!EZ12</f>
        <v>0</v>
      </c>
      <c r="FA12" s="32">
        <f>Balance!FA12</f>
        <v>0</v>
      </c>
      <c r="FB12" s="32">
        <f>Balance!FB12</f>
        <v>0</v>
      </c>
      <c r="FC12" s="32">
        <f>Balance!FC12</f>
        <v>0</v>
      </c>
      <c r="FD12" s="32">
        <f>Balance!FD12</f>
        <v>0</v>
      </c>
      <c r="FE12" s="32">
        <f>Balance!FE12</f>
        <v>0</v>
      </c>
      <c r="FF12" s="32">
        <f>Balance!FF12</f>
        <v>0</v>
      </c>
      <c r="FG12" s="32">
        <f>Balance!FG12</f>
        <v>0</v>
      </c>
      <c r="FH12" s="32">
        <f>Balance!FH12</f>
        <v>0</v>
      </c>
      <c r="FI12" s="32">
        <f>Balance!FI12</f>
        <v>0</v>
      </c>
      <c r="FJ12" s="32">
        <f>Balance!FJ12</f>
        <v>0</v>
      </c>
      <c r="FK12" s="32">
        <f>Balance!FK12</f>
        <v>0</v>
      </c>
      <c r="FL12" s="32">
        <f>Balance!FL12</f>
        <v>0</v>
      </c>
      <c r="FM12" s="32">
        <f>Balance!FM12</f>
        <v>0</v>
      </c>
      <c r="FN12" s="32">
        <f>Balance!FN12</f>
        <v>0</v>
      </c>
      <c r="FO12" s="32">
        <f>Balance!FO12</f>
        <v>0</v>
      </c>
      <c r="FP12" s="32">
        <f>Balance!FP12</f>
        <v>0</v>
      </c>
      <c r="FQ12" s="32">
        <f>Balance!FQ12</f>
        <v>0</v>
      </c>
      <c r="FR12" s="32">
        <f>Balance!FR12</f>
        <v>0</v>
      </c>
      <c r="FS12" s="32">
        <f>Balance!FS12</f>
        <v>0</v>
      </c>
      <c r="FT12" s="32">
        <f>Balance!FT12</f>
        <v>0</v>
      </c>
      <c r="FU12" s="32">
        <f>Balance!FU12</f>
        <v>0</v>
      </c>
      <c r="FV12" s="32">
        <f>Balance!FV12</f>
        <v>0</v>
      </c>
      <c r="FW12" s="32">
        <f>Balance!FW12</f>
        <v>0</v>
      </c>
      <c r="FX12" s="32">
        <f>Balance!FX12</f>
        <v>0</v>
      </c>
      <c r="FY12" s="32">
        <f>Balance!FY12</f>
        <v>0</v>
      </c>
      <c r="FZ12" s="32">
        <f>Balance!FZ12</f>
        <v>0</v>
      </c>
      <c r="GA12" s="32">
        <f>Balance!GA12</f>
        <v>0</v>
      </c>
      <c r="GB12" s="32">
        <f>Balance!GB12</f>
        <v>0</v>
      </c>
      <c r="GC12" s="32">
        <f>Balance!GC12</f>
        <v>0</v>
      </c>
      <c r="GD12" s="32">
        <f>Balance!GD12</f>
        <v>0</v>
      </c>
      <c r="GE12" s="32">
        <f>Balance!GE12</f>
        <v>0</v>
      </c>
      <c r="GF12" s="32">
        <f>Balance!GF12</f>
        <v>0</v>
      </c>
      <c r="GG12" s="32">
        <f>Balance!GG12</f>
        <v>0</v>
      </c>
      <c r="GH12" s="32">
        <f>Balance!GH12</f>
        <v>0</v>
      </c>
      <c r="GI12" s="32">
        <f>Balance!GI12</f>
        <v>0</v>
      </c>
      <c r="GJ12" s="32">
        <f>Balance!GJ12</f>
        <v>0</v>
      </c>
      <c r="GK12" s="32">
        <f>Balance!GK12</f>
        <v>0</v>
      </c>
      <c r="GL12" s="32">
        <f>Balance!GL12</f>
        <v>0</v>
      </c>
      <c r="GM12" s="32">
        <f>Balance!GM12</f>
        <v>0</v>
      </c>
      <c r="GN12" s="32">
        <f>Balance!GN12</f>
        <v>0</v>
      </c>
      <c r="GO12" s="32">
        <f>Balance!GO12</f>
        <v>0</v>
      </c>
      <c r="GP12" s="32">
        <f>Balance!GP12</f>
        <v>0</v>
      </c>
      <c r="GQ12" s="32">
        <f>Balance!GQ12</f>
        <v>0</v>
      </c>
      <c r="GR12" s="32">
        <f>Balance!GR12</f>
        <v>0</v>
      </c>
      <c r="GS12" s="32">
        <f>Balance!GS12</f>
        <v>0</v>
      </c>
      <c r="GT12" s="32">
        <f>Balance!GT12</f>
        <v>0</v>
      </c>
      <c r="GU12" s="32">
        <f>Balance!GU12</f>
        <v>0</v>
      </c>
      <c r="GV12" s="32">
        <f>Balance!GV12</f>
        <v>0</v>
      </c>
      <c r="GW12" s="32">
        <f>Balance!GW12</f>
        <v>0</v>
      </c>
      <c r="GX12" s="32">
        <f>Balance!GX12</f>
        <v>0</v>
      </c>
      <c r="GY12" s="32">
        <f>Balance!GY12</f>
        <v>0</v>
      </c>
      <c r="GZ12" s="32">
        <f>Balance!GZ12</f>
        <v>0</v>
      </c>
      <c r="HA12" s="32">
        <f>Balance!HA12</f>
        <v>0</v>
      </c>
      <c r="HB12" s="32">
        <f>Balance!HB12</f>
        <v>0</v>
      </c>
      <c r="HC12" s="32">
        <f>Balance!HC12</f>
        <v>0</v>
      </c>
      <c r="HD12" s="32">
        <f>Balance!HD12</f>
        <v>0</v>
      </c>
      <c r="HE12" s="32">
        <f>Balance!HE12</f>
        <v>0</v>
      </c>
      <c r="HF12" s="32">
        <f>Balance!HF12</f>
        <v>0</v>
      </c>
      <c r="HG12" s="32">
        <f>Balance!HG12</f>
        <v>0</v>
      </c>
      <c r="HH12" s="32">
        <f>Balance!HH12</f>
        <v>0</v>
      </c>
      <c r="HI12" s="32">
        <f>Balance!HI12</f>
        <v>0</v>
      </c>
      <c r="HJ12" s="32">
        <f>Balance!HJ12</f>
        <v>0</v>
      </c>
      <c r="HK12" s="32">
        <f>Balance!HK12</f>
        <v>0</v>
      </c>
      <c r="HL12" s="32">
        <f>Balance!HL12</f>
        <v>0</v>
      </c>
      <c r="HM12" s="32">
        <f>Balance!HM12</f>
        <v>0</v>
      </c>
      <c r="HN12" s="32">
        <f>Balance!HN12</f>
        <v>0</v>
      </c>
      <c r="HO12" s="32">
        <f>Balance!HO12</f>
        <v>0</v>
      </c>
      <c r="HP12" s="32">
        <f>Balance!HP12</f>
        <v>0</v>
      </c>
      <c r="HQ12" s="32">
        <f>Balance!HQ12</f>
        <v>0</v>
      </c>
      <c r="HR12" s="32">
        <f>Balance!HR12</f>
        <v>0</v>
      </c>
      <c r="HS12" s="32">
        <f>Balance!HS12</f>
        <v>0</v>
      </c>
      <c r="HT12" s="32">
        <f>Balance!HT12</f>
        <v>0</v>
      </c>
      <c r="HU12" s="32">
        <f>Balance!HU12</f>
        <v>0</v>
      </c>
      <c r="HV12" s="32">
        <f>Balance!HV12</f>
        <v>0</v>
      </c>
      <c r="HW12" s="32">
        <f>Balance!HW12</f>
        <v>0</v>
      </c>
      <c r="HX12" s="32">
        <f>Balance!HX12</f>
        <v>0</v>
      </c>
      <c r="HY12" s="32">
        <f>Balance!HY12</f>
        <v>0</v>
      </c>
      <c r="HZ12" s="32">
        <f>Balance!HZ12</f>
        <v>0</v>
      </c>
      <c r="IA12" s="32">
        <f>Balance!IA12</f>
        <v>0</v>
      </c>
      <c r="IB12" s="32">
        <f>Balance!IB12</f>
        <v>0</v>
      </c>
      <c r="IC12" s="32">
        <f>Balance!IC12</f>
        <v>0</v>
      </c>
      <c r="ID12" s="32">
        <f>Balance!ID12</f>
        <v>0</v>
      </c>
      <c r="IE12" s="32">
        <f>Balance!IE12</f>
        <v>0</v>
      </c>
      <c r="IF12" s="32">
        <f>Balance!IF12</f>
        <v>0</v>
      </c>
      <c r="IG12" s="32">
        <f>Balance!IG12</f>
        <v>0</v>
      </c>
      <c r="IH12" s="32">
        <f>Balance!IH12</f>
        <v>0</v>
      </c>
      <c r="II12" s="32">
        <f>Balance!II12</f>
        <v>0</v>
      </c>
      <c r="IJ12" s="32">
        <f>Balance!IJ12</f>
        <v>0</v>
      </c>
      <c r="IK12" s="32">
        <f>Balance!IK12</f>
        <v>0</v>
      </c>
      <c r="IL12" s="32">
        <f>Balance!IL12</f>
        <v>0</v>
      </c>
      <c r="IM12" s="32">
        <f>Balance!IM12</f>
        <v>0</v>
      </c>
      <c r="IN12" s="32">
        <f>Balance!IN12</f>
        <v>0</v>
      </c>
      <c r="IO12" s="32">
        <f>Balance!IO12</f>
        <v>0</v>
      </c>
      <c r="IP12" s="32">
        <f>Balance!IP12</f>
        <v>0</v>
      </c>
      <c r="IQ12" s="32">
        <f>Balance!IQ12</f>
        <v>0</v>
      </c>
      <c r="IR12" s="32">
        <f>Balance!IR12</f>
        <v>0</v>
      </c>
      <c r="IS12" s="32">
        <f>Balance!IS12</f>
        <v>0</v>
      </c>
      <c r="IT12" s="32">
        <f>Balance!IT12</f>
        <v>0</v>
      </c>
      <c r="IU12" s="32">
        <f>Balance!IU12</f>
        <v>0</v>
      </c>
      <c r="IV12" s="32">
        <f>Balance!IV12</f>
        <v>0</v>
      </c>
      <c r="IW12" s="32">
        <f>Balance!IW12</f>
        <v>0</v>
      </c>
      <c r="IX12" s="32">
        <f>Balance!IX12</f>
        <v>0</v>
      </c>
      <c r="IY12" s="32">
        <f>Balance!IY12</f>
        <v>0</v>
      </c>
      <c r="IZ12" s="32">
        <f>Balance!IZ12</f>
        <v>0</v>
      </c>
      <c r="JA12" s="32">
        <f>Balance!JA12</f>
        <v>0</v>
      </c>
      <c r="JB12" s="32">
        <f>Balance!JB12</f>
        <v>0</v>
      </c>
      <c r="JC12" s="32">
        <f>Balance!JC12</f>
        <v>0</v>
      </c>
      <c r="JD12" s="32">
        <f>Balance!JD12</f>
        <v>0</v>
      </c>
      <c r="JE12" s="32">
        <f>Balance!JE12</f>
        <v>0</v>
      </c>
      <c r="JF12" s="32">
        <f>Balance!JF12</f>
        <v>0</v>
      </c>
      <c r="JG12" s="32">
        <f>Balance!JG12</f>
        <v>0</v>
      </c>
      <c r="JH12" s="32">
        <f>Balance!JH12</f>
        <v>0</v>
      </c>
      <c r="JI12" s="32">
        <f>Balance!JI12</f>
        <v>0</v>
      </c>
      <c r="JJ12" s="32">
        <f>Balance!JJ12</f>
        <v>0</v>
      </c>
      <c r="JK12" s="32">
        <f>Balance!JK12</f>
        <v>0</v>
      </c>
      <c r="JL12" s="32">
        <f>Balance!JL12</f>
        <v>0</v>
      </c>
      <c r="JM12" s="32">
        <f>Balance!JM12</f>
        <v>0</v>
      </c>
      <c r="JN12" s="32">
        <f>Balance!JN12</f>
        <v>0</v>
      </c>
      <c r="JO12" s="32">
        <f>Balance!JO12</f>
        <v>0</v>
      </c>
      <c r="JP12" s="32">
        <f>Balance!JP12</f>
        <v>0</v>
      </c>
      <c r="JQ12" s="32">
        <f>Balance!JQ12</f>
        <v>0</v>
      </c>
      <c r="JR12" s="32">
        <f>Balance!JR12</f>
        <v>0</v>
      </c>
      <c r="JS12" s="32">
        <f>Balance!JS12</f>
        <v>0</v>
      </c>
      <c r="JT12" s="32">
        <f>Balance!JT12</f>
        <v>0</v>
      </c>
      <c r="JU12" s="32">
        <f>Balance!JU12</f>
        <v>0</v>
      </c>
      <c r="JV12" s="32">
        <f>Balance!JV12</f>
        <v>0</v>
      </c>
      <c r="JW12" s="32">
        <f>Balance!JW12</f>
        <v>0</v>
      </c>
      <c r="JX12" s="32">
        <f>Balance!JX12</f>
        <v>0</v>
      </c>
      <c r="JY12" s="32">
        <f>Balance!JY12</f>
        <v>0</v>
      </c>
      <c r="JZ12" s="32">
        <f>Balance!JZ12</f>
        <v>0</v>
      </c>
      <c r="KA12" s="32">
        <f>Balance!KA12</f>
        <v>0</v>
      </c>
      <c r="KB12" s="32">
        <f>Balance!KB12</f>
        <v>0</v>
      </c>
      <c r="KC12" s="32">
        <f>Balance!KC12</f>
        <v>0</v>
      </c>
      <c r="KD12" s="32">
        <f>Balance!KD12</f>
        <v>0</v>
      </c>
      <c r="KE12" s="32">
        <f>Balance!KE12</f>
        <v>0</v>
      </c>
      <c r="KF12" s="32">
        <f>Balance!KF12</f>
        <v>0</v>
      </c>
      <c r="KG12" s="32">
        <f>Balance!KG12</f>
        <v>0</v>
      </c>
    </row>
    <row r="13" spans="1:293" s="1" customFormat="1">
      <c r="A13" s="191"/>
      <c r="B13" s="42" t="s">
        <v>118</v>
      </c>
      <c r="C13" s="42">
        <v>300</v>
      </c>
      <c r="D13" s="48">
        <f t="shared" si="0"/>
        <v>1734892.4895356505</v>
      </c>
      <c r="E13" s="32">
        <f>Balance!E13</f>
        <v>31312</v>
      </c>
      <c r="F13" s="32">
        <f>Balance!F13</f>
        <v>17724</v>
      </c>
      <c r="G13" s="32">
        <f>Balance!G13</f>
        <v>16577</v>
      </c>
      <c r="H13" s="32">
        <f>Balance!H13</f>
        <v>17453</v>
      </c>
      <c r="I13" s="32">
        <f>Balance!I13</f>
        <v>21441</v>
      </c>
      <c r="J13" s="32">
        <f>Balance!J13</f>
        <v>32810</v>
      </c>
      <c r="K13" s="32">
        <f>Balance!K13</f>
        <v>21600</v>
      </c>
      <c r="L13" s="32">
        <f>Balance!L13</f>
        <v>20279</v>
      </c>
      <c r="M13" s="32">
        <f>Balance!M13</f>
        <v>20673</v>
      </c>
      <c r="N13" s="32">
        <f>Balance!N13</f>
        <v>26581</v>
      </c>
      <c r="O13" s="32">
        <f>Balance!O13</f>
        <v>20436</v>
      </c>
      <c r="P13" s="32">
        <f>Balance!P13</f>
        <v>23054</v>
      </c>
      <c r="Q13" s="32">
        <f>Balance!Q13</f>
        <v>21718</v>
      </c>
      <c r="R13" s="32">
        <f>Balance!R13</f>
        <v>32734</v>
      </c>
      <c r="S13" s="32">
        <f>Balance!S13</f>
        <v>26394</v>
      </c>
      <c r="T13" s="32">
        <f>Balance!T13</f>
        <v>37233</v>
      </c>
      <c r="U13" s="32">
        <f>Balance!U13</f>
        <v>22375</v>
      </c>
      <c r="V13" s="32">
        <f>Balance!V13</f>
        <v>30426</v>
      </c>
      <c r="W13" s="32">
        <f>Balance!W13</f>
        <v>41333</v>
      </c>
      <c r="X13" s="32">
        <f>Balance!X13</f>
        <v>30681</v>
      </c>
      <c r="Y13" s="32">
        <f>Balance!Y13</f>
        <v>28349</v>
      </c>
      <c r="Z13" s="32">
        <f>Balance!Z13</f>
        <v>25224.2</v>
      </c>
      <c r="AA13" s="32">
        <f>Balance!AA13</f>
        <v>29087.119999999999</v>
      </c>
      <c r="AB13" s="32">
        <f>Balance!AB13</f>
        <v>28434.5</v>
      </c>
      <c r="AC13" s="32">
        <f>Balance!AC13</f>
        <v>31141.03</v>
      </c>
      <c r="AD13" s="32">
        <f>Balance!AD13</f>
        <v>33502.379999999997</v>
      </c>
      <c r="AE13" s="32">
        <f>Balance!AE13</f>
        <v>32146.99</v>
      </c>
      <c r="AF13" s="32">
        <f>Balance!AF13</f>
        <v>31773.7</v>
      </c>
      <c r="AG13" s="32">
        <f>Balance!AG13</f>
        <v>27651.040000000001</v>
      </c>
      <c r="AH13" s="32">
        <f>Balance!AH13</f>
        <v>33069.79</v>
      </c>
      <c r="AI13" s="32">
        <f>Balance!AI13</f>
        <v>27861.55</v>
      </c>
      <c r="AJ13" s="32">
        <f>Balance!AJ13</f>
        <v>39612.450000000004</v>
      </c>
      <c r="AK13" s="32">
        <f>Balance!AK13</f>
        <v>26322.14</v>
      </c>
      <c r="AL13" s="32">
        <f>Balance!AL13</f>
        <v>24649.15</v>
      </c>
      <c r="AM13" s="32">
        <f>Balance!AM13</f>
        <v>32243.85</v>
      </c>
      <c r="AN13" s="32">
        <f>Balance!AN13</f>
        <v>30762.172500000001</v>
      </c>
      <c r="AO13" s="32">
        <f>Balance!AO13</f>
        <v>26857.0425</v>
      </c>
      <c r="AP13" s="32">
        <f>Balance!AP13</f>
        <v>26654.5625</v>
      </c>
      <c r="AQ13" s="32">
        <f>Balance!AQ13</f>
        <v>32872.6325</v>
      </c>
      <c r="AR13" s="32">
        <f>Balance!AR13</f>
        <v>31571.922500000001</v>
      </c>
      <c r="AS13" s="32">
        <f>Balance!AS13</f>
        <v>32151.352500000001</v>
      </c>
      <c r="AT13" s="32">
        <f>Balance!AT13</f>
        <v>32061.072500000002</v>
      </c>
      <c r="AU13" s="32">
        <f>Balance!AU13</f>
        <v>28181.409166666668</v>
      </c>
      <c r="AV13" s="32">
        <f>Balance!AV13</f>
        <v>29354.415269230769</v>
      </c>
      <c r="AW13" s="32">
        <f>Balance!AW13</f>
        <v>29397.209166666671</v>
      </c>
      <c r="AX13" s="32">
        <f>Balance!AX13</f>
        <v>29458.565833333334</v>
      </c>
      <c r="AY13" s="32">
        <f>Balance!AY13</f>
        <v>29869.915833333336</v>
      </c>
      <c r="AZ13" s="32">
        <f>Balance!AZ13</f>
        <v>31299.095833333333</v>
      </c>
      <c r="BA13" s="32">
        <f>Balance!BA13</f>
        <v>30439.962500000001</v>
      </c>
      <c r="BB13" s="32">
        <f>Balance!BB13</f>
        <v>31838.982500000002</v>
      </c>
      <c r="BC13" s="32">
        <f>Balance!BC13</f>
        <v>30191.154459534435</v>
      </c>
      <c r="BD13" s="32">
        <f>Balance!BD13</f>
        <v>28356.032500000001</v>
      </c>
      <c r="BE13" s="32">
        <f>Balance!BE13</f>
        <v>49109.582500000004</v>
      </c>
      <c r="BF13" s="32">
        <f>Balance!BF13</f>
        <v>27990.602500000005</v>
      </c>
      <c r="BG13" s="32">
        <f>Balance!BG13</f>
        <v>23918.422500000004</v>
      </c>
      <c r="BH13" s="32">
        <f>Balance!BH13</f>
        <v>30331.722500000003</v>
      </c>
      <c r="BI13" s="32">
        <f>Balance!BI13</f>
        <v>25520.899930730477</v>
      </c>
      <c r="BJ13" s="32">
        <f>Balance!BJ13</f>
        <v>25404.22154282116</v>
      </c>
      <c r="BK13" s="32">
        <f>Balance!BK13</f>
        <v>25870.742500000008</v>
      </c>
      <c r="BL13" s="32">
        <f>Balance!BL13</f>
        <v>26422.582500000004</v>
      </c>
      <c r="BM13" s="32">
        <f>Balance!BM13</f>
        <v>25103.322500000002</v>
      </c>
      <c r="BN13" s="202">
        <f>Balance!BN13</f>
        <v>24200.002500000006</v>
      </c>
      <c r="BO13" s="32">
        <f>Balance!BO13</f>
        <v>24085.532500000001</v>
      </c>
      <c r="BP13" s="32">
        <f>Balance!BP13</f>
        <v>24921.592500000002</v>
      </c>
      <c r="BQ13" s="32">
        <f>Balance!BQ13</f>
        <v>0</v>
      </c>
      <c r="BR13" s="32">
        <f>Balance!BR13</f>
        <v>0</v>
      </c>
      <c r="BS13" s="32">
        <f>Balance!BS13</f>
        <v>0</v>
      </c>
      <c r="BT13" s="32">
        <f>Balance!BT13</f>
        <v>0</v>
      </c>
      <c r="BU13" s="32">
        <f>Balance!BU13</f>
        <v>0</v>
      </c>
      <c r="BV13" s="32">
        <f>Balance!BV13</f>
        <v>0</v>
      </c>
      <c r="BW13" s="32">
        <f>Balance!BW13</f>
        <v>0</v>
      </c>
      <c r="BX13" s="32">
        <f>Balance!BX13</f>
        <v>0</v>
      </c>
      <c r="BY13" s="32">
        <f>Balance!BY13</f>
        <v>0</v>
      </c>
      <c r="BZ13" s="32">
        <f>Balance!BZ13</f>
        <v>0</v>
      </c>
      <c r="CA13" s="32">
        <f>Balance!CA13</f>
        <v>0</v>
      </c>
      <c r="CB13" s="32">
        <f>Balance!CB13</f>
        <v>0</v>
      </c>
      <c r="CC13" s="32">
        <f>Balance!CC13</f>
        <v>0</v>
      </c>
      <c r="CD13" s="32">
        <f>Balance!CD13</f>
        <v>0</v>
      </c>
      <c r="CE13" s="32">
        <f>Balance!CE13</f>
        <v>0</v>
      </c>
      <c r="CF13" s="32">
        <f>Balance!CF13</f>
        <v>0</v>
      </c>
      <c r="CG13" s="32">
        <f>Balance!CG13</f>
        <v>0</v>
      </c>
      <c r="CH13" s="32">
        <f>Balance!CH13</f>
        <v>0</v>
      </c>
      <c r="CI13" s="32">
        <f>Balance!CI13</f>
        <v>0</v>
      </c>
      <c r="CJ13" s="32">
        <f>Balance!CJ13</f>
        <v>0</v>
      </c>
      <c r="CK13" s="32">
        <f>Balance!CK13</f>
        <v>0</v>
      </c>
      <c r="CL13" s="32">
        <f>Balance!CL13</f>
        <v>0</v>
      </c>
      <c r="CM13" s="32">
        <f>Balance!CM13</f>
        <v>0</v>
      </c>
      <c r="CN13" s="32">
        <f>Balance!CN13</f>
        <v>0</v>
      </c>
      <c r="CO13" s="32">
        <f>Balance!CO13</f>
        <v>0</v>
      </c>
      <c r="CP13" s="32">
        <f>Balance!CP13</f>
        <v>0</v>
      </c>
      <c r="CQ13" s="32">
        <f>Balance!CQ13</f>
        <v>0</v>
      </c>
      <c r="CR13" s="32">
        <f>Balance!CR13</f>
        <v>0</v>
      </c>
      <c r="CS13" s="32">
        <f>Balance!CS13</f>
        <v>0</v>
      </c>
      <c r="CT13" s="32">
        <f>Balance!CT13</f>
        <v>0</v>
      </c>
      <c r="CU13" s="32">
        <f>Balance!CU13</f>
        <v>0</v>
      </c>
      <c r="CV13" s="32">
        <f>Balance!CV13</f>
        <v>0</v>
      </c>
      <c r="CW13" s="32">
        <f>Balance!CW13</f>
        <v>0</v>
      </c>
      <c r="CX13" s="32">
        <f>Balance!CX13</f>
        <v>0</v>
      </c>
      <c r="CY13" s="32">
        <f>Balance!CY13</f>
        <v>0</v>
      </c>
      <c r="CZ13" s="32">
        <f>Balance!CZ13</f>
        <v>0</v>
      </c>
      <c r="DA13" s="32">
        <f>Balance!DA13</f>
        <v>0</v>
      </c>
      <c r="DB13" s="32">
        <f>Balance!DB13</f>
        <v>0</v>
      </c>
      <c r="DC13" s="32">
        <f>Balance!DC13</f>
        <v>0</v>
      </c>
      <c r="DD13" s="32">
        <f>Balance!DD13</f>
        <v>0</v>
      </c>
      <c r="DE13" s="32">
        <f>Balance!DE13</f>
        <v>0</v>
      </c>
      <c r="DF13" s="32">
        <f>Balance!DF13</f>
        <v>0</v>
      </c>
      <c r="DG13" s="32">
        <f>Balance!DG13</f>
        <v>0</v>
      </c>
      <c r="DH13" s="32">
        <f>Balance!DH13</f>
        <v>0</v>
      </c>
      <c r="DI13" s="32">
        <f>Balance!DI13</f>
        <v>0</v>
      </c>
      <c r="DJ13" s="32">
        <f>Balance!DJ13</f>
        <v>0</v>
      </c>
      <c r="DK13" s="32">
        <f>Balance!DK13</f>
        <v>0</v>
      </c>
      <c r="DL13" s="32">
        <f>Balance!DL13</f>
        <v>0</v>
      </c>
      <c r="DM13" s="32">
        <f>Balance!DM13</f>
        <v>0</v>
      </c>
      <c r="DN13" s="32">
        <f>Balance!DN13</f>
        <v>0</v>
      </c>
      <c r="DO13" s="32">
        <f>Balance!DO13</f>
        <v>0</v>
      </c>
      <c r="DP13" s="32">
        <f>Balance!DP13</f>
        <v>0</v>
      </c>
      <c r="DQ13" s="32">
        <f>Balance!DQ13</f>
        <v>0</v>
      </c>
      <c r="DR13" s="32">
        <f>Balance!DR13</f>
        <v>0</v>
      </c>
      <c r="DS13" s="32">
        <f>Balance!DS13</f>
        <v>0</v>
      </c>
      <c r="DT13" s="32">
        <f>Balance!DT13</f>
        <v>0</v>
      </c>
      <c r="DU13" s="32">
        <f>Balance!DU13</f>
        <v>0</v>
      </c>
      <c r="DV13" s="32">
        <f>Balance!DV13</f>
        <v>0</v>
      </c>
      <c r="DW13" s="32">
        <f>Balance!DW13</f>
        <v>0</v>
      </c>
      <c r="DX13" s="32">
        <f>Balance!DX13</f>
        <v>0</v>
      </c>
      <c r="DY13" s="32">
        <f>Balance!DY13</f>
        <v>0</v>
      </c>
      <c r="DZ13" s="32">
        <f>Balance!DZ13</f>
        <v>0</v>
      </c>
      <c r="EA13" s="32">
        <f>Balance!EA13</f>
        <v>0</v>
      </c>
      <c r="EB13" s="32">
        <f>Balance!EB13</f>
        <v>0</v>
      </c>
      <c r="EC13" s="32">
        <f>Balance!EC13</f>
        <v>0</v>
      </c>
      <c r="ED13" s="32">
        <f>Balance!ED13</f>
        <v>0</v>
      </c>
      <c r="EE13" s="32">
        <f>Balance!EE13</f>
        <v>0</v>
      </c>
      <c r="EF13" s="32">
        <f>Balance!EF13</f>
        <v>0</v>
      </c>
      <c r="EG13" s="32">
        <f>Balance!EG13</f>
        <v>0</v>
      </c>
      <c r="EH13" s="32">
        <f>Balance!EH13</f>
        <v>0</v>
      </c>
      <c r="EI13" s="32">
        <f>Balance!EI13</f>
        <v>0</v>
      </c>
      <c r="EJ13" s="32">
        <f>Balance!EJ13</f>
        <v>0</v>
      </c>
      <c r="EK13" s="32">
        <f>Balance!EK13</f>
        <v>0</v>
      </c>
      <c r="EL13" s="32">
        <f>Balance!EL13</f>
        <v>0</v>
      </c>
      <c r="EM13" s="32">
        <f>Balance!EM13</f>
        <v>0</v>
      </c>
      <c r="EN13" s="32">
        <f>Balance!EN13</f>
        <v>0</v>
      </c>
      <c r="EO13" s="32">
        <f>Balance!EO13</f>
        <v>0</v>
      </c>
      <c r="EP13" s="32">
        <f>Balance!EP13</f>
        <v>0</v>
      </c>
      <c r="EQ13" s="32">
        <f>Balance!EQ13</f>
        <v>0</v>
      </c>
      <c r="ER13" s="32">
        <f>Balance!ER13</f>
        <v>0</v>
      </c>
      <c r="ES13" s="32">
        <f>Balance!ES13</f>
        <v>0</v>
      </c>
      <c r="ET13" s="32">
        <f>Balance!ET13</f>
        <v>0</v>
      </c>
      <c r="EU13" s="32">
        <f>Balance!EU13</f>
        <v>0</v>
      </c>
      <c r="EV13" s="32">
        <f>Balance!EV13</f>
        <v>0</v>
      </c>
      <c r="EW13" s="32">
        <f>Balance!EW13</f>
        <v>0</v>
      </c>
      <c r="EX13" s="32">
        <f>Balance!EX13</f>
        <v>0</v>
      </c>
      <c r="EY13" s="32">
        <f>Balance!EY13</f>
        <v>0</v>
      </c>
      <c r="EZ13" s="32">
        <f>Balance!EZ13</f>
        <v>0</v>
      </c>
      <c r="FA13" s="32">
        <f>Balance!FA13</f>
        <v>0</v>
      </c>
      <c r="FB13" s="32">
        <f>Balance!FB13</f>
        <v>0</v>
      </c>
      <c r="FC13" s="32">
        <f>Balance!FC13</f>
        <v>0</v>
      </c>
      <c r="FD13" s="32">
        <f>Balance!FD13</f>
        <v>0</v>
      </c>
      <c r="FE13" s="32">
        <f>Balance!FE13</f>
        <v>0</v>
      </c>
      <c r="FF13" s="32">
        <f>Balance!FF13</f>
        <v>0</v>
      </c>
      <c r="FG13" s="32">
        <f>Balance!FG13</f>
        <v>0</v>
      </c>
      <c r="FH13" s="32">
        <f>Balance!FH13</f>
        <v>0</v>
      </c>
      <c r="FI13" s="32">
        <f>Balance!FI13</f>
        <v>0</v>
      </c>
      <c r="FJ13" s="32">
        <f>Balance!FJ13</f>
        <v>0</v>
      </c>
      <c r="FK13" s="32">
        <f>Balance!FK13</f>
        <v>0</v>
      </c>
      <c r="FL13" s="32">
        <f>Balance!FL13</f>
        <v>0</v>
      </c>
      <c r="FM13" s="32">
        <f>Balance!FM13</f>
        <v>0</v>
      </c>
      <c r="FN13" s="32">
        <f>Balance!FN13</f>
        <v>0</v>
      </c>
      <c r="FO13" s="32">
        <f>Balance!FO13</f>
        <v>0</v>
      </c>
      <c r="FP13" s="32">
        <f>Balance!FP13</f>
        <v>0</v>
      </c>
      <c r="FQ13" s="32">
        <f>Balance!FQ13</f>
        <v>0</v>
      </c>
      <c r="FR13" s="32">
        <f>Balance!FR13</f>
        <v>0</v>
      </c>
      <c r="FS13" s="32">
        <f>Balance!FS13</f>
        <v>0</v>
      </c>
      <c r="FT13" s="32">
        <f>Balance!FT13</f>
        <v>0</v>
      </c>
      <c r="FU13" s="32">
        <f>Balance!FU13</f>
        <v>0</v>
      </c>
      <c r="FV13" s="32">
        <f>Balance!FV13</f>
        <v>0</v>
      </c>
      <c r="FW13" s="32">
        <f>Balance!FW13</f>
        <v>0</v>
      </c>
      <c r="FX13" s="32">
        <f>Balance!FX13</f>
        <v>0</v>
      </c>
      <c r="FY13" s="32">
        <f>Balance!FY13</f>
        <v>0</v>
      </c>
      <c r="FZ13" s="32">
        <f>Balance!FZ13</f>
        <v>0</v>
      </c>
      <c r="GA13" s="32">
        <f>Balance!GA13</f>
        <v>0</v>
      </c>
      <c r="GB13" s="32">
        <f>Balance!GB13</f>
        <v>0</v>
      </c>
      <c r="GC13" s="32">
        <f>Balance!GC13</f>
        <v>0</v>
      </c>
      <c r="GD13" s="32">
        <f>Balance!GD13</f>
        <v>0</v>
      </c>
      <c r="GE13" s="32">
        <f>Balance!GE13</f>
        <v>0</v>
      </c>
      <c r="GF13" s="32">
        <f>Balance!GF13</f>
        <v>0</v>
      </c>
      <c r="GG13" s="32">
        <f>Balance!GG13</f>
        <v>0</v>
      </c>
      <c r="GH13" s="32">
        <f>Balance!GH13</f>
        <v>0</v>
      </c>
      <c r="GI13" s="32">
        <f>Balance!GI13</f>
        <v>0</v>
      </c>
      <c r="GJ13" s="32">
        <f>Balance!GJ13</f>
        <v>0</v>
      </c>
      <c r="GK13" s="32">
        <f>Balance!GK13</f>
        <v>0</v>
      </c>
      <c r="GL13" s="32">
        <f>Balance!GL13</f>
        <v>0</v>
      </c>
      <c r="GM13" s="32">
        <f>Balance!GM13</f>
        <v>0</v>
      </c>
      <c r="GN13" s="32">
        <f>Balance!GN13</f>
        <v>0</v>
      </c>
      <c r="GO13" s="32">
        <f>Balance!GO13</f>
        <v>0</v>
      </c>
      <c r="GP13" s="32">
        <f>Balance!GP13</f>
        <v>0</v>
      </c>
      <c r="GQ13" s="32">
        <f>Balance!GQ13</f>
        <v>0</v>
      </c>
      <c r="GR13" s="32">
        <f>Balance!GR13</f>
        <v>0</v>
      </c>
      <c r="GS13" s="32">
        <f>Balance!GS13</f>
        <v>0</v>
      </c>
      <c r="GT13" s="32">
        <f>Balance!GT13</f>
        <v>0</v>
      </c>
      <c r="GU13" s="32">
        <f>Balance!GU13</f>
        <v>0</v>
      </c>
      <c r="GV13" s="32">
        <f>Balance!GV13</f>
        <v>0</v>
      </c>
      <c r="GW13" s="32">
        <f>Balance!GW13</f>
        <v>0</v>
      </c>
      <c r="GX13" s="32">
        <f>Balance!GX13</f>
        <v>0</v>
      </c>
      <c r="GY13" s="32">
        <f>Balance!GY13</f>
        <v>0</v>
      </c>
      <c r="GZ13" s="32">
        <f>Balance!GZ13</f>
        <v>0</v>
      </c>
      <c r="HA13" s="32">
        <f>Balance!HA13</f>
        <v>0</v>
      </c>
      <c r="HB13" s="32">
        <f>Balance!HB13</f>
        <v>0</v>
      </c>
      <c r="HC13" s="32">
        <f>Balance!HC13</f>
        <v>0</v>
      </c>
      <c r="HD13" s="32">
        <f>Balance!HD13</f>
        <v>0</v>
      </c>
      <c r="HE13" s="32">
        <f>Balance!HE13</f>
        <v>0</v>
      </c>
      <c r="HF13" s="32">
        <f>Balance!HF13</f>
        <v>0</v>
      </c>
      <c r="HG13" s="32">
        <f>Balance!HG13</f>
        <v>0</v>
      </c>
      <c r="HH13" s="32">
        <f>Balance!HH13</f>
        <v>0</v>
      </c>
      <c r="HI13" s="32">
        <f>Balance!HI13</f>
        <v>0</v>
      </c>
      <c r="HJ13" s="32">
        <f>Balance!HJ13</f>
        <v>0</v>
      </c>
      <c r="HK13" s="32">
        <f>Balance!HK13</f>
        <v>0</v>
      </c>
      <c r="HL13" s="32">
        <f>Balance!HL13</f>
        <v>0</v>
      </c>
      <c r="HM13" s="32">
        <f>Balance!HM13</f>
        <v>0</v>
      </c>
      <c r="HN13" s="32">
        <f>Balance!HN13</f>
        <v>0</v>
      </c>
      <c r="HO13" s="32">
        <f>Balance!HO13</f>
        <v>0</v>
      </c>
      <c r="HP13" s="32">
        <f>Balance!HP13</f>
        <v>0</v>
      </c>
      <c r="HQ13" s="32">
        <f>Balance!HQ13</f>
        <v>0</v>
      </c>
      <c r="HR13" s="32">
        <f>Balance!HR13</f>
        <v>0</v>
      </c>
      <c r="HS13" s="32">
        <f>Balance!HS13</f>
        <v>0</v>
      </c>
      <c r="HT13" s="32">
        <f>Balance!HT13</f>
        <v>0</v>
      </c>
      <c r="HU13" s="32">
        <f>Balance!HU13</f>
        <v>0</v>
      </c>
      <c r="HV13" s="32">
        <f>Balance!HV13</f>
        <v>0</v>
      </c>
      <c r="HW13" s="32">
        <f>Balance!HW13</f>
        <v>0</v>
      </c>
      <c r="HX13" s="32">
        <f>Balance!HX13</f>
        <v>0</v>
      </c>
      <c r="HY13" s="32">
        <f>Balance!HY13</f>
        <v>0</v>
      </c>
      <c r="HZ13" s="32">
        <f>Balance!HZ13</f>
        <v>0</v>
      </c>
      <c r="IA13" s="32">
        <f>Balance!IA13</f>
        <v>0</v>
      </c>
      <c r="IB13" s="32">
        <f>Balance!IB13</f>
        <v>0</v>
      </c>
      <c r="IC13" s="32">
        <f>Balance!IC13</f>
        <v>0</v>
      </c>
      <c r="ID13" s="32">
        <f>Balance!ID13</f>
        <v>0</v>
      </c>
      <c r="IE13" s="32">
        <f>Balance!IE13</f>
        <v>0</v>
      </c>
      <c r="IF13" s="32">
        <f>Balance!IF13</f>
        <v>0</v>
      </c>
      <c r="IG13" s="32">
        <f>Balance!IG13</f>
        <v>0</v>
      </c>
      <c r="IH13" s="32">
        <f>Balance!IH13</f>
        <v>0</v>
      </c>
      <c r="II13" s="32">
        <f>Balance!II13</f>
        <v>0</v>
      </c>
      <c r="IJ13" s="32">
        <f>Balance!IJ13</f>
        <v>0</v>
      </c>
      <c r="IK13" s="32">
        <f>Balance!IK13</f>
        <v>0</v>
      </c>
      <c r="IL13" s="32">
        <f>Balance!IL13</f>
        <v>0</v>
      </c>
      <c r="IM13" s="32">
        <f>Balance!IM13</f>
        <v>0</v>
      </c>
      <c r="IN13" s="32">
        <f>Balance!IN13</f>
        <v>0</v>
      </c>
      <c r="IO13" s="32">
        <f>Balance!IO13</f>
        <v>0</v>
      </c>
      <c r="IP13" s="32">
        <f>Balance!IP13</f>
        <v>0</v>
      </c>
      <c r="IQ13" s="32">
        <f>Balance!IQ13</f>
        <v>0</v>
      </c>
      <c r="IR13" s="32">
        <f>Balance!IR13</f>
        <v>0</v>
      </c>
      <c r="IS13" s="32">
        <f>Balance!IS13</f>
        <v>0</v>
      </c>
      <c r="IT13" s="32">
        <f>Balance!IT13</f>
        <v>0</v>
      </c>
      <c r="IU13" s="32">
        <f>Balance!IU13</f>
        <v>0</v>
      </c>
      <c r="IV13" s="32">
        <f>Balance!IV13</f>
        <v>0</v>
      </c>
      <c r="IW13" s="32">
        <f>Balance!IW13</f>
        <v>0</v>
      </c>
      <c r="IX13" s="32">
        <f>Balance!IX13</f>
        <v>0</v>
      </c>
      <c r="IY13" s="32">
        <f>Balance!IY13</f>
        <v>0</v>
      </c>
      <c r="IZ13" s="32">
        <f>Balance!IZ13</f>
        <v>0</v>
      </c>
      <c r="JA13" s="32">
        <f>Balance!JA13</f>
        <v>0</v>
      </c>
      <c r="JB13" s="32">
        <f>Balance!JB13</f>
        <v>0</v>
      </c>
      <c r="JC13" s="32">
        <f>Balance!JC13</f>
        <v>0</v>
      </c>
      <c r="JD13" s="32">
        <f>Balance!JD13</f>
        <v>0</v>
      </c>
      <c r="JE13" s="32">
        <f>Balance!JE13</f>
        <v>0</v>
      </c>
      <c r="JF13" s="32">
        <f>Balance!JF13</f>
        <v>0</v>
      </c>
      <c r="JG13" s="32">
        <f>Balance!JG13</f>
        <v>0</v>
      </c>
      <c r="JH13" s="32">
        <f>Balance!JH13</f>
        <v>0</v>
      </c>
      <c r="JI13" s="32">
        <f>Balance!JI13</f>
        <v>0</v>
      </c>
      <c r="JJ13" s="32">
        <f>Balance!JJ13</f>
        <v>0</v>
      </c>
      <c r="JK13" s="32">
        <f>Balance!JK13</f>
        <v>0</v>
      </c>
      <c r="JL13" s="32">
        <f>Balance!JL13</f>
        <v>0</v>
      </c>
      <c r="JM13" s="32">
        <f>Balance!JM13</f>
        <v>0</v>
      </c>
      <c r="JN13" s="32">
        <f>Balance!JN13</f>
        <v>0</v>
      </c>
      <c r="JO13" s="32">
        <f>Balance!JO13</f>
        <v>0</v>
      </c>
      <c r="JP13" s="32">
        <f>Balance!JP13</f>
        <v>0</v>
      </c>
      <c r="JQ13" s="32">
        <f>Balance!JQ13</f>
        <v>0</v>
      </c>
      <c r="JR13" s="32">
        <f>Balance!JR13</f>
        <v>0</v>
      </c>
      <c r="JS13" s="32">
        <f>Balance!JS13</f>
        <v>0</v>
      </c>
      <c r="JT13" s="32">
        <f>Balance!JT13</f>
        <v>0</v>
      </c>
      <c r="JU13" s="32">
        <f>Balance!JU13</f>
        <v>0</v>
      </c>
      <c r="JV13" s="32">
        <f>Balance!JV13</f>
        <v>0</v>
      </c>
      <c r="JW13" s="32">
        <f>Balance!JW13</f>
        <v>0</v>
      </c>
      <c r="JX13" s="32">
        <f>Balance!JX13</f>
        <v>0</v>
      </c>
      <c r="JY13" s="32">
        <f>Balance!JY13</f>
        <v>0</v>
      </c>
      <c r="JZ13" s="32">
        <f>Balance!JZ13</f>
        <v>0</v>
      </c>
      <c r="KA13" s="32">
        <f>Balance!KA13</f>
        <v>0</v>
      </c>
      <c r="KB13" s="32">
        <f>Balance!KB13</f>
        <v>0</v>
      </c>
      <c r="KC13" s="32">
        <f>Balance!KC13</f>
        <v>0</v>
      </c>
      <c r="KD13" s="32">
        <f>Balance!KD13</f>
        <v>0</v>
      </c>
      <c r="KE13" s="32">
        <f>Balance!KE13</f>
        <v>0</v>
      </c>
      <c r="KF13" s="32">
        <f>Balance!KF13</f>
        <v>0</v>
      </c>
      <c r="KG13" s="32">
        <f>Balance!KG13</f>
        <v>0</v>
      </c>
    </row>
    <row r="14" spans="1:293" s="1" customFormat="1">
      <c r="A14" s="191"/>
      <c r="B14" s="42" t="s">
        <v>121</v>
      </c>
      <c r="C14" s="42">
        <v>400</v>
      </c>
      <c r="D14" s="48">
        <f t="shared" si="0"/>
        <v>608343.95000000007</v>
      </c>
      <c r="E14" s="32">
        <f>Balance!E14</f>
        <v>760</v>
      </c>
      <c r="F14" s="32">
        <f>Balance!F14</f>
        <v>5027</v>
      </c>
      <c r="G14" s="32">
        <f>Balance!G14</f>
        <v>4700</v>
      </c>
      <c r="H14" s="32">
        <f>Balance!H14</f>
        <v>3416</v>
      </c>
      <c r="I14" s="32">
        <f>Balance!I14</f>
        <v>15672</v>
      </c>
      <c r="J14" s="32">
        <f>Balance!J14</f>
        <v>3729</v>
      </c>
      <c r="K14" s="32">
        <f>Balance!K14</f>
        <v>11017</v>
      </c>
      <c r="L14" s="32">
        <f>Balance!L14</f>
        <v>7959</v>
      </c>
      <c r="M14" s="32">
        <f>Balance!M14</f>
        <v>8296</v>
      </c>
      <c r="N14" s="32">
        <f>Balance!N14</f>
        <v>3171</v>
      </c>
      <c r="O14" s="32">
        <f>Balance!O14</f>
        <v>9823</v>
      </c>
      <c r="P14" s="32">
        <f>Balance!P14</f>
        <v>13080</v>
      </c>
      <c r="Q14" s="32">
        <f>Balance!Q14</f>
        <v>3217</v>
      </c>
      <c r="R14" s="32">
        <f>Balance!R14</f>
        <v>14912</v>
      </c>
      <c r="S14" s="32">
        <f>Balance!S14</f>
        <v>10998</v>
      </c>
      <c r="T14" s="32">
        <f>Balance!T14</f>
        <v>3606</v>
      </c>
      <c r="U14" s="32">
        <f>Balance!U14</f>
        <v>14761</v>
      </c>
      <c r="V14" s="32">
        <f>Balance!V14</f>
        <v>10135</v>
      </c>
      <c r="W14" s="32">
        <f>Balance!W14</f>
        <v>9232</v>
      </c>
      <c r="X14" s="32">
        <f>Balance!X14</f>
        <v>9890</v>
      </c>
      <c r="Y14" s="32">
        <f>Balance!Y14</f>
        <v>9090</v>
      </c>
      <c r="Z14" s="32">
        <f>Balance!Z14</f>
        <v>9731</v>
      </c>
      <c r="AA14" s="32">
        <f>Balance!AA14</f>
        <v>8421</v>
      </c>
      <c r="AB14" s="32">
        <f>Balance!AB14</f>
        <v>16722</v>
      </c>
      <c r="AC14" s="32">
        <f>Balance!AC14</f>
        <v>11520</v>
      </c>
      <c r="AD14" s="32">
        <f>Balance!AD14</f>
        <v>9542</v>
      </c>
      <c r="AE14" s="32">
        <f>Balance!AE14</f>
        <v>14013</v>
      </c>
      <c r="AF14" s="32">
        <f>Balance!AF14</f>
        <v>5249</v>
      </c>
      <c r="AG14" s="32">
        <f>Balance!AG14</f>
        <v>9851</v>
      </c>
      <c r="AH14" s="32">
        <f>Balance!AH14</f>
        <v>4638</v>
      </c>
      <c r="AI14" s="32">
        <f>Balance!AI14</f>
        <v>5792</v>
      </c>
      <c r="AJ14" s="32">
        <f>Balance!AJ14</f>
        <v>18869</v>
      </c>
      <c r="AK14" s="32">
        <f>Balance!AK14</f>
        <v>5155</v>
      </c>
      <c r="AL14" s="32">
        <f>Balance!AL14</f>
        <v>14370</v>
      </c>
      <c r="AM14" s="32">
        <f>Balance!AM14</f>
        <v>12342</v>
      </c>
      <c r="AN14" s="32">
        <f>Balance!AN14</f>
        <v>17016</v>
      </c>
      <c r="AO14" s="32">
        <f>Balance!AO14</f>
        <v>6419</v>
      </c>
      <c r="AP14" s="32">
        <f>Balance!AP14</f>
        <v>6290</v>
      </c>
      <c r="AQ14" s="32">
        <f>Balance!AQ14</f>
        <v>14101</v>
      </c>
      <c r="AR14" s="32">
        <f>Balance!AR14</f>
        <v>14803</v>
      </c>
      <c r="AS14" s="32">
        <f>Balance!AS14</f>
        <v>23365</v>
      </c>
      <c r="AT14" s="32">
        <f>Balance!AT14</f>
        <v>17354</v>
      </c>
      <c r="AU14" s="32">
        <f>Balance!AU14</f>
        <v>7032</v>
      </c>
      <c r="AV14" s="32">
        <f>Balance!AV14</f>
        <v>5747</v>
      </c>
      <c r="AW14" s="32">
        <f>Balance!AW14</f>
        <v>16948</v>
      </c>
      <c r="AX14" s="32">
        <f>Balance!AX14</f>
        <v>8674</v>
      </c>
      <c r="AY14" s="32">
        <f>Balance!AY14</f>
        <v>12784</v>
      </c>
      <c r="AZ14" s="32">
        <f>Balance!AZ14</f>
        <v>7823</v>
      </c>
      <c r="BA14" s="32">
        <f>Balance!BA14</f>
        <v>39067</v>
      </c>
      <c r="BB14" s="32">
        <f>Balance!BB14</f>
        <v>9595</v>
      </c>
      <c r="BC14" s="32">
        <f>Balance!BC14</f>
        <v>6995</v>
      </c>
      <c r="BD14" s="32">
        <f>Balance!BD14</f>
        <v>12102</v>
      </c>
      <c r="BE14" s="32">
        <f>Balance!BE14</f>
        <v>13134</v>
      </c>
      <c r="BF14" s="32">
        <f>Balance!BF14</f>
        <v>6117</v>
      </c>
      <c r="BG14" s="32">
        <f>Balance!BG14</f>
        <v>4904</v>
      </c>
      <c r="BH14" s="32">
        <f>Balance!BH14</f>
        <v>10058.950000000001</v>
      </c>
      <c r="BI14" s="32">
        <f>Balance!BI14</f>
        <v>5560.5599999999995</v>
      </c>
      <c r="BJ14" s="32">
        <f>Balance!BJ14</f>
        <v>5058.37</v>
      </c>
      <c r="BK14" s="32">
        <f>Balance!BK14</f>
        <v>8996.93</v>
      </c>
      <c r="BL14" s="32">
        <f>Balance!BL14</f>
        <v>4823</v>
      </c>
      <c r="BM14" s="32">
        <f>Balance!BM14</f>
        <v>4870.1399999999994</v>
      </c>
      <c r="BN14" s="202">
        <f>Balance!BN14</f>
        <v>4551.29</v>
      </c>
      <c r="BO14" s="32">
        <f>Balance!BO14</f>
        <v>7161.9218000000001</v>
      </c>
      <c r="BP14" s="32">
        <f>Balance!BP14</f>
        <v>5683.9117999999999</v>
      </c>
      <c r="BQ14" s="32">
        <f>Balance!BQ14</f>
        <v>0</v>
      </c>
      <c r="BR14" s="32">
        <f>Balance!BR14</f>
        <v>0</v>
      </c>
      <c r="BS14" s="32">
        <f>Balance!BS14</f>
        <v>0</v>
      </c>
      <c r="BT14" s="32">
        <f>Balance!BT14</f>
        <v>0</v>
      </c>
      <c r="BU14" s="32">
        <f>Balance!BU14</f>
        <v>0</v>
      </c>
      <c r="BV14" s="32">
        <f>Balance!BV14</f>
        <v>0</v>
      </c>
      <c r="BW14" s="32">
        <f>Balance!BW14</f>
        <v>0</v>
      </c>
      <c r="BX14" s="32">
        <f>Balance!BX14</f>
        <v>0</v>
      </c>
      <c r="BY14" s="32">
        <f>Balance!BY14</f>
        <v>0</v>
      </c>
      <c r="BZ14" s="32">
        <f>Balance!BZ14</f>
        <v>0</v>
      </c>
      <c r="CA14" s="32">
        <f>Balance!CA14</f>
        <v>0</v>
      </c>
      <c r="CB14" s="32">
        <f>Balance!CB14</f>
        <v>0</v>
      </c>
      <c r="CC14" s="32">
        <f>Balance!CC14</f>
        <v>0</v>
      </c>
      <c r="CD14" s="32">
        <f>Balance!CD14</f>
        <v>0</v>
      </c>
      <c r="CE14" s="32">
        <f>Balance!CE14</f>
        <v>0</v>
      </c>
      <c r="CF14" s="32">
        <f>Balance!CF14</f>
        <v>0</v>
      </c>
      <c r="CG14" s="32">
        <f>Balance!CG14</f>
        <v>0</v>
      </c>
      <c r="CH14" s="32">
        <f>Balance!CH14</f>
        <v>0</v>
      </c>
      <c r="CI14" s="32">
        <f>Balance!CI14</f>
        <v>0</v>
      </c>
      <c r="CJ14" s="32">
        <f>Balance!CJ14</f>
        <v>0</v>
      </c>
      <c r="CK14" s="32">
        <f>Balance!CK14</f>
        <v>0</v>
      </c>
      <c r="CL14" s="32">
        <f>Balance!CL14</f>
        <v>0</v>
      </c>
      <c r="CM14" s="32">
        <f>Balance!CM14</f>
        <v>0</v>
      </c>
      <c r="CN14" s="32">
        <f>Balance!CN14</f>
        <v>0</v>
      </c>
      <c r="CO14" s="32">
        <f>Balance!CO14</f>
        <v>0</v>
      </c>
      <c r="CP14" s="32">
        <f>Balance!CP14</f>
        <v>0</v>
      </c>
      <c r="CQ14" s="32">
        <f>Balance!CQ14</f>
        <v>0</v>
      </c>
      <c r="CR14" s="32">
        <f>Balance!CR14</f>
        <v>0</v>
      </c>
      <c r="CS14" s="32">
        <f>Balance!CS14</f>
        <v>0</v>
      </c>
      <c r="CT14" s="32">
        <f>Balance!CT14</f>
        <v>0</v>
      </c>
      <c r="CU14" s="32">
        <f>Balance!CU14</f>
        <v>0</v>
      </c>
      <c r="CV14" s="32">
        <f>Balance!CV14</f>
        <v>0</v>
      </c>
      <c r="CW14" s="32">
        <f>Balance!CW14</f>
        <v>0</v>
      </c>
      <c r="CX14" s="32">
        <f>Balance!CX14</f>
        <v>0</v>
      </c>
      <c r="CY14" s="32">
        <f>Balance!CY14</f>
        <v>0</v>
      </c>
      <c r="CZ14" s="32">
        <f>Balance!CZ14</f>
        <v>0</v>
      </c>
      <c r="DA14" s="32">
        <f>Balance!DA14</f>
        <v>0</v>
      </c>
      <c r="DB14" s="32">
        <f>Balance!DB14</f>
        <v>0</v>
      </c>
      <c r="DC14" s="32">
        <f>Balance!DC14</f>
        <v>0</v>
      </c>
      <c r="DD14" s="32">
        <f>Balance!DD14</f>
        <v>0</v>
      </c>
      <c r="DE14" s="32">
        <f>Balance!DE14</f>
        <v>0</v>
      </c>
      <c r="DF14" s="32">
        <f>Balance!DF14</f>
        <v>0</v>
      </c>
      <c r="DG14" s="32">
        <f>Balance!DG14</f>
        <v>0</v>
      </c>
      <c r="DH14" s="32">
        <f>Balance!DH14</f>
        <v>0</v>
      </c>
      <c r="DI14" s="32">
        <f>Balance!DI14</f>
        <v>0</v>
      </c>
      <c r="DJ14" s="32">
        <f>Balance!DJ14</f>
        <v>0</v>
      </c>
      <c r="DK14" s="32">
        <f>Balance!DK14</f>
        <v>0</v>
      </c>
      <c r="DL14" s="32">
        <f>Balance!DL14</f>
        <v>0</v>
      </c>
      <c r="DM14" s="32">
        <f>Balance!DM14</f>
        <v>0</v>
      </c>
      <c r="DN14" s="32">
        <f>Balance!DN14</f>
        <v>0</v>
      </c>
      <c r="DO14" s="32">
        <f>Balance!DO14</f>
        <v>0</v>
      </c>
      <c r="DP14" s="32">
        <f>Balance!DP14</f>
        <v>0</v>
      </c>
      <c r="DQ14" s="32">
        <f>Balance!DQ14</f>
        <v>0</v>
      </c>
      <c r="DR14" s="32">
        <f>Balance!DR14</f>
        <v>0</v>
      </c>
      <c r="DS14" s="32">
        <f>Balance!DS14</f>
        <v>0</v>
      </c>
      <c r="DT14" s="32">
        <f>Balance!DT14</f>
        <v>0</v>
      </c>
      <c r="DU14" s="32">
        <f>Balance!DU14</f>
        <v>0</v>
      </c>
      <c r="DV14" s="32">
        <f>Balance!DV14</f>
        <v>0</v>
      </c>
      <c r="DW14" s="32">
        <f>Balance!DW14</f>
        <v>0</v>
      </c>
      <c r="DX14" s="32">
        <f>Balance!DX14</f>
        <v>0</v>
      </c>
      <c r="DY14" s="32">
        <f>Balance!DY14</f>
        <v>0</v>
      </c>
      <c r="DZ14" s="32">
        <f>Balance!DZ14</f>
        <v>0</v>
      </c>
      <c r="EA14" s="32">
        <f>Balance!EA14</f>
        <v>0</v>
      </c>
      <c r="EB14" s="32">
        <f>Balance!EB14</f>
        <v>0</v>
      </c>
      <c r="EC14" s="32">
        <f>Balance!EC14</f>
        <v>0</v>
      </c>
      <c r="ED14" s="32">
        <f>Balance!ED14</f>
        <v>0</v>
      </c>
      <c r="EE14" s="32">
        <f>Balance!EE14</f>
        <v>0</v>
      </c>
      <c r="EF14" s="32">
        <f>Balance!EF14</f>
        <v>0</v>
      </c>
      <c r="EG14" s="32">
        <f>Balance!EG14</f>
        <v>0</v>
      </c>
      <c r="EH14" s="32">
        <f>Balance!EH14</f>
        <v>0</v>
      </c>
      <c r="EI14" s="32">
        <f>Balance!EI14</f>
        <v>0</v>
      </c>
      <c r="EJ14" s="32">
        <f>Balance!EJ14</f>
        <v>0</v>
      </c>
      <c r="EK14" s="32">
        <f>Balance!EK14</f>
        <v>0</v>
      </c>
      <c r="EL14" s="32">
        <f>Balance!EL14</f>
        <v>0</v>
      </c>
      <c r="EM14" s="32">
        <f>Balance!EM14</f>
        <v>0</v>
      </c>
      <c r="EN14" s="32">
        <f>Balance!EN14</f>
        <v>0</v>
      </c>
      <c r="EO14" s="32">
        <f>Balance!EO14</f>
        <v>0</v>
      </c>
      <c r="EP14" s="32">
        <f>Balance!EP14</f>
        <v>0</v>
      </c>
      <c r="EQ14" s="32">
        <f>Balance!EQ14</f>
        <v>0</v>
      </c>
      <c r="ER14" s="32">
        <f>Balance!ER14</f>
        <v>0</v>
      </c>
      <c r="ES14" s="32">
        <f>Balance!ES14</f>
        <v>0</v>
      </c>
      <c r="ET14" s="32">
        <f>Balance!ET14</f>
        <v>0</v>
      </c>
      <c r="EU14" s="32">
        <f>Balance!EU14</f>
        <v>0</v>
      </c>
      <c r="EV14" s="32">
        <f>Balance!EV14</f>
        <v>0</v>
      </c>
      <c r="EW14" s="32">
        <f>Balance!EW14</f>
        <v>0</v>
      </c>
      <c r="EX14" s="32">
        <f>Balance!EX14</f>
        <v>0</v>
      </c>
      <c r="EY14" s="32">
        <f>Balance!EY14</f>
        <v>0</v>
      </c>
      <c r="EZ14" s="32">
        <f>Balance!EZ14</f>
        <v>0</v>
      </c>
      <c r="FA14" s="32">
        <f>Balance!FA14</f>
        <v>0</v>
      </c>
      <c r="FB14" s="32">
        <f>Balance!FB14</f>
        <v>0</v>
      </c>
      <c r="FC14" s="32">
        <f>Balance!FC14</f>
        <v>0</v>
      </c>
      <c r="FD14" s="32">
        <f>Balance!FD14</f>
        <v>0</v>
      </c>
      <c r="FE14" s="32">
        <f>Balance!FE14</f>
        <v>0</v>
      </c>
      <c r="FF14" s="32">
        <f>Balance!FF14</f>
        <v>0</v>
      </c>
      <c r="FG14" s="32">
        <f>Balance!FG14</f>
        <v>0</v>
      </c>
      <c r="FH14" s="32">
        <f>Balance!FH14</f>
        <v>0</v>
      </c>
      <c r="FI14" s="32">
        <f>Balance!FI14</f>
        <v>0</v>
      </c>
      <c r="FJ14" s="32">
        <f>Balance!FJ14</f>
        <v>0</v>
      </c>
      <c r="FK14" s="32">
        <f>Balance!FK14</f>
        <v>0</v>
      </c>
      <c r="FL14" s="32">
        <f>Balance!FL14</f>
        <v>0</v>
      </c>
      <c r="FM14" s="32">
        <f>Balance!FM14</f>
        <v>0</v>
      </c>
      <c r="FN14" s="32">
        <f>Balance!FN14</f>
        <v>0</v>
      </c>
      <c r="FO14" s="32">
        <f>Balance!FO14</f>
        <v>0</v>
      </c>
      <c r="FP14" s="32">
        <f>Balance!FP14</f>
        <v>0</v>
      </c>
      <c r="FQ14" s="32">
        <f>Balance!FQ14</f>
        <v>0</v>
      </c>
      <c r="FR14" s="32">
        <f>Balance!FR14</f>
        <v>0</v>
      </c>
      <c r="FS14" s="32">
        <f>Balance!FS14</f>
        <v>0</v>
      </c>
      <c r="FT14" s="32">
        <f>Balance!FT14</f>
        <v>0</v>
      </c>
      <c r="FU14" s="32">
        <f>Balance!FU14</f>
        <v>0</v>
      </c>
      <c r="FV14" s="32">
        <f>Balance!FV14</f>
        <v>0</v>
      </c>
      <c r="FW14" s="32">
        <f>Balance!FW14</f>
        <v>0</v>
      </c>
      <c r="FX14" s="32">
        <f>Balance!FX14</f>
        <v>0</v>
      </c>
      <c r="FY14" s="32">
        <f>Balance!FY14</f>
        <v>0</v>
      </c>
      <c r="FZ14" s="32">
        <f>Balance!FZ14</f>
        <v>0</v>
      </c>
      <c r="GA14" s="32">
        <f>Balance!GA14</f>
        <v>0</v>
      </c>
      <c r="GB14" s="32">
        <f>Balance!GB14</f>
        <v>0</v>
      </c>
      <c r="GC14" s="32">
        <f>Balance!GC14</f>
        <v>0</v>
      </c>
      <c r="GD14" s="32">
        <f>Balance!GD14</f>
        <v>0</v>
      </c>
      <c r="GE14" s="32">
        <f>Balance!GE14</f>
        <v>0</v>
      </c>
      <c r="GF14" s="32">
        <f>Balance!GF14</f>
        <v>0</v>
      </c>
      <c r="GG14" s="32">
        <f>Balance!GG14</f>
        <v>0</v>
      </c>
      <c r="GH14" s="32">
        <f>Balance!GH14</f>
        <v>0</v>
      </c>
      <c r="GI14" s="32">
        <f>Balance!GI14</f>
        <v>0</v>
      </c>
      <c r="GJ14" s="32">
        <f>Balance!GJ14</f>
        <v>0</v>
      </c>
      <c r="GK14" s="32">
        <f>Balance!GK14</f>
        <v>0</v>
      </c>
      <c r="GL14" s="32">
        <f>Balance!GL14</f>
        <v>0</v>
      </c>
      <c r="GM14" s="32">
        <f>Balance!GM14</f>
        <v>0</v>
      </c>
      <c r="GN14" s="32">
        <f>Balance!GN14</f>
        <v>0</v>
      </c>
      <c r="GO14" s="32">
        <f>Balance!GO14</f>
        <v>0</v>
      </c>
      <c r="GP14" s="32">
        <f>Balance!GP14</f>
        <v>0</v>
      </c>
      <c r="GQ14" s="32">
        <f>Balance!GQ14</f>
        <v>0</v>
      </c>
      <c r="GR14" s="32">
        <f>Balance!GR14</f>
        <v>0</v>
      </c>
      <c r="GS14" s="32">
        <f>Balance!GS14</f>
        <v>0</v>
      </c>
      <c r="GT14" s="32">
        <f>Balance!GT14</f>
        <v>0</v>
      </c>
      <c r="GU14" s="32">
        <f>Balance!GU14</f>
        <v>0</v>
      </c>
      <c r="GV14" s="32">
        <f>Balance!GV14</f>
        <v>0</v>
      </c>
      <c r="GW14" s="32">
        <f>Balance!GW14</f>
        <v>0</v>
      </c>
      <c r="GX14" s="32">
        <f>Balance!GX14</f>
        <v>0</v>
      </c>
      <c r="GY14" s="32">
        <f>Balance!GY14</f>
        <v>0</v>
      </c>
      <c r="GZ14" s="32">
        <f>Balance!GZ14</f>
        <v>0</v>
      </c>
      <c r="HA14" s="32">
        <f>Balance!HA14</f>
        <v>0</v>
      </c>
      <c r="HB14" s="32">
        <f>Balance!HB14</f>
        <v>0</v>
      </c>
      <c r="HC14" s="32">
        <f>Balance!HC14</f>
        <v>0</v>
      </c>
      <c r="HD14" s="32">
        <f>Balance!HD14</f>
        <v>0</v>
      </c>
      <c r="HE14" s="32">
        <f>Balance!HE14</f>
        <v>0</v>
      </c>
      <c r="HF14" s="32">
        <f>Balance!HF14</f>
        <v>0</v>
      </c>
      <c r="HG14" s="32">
        <f>Balance!HG14</f>
        <v>0</v>
      </c>
      <c r="HH14" s="32">
        <f>Balance!HH14</f>
        <v>0</v>
      </c>
      <c r="HI14" s="32">
        <f>Balance!HI14</f>
        <v>0</v>
      </c>
      <c r="HJ14" s="32">
        <f>Balance!HJ14</f>
        <v>0</v>
      </c>
      <c r="HK14" s="32">
        <f>Balance!HK14</f>
        <v>0</v>
      </c>
      <c r="HL14" s="32">
        <f>Balance!HL14</f>
        <v>0</v>
      </c>
      <c r="HM14" s="32">
        <f>Balance!HM14</f>
        <v>0</v>
      </c>
      <c r="HN14" s="32">
        <f>Balance!HN14</f>
        <v>0</v>
      </c>
      <c r="HO14" s="32">
        <f>Balance!HO14</f>
        <v>0</v>
      </c>
      <c r="HP14" s="32">
        <f>Balance!HP14</f>
        <v>0</v>
      </c>
      <c r="HQ14" s="32">
        <f>Balance!HQ14</f>
        <v>0</v>
      </c>
      <c r="HR14" s="32">
        <f>Balance!HR14</f>
        <v>0</v>
      </c>
      <c r="HS14" s="32">
        <f>Balance!HS14</f>
        <v>0</v>
      </c>
      <c r="HT14" s="32">
        <f>Balance!HT14</f>
        <v>0</v>
      </c>
      <c r="HU14" s="32">
        <f>Balance!HU14</f>
        <v>0</v>
      </c>
      <c r="HV14" s="32">
        <f>Balance!HV14</f>
        <v>0</v>
      </c>
      <c r="HW14" s="32">
        <f>Balance!HW14</f>
        <v>0</v>
      </c>
      <c r="HX14" s="32">
        <f>Balance!HX14</f>
        <v>0</v>
      </c>
      <c r="HY14" s="32">
        <f>Balance!HY14</f>
        <v>0</v>
      </c>
      <c r="HZ14" s="32">
        <f>Balance!HZ14</f>
        <v>0</v>
      </c>
      <c r="IA14" s="32">
        <f>Balance!IA14</f>
        <v>0</v>
      </c>
      <c r="IB14" s="32">
        <f>Balance!IB14</f>
        <v>0</v>
      </c>
      <c r="IC14" s="32">
        <f>Balance!IC14</f>
        <v>0</v>
      </c>
      <c r="ID14" s="32">
        <f>Balance!ID14</f>
        <v>0</v>
      </c>
      <c r="IE14" s="32">
        <f>Balance!IE14</f>
        <v>0</v>
      </c>
      <c r="IF14" s="32">
        <f>Balance!IF14</f>
        <v>0</v>
      </c>
      <c r="IG14" s="32">
        <f>Balance!IG14</f>
        <v>0</v>
      </c>
      <c r="IH14" s="32">
        <f>Balance!IH14</f>
        <v>0</v>
      </c>
      <c r="II14" s="32">
        <f>Balance!II14</f>
        <v>0</v>
      </c>
      <c r="IJ14" s="32">
        <f>Balance!IJ14</f>
        <v>0</v>
      </c>
      <c r="IK14" s="32">
        <f>Balance!IK14</f>
        <v>0</v>
      </c>
      <c r="IL14" s="32">
        <f>Balance!IL14</f>
        <v>0</v>
      </c>
      <c r="IM14" s="32">
        <f>Balance!IM14</f>
        <v>0</v>
      </c>
      <c r="IN14" s="32">
        <f>Balance!IN14</f>
        <v>0</v>
      </c>
      <c r="IO14" s="32">
        <f>Balance!IO14</f>
        <v>0</v>
      </c>
      <c r="IP14" s="32">
        <f>Balance!IP14</f>
        <v>0</v>
      </c>
      <c r="IQ14" s="32">
        <f>Balance!IQ14</f>
        <v>0</v>
      </c>
      <c r="IR14" s="32">
        <f>Balance!IR14</f>
        <v>0</v>
      </c>
      <c r="IS14" s="32">
        <f>Balance!IS14</f>
        <v>0</v>
      </c>
      <c r="IT14" s="32">
        <f>Balance!IT14</f>
        <v>0</v>
      </c>
      <c r="IU14" s="32">
        <f>Balance!IU14</f>
        <v>0</v>
      </c>
      <c r="IV14" s="32">
        <f>Balance!IV14</f>
        <v>0</v>
      </c>
      <c r="IW14" s="32">
        <f>Balance!IW14</f>
        <v>0</v>
      </c>
      <c r="IX14" s="32">
        <f>Balance!IX14</f>
        <v>0</v>
      </c>
      <c r="IY14" s="32">
        <f>Balance!IY14</f>
        <v>0</v>
      </c>
      <c r="IZ14" s="32">
        <f>Balance!IZ14</f>
        <v>0</v>
      </c>
      <c r="JA14" s="32">
        <f>Balance!JA14</f>
        <v>0</v>
      </c>
      <c r="JB14" s="32">
        <f>Balance!JB14</f>
        <v>0</v>
      </c>
      <c r="JC14" s="32">
        <f>Balance!JC14</f>
        <v>0</v>
      </c>
      <c r="JD14" s="32">
        <f>Balance!JD14</f>
        <v>0</v>
      </c>
      <c r="JE14" s="32">
        <f>Balance!JE14</f>
        <v>0</v>
      </c>
      <c r="JF14" s="32">
        <f>Balance!JF14</f>
        <v>0</v>
      </c>
      <c r="JG14" s="32">
        <f>Balance!JG14</f>
        <v>0</v>
      </c>
      <c r="JH14" s="32">
        <f>Balance!JH14</f>
        <v>0</v>
      </c>
      <c r="JI14" s="32">
        <f>Balance!JI14</f>
        <v>0</v>
      </c>
      <c r="JJ14" s="32">
        <f>Balance!JJ14</f>
        <v>0</v>
      </c>
      <c r="JK14" s="32">
        <f>Balance!JK14</f>
        <v>0</v>
      </c>
      <c r="JL14" s="32">
        <f>Balance!JL14</f>
        <v>0</v>
      </c>
      <c r="JM14" s="32">
        <f>Balance!JM14</f>
        <v>0</v>
      </c>
      <c r="JN14" s="32">
        <f>Balance!JN14</f>
        <v>0</v>
      </c>
      <c r="JO14" s="32">
        <f>Balance!JO14</f>
        <v>0</v>
      </c>
      <c r="JP14" s="32">
        <f>Balance!JP14</f>
        <v>0</v>
      </c>
      <c r="JQ14" s="32">
        <f>Balance!JQ14</f>
        <v>0</v>
      </c>
      <c r="JR14" s="32">
        <f>Balance!JR14</f>
        <v>0</v>
      </c>
      <c r="JS14" s="32">
        <f>Balance!JS14</f>
        <v>0</v>
      </c>
      <c r="JT14" s="32">
        <f>Balance!JT14</f>
        <v>0</v>
      </c>
      <c r="JU14" s="32">
        <f>Balance!JU14</f>
        <v>0</v>
      </c>
      <c r="JV14" s="32">
        <f>Balance!JV14</f>
        <v>0</v>
      </c>
      <c r="JW14" s="32">
        <f>Balance!JW14</f>
        <v>0</v>
      </c>
      <c r="JX14" s="32">
        <f>Balance!JX14</f>
        <v>0</v>
      </c>
      <c r="JY14" s="32">
        <f>Balance!JY14</f>
        <v>0</v>
      </c>
      <c r="JZ14" s="32">
        <f>Balance!JZ14</f>
        <v>0</v>
      </c>
      <c r="KA14" s="32">
        <f>Balance!KA14</f>
        <v>0</v>
      </c>
      <c r="KB14" s="32">
        <f>Balance!KB14</f>
        <v>0</v>
      </c>
      <c r="KC14" s="32">
        <f>Balance!KC14</f>
        <v>0</v>
      </c>
      <c r="KD14" s="32">
        <f>Balance!KD14</f>
        <v>0</v>
      </c>
      <c r="KE14" s="32">
        <f>Balance!KE14</f>
        <v>0</v>
      </c>
      <c r="KF14" s="32">
        <f>Balance!KF14</f>
        <v>0</v>
      </c>
      <c r="KG14" s="32">
        <f>Balance!KG14</f>
        <v>0</v>
      </c>
    </row>
    <row r="15" spans="1:293" s="1" customFormat="1">
      <c r="A15" s="191"/>
      <c r="B15" s="42" t="s">
        <v>130</v>
      </c>
      <c r="C15" s="42">
        <v>500</v>
      </c>
      <c r="D15" s="48">
        <f t="shared" si="0"/>
        <v>1090422.8944883798</v>
      </c>
      <c r="E15" s="32">
        <f>Balance!E17</f>
        <v>0</v>
      </c>
      <c r="F15" s="32">
        <f>Balance!F17</f>
        <v>16284.863655147199</v>
      </c>
      <c r="G15" s="32">
        <f>Balance!G17</f>
        <v>18467.727284672801</v>
      </c>
      <c r="H15" s="32">
        <f>Balance!H17</f>
        <v>18410.3039994836</v>
      </c>
      <c r="I15" s="32">
        <f>Balance!I17</f>
        <v>23018.453925152498</v>
      </c>
      <c r="J15" s="32">
        <f>Balance!J17</f>
        <v>21517.785995641701</v>
      </c>
      <c r="K15" s="32">
        <f>Balance!K17</f>
        <v>21810.213865367201</v>
      </c>
      <c r="L15" s="32">
        <f>Balance!L17</f>
        <v>21749.376114896699</v>
      </c>
      <c r="M15" s="32">
        <f>Balance!M17</f>
        <v>21497.844647854599</v>
      </c>
      <c r="N15" s="32">
        <f>Balance!N17</f>
        <v>23251.710788885801</v>
      </c>
      <c r="O15" s="32">
        <f>Balance!O17</f>
        <v>25682.0200757893</v>
      </c>
      <c r="P15" s="32">
        <f>Balance!P17</f>
        <v>22724.147733816098</v>
      </c>
      <c r="Q15" s="32">
        <f>Balance!Q17</f>
        <v>22541.135409418199</v>
      </c>
      <c r="R15" s="32">
        <f>Balance!R17</f>
        <v>18562.573496127799</v>
      </c>
      <c r="S15" s="32">
        <f>Balance!S17</f>
        <v>18705.958087775201</v>
      </c>
      <c r="T15" s="32">
        <f>Balance!T17</f>
        <v>17192.3035472464</v>
      </c>
      <c r="U15" s="32">
        <f>Balance!U17</f>
        <v>17782.391084761199</v>
      </c>
      <c r="V15" s="32">
        <f>Balance!V17</f>
        <v>15688.753799570301</v>
      </c>
      <c r="W15" s="32">
        <f>Balance!W17</f>
        <v>11325.9956648957</v>
      </c>
      <c r="X15" s="32">
        <f>Balance!X17</f>
        <v>7577.2543395761704</v>
      </c>
      <c r="Y15" s="32">
        <f>Balance!Y17</f>
        <v>6904.2770748070097</v>
      </c>
      <c r="Z15" s="32">
        <f>Balance!Z17</f>
        <v>9445.3141999108593</v>
      </c>
      <c r="AA15" s="32">
        <f>Balance!AA17</f>
        <v>11909.386199357399</v>
      </c>
      <c r="AB15" s="32">
        <f>Balance!AB17</f>
        <v>12403.405390170999</v>
      </c>
      <c r="AC15" s="32">
        <f>Balance!AC17</f>
        <v>14101.359624286901</v>
      </c>
      <c r="AD15" s="32">
        <f>Balance!AD17</f>
        <v>18541.3114130143</v>
      </c>
      <c r="AE15" s="32">
        <f>Balance!AE17</f>
        <v>21470.0378906941</v>
      </c>
      <c r="AF15" s="32">
        <f>Balance!AF17</f>
        <v>19148.289674802199</v>
      </c>
      <c r="AG15" s="32">
        <f>Balance!AG17</f>
        <v>17059.725791918201</v>
      </c>
      <c r="AH15" s="32">
        <f>Balance!AH17</f>
        <v>18107.340371701699</v>
      </c>
      <c r="AI15" s="32">
        <f>Balance!AI17</f>
        <v>15259.2509830402</v>
      </c>
      <c r="AJ15" s="32">
        <f>Balance!AJ17</f>
        <v>17272.551399757602</v>
      </c>
      <c r="AK15" s="32">
        <f>Balance!AK17</f>
        <v>20318.504450192799</v>
      </c>
      <c r="AL15" s="32">
        <f>Balance!AL17</f>
        <v>15687.5711817053</v>
      </c>
      <c r="AM15" s="32">
        <f>Balance!AM17</f>
        <v>20737.407822322799</v>
      </c>
      <c r="AN15" s="32">
        <f>Balance!AN17</f>
        <v>17345.155068760199</v>
      </c>
      <c r="AO15" s="32">
        <f>Balance!AO17</f>
        <v>20285.2207743488</v>
      </c>
      <c r="AP15" s="32">
        <f>Balance!AP17</f>
        <v>17868.481226006901</v>
      </c>
      <c r="AQ15" s="32">
        <f>Balance!AQ17</f>
        <v>18998.159510379301</v>
      </c>
      <c r="AR15" s="32">
        <f>Balance!AR17</f>
        <v>17017.099999999999</v>
      </c>
      <c r="AS15" s="32">
        <f>Balance!AS17</f>
        <v>17351.730016166937</v>
      </c>
      <c r="AT15" s="32">
        <f>Balance!AT17</f>
        <v>16729.234439519336</v>
      </c>
      <c r="AU15" s="32">
        <f>Balance!AU17</f>
        <v>15690.091609243491</v>
      </c>
      <c r="AV15" s="32">
        <f>Balance!AV17</f>
        <v>19261.962618244357</v>
      </c>
      <c r="AW15" s="32">
        <f>Balance!AW17</f>
        <v>17146.865950480693</v>
      </c>
      <c r="AX15" s="32">
        <f>Balance!AX17</f>
        <v>19490.550077476433</v>
      </c>
      <c r="AY15" s="32">
        <f>Balance!AY17</f>
        <v>20611.172943985479</v>
      </c>
      <c r="AZ15" s="32">
        <f>Balance!AZ17</f>
        <v>19489.6485136355</v>
      </c>
      <c r="BA15" s="32">
        <f>Balance!BA17</f>
        <v>23482.103510593301</v>
      </c>
      <c r="BB15" s="32">
        <f>Balance!BB17</f>
        <v>18293.398534842872</v>
      </c>
      <c r="BC15" s="32">
        <f>Balance!BC17</f>
        <v>19387.485582018573</v>
      </c>
      <c r="BD15" s="32">
        <f>Balance!BD17</f>
        <v>19387.485582018573</v>
      </c>
      <c r="BE15" s="32">
        <f>Balance!BE17</f>
        <v>17045.334924329069</v>
      </c>
      <c r="BF15" s="32">
        <f>Balance!BF17</f>
        <v>16187.434574332699</v>
      </c>
      <c r="BG15" s="32">
        <f>Balance!BG17</f>
        <v>17298.374950596211</v>
      </c>
      <c r="BH15" s="32">
        <f>Balance!BH17</f>
        <v>18857</v>
      </c>
      <c r="BI15" s="32">
        <f>Balance!BI17</f>
        <v>19260</v>
      </c>
      <c r="BJ15" s="32">
        <f>Balance!BJ17</f>
        <v>19393</v>
      </c>
      <c r="BK15" s="32">
        <f>Balance!BK17</f>
        <v>20430</v>
      </c>
      <c r="BL15" s="32">
        <f>Balance!BL17</f>
        <v>19649.662031575514</v>
      </c>
      <c r="BM15" s="32">
        <f>Balance!BM17</f>
        <v>22309.695066064643</v>
      </c>
      <c r="BN15" s="202">
        <f>Balance!BN17</f>
        <v>18424.028045722604</v>
      </c>
      <c r="BO15" s="32">
        <f>Balance!BO17</f>
        <v>18559.576249999998</v>
      </c>
      <c r="BP15" s="32">
        <f>Balance!BP17</f>
        <v>17486.47</v>
      </c>
      <c r="BQ15" s="32">
        <f>Balance!BQ17</f>
        <v>0</v>
      </c>
      <c r="BR15" s="32">
        <f>Balance!BR17</f>
        <v>0</v>
      </c>
      <c r="BS15" s="32">
        <f>Balance!BS17</f>
        <v>0</v>
      </c>
      <c r="BT15" s="32">
        <f>Balance!BT17</f>
        <v>0</v>
      </c>
      <c r="BU15" s="32">
        <f>Balance!BU17</f>
        <v>0</v>
      </c>
      <c r="BV15" s="32">
        <f>Balance!BV17</f>
        <v>0</v>
      </c>
      <c r="BW15" s="32">
        <f>Balance!BW17</f>
        <v>0</v>
      </c>
      <c r="BX15" s="32">
        <f>Balance!BX17</f>
        <v>0</v>
      </c>
      <c r="BY15" s="32">
        <f>Balance!BY17</f>
        <v>0</v>
      </c>
      <c r="BZ15" s="32">
        <f>Balance!BZ17</f>
        <v>0</v>
      </c>
      <c r="CA15" s="32">
        <f>Balance!CA17</f>
        <v>0</v>
      </c>
      <c r="CB15" s="32">
        <f>Balance!CB17</f>
        <v>0</v>
      </c>
      <c r="CC15" s="32">
        <f>Balance!CC17</f>
        <v>0</v>
      </c>
      <c r="CD15" s="32">
        <f>Balance!CD17</f>
        <v>0</v>
      </c>
      <c r="CE15" s="32">
        <f>Balance!CE17</f>
        <v>0</v>
      </c>
      <c r="CF15" s="32">
        <f>Balance!CF17</f>
        <v>0</v>
      </c>
      <c r="CG15" s="32">
        <f>Balance!CG17</f>
        <v>0</v>
      </c>
      <c r="CH15" s="32">
        <f>Balance!CH17</f>
        <v>0</v>
      </c>
      <c r="CI15" s="32">
        <f>Balance!CI17</f>
        <v>0</v>
      </c>
      <c r="CJ15" s="32">
        <f>Balance!CJ17</f>
        <v>0</v>
      </c>
      <c r="CK15" s="32">
        <f>Balance!CK17</f>
        <v>0</v>
      </c>
      <c r="CL15" s="32">
        <f>Balance!CL17</f>
        <v>0</v>
      </c>
      <c r="CM15" s="32">
        <f>Balance!CM17</f>
        <v>0</v>
      </c>
      <c r="CN15" s="32">
        <f>Balance!CN17</f>
        <v>0</v>
      </c>
      <c r="CO15" s="32">
        <f>Balance!CO17</f>
        <v>0</v>
      </c>
      <c r="CP15" s="32">
        <f>Balance!CP17</f>
        <v>0</v>
      </c>
      <c r="CQ15" s="32">
        <f>Balance!CQ17</f>
        <v>0</v>
      </c>
      <c r="CR15" s="32">
        <f>Balance!CR17</f>
        <v>0</v>
      </c>
      <c r="CS15" s="32">
        <f>Balance!CS17</f>
        <v>0</v>
      </c>
      <c r="CT15" s="32">
        <f>Balance!CT17</f>
        <v>0</v>
      </c>
      <c r="CU15" s="32">
        <f>Balance!CU17</f>
        <v>0</v>
      </c>
      <c r="CV15" s="32">
        <f>Balance!CV17</f>
        <v>0</v>
      </c>
      <c r="CW15" s="32">
        <f>Balance!CW17</f>
        <v>0</v>
      </c>
      <c r="CX15" s="32">
        <f>Balance!CX17</f>
        <v>0</v>
      </c>
      <c r="CY15" s="32">
        <f>Balance!CY17</f>
        <v>0</v>
      </c>
      <c r="CZ15" s="32">
        <f>Balance!CZ17</f>
        <v>0</v>
      </c>
      <c r="DA15" s="32">
        <f>Balance!DA17</f>
        <v>0</v>
      </c>
      <c r="DB15" s="32">
        <f>Balance!DB17</f>
        <v>0</v>
      </c>
      <c r="DC15" s="32">
        <f>Balance!DC17</f>
        <v>0</v>
      </c>
      <c r="DD15" s="32">
        <f>Balance!DD17</f>
        <v>0</v>
      </c>
      <c r="DE15" s="32">
        <f>Balance!DE17</f>
        <v>0</v>
      </c>
      <c r="DF15" s="32">
        <f>Balance!DF17</f>
        <v>0</v>
      </c>
      <c r="DG15" s="32">
        <f>Balance!DG17</f>
        <v>0</v>
      </c>
      <c r="DH15" s="32">
        <f>Balance!DH17</f>
        <v>0</v>
      </c>
      <c r="DI15" s="32">
        <f>Balance!DI17</f>
        <v>0</v>
      </c>
      <c r="DJ15" s="32">
        <f>Balance!DJ17</f>
        <v>0</v>
      </c>
      <c r="DK15" s="32">
        <f>Balance!DK17</f>
        <v>0</v>
      </c>
      <c r="DL15" s="32">
        <f>Balance!DL17</f>
        <v>0</v>
      </c>
      <c r="DM15" s="32">
        <f>Balance!DM17</f>
        <v>0</v>
      </c>
      <c r="DN15" s="32">
        <f>Balance!DN17</f>
        <v>0</v>
      </c>
      <c r="DO15" s="32">
        <f>Balance!DO17</f>
        <v>0</v>
      </c>
      <c r="DP15" s="32">
        <f>Balance!DP17</f>
        <v>0</v>
      </c>
      <c r="DQ15" s="32">
        <f>Balance!DQ17</f>
        <v>0</v>
      </c>
      <c r="DR15" s="32">
        <f>Balance!DR17</f>
        <v>0</v>
      </c>
      <c r="DS15" s="32">
        <f>Balance!DS17</f>
        <v>0</v>
      </c>
      <c r="DT15" s="32">
        <f>Balance!DT17</f>
        <v>0</v>
      </c>
      <c r="DU15" s="32">
        <f>Balance!DU17</f>
        <v>0</v>
      </c>
      <c r="DV15" s="32">
        <f>Balance!DV17</f>
        <v>0</v>
      </c>
      <c r="DW15" s="32">
        <f>Balance!DW17</f>
        <v>0</v>
      </c>
      <c r="DX15" s="32">
        <f>Balance!DX17</f>
        <v>0</v>
      </c>
      <c r="DY15" s="32">
        <f>Balance!DY17</f>
        <v>0</v>
      </c>
      <c r="DZ15" s="32">
        <f>Balance!DZ17</f>
        <v>0</v>
      </c>
      <c r="EA15" s="32">
        <f>Balance!EA17</f>
        <v>0</v>
      </c>
      <c r="EB15" s="32">
        <f>Balance!EB17</f>
        <v>0</v>
      </c>
      <c r="EC15" s="32">
        <f>Balance!EC17</f>
        <v>0</v>
      </c>
      <c r="ED15" s="32">
        <f>Balance!ED17</f>
        <v>0</v>
      </c>
      <c r="EE15" s="32">
        <f>Balance!EE17</f>
        <v>0</v>
      </c>
      <c r="EF15" s="32">
        <f>Balance!EF17</f>
        <v>0</v>
      </c>
      <c r="EG15" s="32">
        <f>Balance!EG17</f>
        <v>0</v>
      </c>
      <c r="EH15" s="32">
        <f>Balance!EH17</f>
        <v>0</v>
      </c>
      <c r="EI15" s="32">
        <f>Balance!EI17</f>
        <v>0</v>
      </c>
      <c r="EJ15" s="32">
        <f>Balance!EJ17</f>
        <v>0</v>
      </c>
      <c r="EK15" s="32">
        <f>Balance!EK17</f>
        <v>0</v>
      </c>
      <c r="EL15" s="32">
        <f>Balance!EL17</f>
        <v>0</v>
      </c>
      <c r="EM15" s="32">
        <f>Balance!EM17</f>
        <v>0</v>
      </c>
      <c r="EN15" s="32">
        <f>Balance!EN17</f>
        <v>0</v>
      </c>
      <c r="EO15" s="32">
        <f>Balance!EO17</f>
        <v>0</v>
      </c>
      <c r="EP15" s="32">
        <f>Balance!EP17</f>
        <v>0</v>
      </c>
      <c r="EQ15" s="32">
        <f>Balance!EQ17</f>
        <v>0</v>
      </c>
      <c r="ER15" s="32">
        <f>Balance!ER17</f>
        <v>0</v>
      </c>
      <c r="ES15" s="32">
        <f>Balance!ES17</f>
        <v>0</v>
      </c>
      <c r="ET15" s="32">
        <f>Balance!ET17</f>
        <v>0</v>
      </c>
      <c r="EU15" s="32">
        <f>Balance!EU17</f>
        <v>0</v>
      </c>
      <c r="EV15" s="32">
        <f>Balance!EV17</f>
        <v>0</v>
      </c>
      <c r="EW15" s="32">
        <f>Balance!EW17</f>
        <v>0</v>
      </c>
      <c r="EX15" s="32">
        <f>Balance!EX17</f>
        <v>0</v>
      </c>
      <c r="EY15" s="32">
        <f>Balance!EY17</f>
        <v>0</v>
      </c>
      <c r="EZ15" s="32">
        <f>Balance!EZ17</f>
        <v>0</v>
      </c>
      <c r="FA15" s="32">
        <f>Balance!FA17</f>
        <v>0</v>
      </c>
      <c r="FB15" s="32">
        <f>Balance!FB17</f>
        <v>0</v>
      </c>
      <c r="FC15" s="32">
        <f>Balance!FC17</f>
        <v>0</v>
      </c>
      <c r="FD15" s="32">
        <f>Balance!FD17</f>
        <v>0</v>
      </c>
      <c r="FE15" s="32">
        <f>Balance!FE17</f>
        <v>0</v>
      </c>
      <c r="FF15" s="32">
        <f>Balance!FF17</f>
        <v>0</v>
      </c>
      <c r="FG15" s="32">
        <f>Balance!FG17</f>
        <v>0</v>
      </c>
      <c r="FH15" s="32">
        <f>Balance!FH17</f>
        <v>0</v>
      </c>
      <c r="FI15" s="32">
        <f>Balance!FI17</f>
        <v>0</v>
      </c>
      <c r="FJ15" s="32">
        <f>Balance!FJ17</f>
        <v>0</v>
      </c>
      <c r="FK15" s="32">
        <f>Balance!FK17</f>
        <v>0</v>
      </c>
      <c r="FL15" s="32">
        <f>Balance!FL17</f>
        <v>0</v>
      </c>
      <c r="FM15" s="32">
        <f>Balance!FM17</f>
        <v>0</v>
      </c>
      <c r="FN15" s="32">
        <f>Balance!FN17</f>
        <v>0</v>
      </c>
      <c r="FO15" s="32">
        <f>Balance!FO17</f>
        <v>0</v>
      </c>
      <c r="FP15" s="32">
        <f>Balance!FP17</f>
        <v>0</v>
      </c>
      <c r="FQ15" s="32">
        <f>Balance!FQ17</f>
        <v>0</v>
      </c>
      <c r="FR15" s="32">
        <f>Balance!FR17</f>
        <v>0</v>
      </c>
      <c r="FS15" s="32">
        <f>Balance!FS17</f>
        <v>0</v>
      </c>
      <c r="FT15" s="32">
        <f>Balance!FT17</f>
        <v>0</v>
      </c>
      <c r="FU15" s="32">
        <f>Balance!FU17</f>
        <v>0</v>
      </c>
      <c r="FV15" s="32">
        <f>Balance!FV17</f>
        <v>0</v>
      </c>
      <c r="FW15" s="32">
        <f>Balance!FW17</f>
        <v>0</v>
      </c>
      <c r="FX15" s="32">
        <f>Balance!FX17</f>
        <v>0</v>
      </c>
      <c r="FY15" s="32">
        <f>Balance!FY17</f>
        <v>0</v>
      </c>
      <c r="FZ15" s="32">
        <f>Balance!FZ17</f>
        <v>0</v>
      </c>
      <c r="GA15" s="32">
        <f>Balance!GA17</f>
        <v>0</v>
      </c>
      <c r="GB15" s="32">
        <f>Balance!GB17</f>
        <v>0</v>
      </c>
      <c r="GC15" s="32">
        <f>Balance!GC17</f>
        <v>0</v>
      </c>
      <c r="GD15" s="32">
        <f>Balance!GD17</f>
        <v>0</v>
      </c>
      <c r="GE15" s="32">
        <f>Balance!GE17</f>
        <v>0</v>
      </c>
      <c r="GF15" s="32">
        <f>Balance!GF17</f>
        <v>0</v>
      </c>
      <c r="GG15" s="32">
        <f>Balance!GG17</f>
        <v>0</v>
      </c>
      <c r="GH15" s="32">
        <f>Balance!GH17</f>
        <v>0</v>
      </c>
      <c r="GI15" s="32">
        <f>Balance!GI17</f>
        <v>0</v>
      </c>
      <c r="GJ15" s="32">
        <f>Balance!GJ17</f>
        <v>0</v>
      </c>
      <c r="GK15" s="32">
        <f>Balance!GK17</f>
        <v>0</v>
      </c>
      <c r="GL15" s="32">
        <f>Balance!GL17</f>
        <v>0</v>
      </c>
      <c r="GM15" s="32">
        <f>Balance!GM17</f>
        <v>0</v>
      </c>
      <c r="GN15" s="32">
        <f>Balance!GN17</f>
        <v>0</v>
      </c>
      <c r="GO15" s="32">
        <f>Balance!GO17</f>
        <v>0</v>
      </c>
      <c r="GP15" s="32">
        <f>Balance!GP17</f>
        <v>0</v>
      </c>
      <c r="GQ15" s="32">
        <f>Balance!GQ17</f>
        <v>0</v>
      </c>
      <c r="GR15" s="32">
        <f>Balance!GR17</f>
        <v>0</v>
      </c>
      <c r="GS15" s="32">
        <f>Balance!GS17</f>
        <v>0</v>
      </c>
      <c r="GT15" s="32">
        <f>Balance!GT17</f>
        <v>0</v>
      </c>
      <c r="GU15" s="32">
        <f>Balance!GU17</f>
        <v>0</v>
      </c>
      <c r="GV15" s="32">
        <f>Balance!GV17</f>
        <v>0</v>
      </c>
      <c r="GW15" s="32">
        <f>Balance!GW17</f>
        <v>0</v>
      </c>
      <c r="GX15" s="32">
        <f>Balance!GX17</f>
        <v>0</v>
      </c>
      <c r="GY15" s="32">
        <f>Balance!GY17</f>
        <v>0</v>
      </c>
      <c r="GZ15" s="32">
        <f>Balance!GZ17</f>
        <v>0</v>
      </c>
      <c r="HA15" s="32">
        <f>Balance!HA17</f>
        <v>0</v>
      </c>
      <c r="HB15" s="32">
        <f>Balance!HB17</f>
        <v>0</v>
      </c>
      <c r="HC15" s="32">
        <f>Balance!HC17</f>
        <v>0</v>
      </c>
      <c r="HD15" s="32">
        <f>Balance!HD17</f>
        <v>0</v>
      </c>
      <c r="HE15" s="32">
        <f>Balance!HE17</f>
        <v>0</v>
      </c>
      <c r="HF15" s="32">
        <f>Balance!HF17</f>
        <v>0</v>
      </c>
      <c r="HG15" s="32">
        <f>Balance!HG17</f>
        <v>0</v>
      </c>
      <c r="HH15" s="32">
        <f>Balance!HH17</f>
        <v>0</v>
      </c>
      <c r="HI15" s="32">
        <f>Balance!HI17</f>
        <v>0</v>
      </c>
      <c r="HJ15" s="32">
        <f>Balance!HJ17</f>
        <v>0</v>
      </c>
      <c r="HK15" s="32">
        <f>Balance!HK17</f>
        <v>0</v>
      </c>
      <c r="HL15" s="32">
        <f>Balance!HL17</f>
        <v>0</v>
      </c>
      <c r="HM15" s="32">
        <f>Balance!HM17</f>
        <v>0</v>
      </c>
      <c r="HN15" s="32">
        <f>Balance!HN17</f>
        <v>0</v>
      </c>
      <c r="HO15" s="32">
        <f>Balance!HO17</f>
        <v>0</v>
      </c>
      <c r="HP15" s="32">
        <f>Balance!HP17</f>
        <v>0</v>
      </c>
      <c r="HQ15" s="32">
        <f>Balance!HQ17</f>
        <v>0</v>
      </c>
      <c r="HR15" s="32">
        <f>Balance!HR17</f>
        <v>0</v>
      </c>
      <c r="HS15" s="32">
        <f>Balance!HS17</f>
        <v>0</v>
      </c>
      <c r="HT15" s="32">
        <f>Balance!HT17</f>
        <v>0</v>
      </c>
      <c r="HU15" s="32">
        <f>Balance!HU17</f>
        <v>0</v>
      </c>
      <c r="HV15" s="32">
        <f>Balance!HV17</f>
        <v>0</v>
      </c>
      <c r="HW15" s="32">
        <f>Balance!HW17</f>
        <v>0</v>
      </c>
      <c r="HX15" s="32">
        <f>Balance!HX17</f>
        <v>0</v>
      </c>
      <c r="HY15" s="32">
        <f>Balance!HY17</f>
        <v>0</v>
      </c>
      <c r="HZ15" s="32">
        <f>Balance!HZ17</f>
        <v>0</v>
      </c>
      <c r="IA15" s="32">
        <f>Balance!IA17</f>
        <v>0</v>
      </c>
      <c r="IB15" s="32">
        <f>Balance!IB17</f>
        <v>0</v>
      </c>
      <c r="IC15" s="32">
        <f>Balance!IC17</f>
        <v>0</v>
      </c>
      <c r="ID15" s="32">
        <f>Balance!ID17</f>
        <v>0</v>
      </c>
      <c r="IE15" s="32">
        <f>Balance!IE17</f>
        <v>0</v>
      </c>
      <c r="IF15" s="32">
        <f>Balance!IF17</f>
        <v>0</v>
      </c>
      <c r="IG15" s="32">
        <f>Balance!IG17</f>
        <v>0</v>
      </c>
      <c r="IH15" s="32">
        <f>Balance!IH17</f>
        <v>0</v>
      </c>
      <c r="II15" s="32">
        <f>Balance!II17</f>
        <v>0</v>
      </c>
      <c r="IJ15" s="32">
        <f>Balance!IJ17</f>
        <v>0</v>
      </c>
      <c r="IK15" s="32">
        <f>Balance!IK17</f>
        <v>0</v>
      </c>
      <c r="IL15" s="32">
        <f>Balance!IL17</f>
        <v>0</v>
      </c>
      <c r="IM15" s="32">
        <f>Balance!IM17</f>
        <v>0</v>
      </c>
      <c r="IN15" s="32">
        <f>Balance!IN17</f>
        <v>0</v>
      </c>
      <c r="IO15" s="32">
        <f>Balance!IO17</f>
        <v>0</v>
      </c>
      <c r="IP15" s="32">
        <f>Balance!IP17</f>
        <v>0</v>
      </c>
      <c r="IQ15" s="32">
        <f>Balance!IQ17</f>
        <v>0</v>
      </c>
      <c r="IR15" s="32">
        <f>Balance!IR17</f>
        <v>0</v>
      </c>
      <c r="IS15" s="32">
        <f>Balance!IS17</f>
        <v>0</v>
      </c>
      <c r="IT15" s="32">
        <f>Balance!IT17</f>
        <v>0</v>
      </c>
      <c r="IU15" s="32">
        <f>Balance!IU17</f>
        <v>0</v>
      </c>
      <c r="IV15" s="32">
        <f>Balance!IV17</f>
        <v>0</v>
      </c>
      <c r="IW15" s="32">
        <f>Balance!IW17</f>
        <v>0</v>
      </c>
      <c r="IX15" s="32">
        <f>Balance!IX17</f>
        <v>0</v>
      </c>
      <c r="IY15" s="32">
        <f>Balance!IY17</f>
        <v>0</v>
      </c>
      <c r="IZ15" s="32">
        <f>Balance!IZ17</f>
        <v>0</v>
      </c>
      <c r="JA15" s="32">
        <f>Balance!JA17</f>
        <v>0</v>
      </c>
      <c r="JB15" s="32">
        <f>Balance!JB17</f>
        <v>0</v>
      </c>
      <c r="JC15" s="32">
        <f>Balance!JC17</f>
        <v>0</v>
      </c>
      <c r="JD15" s="32">
        <f>Balance!JD17</f>
        <v>0</v>
      </c>
      <c r="JE15" s="32">
        <f>Balance!JE17</f>
        <v>0</v>
      </c>
      <c r="JF15" s="32">
        <f>Balance!JF17</f>
        <v>0</v>
      </c>
      <c r="JG15" s="32">
        <f>Balance!JG17</f>
        <v>0</v>
      </c>
      <c r="JH15" s="32">
        <f>Balance!JH17</f>
        <v>0</v>
      </c>
      <c r="JI15" s="32">
        <f>Balance!JI17</f>
        <v>0</v>
      </c>
      <c r="JJ15" s="32">
        <f>Balance!JJ17</f>
        <v>0</v>
      </c>
      <c r="JK15" s="32">
        <f>Balance!JK17</f>
        <v>0</v>
      </c>
      <c r="JL15" s="32">
        <f>Balance!JL17</f>
        <v>0</v>
      </c>
      <c r="JM15" s="32">
        <f>Balance!JM17</f>
        <v>0</v>
      </c>
      <c r="JN15" s="32">
        <f>Balance!JN17</f>
        <v>0</v>
      </c>
      <c r="JO15" s="32">
        <f>Balance!JO17</f>
        <v>0</v>
      </c>
      <c r="JP15" s="32">
        <f>Balance!JP17</f>
        <v>0</v>
      </c>
      <c r="JQ15" s="32">
        <f>Balance!JQ17</f>
        <v>0</v>
      </c>
      <c r="JR15" s="32">
        <f>Balance!JR17</f>
        <v>0</v>
      </c>
      <c r="JS15" s="32">
        <f>Balance!JS17</f>
        <v>0</v>
      </c>
      <c r="JT15" s="32">
        <f>Balance!JT17</f>
        <v>0</v>
      </c>
      <c r="JU15" s="32">
        <f>Balance!JU17</f>
        <v>0</v>
      </c>
      <c r="JV15" s="32">
        <f>Balance!JV17</f>
        <v>0</v>
      </c>
      <c r="JW15" s="32">
        <f>Balance!JW17</f>
        <v>0</v>
      </c>
      <c r="JX15" s="32">
        <f>Balance!JX17</f>
        <v>0</v>
      </c>
      <c r="JY15" s="32">
        <f>Balance!JY17</f>
        <v>0</v>
      </c>
      <c r="JZ15" s="32">
        <f>Balance!JZ17</f>
        <v>0</v>
      </c>
      <c r="KA15" s="32">
        <f>Balance!KA17</f>
        <v>0</v>
      </c>
      <c r="KB15" s="32">
        <f>Balance!KB17</f>
        <v>0</v>
      </c>
      <c r="KC15" s="32">
        <f>Balance!KC17</f>
        <v>0</v>
      </c>
      <c r="KD15" s="32">
        <f>Balance!KD17</f>
        <v>0</v>
      </c>
      <c r="KE15" s="32">
        <f>Balance!KE17</f>
        <v>0</v>
      </c>
      <c r="KF15" s="32">
        <f>Balance!KF17</f>
        <v>0</v>
      </c>
      <c r="KG15" s="32">
        <f>Balance!KG17</f>
        <v>0</v>
      </c>
    </row>
    <row r="16" spans="1:293" s="1" customFormat="1">
      <c r="A16" s="191"/>
      <c r="B16" s="42" t="s">
        <v>140</v>
      </c>
      <c r="C16" s="42">
        <v>700</v>
      </c>
      <c r="D16" s="48">
        <f t="shared" si="0"/>
        <v>202513</v>
      </c>
      <c r="E16" s="32">
        <f>Balance!E18</f>
        <v>948</v>
      </c>
      <c r="F16" s="32">
        <f>Balance!F18</f>
        <v>25300</v>
      </c>
      <c r="G16" s="32">
        <f>Balance!G18</f>
        <v>7582</v>
      </c>
      <c r="H16" s="32">
        <f>Balance!H18</f>
        <v>2</v>
      </c>
      <c r="I16" s="32">
        <f>Balance!I18</f>
        <v>0</v>
      </c>
      <c r="J16" s="32">
        <f>Balance!J18</f>
        <v>0</v>
      </c>
      <c r="K16" s="32">
        <f>Balance!K18</f>
        <v>0</v>
      </c>
      <c r="L16" s="32">
        <f>Balance!L18</f>
        <v>0</v>
      </c>
      <c r="M16" s="32">
        <f>Balance!M18</f>
        <v>0</v>
      </c>
      <c r="N16" s="32">
        <f>Balance!N18</f>
        <v>0</v>
      </c>
      <c r="O16" s="32">
        <f>Balance!O18</f>
        <v>0</v>
      </c>
      <c r="P16" s="32">
        <f>Balance!P18</f>
        <v>10010</v>
      </c>
      <c r="Q16" s="32">
        <f>Balance!Q18</f>
        <v>4939</v>
      </c>
      <c r="R16" s="32">
        <f>Balance!R18</f>
        <v>0</v>
      </c>
      <c r="S16" s="32">
        <f>Balance!S18</f>
        <v>0</v>
      </c>
      <c r="T16" s="32">
        <f>Balance!T18</f>
        <v>1</v>
      </c>
      <c r="U16" s="32">
        <f>Balance!U18</f>
        <v>0</v>
      </c>
      <c r="V16" s="32">
        <f>Balance!V18</f>
        <v>0</v>
      </c>
      <c r="W16" s="32">
        <f>Balance!W18</f>
        <v>0</v>
      </c>
      <c r="X16" s="32">
        <f>Balance!X18</f>
        <v>0</v>
      </c>
      <c r="Y16" s="32">
        <f>Balance!Y18</f>
        <v>0</v>
      </c>
      <c r="Z16" s="32">
        <f>Balance!Z18</f>
        <v>0</v>
      </c>
      <c r="AA16" s="32">
        <f>Balance!AA18</f>
        <v>0</v>
      </c>
      <c r="AB16" s="32">
        <f>Balance!AB18</f>
        <v>7970</v>
      </c>
      <c r="AC16" s="32">
        <f>Balance!AC18</f>
        <v>23208</v>
      </c>
      <c r="AD16" s="32">
        <f>Balance!AD18</f>
        <v>0</v>
      </c>
      <c r="AE16" s="32">
        <f>Balance!AE18</f>
        <v>0</v>
      </c>
      <c r="AF16" s="32">
        <f>Balance!AF18</f>
        <v>0</v>
      </c>
      <c r="AG16" s="32">
        <f>Balance!AG18</f>
        <v>0</v>
      </c>
      <c r="AH16" s="32">
        <f>Balance!AH18</f>
        <v>0</v>
      </c>
      <c r="AI16" s="32">
        <f>Balance!AI18</f>
        <v>0</v>
      </c>
      <c r="AJ16" s="32">
        <f>Balance!AJ18</f>
        <v>0</v>
      </c>
      <c r="AK16" s="32">
        <f>Balance!AK18</f>
        <v>0</v>
      </c>
      <c r="AL16" s="32">
        <f>Balance!AL18</f>
        <v>0</v>
      </c>
      <c r="AM16" s="32">
        <f>Balance!AM18</f>
        <v>900</v>
      </c>
      <c r="AN16" s="32">
        <f>Balance!AN18</f>
        <v>35090</v>
      </c>
      <c r="AO16" s="32">
        <f>Balance!AO18</f>
        <v>0</v>
      </c>
      <c r="AP16" s="32">
        <f>Balance!AP18</f>
        <v>0</v>
      </c>
      <c r="AQ16" s="32">
        <f>Balance!AQ18</f>
        <v>0</v>
      </c>
      <c r="AR16" s="32">
        <f>Balance!AR18</f>
        <v>0</v>
      </c>
      <c r="AS16" s="32">
        <f>Balance!AS18</f>
        <v>0</v>
      </c>
      <c r="AT16" s="32">
        <f>Balance!AT18</f>
        <v>0</v>
      </c>
      <c r="AU16" s="32">
        <f>Balance!AU18</f>
        <v>0</v>
      </c>
      <c r="AV16" s="32">
        <f>Balance!AV18</f>
        <v>0</v>
      </c>
      <c r="AW16" s="32">
        <f>Balance!AW18</f>
        <v>0</v>
      </c>
      <c r="AX16" s="32">
        <f>Balance!AX18</f>
        <v>0</v>
      </c>
      <c r="AY16" s="32">
        <f>Balance!AY18</f>
        <v>0</v>
      </c>
      <c r="AZ16" s="32">
        <f>Balance!AZ18</f>
        <v>1566</v>
      </c>
      <c r="BA16" s="32">
        <f>Balance!BA18</f>
        <v>570</v>
      </c>
      <c r="BB16" s="32">
        <f>Balance!BB18</f>
        <v>0</v>
      </c>
      <c r="BC16" s="32">
        <f>Balance!BC18</f>
        <v>0</v>
      </c>
      <c r="BD16" s="32">
        <f>Balance!BD18</f>
        <v>17561</v>
      </c>
      <c r="BE16" s="32">
        <f>Balance!BE18</f>
        <v>0</v>
      </c>
      <c r="BF16" s="32">
        <f>Balance!BF18</f>
        <v>18897</v>
      </c>
      <c r="BG16" s="32">
        <f>Balance!BG18</f>
        <v>0</v>
      </c>
      <c r="BH16" s="32">
        <f>Balance!BH18</f>
        <v>0</v>
      </c>
      <c r="BI16" s="32">
        <f>Balance!BI18</f>
        <v>50</v>
      </c>
      <c r="BJ16" s="32">
        <f>Balance!BJ18</f>
        <v>0</v>
      </c>
      <c r="BK16" s="32">
        <f>Balance!BK18</f>
        <v>47919</v>
      </c>
      <c r="BL16" s="32">
        <f>Balance!BL18</f>
        <v>0</v>
      </c>
      <c r="BM16" s="32">
        <f>Balance!BM18</f>
        <v>0</v>
      </c>
      <c r="BN16" s="202">
        <f>Balance!BN18</f>
        <v>0</v>
      </c>
      <c r="BO16" s="32">
        <f>Balance!BO18</f>
        <v>0</v>
      </c>
      <c r="BP16" s="32">
        <f>Balance!BP18</f>
        <v>0</v>
      </c>
      <c r="BQ16" s="32">
        <f>Balance!BQ18</f>
        <v>0</v>
      </c>
      <c r="BR16" s="32">
        <f>Balance!BR18</f>
        <v>0</v>
      </c>
      <c r="BS16" s="32">
        <f>Balance!BS18</f>
        <v>0</v>
      </c>
      <c r="BT16" s="32">
        <f>Balance!BT18</f>
        <v>0</v>
      </c>
      <c r="BU16" s="32">
        <f>Balance!BU18</f>
        <v>0</v>
      </c>
      <c r="BV16" s="32">
        <f>Balance!BV18</f>
        <v>0</v>
      </c>
      <c r="BW16" s="32">
        <f>Balance!BW18</f>
        <v>0</v>
      </c>
      <c r="BX16" s="32">
        <f>Balance!BX18</f>
        <v>0</v>
      </c>
      <c r="BY16" s="32">
        <f>Balance!BY18</f>
        <v>0</v>
      </c>
      <c r="BZ16" s="32">
        <f>Balance!BZ18</f>
        <v>0</v>
      </c>
      <c r="CA16" s="32">
        <f>Balance!CA18</f>
        <v>0</v>
      </c>
      <c r="CB16" s="32">
        <f>Balance!CB18</f>
        <v>0</v>
      </c>
      <c r="CC16" s="32">
        <f>Balance!CC18</f>
        <v>0</v>
      </c>
      <c r="CD16" s="32">
        <f>Balance!CD18</f>
        <v>0</v>
      </c>
      <c r="CE16" s="32">
        <f>Balance!CE18</f>
        <v>0</v>
      </c>
      <c r="CF16" s="32">
        <f>Balance!CF18</f>
        <v>0</v>
      </c>
      <c r="CG16" s="32">
        <f>Balance!CG18</f>
        <v>0</v>
      </c>
      <c r="CH16" s="32">
        <f>Balance!CH18</f>
        <v>0</v>
      </c>
      <c r="CI16" s="32">
        <f>Balance!CI18</f>
        <v>0</v>
      </c>
      <c r="CJ16" s="32">
        <f>Balance!CJ18</f>
        <v>0</v>
      </c>
      <c r="CK16" s="32">
        <f>Balance!CK18</f>
        <v>0</v>
      </c>
      <c r="CL16" s="32">
        <f>Balance!CL18</f>
        <v>0</v>
      </c>
      <c r="CM16" s="32">
        <f>Balance!CM18</f>
        <v>0</v>
      </c>
      <c r="CN16" s="32">
        <f>Balance!CN18</f>
        <v>0</v>
      </c>
      <c r="CO16" s="32">
        <f>Balance!CO18</f>
        <v>0</v>
      </c>
      <c r="CP16" s="32">
        <f>Balance!CP18</f>
        <v>0</v>
      </c>
      <c r="CQ16" s="32">
        <f>Balance!CQ18</f>
        <v>0</v>
      </c>
      <c r="CR16" s="32">
        <f>Balance!CR18</f>
        <v>0</v>
      </c>
      <c r="CS16" s="32">
        <f>Balance!CS18</f>
        <v>0</v>
      </c>
      <c r="CT16" s="32">
        <f>Balance!CT18</f>
        <v>0</v>
      </c>
      <c r="CU16" s="32">
        <f>Balance!CU18</f>
        <v>0</v>
      </c>
      <c r="CV16" s="32">
        <f>Balance!CV18</f>
        <v>0</v>
      </c>
      <c r="CW16" s="32">
        <f>Balance!CW18</f>
        <v>0</v>
      </c>
      <c r="CX16" s="32">
        <f>Balance!CX18</f>
        <v>0</v>
      </c>
      <c r="CY16" s="32">
        <f>Balance!CY18</f>
        <v>0</v>
      </c>
      <c r="CZ16" s="32">
        <f>Balance!CZ18</f>
        <v>0</v>
      </c>
      <c r="DA16" s="32">
        <f>Balance!DA18</f>
        <v>0</v>
      </c>
      <c r="DB16" s="32">
        <f>Balance!DB18</f>
        <v>0</v>
      </c>
      <c r="DC16" s="32">
        <f>Balance!DC18</f>
        <v>0</v>
      </c>
      <c r="DD16" s="32">
        <f>Balance!DD18</f>
        <v>0</v>
      </c>
      <c r="DE16" s="32">
        <f>Balance!DE18</f>
        <v>0</v>
      </c>
      <c r="DF16" s="32">
        <f>Balance!DF18</f>
        <v>0</v>
      </c>
      <c r="DG16" s="32">
        <f>Balance!DG18</f>
        <v>0</v>
      </c>
      <c r="DH16" s="32">
        <f>Balance!DH18</f>
        <v>0</v>
      </c>
      <c r="DI16" s="32">
        <f>Balance!DI18</f>
        <v>0</v>
      </c>
      <c r="DJ16" s="32">
        <f>Balance!DJ18</f>
        <v>0</v>
      </c>
      <c r="DK16" s="32">
        <f>Balance!DK18</f>
        <v>0</v>
      </c>
      <c r="DL16" s="32">
        <f>Balance!DL18</f>
        <v>0</v>
      </c>
      <c r="DM16" s="32">
        <f>Balance!DM18</f>
        <v>0</v>
      </c>
      <c r="DN16" s="32">
        <f>Balance!DN18</f>
        <v>0</v>
      </c>
      <c r="DO16" s="32">
        <f>Balance!DO18</f>
        <v>0</v>
      </c>
      <c r="DP16" s="32">
        <f>Balance!DP18</f>
        <v>0</v>
      </c>
      <c r="DQ16" s="32">
        <f>Balance!DQ18</f>
        <v>0</v>
      </c>
      <c r="DR16" s="32">
        <f>Balance!DR18</f>
        <v>0</v>
      </c>
      <c r="DS16" s="32">
        <f>Balance!DS18</f>
        <v>0</v>
      </c>
      <c r="DT16" s="32">
        <f>Balance!DT18</f>
        <v>0</v>
      </c>
      <c r="DU16" s="32">
        <f>Balance!DU18</f>
        <v>0</v>
      </c>
      <c r="DV16" s="32">
        <f>Balance!DV18</f>
        <v>0</v>
      </c>
      <c r="DW16" s="32">
        <f>Balance!DW18</f>
        <v>0</v>
      </c>
      <c r="DX16" s="32">
        <f>Balance!DX18</f>
        <v>0</v>
      </c>
      <c r="DY16" s="32">
        <f>Balance!DY18</f>
        <v>0</v>
      </c>
      <c r="DZ16" s="32">
        <f>Balance!DZ18</f>
        <v>0</v>
      </c>
      <c r="EA16" s="32">
        <f>Balance!EA18</f>
        <v>0</v>
      </c>
      <c r="EB16" s="32">
        <f>Balance!EB18</f>
        <v>0</v>
      </c>
      <c r="EC16" s="32">
        <f>Balance!EC18</f>
        <v>0</v>
      </c>
      <c r="ED16" s="32">
        <f>Balance!ED18</f>
        <v>0</v>
      </c>
      <c r="EE16" s="32">
        <f>Balance!EE18</f>
        <v>0</v>
      </c>
      <c r="EF16" s="32">
        <f>Balance!EF18</f>
        <v>0</v>
      </c>
      <c r="EG16" s="32">
        <f>Balance!EG18</f>
        <v>0</v>
      </c>
      <c r="EH16" s="32">
        <f>Balance!EH18</f>
        <v>0</v>
      </c>
      <c r="EI16" s="32">
        <f>Balance!EI18</f>
        <v>0</v>
      </c>
      <c r="EJ16" s="32">
        <f>Balance!EJ18</f>
        <v>0</v>
      </c>
      <c r="EK16" s="32">
        <f>Balance!EK18</f>
        <v>0</v>
      </c>
      <c r="EL16" s="32">
        <f>Balance!EL18</f>
        <v>0</v>
      </c>
      <c r="EM16" s="32">
        <f>Balance!EM18</f>
        <v>0</v>
      </c>
      <c r="EN16" s="32">
        <f>Balance!EN18</f>
        <v>0</v>
      </c>
      <c r="EO16" s="32">
        <f>Balance!EO18</f>
        <v>0</v>
      </c>
      <c r="EP16" s="32">
        <f>Balance!EP18</f>
        <v>0</v>
      </c>
      <c r="EQ16" s="32">
        <f>Balance!EQ18</f>
        <v>0</v>
      </c>
      <c r="ER16" s="32">
        <f>Balance!ER18</f>
        <v>0</v>
      </c>
      <c r="ES16" s="32">
        <f>Balance!ES18</f>
        <v>0</v>
      </c>
      <c r="ET16" s="32">
        <f>Balance!ET18</f>
        <v>0</v>
      </c>
      <c r="EU16" s="32">
        <f>Balance!EU18</f>
        <v>0</v>
      </c>
      <c r="EV16" s="32">
        <f>Balance!EV18</f>
        <v>0</v>
      </c>
      <c r="EW16" s="32">
        <f>Balance!EW18</f>
        <v>0</v>
      </c>
      <c r="EX16" s="32">
        <f>Balance!EX18</f>
        <v>0</v>
      </c>
      <c r="EY16" s="32">
        <f>Balance!EY18</f>
        <v>0</v>
      </c>
      <c r="EZ16" s="32">
        <f>Balance!EZ18</f>
        <v>0</v>
      </c>
      <c r="FA16" s="32">
        <f>Balance!FA18</f>
        <v>0</v>
      </c>
      <c r="FB16" s="32">
        <f>Balance!FB18</f>
        <v>0</v>
      </c>
      <c r="FC16" s="32">
        <f>Balance!FC18</f>
        <v>0</v>
      </c>
      <c r="FD16" s="32">
        <f>Balance!FD18</f>
        <v>0</v>
      </c>
      <c r="FE16" s="32">
        <f>Balance!FE18</f>
        <v>0</v>
      </c>
      <c r="FF16" s="32">
        <f>Balance!FF18</f>
        <v>0</v>
      </c>
      <c r="FG16" s="32">
        <f>Balance!FG18</f>
        <v>0</v>
      </c>
      <c r="FH16" s="32">
        <f>Balance!FH18</f>
        <v>0</v>
      </c>
      <c r="FI16" s="32">
        <f>Balance!FI18</f>
        <v>0</v>
      </c>
      <c r="FJ16" s="32">
        <f>Balance!FJ18</f>
        <v>0</v>
      </c>
      <c r="FK16" s="32">
        <f>Balance!FK18</f>
        <v>0</v>
      </c>
      <c r="FL16" s="32">
        <f>Balance!FL18</f>
        <v>0</v>
      </c>
      <c r="FM16" s="32">
        <f>Balance!FM18</f>
        <v>0</v>
      </c>
      <c r="FN16" s="32">
        <f>Balance!FN18</f>
        <v>0</v>
      </c>
      <c r="FO16" s="32">
        <f>Balance!FO18</f>
        <v>0</v>
      </c>
      <c r="FP16" s="32">
        <f>Balance!FP18</f>
        <v>0</v>
      </c>
      <c r="FQ16" s="32">
        <f>Balance!FQ18</f>
        <v>0</v>
      </c>
      <c r="FR16" s="32">
        <f>Balance!FR18</f>
        <v>0</v>
      </c>
      <c r="FS16" s="32">
        <f>Balance!FS18</f>
        <v>0</v>
      </c>
      <c r="FT16" s="32">
        <f>Balance!FT18</f>
        <v>0</v>
      </c>
      <c r="FU16" s="32">
        <f>Balance!FU18</f>
        <v>0</v>
      </c>
      <c r="FV16" s="32">
        <f>Balance!FV18</f>
        <v>0</v>
      </c>
      <c r="FW16" s="32">
        <f>Balance!FW18</f>
        <v>0</v>
      </c>
      <c r="FX16" s="32">
        <f>Balance!FX18</f>
        <v>0</v>
      </c>
      <c r="FY16" s="32">
        <f>Balance!FY18</f>
        <v>0</v>
      </c>
      <c r="FZ16" s="32">
        <f>Balance!FZ18</f>
        <v>0</v>
      </c>
      <c r="GA16" s="32">
        <f>Balance!GA18</f>
        <v>0</v>
      </c>
      <c r="GB16" s="32">
        <f>Balance!GB18</f>
        <v>0</v>
      </c>
      <c r="GC16" s="32">
        <f>Balance!GC18</f>
        <v>0</v>
      </c>
      <c r="GD16" s="32">
        <f>Balance!GD18</f>
        <v>0</v>
      </c>
      <c r="GE16" s="32">
        <f>Balance!GE18</f>
        <v>0</v>
      </c>
      <c r="GF16" s="32">
        <f>Balance!GF18</f>
        <v>0</v>
      </c>
      <c r="GG16" s="32">
        <f>Balance!GG18</f>
        <v>0</v>
      </c>
      <c r="GH16" s="32">
        <f>Balance!GH18</f>
        <v>0</v>
      </c>
      <c r="GI16" s="32">
        <f>Balance!GI18</f>
        <v>0</v>
      </c>
      <c r="GJ16" s="32">
        <f>Balance!GJ18</f>
        <v>0</v>
      </c>
      <c r="GK16" s="32">
        <f>Balance!GK18</f>
        <v>0</v>
      </c>
      <c r="GL16" s="32">
        <f>Balance!GL18</f>
        <v>0</v>
      </c>
      <c r="GM16" s="32">
        <f>Balance!GM18</f>
        <v>0</v>
      </c>
      <c r="GN16" s="32">
        <f>Balance!GN18</f>
        <v>0</v>
      </c>
      <c r="GO16" s="32">
        <f>Balance!GO18</f>
        <v>0</v>
      </c>
      <c r="GP16" s="32">
        <f>Balance!GP18</f>
        <v>0</v>
      </c>
      <c r="GQ16" s="32">
        <f>Balance!GQ18</f>
        <v>0</v>
      </c>
      <c r="GR16" s="32">
        <f>Balance!GR18</f>
        <v>0</v>
      </c>
      <c r="GS16" s="32">
        <f>Balance!GS18</f>
        <v>0</v>
      </c>
      <c r="GT16" s="32">
        <f>Balance!GT18</f>
        <v>0</v>
      </c>
      <c r="GU16" s="32">
        <f>Balance!GU18</f>
        <v>0</v>
      </c>
      <c r="GV16" s="32">
        <f>Balance!GV18</f>
        <v>0</v>
      </c>
      <c r="GW16" s="32">
        <f>Balance!GW18</f>
        <v>0</v>
      </c>
      <c r="GX16" s="32">
        <f>Balance!GX18</f>
        <v>0</v>
      </c>
      <c r="GY16" s="32">
        <f>Balance!GY18</f>
        <v>0</v>
      </c>
      <c r="GZ16" s="32">
        <f>Balance!GZ18</f>
        <v>0</v>
      </c>
      <c r="HA16" s="32">
        <f>Balance!HA18</f>
        <v>0</v>
      </c>
      <c r="HB16" s="32">
        <f>Balance!HB18</f>
        <v>0</v>
      </c>
      <c r="HC16" s="32">
        <f>Balance!HC18</f>
        <v>0</v>
      </c>
      <c r="HD16" s="32">
        <f>Balance!HD18</f>
        <v>0</v>
      </c>
      <c r="HE16" s="32">
        <f>Balance!HE18</f>
        <v>0</v>
      </c>
      <c r="HF16" s="32">
        <f>Balance!HF18</f>
        <v>0</v>
      </c>
      <c r="HG16" s="32">
        <f>Balance!HG18</f>
        <v>0</v>
      </c>
      <c r="HH16" s="32">
        <f>Balance!HH18</f>
        <v>0</v>
      </c>
      <c r="HI16" s="32">
        <f>Balance!HI18</f>
        <v>0</v>
      </c>
      <c r="HJ16" s="32">
        <f>Balance!HJ18</f>
        <v>0</v>
      </c>
      <c r="HK16" s="32">
        <f>Balance!HK18</f>
        <v>0</v>
      </c>
      <c r="HL16" s="32">
        <f>Balance!HL18</f>
        <v>0</v>
      </c>
      <c r="HM16" s="32">
        <f>Balance!HM18</f>
        <v>0</v>
      </c>
      <c r="HN16" s="32">
        <f>Balance!HN18</f>
        <v>0</v>
      </c>
      <c r="HO16" s="32">
        <f>Balance!HO18</f>
        <v>0</v>
      </c>
      <c r="HP16" s="32">
        <f>Balance!HP18</f>
        <v>0</v>
      </c>
      <c r="HQ16" s="32">
        <f>Balance!HQ18</f>
        <v>0</v>
      </c>
      <c r="HR16" s="32">
        <f>Balance!HR18</f>
        <v>0</v>
      </c>
      <c r="HS16" s="32">
        <f>Balance!HS18</f>
        <v>0</v>
      </c>
      <c r="HT16" s="32">
        <f>Balance!HT18</f>
        <v>0</v>
      </c>
      <c r="HU16" s="32">
        <f>Balance!HU18</f>
        <v>0</v>
      </c>
      <c r="HV16" s="32">
        <f>Balance!HV18</f>
        <v>0</v>
      </c>
      <c r="HW16" s="32">
        <f>Balance!HW18</f>
        <v>0</v>
      </c>
      <c r="HX16" s="32">
        <f>Balance!HX18</f>
        <v>0</v>
      </c>
      <c r="HY16" s="32">
        <f>Balance!HY18</f>
        <v>0</v>
      </c>
      <c r="HZ16" s="32">
        <f>Balance!HZ18</f>
        <v>0</v>
      </c>
      <c r="IA16" s="32">
        <f>Balance!IA18</f>
        <v>0</v>
      </c>
      <c r="IB16" s="32">
        <f>Balance!IB18</f>
        <v>0</v>
      </c>
      <c r="IC16" s="32">
        <f>Balance!IC18</f>
        <v>0</v>
      </c>
      <c r="ID16" s="32">
        <f>Balance!ID18</f>
        <v>0</v>
      </c>
      <c r="IE16" s="32">
        <f>Balance!IE18</f>
        <v>0</v>
      </c>
      <c r="IF16" s="32">
        <f>Balance!IF18</f>
        <v>0</v>
      </c>
      <c r="IG16" s="32">
        <f>Balance!IG18</f>
        <v>0</v>
      </c>
      <c r="IH16" s="32">
        <f>Balance!IH18</f>
        <v>0</v>
      </c>
      <c r="II16" s="32">
        <f>Balance!II18</f>
        <v>0</v>
      </c>
      <c r="IJ16" s="32">
        <f>Balance!IJ18</f>
        <v>0</v>
      </c>
      <c r="IK16" s="32">
        <f>Balance!IK18</f>
        <v>0</v>
      </c>
      <c r="IL16" s="32">
        <f>Balance!IL18</f>
        <v>0</v>
      </c>
      <c r="IM16" s="32">
        <f>Balance!IM18</f>
        <v>0</v>
      </c>
      <c r="IN16" s="32">
        <f>Balance!IN18</f>
        <v>0</v>
      </c>
      <c r="IO16" s="32">
        <f>Balance!IO18</f>
        <v>0</v>
      </c>
      <c r="IP16" s="32">
        <f>Balance!IP18</f>
        <v>0</v>
      </c>
      <c r="IQ16" s="32">
        <f>Balance!IQ18</f>
        <v>0</v>
      </c>
      <c r="IR16" s="32">
        <f>Balance!IR18</f>
        <v>0</v>
      </c>
      <c r="IS16" s="32">
        <f>Balance!IS18</f>
        <v>0</v>
      </c>
      <c r="IT16" s="32">
        <f>Balance!IT18</f>
        <v>0</v>
      </c>
      <c r="IU16" s="32">
        <f>Balance!IU18</f>
        <v>0</v>
      </c>
      <c r="IV16" s="32">
        <f>Balance!IV18</f>
        <v>0</v>
      </c>
      <c r="IW16" s="32">
        <f>Balance!IW18</f>
        <v>0</v>
      </c>
      <c r="IX16" s="32">
        <f>Balance!IX18</f>
        <v>0</v>
      </c>
      <c r="IY16" s="32">
        <f>Balance!IY18</f>
        <v>0</v>
      </c>
      <c r="IZ16" s="32">
        <f>Balance!IZ18</f>
        <v>0</v>
      </c>
      <c r="JA16" s="32">
        <f>Balance!JA18</f>
        <v>0</v>
      </c>
      <c r="JB16" s="32">
        <f>Balance!JB18</f>
        <v>0</v>
      </c>
      <c r="JC16" s="32">
        <f>Balance!JC18</f>
        <v>0</v>
      </c>
      <c r="JD16" s="32">
        <f>Balance!JD18</f>
        <v>0</v>
      </c>
      <c r="JE16" s="32">
        <f>Balance!JE18</f>
        <v>0</v>
      </c>
      <c r="JF16" s="32">
        <f>Balance!JF18</f>
        <v>0</v>
      </c>
      <c r="JG16" s="32">
        <f>Balance!JG18</f>
        <v>0</v>
      </c>
      <c r="JH16" s="32">
        <f>Balance!JH18</f>
        <v>0</v>
      </c>
      <c r="JI16" s="32">
        <f>Balance!JI18</f>
        <v>0</v>
      </c>
      <c r="JJ16" s="32">
        <f>Balance!JJ18</f>
        <v>0</v>
      </c>
      <c r="JK16" s="32">
        <f>Balance!JK18</f>
        <v>0</v>
      </c>
      <c r="JL16" s="32">
        <f>Balance!JL18</f>
        <v>0</v>
      </c>
      <c r="JM16" s="32">
        <f>Balance!JM18</f>
        <v>0</v>
      </c>
      <c r="JN16" s="32">
        <f>Balance!JN18</f>
        <v>0</v>
      </c>
      <c r="JO16" s="32">
        <f>Balance!JO18</f>
        <v>0</v>
      </c>
      <c r="JP16" s="32">
        <f>Balance!JP18</f>
        <v>0</v>
      </c>
      <c r="JQ16" s="32">
        <f>Balance!JQ18</f>
        <v>0</v>
      </c>
      <c r="JR16" s="32">
        <f>Balance!JR18</f>
        <v>0</v>
      </c>
      <c r="JS16" s="32">
        <f>Balance!JS18</f>
        <v>0</v>
      </c>
      <c r="JT16" s="32">
        <f>Balance!JT18</f>
        <v>0</v>
      </c>
      <c r="JU16" s="32">
        <f>Balance!JU18</f>
        <v>0</v>
      </c>
      <c r="JV16" s="32">
        <f>Balance!JV18</f>
        <v>0</v>
      </c>
      <c r="JW16" s="32">
        <f>Balance!JW18</f>
        <v>0</v>
      </c>
      <c r="JX16" s="32">
        <f>Balance!JX18</f>
        <v>0</v>
      </c>
      <c r="JY16" s="32">
        <f>Balance!JY18</f>
        <v>0</v>
      </c>
      <c r="JZ16" s="32">
        <f>Balance!JZ18</f>
        <v>0</v>
      </c>
      <c r="KA16" s="32">
        <f>Balance!KA18</f>
        <v>0</v>
      </c>
      <c r="KB16" s="32">
        <f>Balance!KB18</f>
        <v>0</v>
      </c>
      <c r="KC16" s="32">
        <f>Balance!KC18</f>
        <v>0</v>
      </c>
      <c r="KD16" s="32">
        <f>Balance!KD18</f>
        <v>0</v>
      </c>
      <c r="KE16" s="32">
        <f>Balance!KE18</f>
        <v>0</v>
      </c>
      <c r="KF16" s="32">
        <f>Balance!KF18</f>
        <v>0</v>
      </c>
      <c r="KG16" s="32">
        <f>Balance!KG18</f>
        <v>0</v>
      </c>
    </row>
    <row r="17" spans="1:365" s="1" customFormat="1" ht="16" thickBot="1">
      <c r="A17" s="192"/>
      <c r="B17" s="43" t="s">
        <v>141</v>
      </c>
      <c r="C17" s="43">
        <v>800</v>
      </c>
      <c r="D17" s="49">
        <f t="shared" si="0"/>
        <v>52531.842218985257</v>
      </c>
      <c r="E17" s="36">
        <f>Balance!E19</f>
        <v>0</v>
      </c>
      <c r="F17" s="36">
        <f>Balance!F19</f>
        <v>84</v>
      </c>
      <c r="G17" s="36">
        <f>Balance!G19</f>
        <v>1439</v>
      </c>
      <c r="H17" s="36">
        <f>Balance!H19</f>
        <v>589</v>
      </c>
      <c r="I17" s="36">
        <f>Balance!I19</f>
        <v>7463</v>
      </c>
      <c r="J17" s="36">
        <f>Balance!J19</f>
        <v>7620</v>
      </c>
      <c r="K17" s="36">
        <f>Balance!K19</f>
        <v>4802</v>
      </c>
      <c r="L17" s="36">
        <f>Balance!L19</f>
        <v>732</v>
      </c>
      <c r="M17" s="36">
        <f>Balance!M19</f>
        <v>692</v>
      </c>
      <c r="N17" s="36">
        <f>Balance!N19</f>
        <v>5578</v>
      </c>
      <c r="O17" s="36">
        <f>Balance!O19</f>
        <v>874</v>
      </c>
      <c r="P17" s="36">
        <f>Balance!P19</f>
        <v>983</v>
      </c>
      <c r="Q17" s="36">
        <f>Balance!Q19</f>
        <v>757</v>
      </c>
      <c r="R17" s="36">
        <f>Balance!R19</f>
        <v>102</v>
      </c>
      <c r="S17" s="36">
        <f>Balance!S19</f>
        <v>114</v>
      </c>
      <c r="T17" s="36">
        <f>Balance!T19</f>
        <v>96</v>
      </c>
      <c r="U17" s="36">
        <f>Balance!U19</f>
        <v>90</v>
      </c>
      <c r="V17" s="36">
        <f>Balance!V19</f>
        <v>1103</v>
      </c>
      <c r="W17" s="36">
        <f>Balance!W19</f>
        <v>275</v>
      </c>
      <c r="X17" s="36">
        <f>Balance!X19</f>
        <v>92</v>
      </c>
      <c r="Y17" s="36">
        <f>Balance!Y19</f>
        <v>93</v>
      </c>
      <c r="Z17" s="36">
        <f>Balance!Z19</f>
        <v>127</v>
      </c>
      <c r="AA17" s="36">
        <f>Balance!AA19</f>
        <v>103</v>
      </c>
      <c r="AB17" s="36">
        <f>Balance!AB19</f>
        <v>773</v>
      </c>
      <c r="AC17" s="36">
        <f>Balance!AC19</f>
        <v>168</v>
      </c>
      <c r="AD17" s="36">
        <f>Balance!AD19</f>
        <v>113</v>
      </c>
      <c r="AE17" s="36">
        <f>Balance!AE19</f>
        <v>106</v>
      </c>
      <c r="AF17" s="36">
        <f>Balance!AF19</f>
        <v>123</v>
      </c>
      <c r="AG17" s="36">
        <f>Balance!AG19</f>
        <v>115</v>
      </c>
      <c r="AH17" s="36">
        <f>Balance!AH19</f>
        <v>111</v>
      </c>
      <c r="AI17" s="36">
        <f>Balance!AI19</f>
        <v>119</v>
      </c>
      <c r="AJ17" s="36">
        <f>Balance!AJ19</f>
        <v>114</v>
      </c>
      <c r="AK17" s="36">
        <f>Balance!AK19</f>
        <v>117</v>
      </c>
      <c r="AL17" s="36">
        <f>Balance!AL19</f>
        <v>259</v>
      </c>
      <c r="AM17" s="36">
        <f>Balance!AM19</f>
        <v>516</v>
      </c>
      <c r="AN17" s="36">
        <f>Balance!AN19</f>
        <v>661</v>
      </c>
      <c r="AO17" s="36">
        <f>Balance!AO19</f>
        <v>0</v>
      </c>
      <c r="AP17" s="36">
        <f>Balance!AP19</f>
        <v>170</v>
      </c>
      <c r="AQ17" s="36">
        <f>Balance!AQ19</f>
        <v>331</v>
      </c>
      <c r="AR17" s="36">
        <f>Balance!AR19</f>
        <v>200</v>
      </c>
      <c r="AS17" s="36">
        <f>Balance!AS19</f>
        <v>195</v>
      </c>
      <c r="AT17" s="36">
        <f>Balance!AT19</f>
        <v>420</v>
      </c>
      <c r="AU17" s="36">
        <f>Balance!AU19</f>
        <v>250</v>
      </c>
      <c r="AV17" s="36">
        <f>Balance!AV19</f>
        <v>5170</v>
      </c>
      <c r="AW17" s="36">
        <f>Balance!AW19</f>
        <v>363</v>
      </c>
      <c r="AX17" s="36">
        <f>Balance!AX19</f>
        <v>211</v>
      </c>
      <c r="AY17" s="36">
        <f>Balance!AY19</f>
        <v>305</v>
      </c>
      <c r="AZ17" s="36">
        <f>Balance!AZ19</f>
        <v>3295</v>
      </c>
      <c r="BA17" s="36">
        <f>Balance!BA19</f>
        <v>537</v>
      </c>
      <c r="BB17" s="36">
        <f>Balance!BB19</f>
        <v>509</v>
      </c>
      <c r="BC17" s="36">
        <f>Balance!BC19</f>
        <v>221</v>
      </c>
      <c r="BD17" s="36">
        <f>Balance!BD19</f>
        <v>186</v>
      </c>
      <c r="BE17" s="36">
        <f>Balance!BE19</f>
        <v>169.88735561563664</v>
      </c>
      <c r="BF17" s="36">
        <f>Balance!BF19</f>
        <v>155.46336453876299</v>
      </c>
      <c r="BG17" s="36">
        <f>Balance!BG19</f>
        <v>157.49149883085215</v>
      </c>
      <c r="BH17" s="36">
        <f>Balance!BH19</f>
        <v>156</v>
      </c>
      <c r="BI17" s="36">
        <f>Balance!BI19</f>
        <v>1567</v>
      </c>
      <c r="BJ17" s="36">
        <f>Balance!BJ19</f>
        <v>261</v>
      </c>
      <c r="BK17" s="36">
        <f>Balance!BK19</f>
        <v>214</v>
      </c>
      <c r="BL17" s="36">
        <f>Balance!BL19</f>
        <v>170</v>
      </c>
      <c r="BM17" s="36">
        <f>Balance!BM19</f>
        <v>215</v>
      </c>
      <c r="BN17" s="203">
        <f>Balance!BN19</f>
        <v>142</v>
      </c>
      <c r="BO17" s="36">
        <f>Balance!BO19</f>
        <v>200</v>
      </c>
      <c r="BP17" s="36">
        <f>Balance!BP19</f>
        <v>1237</v>
      </c>
      <c r="BQ17" s="36">
        <f>Balance!BQ19</f>
        <v>0</v>
      </c>
      <c r="BR17" s="36">
        <f>Balance!BR19</f>
        <v>0</v>
      </c>
      <c r="BS17" s="36">
        <f>Balance!BS19</f>
        <v>0</v>
      </c>
      <c r="BT17" s="36">
        <f>Balance!BT19</f>
        <v>0</v>
      </c>
      <c r="BU17" s="36">
        <f>Balance!BU19</f>
        <v>0</v>
      </c>
      <c r="BV17" s="36">
        <f>Balance!BV19</f>
        <v>0</v>
      </c>
      <c r="BW17" s="36">
        <f>Balance!BW19</f>
        <v>0</v>
      </c>
      <c r="BX17" s="36">
        <f>Balance!BX19</f>
        <v>0</v>
      </c>
      <c r="BY17" s="36">
        <f>Balance!BY19</f>
        <v>0</v>
      </c>
      <c r="BZ17" s="36">
        <f>Balance!BZ19</f>
        <v>0</v>
      </c>
      <c r="CA17" s="36">
        <f>Balance!CA19</f>
        <v>0</v>
      </c>
      <c r="CB17" s="36">
        <f>Balance!CB19</f>
        <v>0</v>
      </c>
      <c r="CC17" s="36">
        <f>Balance!CC19</f>
        <v>0</v>
      </c>
      <c r="CD17" s="36">
        <f>Balance!CD19</f>
        <v>0</v>
      </c>
      <c r="CE17" s="36">
        <f>Balance!CE19</f>
        <v>0</v>
      </c>
      <c r="CF17" s="36">
        <f>Balance!CF19</f>
        <v>0</v>
      </c>
      <c r="CG17" s="36">
        <f>Balance!CG19</f>
        <v>0</v>
      </c>
      <c r="CH17" s="36">
        <f>Balance!CH19</f>
        <v>0</v>
      </c>
      <c r="CI17" s="36">
        <f>Balance!CI19</f>
        <v>0</v>
      </c>
      <c r="CJ17" s="36">
        <f>Balance!CJ19</f>
        <v>0</v>
      </c>
      <c r="CK17" s="36">
        <f>Balance!CK19</f>
        <v>0</v>
      </c>
      <c r="CL17" s="36">
        <f>Balance!CL19</f>
        <v>0</v>
      </c>
      <c r="CM17" s="36">
        <f>Balance!CM19</f>
        <v>0</v>
      </c>
      <c r="CN17" s="36">
        <f>Balance!CN19</f>
        <v>0</v>
      </c>
      <c r="CO17" s="36">
        <f>Balance!CO19</f>
        <v>0</v>
      </c>
      <c r="CP17" s="36">
        <f>Balance!CP19</f>
        <v>0</v>
      </c>
      <c r="CQ17" s="36">
        <f>Balance!CQ19</f>
        <v>0</v>
      </c>
      <c r="CR17" s="36">
        <f>Balance!CR19</f>
        <v>0</v>
      </c>
      <c r="CS17" s="36">
        <f>Balance!CS19</f>
        <v>0</v>
      </c>
      <c r="CT17" s="36">
        <f>Balance!CT19</f>
        <v>0</v>
      </c>
      <c r="CU17" s="36">
        <f>Balance!CU19</f>
        <v>0</v>
      </c>
      <c r="CV17" s="36">
        <f>Balance!CV19</f>
        <v>0</v>
      </c>
      <c r="CW17" s="36">
        <f>Balance!CW19</f>
        <v>0</v>
      </c>
      <c r="CX17" s="36">
        <f>Balance!CX19</f>
        <v>0</v>
      </c>
      <c r="CY17" s="36">
        <f>Balance!CY19</f>
        <v>0</v>
      </c>
      <c r="CZ17" s="36">
        <f>Balance!CZ19</f>
        <v>0</v>
      </c>
      <c r="DA17" s="36">
        <f>Balance!DA19</f>
        <v>0</v>
      </c>
      <c r="DB17" s="36">
        <f>Balance!DB19</f>
        <v>0</v>
      </c>
      <c r="DC17" s="36">
        <f>Balance!DC19</f>
        <v>0</v>
      </c>
      <c r="DD17" s="36">
        <f>Balance!DD19</f>
        <v>0</v>
      </c>
      <c r="DE17" s="36">
        <f>Balance!DE19</f>
        <v>0</v>
      </c>
      <c r="DF17" s="36">
        <f>Balance!DF19</f>
        <v>0</v>
      </c>
      <c r="DG17" s="36">
        <f>Balance!DG19</f>
        <v>0</v>
      </c>
      <c r="DH17" s="36">
        <f>Balance!DH19</f>
        <v>0</v>
      </c>
      <c r="DI17" s="36">
        <f>Balance!DI19</f>
        <v>0</v>
      </c>
      <c r="DJ17" s="36">
        <f>Balance!DJ19</f>
        <v>0</v>
      </c>
      <c r="DK17" s="36">
        <f>Balance!DK19</f>
        <v>0</v>
      </c>
      <c r="DL17" s="36">
        <f>Balance!DL19</f>
        <v>0</v>
      </c>
      <c r="DM17" s="36">
        <f>Balance!DM19</f>
        <v>0</v>
      </c>
      <c r="DN17" s="36">
        <f>Balance!DN19</f>
        <v>0</v>
      </c>
      <c r="DO17" s="36">
        <f>Balance!DO19</f>
        <v>0</v>
      </c>
      <c r="DP17" s="36">
        <f>Balance!DP19</f>
        <v>0</v>
      </c>
      <c r="DQ17" s="36">
        <f>Balance!DQ19</f>
        <v>0</v>
      </c>
      <c r="DR17" s="36">
        <f>Balance!DR19</f>
        <v>0</v>
      </c>
      <c r="DS17" s="36">
        <f>Balance!DS19</f>
        <v>0</v>
      </c>
      <c r="DT17" s="36">
        <f>Balance!DT19</f>
        <v>0</v>
      </c>
      <c r="DU17" s="36">
        <f>Balance!DU19</f>
        <v>0</v>
      </c>
      <c r="DV17" s="36">
        <f>Balance!DV19</f>
        <v>0</v>
      </c>
      <c r="DW17" s="36">
        <f>Balance!DW19</f>
        <v>0</v>
      </c>
      <c r="DX17" s="36">
        <f>Balance!DX19</f>
        <v>0</v>
      </c>
      <c r="DY17" s="36">
        <f>Balance!DY19</f>
        <v>0</v>
      </c>
      <c r="DZ17" s="36">
        <f>Balance!DZ19</f>
        <v>0</v>
      </c>
      <c r="EA17" s="36">
        <f>Balance!EA19</f>
        <v>0</v>
      </c>
      <c r="EB17" s="36">
        <f>Balance!EB19</f>
        <v>0</v>
      </c>
      <c r="EC17" s="36">
        <f>Balance!EC19</f>
        <v>0</v>
      </c>
      <c r="ED17" s="36">
        <f>Balance!ED19</f>
        <v>0</v>
      </c>
      <c r="EE17" s="36">
        <f>Balance!EE19</f>
        <v>0</v>
      </c>
      <c r="EF17" s="36">
        <f>Balance!EF19</f>
        <v>0</v>
      </c>
      <c r="EG17" s="36">
        <f>Balance!EG19</f>
        <v>0</v>
      </c>
      <c r="EH17" s="36">
        <f>Balance!EH19</f>
        <v>0</v>
      </c>
      <c r="EI17" s="36">
        <f>Balance!EI19</f>
        <v>0</v>
      </c>
      <c r="EJ17" s="36">
        <f>Balance!EJ19</f>
        <v>0</v>
      </c>
      <c r="EK17" s="36">
        <f>Balance!EK19</f>
        <v>0</v>
      </c>
      <c r="EL17" s="36">
        <f>Balance!EL19</f>
        <v>0</v>
      </c>
      <c r="EM17" s="36">
        <f>Balance!EM19</f>
        <v>0</v>
      </c>
      <c r="EN17" s="36">
        <f>Balance!EN19</f>
        <v>0</v>
      </c>
      <c r="EO17" s="36">
        <f>Balance!EO19</f>
        <v>0</v>
      </c>
      <c r="EP17" s="36">
        <f>Balance!EP19</f>
        <v>0</v>
      </c>
      <c r="EQ17" s="36">
        <f>Balance!EQ19</f>
        <v>0</v>
      </c>
      <c r="ER17" s="36">
        <f>Balance!ER19</f>
        <v>0</v>
      </c>
      <c r="ES17" s="36">
        <f>Balance!ES19</f>
        <v>0</v>
      </c>
      <c r="ET17" s="36">
        <f>Balance!ET19</f>
        <v>0</v>
      </c>
      <c r="EU17" s="36">
        <f>Balance!EU19</f>
        <v>0</v>
      </c>
      <c r="EV17" s="36">
        <f>Balance!EV19</f>
        <v>0</v>
      </c>
      <c r="EW17" s="36">
        <f>Balance!EW19</f>
        <v>0</v>
      </c>
      <c r="EX17" s="36">
        <f>Balance!EX19</f>
        <v>0</v>
      </c>
      <c r="EY17" s="36">
        <f>Balance!EY19</f>
        <v>0</v>
      </c>
      <c r="EZ17" s="36">
        <f>Balance!EZ19</f>
        <v>0</v>
      </c>
      <c r="FA17" s="36">
        <f>Balance!FA19</f>
        <v>0</v>
      </c>
      <c r="FB17" s="36">
        <f>Balance!FB19</f>
        <v>0</v>
      </c>
      <c r="FC17" s="36">
        <f>Balance!FC19</f>
        <v>0</v>
      </c>
      <c r="FD17" s="36">
        <f>Balance!FD19</f>
        <v>0</v>
      </c>
      <c r="FE17" s="36">
        <f>Balance!FE19</f>
        <v>0</v>
      </c>
      <c r="FF17" s="36">
        <f>Balance!FF19</f>
        <v>0</v>
      </c>
      <c r="FG17" s="36">
        <f>Balance!FG19</f>
        <v>0</v>
      </c>
      <c r="FH17" s="36">
        <f>Balance!FH19</f>
        <v>0</v>
      </c>
      <c r="FI17" s="36">
        <f>Balance!FI19</f>
        <v>0</v>
      </c>
      <c r="FJ17" s="36">
        <f>Balance!FJ19</f>
        <v>0</v>
      </c>
      <c r="FK17" s="36">
        <f>Balance!FK19</f>
        <v>0</v>
      </c>
      <c r="FL17" s="36">
        <f>Balance!FL19</f>
        <v>0</v>
      </c>
      <c r="FM17" s="36">
        <f>Balance!FM19</f>
        <v>0</v>
      </c>
      <c r="FN17" s="36">
        <f>Balance!FN19</f>
        <v>0</v>
      </c>
      <c r="FO17" s="36">
        <f>Balance!FO19</f>
        <v>0</v>
      </c>
      <c r="FP17" s="36">
        <f>Balance!FP19</f>
        <v>0</v>
      </c>
      <c r="FQ17" s="36">
        <f>Balance!FQ19</f>
        <v>0</v>
      </c>
      <c r="FR17" s="36">
        <f>Balance!FR19</f>
        <v>0</v>
      </c>
      <c r="FS17" s="36">
        <f>Balance!FS19</f>
        <v>0</v>
      </c>
      <c r="FT17" s="36">
        <f>Balance!FT19</f>
        <v>0</v>
      </c>
      <c r="FU17" s="36">
        <f>Balance!FU19</f>
        <v>0</v>
      </c>
      <c r="FV17" s="36">
        <f>Balance!FV19</f>
        <v>0</v>
      </c>
      <c r="FW17" s="36">
        <f>Balance!FW19</f>
        <v>0</v>
      </c>
      <c r="FX17" s="36">
        <f>Balance!FX19</f>
        <v>0</v>
      </c>
      <c r="FY17" s="36">
        <f>Balance!FY19</f>
        <v>0</v>
      </c>
      <c r="FZ17" s="36">
        <f>Balance!FZ19</f>
        <v>0</v>
      </c>
      <c r="GA17" s="36">
        <f>Balance!GA19</f>
        <v>0</v>
      </c>
      <c r="GB17" s="36">
        <f>Balance!GB19</f>
        <v>0</v>
      </c>
      <c r="GC17" s="36">
        <f>Balance!GC19</f>
        <v>0</v>
      </c>
      <c r="GD17" s="36">
        <f>Balance!GD19</f>
        <v>0</v>
      </c>
      <c r="GE17" s="36">
        <f>Balance!GE19</f>
        <v>0</v>
      </c>
      <c r="GF17" s="36">
        <f>Balance!GF19</f>
        <v>0</v>
      </c>
      <c r="GG17" s="36">
        <f>Balance!GG19</f>
        <v>0</v>
      </c>
      <c r="GH17" s="36">
        <f>Balance!GH19</f>
        <v>0</v>
      </c>
      <c r="GI17" s="36">
        <f>Balance!GI19</f>
        <v>0</v>
      </c>
      <c r="GJ17" s="36">
        <f>Balance!GJ19</f>
        <v>0</v>
      </c>
      <c r="GK17" s="36">
        <f>Balance!GK19</f>
        <v>0</v>
      </c>
      <c r="GL17" s="36">
        <f>Balance!GL19</f>
        <v>0</v>
      </c>
      <c r="GM17" s="36">
        <f>Balance!GM19</f>
        <v>0</v>
      </c>
      <c r="GN17" s="36">
        <f>Balance!GN19</f>
        <v>0</v>
      </c>
      <c r="GO17" s="36">
        <f>Balance!GO19</f>
        <v>0</v>
      </c>
      <c r="GP17" s="36">
        <f>Balance!GP19</f>
        <v>0</v>
      </c>
      <c r="GQ17" s="36">
        <f>Balance!GQ19</f>
        <v>0</v>
      </c>
      <c r="GR17" s="36">
        <f>Balance!GR19</f>
        <v>0</v>
      </c>
      <c r="GS17" s="36">
        <f>Balance!GS19</f>
        <v>0</v>
      </c>
      <c r="GT17" s="36">
        <f>Balance!GT19</f>
        <v>0</v>
      </c>
      <c r="GU17" s="36">
        <f>Balance!GU19</f>
        <v>0</v>
      </c>
      <c r="GV17" s="36">
        <f>Balance!GV19</f>
        <v>0</v>
      </c>
      <c r="GW17" s="36">
        <f>Balance!GW19</f>
        <v>0</v>
      </c>
      <c r="GX17" s="36">
        <f>Balance!GX19</f>
        <v>0</v>
      </c>
      <c r="GY17" s="36">
        <f>Balance!GY19</f>
        <v>0</v>
      </c>
      <c r="GZ17" s="36">
        <f>Balance!GZ19</f>
        <v>0</v>
      </c>
      <c r="HA17" s="36">
        <f>Balance!HA19</f>
        <v>0</v>
      </c>
      <c r="HB17" s="36">
        <f>Balance!HB19</f>
        <v>0</v>
      </c>
      <c r="HC17" s="36">
        <f>Balance!HC19</f>
        <v>0</v>
      </c>
      <c r="HD17" s="36">
        <f>Balance!HD19</f>
        <v>0</v>
      </c>
      <c r="HE17" s="36">
        <f>Balance!HE19</f>
        <v>0</v>
      </c>
      <c r="HF17" s="36">
        <f>Balance!HF19</f>
        <v>0</v>
      </c>
      <c r="HG17" s="36">
        <f>Balance!HG19</f>
        <v>0</v>
      </c>
      <c r="HH17" s="36">
        <f>Balance!HH19</f>
        <v>0</v>
      </c>
      <c r="HI17" s="36">
        <f>Balance!HI19</f>
        <v>0</v>
      </c>
      <c r="HJ17" s="36">
        <f>Balance!HJ19</f>
        <v>0</v>
      </c>
      <c r="HK17" s="36">
        <f>Balance!HK19</f>
        <v>0</v>
      </c>
      <c r="HL17" s="36">
        <f>Balance!HL19</f>
        <v>0</v>
      </c>
      <c r="HM17" s="36">
        <f>Balance!HM19</f>
        <v>0</v>
      </c>
      <c r="HN17" s="36">
        <f>Balance!HN19</f>
        <v>0</v>
      </c>
      <c r="HO17" s="36">
        <f>Balance!HO19</f>
        <v>0</v>
      </c>
      <c r="HP17" s="36">
        <f>Balance!HP19</f>
        <v>0</v>
      </c>
      <c r="HQ17" s="36">
        <f>Balance!HQ19</f>
        <v>0</v>
      </c>
      <c r="HR17" s="36">
        <f>Balance!HR19</f>
        <v>0</v>
      </c>
      <c r="HS17" s="36">
        <f>Balance!HS19</f>
        <v>0</v>
      </c>
      <c r="HT17" s="36">
        <f>Balance!HT19</f>
        <v>0</v>
      </c>
      <c r="HU17" s="36">
        <f>Balance!HU19</f>
        <v>0</v>
      </c>
      <c r="HV17" s="36">
        <f>Balance!HV19</f>
        <v>0</v>
      </c>
      <c r="HW17" s="36">
        <f>Balance!HW19</f>
        <v>0</v>
      </c>
      <c r="HX17" s="36">
        <f>Balance!HX19</f>
        <v>0</v>
      </c>
      <c r="HY17" s="36">
        <f>Balance!HY19</f>
        <v>0</v>
      </c>
      <c r="HZ17" s="36">
        <f>Balance!HZ19</f>
        <v>0</v>
      </c>
      <c r="IA17" s="36">
        <f>Balance!IA19</f>
        <v>0</v>
      </c>
      <c r="IB17" s="36">
        <f>Balance!IB19</f>
        <v>0</v>
      </c>
      <c r="IC17" s="36">
        <f>Balance!IC19</f>
        <v>0</v>
      </c>
      <c r="ID17" s="36">
        <f>Balance!ID19</f>
        <v>0</v>
      </c>
      <c r="IE17" s="36">
        <f>Balance!IE19</f>
        <v>0</v>
      </c>
      <c r="IF17" s="36">
        <f>Balance!IF19</f>
        <v>0</v>
      </c>
      <c r="IG17" s="36">
        <f>Balance!IG19</f>
        <v>0</v>
      </c>
      <c r="IH17" s="36">
        <f>Balance!IH19</f>
        <v>0</v>
      </c>
      <c r="II17" s="36">
        <f>Balance!II19</f>
        <v>0</v>
      </c>
      <c r="IJ17" s="36">
        <f>Balance!IJ19</f>
        <v>0</v>
      </c>
      <c r="IK17" s="36">
        <f>Balance!IK19</f>
        <v>0</v>
      </c>
      <c r="IL17" s="36">
        <f>Balance!IL19</f>
        <v>0</v>
      </c>
      <c r="IM17" s="36">
        <f>Balance!IM19</f>
        <v>0</v>
      </c>
      <c r="IN17" s="36">
        <f>Balance!IN19</f>
        <v>0</v>
      </c>
      <c r="IO17" s="36">
        <f>Balance!IO19</f>
        <v>0</v>
      </c>
      <c r="IP17" s="36">
        <f>Balance!IP19</f>
        <v>0</v>
      </c>
      <c r="IQ17" s="36">
        <f>Balance!IQ19</f>
        <v>0</v>
      </c>
      <c r="IR17" s="36">
        <f>Balance!IR19</f>
        <v>0</v>
      </c>
      <c r="IS17" s="36">
        <f>Balance!IS19</f>
        <v>0</v>
      </c>
      <c r="IT17" s="36">
        <f>Balance!IT19</f>
        <v>0</v>
      </c>
      <c r="IU17" s="36">
        <f>Balance!IU19</f>
        <v>0</v>
      </c>
      <c r="IV17" s="36">
        <f>Balance!IV19</f>
        <v>0</v>
      </c>
      <c r="IW17" s="36">
        <f>Balance!IW19</f>
        <v>0</v>
      </c>
      <c r="IX17" s="36">
        <f>Balance!IX19</f>
        <v>0</v>
      </c>
      <c r="IY17" s="36">
        <f>Balance!IY19</f>
        <v>0</v>
      </c>
      <c r="IZ17" s="36">
        <f>Balance!IZ19</f>
        <v>0</v>
      </c>
      <c r="JA17" s="36">
        <f>Balance!JA19</f>
        <v>0</v>
      </c>
      <c r="JB17" s="36">
        <f>Balance!JB19</f>
        <v>0</v>
      </c>
      <c r="JC17" s="36">
        <f>Balance!JC19</f>
        <v>0</v>
      </c>
      <c r="JD17" s="36">
        <f>Balance!JD19</f>
        <v>0</v>
      </c>
      <c r="JE17" s="36">
        <f>Balance!JE19</f>
        <v>0</v>
      </c>
      <c r="JF17" s="36">
        <f>Balance!JF19</f>
        <v>0</v>
      </c>
      <c r="JG17" s="36">
        <f>Balance!JG19</f>
        <v>0</v>
      </c>
      <c r="JH17" s="36">
        <f>Balance!JH19</f>
        <v>0</v>
      </c>
      <c r="JI17" s="36">
        <f>Balance!JI19</f>
        <v>0</v>
      </c>
      <c r="JJ17" s="36">
        <f>Balance!JJ19</f>
        <v>0</v>
      </c>
      <c r="JK17" s="36">
        <f>Balance!JK19</f>
        <v>0</v>
      </c>
      <c r="JL17" s="36">
        <f>Balance!JL19</f>
        <v>0</v>
      </c>
      <c r="JM17" s="36">
        <f>Balance!JM19</f>
        <v>0</v>
      </c>
      <c r="JN17" s="36">
        <f>Balance!JN19</f>
        <v>0</v>
      </c>
      <c r="JO17" s="36">
        <f>Balance!JO19</f>
        <v>0</v>
      </c>
      <c r="JP17" s="36">
        <f>Balance!JP19</f>
        <v>0</v>
      </c>
      <c r="JQ17" s="36">
        <f>Balance!JQ19</f>
        <v>0</v>
      </c>
      <c r="JR17" s="36">
        <f>Balance!JR19</f>
        <v>0</v>
      </c>
      <c r="JS17" s="36">
        <f>Balance!JS19</f>
        <v>0</v>
      </c>
      <c r="JT17" s="36">
        <f>Balance!JT19</f>
        <v>0</v>
      </c>
      <c r="JU17" s="36">
        <f>Balance!JU19</f>
        <v>0</v>
      </c>
      <c r="JV17" s="36">
        <f>Balance!JV19</f>
        <v>0</v>
      </c>
      <c r="JW17" s="36">
        <f>Balance!JW19</f>
        <v>0</v>
      </c>
      <c r="JX17" s="36">
        <f>Balance!JX19</f>
        <v>0</v>
      </c>
      <c r="JY17" s="36">
        <f>Balance!JY19</f>
        <v>0</v>
      </c>
      <c r="JZ17" s="36">
        <f>Balance!JZ19</f>
        <v>0</v>
      </c>
      <c r="KA17" s="36">
        <f>Balance!KA19</f>
        <v>0</v>
      </c>
      <c r="KB17" s="36">
        <f>Balance!KB19</f>
        <v>0</v>
      </c>
      <c r="KC17" s="36">
        <f>Balance!KC19</f>
        <v>0</v>
      </c>
      <c r="KD17" s="36">
        <f>Balance!KD19</f>
        <v>0</v>
      </c>
      <c r="KE17" s="36">
        <f>Balance!KE19</f>
        <v>0</v>
      </c>
      <c r="KF17" s="36">
        <f>Balance!KF19</f>
        <v>0</v>
      </c>
      <c r="KG17" s="36">
        <f>Balance!KG19</f>
        <v>0</v>
      </c>
    </row>
    <row r="18" spans="1:365" s="1" customFormat="1" ht="16" thickBot="1">
      <c r="A18" s="51"/>
      <c r="B18" s="51"/>
      <c r="C18" s="51"/>
      <c r="D18" s="51"/>
      <c r="E18" s="51"/>
      <c r="F18" s="51"/>
      <c r="G18" s="51"/>
      <c r="H18" s="51"/>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204"/>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3"/>
    </row>
    <row r="19" spans="1:365" s="1" customFormat="1" ht="16" thickBot="1">
      <c r="A19" s="51"/>
      <c r="B19" s="479" t="s">
        <v>100</v>
      </c>
      <c r="C19" s="498"/>
      <c r="D19" s="145" t="s">
        <v>920</v>
      </c>
      <c r="E19" s="68">
        <f t="shared" ref="E19:BP20" si="1">E1</f>
        <v>44287</v>
      </c>
      <c r="F19" s="69">
        <f t="shared" si="1"/>
        <v>44317</v>
      </c>
      <c r="G19" s="69">
        <f t="shared" si="1"/>
        <v>44348</v>
      </c>
      <c r="H19" s="69">
        <f t="shared" si="1"/>
        <v>44378</v>
      </c>
      <c r="I19" s="69">
        <f t="shared" si="1"/>
        <v>44409</v>
      </c>
      <c r="J19" s="69">
        <f t="shared" si="1"/>
        <v>44440</v>
      </c>
      <c r="K19" s="69">
        <f t="shared" si="1"/>
        <v>44470</v>
      </c>
      <c r="L19" s="69">
        <f t="shared" si="1"/>
        <v>44501</v>
      </c>
      <c r="M19" s="69">
        <f t="shared" si="1"/>
        <v>44531</v>
      </c>
      <c r="N19" s="69">
        <f t="shared" si="1"/>
        <v>44562</v>
      </c>
      <c r="O19" s="69">
        <f t="shared" si="1"/>
        <v>44593</v>
      </c>
      <c r="P19" s="69">
        <f t="shared" si="1"/>
        <v>44621</v>
      </c>
      <c r="Q19" s="69">
        <f t="shared" si="1"/>
        <v>44652</v>
      </c>
      <c r="R19" s="69">
        <f t="shared" si="1"/>
        <v>44682</v>
      </c>
      <c r="S19" s="69">
        <f t="shared" si="1"/>
        <v>44713</v>
      </c>
      <c r="T19" s="69">
        <f t="shared" si="1"/>
        <v>44743</v>
      </c>
      <c r="U19" s="69">
        <f t="shared" si="1"/>
        <v>44774</v>
      </c>
      <c r="V19" s="69">
        <f t="shared" si="1"/>
        <v>44805</v>
      </c>
      <c r="W19" s="69">
        <f t="shared" si="1"/>
        <v>44835</v>
      </c>
      <c r="X19" s="69">
        <f t="shared" si="1"/>
        <v>44866</v>
      </c>
      <c r="Y19" s="69">
        <f t="shared" si="1"/>
        <v>44896</v>
      </c>
      <c r="Z19" s="69">
        <f t="shared" si="1"/>
        <v>44927</v>
      </c>
      <c r="AA19" s="69">
        <f t="shared" si="1"/>
        <v>44958</v>
      </c>
      <c r="AB19" s="69">
        <f t="shared" si="1"/>
        <v>44986</v>
      </c>
      <c r="AC19" s="69">
        <f t="shared" si="1"/>
        <v>45017</v>
      </c>
      <c r="AD19" s="69">
        <f t="shared" si="1"/>
        <v>45047</v>
      </c>
      <c r="AE19" s="69">
        <f t="shared" si="1"/>
        <v>45078</v>
      </c>
      <c r="AF19" s="69">
        <f t="shared" si="1"/>
        <v>45108</v>
      </c>
      <c r="AG19" s="69">
        <f t="shared" si="1"/>
        <v>45139</v>
      </c>
      <c r="AH19" s="69">
        <f t="shared" si="1"/>
        <v>45170</v>
      </c>
      <c r="AI19" s="69">
        <f t="shared" si="1"/>
        <v>45200</v>
      </c>
      <c r="AJ19" s="69">
        <f t="shared" si="1"/>
        <v>45231</v>
      </c>
      <c r="AK19" s="69">
        <f t="shared" si="1"/>
        <v>45261</v>
      </c>
      <c r="AL19" s="69">
        <f t="shared" si="1"/>
        <v>45292</v>
      </c>
      <c r="AM19" s="69">
        <f t="shared" si="1"/>
        <v>45323</v>
      </c>
      <c r="AN19" s="69">
        <f t="shared" si="1"/>
        <v>45352</v>
      </c>
      <c r="AO19" s="69">
        <f t="shared" si="1"/>
        <v>45383</v>
      </c>
      <c r="AP19" s="69">
        <f t="shared" si="1"/>
        <v>45413</v>
      </c>
      <c r="AQ19" s="69">
        <f t="shared" si="1"/>
        <v>45444</v>
      </c>
      <c r="AR19" s="69">
        <f t="shared" si="1"/>
        <v>45474</v>
      </c>
      <c r="AS19" s="69">
        <f t="shared" si="1"/>
        <v>45505</v>
      </c>
      <c r="AT19" s="69">
        <f t="shared" si="1"/>
        <v>45536</v>
      </c>
      <c r="AU19" s="69">
        <f t="shared" si="1"/>
        <v>45566</v>
      </c>
      <c r="AV19" s="69">
        <f t="shared" si="1"/>
        <v>45597</v>
      </c>
      <c r="AW19" s="69">
        <f t="shared" si="1"/>
        <v>45627</v>
      </c>
      <c r="AX19" s="69">
        <f t="shared" si="1"/>
        <v>45658</v>
      </c>
      <c r="AY19" s="69">
        <f t="shared" si="1"/>
        <v>45689</v>
      </c>
      <c r="AZ19" s="69">
        <f t="shared" si="1"/>
        <v>45717</v>
      </c>
      <c r="BA19" s="69">
        <f t="shared" si="1"/>
        <v>45748</v>
      </c>
      <c r="BB19" s="69">
        <f t="shared" si="1"/>
        <v>45778</v>
      </c>
      <c r="BC19" s="69">
        <f t="shared" si="1"/>
        <v>45809</v>
      </c>
      <c r="BD19" s="69">
        <f t="shared" si="1"/>
        <v>45839</v>
      </c>
      <c r="BE19" s="69">
        <f t="shared" si="1"/>
        <v>45870</v>
      </c>
      <c r="BF19" s="69">
        <f t="shared" si="1"/>
        <v>45901</v>
      </c>
      <c r="BG19" s="69">
        <f t="shared" si="1"/>
        <v>45931</v>
      </c>
      <c r="BH19" s="69">
        <f t="shared" si="1"/>
        <v>45962</v>
      </c>
      <c r="BI19" s="69">
        <f t="shared" si="1"/>
        <v>45992</v>
      </c>
      <c r="BJ19" s="69">
        <f t="shared" si="1"/>
        <v>46023</v>
      </c>
      <c r="BK19" s="69">
        <f t="shared" si="1"/>
        <v>46054</v>
      </c>
      <c r="BL19" s="69">
        <f t="shared" si="1"/>
        <v>46082</v>
      </c>
      <c r="BM19" s="69">
        <f t="shared" si="1"/>
        <v>46113</v>
      </c>
      <c r="BN19" s="205">
        <f t="shared" si="1"/>
        <v>46143</v>
      </c>
      <c r="BO19" s="69">
        <f t="shared" si="1"/>
        <v>46174</v>
      </c>
      <c r="BP19" s="69">
        <f t="shared" si="1"/>
        <v>46204</v>
      </c>
      <c r="BQ19" s="69">
        <f t="shared" ref="BQ19:EB20" si="2">BQ1</f>
        <v>46235</v>
      </c>
      <c r="BR19" s="69">
        <f t="shared" si="2"/>
        <v>46266</v>
      </c>
      <c r="BS19" s="69">
        <f t="shared" si="2"/>
        <v>46296</v>
      </c>
      <c r="BT19" s="69">
        <f t="shared" si="2"/>
        <v>46327</v>
      </c>
      <c r="BU19" s="69">
        <f t="shared" si="2"/>
        <v>46357</v>
      </c>
      <c r="BV19" s="69">
        <f t="shared" si="2"/>
        <v>46388</v>
      </c>
      <c r="BW19" s="69">
        <f t="shared" si="2"/>
        <v>46419</v>
      </c>
      <c r="BX19" s="69">
        <f t="shared" si="2"/>
        <v>46447</v>
      </c>
      <c r="BY19" s="69">
        <f t="shared" si="2"/>
        <v>46478</v>
      </c>
      <c r="BZ19" s="69">
        <f t="shared" si="2"/>
        <v>46508</v>
      </c>
      <c r="CA19" s="69">
        <f t="shared" si="2"/>
        <v>46539</v>
      </c>
      <c r="CB19" s="69">
        <f t="shared" si="2"/>
        <v>46569</v>
      </c>
      <c r="CC19" s="69">
        <f t="shared" si="2"/>
        <v>46600</v>
      </c>
      <c r="CD19" s="69">
        <f t="shared" si="2"/>
        <v>46631</v>
      </c>
      <c r="CE19" s="69">
        <f t="shared" si="2"/>
        <v>46661</v>
      </c>
      <c r="CF19" s="69">
        <f t="shared" si="2"/>
        <v>46692</v>
      </c>
      <c r="CG19" s="69">
        <f t="shared" si="2"/>
        <v>46722</v>
      </c>
      <c r="CH19" s="69">
        <f t="shared" si="2"/>
        <v>46753</v>
      </c>
      <c r="CI19" s="69">
        <f t="shared" si="2"/>
        <v>46784</v>
      </c>
      <c r="CJ19" s="69">
        <f t="shared" si="2"/>
        <v>46813</v>
      </c>
      <c r="CK19" s="69">
        <f t="shared" si="2"/>
        <v>46844</v>
      </c>
      <c r="CL19" s="69">
        <f t="shared" si="2"/>
        <v>46874</v>
      </c>
      <c r="CM19" s="69">
        <f t="shared" si="2"/>
        <v>46905</v>
      </c>
      <c r="CN19" s="69">
        <f t="shared" si="2"/>
        <v>46935</v>
      </c>
      <c r="CO19" s="69">
        <f t="shared" si="2"/>
        <v>46966</v>
      </c>
      <c r="CP19" s="69">
        <f t="shared" si="2"/>
        <v>46997</v>
      </c>
      <c r="CQ19" s="69">
        <f t="shared" si="2"/>
        <v>47027</v>
      </c>
      <c r="CR19" s="69">
        <f t="shared" si="2"/>
        <v>47058</v>
      </c>
      <c r="CS19" s="69">
        <f t="shared" si="2"/>
        <v>47088</v>
      </c>
      <c r="CT19" s="69">
        <f t="shared" si="2"/>
        <v>47119</v>
      </c>
      <c r="CU19" s="69">
        <f t="shared" si="2"/>
        <v>47150</v>
      </c>
      <c r="CV19" s="69">
        <f t="shared" si="2"/>
        <v>47178</v>
      </c>
      <c r="CW19" s="69">
        <f t="shared" si="2"/>
        <v>47209</v>
      </c>
      <c r="CX19" s="69">
        <f t="shared" si="2"/>
        <v>47239</v>
      </c>
      <c r="CY19" s="69">
        <f t="shared" si="2"/>
        <v>47270</v>
      </c>
      <c r="CZ19" s="69">
        <f t="shared" si="2"/>
        <v>47300</v>
      </c>
      <c r="DA19" s="69">
        <f t="shared" si="2"/>
        <v>47331</v>
      </c>
      <c r="DB19" s="69">
        <f t="shared" si="2"/>
        <v>47362</v>
      </c>
      <c r="DC19" s="69">
        <f t="shared" si="2"/>
        <v>47392</v>
      </c>
      <c r="DD19" s="69">
        <f t="shared" si="2"/>
        <v>47423</v>
      </c>
      <c r="DE19" s="69">
        <f t="shared" si="2"/>
        <v>47453</v>
      </c>
      <c r="DF19" s="69">
        <f t="shared" si="2"/>
        <v>47484</v>
      </c>
      <c r="DG19" s="69">
        <f t="shared" si="2"/>
        <v>47515</v>
      </c>
      <c r="DH19" s="69">
        <f t="shared" si="2"/>
        <v>47543</v>
      </c>
      <c r="DI19" s="69">
        <f t="shared" si="2"/>
        <v>47574</v>
      </c>
      <c r="DJ19" s="69">
        <f t="shared" si="2"/>
        <v>47604</v>
      </c>
      <c r="DK19" s="69">
        <f t="shared" si="2"/>
        <v>47635</v>
      </c>
      <c r="DL19" s="69">
        <f t="shared" si="2"/>
        <v>47665</v>
      </c>
      <c r="DM19" s="69">
        <f t="shared" si="2"/>
        <v>47696</v>
      </c>
      <c r="DN19" s="69">
        <f t="shared" si="2"/>
        <v>47727</v>
      </c>
      <c r="DO19" s="69">
        <f t="shared" si="2"/>
        <v>47757</v>
      </c>
      <c r="DP19" s="69">
        <f t="shared" si="2"/>
        <v>47788</v>
      </c>
      <c r="DQ19" s="69">
        <f t="shared" si="2"/>
        <v>47818</v>
      </c>
      <c r="DR19" s="69">
        <f t="shared" si="2"/>
        <v>47849</v>
      </c>
      <c r="DS19" s="69">
        <f t="shared" si="2"/>
        <v>47880</v>
      </c>
      <c r="DT19" s="69">
        <f t="shared" si="2"/>
        <v>47908</v>
      </c>
      <c r="DU19" s="69">
        <f t="shared" si="2"/>
        <v>47939</v>
      </c>
      <c r="DV19" s="69">
        <f t="shared" si="2"/>
        <v>47969</v>
      </c>
      <c r="DW19" s="69">
        <f t="shared" si="2"/>
        <v>48000</v>
      </c>
      <c r="DX19" s="69">
        <f t="shared" si="2"/>
        <v>48030</v>
      </c>
      <c r="DY19" s="69">
        <f t="shared" si="2"/>
        <v>48061</v>
      </c>
      <c r="DZ19" s="69">
        <f t="shared" si="2"/>
        <v>48092</v>
      </c>
      <c r="EA19" s="69">
        <f t="shared" si="2"/>
        <v>48122</v>
      </c>
      <c r="EB19" s="69">
        <f t="shared" si="2"/>
        <v>48153</v>
      </c>
      <c r="EC19" s="69">
        <f t="shared" ref="EC19:GN20" si="3">EC1</f>
        <v>48183</v>
      </c>
      <c r="ED19" s="69">
        <f t="shared" si="3"/>
        <v>48214</v>
      </c>
      <c r="EE19" s="69">
        <f t="shared" si="3"/>
        <v>48245</v>
      </c>
      <c r="EF19" s="69">
        <f t="shared" si="3"/>
        <v>48274</v>
      </c>
      <c r="EG19" s="69">
        <f t="shared" si="3"/>
        <v>48305</v>
      </c>
      <c r="EH19" s="69">
        <f t="shared" si="3"/>
        <v>48335</v>
      </c>
      <c r="EI19" s="69">
        <f t="shared" si="3"/>
        <v>48366</v>
      </c>
      <c r="EJ19" s="69">
        <f t="shared" si="3"/>
        <v>48396</v>
      </c>
      <c r="EK19" s="69">
        <f t="shared" si="3"/>
        <v>48427</v>
      </c>
      <c r="EL19" s="69">
        <f t="shared" si="3"/>
        <v>48458</v>
      </c>
      <c r="EM19" s="69">
        <f t="shared" si="3"/>
        <v>48488</v>
      </c>
      <c r="EN19" s="69">
        <f t="shared" si="3"/>
        <v>48519</v>
      </c>
      <c r="EO19" s="69">
        <f t="shared" si="3"/>
        <v>48549</v>
      </c>
      <c r="EP19" s="69">
        <f t="shared" si="3"/>
        <v>48580</v>
      </c>
      <c r="EQ19" s="69">
        <f t="shared" si="3"/>
        <v>48611</v>
      </c>
      <c r="ER19" s="69">
        <f t="shared" si="3"/>
        <v>48639</v>
      </c>
      <c r="ES19" s="69">
        <f t="shared" si="3"/>
        <v>48670</v>
      </c>
      <c r="ET19" s="69">
        <f t="shared" si="3"/>
        <v>48700</v>
      </c>
      <c r="EU19" s="69">
        <f t="shared" si="3"/>
        <v>48731</v>
      </c>
      <c r="EV19" s="69">
        <f t="shared" si="3"/>
        <v>48761</v>
      </c>
      <c r="EW19" s="69">
        <f t="shared" si="3"/>
        <v>48792</v>
      </c>
      <c r="EX19" s="69">
        <f t="shared" si="3"/>
        <v>48823</v>
      </c>
      <c r="EY19" s="69">
        <f t="shared" si="3"/>
        <v>48853</v>
      </c>
      <c r="EZ19" s="69">
        <f t="shared" si="3"/>
        <v>48884</v>
      </c>
      <c r="FA19" s="69">
        <f t="shared" si="3"/>
        <v>48914</v>
      </c>
      <c r="FB19" s="69">
        <f t="shared" si="3"/>
        <v>48945</v>
      </c>
      <c r="FC19" s="69">
        <f t="shared" si="3"/>
        <v>48976</v>
      </c>
      <c r="FD19" s="69">
        <f t="shared" si="3"/>
        <v>49004</v>
      </c>
      <c r="FE19" s="69">
        <f t="shared" si="3"/>
        <v>49035</v>
      </c>
      <c r="FF19" s="69">
        <f t="shared" si="3"/>
        <v>49065</v>
      </c>
      <c r="FG19" s="69">
        <f t="shared" si="3"/>
        <v>49096</v>
      </c>
      <c r="FH19" s="69">
        <f t="shared" si="3"/>
        <v>49126</v>
      </c>
      <c r="FI19" s="69">
        <f t="shared" si="3"/>
        <v>49157</v>
      </c>
      <c r="FJ19" s="69">
        <f t="shared" si="3"/>
        <v>49188</v>
      </c>
      <c r="FK19" s="69">
        <f t="shared" si="3"/>
        <v>49218</v>
      </c>
      <c r="FL19" s="69">
        <f t="shared" si="3"/>
        <v>49249</v>
      </c>
      <c r="FM19" s="69">
        <f t="shared" si="3"/>
        <v>49279</v>
      </c>
      <c r="FN19" s="69">
        <f t="shared" si="3"/>
        <v>49310</v>
      </c>
      <c r="FO19" s="69">
        <f t="shared" si="3"/>
        <v>49341</v>
      </c>
      <c r="FP19" s="69">
        <f t="shared" si="3"/>
        <v>49369</v>
      </c>
      <c r="FQ19" s="69">
        <f t="shared" si="3"/>
        <v>49400</v>
      </c>
      <c r="FR19" s="69">
        <f t="shared" si="3"/>
        <v>49430</v>
      </c>
      <c r="FS19" s="69">
        <f t="shared" si="3"/>
        <v>49461</v>
      </c>
      <c r="FT19" s="69">
        <f t="shared" si="3"/>
        <v>49491</v>
      </c>
      <c r="FU19" s="69">
        <f t="shared" si="3"/>
        <v>49522</v>
      </c>
      <c r="FV19" s="69">
        <f t="shared" si="3"/>
        <v>49553</v>
      </c>
      <c r="FW19" s="69">
        <f t="shared" si="3"/>
        <v>49583</v>
      </c>
      <c r="FX19" s="69">
        <f t="shared" si="3"/>
        <v>49614</v>
      </c>
      <c r="FY19" s="69">
        <f t="shared" si="3"/>
        <v>49644</v>
      </c>
      <c r="FZ19" s="69">
        <f t="shared" si="3"/>
        <v>49675</v>
      </c>
      <c r="GA19" s="69">
        <f t="shared" si="3"/>
        <v>49706</v>
      </c>
      <c r="GB19" s="69">
        <f t="shared" si="3"/>
        <v>49735</v>
      </c>
      <c r="GC19" s="69">
        <f t="shared" si="3"/>
        <v>49766</v>
      </c>
      <c r="GD19" s="69">
        <f t="shared" si="3"/>
        <v>49796</v>
      </c>
      <c r="GE19" s="69">
        <f t="shared" si="3"/>
        <v>49827</v>
      </c>
      <c r="GF19" s="69">
        <f t="shared" si="3"/>
        <v>49857</v>
      </c>
      <c r="GG19" s="69">
        <f t="shared" si="3"/>
        <v>49888</v>
      </c>
      <c r="GH19" s="69">
        <f t="shared" si="3"/>
        <v>49919</v>
      </c>
      <c r="GI19" s="69">
        <f t="shared" si="3"/>
        <v>49949</v>
      </c>
      <c r="GJ19" s="69">
        <f t="shared" si="3"/>
        <v>49980</v>
      </c>
      <c r="GK19" s="69">
        <f t="shared" si="3"/>
        <v>50010</v>
      </c>
      <c r="GL19" s="69">
        <f t="shared" si="3"/>
        <v>50041</v>
      </c>
      <c r="GM19" s="69">
        <f t="shared" si="3"/>
        <v>50072</v>
      </c>
      <c r="GN19" s="69">
        <f t="shared" si="3"/>
        <v>50100</v>
      </c>
      <c r="GO19" s="69">
        <f t="shared" ref="GO19:IZ20" si="4">GO1</f>
        <v>50131</v>
      </c>
      <c r="GP19" s="69">
        <f t="shared" si="4"/>
        <v>50161</v>
      </c>
      <c r="GQ19" s="69">
        <f t="shared" si="4"/>
        <v>50192</v>
      </c>
      <c r="GR19" s="69">
        <f t="shared" si="4"/>
        <v>50222</v>
      </c>
      <c r="GS19" s="69">
        <f t="shared" si="4"/>
        <v>50253</v>
      </c>
      <c r="GT19" s="69">
        <f t="shared" si="4"/>
        <v>50284</v>
      </c>
      <c r="GU19" s="69">
        <f t="shared" si="4"/>
        <v>50314</v>
      </c>
      <c r="GV19" s="69">
        <f t="shared" si="4"/>
        <v>50345</v>
      </c>
      <c r="GW19" s="69">
        <f t="shared" si="4"/>
        <v>50375</v>
      </c>
      <c r="GX19" s="69">
        <f t="shared" si="4"/>
        <v>50406</v>
      </c>
      <c r="GY19" s="69">
        <f t="shared" si="4"/>
        <v>50437</v>
      </c>
      <c r="GZ19" s="69">
        <f t="shared" si="4"/>
        <v>50465</v>
      </c>
      <c r="HA19" s="69">
        <f t="shared" si="4"/>
        <v>50496</v>
      </c>
      <c r="HB19" s="69">
        <f t="shared" si="4"/>
        <v>50526</v>
      </c>
      <c r="HC19" s="69">
        <f t="shared" si="4"/>
        <v>50557</v>
      </c>
      <c r="HD19" s="69">
        <f t="shared" si="4"/>
        <v>50587</v>
      </c>
      <c r="HE19" s="69">
        <f t="shared" si="4"/>
        <v>50618</v>
      </c>
      <c r="HF19" s="69">
        <f t="shared" si="4"/>
        <v>50649</v>
      </c>
      <c r="HG19" s="69">
        <f t="shared" si="4"/>
        <v>50679</v>
      </c>
      <c r="HH19" s="69">
        <f t="shared" si="4"/>
        <v>50710</v>
      </c>
      <c r="HI19" s="69">
        <f t="shared" si="4"/>
        <v>50740</v>
      </c>
      <c r="HJ19" s="69">
        <f t="shared" si="4"/>
        <v>50771</v>
      </c>
      <c r="HK19" s="69">
        <f t="shared" si="4"/>
        <v>50802</v>
      </c>
      <c r="HL19" s="69">
        <f t="shared" si="4"/>
        <v>50830</v>
      </c>
      <c r="HM19" s="69">
        <f t="shared" si="4"/>
        <v>50861</v>
      </c>
      <c r="HN19" s="69">
        <f t="shared" si="4"/>
        <v>50891</v>
      </c>
      <c r="HO19" s="69">
        <f t="shared" si="4"/>
        <v>50922</v>
      </c>
      <c r="HP19" s="69">
        <f t="shared" si="4"/>
        <v>50952</v>
      </c>
      <c r="HQ19" s="69">
        <f t="shared" si="4"/>
        <v>50983</v>
      </c>
      <c r="HR19" s="69">
        <f t="shared" si="4"/>
        <v>51014</v>
      </c>
      <c r="HS19" s="69">
        <f t="shared" si="4"/>
        <v>51044</v>
      </c>
      <c r="HT19" s="69">
        <f t="shared" si="4"/>
        <v>51075</v>
      </c>
      <c r="HU19" s="69">
        <f t="shared" si="4"/>
        <v>51105</v>
      </c>
      <c r="HV19" s="69">
        <f t="shared" si="4"/>
        <v>51136</v>
      </c>
      <c r="HW19" s="69">
        <f t="shared" si="4"/>
        <v>51167</v>
      </c>
      <c r="HX19" s="69">
        <f t="shared" si="4"/>
        <v>51196</v>
      </c>
      <c r="HY19" s="69">
        <f t="shared" si="4"/>
        <v>51227</v>
      </c>
      <c r="HZ19" s="69">
        <f t="shared" si="4"/>
        <v>51257</v>
      </c>
      <c r="IA19" s="69">
        <f t="shared" si="4"/>
        <v>51288</v>
      </c>
      <c r="IB19" s="69">
        <f t="shared" si="4"/>
        <v>51318</v>
      </c>
      <c r="IC19" s="69">
        <f t="shared" si="4"/>
        <v>51349</v>
      </c>
      <c r="ID19" s="69">
        <f t="shared" si="4"/>
        <v>51380</v>
      </c>
      <c r="IE19" s="69">
        <f t="shared" si="4"/>
        <v>51410</v>
      </c>
      <c r="IF19" s="69">
        <f t="shared" si="4"/>
        <v>51441</v>
      </c>
      <c r="IG19" s="69">
        <f t="shared" si="4"/>
        <v>51471</v>
      </c>
      <c r="IH19" s="69">
        <f t="shared" si="4"/>
        <v>51502</v>
      </c>
      <c r="II19" s="69">
        <f t="shared" si="4"/>
        <v>51533</v>
      </c>
      <c r="IJ19" s="69">
        <f t="shared" si="4"/>
        <v>51561</v>
      </c>
      <c r="IK19" s="69">
        <f t="shared" si="4"/>
        <v>51592</v>
      </c>
      <c r="IL19" s="69">
        <f t="shared" si="4"/>
        <v>51622</v>
      </c>
      <c r="IM19" s="69">
        <f t="shared" si="4"/>
        <v>51653</v>
      </c>
      <c r="IN19" s="69">
        <f t="shared" si="4"/>
        <v>51683</v>
      </c>
      <c r="IO19" s="69">
        <f t="shared" si="4"/>
        <v>51714</v>
      </c>
      <c r="IP19" s="69">
        <f t="shared" si="4"/>
        <v>51745</v>
      </c>
      <c r="IQ19" s="69">
        <f t="shared" si="4"/>
        <v>51775</v>
      </c>
      <c r="IR19" s="69">
        <f t="shared" si="4"/>
        <v>51806</v>
      </c>
      <c r="IS19" s="69">
        <f t="shared" si="4"/>
        <v>51836</v>
      </c>
      <c r="IT19" s="69">
        <f t="shared" si="4"/>
        <v>51867</v>
      </c>
      <c r="IU19" s="69">
        <f t="shared" si="4"/>
        <v>51898</v>
      </c>
      <c r="IV19" s="69">
        <f t="shared" si="4"/>
        <v>51926</v>
      </c>
      <c r="IW19" s="69">
        <f t="shared" si="4"/>
        <v>51957</v>
      </c>
      <c r="IX19" s="69">
        <f t="shared" si="4"/>
        <v>51987</v>
      </c>
      <c r="IY19" s="69">
        <f t="shared" si="4"/>
        <v>52018</v>
      </c>
      <c r="IZ19" s="69">
        <f t="shared" si="4"/>
        <v>52048</v>
      </c>
      <c r="JA19" s="69">
        <f t="shared" ref="JA19:KG20" si="5">JA1</f>
        <v>52079</v>
      </c>
      <c r="JB19" s="69">
        <f t="shared" si="5"/>
        <v>52110</v>
      </c>
      <c r="JC19" s="69">
        <f t="shared" si="5"/>
        <v>52140</v>
      </c>
      <c r="JD19" s="69">
        <f t="shared" si="5"/>
        <v>52171</v>
      </c>
      <c r="JE19" s="69">
        <f t="shared" si="5"/>
        <v>52201</v>
      </c>
      <c r="JF19" s="69">
        <f t="shared" si="5"/>
        <v>52232</v>
      </c>
      <c r="JG19" s="69">
        <f t="shared" si="5"/>
        <v>52263</v>
      </c>
      <c r="JH19" s="69">
        <f t="shared" si="5"/>
        <v>52291</v>
      </c>
      <c r="JI19" s="69">
        <f t="shared" si="5"/>
        <v>52322</v>
      </c>
      <c r="JJ19" s="69">
        <f t="shared" si="5"/>
        <v>52352</v>
      </c>
      <c r="JK19" s="69">
        <f t="shared" si="5"/>
        <v>52383</v>
      </c>
      <c r="JL19" s="69">
        <f t="shared" si="5"/>
        <v>52413</v>
      </c>
      <c r="JM19" s="69">
        <f t="shared" si="5"/>
        <v>52444</v>
      </c>
      <c r="JN19" s="69">
        <f t="shared" si="5"/>
        <v>52475</v>
      </c>
      <c r="JO19" s="69">
        <f t="shared" si="5"/>
        <v>52505</v>
      </c>
      <c r="JP19" s="69">
        <f t="shared" si="5"/>
        <v>52536</v>
      </c>
      <c r="JQ19" s="69">
        <f t="shared" si="5"/>
        <v>52566</v>
      </c>
      <c r="JR19" s="69">
        <f t="shared" si="5"/>
        <v>52597</v>
      </c>
      <c r="JS19" s="69">
        <f t="shared" si="5"/>
        <v>52628</v>
      </c>
      <c r="JT19" s="69">
        <f t="shared" si="5"/>
        <v>52657</v>
      </c>
      <c r="JU19" s="69">
        <f t="shared" si="5"/>
        <v>52688</v>
      </c>
      <c r="JV19" s="69">
        <f t="shared" si="5"/>
        <v>52718</v>
      </c>
      <c r="JW19" s="69">
        <f t="shared" si="5"/>
        <v>52749</v>
      </c>
      <c r="JX19" s="69">
        <f t="shared" si="5"/>
        <v>52779</v>
      </c>
      <c r="JY19" s="69">
        <f t="shared" si="5"/>
        <v>52810</v>
      </c>
      <c r="JZ19" s="69">
        <f t="shared" si="5"/>
        <v>52841</v>
      </c>
      <c r="KA19" s="69">
        <f t="shared" si="5"/>
        <v>52871</v>
      </c>
      <c r="KB19" s="69">
        <f t="shared" si="5"/>
        <v>52902</v>
      </c>
      <c r="KC19" s="69">
        <f t="shared" si="5"/>
        <v>52932</v>
      </c>
      <c r="KD19" s="69">
        <f t="shared" si="5"/>
        <v>52963</v>
      </c>
      <c r="KE19" s="69">
        <f t="shared" si="5"/>
        <v>52994</v>
      </c>
      <c r="KF19" s="69">
        <f t="shared" si="5"/>
        <v>53022</v>
      </c>
      <c r="KG19" s="70">
        <f t="shared" si="5"/>
        <v>53053</v>
      </c>
    </row>
    <row r="20" spans="1:365" s="1" customFormat="1" outlineLevel="1">
      <c r="B20" s="489" t="s">
        <v>147</v>
      </c>
      <c r="C20" s="57" t="s">
        <v>712</v>
      </c>
      <c r="D20" s="44">
        <f>BN20</f>
        <v>38201.269841071815</v>
      </c>
      <c r="E20" s="33">
        <f>E2</f>
        <v>0</v>
      </c>
      <c r="F20" s="34">
        <f>F2</f>
        <v>509.6</v>
      </c>
      <c r="G20" s="34">
        <f>G2</f>
        <v>30509.599999999999</v>
      </c>
      <c r="H20" s="34">
        <f t="shared" si="1"/>
        <v>25742.81684704655</v>
      </c>
      <c r="I20" s="34">
        <f t="shared" si="1"/>
        <v>509.6</v>
      </c>
      <c r="J20" s="34">
        <f t="shared" si="1"/>
        <v>36384.257427343407</v>
      </c>
      <c r="K20" s="34">
        <f t="shared" si="1"/>
        <v>20767.896369424536</v>
      </c>
      <c r="L20" s="34">
        <f t="shared" si="1"/>
        <v>9937.2193686871578</v>
      </c>
      <c r="M20" s="34">
        <f t="shared" si="1"/>
        <v>5122.1593875510425</v>
      </c>
      <c r="N20" s="34">
        <f t="shared" si="1"/>
        <v>7141.3101976971666</v>
      </c>
      <c r="O20" s="34">
        <f t="shared" si="1"/>
        <v>36323.776037724987</v>
      </c>
      <c r="P20" s="34">
        <f t="shared" si="1"/>
        <v>35863.684311363635</v>
      </c>
      <c r="Q20" s="34">
        <f t="shared" si="1"/>
        <v>5312.0585619293015</v>
      </c>
      <c r="R20" s="34">
        <f t="shared" si="1"/>
        <v>5477.6932386708031</v>
      </c>
      <c r="S20" s="34">
        <f t="shared" si="1"/>
        <v>53433.663984716906</v>
      </c>
      <c r="T20" s="34">
        <f t="shared" si="1"/>
        <v>2795.2437829510832</v>
      </c>
      <c r="U20" s="34">
        <f t="shared" si="1"/>
        <v>5544.5095949565584</v>
      </c>
      <c r="V20" s="34">
        <f t="shared" si="1"/>
        <v>86089.259738068038</v>
      </c>
      <c r="W20" s="34">
        <f t="shared" si="1"/>
        <v>4334.2454962396987</v>
      </c>
      <c r="X20" s="34">
        <f t="shared" si="1"/>
        <v>71633.072809608275</v>
      </c>
      <c r="Y20" s="34">
        <f t="shared" si="1"/>
        <v>79906.860966679378</v>
      </c>
      <c r="Z20" s="34">
        <f t="shared" si="1"/>
        <v>4186.0384362348741</v>
      </c>
      <c r="AA20" s="34">
        <f t="shared" si="1"/>
        <v>33913.130700467613</v>
      </c>
      <c r="AB20" s="34">
        <f t="shared" si="1"/>
        <v>2911.3579134837273</v>
      </c>
      <c r="AC20" s="34">
        <f t="shared" si="1"/>
        <v>245912.86659471641</v>
      </c>
      <c r="AD20" s="34">
        <f t="shared" si="1"/>
        <v>3109.2695495655485</v>
      </c>
      <c r="AE20" s="34">
        <f t="shared" si="1"/>
        <v>29851.247475874141</v>
      </c>
      <c r="AF20" s="34">
        <f t="shared" si="1"/>
        <v>7583.103475269405</v>
      </c>
      <c r="AG20" s="34">
        <f t="shared" si="1"/>
        <v>16006.230487043727</v>
      </c>
      <c r="AH20" s="34">
        <f t="shared" si="1"/>
        <v>3351.4376005071686</v>
      </c>
      <c r="AI20" s="34">
        <f t="shared" si="1"/>
        <v>3420.8041243988591</v>
      </c>
      <c r="AJ20" s="34">
        <f t="shared" si="1"/>
        <v>22493.695103703438</v>
      </c>
      <c r="AK20" s="34">
        <f t="shared" si="1"/>
        <v>8971.9803732536602</v>
      </c>
      <c r="AL20" s="34">
        <f t="shared" si="1"/>
        <v>153833.36173117292</v>
      </c>
      <c r="AM20" s="34">
        <f t="shared" si="1"/>
        <v>41402.237821817558</v>
      </c>
      <c r="AN20" s="34">
        <f t="shared" si="1"/>
        <v>16004.646102911247</v>
      </c>
      <c r="AO20" s="34">
        <f t="shared" si="1"/>
        <v>255391.10505225981</v>
      </c>
      <c r="AP20" s="34">
        <f t="shared" si="1"/>
        <v>17555.384409919156</v>
      </c>
      <c r="AQ20" s="34">
        <f t="shared" si="1"/>
        <v>14621.362659647293</v>
      </c>
      <c r="AR20" s="34">
        <f t="shared" si="1"/>
        <v>10982.119828288072</v>
      </c>
      <c r="AS20" s="34">
        <f t="shared" si="1"/>
        <v>12587.159765120923</v>
      </c>
      <c r="AT20" s="34">
        <f t="shared" si="1"/>
        <v>12076.2637953167</v>
      </c>
      <c r="AU20" s="34">
        <f t="shared" si="1"/>
        <v>16693.768938339319</v>
      </c>
      <c r="AV20" s="34">
        <f t="shared" si="1"/>
        <v>90416.793662978191</v>
      </c>
      <c r="AW20" s="34">
        <f t="shared" si="1"/>
        <v>96732.481320770225</v>
      </c>
      <c r="AX20" s="34">
        <f t="shared" si="1"/>
        <v>21250.167807507831</v>
      </c>
      <c r="AY20" s="34">
        <f t="shared" si="1"/>
        <v>49145.841914148419</v>
      </c>
      <c r="AZ20" s="34">
        <f t="shared" si="1"/>
        <v>264461.59295614011</v>
      </c>
      <c r="BA20" s="34">
        <f t="shared" si="1"/>
        <v>39112.733412299756</v>
      </c>
      <c r="BB20" s="34">
        <f t="shared" si="1"/>
        <v>39176.354595833254</v>
      </c>
      <c r="BC20" s="34">
        <f t="shared" si="1"/>
        <v>67375.396133581497</v>
      </c>
      <c r="BD20" s="34">
        <f t="shared" si="1"/>
        <v>41867.689894725299</v>
      </c>
      <c r="BE20" s="34">
        <f t="shared" si="1"/>
        <v>47048.521651589603</v>
      </c>
      <c r="BF20" s="34">
        <f t="shared" si="1"/>
        <v>27046.493878751942</v>
      </c>
      <c r="BG20" s="34">
        <f t="shared" si="1"/>
        <v>27789.200820931292</v>
      </c>
      <c r="BH20" s="34">
        <f t="shared" si="1"/>
        <v>37580.024724199182</v>
      </c>
      <c r="BI20" s="34">
        <f t="shared" si="1"/>
        <v>27060.781020972012</v>
      </c>
      <c r="BJ20" s="34">
        <f t="shared" si="1"/>
        <v>90614.578212867273</v>
      </c>
      <c r="BK20" s="34">
        <f t="shared" si="1"/>
        <v>75977.8788597206</v>
      </c>
      <c r="BL20" s="34">
        <f t="shared" si="1"/>
        <v>42909.278718675298</v>
      </c>
      <c r="BM20" s="34">
        <f t="shared" si="1"/>
        <v>104744.11494642447</v>
      </c>
      <c r="BN20" s="206">
        <f t="shared" si="1"/>
        <v>38201.269841071815</v>
      </c>
      <c r="BO20" s="34">
        <f t="shared" si="1"/>
        <v>19793.563383930334</v>
      </c>
      <c r="BP20" s="34">
        <f t="shared" si="1"/>
        <v>43790.546564054719</v>
      </c>
      <c r="BQ20" s="34">
        <f t="shared" si="2"/>
        <v>218969.52859249391</v>
      </c>
      <c r="BR20" s="34">
        <f t="shared" si="2"/>
        <v>15288.095130207861</v>
      </c>
      <c r="BS20" s="34">
        <f t="shared" si="2"/>
        <v>129166.07142927227</v>
      </c>
      <c r="BT20" s="34">
        <f t="shared" si="2"/>
        <v>90429.475633596652</v>
      </c>
      <c r="BU20" s="34">
        <f t="shared" si="2"/>
        <v>150284.26610136655</v>
      </c>
      <c r="BV20" s="34">
        <f t="shared" si="2"/>
        <v>78643.691333622861</v>
      </c>
      <c r="BW20" s="34">
        <f t="shared" si="2"/>
        <v>101173.8867501762</v>
      </c>
      <c r="BX20" s="34">
        <f t="shared" si="2"/>
        <v>322051.79925447452</v>
      </c>
      <c r="BY20" s="34">
        <f t="shared" si="2"/>
        <v>300451.43670493527</v>
      </c>
      <c r="BZ20" s="34">
        <f t="shared" si="2"/>
        <v>442466.20674009022</v>
      </c>
      <c r="CA20" s="34">
        <f t="shared" si="2"/>
        <v>284698.93790127098</v>
      </c>
      <c r="CB20" s="34">
        <f t="shared" si="2"/>
        <v>285630.4143896756</v>
      </c>
      <c r="CC20" s="34">
        <f t="shared" si="2"/>
        <v>296950.73127017781</v>
      </c>
      <c r="CD20" s="34">
        <f t="shared" si="2"/>
        <v>361310.99926454958</v>
      </c>
      <c r="CE20" s="34">
        <f t="shared" si="2"/>
        <v>309910.70070401143</v>
      </c>
      <c r="CF20" s="34">
        <f t="shared" si="2"/>
        <v>297069.15258406685</v>
      </c>
      <c r="CG20" s="34">
        <f t="shared" si="2"/>
        <v>304608.3312619566</v>
      </c>
      <c r="CH20" s="34">
        <f t="shared" si="2"/>
        <v>294683.35149726592</v>
      </c>
      <c r="CI20" s="34">
        <f t="shared" si="2"/>
        <v>299161.56506550009</v>
      </c>
      <c r="CJ20" s="34">
        <f t="shared" si="2"/>
        <v>296436.71522263554</v>
      </c>
      <c r="CK20" s="34">
        <f t="shared" si="2"/>
        <v>939175.02502895775</v>
      </c>
      <c r="CL20" s="34">
        <f t="shared" si="2"/>
        <v>287883.06400574732</v>
      </c>
      <c r="CM20" s="34">
        <f t="shared" si="2"/>
        <v>409019.92958225601</v>
      </c>
      <c r="CN20" s="34">
        <f t="shared" si="2"/>
        <v>666645.0105721876</v>
      </c>
      <c r="CO20" s="34">
        <f t="shared" si="2"/>
        <v>583050.63853474602</v>
      </c>
      <c r="CP20" s="34">
        <f t="shared" si="2"/>
        <v>394212.815330485</v>
      </c>
      <c r="CQ20" s="34">
        <f t="shared" si="2"/>
        <v>569650.35564646497</v>
      </c>
      <c r="CR20" s="34">
        <f t="shared" si="2"/>
        <v>848044.99314111494</v>
      </c>
      <c r="CS20" s="34">
        <f t="shared" si="2"/>
        <v>541737.93668704596</v>
      </c>
      <c r="CT20" s="34">
        <f t="shared" si="2"/>
        <v>468022.72898351413</v>
      </c>
      <c r="CU20" s="34">
        <f t="shared" si="2"/>
        <v>262635.86946825351</v>
      </c>
      <c r="CV20" s="34">
        <f t="shared" si="2"/>
        <v>234647.03910214349</v>
      </c>
      <c r="CW20" s="34">
        <f t="shared" si="2"/>
        <v>177281.94291264581</v>
      </c>
      <c r="CX20" s="34">
        <f t="shared" si="2"/>
        <v>96248.932311933197</v>
      </c>
      <c r="CY20" s="34">
        <f t="shared" si="2"/>
        <v>96889.051772089384</v>
      </c>
      <c r="CZ20" s="34">
        <f t="shared" si="2"/>
        <v>55937.663410226487</v>
      </c>
      <c r="DA20" s="34">
        <f t="shared" si="2"/>
        <v>80519.743624860203</v>
      </c>
      <c r="DB20" s="34">
        <f t="shared" si="2"/>
        <v>58105.0094753843</v>
      </c>
      <c r="DC20" s="34">
        <f t="shared" si="2"/>
        <v>66265.699277921798</v>
      </c>
      <c r="DD20" s="34">
        <f t="shared" si="2"/>
        <v>64303.151600004087</v>
      </c>
      <c r="DE20" s="34">
        <f t="shared" si="2"/>
        <v>47565.656715409103</v>
      </c>
      <c r="DF20" s="34">
        <f t="shared" si="2"/>
        <v>52151.441873781994</v>
      </c>
      <c r="DG20" s="34">
        <f t="shared" si="2"/>
        <v>43652.984394332001</v>
      </c>
      <c r="DH20" s="34">
        <f t="shared" si="2"/>
        <v>25180.749552575198</v>
      </c>
      <c r="DI20" s="34">
        <f t="shared" si="2"/>
        <v>19286.491404513497</v>
      </c>
      <c r="DJ20" s="34">
        <f t="shared" si="2"/>
        <v>19286.491404513497</v>
      </c>
      <c r="DK20" s="34">
        <f t="shared" si="2"/>
        <v>588.224999999999</v>
      </c>
      <c r="DL20" s="34">
        <f t="shared" si="2"/>
        <v>588.224999999999</v>
      </c>
      <c r="DM20" s="34">
        <f t="shared" si="2"/>
        <v>8588.2249999999985</v>
      </c>
      <c r="DN20" s="34">
        <f t="shared" si="2"/>
        <v>588.224999999999</v>
      </c>
      <c r="DO20" s="34">
        <f t="shared" si="2"/>
        <v>588.224999999999</v>
      </c>
      <c r="DP20" s="34">
        <f t="shared" si="2"/>
        <v>588.224999999999</v>
      </c>
      <c r="DQ20" s="34">
        <f t="shared" si="2"/>
        <v>2788.224999999999</v>
      </c>
      <c r="DR20" s="34">
        <f t="shared" si="2"/>
        <v>588.224999999999</v>
      </c>
      <c r="DS20" s="34">
        <f t="shared" si="2"/>
        <v>588.224999999999</v>
      </c>
      <c r="DT20" s="34">
        <f t="shared" si="2"/>
        <v>588.224999999999</v>
      </c>
      <c r="DU20" s="34">
        <f t="shared" si="2"/>
        <v>588.224999999999</v>
      </c>
      <c r="DV20" s="34">
        <f t="shared" si="2"/>
        <v>588.224999999999</v>
      </c>
      <c r="DW20" s="34">
        <f t="shared" si="2"/>
        <v>588.224999999999</v>
      </c>
      <c r="DX20" s="34">
        <f t="shared" si="2"/>
        <v>588.224999999999</v>
      </c>
      <c r="DY20" s="34">
        <f t="shared" si="2"/>
        <v>588.224999999999</v>
      </c>
      <c r="DZ20" s="34">
        <f t="shared" si="2"/>
        <v>588.224999999999</v>
      </c>
      <c r="EA20" s="34">
        <f t="shared" si="2"/>
        <v>588.224999999999</v>
      </c>
      <c r="EB20" s="34">
        <f t="shared" si="2"/>
        <v>588.224999999999</v>
      </c>
      <c r="EC20" s="34">
        <f t="shared" si="3"/>
        <v>588.224999999999</v>
      </c>
      <c r="ED20" s="34">
        <f t="shared" si="3"/>
        <v>588.224999999999</v>
      </c>
      <c r="EE20" s="34">
        <f t="shared" si="3"/>
        <v>588.224999999999</v>
      </c>
      <c r="EF20" s="34">
        <f t="shared" si="3"/>
        <v>588.224999999999</v>
      </c>
      <c r="EG20" s="34">
        <f t="shared" si="3"/>
        <v>588.224999999999</v>
      </c>
      <c r="EH20" s="34">
        <f t="shared" si="3"/>
        <v>588.224999999999</v>
      </c>
      <c r="EI20" s="34">
        <f t="shared" si="3"/>
        <v>588.224999999999</v>
      </c>
      <c r="EJ20" s="34">
        <f t="shared" si="3"/>
        <v>588.224999999999</v>
      </c>
      <c r="EK20" s="34">
        <f t="shared" si="3"/>
        <v>588.224999999999</v>
      </c>
      <c r="EL20" s="34">
        <f t="shared" si="3"/>
        <v>588.224999999999</v>
      </c>
      <c r="EM20" s="34">
        <f t="shared" si="3"/>
        <v>588.224999999999</v>
      </c>
      <c r="EN20" s="34">
        <f t="shared" si="3"/>
        <v>588.224999999999</v>
      </c>
      <c r="EO20" s="34">
        <f t="shared" si="3"/>
        <v>588.224999999999</v>
      </c>
      <c r="EP20" s="34">
        <f t="shared" si="3"/>
        <v>588.224999999999</v>
      </c>
      <c r="EQ20" s="34">
        <f t="shared" si="3"/>
        <v>588.224999999999</v>
      </c>
      <c r="ER20" s="34">
        <f t="shared" si="3"/>
        <v>588.224999999999</v>
      </c>
      <c r="ES20" s="34">
        <f t="shared" si="3"/>
        <v>588.224999999999</v>
      </c>
      <c r="ET20" s="34">
        <f t="shared" si="3"/>
        <v>588.224999999999</v>
      </c>
      <c r="EU20" s="34">
        <f t="shared" si="3"/>
        <v>588.224999999999</v>
      </c>
      <c r="EV20" s="34">
        <f t="shared" si="3"/>
        <v>588.224999999999</v>
      </c>
      <c r="EW20" s="34">
        <f t="shared" si="3"/>
        <v>8588.2249999999985</v>
      </c>
      <c r="EX20" s="34">
        <f t="shared" si="3"/>
        <v>588.224999999999</v>
      </c>
      <c r="EY20" s="34">
        <f t="shared" si="3"/>
        <v>588.224999999999</v>
      </c>
      <c r="EZ20" s="34">
        <f t="shared" si="3"/>
        <v>588.224999999999</v>
      </c>
      <c r="FA20" s="34">
        <f t="shared" si="3"/>
        <v>2788.224999999999</v>
      </c>
      <c r="FB20" s="34">
        <f t="shared" si="3"/>
        <v>588.224999999999</v>
      </c>
      <c r="FC20" s="34">
        <f t="shared" si="3"/>
        <v>588.224999999999</v>
      </c>
      <c r="FD20" s="34">
        <f t="shared" si="3"/>
        <v>588.224999999999</v>
      </c>
      <c r="FE20" s="34">
        <f t="shared" si="3"/>
        <v>588.224999999999</v>
      </c>
      <c r="FF20" s="34">
        <f t="shared" si="3"/>
        <v>588.224999999999</v>
      </c>
      <c r="FG20" s="34">
        <f t="shared" si="3"/>
        <v>588.224999999999</v>
      </c>
      <c r="FH20" s="34">
        <f t="shared" si="3"/>
        <v>588.224999999999</v>
      </c>
      <c r="FI20" s="34">
        <f t="shared" si="3"/>
        <v>588.224999999999</v>
      </c>
      <c r="FJ20" s="34">
        <f t="shared" si="3"/>
        <v>588.224999999999</v>
      </c>
      <c r="FK20" s="34">
        <f t="shared" si="3"/>
        <v>588.224999999999</v>
      </c>
      <c r="FL20" s="34">
        <f t="shared" si="3"/>
        <v>588.224999999999</v>
      </c>
      <c r="FM20" s="34">
        <f t="shared" si="3"/>
        <v>588.224999999999</v>
      </c>
      <c r="FN20" s="34">
        <f t="shared" si="3"/>
        <v>588.224999999999</v>
      </c>
      <c r="FO20" s="34">
        <f t="shared" si="3"/>
        <v>588.224999999999</v>
      </c>
      <c r="FP20" s="34">
        <f t="shared" si="3"/>
        <v>588.224999999999</v>
      </c>
      <c r="FQ20" s="34">
        <f t="shared" si="3"/>
        <v>588.224999999999</v>
      </c>
      <c r="FR20" s="34">
        <f t="shared" si="3"/>
        <v>588.224999999999</v>
      </c>
      <c r="FS20" s="34">
        <f t="shared" si="3"/>
        <v>588.224999999999</v>
      </c>
      <c r="FT20" s="34">
        <f t="shared" si="3"/>
        <v>588.224999999999</v>
      </c>
      <c r="FU20" s="34">
        <f t="shared" si="3"/>
        <v>588.224999999999</v>
      </c>
      <c r="FV20" s="34">
        <f t="shared" si="3"/>
        <v>588.224999999999</v>
      </c>
      <c r="FW20" s="34">
        <f t="shared" si="3"/>
        <v>588.224999999999</v>
      </c>
      <c r="FX20" s="34">
        <f t="shared" si="3"/>
        <v>588.224999999999</v>
      </c>
      <c r="FY20" s="34">
        <f t="shared" si="3"/>
        <v>588.224999999999</v>
      </c>
      <c r="FZ20" s="34">
        <f t="shared" si="3"/>
        <v>588.224999999999</v>
      </c>
      <c r="GA20" s="34">
        <f t="shared" si="3"/>
        <v>588.224999999999</v>
      </c>
      <c r="GB20" s="34">
        <f t="shared" si="3"/>
        <v>588.224999999999</v>
      </c>
      <c r="GC20" s="34">
        <f t="shared" si="3"/>
        <v>588.224999999999</v>
      </c>
      <c r="GD20" s="34">
        <f t="shared" si="3"/>
        <v>588.224999999999</v>
      </c>
      <c r="GE20" s="34">
        <f t="shared" si="3"/>
        <v>588.224999999999</v>
      </c>
      <c r="GF20" s="34">
        <f t="shared" si="3"/>
        <v>588.224999999999</v>
      </c>
      <c r="GG20" s="34">
        <f t="shared" si="3"/>
        <v>588.224999999999</v>
      </c>
      <c r="GH20" s="34">
        <f t="shared" si="3"/>
        <v>588.224999999999</v>
      </c>
      <c r="GI20" s="34">
        <f t="shared" si="3"/>
        <v>588.224999999999</v>
      </c>
      <c r="GJ20" s="34">
        <f t="shared" si="3"/>
        <v>588.224999999999</v>
      </c>
      <c r="GK20" s="34">
        <f t="shared" si="3"/>
        <v>588.224999999999</v>
      </c>
      <c r="GL20" s="34">
        <f t="shared" si="3"/>
        <v>588.224999999999</v>
      </c>
      <c r="GM20" s="34">
        <f t="shared" si="3"/>
        <v>588.224999999999</v>
      </c>
      <c r="GN20" s="34">
        <f t="shared" si="3"/>
        <v>588.224999999999</v>
      </c>
      <c r="GO20" s="34">
        <f t="shared" si="4"/>
        <v>588.224999999999</v>
      </c>
      <c r="GP20" s="34">
        <f t="shared" si="4"/>
        <v>588.224999999999</v>
      </c>
      <c r="GQ20" s="34">
        <f t="shared" si="4"/>
        <v>588.224999999999</v>
      </c>
      <c r="GR20" s="34">
        <f t="shared" si="4"/>
        <v>588.224999999999</v>
      </c>
      <c r="GS20" s="34">
        <f t="shared" si="4"/>
        <v>588.224999999999</v>
      </c>
      <c r="GT20" s="34">
        <f t="shared" si="4"/>
        <v>588.224999999999</v>
      </c>
      <c r="GU20" s="34">
        <f t="shared" si="4"/>
        <v>588.224999999999</v>
      </c>
      <c r="GV20" s="34">
        <f t="shared" si="4"/>
        <v>588.224999999999</v>
      </c>
      <c r="GW20" s="34">
        <f t="shared" si="4"/>
        <v>588.224999999999</v>
      </c>
      <c r="GX20" s="34">
        <f t="shared" si="4"/>
        <v>588.224999999999</v>
      </c>
      <c r="GY20" s="34">
        <f t="shared" si="4"/>
        <v>588.224999999999</v>
      </c>
      <c r="GZ20" s="34">
        <f t="shared" si="4"/>
        <v>588.224999999999</v>
      </c>
      <c r="HA20" s="34">
        <f t="shared" si="4"/>
        <v>588.224999999999</v>
      </c>
      <c r="HB20" s="34">
        <f t="shared" si="4"/>
        <v>588.224999999999</v>
      </c>
      <c r="HC20" s="34">
        <f t="shared" si="4"/>
        <v>588.224999999999</v>
      </c>
      <c r="HD20" s="34">
        <f t="shared" si="4"/>
        <v>588.224999999999</v>
      </c>
      <c r="HE20" s="34">
        <f t="shared" si="4"/>
        <v>588.224999999999</v>
      </c>
      <c r="HF20" s="34">
        <f t="shared" si="4"/>
        <v>588.224999999999</v>
      </c>
      <c r="HG20" s="34">
        <f t="shared" si="4"/>
        <v>588.224999999999</v>
      </c>
      <c r="HH20" s="34">
        <f t="shared" si="4"/>
        <v>588.224999999999</v>
      </c>
      <c r="HI20" s="34">
        <f t="shared" si="4"/>
        <v>588.224999999999</v>
      </c>
      <c r="HJ20" s="34">
        <f t="shared" si="4"/>
        <v>588.224999999999</v>
      </c>
      <c r="HK20" s="34">
        <f t="shared" si="4"/>
        <v>588.224999999999</v>
      </c>
      <c r="HL20" s="34">
        <f t="shared" si="4"/>
        <v>588.224999999999</v>
      </c>
      <c r="HM20" s="34">
        <f t="shared" si="4"/>
        <v>588.224999999999</v>
      </c>
      <c r="HN20" s="34">
        <f t="shared" si="4"/>
        <v>588.224999999999</v>
      </c>
      <c r="HO20" s="34">
        <f t="shared" si="4"/>
        <v>588.224999999999</v>
      </c>
      <c r="HP20" s="34">
        <f t="shared" si="4"/>
        <v>588.224999999999</v>
      </c>
      <c r="HQ20" s="34">
        <f t="shared" si="4"/>
        <v>588.224999999999</v>
      </c>
      <c r="HR20" s="34">
        <f t="shared" si="4"/>
        <v>588.224999999999</v>
      </c>
      <c r="HS20" s="34">
        <f t="shared" si="4"/>
        <v>588.224999999999</v>
      </c>
      <c r="HT20" s="34">
        <f t="shared" si="4"/>
        <v>588.224999999999</v>
      </c>
      <c r="HU20" s="34">
        <f t="shared" si="4"/>
        <v>588.224999999999</v>
      </c>
      <c r="HV20" s="34">
        <f t="shared" si="4"/>
        <v>588.224999999999</v>
      </c>
      <c r="HW20" s="34">
        <f t="shared" si="4"/>
        <v>588.224999999999</v>
      </c>
      <c r="HX20" s="34">
        <f t="shared" si="4"/>
        <v>588.224999999999</v>
      </c>
      <c r="HY20" s="34">
        <f t="shared" si="4"/>
        <v>588.224999999999</v>
      </c>
      <c r="HZ20" s="34">
        <f t="shared" si="4"/>
        <v>588.224999999999</v>
      </c>
      <c r="IA20" s="34">
        <f t="shared" si="4"/>
        <v>588.224999999999</v>
      </c>
      <c r="IB20" s="34">
        <f t="shared" si="4"/>
        <v>588.224999999999</v>
      </c>
      <c r="IC20" s="34">
        <f t="shared" si="4"/>
        <v>588.224999999999</v>
      </c>
      <c r="ID20" s="34">
        <f t="shared" si="4"/>
        <v>588.224999999999</v>
      </c>
      <c r="IE20" s="34">
        <f t="shared" si="4"/>
        <v>588.224999999999</v>
      </c>
      <c r="IF20" s="34">
        <f t="shared" si="4"/>
        <v>588.224999999999</v>
      </c>
      <c r="IG20" s="34">
        <f t="shared" si="4"/>
        <v>588.224999999999</v>
      </c>
      <c r="IH20" s="34">
        <f t="shared" si="4"/>
        <v>588.224999999999</v>
      </c>
      <c r="II20" s="34">
        <f t="shared" si="4"/>
        <v>588.224999999999</v>
      </c>
      <c r="IJ20" s="34">
        <f t="shared" si="4"/>
        <v>588.224999999999</v>
      </c>
      <c r="IK20" s="34">
        <f t="shared" si="4"/>
        <v>588.224999999999</v>
      </c>
      <c r="IL20" s="34">
        <f t="shared" si="4"/>
        <v>588.224999999999</v>
      </c>
      <c r="IM20" s="34">
        <f t="shared" si="4"/>
        <v>588.224999999999</v>
      </c>
      <c r="IN20" s="34">
        <f t="shared" si="4"/>
        <v>588.224999999999</v>
      </c>
      <c r="IO20" s="34">
        <f t="shared" si="4"/>
        <v>588.224999999999</v>
      </c>
      <c r="IP20" s="34">
        <f t="shared" si="4"/>
        <v>588.224999999999</v>
      </c>
      <c r="IQ20" s="34">
        <f t="shared" si="4"/>
        <v>588.224999999999</v>
      </c>
      <c r="IR20" s="34">
        <f t="shared" si="4"/>
        <v>588.224999999999</v>
      </c>
      <c r="IS20" s="34">
        <f t="shared" si="4"/>
        <v>588.224999999999</v>
      </c>
      <c r="IT20" s="34">
        <f t="shared" si="4"/>
        <v>588.224999999999</v>
      </c>
      <c r="IU20" s="34">
        <f t="shared" si="4"/>
        <v>588.224999999999</v>
      </c>
      <c r="IV20" s="34">
        <f t="shared" si="4"/>
        <v>588.224999999999</v>
      </c>
      <c r="IW20" s="34">
        <f t="shared" si="4"/>
        <v>588.224999999999</v>
      </c>
      <c r="IX20" s="34">
        <f t="shared" si="4"/>
        <v>588.224999999999</v>
      </c>
      <c r="IY20" s="34">
        <f t="shared" si="4"/>
        <v>588.224999999999</v>
      </c>
      <c r="IZ20" s="34">
        <f t="shared" si="4"/>
        <v>588.224999999999</v>
      </c>
      <c r="JA20" s="34">
        <f t="shared" si="5"/>
        <v>588.224999999999</v>
      </c>
      <c r="JB20" s="34">
        <f t="shared" si="5"/>
        <v>588.224999999999</v>
      </c>
      <c r="JC20" s="34">
        <f t="shared" si="5"/>
        <v>588.224999999999</v>
      </c>
      <c r="JD20" s="34">
        <f t="shared" si="5"/>
        <v>588.224999999999</v>
      </c>
      <c r="JE20" s="34">
        <f t="shared" si="5"/>
        <v>588.224999999999</v>
      </c>
      <c r="JF20" s="34">
        <f t="shared" si="5"/>
        <v>588.224999999999</v>
      </c>
      <c r="JG20" s="34">
        <f t="shared" si="5"/>
        <v>588.224999999999</v>
      </c>
      <c r="JH20" s="34">
        <f t="shared" si="5"/>
        <v>588.224999999999</v>
      </c>
      <c r="JI20" s="34">
        <f t="shared" si="5"/>
        <v>588.224999999999</v>
      </c>
      <c r="JJ20" s="34">
        <f t="shared" si="5"/>
        <v>588.224999999999</v>
      </c>
      <c r="JK20" s="34">
        <f t="shared" si="5"/>
        <v>588.224999999999</v>
      </c>
      <c r="JL20" s="34">
        <f t="shared" si="5"/>
        <v>588.224999999999</v>
      </c>
      <c r="JM20" s="34">
        <f t="shared" si="5"/>
        <v>588.224999999999</v>
      </c>
      <c r="JN20" s="34">
        <f t="shared" si="5"/>
        <v>588.224999999999</v>
      </c>
      <c r="JO20" s="34">
        <f t="shared" si="5"/>
        <v>588.224999999999</v>
      </c>
      <c r="JP20" s="34">
        <f t="shared" si="5"/>
        <v>588.224999999999</v>
      </c>
      <c r="JQ20" s="34">
        <f t="shared" si="5"/>
        <v>588.224999999999</v>
      </c>
      <c r="JR20" s="34">
        <f t="shared" si="5"/>
        <v>588.224999999999</v>
      </c>
      <c r="JS20" s="34">
        <f t="shared" si="5"/>
        <v>588.224999999999</v>
      </c>
      <c r="JT20" s="34">
        <f t="shared" si="5"/>
        <v>588.224999999999</v>
      </c>
      <c r="JU20" s="34">
        <f t="shared" si="5"/>
        <v>588.224999999999</v>
      </c>
      <c r="JV20" s="34">
        <f t="shared" si="5"/>
        <v>588.224999999999</v>
      </c>
      <c r="JW20" s="34">
        <f t="shared" si="5"/>
        <v>588.224999999999</v>
      </c>
      <c r="JX20" s="34">
        <f t="shared" si="5"/>
        <v>588.224999999999</v>
      </c>
      <c r="JY20" s="34">
        <f t="shared" si="5"/>
        <v>588.224999999999</v>
      </c>
      <c r="JZ20" s="34">
        <f t="shared" si="5"/>
        <v>588.224999999999</v>
      </c>
      <c r="KA20" s="34">
        <f t="shared" si="5"/>
        <v>588.224999999999</v>
      </c>
      <c r="KB20" s="34">
        <f t="shared" si="5"/>
        <v>588.224999999999</v>
      </c>
      <c r="KC20" s="34">
        <f t="shared" si="5"/>
        <v>588.224999999999</v>
      </c>
      <c r="KD20" s="34">
        <f t="shared" si="5"/>
        <v>588.224999999999</v>
      </c>
      <c r="KE20" s="34">
        <f t="shared" si="5"/>
        <v>588.224999999999</v>
      </c>
      <c r="KF20" s="34">
        <f t="shared" si="5"/>
        <v>588.224999999999</v>
      </c>
      <c r="KG20" s="35">
        <f t="shared" si="5"/>
        <v>0</v>
      </c>
    </row>
    <row r="21" spans="1:365" s="1" customFormat="1" ht="16" outlineLevel="1" thickBot="1">
      <c r="B21" s="490"/>
      <c r="C21" s="58" t="s">
        <v>713</v>
      </c>
      <c r="D21" s="45">
        <f>BN21</f>
        <v>2684708.2944331584</v>
      </c>
      <c r="E21" s="36">
        <f>E20</f>
        <v>0</v>
      </c>
      <c r="F21" s="37">
        <f>E21+F20</f>
        <v>509.6</v>
      </c>
      <c r="G21" s="37">
        <f>F21+G20</f>
        <v>31019.199999999997</v>
      </c>
      <c r="H21" s="37">
        <f t="shared" ref="H21:BS21" si="6">G21+H20</f>
        <v>56762.016847046543</v>
      </c>
      <c r="I21" s="37">
        <f t="shared" si="6"/>
        <v>57271.616847046542</v>
      </c>
      <c r="J21" s="37">
        <f t="shared" si="6"/>
        <v>93655.874274389949</v>
      </c>
      <c r="K21" s="37">
        <f t="shared" si="6"/>
        <v>114423.77064381448</v>
      </c>
      <c r="L21" s="37">
        <f t="shared" si="6"/>
        <v>124360.99001250164</v>
      </c>
      <c r="M21" s="37">
        <f t="shared" si="6"/>
        <v>129483.14940005269</v>
      </c>
      <c r="N21" s="37">
        <f t="shared" si="6"/>
        <v>136624.45959774987</v>
      </c>
      <c r="O21" s="37">
        <f t="shared" si="6"/>
        <v>172948.23563547485</v>
      </c>
      <c r="P21" s="37">
        <f t="shared" si="6"/>
        <v>208811.91994683849</v>
      </c>
      <c r="Q21" s="37">
        <f t="shared" si="6"/>
        <v>214123.97850876779</v>
      </c>
      <c r="R21" s="37">
        <f t="shared" si="6"/>
        <v>219601.67174743858</v>
      </c>
      <c r="S21" s="37">
        <f t="shared" si="6"/>
        <v>273035.33573215548</v>
      </c>
      <c r="T21" s="37">
        <f t="shared" si="6"/>
        <v>275830.57951510657</v>
      </c>
      <c r="U21" s="37">
        <f t="shared" si="6"/>
        <v>281375.08911006316</v>
      </c>
      <c r="V21" s="37">
        <f t="shared" si="6"/>
        <v>367464.34884813119</v>
      </c>
      <c r="W21" s="37">
        <f t="shared" si="6"/>
        <v>371798.59434437088</v>
      </c>
      <c r="X21" s="37">
        <f t="shared" si="6"/>
        <v>443431.66715397919</v>
      </c>
      <c r="Y21" s="37">
        <f t="shared" si="6"/>
        <v>523338.52812065859</v>
      </c>
      <c r="Z21" s="37">
        <f t="shared" si="6"/>
        <v>527524.56655689352</v>
      </c>
      <c r="AA21" s="37">
        <f t="shared" si="6"/>
        <v>561437.69725736114</v>
      </c>
      <c r="AB21" s="37">
        <f t="shared" si="6"/>
        <v>564349.05517084489</v>
      </c>
      <c r="AC21" s="37">
        <f t="shared" si="6"/>
        <v>810261.92176556133</v>
      </c>
      <c r="AD21" s="37">
        <f t="shared" si="6"/>
        <v>813371.19131512684</v>
      </c>
      <c r="AE21" s="37">
        <f t="shared" si="6"/>
        <v>843222.43879100098</v>
      </c>
      <c r="AF21" s="37">
        <f t="shared" si="6"/>
        <v>850805.54226627038</v>
      </c>
      <c r="AG21" s="37">
        <f t="shared" si="6"/>
        <v>866811.77275331412</v>
      </c>
      <c r="AH21" s="37">
        <f t="shared" si="6"/>
        <v>870163.21035382128</v>
      </c>
      <c r="AI21" s="37">
        <f t="shared" si="6"/>
        <v>873584.01447822014</v>
      </c>
      <c r="AJ21" s="37">
        <f t="shared" si="6"/>
        <v>896077.70958192355</v>
      </c>
      <c r="AK21" s="37">
        <f t="shared" si="6"/>
        <v>905049.68995517725</v>
      </c>
      <c r="AL21" s="37">
        <f t="shared" si="6"/>
        <v>1058883.0516863503</v>
      </c>
      <c r="AM21" s="37">
        <f t="shared" si="6"/>
        <v>1100285.2895081679</v>
      </c>
      <c r="AN21" s="37">
        <f t="shared" si="6"/>
        <v>1116289.9356110792</v>
      </c>
      <c r="AO21" s="37">
        <f t="shared" si="6"/>
        <v>1371681.040663339</v>
      </c>
      <c r="AP21" s="37">
        <f t="shared" si="6"/>
        <v>1389236.4250732581</v>
      </c>
      <c r="AQ21" s="37">
        <f t="shared" si="6"/>
        <v>1403857.7877329055</v>
      </c>
      <c r="AR21" s="37">
        <f t="shared" si="6"/>
        <v>1414839.9075611935</v>
      </c>
      <c r="AS21" s="37">
        <f t="shared" si="6"/>
        <v>1427427.0673263143</v>
      </c>
      <c r="AT21" s="37">
        <f t="shared" si="6"/>
        <v>1439503.331121631</v>
      </c>
      <c r="AU21" s="37">
        <f t="shared" si="6"/>
        <v>1456197.1000599703</v>
      </c>
      <c r="AV21" s="37">
        <f t="shared" si="6"/>
        <v>1546613.8937229484</v>
      </c>
      <c r="AW21" s="37">
        <f t="shared" si="6"/>
        <v>1643346.3750437186</v>
      </c>
      <c r="AX21" s="37">
        <f t="shared" si="6"/>
        <v>1664596.5428512264</v>
      </c>
      <c r="AY21" s="37">
        <f t="shared" si="6"/>
        <v>1713742.3847653749</v>
      </c>
      <c r="AZ21" s="37">
        <f t="shared" si="6"/>
        <v>1978203.9777215151</v>
      </c>
      <c r="BA21" s="37">
        <f t="shared" si="6"/>
        <v>2017316.7111338149</v>
      </c>
      <c r="BB21" s="37">
        <f t="shared" si="6"/>
        <v>2056493.0657296481</v>
      </c>
      <c r="BC21" s="37">
        <f t="shared" si="6"/>
        <v>2123868.4618632295</v>
      </c>
      <c r="BD21" s="37">
        <f t="shared" si="6"/>
        <v>2165736.1517579546</v>
      </c>
      <c r="BE21" s="37">
        <f t="shared" si="6"/>
        <v>2212784.6734095444</v>
      </c>
      <c r="BF21" s="37">
        <f t="shared" si="6"/>
        <v>2239831.1672882964</v>
      </c>
      <c r="BG21" s="37">
        <f t="shared" si="6"/>
        <v>2267620.3681092276</v>
      </c>
      <c r="BH21" s="37">
        <f t="shared" si="6"/>
        <v>2305200.3928334266</v>
      </c>
      <c r="BI21" s="37">
        <f t="shared" si="6"/>
        <v>2332261.1738543985</v>
      </c>
      <c r="BJ21" s="37">
        <f t="shared" si="6"/>
        <v>2422875.752067266</v>
      </c>
      <c r="BK21" s="37">
        <f t="shared" si="6"/>
        <v>2498853.6309269867</v>
      </c>
      <c r="BL21" s="37">
        <f t="shared" si="6"/>
        <v>2541762.9096456622</v>
      </c>
      <c r="BM21" s="37">
        <f t="shared" si="6"/>
        <v>2646507.0245920867</v>
      </c>
      <c r="BN21" s="207">
        <f t="shared" si="6"/>
        <v>2684708.2944331584</v>
      </c>
      <c r="BO21" s="37">
        <f t="shared" si="6"/>
        <v>2704501.8578170887</v>
      </c>
      <c r="BP21" s="37">
        <f t="shared" si="6"/>
        <v>2748292.4043811434</v>
      </c>
      <c r="BQ21" s="37">
        <f t="shared" si="6"/>
        <v>2967261.9329736372</v>
      </c>
      <c r="BR21" s="37">
        <f t="shared" si="6"/>
        <v>2982550.0281038452</v>
      </c>
      <c r="BS21" s="37">
        <f t="shared" si="6"/>
        <v>3111716.0995331174</v>
      </c>
      <c r="BT21" s="37">
        <f t="shared" ref="BT21:EE21" si="7">BS21+BT20</f>
        <v>3202145.5751667139</v>
      </c>
      <c r="BU21" s="37">
        <f t="shared" si="7"/>
        <v>3352429.8412680803</v>
      </c>
      <c r="BV21" s="37">
        <f t="shared" si="7"/>
        <v>3431073.532601703</v>
      </c>
      <c r="BW21" s="37">
        <f t="shared" si="7"/>
        <v>3532247.419351879</v>
      </c>
      <c r="BX21" s="37">
        <f t="shared" si="7"/>
        <v>3854299.2186063537</v>
      </c>
      <c r="BY21" s="37">
        <f t="shared" si="7"/>
        <v>4154750.6553112892</v>
      </c>
      <c r="BZ21" s="37">
        <f t="shared" si="7"/>
        <v>4597216.8620513799</v>
      </c>
      <c r="CA21" s="37">
        <f t="shared" si="7"/>
        <v>4881915.7999526504</v>
      </c>
      <c r="CB21" s="37">
        <f t="shared" si="7"/>
        <v>5167546.2143423259</v>
      </c>
      <c r="CC21" s="37">
        <f t="shared" si="7"/>
        <v>5464496.9456125041</v>
      </c>
      <c r="CD21" s="37">
        <f t="shared" si="7"/>
        <v>5825807.9448770536</v>
      </c>
      <c r="CE21" s="37">
        <f t="shared" si="7"/>
        <v>6135718.6455810647</v>
      </c>
      <c r="CF21" s="37">
        <f t="shared" si="7"/>
        <v>6432787.7981651314</v>
      </c>
      <c r="CG21" s="37">
        <f t="shared" si="7"/>
        <v>6737396.1294270884</v>
      </c>
      <c r="CH21" s="37">
        <f t="shared" si="7"/>
        <v>7032079.4809243539</v>
      </c>
      <c r="CI21" s="37">
        <f t="shared" si="7"/>
        <v>7331241.0459898543</v>
      </c>
      <c r="CJ21" s="37">
        <f t="shared" si="7"/>
        <v>7627677.7612124896</v>
      </c>
      <c r="CK21" s="37">
        <f t="shared" si="7"/>
        <v>8566852.7862414476</v>
      </c>
      <c r="CL21" s="37">
        <f t="shared" si="7"/>
        <v>8854735.850247195</v>
      </c>
      <c r="CM21" s="37">
        <f t="shared" si="7"/>
        <v>9263755.7798294518</v>
      </c>
      <c r="CN21" s="37">
        <f t="shared" si="7"/>
        <v>9930400.7904016394</v>
      </c>
      <c r="CO21" s="37">
        <f t="shared" si="7"/>
        <v>10513451.428936385</v>
      </c>
      <c r="CP21" s="37">
        <f t="shared" si="7"/>
        <v>10907664.24426687</v>
      </c>
      <c r="CQ21" s="37">
        <f t="shared" si="7"/>
        <v>11477314.599913334</v>
      </c>
      <c r="CR21" s="37">
        <f t="shared" si="7"/>
        <v>12325359.593054449</v>
      </c>
      <c r="CS21" s="37">
        <f t="shared" si="7"/>
        <v>12867097.529741496</v>
      </c>
      <c r="CT21" s="37">
        <f t="shared" si="7"/>
        <v>13335120.25872501</v>
      </c>
      <c r="CU21" s="37">
        <f t="shared" si="7"/>
        <v>13597756.128193263</v>
      </c>
      <c r="CV21" s="37">
        <f t="shared" si="7"/>
        <v>13832403.167295406</v>
      </c>
      <c r="CW21" s="37">
        <f t="shared" si="7"/>
        <v>14009685.110208051</v>
      </c>
      <c r="CX21" s="37">
        <f t="shared" si="7"/>
        <v>14105934.042519985</v>
      </c>
      <c r="CY21" s="37">
        <f t="shared" si="7"/>
        <v>14202823.094292074</v>
      </c>
      <c r="CZ21" s="37">
        <f t="shared" si="7"/>
        <v>14258760.7577023</v>
      </c>
      <c r="DA21" s="37">
        <f t="shared" si="7"/>
        <v>14339280.501327161</v>
      </c>
      <c r="DB21" s="37">
        <f t="shared" si="7"/>
        <v>14397385.510802545</v>
      </c>
      <c r="DC21" s="37">
        <f t="shared" si="7"/>
        <v>14463651.210080467</v>
      </c>
      <c r="DD21" s="37">
        <f t="shared" si="7"/>
        <v>14527954.36168047</v>
      </c>
      <c r="DE21" s="37">
        <f t="shared" si="7"/>
        <v>14575520.01839588</v>
      </c>
      <c r="DF21" s="37">
        <f t="shared" si="7"/>
        <v>14627671.460269662</v>
      </c>
      <c r="DG21" s="37">
        <f t="shared" si="7"/>
        <v>14671324.444663994</v>
      </c>
      <c r="DH21" s="37">
        <f t="shared" si="7"/>
        <v>14696505.19421657</v>
      </c>
      <c r="DI21" s="37">
        <f t="shared" si="7"/>
        <v>14715791.685621083</v>
      </c>
      <c r="DJ21" s="37">
        <f t="shared" si="7"/>
        <v>14735078.177025596</v>
      </c>
      <c r="DK21" s="37">
        <f t="shared" si="7"/>
        <v>14735666.402025595</v>
      </c>
      <c r="DL21" s="37">
        <f t="shared" si="7"/>
        <v>14736254.627025595</v>
      </c>
      <c r="DM21" s="37">
        <f t="shared" si="7"/>
        <v>14744842.852025595</v>
      </c>
      <c r="DN21" s="37">
        <f t="shared" si="7"/>
        <v>14745431.077025594</v>
      </c>
      <c r="DO21" s="37">
        <f t="shared" si="7"/>
        <v>14746019.302025594</v>
      </c>
      <c r="DP21" s="37">
        <f t="shared" si="7"/>
        <v>14746607.527025593</v>
      </c>
      <c r="DQ21" s="37">
        <f t="shared" si="7"/>
        <v>14749395.752025593</v>
      </c>
      <c r="DR21" s="37">
        <f t="shared" si="7"/>
        <v>14749983.977025593</v>
      </c>
      <c r="DS21" s="37">
        <f t="shared" si="7"/>
        <v>14750572.202025592</v>
      </c>
      <c r="DT21" s="37">
        <f t="shared" si="7"/>
        <v>14751160.427025592</v>
      </c>
      <c r="DU21" s="37">
        <f t="shared" si="7"/>
        <v>14751748.652025592</v>
      </c>
      <c r="DV21" s="37">
        <f t="shared" si="7"/>
        <v>14752336.877025591</v>
      </c>
      <c r="DW21" s="37">
        <f t="shared" si="7"/>
        <v>14752925.102025591</v>
      </c>
      <c r="DX21" s="37">
        <f t="shared" si="7"/>
        <v>14753513.32702559</v>
      </c>
      <c r="DY21" s="37">
        <f t="shared" si="7"/>
        <v>14754101.55202559</v>
      </c>
      <c r="DZ21" s="37">
        <f t="shared" si="7"/>
        <v>14754689.77702559</v>
      </c>
      <c r="EA21" s="37">
        <f t="shared" si="7"/>
        <v>14755278.002025589</v>
      </c>
      <c r="EB21" s="37">
        <f t="shared" si="7"/>
        <v>14755866.227025589</v>
      </c>
      <c r="EC21" s="37">
        <f t="shared" si="7"/>
        <v>14756454.452025589</v>
      </c>
      <c r="ED21" s="37">
        <f t="shared" si="7"/>
        <v>14757042.677025588</v>
      </c>
      <c r="EE21" s="37">
        <f t="shared" si="7"/>
        <v>14757630.902025588</v>
      </c>
      <c r="EF21" s="37">
        <f t="shared" ref="EF21:GQ21" si="8">EE21+EF20</f>
        <v>14758219.127025587</v>
      </c>
      <c r="EG21" s="37">
        <f t="shared" si="8"/>
        <v>14758807.352025587</v>
      </c>
      <c r="EH21" s="37">
        <f t="shared" si="8"/>
        <v>14759395.577025587</v>
      </c>
      <c r="EI21" s="37">
        <f t="shared" si="8"/>
        <v>14759983.802025586</v>
      </c>
      <c r="EJ21" s="37">
        <f t="shared" si="8"/>
        <v>14760572.027025586</v>
      </c>
      <c r="EK21" s="37">
        <f t="shared" si="8"/>
        <v>14761160.252025586</v>
      </c>
      <c r="EL21" s="37">
        <f t="shared" si="8"/>
        <v>14761748.477025585</v>
      </c>
      <c r="EM21" s="37">
        <f t="shared" si="8"/>
        <v>14762336.702025585</v>
      </c>
      <c r="EN21" s="37">
        <f t="shared" si="8"/>
        <v>14762924.927025585</v>
      </c>
      <c r="EO21" s="37">
        <f t="shared" si="8"/>
        <v>14763513.152025584</v>
      </c>
      <c r="EP21" s="37">
        <f t="shared" si="8"/>
        <v>14764101.377025584</v>
      </c>
      <c r="EQ21" s="37">
        <f t="shared" si="8"/>
        <v>14764689.602025583</v>
      </c>
      <c r="ER21" s="37">
        <f t="shared" si="8"/>
        <v>14765277.827025583</v>
      </c>
      <c r="ES21" s="37">
        <f t="shared" si="8"/>
        <v>14765866.052025583</v>
      </c>
      <c r="ET21" s="37">
        <f t="shared" si="8"/>
        <v>14766454.277025582</v>
      </c>
      <c r="EU21" s="37">
        <f t="shared" si="8"/>
        <v>14767042.502025582</v>
      </c>
      <c r="EV21" s="37">
        <f t="shared" si="8"/>
        <v>14767630.727025582</v>
      </c>
      <c r="EW21" s="37">
        <f t="shared" si="8"/>
        <v>14776218.952025581</v>
      </c>
      <c r="EX21" s="37">
        <f t="shared" si="8"/>
        <v>14776807.177025581</v>
      </c>
      <c r="EY21" s="37">
        <f t="shared" si="8"/>
        <v>14777395.40202558</v>
      </c>
      <c r="EZ21" s="37">
        <f t="shared" si="8"/>
        <v>14777983.62702558</v>
      </c>
      <c r="FA21" s="37">
        <f t="shared" si="8"/>
        <v>14780771.85202558</v>
      </c>
      <c r="FB21" s="37">
        <f t="shared" si="8"/>
        <v>14781360.077025579</v>
      </c>
      <c r="FC21" s="37">
        <f t="shared" si="8"/>
        <v>14781948.302025579</v>
      </c>
      <c r="FD21" s="37">
        <f t="shared" si="8"/>
        <v>14782536.527025579</v>
      </c>
      <c r="FE21" s="37">
        <f t="shared" si="8"/>
        <v>14783124.752025578</v>
      </c>
      <c r="FF21" s="37">
        <f t="shared" si="8"/>
        <v>14783712.977025578</v>
      </c>
      <c r="FG21" s="37">
        <f t="shared" si="8"/>
        <v>14784301.202025577</v>
      </c>
      <c r="FH21" s="37">
        <f t="shared" si="8"/>
        <v>14784889.427025577</v>
      </c>
      <c r="FI21" s="37">
        <f t="shared" si="8"/>
        <v>14785477.652025577</v>
      </c>
      <c r="FJ21" s="37">
        <f t="shared" si="8"/>
        <v>14786065.877025576</v>
      </c>
      <c r="FK21" s="37">
        <f t="shared" si="8"/>
        <v>14786654.102025576</v>
      </c>
      <c r="FL21" s="37">
        <f t="shared" si="8"/>
        <v>14787242.327025576</v>
      </c>
      <c r="FM21" s="37">
        <f t="shared" si="8"/>
        <v>14787830.552025575</v>
      </c>
      <c r="FN21" s="37">
        <f t="shared" si="8"/>
        <v>14788418.777025575</v>
      </c>
      <c r="FO21" s="37">
        <f t="shared" si="8"/>
        <v>14789007.002025574</v>
      </c>
      <c r="FP21" s="37">
        <f t="shared" si="8"/>
        <v>14789595.227025574</v>
      </c>
      <c r="FQ21" s="37">
        <f t="shared" si="8"/>
        <v>14790183.452025574</v>
      </c>
      <c r="FR21" s="37">
        <f t="shared" si="8"/>
        <v>14790771.677025573</v>
      </c>
      <c r="FS21" s="37">
        <f t="shared" si="8"/>
        <v>14791359.902025573</v>
      </c>
      <c r="FT21" s="37">
        <f t="shared" si="8"/>
        <v>14791948.127025573</v>
      </c>
      <c r="FU21" s="37">
        <f t="shared" si="8"/>
        <v>14792536.352025572</v>
      </c>
      <c r="FV21" s="37">
        <f t="shared" si="8"/>
        <v>14793124.577025572</v>
      </c>
      <c r="FW21" s="37">
        <f t="shared" si="8"/>
        <v>14793712.802025571</v>
      </c>
      <c r="FX21" s="37">
        <f t="shared" si="8"/>
        <v>14794301.027025571</v>
      </c>
      <c r="FY21" s="37">
        <f t="shared" si="8"/>
        <v>14794889.252025571</v>
      </c>
      <c r="FZ21" s="37">
        <f t="shared" si="8"/>
        <v>14795477.47702557</v>
      </c>
      <c r="GA21" s="37">
        <f t="shared" si="8"/>
        <v>14796065.70202557</v>
      </c>
      <c r="GB21" s="37">
        <f t="shared" si="8"/>
        <v>14796653.92702557</v>
      </c>
      <c r="GC21" s="37">
        <f t="shared" si="8"/>
        <v>14797242.152025569</v>
      </c>
      <c r="GD21" s="37">
        <f t="shared" si="8"/>
        <v>14797830.377025569</v>
      </c>
      <c r="GE21" s="37">
        <f t="shared" si="8"/>
        <v>14798418.602025568</v>
      </c>
      <c r="GF21" s="37">
        <f t="shared" si="8"/>
        <v>14799006.827025568</v>
      </c>
      <c r="GG21" s="37">
        <f t="shared" si="8"/>
        <v>14799595.052025568</v>
      </c>
      <c r="GH21" s="37">
        <f t="shared" si="8"/>
        <v>14800183.277025567</v>
      </c>
      <c r="GI21" s="37">
        <f t="shared" si="8"/>
        <v>14800771.502025567</v>
      </c>
      <c r="GJ21" s="37">
        <f t="shared" si="8"/>
        <v>14801359.727025567</v>
      </c>
      <c r="GK21" s="37">
        <f t="shared" si="8"/>
        <v>14801947.952025566</v>
      </c>
      <c r="GL21" s="37">
        <f t="shared" si="8"/>
        <v>14802536.177025566</v>
      </c>
      <c r="GM21" s="37">
        <f t="shared" si="8"/>
        <v>14803124.402025566</v>
      </c>
      <c r="GN21" s="37">
        <f t="shared" si="8"/>
        <v>14803712.627025565</v>
      </c>
      <c r="GO21" s="37">
        <f t="shared" si="8"/>
        <v>14804300.852025565</v>
      </c>
      <c r="GP21" s="37">
        <f t="shared" si="8"/>
        <v>14804889.077025564</v>
      </c>
      <c r="GQ21" s="37">
        <f t="shared" si="8"/>
        <v>14805477.302025564</v>
      </c>
      <c r="GR21" s="37">
        <f t="shared" ref="GR21:JC21" si="9">GQ21+GR20</f>
        <v>14806065.527025564</v>
      </c>
      <c r="GS21" s="37">
        <f t="shared" si="9"/>
        <v>14806653.752025563</v>
      </c>
      <c r="GT21" s="37">
        <f t="shared" si="9"/>
        <v>14807241.977025563</v>
      </c>
      <c r="GU21" s="37">
        <f t="shared" si="9"/>
        <v>14807830.202025563</v>
      </c>
      <c r="GV21" s="37">
        <f t="shared" si="9"/>
        <v>14808418.427025562</v>
      </c>
      <c r="GW21" s="37">
        <f t="shared" si="9"/>
        <v>14809006.652025562</v>
      </c>
      <c r="GX21" s="37">
        <f t="shared" si="9"/>
        <v>14809594.877025561</v>
      </c>
      <c r="GY21" s="37">
        <f t="shared" si="9"/>
        <v>14810183.102025561</v>
      </c>
      <c r="GZ21" s="37">
        <f t="shared" si="9"/>
        <v>14810771.327025561</v>
      </c>
      <c r="HA21" s="37">
        <f t="shared" si="9"/>
        <v>14811359.55202556</v>
      </c>
      <c r="HB21" s="37">
        <f t="shared" si="9"/>
        <v>14811947.77702556</v>
      </c>
      <c r="HC21" s="37">
        <f t="shared" si="9"/>
        <v>14812536.00202556</v>
      </c>
      <c r="HD21" s="37">
        <f t="shared" si="9"/>
        <v>14813124.227025559</v>
      </c>
      <c r="HE21" s="37">
        <f t="shared" si="9"/>
        <v>14813712.452025559</v>
      </c>
      <c r="HF21" s="37">
        <f t="shared" si="9"/>
        <v>14814300.677025558</v>
      </c>
      <c r="HG21" s="37">
        <f t="shared" si="9"/>
        <v>14814888.902025558</v>
      </c>
      <c r="HH21" s="37">
        <f t="shared" si="9"/>
        <v>14815477.127025558</v>
      </c>
      <c r="HI21" s="37">
        <f t="shared" si="9"/>
        <v>14816065.352025557</v>
      </c>
      <c r="HJ21" s="37">
        <f t="shared" si="9"/>
        <v>14816653.577025557</v>
      </c>
      <c r="HK21" s="37">
        <f t="shared" si="9"/>
        <v>14817241.802025557</v>
      </c>
      <c r="HL21" s="37">
        <f t="shared" si="9"/>
        <v>14817830.027025556</v>
      </c>
      <c r="HM21" s="37">
        <f t="shared" si="9"/>
        <v>14818418.252025556</v>
      </c>
      <c r="HN21" s="37">
        <f t="shared" si="9"/>
        <v>14819006.477025555</v>
      </c>
      <c r="HO21" s="37">
        <f t="shared" si="9"/>
        <v>14819594.702025555</v>
      </c>
      <c r="HP21" s="37">
        <f t="shared" si="9"/>
        <v>14820182.927025555</v>
      </c>
      <c r="HQ21" s="37">
        <f t="shared" si="9"/>
        <v>14820771.152025554</v>
      </c>
      <c r="HR21" s="37">
        <f t="shared" si="9"/>
        <v>14821359.377025554</v>
      </c>
      <c r="HS21" s="37">
        <f t="shared" si="9"/>
        <v>14821947.602025554</v>
      </c>
      <c r="HT21" s="37">
        <f t="shared" si="9"/>
        <v>14822535.827025553</v>
      </c>
      <c r="HU21" s="37">
        <f t="shared" si="9"/>
        <v>14823124.052025553</v>
      </c>
      <c r="HV21" s="37">
        <f t="shared" si="9"/>
        <v>14823712.277025552</v>
      </c>
      <c r="HW21" s="37">
        <f t="shared" si="9"/>
        <v>14824300.502025552</v>
      </c>
      <c r="HX21" s="37">
        <f t="shared" si="9"/>
        <v>14824888.727025552</v>
      </c>
      <c r="HY21" s="37">
        <f t="shared" si="9"/>
        <v>14825476.952025551</v>
      </c>
      <c r="HZ21" s="37">
        <f t="shared" si="9"/>
        <v>14826065.177025551</v>
      </c>
      <c r="IA21" s="37">
        <f t="shared" si="9"/>
        <v>14826653.402025551</v>
      </c>
      <c r="IB21" s="37">
        <f t="shared" si="9"/>
        <v>14827241.62702555</v>
      </c>
      <c r="IC21" s="37">
        <f t="shared" si="9"/>
        <v>14827829.85202555</v>
      </c>
      <c r="ID21" s="37">
        <f t="shared" si="9"/>
        <v>14828418.077025549</v>
      </c>
      <c r="IE21" s="37">
        <f t="shared" si="9"/>
        <v>14829006.302025549</v>
      </c>
      <c r="IF21" s="37">
        <f t="shared" si="9"/>
        <v>14829594.527025549</v>
      </c>
      <c r="IG21" s="37">
        <f t="shared" si="9"/>
        <v>14830182.752025548</v>
      </c>
      <c r="IH21" s="37">
        <f t="shared" si="9"/>
        <v>14830770.977025548</v>
      </c>
      <c r="II21" s="37">
        <f t="shared" si="9"/>
        <v>14831359.202025548</v>
      </c>
      <c r="IJ21" s="37">
        <f t="shared" si="9"/>
        <v>14831947.427025547</v>
      </c>
      <c r="IK21" s="37">
        <f t="shared" si="9"/>
        <v>14832535.652025547</v>
      </c>
      <c r="IL21" s="37">
        <f t="shared" si="9"/>
        <v>14833123.877025547</v>
      </c>
      <c r="IM21" s="37">
        <f t="shared" si="9"/>
        <v>14833712.102025546</v>
      </c>
      <c r="IN21" s="37">
        <f t="shared" si="9"/>
        <v>14834300.327025546</v>
      </c>
      <c r="IO21" s="37">
        <f t="shared" si="9"/>
        <v>14834888.552025545</v>
      </c>
      <c r="IP21" s="37">
        <f t="shared" si="9"/>
        <v>14835476.777025545</v>
      </c>
      <c r="IQ21" s="37">
        <f t="shared" si="9"/>
        <v>14836065.002025545</v>
      </c>
      <c r="IR21" s="37">
        <f t="shared" si="9"/>
        <v>14836653.227025544</v>
      </c>
      <c r="IS21" s="37">
        <f t="shared" si="9"/>
        <v>14837241.452025544</v>
      </c>
      <c r="IT21" s="37">
        <f t="shared" si="9"/>
        <v>14837829.677025544</v>
      </c>
      <c r="IU21" s="37">
        <f t="shared" si="9"/>
        <v>14838417.902025543</v>
      </c>
      <c r="IV21" s="37">
        <f t="shared" si="9"/>
        <v>14839006.127025543</v>
      </c>
      <c r="IW21" s="37">
        <f t="shared" si="9"/>
        <v>14839594.352025542</v>
      </c>
      <c r="IX21" s="37">
        <f t="shared" si="9"/>
        <v>14840182.577025542</v>
      </c>
      <c r="IY21" s="37">
        <f t="shared" si="9"/>
        <v>14840770.802025542</v>
      </c>
      <c r="IZ21" s="37">
        <f t="shared" si="9"/>
        <v>14841359.027025541</v>
      </c>
      <c r="JA21" s="37">
        <f t="shared" si="9"/>
        <v>14841947.252025541</v>
      </c>
      <c r="JB21" s="37">
        <f t="shared" si="9"/>
        <v>14842535.477025541</v>
      </c>
      <c r="JC21" s="37">
        <f t="shared" si="9"/>
        <v>14843123.70202554</v>
      </c>
      <c r="JD21" s="37">
        <f t="shared" ref="JD21:KG21" si="10">JC21+JD20</f>
        <v>14843711.92702554</v>
      </c>
      <c r="JE21" s="37">
        <f t="shared" si="10"/>
        <v>14844300.152025539</v>
      </c>
      <c r="JF21" s="37">
        <f t="shared" si="10"/>
        <v>14844888.377025539</v>
      </c>
      <c r="JG21" s="37">
        <f t="shared" si="10"/>
        <v>14845476.602025539</v>
      </c>
      <c r="JH21" s="37">
        <f t="shared" si="10"/>
        <v>14846064.827025538</v>
      </c>
      <c r="JI21" s="37">
        <f t="shared" si="10"/>
        <v>14846653.052025538</v>
      </c>
      <c r="JJ21" s="37">
        <f t="shared" si="10"/>
        <v>14847241.277025538</v>
      </c>
      <c r="JK21" s="37">
        <f t="shared" si="10"/>
        <v>14847829.502025537</v>
      </c>
      <c r="JL21" s="37">
        <f t="shared" si="10"/>
        <v>14848417.727025537</v>
      </c>
      <c r="JM21" s="37">
        <f t="shared" si="10"/>
        <v>14849005.952025536</v>
      </c>
      <c r="JN21" s="37">
        <f t="shared" si="10"/>
        <v>14849594.177025536</v>
      </c>
      <c r="JO21" s="37">
        <f t="shared" si="10"/>
        <v>14850182.402025536</v>
      </c>
      <c r="JP21" s="37">
        <f t="shared" si="10"/>
        <v>14850770.627025535</v>
      </c>
      <c r="JQ21" s="37">
        <f t="shared" si="10"/>
        <v>14851358.852025535</v>
      </c>
      <c r="JR21" s="37">
        <f t="shared" si="10"/>
        <v>14851947.077025535</v>
      </c>
      <c r="JS21" s="37">
        <f t="shared" si="10"/>
        <v>14852535.302025534</v>
      </c>
      <c r="JT21" s="37">
        <f t="shared" si="10"/>
        <v>14853123.527025534</v>
      </c>
      <c r="JU21" s="37">
        <f t="shared" si="10"/>
        <v>14853711.752025533</v>
      </c>
      <c r="JV21" s="37">
        <f t="shared" si="10"/>
        <v>14854299.977025533</v>
      </c>
      <c r="JW21" s="37">
        <f t="shared" si="10"/>
        <v>14854888.202025533</v>
      </c>
      <c r="JX21" s="37">
        <f t="shared" si="10"/>
        <v>14855476.427025532</v>
      </c>
      <c r="JY21" s="37">
        <f t="shared" si="10"/>
        <v>14856064.652025532</v>
      </c>
      <c r="JZ21" s="37">
        <f t="shared" si="10"/>
        <v>14856652.877025532</v>
      </c>
      <c r="KA21" s="37">
        <f t="shared" si="10"/>
        <v>14857241.102025531</v>
      </c>
      <c r="KB21" s="37">
        <f t="shared" si="10"/>
        <v>14857829.327025531</v>
      </c>
      <c r="KC21" s="37">
        <f t="shared" si="10"/>
        <v>14858417.55202553</v>
      </c>
      <c r="KD21" s="37">
        <f t="shared" si="10"/>
        <v>14859005.77702553</v>
      </c>
      <c r="KE21" s="37">
        <f t="shared" si="10"/>
        <v>14859594.00202553</v>
      </c>
      <c r="KF21" s="37">
        <f t="shared" si="10"/>
        <v>14860182.227025529</v>
      </c>
      <c r="KG21" s="38">
        <f t="shared" si="10"/>
        <v>14860182.227025529</v>
      </c>
    </row>
    <row r="22" spans="1:365" s="1" customFormat="1" outlineLevel="1">
      <c r="B22" s="491" t="s">
        <v>148</v>
      </c>
      <c r="C22" s="59" t="s">
        <v>712</v>
      </c>
      <c r="D22" s="48">
        <f t="shared" ref="D22:D26" si="11">BN22</f>
        <v>978</v>
      </c>
      <c r="E22" s="33">
        <f>E10</f>
        <v>0</v>
      </c>
      <c r="F22" s="34">
        <f>F10</f>
        <v>34620</v>
      </c>
      <c r="G22" s="34">
        <f>G10</f>
        <v>1801</v>
      </c>
      <c r="H22" s="34">
        <f t="shared" ref="H22:BS22" si="12">H10</f>
        <v>10517</v>
      </c>
      <c r="I22" s="34">
        <f t="shared" si="12"/>
        <v>27584</v>
      </c>
      <c r="J22" s="34">
        <f t="shared" si="12"/>
        <v>19328</v>
      </c>
      <c r="K22" s="34">
        <f t="shared" si="12"/>
        <v>13171</v>
      </c>
      <c r="L22" s="34">
        <f t="shared" si="12"/>
        <v>6523</v>
      </c>
      <c r="M22" s="34">
        <f t="shared" si="12"/>
        <v>5371</v>
      </c>
      <c r="N22" s="34">
        <f t="shared" si="12"/>
        <v>105745</v>
      </c>
      <c r="O22" s="34">
        <f t="shared" si="12"/>
        <v>6753</v>
      </c>
      <c r="P22" s="34">
        <f t="shared" si="12"/>
        <v>132912</v>
      </c>
      <c r="Q22" s="34">
        <f t="shared" si="12"/>
        <v>43250</v>
      </c>
      <c r="R22" s="34">
        <f t="shared" si="12"/>
        <v>4016</v>
      </c>
      <c r="S22" s="34">
        <f t="shared" si="12"/>
        <v>81093</v>
      </c>
      <c r="T22" s="34">
        <f t="shared" si="12"/>
        <v>7638</v>
      </c>
      <c r="U22" s="34">
        <f t="shared" si="12"/>
        <v>150271</v>
      </c>
      <c r="V22" s="34">
        <f t="shared" si="12"/>
        <v>84343</v>
      </c>
      <c r="W22" s="34">
        <f t="shared" si="12"/>
        <v>33267</v>
      </c>
      <c r="X22" s="34">
        <f t="shared" si="12"/>
        <v>15881</v>
      </c>
      <c r="Y22" s="34">
        <f t="shared" si="12"/>
        <v>84942</v>
      </c>
      <c r="Z22" s="34">
        <f t="shared" si="12"/>
        <v>31237</v>
      </c>
      <c r="AA22" s="34">
        <f t="shared" si="12"/>
        <v>7719</v>
      </c>
      <c r="AB22" s="34">
        <f t="shared" si="12"/>
        <v>245980.70554399843</v>
      </c>
      <c r="AC22" s="34">
        <f t="shared" si="12"/>
        <v>3405</v>
      </c>
      <c r="AD22" s="34">
        <f t="shared" si="12"/>
        <v>32575</v>
      </c>
      <c r="AE22" s="34">
        <f t="shared" si="12"/>
        <v>7591</v>
      </c>
      <c r="AF22" s="34">
        <f t="shared" si="12"/>
        <v>3094</v>
      </c>
      <c r="AG22" s="34">
        <f t="shared" si="12"/>
        <v>16251</v>
      </c>
      <c r="AH22" s="34">
        <f t="shared" si="12"/>
        <v>2840</v>
      </c>
      <c r="AI22" s="34">
        <f t="shared" si="12"/>
        <v>4896</v>
      </c>
      <c r="AJ22" s="34">
        <f t="shared" si="12"/>
        <v>31093</v>
      </c>
      <c r="AK22" s="34">
        <f t="shared" si="12"/>
        <v>140369</v>
      </c>
      <c r="AL22" s="34">
        <f t="shared" si="12"/>
        <v>33896</v>
      </c>
      <c r="AM22" s="34">
        <f t="shared" si="12"/>
        <v>5515</v>
      </c>
      <c r="AN22" s="34">
        <f t="shared" si="12"/>
        <v>247990.90328070096</v>
      </c>
      <c r="AO22" s="34">
        <f t="shared" si="12"/>
        <v>309049</v>
      </c>
      <c r="AP22" s="34">
        <f t="shared" si="12"/>
        <v>8931</v>
      </c>
      <c r="AQ22" s="34">
        <f t="shared" si="12"/>
        <v>6234</v>
      </c>
      <c r="AR22" s="34">
        <f t="shared" si="12"/>
        <v>4281</v>
      </c>
      <c r="AS22" s="34">
        <f t="shared" si="12"/>
        <v>6078</v>
      </c>
      <c r="AT22" s="34">
        <f t="shared" si="12"/>
        <v>43425</v>
      </c>
      <c r="AU22" s="34">
        <f t="shared" si="12"/>
        <v>6595</v>
      </c>
      <c r="AV22" s="34">
        <f t="shared" si="12"/>
        <v>3601</v>
      </c>
      <c r="AW22" s="34">
        <f t="shared" si="12"/>
        <v>4907</v>
      </c>
      <c r="AX22" s="34">
        <f t="shared" si="12"/>
        <v>31276</v>
      </c>
      <c r="AY22" s="34">
        <f t="shared" si="12"/>
        <v>5349</v>
      </c>
      <c r="AZ22" s="34">
        <f t="shared" si="12"/>
        <v>245054.23135795729</v>
      </c>
      <c r="BA22" s="34">
        <f t="shared" si="12"/>
        <v>3489</v>
      </c>
      <c r="BB22" s="34">
        <f t="shared" si="12"/>
        <v>10462.43</v>
      </c>
      <c r="BC22" s="34">
        <f t="shared" si="12"/>
        <v>1117.43</v>
      </c>
      <c r="BD22" s="34">
        <f t="shared" si="12"/>
        <v>210059.43</v>
      </c>
      <c r="BE22" s="34">
        <f t="shared" si="12"/>
        <v>1582.43</v>
      </c>
      <c r="BF22" s="34">
        <f t="shared" si="12"/>
        <v>5083.43</v>
      </c>
      <c r="BG22" s="34">
        <f t="shared" si="12"/>
        <v>2386.4299999999998</v>
      </c>
      <c r="BH22" s="34">
        <f t="shared" si="12"/>
        <v>5371.4400000000005</v>
      </c>
      <c r="BI22" s="34">
        <f t="shared" si="12"/>
        <v>978</v>
      </c>
      <c r="BJ22" s="34">
        <f t="shared" si="12"/>
        <v>43356.619999999995</v>
      </c>
      <c r="BK22" s="34">
        <f t="shared" si="12"/>
        <v>2435.37</v>
      </c>
      <c r="BL22" s="34">
        <f t="shared" si="12"/>
        <v>6201</v>
      </c>
      <c r="BM22" s="34">
        <f t="shared" si="12"/>
        <v>1144</v>
      </c>
      <c r="BN22" s="206">
        <f t="shared" si="12"/>
        <v>978</v>
      </c>
      <c r="BO22" s="34">
        <f t="shared" si="12"/>
        <v>1545.63</v>
      </c>
      <c r="BP22" s="34">
        <f t="shared" si="12"/>
        <v>978</v>
      </c>
      <c r="BQ22" s="34">
        <f t="shared" si="12"/>
        <v>0</v>
      </c>
      <c r="BR22" s="34">
        <f t="shared" si="12"/>
        <v>0</v>
      </c>
      <c r="BS22" s="34">
        <f t="shared" si="12"/>
        <v>0</v>
      </c>
      <c r="BT22" s="34">
        <f t="shared" ref="BT22:EE22" si="13">BT10</f>
        <v>0</v>
      </c>
      <c r="BU22" s="34">
        <f t="shared" si="13"/>
        <v>0</v>
      </c>
      <c r="BV22" s="34">
        <f t="shared" si="13"/>
        <v>0</v>
      </c>
      <c r="BW22" s="34">
        <f t="shared" si="13"/>
        <v>0</v>
      </c>
      <c r="BX22" s="34">
        <f t="shared" si="13"/>
        <v>0</v>
      </c>
      <c r="BY22" s="34">
        <f t="shared" si="13"/>
        <v>0</v>
      </c>
      <c r="BZ22" s="34">
        <f t="shared" si="13"/>
        <v>0</v>
      </c>
      <c r="CA22" s="34">
        <f t="shared" si="13"/>
        <v>0</v>
      </c>
      <c r="CB22" s="34">
        <f t="shared" si="13"/>
        <v>0</v>
      </c>
      <c r="CC22" s="34">
        <f t="shared" si="13"/>
        <v>0</v>
      </c>
      <c r="CD22" s="34">
        <f t="shared" si="13"/>
        <v>0</v>
      </c>
      <c r="CE22" s="34">
        <f t="shared" si="13"/>
        <v>0</v>
      </c>
      <c r="CF22" s="34">
        <f t="shared" si="13"/>
        <v>0</v>
      </c>
      <c r="CG22" s="34">
        <f t="shared" si="13"/>
        <v>0</v>
      </c>
      <c r="CH22" s="34">
        <f t="shared" si="13"/>
        <v>0</v>
      </c>
      <c r="CI22" s="34">
        <f t="shared" si="13"/>
        <v>0</v>
      </c>
      <c r="CJ22" s="34">
        <f t="shared" si="13"/>
        <v>0</v>
      </c>
      <c r="CK22" s="34">
        <f t="shared" si="13"/>
        <v>0</v>
      </c>
      <c r="CL22" s="34">
        <f t="shared" si="13"/>
        <v>0</v>
      </c>
      <c r="CM22" s="34">
        <f t="shared" si="13"/>
        <v>0</v>
      </c>
      <c r="CN22" s="34">
        <f t="shared" si="13"/>
        <v>0</v>
      </c>
      <c r="CO22" s="34">
        <f t="shared" si="13"/>
        <v>0</v>
      </c>
      <c r="CP22" s="34">
        <f t="shared" si="13"/>
        <v>0</v>
      </c>
      <c r="CQ22" s="34">
        <f t="shared" si="13"/>
        <v>0</v>
      </c>
      <c r="CR22" s="34">
        <f t="shared" si="13"/>
        <v>0</v>
      </c>
      <c r="CS22" s="34">
        <f t="shared" si="13"/>
        <v>0</v>
      </c>
      <c r="CT22" s="34">
        <f t="shared" si="13"/>
        <v>0</v>
      </c>
      <c r="CU22" s="34">
        <f t="shared" si="13"/>
        <v>0</v>
      </c>
      <c r="CV22" s="34">
        <f t="shared" si="13"/>
        <v>0</v>
      </c>
      <c r="CW22" s="34">
        <f t="shared" si="13"/>
        <v>0</v>
      </c>
      <c r="CX22" s="34">
        <f t="shared" si="13"/>
        <v>0</v>
      </c>
      <c r="CY22" s="34">
        <f t="shared" si="13"/>
        <v>0</v>
      </c>
      <c r="CZ22" s="34">
        <f t="shared" si="13"/>
        <v>0</v>
      </c>
      <c r="DA22" s="34">
        <f t="shared" si="13"/>
        <v>0</v>
      </c>
      <c r="DB22" s="34">
        <f t="shared" si="13"/>
        <v>0</v>
      </c>
      <c r="DC22" s="34">
        <f t="shared" si="13"/>
        <v>0</v>
      </c>
      <c r="DD22" s="34">
        <f t="shared" si="13"/>
        <v>0</v>
      </c>
      <c r="DE22" s="34">
        <f t="shared" si="13"/>
        <v>0</v>
      </c>
      <c r="DF22" s="34">
        <f t="shared" si="13"/>
        <v>0</v>
      </c>
      <c r="DG22" s="34">
        <f t="shared" si="13"/>
        <v>0</v>
      </c>
      <c r="DH22" s="34">
        <f t="shared" si="13"/>
        <v>0</v>
      </c>
      <c r="DI22" s="34">
        <f t="shared" si="13"/>
        <v>0</v>
      </c>
      <c r="DJ22" s="34">
        <f t="shared" si="13"/>
        <v>0</v>
      </c>
      <c r="DK22" s="34">
        <f t="shared" si="13"/>
        <v>0</v>
      </c>
      <c r="DL22" s="34">
        <f t="shared" si="13"/>
        <v>0</v>
      </c>
      <c r="DM22" s="34">
        <f t="shared" si="13"/>
        <v>0</v>
      </c>
      <c r="DN22" s="34">
        <f t="shared" si="13"/>
        <v>0</v>
      </c>
      <c r="DO22" s="34">
        <f t="shared" si="13"/>
        <v>0</v>
      </c>
      <c r="DP22" s="34">
        <f t="shared" si="13"/>
        <v>0</v>
      </c>
      <c r="DQ22" s="34">
        <f t="shared" si="13"/>
        <v>0</v>
      </c>
      <c r="DR22" s="34">
        <f t="shared" si="13"/>
        <v>0</v>
      </c>
      <c r="DS22" s="34">
        <f t="shared" si="13"/>
        <v>0</v>
      </c>
      <c r="DT22" s="34">
        <f t="shared" si="13"/>
        <v>0</v>
      </c>
      <c r="DU22" s="34">
        <f t="shared" si="13"/>
        <v>0</v>
      </c>
      <c r="DV22" s="34">
        <f t="shared" si="13"/>
        <v>0</v>
      </c>
      <c r="DW22" s="34">
        <f t="shared" si="13"/>
        <v>0</v>
      </c>
      <c r="DX22" s="34">
        <f t="shared" si="13"/>
        <v>0</v>
      </c>
      <c r="DY22" s="34">
        <f t="shared" si="13"/>
        <v>0</v>
      </c>
      <c r="DZ22" s="34">
        <f t="shared" si="13"/>
        <v>0</v>
      </c>
      <c r="EA22" s="34">
        <f t="shared" si="13"/>
        <v>0</v>
      </c>
      <c r="EB22" s="34">
        <f t="shared" si="13"/>
        <v>0</v>
      </c>
      <c r="EC22" s="34">
        <f t="shared" si="13"/>
        <v>0</v>
      </c>
      <c r="ED22" s="34">
        <f t="shared" si="13"/>
        <v>0</v>
      </c>
      <c r="EE22" s="34">
        <f t="shared" si="13"/>
        <v>0</v>
      </c>
      <c r="EF22" s="34">
        <f t="shared" ref="EF22:GQ22" si="14">EF10</f>
        <v>0</v>
      </c>
      <c r="EG22" s="34">
        <f t="shared" si="14"/>
        <v>0</v>
      </c>
      <c r="EH22" s="34">
        <f t="shared" si="14"/>
        <v>0</v>
      </c>
      <c r="EI22" s="34">
        <f t="shared" si="14"/>
        <v>0</v>
      </c>
      <c r="EJ22" s="34">
        <f t="shared" si="14"/>
        <v>0</v>
      </c>
      <c r="EK22" s="34">
        <f t="shared" si="14"/>
        <v>0</v>
      </c>
      <c r="EL22" s="34">
        <f t="shared" si="14"/>
        <v>0</v>
      </c>
      <c r="EM22" s="34">
        <f t="shared" si="14"/>
        <v>0</v>
      </c>
      <c r="EN22" s="34">
        <f t="shared" si="14"/>
        <v>0</v>
      </c>
      <c r="EO22" s="34">
        <f t="shared" si="14"/>
        <v>0</v>
      </c>
      <c r="EP22" s="34">
        <f t="shared" si="14"/>
        <v>0</v>
      </c>
      <c r="EQ22" s="34">
        <f t="shared" si="14"/>
        <v>0</v>
      </c>
      <c r="ER22" s="34">
        <f t="shared" si="14"/>
        <v>0</v>
      </c>
      <c r="ES22" s="34">
        <f t="shared" si="14"/>
        <v>0</v>
      </c>
      <c r="ET22" s="34">
        <f t="shared" si="14"/>
        <v>0</v>
      </c>
      <c r="EU22" s="34">
        <f t="shared" si="14"/>
        <v>0</v>
      </c>
      <c r="EV22" s="34">
        <f t="shared" si="14"/>
        <v>0</v>
      </c>
      <c r="EW22" s="34">
        <f t="shared" si="14"/>
        <v>0</v>
      </c>
      <c r="EX22" s="34">
        <f t="shared" si="14"/>
        <v>0</v>
      </c>
      <c r="EY22" s="34">
        <f t="shared" si="14"/>
        <v>0</v>
      </c>
      <c r="EZ22" s="34">
        <f t="shared" si="14"/>
        <v>0</v>
      </c>
      <c r="FA22" s="34">
        <f t="shared" si="14"/>
        <v>0</v>
      </c>
      <c r="FB22" s="34">
        <f t="shared" si="14"/>
        <v>0</v>
      </c>
      <c r="FC22" s="34">
        <f t="shared" si="14"/>
        <v>0</v>
      </c>
      <c r="FD22" s="34">
        <f t="shared" si="14"/>
        <v>0</v>
      </c>
      <c r="FE22" s="34">
        <f t="shared" si="14"/>
        <v>0</v>
      </c>
      <c r="FF22" s="34">
        <f t="shared" si="14"/>
        <v>0</v>
      </c>
      <c r="FG22" s="34">
        <f t="shared" si="14"/>
        <v>0</v>
      </c>
      <c r="FH22" s="34">
        <f t="shared" si="14"/>
        <v>0</v>
      </c>
      <c r="FI22" s="34">
        <f t="shared" si="14"/>
        <v>0</v>
      </c>
      <c r="FJ22" s="34">
        <f t="shared" si="14"/>
        <v>0</v>
      </c>
      <c r="FK22" s="34">
        <f t="shared" si="14"/>
        <v>0</v>
      </c>
      <c r="FL22" s="34">
        <f t="shared" si="14"/>
        <v>0</v>
      </c>
      <c r="FM22" s="34">
        <f t="shared" si="14"/>
        <v>0</v>
      </c>
      <c r="FN22" s="34">
        <f t="shared" si="14"/>
        <v>0</v>
      </c>
      <c r="FO22" s="34">
        <f t="shared" si="14"/>
        <v>0</v>
      </c>
      <c r="FP22" s="34">
        <f t="shared" si="14"/>
        <v>0</v>
      </c>
      <c r="FQ22" s="34">
        <f t="shared" si="14"/>
        <v>0</v>
      </c>
      <c r="FR22" s="34">
        <f t="shared" si="14"/>
        <v>0</v>
      </c>
      <c r="FS22" s="34">
        <f t="shared" si="14"/>
        <v>0</v>
      </c>
      <c r="FT22" s="34">
        <f t="shared" si="14"/>
        <v>0</v>
      </c>
      <c r="FU22" s="34">
        <f t="shared" si="14"/>
        <v>0</v>
      </c>
      <c r="FV22" s="34">
        <f t="shared" si="14"/>
        <v>0</v>
      </c>
      <c r="FW22" s="34">
        <f t="shared" si="14"/>
        <v>0</v>
      </c>
      <c r="FX22" s="34">
        <f t="shared" si="14"/>
        <v>0</v>
      </c>
      <c r="FY22" s="34">
        <f t="shared" si="14"/>
        <v>0</v>
      </c>
      <c r="FZ22" s="34">
        <f t="shared" si="14"/>
        <v>0</v>
      </c>
      <c r="GA22" s="34">
        <f t="shared" si="14"/>
        <v>0</v>
      </c>
      <c r="GB22" s="34">
        <f t="shared" si="14"/>
        <v>0</v>
      </c>
      <c r="GC22" s="34">
        <f t="shared" si="14"/>
        <v>0</v>
      </c>
      <c r="GD22" s="34">
        <f t="shared" si="14"/>
        <v>0</v>
      </c>
      <c r="GE22" s="34">
        <f t="shared" si="14"/>
        <v>0</v>
      </c>
      <c r="GF22" s="34">
        <f t="shared" si="14"/>
        <v>0</v>
      </c>
      <c r="GG22" s="34">
        <f t="shared" si="14"/>
        <v>0</v>
      </c>
      <c r="GH22" s="34">
        <f t="shared" si="14"/>
        <v>0</v>
      </c>
      <c r="GI22" s="34">
        <f t="shared" si="14"/>
        <v>0</v>
      </c>
      <c r="GJ22" s="34">
        <f t="shared" si="14"/>
        <v>0</v>
      </c>
      <c r="GK22" s="34">
        <f t="shared" si="14"/>
        <v>0</v>
      </c>
      <c r="GL22" s="34">
        <f t="shared" si="14"/>
        <v>0</v>
      </c>
      <c r="GM22" s="34">
        <f t="shared" si="14"/>
        <v>0</v>
      </c>
      <c r="GN22" s="34">
        <f t="shared" si="14"/>
        <v>0</v>
      </c>
      <c r="GO22" s="34">
        <f t="shared" si="14"/>
        <v>0</v>
      </c>
      <c r="GP22" s="34">
        <f t="shared" si="14"/>
        <v>0</v>
      </c>
      <c r="GQ22" s="34">
        <f t="shared" si="14"/>
        <v>0</v>
      </c>
      <c r="GR22" s="34">
        <f t="shared" ref="GR22:JC22" si="15">GR10</f>
        <v>0</v>
      </c>
      <c r="GS22" s="34">
        <f t="shared" si="15"/>
        <v>0</v>
      </c>
      <c r="GT22" s="34">
        <f t="shared" si="15"/>
        <v>0</v>
      </c>
      <c r="GU22" s="34">
        <f t="shared" si="15"/>
        <v>0</v>
      </c>
      <c r="GV22" s="34">
        <f t="shared" si="15"/>
        <v>0</v>
      </c>
      <c r="GW22" s="34">
        <f t="shared" si="15"/>
        <v>0</v>
      </c>
      <c r="GX22" s="34">
        <f t="shared" si="15"/>
        <v>0</v>
      </c>
      <c r="GY22" s="34">
        <f t="shared" si="15"/>
        <v>0</v>
      </c>
      <c r="GZ22" s="34">
        <f t="shared" si="15"/>
        <v>0</v>
      </c>
      <c r="HA22" s="34">
        <f t="shared" si="15"/>
        <v>0</v>
      </c>
      <c r="HB22" s="34">
        <f t="shared" si="15"/>
        <v>0</v>
      </c>
      <c r="HC22" s="34">
        <f t="shared" si="15"/>
        <v>0</v>
      </c>
      <c r="HD22" s="34">
        <f t="shared" si="15"/>
        <v>0</v>
      </c>
      <c r="HE22" s="34">
        <f t="shared" si="15"/>
        <v>0</v>
      </c>
      <c r="HF22" s="34">
        <f t="shared" si="15"/>
        <v>0</v>
      </c>
      <c r="HG22" s="34">
        <f t="shared" si="15"/>
        <v>0</v>
      </c>
      <c r="HH22" s="34">
        <f t="shared" si="15"/>
        <v>0</v>
      </c>
      <c r="HI22" s="34">
        <f t="shared" si="15"/>
        <v>0</v>
      </c>
      <c r="HJ22" s="34">
        <f t="shared" si="15"/>
        <v>0</v>
      </c>
      <c r="HK22" s="34">
        <f t="shared" si="15"/>
        <v>0</v>
      </c>
      <c r="HL22" s="34">
        <f t="shared" si="15"/>
        <v>0</v>
      </c>
      <c r="HM22" s="34">
        <f t="shared" si="15"/>
        <v>0</v>
      </c>
      <c r="HN22" s="34">
        <f t="shared" si="15"/>
        <v>0</v>
      </c>
      <c r="HO22" s="34">
        <f t="shared" si="15"/>
        <v>0</v>
      </c>
      <c r="HP22" s="34">
        <f t="shared" si="15"/>
        <v>0</v>
      </c>
      <c r="HQ22" s="34">
        <f t="shared" si="15"/>
        <v>0</v>
      </c>
      <c r="HR22" s="34">
        <f t="shared" si="15"/>
        <v>0</v>
      </c>
      <c r="HS22" s="34">
        <f t="shared" si="15"/>
        <v>0</v>
      </c>
      <c r="HT22" s="34">
        <f t="shared" si="15"/>
        <v>0</v>
      </c>
      <c r="HU22" s="34">
        <f t="shared" si="15"/>
        <v>0</v>
      </c>
      <c r="HV22" s="34">
        <f t="shared" si="15"/>
        <v>0</v>
      </c>
      <c r="HW22" s="34">
        <f t="shared" si="15"/>
        <v>0</v>
      </c>
      <c r="HX22" s="34">
        <f t="shared" si="15"/>
        <v>0</v>
      </c>
      <c r="HY22" s="34">
        <f t="shared" si="15"/>
        <v>0</v>
      </c>
      <c r="HZ22" s="34">
        <f t="shared" si="15"/>
        <v>0</v>
      </c>
      <c r="IA22" s="34">
        <f t="shared" si="15"/>
        <v>0</v>
      </c>
      <c r="IB22" s="34">
        <f t="shared" si="15"/>
        <v>0</v>
      </c>
      <c r="IC22" s="34">
        <f t="shared" si="15"/>
        <v>0</v>
      </c>
      <c r="ID22" s="34">
        <f t="shared" si="15"/>
        <v>0</v>
      </c>
      <c r="IE22" s="34">
        <f t="shared" si="15"/>
        <v>0</v>
      </c>
      <c r="IF22" s="34">
        <f t="shared" si="15"/>
        <v>0</v>
      </c>
      <c r="IG22" s="34">
        <f t="shared" si="15"/>
        <v>0</v>
      </c>
      <c r="IH22" s="34">
        <f t="shared" si="15"/>
        <v>0</v>
      </c>
      <c r="II22" s="34">
        <f t="shared" si="15"/>
        <v>0</v>
      </c>
      <c r="IJ22" s="34">
        <f t="shared" si="15"/>
        <v>0</v>
      </c>
      <c r="IK22" s="34">
        <f t="shared" si="15"/>
        <v>0</v>
      </c>
      <c r="IL22" s="34">
        <f t="shared" si="15"/>
        <v>0</v>
      </c>
      <c r="IM22" s="34">
        <f t="shared" si="15"/>
        <v>0</v>
      </c>
      <c r="IN22" s="34">
        <f t="shared" si="15"/>
        <v>0</v>
      </c>
      <c r="IO22" s="34">
        <f t="shared" si="15"/>
        <v>0</v>
      </c>
      <c r="IP22" s="34">
        <f t="shared" si="15"/>
        <v>0</v>
      </c>
      <c r="IQ22" s="34">
        <f t="shared" si="15"/>
        <v>0</v>
      </c>
      <c r="IR22" s="34">
        <f t="shared" si="15"/>
        <v>0</v>
      </c>
      <c r="IS22" s="34">
        <f t="shared" si="15"/>
        <v>0</v>
      </c>
      <c r="IT22" s="34">
        <f t="shared" si="15"/>
        <v>0</v>
      </c>
      <c r="IU22" s="34">
        <f t="shared" si="15"/>
        <v>0</v>
      </c>
      <c r="IV22" s="34">
        <f t="shared" si="15"/>
        <v>0</v>
      </c>
      <c r="IW22" s="34">
        <f t="shared" si="15"/>
        <v>0</v>
      </c>
      <c r="IX22" s="34">
        <f t="shared" si="15"/>
        <v>0</v>
      </c>
      <c r="IY22" s="34">
        <f t="shared" si="15"/>
        <v>0</v>
      </c>
      <c r="IZ22" s="34">
        <f t="shared" si="15"/>
        <v>0</v>
      </c>
      <c r="JA22" s="34">
        <f t="shared" si="15"/>
        <v>0</v>
      </c>
      <c r="JB22" s="34">
        <f t="shared" si="15"/>
        <v>0</v>
      </c>
      <c r="JC22" s="34">
        <f t="shared" si="15"/>
        <v>0</v>
      </c>
      <c r="JD22" s="34">
        <f t="shared" ref="JD22:KG22" si="16">JD10</f>
        <v>0</v>
      </c>
      <c r="JE22" s="34">
        <f t="shared" si="16"/>
        <v>0</v>
      </c>
      <c r="JF22" s="34">
        <f t="shared" si="16"/>
        <v>0</v>
      </c>
      <c r="JG22" s="34">
        <f t="shared" si="16"/>
        <v>0</v>
      </c>
      <c r="JH22" s="34">
        <f t="shared" si="16"/>
        <v>0</v>
      </c>
      <c r="JI22" s="34">
        <f t="shared" si="16"/>
        <v>0</v>
      </c>
      <c r="JJ22" s="34">
        <f t="shared" si="16"/>
        <v>0</v>
      </c>
      <c r="JK22" s="34">
        <f t="shared" si="16"/>
        <v>0</v>
      </c>
      <c r="JL22" s="34">
        <f t="shared" si="16"/>
        <v>0</v>
      </c>
      <c r="JM22" s="34">
        <f t="shared" si="16"/>
        <v>0</v>
      </c>
      <c r="JN22" s="34">
        <f t="shared" si="16"/>
        <v>0</v>
      </c>
      <c r="JO22" s="34">
        <f t="shared" si="16"/>
        <v>0</v>
      </c>
      <c r="JP22" s="34">
        <f t="shared" si="16"/>
        <v>0</v>
      </c>
      <c r="JQ22" s="34">
        <f t="shared" si="16"/>
        <v>0</v>
      </c>
      <c r="JR22" s="34">
        <f t="shared" si="16"/>
        <v>0</v>
      </c>
      <c r="JS22" s="34">
        <f t="shared" si="16"/>
        <v>0</v>
      </c>
      <c r="JT22" s="34">
        <f t="shared" si="16"/>
        <v>0</v>
      </c>
      <c r="JU22" s="34">
        <f t="shared" si="16"/>
        <v>0</v>
      </c>
      <c r="JV22" s="34">
        <f t="shared" si="16"/>
        <v>0</v>
      </c>
      <c r="JW22" s="34">
        <f t="shared" si="16"/>
        <v>0</v>
      </c>
      <c r="JX22" s="34">
        <f t="shared" si="16"/>
        <v>0</v>
      </c>
      <c r="JY22" s="34">
        <f t="shared" si="16"/>
        <v>0</v>
      </c>
      <c r="JZ22" s="34">
        <f t="shared" si="16"/>
        <v>0</v>
      </c>
      <c r="KA22" s="34">
        <f t="shared" si="16"/>
        <v>0</v>
      </c>
      <c r="KB22" s="34">
        <f t="shared" si="16"/>
        <v>0</v>
      </c>
      <c r="KC22" s="34">
        <f t="shared" si="16"/>
        <v>0</v>
      </c>
      <c r="KD22" s="34">
        <f t="shared" si="16"/>
        <v>0</v>
      </c>
      <c r="KE22" s="34">
        <f t="shared" si="16"/>
        <v>0</v>
      </c>
      <c r="KF22" s="34">
        <f t="shared" si="16"/>
        <v>0</v>
      </c>
      <c r="KG22" s="35">
        <f t="shared" si="16"/>
        <v>0</v>
      </c>
    </row>
    <row r="23" spans="1:365" s="1" customFormat="1" ht="16" outlineLevel="1" thickBot="1">
      <c r="B23" s="492"/>
      <c r="C23" s="59" t="s">
        <v>713</v>
      </c>
      <c r="D23" s="48">
        <f t="shared" si="11"/>
        <v>2652903.8501826576</v>
      </c>
      <c r="E23" s="36">
        <f>E22</f>
        <v>0</v>
      </c>
      <c r="F23" s="37">
        <f>E23+F22</f>
        <v>34620</v>
      </c>
      <c r="G23" s="37">
        <f>F23+G22</f>
        <v>36421</v>
      </c>
      <c r="H23" s="37">
        <f t="shared" ref="H23:BS23" si="17">G23+H22</f>
        <v>46938</v>
      </c>
      <c r="I23" s="37">
        <f t="shared" si="17"/>
        <v>74522</v>
      </c>
      <c r="J23" s="37">
        <f t="shared" si="17"/>
        <v>93850</v>
      </c>
      <c r="K23" s="37">
        <f t="shared" si="17"/>
        <v>107021</v>
      </c>
      <c r="L23" s="37">
        <f t="shared" si="17"/>
        <v>113544</v>
      </c>
      <c r="M23" s="37">
        <f t="shared" si="17"/>
        <v>118915</v>
      </c>
      <c r="N23" s="37">
        <f t="shared" si="17"/>
        <v>224660</v>
      </c>
      <c r="O23" s="37">
        <f t="shared" si="17"/>
        <v>231413</v>
      </c>
      <c r="P23" s="37">
        <f t="shared" si="17"/>
        <v>364325</v>
      </c>
      <c r="Q23" s="37">
        <f t="shared" si="17"/>
        <v>407575</v>
      </c>
      <c r="R23" s="37">
        <f t="shared" si="17"/>
        <v>411591</v>
      </c>
      <c r="S23" s="37">
        <f t="shared" si="17"/>
        <v>492684</v>
      </c>
      <c r="T23" s="37">
        <f t="shared" si="17"/>
        <v>500322</v>
      </c>
      <c r="U23" s="37">
        <f t="shared" si="17"/>
        <v>650593</v>
      </c>
      <c r="V23" s="37">
        <f t="shared" si="17"/>
        <v>734936</v>
      </c>
      <c r="W23" s="37">
        <f t="shared" si="17"/>
        <v>768203</v>
      </c>
      <c r="X23" s="37">
        <f t="shared" si="17"/>
        <v>784084</v>
      </c>
      <c r="Y23" s="37">
        <f t="shared" si="17"/>
        <v>869026</v>
      </c>
      <c r="Z23" s="37">
        <f t="shared" si="17"/>
        <v>900263</v>
      </c>
      <c r="AA23" s="37">
        <f t="shared" si="17"/>
        <v>907982</v>
      </c>
      <c r="AB23" s="37">
        <f t="shared" si="17"/>
        <v>1153962.7055439984</v>
      </c>
      <c r="AC23" s="37">
        <f t="shared" si="17"/>
        <v>1157367.7055439984</v>
      </c>
      <c r="AD23" s="37">
        <f t="shared" si="17"/>
        <v>1189942.7055439984</v>
      </c>
      <c r="AE23" s="37">
        <f t="shared" si="17"/>
        <v>1197533.7055439984</v>
      </c>
      <c r="AF23" s="37">
        <f t="shared" si="17"/>
        <v>1200627.7055439984</v>
      </c>
      <c r="AG23" s="37">
        <f t="shared" si="17"/>
        <v>1216878.7055439984</v>
      </c>
      <c r="AH23" s="37">
        <f t="shared" si="17"/>
        <v>1219718.7055439984</v>
      </c>
      <c r="AI23" s="37">
        <f t="shared" si="17"/>
        <v>1224614.7055439984</v>
      </c>
      <c r="AJ23" s="37">
        <f t="shared" si="17"/>
        <v>1255707.7055439984</v>
      </c>
      <c r="AK23" s="37">
        <f t="shared" si="17"/>
        <v>1396076.7055439984</v>
      </c>
      <c r="AL23" s="37">
        <f t="shared" si="17"/>
        <v>1429972.7055439984</v>
      </c>
      <c r="AM23" s="37">
        <f t="shared" si="17"/>
        <v>1435487.7055439984</v>
      </c>
      <c r="AN23" s="37">
        <f t="shared" si="17"/>
        <v>1683478.6088246994</v>
      </c>
      <c r="AO23" s="37">
        <f t="shared" si="17"/>
        <v>1992527.6088246994</v>
      </c>
      <c r="AP23" s="37">
        <f t="shared" si="17"/>
        <v>2001458.6088246994</v>
      </c>
      <c r="AQ23" s="37">
        <f t="shared" si="17"/>
        <v>2007692.6088246994</v>
      </c>
      <c r="AR23" s="37">
        <f t="shared" si="17"/>
        <v>2011973.6088246994</v>
      </c>
      <c r="AS23" s="37">
        <f t="shared" si="17"/>
        <v>2018051.6088246994</v>
      </c>
      <c r="AT23" s="37">
        <f t="shared" si="17"/>
        <v>2061476.6088246994</v>
      </c>
      <c r="AU23" s="37">
        <f t="shared" si="17"/>
        <v>2068071.6088246994</v>
      </c>
      <c r="AV23" s="37">
        <f t="shared" si="17"/>
        <v>2071672.6088246994</v>
      </c>
      <c r="AW23" s="37">
        <f t="shared" si="17"/>
        <v>2076579.6088246994</v>
      </c>
      <c r="AX23" s="37">
        <f t="shared" si="17"/>
        <v>2107855.6088246992</v>
      </c>
      <c r="AY23" s="37">
        <f t="shared" si="17"/>
        <v>2113204.6088246992</v>
      </c>
      <c r="AZ23" s="37">
        <f t="shared" si="17"/>
        <v>2358258.8401826564</v>
      </c>
      <c r="BA23" s="37">
        <f t="shared" si="17"/>
        <v>2361747.8401826564</v>
      </c>
      <c r="BB23" s="37">
        <f t="shared" si="17"/>
        <v>2372210.2701826566</v>
      </c>
      <c r="BC23" s="37">
        <f t="shared" si="17"/>
        <v>2373327.7001826568</v>
      </c>
      <c r="BD23" s="37">
        <f t="shared" si="17"/>
        <v>2583387.1301826569</v>
      </c>
      <c r="BE23" s="37">
        <f t="shared" si="17"/>
        <v>2584969.5601826571</v>
      </c>
      <c r="BF23" s="37">
        <f t="shared" si="17"/>
        <v>2590052.9901826573</v>
      </c>
      <c r="BG23" s="37">
        <f t="shared" si="17"/>
        <v>2592439.4201826574</v>
      </c>
      <c r="BH23" s="37">
        <f t="shared" si="17"/>
        <v>2597810.8601826574</v>
      </c>
      <c r="BI23" s="37">
        <f t="shared" si="17"/>
        <v>2598788.8601826574</v>
      </c>
      <c r="BJ23" s="37">
        <f t="shared" si="17"/>
        <v>2642145.4801826575</v>
      </c>
      <c r="BK23" s="37">
        <f t="shared" si="17"/>
        <v>2644580.8501826576</v>
      </c>
      <c r="BL23" s="37">
        <f t="shared" si="17"/>
        <v>2650781.8501826576</v>
      </c>
      <c r="BM23" s="37">
        <f t="shared" si="17"/>
        <v>2651925.8501826576</v>
      </c>
      <c r="BN23" s="207">
        <f t="shared" si="17"/>
        <v>2652903.8501826576</v>
      </c>
      <c r="BO23" s="37">
        <f t="shared" si="17"/>
        <v>2654449.4801826575</v>
      </c>
      <c r="BP23" s="37">
        <f t="shared" si="17"/>
        <v>2655427.4801826575</v>
      </c>
      <c r="BQ23" s="37">
        <f t="shared" si="17"/>
        <v>2655427.4801826575</v>
      </c>
      <c r="BR23" s="37">
        <f t="shared" si="17"/>
        <v>2655427.4801826575</v>
      </c>
      <c r="BS23" s="37">
        <f t="shared" si="17"/>
        <v>2655427.4801826575</v>
      </c>
      <c r="BT23" s="37">
        <f t="shared" ref="BT23:EE23" si="18">BS23+BT22</f>
        <v>2655427.4801826575</v>
      </c>
      <c r="BU23" s="37">
        <f t="shared" si="18"/>
        <v>2655427.4801826575</v>
      </c>
      <c r="BV23" s="37">
        <f t="shared" si="18"/>
        <v>2655427.4801826575</v>
      </c>
      <c r="BW23" s="37">
        <f t="shared" si="18"/>
        <v>2655427.4801826575</v>
      </c>
      <c r="BX23" s="37">
        <f t="shared" si="18"/>
        <v>2655427.4801826575</v>
      </c>
      <c r="BY23" s="37">
        <f t="shared" si="18"/>
        <v>2655427.4801826575</v>
      </c>
      <c r="BZ23" s="37">
        <f t="shared" si="18"/>
        <v>2655427.4801826575</v>
      </c>
      <c r="CA23" s="37">
        <f t="shared" si="18"/>
        <v>2655427.4801826575</v>
      </c>
      <c r="CB23" s="37">
        <f t="shared" si="18"/>
        <v>2655427.4801826575</v>
      </c>
      <c r="CC23" s="37">
        <f t="shared" si="18"/>
        <v>2655427.4801826575</v>
      </c>
      <c r="CD23" s="37">
        <f t="shared" si="18"/>
        <v>2655427.4801826575</v>
      </c>
      <c r="CE23" s="37">
        <f t="shared" si="18"/>
        <v>2655427.4801826575</v>
      </c>
      <c r="CF23" s="37">
        <f t="shared" si="18"/>
        <v>2655427.4801826575</v>
      </c>
      <c r="CG23" s="37">
        <f t="shared" si="18"/>
        <v>2655427.4801826575</v>
      </c>
      <c r="CH23" s="37">
        <f t="shared" si="18"/>
        <v>2655427.4801826575</v>
      </c>
      <c r="CI23" s="37">
        <f t="shared" si="18"/>
        <v>2655427.4801826575</v>
      </c>
      <c r="CJ23" s="37">
        <f t="shared" si="18"/>
        <v>2655427.4801826575</v>
      </c>
      <c r="CK23" s="37">
        <f t="shared" si="18"/>
        <v>2655427.4801826575</v>
      </c>
      <c r="CL23" s="37">
        <f t="shared" si="18"/>
        <v>2655427.4801826575</v>
      </c>
      <c r="CM23" s="37">
        <f t="shared" si="18"/>
        <v>2655427.4801826575</v>
      </c>
      <c r="CN23" s="37">
        <f t="shared" si="18"/>
        <v>2655427.4801826575</v>
      </c>
      <c r="CO23" s="37">
        <f t="shared" si="18"/>
        <v>2655427.4801826575</v>
      </c>
      <c r="CP23" s="37">
        <f t="shared" si="18"/>
        <v>2655427.4801826575</v>
      </c>
      <c r="CQ23" s="37">
        <f t="shared" si="18"/>
        <v>2655427.4801826575</v>
      </c>
      <c r="CR23" s="37">
        <f t="shared" si="18"/>
        <v>2655427.4801826575</v>
      </c>
      <c r="CS23" s="37">
        <f t="shared" si="18"/>
        <v>2655427.4801826575</v>
      </c>
      <c r="CT23" s="37">
        <f t="shared" si="18"/>
        <v>2655427.4801826575</v>
      </c>
      <c r="CU23" s="37">
        <f t="shared" si="18"/>
        <v>2655427.4801826575</v>
      </c>
      <c r="CV23" s="37">
        <f t="shared" si="18"/>
        <v>2655427.4801826575</v>
      </c>
      <c r="CW23" s="37">
        <f t="shared" si="18"/>
        <v>2655427.4801826575</v>
      </c>
      <c r="CX23" s="37">
        <f t="shared" si="18"/>
        <v>2655427.4801826575</v>
      </c>
      <c r="CY23" s="37">
        <f t="shared" si="18"/>
        <v>2655427.4801826575</v>
      </c>
      <c r="CZ23" s="37">
        <f t="shared" si="18"/>
        <v>2655427.4801826575</v>
      </c>
      <c r="DA23" s="37">
        <f t="shared" si="18"/>
        <v>2655427.4801826575</v>
      </c>
      <c r="DB23" s="37">
        <f t="shared" si="18"/>
        <v>2655427.4801826575</v>
      </c>
      <c r="DC23" s="37">
        <f t="shared" si="18"/>
        <v>2655427.4801826575</v>
      </c>
      <c r="DD23" s="37">
        <f t="shared" si="18"/>
        <v>2655427.4801826575</v>
      </c>
      <c r="DE23" s="37">
        <f t="shared" si="18"/>
        <v>2655427.4801826575</v>
      </c>
      <c r="DF23" s="37">
        <f t="shared" si="18"/>
        <v>2655427.4801826575</v>
      </c>
      <c r="DG23" s="37">
        <f t="shared" si="18"/>
        <v>2655427.4801826575</v>
      </c>
      <c r="DH23" s="37">
        <f t="shared" si="18"/>
        <v>2655427.4801826575</v>
      </c>
      <c r="DI23" s="37">
        <f t="shared" si="18"/>
        <v>2655427.4801826575</v>
      </c>
      <c r="DJ23" s="37">
        <f t="shared" si="18"/>
        <v>2655427.4801826575</v>
      </c>
      <c r="DK23" s="37">
        <f t="shared" si="18"/>
        <v>2655427.4801826575</v>
      </c>
      <c r="DL23" s="37">
        <f t="shared" si="18"/>
        <v>2655427.4801826575</v>
      </c>
      <c r="DM23" s="37">
        <f t="shared" si="18"/>
        <v>2655427.4801826575</v>
      </c>
      <c r="DN23" s="37">
        <f t="shared" si="18"/>
        <v>2655427.4801826575</v>
      </c>
      <c r="DO23" s="37">
        <f t="shared" si="18"/>
        <v>2655427.4801826575</v>
      </c>
      <c r="DP23" s="37">
        <f t="shared" si="18"/>
        <v>2655427.4801826575</v>
      </c>
      <c r="DQ23" s="37">
        <f t="shared" si="18"/>
        <v>2655427.4801826575</v>
      </c>
      <c r="DR23" s="37">
        <f t="shared" si="18"/>
        <v>2655427.4801826575</v>
      </c>
      <c r="DS23" s="37">
        <f t="shared" si="18"/>
        <v>2655427.4801826575</v>
      </c>
      <c r="DT23" s="37">
        <f t="shared" si="18"/>
        <v>2655427.4801826575</v>
      </c>
      <c r="DU23" s="37">
        <f t="shared" si="18"/>
        <v>2655427.4801826575</v>
      </c>
      <c r="DV23" s="37">
        <f t="shared" si="18"/>
        <v>2655427.4801826575</v>
      </c>
      <c r="DW23" s="37">
        <f t="shared" si="18"/>
        <v>2655427.4801826575</v>
      </c>
      <c r="DX23" s="37">
        <f t="shared" si="18"/>
        <v>2655427.4801826575</v>
      </c>
      <c r="DY23" s="37">
        <f t="shared" si="18"/>
        <v>2655427.4801826575</v>
      </c>
      <c r="DZ23" s="37">
        <f t="shared" si="18"/>
        <v>2655427.4801826575</v>
      </c>
      <c r="EA23" s="37">
        <f t="shared" si="18"/>
        <v>2655427.4801826575</v>
      </c>
      <c r="EB23" s="37">
        <f t="shared" si="18"/>
        <v>2655427.4801826575</v>
      </c>
      <c r="EC23" s="37">
        <f t="shared" si="18"/>
        <v>2655427.4801826575</v>
      </c>
      <c r="ED23" s="37">
        <f t="shared" si="18"/>
        <v>2655427.4801826575</v>
      </c>
      <c r="EE23" s="37">
        <f t="shared" si="18"/>
        <v>2655427.4801826575</v>
      </c>
      <c r="EF23" s="37">
        <f t="shared" ref="EF23:GQ23" si="19">EE23+EF22</f>
        <v>2655427.4801826575</v>
      </c>
      <c r="EG23" s="37">
        <f t="shared" si="19"/>
        <v>2655427.4801826575</v>
      </c>
      <c r="EH23" s="37">
        <f t="shared" si="19"/>
        <v>2655427.4801826575</v>
      </c>
      <c r="EI23" s="37">
        <f t="shared" si="19"/>
        <v>2655427.4801826575</v>
      </c>
      <c r="EJ23" s="37">
        <f t="shared" si="19"/>
        <v>2655427.4801826575</v>
      </c>
      <c r="EK23" s="37">
        <f t="shared" si="19"/>
        <v>2655427.4801826575</v>
      </c>
      <c r="EL23" s="37">
        <f t="shared" si="19"/>
        <v>2655427.4801826575</v>
      </c>
      <c r="EM23" s="37">
        <f t="shared" si="19"/>
        <v>2655427.4801826575</v>
      </c>
      <c r="EN23" s="37">
        <f t="shared" si="19"/>
        <v>2655427.4801826575</v>
      </c>
      <c r="EO23" s="37">
        <f t="shared" si="19"/>
        <v>2655427.4801826575</v>
      </c>
      <c r="EP23" s="37">
        <f t="shared" si="19"/>
        <v>2655427.4801826575</v>
      </c>
      <c r="EQ23" s="37">
        <f t="shared" si="19"/>
        <v>2655427.4801826575</v>
      </c>
      <c r="ER23" s="37">
        <f t="shared" si="19"/>
        <v>2655427.4801826575</v>
      </c>
      <c r="ES23" s="37">
        <f t="shared" si="19"/>
        <v>2655427.4801826575</v>
      </c>
      <c r="ET23" s="37">
        <f t="shared" si="19"/>
        <v>2655427.4801826575</v>
      </c>
      <c r="EU23" s="37">
        <f t="shared" si="19"/>
        <v>2655427.4801826575</v>
      </c>
      <c r="EV23" s="37">
        <f t="shared" si="19"/>
        <v>2655427.4801826575</v>
      </c>
      <c r="EW23" s="37">
        <f t="shared" si="19"/>
        <v>2655427.4801826575</v>
      </c>
      <c r="EX23" s="37">
        <f t="shared" si="19"/>
        <v>2655427.4801826575</v>
      </c>
      <c r="EY23" s="37">
        <f t="shared" si="19"/>
        <v>2655427.4801826575</v>
      </c>
      <c r="EZ23" s="37">
        <f t="shared" si="19"/>
        <v>2655427.4801826575</v>
      </c>
      <c r="FA23" s="37">
        <f t="shared" si="19"/>
        <v>2655427.4801826575</v>
      </c>
      <c r="FB23" s="37">
        <f t="shared" si="19"/>
        <v>2655427.4801826575</v>
      </c>
      <c r="FC23" s="37">
        <f t="shared" si="19"/>
        <v>2655427.4801826575</v>
      </c>
      <c r="FD23" s="37">
        <f t="shared" si="19"/>
        <v>2655427.4801826575</v>
      </c>
      <c r="FE23" s="37">
        <f t="shared" si="19"/>
        <v>2655427.4801826575</v>
      </c>
      <c r="FF23" s="37">
        <f t="shared" si="19"/>
        <v>2655427.4801826575</v>
      </c>
      <c r="FG23" s="37">
        <f t="shared" si="19"/>
        <v>2655427.4801826575</v>
      </c>
      <c r="FH23" s="37">
        <f t="shared" si="19"/>
        <v>2655427.4801826575</v>
      </c>
      <c r="FI23" s="37">
        <f t="shared" si="19"/>
        <v>2655427.4801826575</v>
      </c>
      <c r="FJ23" s="37">
        <f t="shared" si="19"/>
        <v>2655427.4801826575</v>
      </c>
      <c r="FK23" s="37">
        <f t="shared" si="19"/>
        <v>2655427.4801826575</v>
      </c>
      <c r="FL23" s="37">
        <f t="shared" si="19"/>
        <v>2655427.4801826575</v>
      </c>
      <c r="FM23" s="37">
        <f t="shared" si="19"/>
        <v>2655427.4801826575</v>
      </c>
      <c r="FN23" s="37">
        <f t="shared" si="19"/>
        <v>2655427.4801826575</v>
      </c>
      <c r="FO23" s="37">
        <f t="shared" si="19"/>
        <v>2655427.4801826575</v>
      </c>
      <c r="FP23" s="37">
        <f t="shared" si="19"/>
        <v>2655427.4801826575</v>
      </c>
      <c r="FQ23" s="37">
        <f t="shared" si="19"/>
        <v>2655427.4801826575</v>
      </c>
      <c r="FR23" s="37">
        <f t="shared" si="19"/>
        <v>2655427.4801826575</v>
      </c>
      <c r="FS23" s="37">
        <f t="shared" si="19"/>
        <v>2655427.4801826575</v>
      </c>
      <c r="FT23" s="37">
        <f t="shared" si="19"/>
        <v>2655427.4801826575</v>
      </c>
      <c r="FU23" s="37">
        <f t="shared" si="19"/>
        <v>2655427.4801826575</v>
      </c>
      <c r="FV23" s="37">
        <f t="shared" si="19"/>
        <v>2655427.4801826575</v>
      </c>
      <c r="FW23" s="37">
        <f t="shared" si="19"/>
        <v>2655427.4801826575</v>
      </c>
      <c r="FX23" s="37">
        <f t="shared" si="19"/>
        <v>2655427.4801826575</v>
      </c>
      <c r="FY23" s="37">
        <f t="shared" si="19"/>
        <v>2655427.4801826575</v>
      </c>
      <c r="FZ23" s="37">
        <f t="shared" si="19"/>
        <v>2655427.4801826575</v>
      </c>
      <c r="GA23" s="37">
        <f t="shared" si="19"/>
        <v>2655427.4801826575</v>
      </c>
      <c r="GB23" s="37">
        <f t="shared" si="19"/>
        <v>2655427.4801826575</v>
      </c>
      <c r="GC23" s="37">
        <f t="shared" si="19"/>
        <v>2655427.4801826575</v>
      </c>
      <c r="GD23" s="37">
        <f t="shared" si="19"/>
        <v>2655427.4801826575</v>
      </c>
      <c r="GE23" s="37">
        <f t="shared" si="19"/>
        <v>2655427.4801826575</v>
      </c>
      <c r="GF23" s="37">
        <f t="shared" si="19"/>
        <v>2655427.4801826575</v>
      </c>
      <c r="GG23" s="37">
        <f t="shared" si="19"/>
        <v>2655427.4801826575</v>
      </c>
      <c r="GH23" s="37">
        <f t="shared" si="19"/>
        <v>2655427.4801826575</v>
      </c>
      <c r="GI23" s="37">
        <f t="shared" si="19"/>
        <v>2655427.4801826575</v>
      </c>
      <c r="GJ23" s="37">
        <f t="shared" si="19"/>
        <v>2655427.4801826575</v>
      </c>
      <c r="GK23" s="37">
        <f t="shared" si="19"/>
        <v>2655427.4801826575</v>
      </c>
      <c r="GL23" s="37">
        <f t="shared" si="19"/>
        <v>2655427.4801826575</v>
      </c>
      <c r="GM23" s="37">
        <f t="shared" si="19"/>
        <v>2655427.4801826575</v>
      </c>
      <c r="GN23" s="37">
        <f t="shared" si="19"/>
        <v>2655427.4801826575</v>
      </c>
      <c r="GO23" s="37">
        <f t="shared" si="19"/>
        <v>2655427.4801826575</v>
      </c>
      <c r="GP23" s="37">
        <f t="shared" si="19"/>
        <v>2655427.4801826575</v>
      </c>
      <c r="GQ23" s="37">
        <f t="shared" si="19"/>
        <v>2655427.4801826575</v>
      </c>
      <c r="GR23" s="37">
        <f t="shared" ref="GR23:JC23" si="20">GQ23+GR22</f>
        <v>2655427.4801826575</v>
      </c>
      <c r="GS23" s="37">
        <f t="shared" si="20"/>
        <v>2655427.4801826575</v>
      </c>
      <c r="GT23" s="37">
        <f t="shared" si="20"/>
        <v>2655427.4801826575</v>
      </c>
      <c r="GU23" s="37">
        <f t="shared" si="20"/>
        <v>2655427.4801826575</v>
      </c>
      <c r="GV23" s="37">
        <f t="shared" si="20"/>
        <v>2655427.4801826575</v>
      </c>
      <c r="GW23" s="37">
        <f t="shared" si="20"/>
        <v>2655427.4801826575</v>
      </c>
      <c r="GX23" s="37">
        <f t="shared" si="20"/>
        <v>2655427.4801826575</v>
      </c>
      <c r="GY23" s="37">
        <f t="shared" si="20"/>
        <v>2655427.4801826575</v>
      </c>
      <c r="GZ23" s="37">
        <f t="shared" si="20"/>
        <v>2655427.4801826575</v>
      </c>
      <c r="HA23" s="37">
        <f t="shared" si="20"/>
        <v>2655427.4801826575</v>
      </c>
      <c r="HB23" s="37">
        <f t="shared" si="20"/>
        <v>2655427.4801826575</v>
      </c>
      <c r="HC23" s="37">
        <f t="shared" si="20"/>
        <v>2655427.4801826575</v>
      </c>
      <c r="HD23" s="37">
        <f t="shared" si="20"/>
        <v>2655427.4801826575</v>
      </c>
      <c r="HE23" s="37">
        <f t="shared" si="20"/>
        <v>2655427.4801826575</v>
      </c>
      <c r="HF23" s="37">
        <f t="shared" si="20"/>
        <v>2655427.4801826575</v>
      </c>
      <c r="HG23" s="37">
        <f t="shared" si="20"/>
        <v>2655427.4801826575</v>
      </c>
      <c r="HH23" s="37">
        <f t="shared" si="20"/>
        <v>2655427.4801826575</v>
      </c>
      <c r="HI23" s="37">
        <f t="shared" si="20"/>
        <v>2655427.4801826575</v>
      </c>
      <c r="HJ23" s="37">
        <f t="shared" si="20"/>
        <v>2655427.4801826575</v>
      </c>
      <c r="HK23" s="37">
        <f t="shared" si="20"/>
        <v>2655427.4801826575</v>
      </c>
      <c r="HL23" s="37">
        <f t="shared" si="20"/>
        <v>2655427.4801826575</v>
      </c>
      <c r="HM23" s="37">
        <f t="shared" si="20"/>
        <v>2655427.4801826575</v>
      </c>
      <c r="HN23" s="37">
        <f t="shared" si="20"/>
        <v>2655427.4801826575</v>
      </c>
      <c r="HO23" s="37">
        <f t="shared" si="20"/>
        <v>2655427.4801826575</v>
      </c>
      <c r="HP23" s="37">
        <f t="shared" si="20"/>
        <v>2655427.4801826575</v>
      </c>
      <c r="HQ23" s="37">
        <f t="shared" si="20"/>
        <v>2655427.4801826575</v>
      </c>
      <c r="HR23" s="37">
        <f t="shared" si="20"/>
        <v>2655427.4801826575</v>
      </c>
      <c r="HS23" s="37">
        <f t="shared" si="20"/>
        <v>2655427.4801826575</v>
      </c>
      <c r="HT23" s="37">
        <f t="shared" si="20"/>
        <v>2655427.4801826575</v>
      </c>
      <c r="HU23" s="37">
        <f t="shared" si="20"/>
        <v>2655427.4801826575</v>
      </c>
      <c r="HV23" s="37">
        <f t="shared" si="20"/>
        <v>2655427.4801826575</v>
      </c>
      <c r="HW23" s="37">
        <f t="shared" si="20"/>
        <v>2655427.4801826575</v>
      </c>
      <c r="HX23" s="37">
        <f t="shared" si="20"/>
        <v>2655427.4801826575</v>
      </c>
      <c r="HY23" s="37">
        <f t="shared" si="20"/>
        <v>2655427.4801826575</v>
      </c>
      <c r="HZ23" s="37">
        <f t="shared" si="20"/>
        <v>2655427.4801826575</v>
      </c>
      <c r="IA23" s="37">
        <f t="shared" si="20"/>
        <v>2655427.4801826575</v>
      </c>
      <c r="IB23" s="37">
        <f t="shared" si="20"/>
        <v>2655427.4801826575</v>
      </c>
      <c r="IC23" s="37">
        <f t="shared" si="20"/>
        <v>2655427.4801826575</v>
      </c>
      <c r="ID23" s="37">
        <f t="shared" si="20"/>
        <v>2655427.4801826575</v>
      </c>
      <c r="IE23" s="37">
        <f t="shared" si="20"/>
        <v>2655427.4801826575</v>
      </c>
      <c r="IF23" s="37">
        <f t="shared" si="20"/>
        <v>2655427.4801826575</v>
      </c>
      <c r="IG23" s="37">
        <f t="shared" si="20"/>
        <v>2655427.4801826575</v>
      </c>
      <c r="IH23" s="37">
        <f t="shared" si="20"/>
        <v>2655427.4801826575</v>
      </c>
      <c r="II23" s="37">
        <f t="shared" si="20"/>
        <v>2655427.4801826575</v>
      </c>
      <c r="IJ23" s="37">
        <f t="shared" si="20"/>
        <v>2655427.4801826575</v>
      </c>
      <c r="IK23" s="37">
        <f t="shared" si="20"/>
        <v>2655427.4801826575</v>
      </c>
      <c r="IL23" s="37">
        <f t="shared" si="20"/>
        <v>2655427.4801826575</v>
      </c>
      <c r="IM23" s="37">
        <f t="shared" si="20"/>
        <v>2655427.4801826575</v>
      </c>
      <c r="IN23" s="37">
        <f t="shared" si="20"/>
        <v>2655427.4801826575</v>
      </c>
      <c r="IO23" s="37">
        <f t="shared" si="20"/>
        <v>2655427.4801826575</v>
      </c>
      <c r="IP23" s="37">
        <f t="shared" si="20"/>
        <v>2655427.4801826575</v>
      </c>
      <c r="IQ23" s="37">
        <f t="shared" si="20"/>
        <v>2655427.4801826575</v>
      </c>
      <c r="IR23" s="37">
        <f t="shared" si="20"/>
        <v>2655427.4801826575</v>
      </c>
      <c r="IS23" s="37">
        <f t="shared" si="20"/>
        <v>2655427.4801826575</v>
      </c>
      <c r="IT23" s="37">
        <f t="shared" si="20"/>
        <v>2655427.4801826575</v>
      </c>
      <c r="IU23" s="37">
        <f t="shared" si="20"/>
        <v>2655427.4801826575</v>
      </c>
      <c r="IV23" s="37">
        <f t="shared" si="20"/>
        <v>2655427.4801826575</v>
      </c>
      <c r="IW23" s="37">
        <f t="shared" si="20"/>
        <v>2655427.4801826575</v>
      </c>
      <c r="IX23" s="37">
        <f t="shared" si="20"/>
        <v>2655427.4801826575</v>
      </c>
      <c r="IY23" s="37">
        <f t="shared" si="20"/>
        <v>2655427.4801826575</v>
      </c>
      <c r="IZ23" s="37">
        <f t="shared" si="20"/>
        <v>2655427.4801826575</v>
      </c>
      <c r="JA23" s="37">
        <f t="shared" si="20"/>
        <v>2655427.4801826575</v>
      </c>
      <c r="JB23" s="37">
        <f t="shared" si="20"/>
        <v>2655427.4801826575</v>
      </c>
      <c r="JC23" s="37">
        <f t="shared" si="20"/>
        <v>2655427.4801826575</v>
      </c>
      <c r="JD23" s="37">
        <f t="shared" ref="JD23:KG23" si="21">JC23+JD22</f>
        <v>2655427.4801826575</v>
      </c>
      <c r="JE23" s="37">
        <f t="shared" si="21"/>
        <v>2655427.4801826575</v>
      </c>
      <c r="JF23" s="37">
        <f t="shared" si="21"/>
        <v>2655427.4801826575</v>
      </c>
      <c r="JG23" s="37">
        <f t="shared" si="21"/>
        <v>2655427.4801826575</v>
      </c>
      <c r="JH23" s="37">
        <f t="shared" si="21"/>
        <v>2655427.4801826575</v>
      </c>
      <c r="JI23" s="37">
        <f t="shared" si="21"/>
        <v>2655427.4801826575</v>
      </c>
      <c r="JJ23" s="37">
        <f t="shared" si="21"/>
        <v>2655427.4801826575</v>
      </c>
      <c r="JK23" s="37">
        <f t="shared" si="21"/>
        <v>2655427.4801826575</v>
      </c>
      <c r="JL23" s="37">
        <f t="shared" si="21"/>
        <v>2655427.4801826575</v>
      </c>
      <c r="JM23" s="37">
        <f t="shared" si="21"/>
        <v>2655427.4801826575</v>
      </c>
      <c r="JN23" s="37">
        <f t="shared" si="21"/>
        <v>2655427.4801826575</v>
      </c>
      <c r="JO23" s="37">
        <f t="shared" si="21"/>
        <v>2655427.4801826575</v>
      </c>
      <c r="JP23" s="37">
        <f t="shared" si="21"/>
        <v>2655427.4801826575</v>
      </c>
      <c r="JQ23" s="37">
        <f t="shared" si="21"/>
        <v>2655427.4801826575</v>
      </c>
      <c r="JR23" s="37">
        <f t="shared" si="21"/>
        <v>2655427.4801826575</v>
      </c>
      <c r="JS23" s="37">
        <f t="shared" si="21"/>
        <v>2655427.4801826575</v>
      </c>
      <c r="JT23" s="37">
        <f t="shared" si="21"/>
        <v>2655427.4801826575</v>
      </c>
      <c r="JU23" s="37">
        <f t="shared" si="21"/>
        <v>2655427.4801826575</v>
      </c>
      <c r="JV23" s="37">
        <f t="shared" si="21"/>
        <v>2655427.4801826575</v>
      </c>
      <c r="JW23" s="37">
        <f t="shared" si="21"/>
        <v>2655427.4801826575</v>
      </c>
      <c r="JX23" s="37">
        <f t="shared" si="21"/>
        <v>2655427.4801826575</v>
      </c>
      <c r="JY23" s="37">
        <f t="shared" si="21"/>
        <v>2655427.4801826575</v>
      </c>
      <c r="JZ23" s="37">
        <f t="shared" si="21"/>
        <v>2655427.4801826575</v>
      </c>
      <c r="KA23" s="37">
        <f t="shared" si="21"/>
        <v>2655427.4801826575</v>
      </c>
      <c r="KB23" s="37">
        <f t="shared" si="21"/>
        <v>2655427.4801826575</v>
      </c>
      <c r="KC23" s="37">
        <f t="shared" si="21"/>
        <v>2655427.4801826575</v>
      </c>
      <c r="KD23" s="37">
        <f t="shared" si="21"/>
        <v>2655427.4801826575</v>
      </c>
      <c r="KE23" s="37">
        <f t="shared" si="21"/>
        <v>2655427.4801826575</v>
      </c>
      <c r="KF23" s="37">
        <f t="shared" si="21"/>
        <v>2655427.4801826575</v>
      </c>
      <c r="KG23" s="38">
        <f t="shared" si="21"/>
        <v>2655427.4801826575</v>
      </c>
    </row>
    <row r="24" spans="1:365" s="1" customFormat="1" outlineLevel="1">
      <c r="B24" s="477" t="s">
        <v>717</v>
      </c>
      <c r="C24" s="60" t="s">
        <v>712</v>
      </c>
      <c r="D24" s="61">
        <f t="shared" si="11"/>
        <v>37223.269841071815</v>
      </c>
      <c r="E24" s="33">
        <f t="shared" ref="E24:BP24" si="22">E20-E22</f>
        <v>0</v>
      </c>
      <c r="F24" s="34">
        <f t="shared" si="22"/>
        <v>-34110.400000000001</v>
      </c>
      <c r="G24" s="34">
        <f t="shared" si="22"/>
        <v>28708.6</v>
      </c>
      <c r="H24" s="34">
        <f t="shared" si="22"/>
        <v>15225.81684704655</v>
      </c>
      <c r="I24" s="34">
        <f t="shared" si="22"/>
        <v>-27074.400000000001</v>
      </c>
      <c r="J24" s="34">
        <f t="shared" si="22"/>
        <v>17056.257427343407</v>
      </c>
      <c r="K24" s="34">
        <f t="shared" si="22"/>
        <v>7596.8963694245358</v>
      </c>
      <c r="L24" s="34">
        <f t="shared" si="22"/>
        <v>3414.2193686871578</v>
      </c>
      <c r="M24" s="34">
        <f t="shared" si="22"/>
        <v>-248.84061244895747</v>
      </c>
      <c r="N24" s="34">
        <f t="shared" si="22"/>
        <v>-98603.689802302833</v>
      </c>
      <c r="O24" s="34">
        <f t="shared" si="22"/>
        <v>29570.776037724987</v>
      </c>
      <c r="P24" s="34">
        <f t="shared" si="22"/>
        <v>-97048.315688636358</v>
      </c>
      <c r="Q24" s="34">
        <f t="shared" si="22"/>
        <v>-37937.941438070702</v>
      </c>
      <c r="R24" s="34">
        <f t="shared" si="22"/>
        <v>1461.6932386708031</v>
      </c>
      <c r="S24" s="34">
        <f t="shared" si="22"/>
        <v>-27659.336015283094</v>
      </c>
      <c r="T24" s="34">
        <f t="shared" si="22"/>
        <v>-4842.7562170489164</v>
      </c>
      <c r="U24" s="34">
        <f t="shared" si="22"/>
        <v>-144726.49040504344</v>
      </c>
      <c r="V24" s="34">
        <f t="shared" si="22"/>
        <v>1746.2597380680381</v>
      </c>
      <c r="W24" s="34">
        <f t="shared" si="22"/>
        <v>-28932.754503760301</v>
      </c>
      <c r="X24" s="34">
        <f t="shared" si="22"/>
        <v>55752.072809608275</v>
      </c>
      <c r="Y24" s="34">
        <f t="shared" si="22"/>
        <v>-5035.1390333206218</v>
      </c>
      <c r="Z24" s="34">
        <f t="shared" si="22"/>
        <v>-27050.961563765126</v>
      </c>
      <c r="AA24" s="34">
        <f t="shared" si="22"/>
        <v>26194.130700467613</v>
      </c>
      <c r="AB24" s="34">
        <f t="shared" si="22"/>
        <v>-243069.34763051471</v>
      </c>
      <c r="AC24" s="34">
        <f t="shared" si="22"/>
        <v>242507.86659471641</v>
      </c>
      <c r="AD24" s="34">
        <f t="shared" si="22"/>
        <v>-29465.73045043445</v>
      </c>
      <c r="AE24" s="34">
        <f t="shared" si="22"/>
        <v>22260.247475874141</v>
      </c>
      <c r="AF24" s="34">
        <f t="shared" si="22"/>
        <v>4489.103475269405</v>
      </c>
      <c r="AG24" s="34">
        <f t="shared" si="22"/>
        <v>-244.76951295627259</v>
      </c>
      <c r="AH24" s="34">
        <f t="shared" si="22"/>
        <v>511.43760050716855</v>
      </c>
      <c r="AI24" s="34">
        <f t="shared" si="22"/>
        <v>-1475.1958756011409</v>
      </c>
      <c r="AJ24" s="34">
        <f t="shared" si="22"/>
        <v>-8599.3048962965622</v>
      </c>
      <c r="AK24" s="34">
        <f t="shared" si="22"/>
        <v>-131397.01962674633</v>
      </c>
      <c r="AL24" s="34">
        <f t="shared" si="22"/>
        <v>119937.36173117292</v>
      </c>
      <c r="AM24" s="34">
        <f t="shared" si="22"/>
        <v>35887.237821817558</v>
      </c>
      <c r="AN24" s="34">
        <f t="shared" si="22"/>
        <v>-231986.25717778972</v>
      </c>
      <c r="AO24" s="34">
        <f t="shared" si="22"/>
        <v>-53657.894947740191</v>
      </c>
      <c r="AP24" s="34">
        <f t="shared" si="22"/>
        <v>8624.3844099191556</v>
      </c>
      <c r="AQ24" s="34">
        <f t="shared" si="22"/>
        <v>8387.3626596472932</v>
      </c>
      <c r="AR24" s="34">
        <f t="shared" si="22"/>
        <v>6701.1198282880723</v>
      </c>
      <c r="AS24" s="34">
        <f t="shared" si="22"/>
        <v>6509.1597651209231</v>
      </c>
      <c r="AT24" s="34">
        <f t="shared" si="22"/>
        <v>-31348.7362046833</v>
      </c>
      <c r="AU24" s="34">
        <f t="shared" si="22"/>
        <v>10098.768938339319</v>
      </c>
      <c r="AV24" s="34">
        <f t="shared" si="22"/>
        <v>86815.793662978191</v>
      </c>
      <c r="AW24" s="34">
        <f t="shared" si="22"/>
        <v>91825.481320770225</v>
      </c>
      <c r="AX24" s="34">
        <f t="shared" si="22"/>
        <v>-10025.832192492169</v>
      </c>
      <c r="AY24" s="34">
        <f t="shared" si="22"/>
        <v>43796.841914148419</v>
      </c>
      <c r="AZ24" s="34">
        <f t="shared" si="22"/>
        <v>19407.361598182819</v>
      </c>
      <c r="BA24" s="34">
        <f t="shared" si="22"/>
        <v>35623.733412299756</v>
      </c>
      <c r="BB24" s="34">
        <f t="shared" si="22"/>
        <v>28713.924595833254</v>
      </c>
      <c r="BC24" s="34">
        <f t="shared" si="22"/>
        <v>66257.966133581504</v>
      </c>
      <c r="BD24" s="34">
        <f t="shared" si="22"/>
        <v>-168191.74010527469</v>
      </c>
      <c r="BE24" s="34">
        <f t="shared" si="22"/>
        <v>45466.091651589602</v>
      </c>
      <c r="BF24" s="34">
        <f t="shared" si="22"/>
        <v>21963.063878751942</v>
      </c>
      <c r="BG24" s="34">
        <f t="shared" si="22"/>
        <v>25402.770820931291</v>
      </c>
      <c r="BH24" s="34">
        <f t="shared" si="22"/>
        <v>32208.58472419918</v>
      </c>
      <c r="BI24" s="34">
        <f t="shared" si="22"/>
        <v>26082.781020972012</v>
      </c>
      <c r="BJ24" s="34">
        <f t="shared" si="22"/>
        <v>47257.958212867277</v>
      </c>
      <c r="BK24" s="34">
        <f t="shared" si="22"/>
        <v>73542.508859720605</v>
      </c>
      <c r="BL24" s="34">
        <f t="shared" si="22"/>
        <v>36708.278718675298</v>
      </c>
      <c r="BM24" s="34">
        <f t="shared" si="22"/>
        <v>103600.11494642447</v>
      </c>
      <c r="BN24" s="206">
        <f t="shared" si="22"/>
        <v>37223.269841071815</v>
      </c>
      <c r="BO24" s="34">
        <f t="shared" si="22"/>
        <v>18247.933383930333</v>
      </c>
      <c r="BP24" s="34">
        <f t="shared" si="22"/>
        <v>42812.546564054719</v>
      </c>
      <c r="BQ24" s="34">
        <f t="shared" ref="BQ24:EB24" si="23">BQ20-BQ22</f>
        <v>218969.52859249391</v>
      </c>
      <c r="BR24" s="34">
        <f t="shared" si="23"/>
        <v>15288.095130207861</v>
      </c>
      <c r="BS24" s="34">
        <f t="shared" si="23"/>
        <v>129166.07142927227</v>
      </c>
      <c r="BT24" s="34">
        <f t="shared" si="23"/>
        <v>90429.475633596652</v>
      </c>
      <c r="BU24" s="34">
        <f t="shared" si="23"/>
        <v>150284.26610136655</v>
      </c>
      <c r="BV24" s="34">
        <f t="shared" si="23"/>
        <v>78643.691333622861</v>
      </c>
      <c r="BW24" s="34">
        <f t="shared" si="23"/>
        <v>101173.8867501762</v>
      </c>
      <c r="BX24" s="34">
        <f t="shared" si="23"/>
        <v>322051.79925447452</v>
      </c>
      <c r="BY24" s="34">
        <f t="shared" si="23"/>
        <v>300451.43670493527</v>
      </c>
      <c r="BZ24" s="34">
        <f t="shared" si="23"/>
        <v>442466.20674009022</v>
      </c>
      <c r="CA24" s="34">
        <f t="shared" si="23"/>
        <v>284698.93790127098</v>
      </c>
      <c r="CB24" s="34">
        <f t="shared" si="23"/>
        <v>285630.4143896756</v>
      </c>
      <c r="CC24" s="34">
        <f t="shared" si="23"/>
        <v>296950.73127017781</v>
      </c>
      <c r="CD24" s="34">
        <f t="shared" si="23"/>
        <v>361310.99926454958</v>
      </c>
      <c r="CE24" s="34">
        <f t="shared" si="23"/>
        <v>309910.70070401143</v>
      </c>
      <c r="CF24" s="34">
        <f t="shared" si="23"/>
        <v>297069.15258406685</v>
      </c>
      <c r="CG24" s="34">
        <f t="shared" si="23"/>
        <v>304608.3312619566</v>
      </c>
      <c r="CH24" s="34">
        <f t="shared" si="23"/>
        <v>294683.35149726592</v>
      </c>
      <c r="CI24" s="34">
        <f t="shared" si="23"/>
        <v>299161.56506550009</v>
      </c>
      <c r="CJ24" s="34">
        <f t="shared" si="23"/>
        <v>296436.71522263554</v>
      </c>
      <c r="CK24" s="34">
        <f t="shared" si="23"/>
        <v>939175.02502895775</v>
      </c>
      <c r="CL24" s="34">
        <f t="shared" si="23"/>
        <v>287883.06400574732</v>
      </c>
      <c r="CM24" s="34">
        <f t="shared" si="23"/>
        <v>409019.92958225601</v>
      </c>
      <c r="CN24" s="34">
        <f t="shared" si="23"/>
        <v>666645.0105721876</v>
      </c>
      <c r="CO24" s="34">
        <f t="shared" si="23"/>
        <v>583050.63853474602</v>
      </c>
      <c r="CP24" s="34">
        <f t="shared" si="23"/>
        <v>394212.815330485</v>
      </c>
      <c r="CQ24" s="34">
        <f t="shared" si="23"/>
        <v>569650.35564646497</v>
      </c>
      <c r="CR24" s="34">
        <f t="shared" si="23"/>
        <v>848044.99314111494</v>
      </c>
      <c r="CS24" s="34">
        <f t="shared" si="23"/>
        <v>541737.93668704596</v>
      </c>
      <c r="CT24" s="34">
        <f t="shared" si="23"/>
        <v>468022.72898351413</v>
      </c>
      <c r="CU24" s="34">
        <f t="shared" si="23"/>
        <v>262635.86946825351</v>
      </c>
      <c r="CV24" s="34">
        <f t="shared" si="23"/>
        <v>234647.03910214349</v>
      </c>
      <c r="CW24" s="34">
        <f t="shared" si="23"/>
        <v>177281.94291264581</v>
      </c>
      <c r="CX24" s="34">
        <f t="shared" si="23"/>
        <v>96248.932311933197</v>
      </c>
      <c r="CY24" s="34">
        <f t="shared" si="23"/>
        <v>96889.051772089384</v>
      </c>
      <c r="CZ24" s="34">
        <f t="shared" si="23"/>
        <v>55937.663410226487</v>
      </c>
      <c r="DA24" s="34">
        <f t="shared" si="23"/>
        <v>80519.743624860203</v>
      </c>
      <c r="DB24" s="34">
        <f t="shared" si="23"/>
        <v>58105.0094753843</v>
      </c>
      <c r="DC24" s="34">
        <f t="shared" si="23"/>
        <v>66265.699277921798</v>
      </c>
      <c r="DD24" s="34">
        <f t="shared" si="23"/>
        <v>64303.151600004087</v>
      </c>
      <c r="DE24" s="34">
        <f t="shared" si="23"/>
        <v>47565.656715409103</v>
      </c>
      <c r="DF24" s="34">
        <f t="shared" si="23"/>
        <v>52151.441873781994</v>
      </c>
      <c r="DG24" s="34">
        <f t="shared" si="23"/>
        <v>43652.984394332001</v>
      </c>
      <c r="DH24" s="34">
        <f t="shared" si="23"/>
        <v>25180.749552575198</v>
      </c>
      <c r="DI24" s="34">
        <f t="shared" si="23"/>
        <v>19286.491404513497</v>
      </c>
      <c r="DJ24" s="34">
        <f t="shared" si="23"/>
        <v>19286.491404513497</v>
      </c>
      <c r="DK24" s="34">
        <f t="shared" si="23"/>
        <v>588.224999999999</v>
      </c>
      <c r="DL24" s="34">
        <f t="shared" si="23"/>
        <v>588.224999999999</v>
      </c>
      <c r="DM24" s="34">
        <f t="shared" si="23"/>
        <v>8588.2249999999985</v>
      </c>
      <c r="DN24" s="34">
        <f t="shared" si="23"/>
        <v>588.224999999999</v>
      </c>
      <c r="DO24" s="34">
        <f t="shared" si="23"/>
        <v>588.224999999999</v>
      </c>
      <c r="DP24" s="34">
        <f t="shared" si="23"/>
        <v>588.224999999999</v>
      </c>
      <c r="DQ24" s="34">
        <f t="shared" si="23"/>
        <v>2788.224999999999</v>
      </c>
      <c r="DR24" s="34">
        <f t="shared" si="23"/>
        <v>588.224999999999</v>
      </c>
      <c r="DS24" s="34">
        <f t="shared" si="23"/>
        <v>588.224999999999</v>
      </c>
      <c r="DT24" s="34">
        <f t="shared" si="23"/>
        <v>588.224999999999</v>
      </c>
      <c r="DU24" s="34">
        <f t="shared" si="23"/>
        <v>588.224999999999</v>
      </c>
      <c r="DV24" s="34">
        <f t="shared" si="23"/>
        <v>588.224999999999</v>
      </c>
      <c r="DW24" s="34">
        <f t="shared" si="23"/>
        <v>588.224999999999</v>
      </c>
      <c r="DX24" s="34">
        <f t="shared" si="23"/>
        <v>588.224999999999</v>
      </c>
      <c r="DY24" s="34">
        <f t="shared" si="23"/>
        <v>588.224999999999</v>
      </c>
      <c r="DZ24" s="34">
        <f t="shared" si="23"/>
        <v>588.224999999999</v>
      </c>
      <c r="EA24" s="34">
        <f t="shared" si="23"/>
        <v>588.224999999999</v>
      </c>
      <c r="EB24" s="34">
        <f t="shared" si="23"/>
        <v>588.224999999999</v>
      </c>
      <c r="EC24" s="34">
        <f t="shared" ref="EC24:GN24" si="24">EC20-EC22</f>
        <v>588.224999999999</v>
      </c>
      <c r="ED24" s="34">
        <f t="shared" si="24"/>
        <v>588.224999999999</v>
      </c>
      <c r="EE24" s="34">
        <f t="shared" si="24"/>
        <v>588.224999999999</v>
      </c>
      <c r="EF24" s="34">
        <f t="shared" si="24"/>
        <v>588.224999999999</v>
      </c>
      <c r="EG24" s="34">
        <f t="shared" si="24"/>
        <v>588.224999999999</v>
      </c>
      <c r="EH24" s="34">
        <f t="shared" si="24"/>
        <v>588.224999999999</v>
      </c>
      <c r="EI24" s="34">
        <f t="shared" si="24"/>
        <v>588.224999999999</v>
      </c>
      <c r="EJ24" s="34">
        <f t="shared" si="24"/>
        <v>588.224999999999</v>
      </c>
      <c r="EK24" s="34">
        <f t="shared" si="24"/>
        <v>588.224999999999</v>
      </c>
      <c r="EL24" s="34">
        <f t="shared" si="24"/>
        <v>588.224999999999</v>
      </c>
      <c r="EM24" s="34">
        <f t="shared" si="24"/>
        <v>588.224999999999</v>
      </c>
      <c r="EN24" s="34">
        <f t="shared" si="24"/>
        <v>588.224999999999</v>
      </c>
      <c r="EO24" s="34">
        <f t="shared" si="24"/>
        <v>588.224999999999</v>
      </c>
      <c r="EP24" s="34">
        <f t="shared" si="24"/>
        <v>588.224999999999</v>
      </c>
      <c r="EQ24" s="34">
        <f t="shared" si="24"/>
        <v>588.224999999999</v>
      </c>
      <c r="ER24" s="34">
        <f t="shared" si="24"/>
        <v>588.224999999999</v>
      </c>
      <c r="ES24" s="34">
        <f t="shared" si="24"/>
        <v>588.224999999999</v>
      </c>
      <c r="ET24" s="34">
        <f t="shared" si="24"/>
        <v>588.224999999999</v>
      </c>
      <c r="EU24" s="34">
        <f t="shared" si="24"/>
        <v>588.224999999999</v>
      </c>
      <c r="EV24" s="34">
        <f t="shared" si="24"/>
        <v>588.224999999999</v>
      </c>
      <c r="EW24" s="34">
        <f t="shared" si="24"/>
        <v>8588.2249999999985</v>
      </c>
      <c r="EX24" s="34">
        <f t="shared" si="24"/>
        <v>588.224999999999</v>
      </c>
      <c r="EY24" s="34">
        <f t="shared" si="24"/>
        <v>588.224999999999</v>
      </c>
      <c r="EZ24" s="34">
        <f t="shared" si="24"/>
        <v>588.224999999999</v>
      </c>
      <c r="FA24" s="34">
        <f t="shared" si="24"/>
        <v>2788.224999999999</v>
      </c>
      <c r="FB24" s="34">
        <f t="shared" si="24"/>
        <v>588.224999999999</v>
      </c>
      <c r="FC24" s="34">
        <f t="shared" si="24"/>
        <v>588.224999999999</v>
      </c>
      <c r="FD24" s="34">
        <f t="shared" si="24"/>
        <v>588.224999999999</v>
      </c>
      <c r="FE24" s="34">
        <f t="shared" si="24"/>
        <v>588.224999999999</v>
      </c>
      <c r="FF24" s="34">
        <f t="shared" si="24"/>
        <v>588.224999999999</v>
      </c>
      <c r="FG24" s="34">
        <f t="shared" si="24"/>
        <v>588.224999999999</v>
      </c>
      <c r="FH24" s="34">
        <f t="shared" si="24"/>
        <v>588.224999999999</v>
      </c>
      <c r="FI24" s="34">
        <f t="shared" si="24"/>
        <v>588.224999999999</v>
      </c>
      <c r="FJ24" s="34">
        <f t="shared" si="24"/>
        <v>588.224999999999</v>
      </c>
      <c r="FK24" s="34">
        <f t="shared" si="24"/>
        <v>588.224999999999</v>
      </c>
      <c r="FL24" s="34">
        <f t="shared" si="24"/>
        <v>588.224999999999</v>
      </c>
      <c r="FM24" s="34">
        <f t="shared" si="24"/>
        <v>588.224999999999</v>
      </c>
      <c r="FN24" s="34">
        <f t="shared" si="24"/>
        <v>588.224999999999</v>
      </c>
      <c r="FO24" s="34">
        <f t="shared" si="24"/>
        <v>588.224999999999</v>
      </c>
      <c r="FP24" s="34">
        <f t="shared" si="24"/>
        <v>588.224999999999</v>
      </c>
      <c r="FQ24" s="34">
        <f t="shared" si="24"/>
        <v>588.224999999999</v>
      </c>
      <c r="FR24" s="34">
        <f t="shared" si="24"/>
        <v>588.224999999999</v>
      </c>
      <c r="FS24" s="34">
        <f t="shared" si="24"/>
        <v>588.224999999999</v>
      </c>
      <c r="FT24" s="34">
        <f t="shared" si="24"/>
        <v>588.224999999999</v>
      </c>
      <c r="FU24" s="34">
        <f t="shared" si="24"/>
        <v>588.224999999999</v>
      </c>
      <c r="FV24" s="34">
        <f t="shared" si="24"/>
        <v>588.224999999999</v>
      </c>
      <c r="FW24" s="34">
        <f t="shared" si="24"/>
        <v>588.224999999999</v>
      </c>
      <c r="FX24" s="34">
        <f t="shared" si="24"/>
        <v>588.224999999999</v>
      </c>
      <c r="FY24" s="34">
        <f t="shared" si="24"/>
        <v>588.224999999999</v>
      </c>
      <c r="FZ24" s="34">
        <f t="shared" si="24"/>
        <v>588.224999999999</v>
      </c>
      <c r="GA24" s="34">
        <f t="shared" si="24"/>
        <v>588.224999999999</v>
      </c>
      <c r="GB24" s="34">
        <f t="shared" si="24"/>
        <v>588.224999999999</v>
      </c>
      <c r="GC24" s="34">
        <f t="shared" si="24"/>
        <v>588.224999999999</v>
      </c>
      <c r="GD24" s="34">
        <f t="shared" si="24"/>
        <v>588.224999999999</v>
      </c>
      <c r="GE24" s="34">
        <f t="shared" si="24"/>
        <v>588.224999999999</v>
      </c>
      <c r="GF24" s="34">
        <f t="shared" si="24"/>
        <v>588.224999999999</v>
      </c>
      <c r="GG24" s="34">
        <f t="shared" si="24"/>
        <v>588.224999999999</v>
      </c>
      <c r="GH24" s="34">
        <f t="shared" si="24"/>
        <v>588.224999999999</v>
      </c>
      <c r="GI24" s="34">
        <f t="shared" si="24"/>
        <v>588.224999999999</v>
      </c>
      <c r="GJ24" s="34">
        <f t="shared" si="24"/>
        <v>588.224999999999</v>
      </c>
      <c r="GK24" s="34">
        <f t="shared" si="24"/>
        <v>588.224999999999</v>
      </c>
      <c r="GL24" s="34">
        <f t="shared" si="24"/>
        <v>588.224999999999</v>
      </c>
      <c r="GM24" s="34">
        <f t="shared" si="24"/>
        <v>588.224999999999</v>
      </c>
      <c r="GN24" s="34">
        <f t="shared" si="24"/>
        <v>588.224999999999</v>
      </c>
      <c r="GO24" s="34">
        <f t="shared" ref="GO24:IZ24" si="25">GO20-GO22</f>
        <v>588.224999999999</v>
      </c>
      <c r="GP24" s="34">
        <f t="shared" si="25"/>
        <v>588.224999999999</v>
      </c>
      <c r="GQ24" s="34">
        <f t="shared" si="25"/>
        <v>588.224999999999</v>
      </c>
      <c r="GR24" s="34">
        <f t="shared" si="25"/>
        <v>588.224999999999</v>
      </c>
      <c r="GS24" s="34">
        <f t="shared" si="25"/>
        <v>588.224999999999</v>
      </c>
      <c r="GT24" s="34">
        <f t="shared" si="25"/>
        <v>588.224999999999</v>
      </c>
      <c r="GU24" s="34">
        <f t="shared" si="25"/>
        <v>588.224999999999</v>
      </c>
      <c r="GV24" s="34">
        <f t="shared" si="25"/>
        <v>588.224999999999</v>
      </c>
      <c r="GW24" s="34">
        <f t="shared" si="25"/>
        <v>588.224999999999</v>
      </c>
      <c r="GX24" s="34">
        <f t="shared" si="25"/>
        <v>588.224999999999</v>
      </c>
      <c r="GY24" s="34">
        <f t="shared" si="25"/>
        <v>588.224999999999</v>
      </c>
      <c r="GZ24" s="34">
        <f t="shared" si="25"/>
        <v>588.224999999999</v>
      </c>
      <c r="HA24" s="34">
        <f t="shared" si="25"/>
        <v>588.224999999999</v>
      </c>
      <c r="HB24" s="34">
        <f t="shared" si="25"/>
        <v>588.224999999999</v>
      </c>
      <c r="HC24" s="34">
        <f t="shared" si="25"/>
        <v>588.224999999999</v>
      </c>
      <c r="HD24" s="34">
        <f t="shared" si="25"/>
        <v>588.224999999999</v>
      </c>
      <c r="HE24" s="34">
        <f t="shared" si="25"/>
        <v>588.224999999999</v>
      </c>
      <c r="HF24" s="34">
        <f t="shared" si="25"/>
        <v>588.224999999999</v>
      </c>
      <c r="HG24" s="34">
        <f t="shared" si="25"/>
        <v>588.224999999999</v>
      </c>
      <c r="HH24" s="34">
        <f t="shared" si="25"/>
        <v>588.224999999999</v>
      </c>
      <c r="HI24" s="34">
        <f t="shared" si="25"/>
        <v>588.224999999999</v>
      </c>
      <c r="HJ24" s="34">
        <f t="shared" si="25"/>
        <v>588.224999999999</v>
      </c>
      <c r="HK24" s="34">
        <f t="shared" si="25"/>
        <v>588.224999999999</v>
      </c>
      <c r="HL24" s="34">
        <f t="shared" si="25"/>
        <v>588.224999999999</v>
      </c>
      <c r="HM24" s="34">
        <f t="shared" si="25"/>
        <v>588.224999999999</v>
      </c>
      <c r="HN24" s="34">
        <f t="shared" si="25"/>
        <v>588.224999999999</v>
      </c>
      <c r="HO24" s="34">
        <f t="shared" si="25"/>
        <v>588.224999999999</v>
      </c>
      <c r="HP24" s="34">
        <f t="shared" si="25"/>
        <v>588.224999999999</v>
      </c>
      <c r="HQ24" s="34">
        <f t="shared" si="25"/>
        <v>588.224999999999</v>
      </c>
      <c r="HR24" s="34">
        <f t="shared" si="25"/>
        <v>588.224999999999</v>
      </c>
      <c r="HS24" s="34">
        <f t="shared" si="25"/>
        <v>588.224999999999</v>
      </c>
      <c r="HT24" s="34">
        <f t="shared" si="25"/>
        <v>588.224999999999</v>
      </c>
      <c r="HU24" s="34">
        <f t="shared" si="25"/>
        <v>588.224999999999</v>
      </c>
      <c r="HV24" s="34">
        <f t="shared" si="25"/>
        <v>588.224999999999</v>
      </c>
      <c r="HW24" s="34">
        <f t="shared" si="25"/>
        <v>588.224999999999</v>
      </c>
      <c r="HX24" s="34">
        <f t="shared" si="25"/>
        <v>588.224999999999</v>
      </c>
      <c r="HY24" s="34">
        <f t="shared" si="25"/>
        <v>588.224999999999</v>
      </c>
      <c r="HZ24" s="34">
        <f t="shared" si="25"/>
        <v>588.224999999999</v>
      </c>
      <c r="IA24" s="34">
        <f t="shared" si="25"/>
        <v>588.224999999999</v>
      </c>
      <c r="IB24" s="34">
        <f t="shared" si="25"/>
        <v>588.224999999999</v>
      </c>
      <c r="IC24" s="34">
        <f t="shared" si="25"/>
        <v>588.224999999999</v>
      </c>
      <c r="ID24" s="34">
        <f t="shared" si="25"/>
        <v>588.224999999999</v>
      </c>
      <c r="IE24" s="34">
        <f t="shared" si="25"/>
        <v>588.224999999999</v>
      </c>
      <c r="IF24" s="34">
        <f t="shared" si="25"/>
        <v>588.224999999999</v>
      </c>
      <c r="IG24" s="34">
        <f t="shared" si="25"/>
        <v>588.224999999999</v>
      </c>
      <c r="IH24" s="34">
        <f t="shared" si="25"/>
        <v>588.224999999999</v>
      </c>
      <c r="II24" s="34">
        <f t="shared" si="25"/>
        <v>588.224999999999</v>
      </c>
      <c r="IJ24" s="34">
        <f t="shared" si="25"/>
        <v>588.224999999999</v>
      </c>
      <c r="IK24" s="34">
        <f t="shared" si="25"/>
        <v>588.224999999999</v>
      </c>
      <c r="IL24" s="34">
        <f t="shared" si="25"/>
        <v>588.224999999999</v>
      </c>
      <c r="IM24" s="34">
        <f t="shared" si="25"/>
        <v>588.224999999999</v>
      </c>
      <c r="IN24" s="34">
        <f t="shared" si="25"/>
        <v>588.224999999999</v>
      </c>
      <c r="IO24" s="34">
        <f t="shared" si="25"/>
        <v>588.224999999999</v>
      </c>
      <c r="IP24" s="34">
        <f t="shared" si="25"/>
        <v>588.224999999999</v>
      </c>
      <c r="IQ24" s="34">
        <f t="shared" si="25"/>
        <v>588.224999999999</v>
      </c>
      <c r="IR24" s="34">
        <f t="shared" si="25"/>
        <v>588.224999999999</v>
      </c>
      <c r="IS24" s="34">
        <f t="shared" si="25"/>
        <v>588.224999999999</v>
      </c>
      <c r="IT24" s="34">
        <f t="shared" si="25"/>
        <v>588.224999999999</v>
      </c>
      <c r="IU24" s="34">
        <f t="shared" si="25"/>
        <v>588.224999999999</v>
      </c>
      <c r="IV24" s="34">
        <f t="shared" si="25"/>
        <v>588.224999999999</v>
      </c>
      <c r="IW24" s="34">
        <f t="shared" si="25"/>
        <v>588.224999999999</v>
      </c>
      <c r="IX24" s="34">
        <f t="shared" si="25"/>
        <v>588.224999999999</v>
      </c>
      <c r="IY24" s="34">
        <f t="shared" si="25"/>
        <v>588.224999999999</v>
      </c>
      <c r="IZ24" s="34">
        <f t="shared" si="25"/>
        <v>588.224999999999</v>
      </c>
      <c r="JA24" s="34">
        <f t="shared" ref="JA24:KG24" si="26">JA20-JA22</f>
        <v>588.224999999999</v>
      </c>
      <c r="JB24" s="34">
        <f t="shared" si="26"/>
        <v>588.224999999999</v>
      </c>
      <c r="JC24" s="34">
        <f t="shared" si="26"/>
        <v>588.224999999999</v>
      </c>
      <c r="JD24" s="34">
        <f t="shared" si="26"/>
        <v>588.224999999999</v>
      </c>
      <c r="JE24" s="34">
        <f t="shared" si="26"/>
        <v>588.224999999999</v>
      </c>
      <c r="JF24" s="34">
        <f t="shared" si="26"/>
        <v>588.224999999999</v>
      </c>
      <c r="JG24" s="34">
        <f t="shared" si="26"/>
        <v>588.224999999999</v>
      </c>
      <c r="JH24" s="34">
        <f t="shared" si="26"/>
        <v>588.224999999999</v>
      </c>
      <c r="JI24" s="34">
        <f t="shared" si="26"/>
        <v>588.224999999999</v>
      </c>
      <c r="JJ24" s="34">
        <f t="shared" si="26"/>
        <v>588.224999999999</v>
      </c>
      <c r="JK24" s="34">
        <f t="shared" si="26"/>
        <v>588.224999999999</v>
      </c>
      <c r="JL24" s="34">
        <f t="shared" si="26"/>
        <v>588.224999999999</v>
      </c>
      <c r="JM24" s="34">
        <f t="shared" si="26"/>
        <v>588.224999999999</v>
      </c>
      <c r="JN24" s="34">
        <f t="shared" si="26"/>
        <v>588.224999999999</v>
      </c>
      <c r="JO24" s="34">
        <f t="shared" si="26"/>
        <v>588.224999999999</v>
      </c>
      <c r="JP24" s="34">
        <f t="shared" si="26"/>
        <v>588.224999999999</v>
      </c>
      <c r="JQ24" s="34">
        <f t="shared" si="26"/>
        <v>588.224999999999</v>
      </c>
      <c r="JR24" s="34">
        <f t="shared" si="26"/>
        <v>588.224999999999</v>
      </c>
      <c r="JS24" s="34">
        <f t="shared" si="26"/>
        <v>588.224999999999</v>
      </c>
      <c r="JT24" s="34">
        <f t="shared" si="26"/>
        <v>588.224999999999</v>
      </c>
      <c r="JU24" s="34">
        <f t="shared" si="26"/>
        <v>588.224999999999</v>
      </c>
      <c r="JV24" s="34">
        <f t="shared" si="26"/>
        <v>588.224999999999</v>
      </c>
      <c r="JW24" s="34">
        <f t="shared" si="26"/>
        <v>588.224999999999</v>
      </c>
      <c r="JX24" s="34">
        <f t="shared" si="26"/>
        <v>588.224999999999</v>
      </c>
      <c r="JY24" s="34">
        <f t="shared" si="26"/>
        <v>588.224999999999</v>
      </c>
      <c r="JZ24" s="34">
        <f t="shared" si="26"/>
        <v>588.224999999999</v>
      </c>
      <c r="KA24" s="34">
        <f t="shared" si="26"/>
        <v>588.224999999999</v>
      </c>
      <c r="KB24" s="34">
        <f t="shared" si="26"/>
        <v>588.224999999999</v>
      </c>
      <c r="KC24" s="34">
        <f t="shared" si="26"/>
        <v>588.224999999999</v>
      </c>
      <c r="KD24" s="34">
        <f t="shared" si="26"/>
        <v>588.224999999999</v>
      </c>
      <c r="KE24" s="34">
        <f t="shared" si="26"/>
        <v>588.224999999999</v>
      </c>
      <c r="KF24" s="34">
        <f t="shared" si="26"/>
        <v>588.224999999999</v>
      </c>
      <c r="KG24" s="35">
        <f t="shared" si="26"/>
        <v>0</v>
      </c>
    </row>
    <row r="25" spans="1:365" s="1" customFormat="1" ht="16" outlineLevel="1" thickBot="1">
      <c r="B25" s="499"/>
      <c r="C25" s="62" t="s">
        <v>713</v>
      </c>
      <c r="D25" s="63">
        <f t="shared" si="11"/>
        <v>31804.444250501605</v>
      </c>
      <c r="E25" s="36">
        <f>E24</f>
        <v>0</v>
      </c>
      <c r="F25" s="37">
        <f>E25+F24</f>
        <v>-34110.400000000001</v>
      </c>
      <c r="G25" s="37">
        <f>F25+G24</f>
        <v>-5401.8000000000029</v>
      </c>
      <c r="H25" s="37">
        <f t="shared" ref="H25:BS25" si="27">G25+H24</f>
        <v>9824.0168470465469</v>
      </c>
      <c r="I25" s="37">
        <f t="shared" si="27"/>
        <v>-17250.383152953455</v>
      </c>
      <c r="J25" s="37">
        <f t="shared" si="27"/>
        <v>-194.12572561004708</v>
      </c>
      <c r="K25" s="37">
        <f t="shared" si="27"/>
        <v>7402.7706438144887</v>
      </c>
      <c r="L25" s="37">
        <f t="shared" si="27"/>
        <v>10816.990012501647</v>
      </c>
      <c r="M25" s="37">
        <f t="shared" si="27"/>
        <v>10568.149400052689</v>
      </c>
      <c r="N25" s="37">
        <f t="shared" si="27"/>
        <v>-88035.540402250146</v>
      </c>
      <c r="O25" s="37">
        <f t="shared" si="27"/>
        <v>-58464.764364525159</v>
      </c>
      <c r="P25" s="37">
        <f t="shared" si="27"/>
        <v>-155513.08005316151</v>
      </c>
      <c r="Q25" s="37">
        <f t="shared" si="27"/>
        <v>-193451.02149123221</v>
      </c>
      <c r="R25" s="37">
        <f t="shared" si="27"/>
        <v>-191989.32825256142</v>
      </c>
      <c r="S25" s="37">
        <f t="shared" si="27"/>
        <v>-219648.66426784452</v>
      </c>
      <c r="T25" s="37">
        <f t="shared" si="27"/>
        <v>-224491.42048489343</v>
      </c>
      <c r="U25" s="37">
        <f t="shared" si="27"/>
        <v>-369217.91088993684</v>
      </c>
      <c r="V25" s="37">
        <f t="shared" si="27"/>
        <v>-367471.65115186881</v>
      </c>
      <c r="W25" s="37">
        <f t="shared" si="27"/>
        <v>-396404.40565562912</v>
      </c>
      <c r="X25" s="37">
        <f t="shared" si="27"/>
        <v>-340652.33284602081</v>
      </c>
      <c r="Y25" s="37">
        <f t="shared" si="27"/>
        <v>-345687.47187934141</v>
      </c>
      <c r="Z25" s="37">
        <f t="shared" si="27"/>
        <v>-372738.43344310654</v>
      </c>
      <c r="AA25" s="37">
        <f t="shared" si="27"/>
        <v>-346544.30274263892</v>
      </c>
      <c r="AB25" s="37">
        <f t="shared" si="27"/>
        <v>-589613.65037315362</v>
      </c>
      <c r="AC25" s="37">
        <f t="shared" si="27"/>
        <v>-347105.78377843718</v>
      </c>
      <c r="AD25" s="37">
        <f t="shared" si="27"/>
        <v>-376571.51422887162</v>
      </c>
      <c r="AE25" s="37">
        <f t="shared" si="27"/>
        <v>-354311.26675299747</v>
      </c>
      <c r="AF25" s="37">
        <f t="shared" si="27"/>
        <v>-349822.16327772808</v>
      </c>
      <c r="AG25" s="37">
        <f t="shared" si="27"/>
        <v>-350066.93279068434</v>
      </c>
      <c r="AH25" s="37">
        <f t="shared" si="27"/>
        <v>-349555.49519017717</v>
      </c>
      <c r="AI25" s="37">
        <f t="shared" si="27"/>
        <v>-351030.69106577832</v>
      </c>
      <c r="AJ25" s="37">
        <f t="shared" si="27"/>
        <v>-359629.9959620749</v>
      </c>
      <c r="AK25" s="37">
        <f t="shared" si="27"/>
        <v>-491027.01558882126</v>
      </c>
      <c r="AL25" s="37">
        <f t="shared" si="27"/>
        <v>-371089.65385764837</v>
      </c>
      <c r="AM25" s="37">
        <f t="shared" si="27"/>
        <v>-335202.4160358308</v>
      </c>
      <c r="AN25" s="37">
        <f t="shared" si="27"/>
        <v>-567188.67321362055</v>
      </c>
      <c r="AO25" s="37">
        <f t="shared" si="27"/>
        <v>-620846.56816136069</v>
      </c>
      <c r="AP25" s="37">
        <f t="shared" si="27"/>
        <v>-612222.18375144154</v>
      </c>
      <c r="AQ25" s="37">
        <f t="shared" si="27"/>
        <v>-603834.82109179429</v>
      </c>
      <c r="AR25" s="37">
        <f t="shared" si="27"/>
        <v>-597133.7012635062</v>
      </c>
      <c r="AS25" s="37">
        <f t="shared" si="27"/>
        <v>-590624.54149838525</v>
      </c>
      <c r="AT25" s="37">
        <f t="shared" si="27"/>
        <v>-621973.27770306857</v>
      </c>
      <c r="AU25" s="37">
        <f t="shared" si="27"/>
        <v>-611874.50876472925</v>
      </c>
      <c r="AV25" s="37">
        <f t="shared" si="27"/>
        <v>-525058.71510175103</v>
      </c>
      <c r="AW25" s="37">
        <f t="shared" si="27"/>
        <v>-433233.23378098081</v>
      </c>
      <c r="AX25" s="37">
        <f t="shared" si="27"/>
        <v>-443259.06597347296</v>
      </c>
      <c r="AY25" s="37">
        <f t="shared" si="27"/>
        <v>-399462.22405932454</v>
      </c>
      <c r="AZ25" s="37">
        <f t="shared" si="27"/>
        <v>-380054.86246114172</v>
      </c>
      <c r="BA25" s="37">
        <f t="shared" si="27"/>
        <v>-344431.12904884195</v>
      </c>
      <c r="BB25" s="37">
        <f t="shared" si="27"/>
        <v>-315717.20445300872</v>
      </c>
      <c r="BC25" s="37">
        <f t="shared" si="27"/>
        <v>-249459.23831942721</v>
      </c>
      <c r="BD25" s="37">
        <f t="shared" si="27"/>
        <v>-417650.9784247019</v>
      </c>
      <c r="BE25" s="37">
        <f t="shared" si="27"/>
        <v>-372184.88677311229</v>
      </c>
      <c r="BF25" s="37">
        <f t="shared" si="27"/>
        <v>-350221.82289436035</v>
      </c>
      <c r="BG25" s="37">
        <f t="shared" si="27"/>
        <v>-324819.05207342905</v>
      </c>
      <c r="BH25" s="37">
        <f t="shared" si="27"/>
        <v>-292610.46734922985</v>
      </c>
      <c r="BI25" s="37">
        <f t="shared" si="27"/>
        <v>-266527.68632825784</v>
      </c>
      <c r="BJ25" s="37">
        <f t="shared" si="27"/>
        <v>-219269.72811539058</v>
      </c>
      <c r="BK25" s="37">
        <f t="shared" si="27"/>
        <v>-145727.21925566997</v>
      </c>
      <c r="BL25" s="37">
        <f t="shared" si="27"/>
        <v>-109018.94053699468</v>
      </c>
      <c r="BM25" s="37">
        <f t="shared" si="27"/>
        <v>-5418.8255905702099</v>
      </c>
      <c r="BN25" s="207">
        <f t="shared" si="27"/>
        <v>31804.444250501605</v>
      </c>
      <c r="BO25" s="37">
        <f t="shared" si="27"/>
        <v>50052.377634431934</v>
      </c>
      <c r="BP25" s="37">
        <f t="shared" si="27"/>
        <v>92864.924198486653</v>
      </c>
      <c r="BQ25" s="37">
        <f t="shared" si="27"/>
        <v>311834.45279098058</v>
      </c>
      <c r="BR25" s="37">
        <f t="shared" si="27"/>
        <v>327122.54792118841</v>
      </c>
      <c r="BS25" s="37">
        <f t="shared" si="27"/>
        <v>456288.61935046071</v>
      </c>
      <c r="BT25" s="37">
        <f t="shared" ref="BT25:EE25" si="28">BS25+BT24</f>
        <v>546718.09498405736</v>
      </c>
      <c r="BU25" s="37">
        <f t="shared" si="28"/>
        <v>697002.36108542397</v>
      </c>
      <c r="BV25" s="37">
        <f t="shared" si="28"/>
        <v>775646.05241904687</v>
      </c>
      <c r="BW25" s="37">
        <f t="shared" si="28"/>
        <v>876819.93916922307</v>
      </c>
      <c r="BX25" s="37">
        <f t="shared" si="28"/>
        <v>1198871.7384236977</v>
      </c>
      <c r="BY25" s="37">
        <f t="shared" si="28"/>
        <v>1499323.1751286329</v>
      </c>
      <c r="BZ25" s="37">
        <f t="shared" si="28"/>
        <v>1941789.3818687231</v>
      </c>
      <c r="CA25" s="37">
        <f t="shared" si="28"/>
        <v>2226488.3197699939</v>
      </c>
      <c r="CB25" s="37">
        <f t="shared" si="28"/>
        <v>2512118.7341596694</v>
      </c>
      <c r="CC25" s="37">
        <f t="shared" si="28"/>
        <v>2809069.4654298471</v>
      </c>
      <c r="CD25" s="37">
        <f t="shared" si="28"/>
        <v>3170380.4646943966</v>
      </c>
      <c r="CE25" s="37">
        <f t="shared" si="28"/>
        <v>3480291.1653984082</v>
      </c>
      <c r="CF25" s="37">
        <f t="shared" si="28"/>
        <v>3777360.3179824753</v>
      </c>
      <c r="CG25" s="37">
        <f t="shared" si="28"/>
        <v>4081968.6492444319</v>
      </c>
      <c r="CH25" s="37">
        <f t="shared" si="28"/>
        <v>4376652.0007416978</v>
      </c>
      <c r="CI25" s="37">
        <f t="shared" si="28"/>
        <v>4675813.5658071982</v>
      </c>
      <c r="CJ25" s="37">
        <f t="shared" si="28"/>
        <v>4972250.2810298335</v>
      </c>
      <c r="CK25" s="37">
        <f t="shared" si="28"/>
        <v>5911425.3060587915</v>
      </c>
      <c r="CL25" s="37">
        <f t="shared" si="28"/>
        <v>6199308.3700645389</v>
      </c>
      <c r="CM25" s="37">
        <f t="shared" si="28"/>
        <v>6608328.2996467948</v>
      </c>
      <c r="CN25" s="37">
        <f t="shared" si="28"/>
        <v>7274973.3102189824</v>
      </c>
      <c r="CO25" s="37">
        <f t="shared" si="28"/>
        <v>7858023.9487537285</v>
      </c>
      <c r="CP25" s="37">
        <f t="shared" si="28"/>
        <v>8252236.7640842134</v>
      </c>
      <c r="CQ25" s="37">
        <f t="shared" si="28"/>
        <v>8821887.1197306775</v>
      </c>
      <c r="CR25" s="37">
        <f t="shared" si="28"/>
        <v>9669932.1128717922</v>
      </c>
      <c r="CS25" s="37">
        <f t="shared" si="28"/>
        <v>10211670.049558839</v>
      </c>
      <c r="CT25" s="37">
        <f t="shared" si="28"/>
        <v>10679692.778542353</v>
      </c>
      <c r="CU25" s="37">
        <f t="shared" si="28"/>
        <v>10942328.648010606</v>
      </c>
      <c r="CV25" s="37">
        <f t="shared" si="28"/>
        <v>11176975.687112749</v>
      </c>
      <c r="CW25" s="37">
        <f t="shared" si="28"/>
        <v>11354257.630025394</v>
      </c>
      <c r="CX25" s="37">
        <f t="shared" si="28"/>
        <v>11450506.562337328</v>
      </c>
      <c r="CY25" s="37">
        <f t="shared" si="28"/>
        <v>11547395.614109417</v>
      </c>
      <c r="CZ25" s="37">
        <f t="shared" si="28"/>
        <v>11603333.277519643</v>
      </c>
      <c r="DA25" s="37">
        <f t="shared" si="28"/>
        <v>11683853.021144504</v>
      </c>
      <c r="DB25" s="37">
        <f t="shared" si="28"/>
        <v>11741958.030619888</v>
      </c>
      <c r="DC25" s="37">
        <f t="shared" si="28"/>
        <v>11808223.72989781</v>
      </c>
      <c r="DD25" s="37">
        <f t="shared" si="28"/>
        <v>11872526.881497813</v>
      </c>
      <c r="DE25" s="37">
        <f t="shared" si="28"/>
        <v>11920092.538213223</v>
      </c>
      <c r="DF25" s="37">
        <f t="shared" si="28"/>
        <v>11972243.980087005</v>
      </c>
      <c r="DG25" s="37">
        <f t="shared" si="28"/>
        <v>12015896.964481337</v>
      </c>
      <c r="DH25" s="37">
        <f t="shared" si="28"/>
        <v>12041077.714033913</v>
      </c>
      <c r="DI25" s="37">
        <f t="shared" si="28"/>
        <v>12060364.205438426</v>
      </c>
      <c r="DJ25" s="37">
        <f t="shared" si="28"/>
        <v>12079650.696842939</v>
      </c>
      <c r="DK25" s="37">
        <f t="shared" si="28"/>
        <v>12080238.921842938</v>
      </c>
      <c r="DL25" s="37">
        <f t="shared" si="28"/>
        <v>12080827.146842938</v>
      </c>
      <c r="DM25" s="37">
        <f t="shared" si="28"/>
        <v>12089415.371842938</v>
      </c>
      <c r="DN25" s="37">
        <f t="shared" si="28"/>
        <v>12090003.596842937</v>
      </c>
      <c r="DO25" s="37">
        <f t="shared" si="28"/>
        <v>12090591.821842937</v>
      </c>
      <c r="DP25" s="37">
        <f t="shared" si="28"/>
        <v>12091180.046842936</v>
      </c>
      <c r="DQ25" s="37">
        <f t="shared" si="28"/>
        <v>12093968.271842936</v>
      </c>
      <c r="DR25" s="37">
        <f t="shared" si="28"/>
        <v>12094556.496842936</v>
      </c>
      <c r="DS25" s="37">
        <f t="shared" si="28"/>
        <v>12095144.721842935</v>
      </c>
      <c r="DT25" s="37">
        <f t="shared" si="28"/>
        <v>12095732.946842935</v>
      </c>
      <c r="DU25" s="37">
        <f t="shared" si="28"/>
        <v>12096321.171842935</v>
      </c>
      <c r="DV25" s="37">
        <f t="shared" si="28"/>
        <v>12096909.396842934</v>
      </c>
      <c r="DW25" s="37">
        <f t="shared" si="28"/>
        <v>12097497.621842934</v>
      </c>
      <c r="DX25" s="37">
        <f t="shared" si="28"/>
        <v>12098085.846842933</v>
      </c>
      <c r="DY25" s="37">
        <f t="shared" si="28"/>
        <v>12098674.071842933</v>
      </c>
      <c r="DZ25" s="37">
        <f t="shared" si="28"/>
        <v>12099262.296842933</v>
      </c>
      <c r="EA25" s="37">
        <f t="shared" si="28"/>
        <v>12099850.521842932</v>
      </c>
      <c r="EB25" s="37">
        <f t="shared" si="28"/>
        <v>12100438.746842932</v>
      </c>
      <c r="EC25" s="37">
        <f t="shared" si="28"/>
        <v>12101026.971842932</v>
      </c>
      <c r="ED25" s="37">
        <f t="shared" si="28"/>
        <v>12101615.196842931</v>
      </c>
      <c r="EE25" s="37">
        <f t="shared" si="28"/>
        <v>12102203.421842931</v>
      </c>
      <c r="EF25" s="37">
        <f t="shared" ref="EF25:GQ25" si="29">EE25+EF24</f>
        <v>12102791.64684293</v>
      </c>
      <c r="EG25" s="37">
        <f t="shared" si="29"/>
        <v>12103379.87184293</v>
      </c>
      <c r="EH25" s="37">
        <f t="shared" si="29"/>
        <v>12103968.09684293</v>
      </c>
      <c r="EI25" s="37">
        <f t="shared" si="29"/>
        <v>12104556.321842929</v>
      </c>
      <c r="EJ25" s="37">
        <f t="shared" si="29"/>
        <v>12105144.546842929</v>
      </c>
      <c r="EK25" s="37">
        <f t="shared" si="29"/>
        <v>12105732.771842929</v>
      </c>
      <c r="EL25" s="37">
        <f t="shared" si="29"/>
        <v>12106320.996842928</v>
      </c>
      <c r="EM25" s="37">
        <f t="shared" si="29"/>
        <v>12106909.221842928</v>
      </c>
      <c r="EN25" s="37">
        <f t="shared" si="29"/>
        <v>12107497.446842927</v>
      </c>
      <c r="EO25" s="37">
        <f t="shared" si="29"/>
        <v>12108085.671842927</v>
      </c>
      <c r="EP25" s="37">
        <f t="shared" si="29"/>
        <v>12108673.896842927</v>
      </c>
      <c r="EQ25" s="37">
        <f t="shared" si="29"/>
        <v>12109262.121842926</v>
      </c>
      <c r="ER25" s="37">
        <f t="shared" si="29"/>
        <v>12109850.346842926</v>
      </c>
      <c r="ES25" s="37">
        <f t="shared" si="29"/>
        <v>12110438.571842926</v>
      </c>
      <c r="ET25" s="37">
        <f t="shared" si="29"/>
        <v>12111026.796842925</v>
      </c>
      <c r="EU25" s="37">
        <f t="shared" si="29"/>
        <v>12111615.021842925</v>
      </c>
      <c r="EV25" s="37">
        <f t="shared" si="29"/>
        <v>12112203.246842925</v>
      </c>
      <c r="EW25" s="37">
        <f t="shared" si="29"/>
        <v>12120791.471842924</v>
      </c>
      <c r="EX25" s="37">
        <f t="shared" si="29"/>
        <v>12121379.696842924</v>
      </c>
      <c r="EY25" s="37">
        <f t="shared" si="29"/>
        <v>12121967.921842923</v>
      </c>
      <c r="EZ25" s="37">
        <f t="shared" si="29"/>
        <v>12122556.146842923</v>
      </c>
      <c r="FA25" s="37">
        <f t="shared" si="29"/>
        <v>12125344.371842923</v>
      </c>
      <c r="FB25" s="37">
        <f t="shared" si="29"/>
        <v>12125932.596842922</v>
      </c>
      <c r="FC25" s="37">
        <f t="shared" si="29"/>
        <v>12126520.821842922</v>
      </c>
      <c r="FD25" s="37">
        <f t="shared" si="29"/>
        <v>12127109.046842922</v>
      </c>
      <c r="FE25" s="37">
        <f t="shared" si="29"/>
        <v>12127697.271842921</v>
      </c>
      <c r="FF25" s="37">
        <f t="shared" si="29"/>
        <v>12128285.496842921</v>
      </c>
      <c r="FG25" s="37">
        <f t="shared" si="29"/>
        <v>12128873.72184292</v>
      </c>
      <c r="FH25" s="37">
        <f t="shared" si="29"/>
        <v>12129461.94684292</v>
      </c>
      <c r="FI25" s="37">
        <f t="shared" si="29"/>
        <v>12130050.17184292</v>
      </c>
      <c r="FJ25" s="37">
        <f t="shared" si="29"/>
        <v>12130638.396842919</v>
      </c>
      <c r="FK25" s="37">
        <f t="shared" si="29"/>
        <v>12131226.621842919</v>
      </c>
      <c r="FL25" s="37">
        <f t="shared" si="29"/>
        <v>12131814.846842919</v>
      </c>
      <c r="FM25" s="37">
        <f t="shared" si="29"/>
        <v>12132403.071842918</v>
      </c>
      <c r="FN25" s="37">
        <f t="shared" si="29"/>
        <v>12132991.296842918</v>
      </c>
      <c r="FO25" s="37">
        <f t="shared" si="29"/>
        <v>12133579.521842917</v>
      </c>
      <c r="FP25" s="37">
        <f t="shared" si="29"/>
        <v>12134167.746842917</v>
      </c>
      <c r="FQ25" s="37">
        <f t="shared" si="29"/>
        <v>12134755.971842917</v>
      </c>
      <c r="FR25" s="37">
        <f t="shared" si="29"/>
        <v>12135344.196842916</v>
      </c>
      <c r="FS25" s="37">
        <f t="shared" si="29"/>
        <v>12135932.421842916</v>
      </c>
      <c r="FT25" s="37">
        <f t="shared" si="29"/>
        <v>12136520.646842916</v>
      </c>
      <c r="FU25" s="37">
        <f t="shared" si="29"/>
        <v>12137108.871842915</v>
      </c>
      <c r="FV25" s="37">
        <f t="shared" si="29"/>
        <v>12137697.096842915</v>
      </c>
      <c r="FW25" s="37">
        <f t="shared" si="29"/>
        <v>12138285.321842914</v>
      </c>
      <c r="FX25" s="37">
        <f t="shared" si="29"/>
        <v>12138873.546842914</v>
      </c>
      <c r="FY25" s="37">
        <f t="shared" si="29"/>
        <v>12139461.771842914</v>
      </c>
      <c r="FZ25" s="37">
        <f t="shared" si="29"/>
        <v>12140049.996842913</v>
      </c>
      <c r="GA25" s="37">
        <f t="shared" si="29"/>
        <v>12140638.221842913</v>
      </c>
      <c r="GB25" s="37">
        <f t="shared" si="29"/>
        <v>12141226.446842913</v>
      </c>
      <c r="GC25" s="37">
        <f t="shared" si="29"/>
        <v>12141814.671842912</v>
      </c>
      <c r="GD25" s="37">
        <f t="shared" si="29"/>
        <v>12142402.896842912</v>
      </c>
      <c r="GE25" s="37">
        <f t="shared" si="29"/>
        <v>12142991.121842911</v>
      </c>
      <c r="GF25" s="37">
        <f t="shared" si="29"/>
        <v>12143579.346842911</v>
      </c>
      <c r="GG25" s="37">
        <f t="shared" si="29"/>
        <v>12144167.571842911</v>
      </c>
      <c r="GH25" s="37">
        <f t="shared" si="29"/>
        <v>12144755.79684291</v>
      </c>
      <c r="GI25" s="37">
        <f t="shared" si="29"/>
        <v>12145344.02184291</v>
      </c>
      <c r="GJ25" s="37">
        <f t="shared" si="29"/>
        <v>12145932.24684291</v>
      </c>
      <c r="GK25" s="37">
        <f t="shared" si="29"/>
        <v>12146520.471842909</v>
      </c>
      <c r="GL25" s="37">
        <f t="shared" si="29"/>
        <v>12147108.696842909</v>
      </c>
      <c r="GM25" s="37">
        <f t="shared" si="29"/>
        <v>12147696.921842908</v>
      </c>
      <c r="GN25" s="37">
        <f t="shared" si="29"/>
        <v>12148285.146842908</v>
      </c>
      <c r="GO25" s="37">
        <f t="shared" si="29"/>
        <v>12148873.371842908</v>
      </c>
      <c r="GP25" s="37">
        <f t="shared" si="29"/>
        <v>12149461.596842907</v>
      </c>
      <c r="GQ25" s="37">
        <f t="shared" si="29"/>
        <v>12150049.821842907</v>
      </c>
      <c r="GR25" s="37">
        <f t="shared" ref="GR25:JC25" si="30">GQ25+GR24</f>
        <v>12150638.046842907</v>
      </c>
      <c r="GS25" s="37">
        <f t="shared" si="30"/>
        <v>12151226.271842906</v>
      </c>
      <c r="GT25" s="37">
        <f t="shared" si="30"/>
        <v>12151814.496842906</v>
      </c>
      <c r="GU25" s="37">
        <f t="shared" si="30"/>
        <v>12152402.721842906</v>
      </c>
      <c r="GV25" s="37">
        <f t="shared" si="30"/>
        <v>12152990.946842905</v>
      </c>
      <c r="GW25" s="37">
        <f t="shared" si="30"/>
        <v>12153579.171842905</v>
      </c>
      <c r="GX25" s="37">
        <f t="shared" si="30"/>
        <v>12154167.396842904</v>
      </c>
      <c r="GY25" s="37">
        <f t="shared" si="30"/>
        <v>12154755.621842904</v>
      </c>
      <c r="GZ25" s="37">
        <f t="shared" si="30"/>
        <v>12155343.846842904</v>
      </c>
      <c r="HA25" s="37">
        <f t="shared" si="30"/>
        <v>12155932.071842903</v>
      </c>
      <c r="HB25" s="37">
        <f t="shared" si="30"/>
        <v>12156520.296842903</v>
      </c>
      <c r="HC25" s="37">
        <f t="shared" si="30"/>
        <v>12157108.521842903</v>
      </c>
      <c r="HD25" s="37">
        <f t="shared" si="30"/>
        <v>12157696.746842902</v>
      </c>
      <c r="HE25" s="37">
        <f t="shared" si="30"/>
        <v>12158284.971842902</v>
      </c>
      <c r="HF25" s="37">
        <f t="shared" si="30"/>
        <v>12158873.196842901</v>
      </c>
      <c r="HG25" s="37">
        <f t="shared" si="30"/>
        <v>12159461.421842901</v>
      </c>
      <c r="HH25" s="37">
        <f t="shared" si="30"/>
        <v>12160049.646842901</v>
      </c>
      <c r="HI25" s="37">
        <f t="shared" si="30"/>
        <v>12160637.8718429</v>
      </c>
      <c r="HJ25" s="37">
        <f t="shared" si="30"/>
        <v>12161226.0968429</v>
      </c>
      <c r="HK25" s="37">
        <f t="shared" si="30"/>
        <v>12161814.3218429</v>
      </c>
      <c r="HL25" s="37">
        <f t="shared" si="30"/>
        <v>12162402.546842899</v>
      </c>
      <c r="HM25" s="37">
        <f t="shared" si="30"/>
        <v>12162990.771842899</v>
      </c>
      <c r="HN25" s="37">
        <f t="shared" si="30"/>
        <v>12163578.996842898</v>
      </c>
      <c r="HO25" s="37">
        <f t="shared" si="30"/>
        <v>12164167.221842898</v>
      </c>
      <c r="HP25" s="37">
        <f t="shared" si="30"/>
        <v>12164755.446842898</v>
      </c>
      <c r="HQ25" s="37">
        <f t="shared" si="30"/>
        <v>12165343.671842897</v>
      </c>
      <c r="HR25" s="37">
        <f t="shared" si="30"/>
        <v>12165931.896842897</v>
      </c>
      <c r="HS25" s="37">
        <f t="shared" si="30"/>
        <v>12166520.121842897</v>
      </c>
      <c r="HT25" s="37">
        <f t="shared" si="30"/>
        <v>12167108.346842896</v>
      </c>
      <c r="HU25" s="37">
        <f t="shared" si="30"/>
        <v>12167696.571842896</v>
      </c>
      <c r="HV25" s="37">
        <f t="shared" si="30"/>
        <v>12168284.796842895</v>
      </c>
      <c r="HW25" s="37">
        <f t="shared" si="30"/>
        <v>12168873.021842895</v>
      </c>
      <c r="HX25" s="37">
        <f t="shared" si="30"/>
        <v>12169461.246842895</v>
      </c>
      <c r="HY25" s="37">
        <f t="shared" si="30"/>
        <v>12170049.471842894</v>
      </c>
      <c r="HZ25" s="37">
        <f t="shared" si="30"/>
        <v>12170637.696842894</v>
      </c>
      <c r="IA25" s="37">
        <f t="shared" si="30"/>
        <v>12171225.921842894</v>
      </c>
      <c r="IB25" s="37">
        <f t="shared" si="30"/>
        <v>12171814.146842893</v>
      </c>
      <c r="IC25" s="37">
        <f t="shared" si="30"/>
        <v>12172402.371842893</v>
      </c>
      <c r="ID25" s="37">
        <f t="shared" si="30"/>
        <v>12172990.596842892</v>
      </c>
      <c r="IE25" s="37">
        <f t="shared" si="30"/>
        <v>12173578.821842892</v>
      </c>
      <c r="IF25" s="37">
        <f t="shared" si="30"/>
        <v>12174167.046842892</v>
      </c>
      <c r="IG25" s="37">
        <f t="shared" si="30"/>
        <v>12174755.271842891</v>
      </c>
      <c r="IH25" s="37">
        <f t="shared" si="30"/>
        <v>12175343.496842891</v>
      </c>
      <c r="II25" s="37">
        <f t="shared" si="30"/>
        <v>12175931.721842891</v>
      </c>
      <c r="IJ25" s="37">
        <f t="shared" si="30"/>
        <v>12176519.94684289</v>
      </c>
      <c r="IK25" s="37">
        <f t="shared" si="30"/>
        <v>12177108.17184289</v>
      </c>
      <c r="IL25" s="37">
        <f t="shared" si="30"/>
        <v>12177696.396842889</v>
      </c>
      <c r="IM25" s="37">
        <f t="shared" si="30"/>
        <v>12178284.621842889</v>
      </c>
      <c r="IN25" s="37">
        <f t="shared" si="30"/>
        <v>12178872.846842889</v>
      </c>
      <c r="IO25" s="37">
        <f t="shared" si="30"/>
        <v>12179461.071842888</v>
      </c>
      <c r="IP25" s="37">
        <f t="shared" si="30"/>
        <v>12180049.296842888</v>
      </c>
      <c r="IQ25" s="37">
        <f t="shared" si="30"/>
        <v>12180637.521842888</v>
      </c>
      <c r="IR25" s="37">
        <f t="shared" si="30"/>
        <v>12181225.746842887</v>
      </c>
      <c r="IS25" s="37">
        <f t="shared" si="30"/>
        <v>12181813.971842887</v>
      </c>
      <c r="IT25" s="37">
        <f t="shared" si="30"/>
        <v>12182402.196842887</v>
      </c>
      <c r="IU25" s="37">
        <f t="shared" si="30"/>
        <v>12182990.421842886</v>
      </c>
      <c r="IV25" s="37">
        <f t="shared" si="30"/>
        <v>12183578.646842886</v>
      </c>
      <c r="IW25" s="37">
        <f t="shared" si="30"/>
        <v>12184166.871842885</v>
      </c>
      <c r="IX25" s="37">
        <f t="shared" si="30"/>
        <v>12184755.096842885</v>
      </c>
      <c r="IY25" s="37">
        <f t="shared" si="30"/>
        <v>12185343.321842885</v>
      </c>
      <c r="IZ25" s="37">
        <f t="shared" si="30"/>
        <v>12185931.546842884</v>
      </c>
      <c r="JA25" s="37">
        <f t="shared" si="30"/>
        <v>12186519.771842884</v>
      </c>
      <c r="JB25" s="37">
        <f t="shared" si="30"/>
        <v>12187107.996842884</v>
      </c>
      <c r="JC25" s="37">
        <f t="shared" si="30"/>
        <v>12187696.221842883</v>
      </c>
      <c r="JD25" s="37">
        <f t="shared" ref="JD25:KG25" si="31">JC25+JD24</f>
        <v>12188284.446842883</v>
      </c>
      <c r="JE25" s="37">
        <f t="shared" si="31"/>
        <v>12188872.671842882</v>
      </c>
      <c r="JF25" s="37">
        <f t="shared" si="31"/>
        <v>12189460.896842882</v>
      </c>
      <c r="JG25" s="37">
        <f t="shared" si="31"/>
        <v>12190049.121842882</v>
      </c>
      <c r="JH25" s="37">
        <f t="shared" si="31"/>
        <v>12190637.346842881</v>
      </c>
      <c r="JI25" s="37">
        <f t="shared" si="31"/>
        <v>12191225.571842881</v>
      </c>
      <c r="JJ25" s="37">
        <f t="shared" si="31"/>
        <v>12191813.796842881</v>
      </c>
      <c r="JK25" s="37">
        <f t="shared" si="31"/>
        <v>12192402.02184288</v>
      </c>
      <c r="JL25" s="37">
        <f t="shared" si="31"/>
        <v>12192990.24684288</v>
      </c>
      <c r="JM25" s="37">
        <f t="shared" si="31"/>
        <v>12193578.471842879</v>
      </c>
      <c r="JN25" s="37">
        <f t="shared" si="31"/>
        <v>12194166.696842879</v>
      </c>
      <c r="JO25" s="37">
        <f t="shared" si="31"/>
        <v>12194754.921842879</v>
      </c>
      <c r="JP25" s="37">
        <f t="shared" si="31"/>
        <v>12195343.146842878</v>
      </c>
      <c r="JQ25" s="37">
        <f t="shared" si="31"/>
        <v>12195931.371842878</v>
      </c>
      <c r="JR25" s="37">
        <f t="shared" si="31"/>
        <v>12196519.596842878</v>
      </c>
      <c r="JS25" s="37">
        <f t="shared" si="31"/>
        <v>12197107.821842877</v>
      </c>
      <c r="JT25" s="37">
        <f t="shared" si="31"/>
        <v>12197696.046842877</v>
      </c>
      <c r="JU25" s="37">
        <f t="shared" si="31"/>
        <v>12198284.271842876</v>
      </c>
      <c r="JV25" s="37">
        <f t="shared" si="31"/>
        <v>12198872.496842876</v>
      </c>
      <c r="JW25" s="37">
        <f t="shared" si="31"/>
        <v>12199460.721842876</v>
      </c>
      <c r="JX25" s="37">
        <f t="shared" si="31"/>
        <v>12200048.946842875</v>
      </c>
      <c r="JY25" s="37">
        <f t="shared" si="31"/>
        <v>12200637.171842875</v>
      </c>
      <c r="JZ25" s="37">
        <f t="shared" si="31"/>
        <v>12201225.396842875</v>
      </c>
      <c r="KA25" s="37">
        <f t="shared" si="31"/>
        <v>12201813.621842874</v>
      </c>
      <c r="KB25" s="37">
        <f t="shared" si="31"/>
        <v>12202401.846842874</v>
      </c>
      <c r="KC25" s="37">
        <f t="shared" si="31"/>
        <v>12202990.071842873</v>
      </c>
      <c r="KD25" s="37">
        <f t="shared" si="31"/>
        <v>12203578.296842873</v>
      </c>
      <c r="KE25" s="37">
        <f t="shared" si="31"/>
        <v>12204166.521842873</v>
      </c>
      <c r="KF25" s="37">
        <f t="shared" si="31"/>
        <v>12204754.746842872</v>
      </c>
      <c r="KG25" s="38">
        <f t="shared" si="31"/>
        <v>12204754.746842872</v>
      </c>
    </row>
    <row r="26" spans="1:365" s="50" customFormat="1" ht="16" outlineLevel="1" thickBot="1">
      <c r="B26" s="479" t="s">
        <v>718</v>
      </c>
      <c r="C26" s="498"/>
      <c r="D26" s="65">
        <f t="shared" si="11"/>
        <v>1.184651767063457E-2</v>
      </c>
      <c r="E26" s="113" t="e">
        <f t="shared" ref="E26:BP26" si="32">E25/E21</f>
        <v>#DIV/0!</v>
      </c>
      <c r="F26" s="114">
        <f t="shared" si="32"/>
        <v>-66.935635792778655</v>
      </c>
      <c r="G26" s="114">
        <f t="shared" si="32"/>
        <v>-0.17414375612523866</v>
      </c>
      <c r="H26" s="114">
        <f t="shared" si="32"/>
        <v>0.17307378054445774</v>
      </c>
      <c r="I26" s="114">
        <f t="shared" si="32"/>
        <v>-0.30120300600249328</v>
      </c>
      <c r="J26" s="114">
        <f t="shared" si="32"/>
        <v>-2.0727554690408829E-3</v>
      </c>
      <c r="K26" s="114">
        <f t="shared" si="32"/>
        <v>6.469609070005479E-2</v>
      </c>
      <c r="L26" s="114">
        <f t="shared" si="32"/>
        <v>8.6980571732456019E-2</v>
      </c>
      <c r="M26" s="114">
        <f t="shared" si="32"/>
        <v>8.1617951440161596E-2</v>
      </c>
      <c r="N26" s="114">
        <f t="shared" si="32"/>
        <v>-0.64436149033229217</v>
      </c>
      <c r="O26" s="114">
        <f t="shared" si="32"/>
        <v>-0.33804776411684284</v>
      </c>
      <c r="P26" s="114">
        <f t="shared" si="32"/>
        <v>-0.74475192839926785</v>
      </c>
      <c r="Q26" s="114">
        <f t="shared" si="32"/>
        <v>-0.90345333034857156</v>
      </c>
      <c r="R26" s="114">
        <f t="shared" si="32"/>
        <v>-0.87426168810484373</v>
      </c>
      <c r="S26" s="114">
        <f t="shared" si="32"/>
        <v>-0.8044697353141036</v>
      </c>
      <c r="T26" s="114">
        <f t="shared" si="32"/>
        <v>-0.81387430240525083</v>
      </c>
      <c r="U26" s="114">
        <f t="shared" si="32"/>
        <v>-1.3121911824451273</v>
      </c>
      <c r="V26" s="114">
        <f t="shared" si="32"/>
        <v>-1.0000198721420472</v>
      </c>
      <c r="W26" s="114">
        <f t="shared" si="32"/>
        <v>-1.0661804850409617</v>
      </c>
      <c r="X26" s="114">
        <f t="shared" si="32"/>
        <v>-0.76821832557062553</v>
      </c>
      <c r="Y26" s="114">
        <f t="shared" si="32"/>
        <v>-0.66054275254819617</v>
      </c>
      <c r="Z26" s="114">
        <f t="shared" si="32"/>
        <v>-0.70658023734503494</v>
      </c>
      <c r="AA26" s="114">
        <f t="shared" si="32"/>
        <v>-0.61724445015986196</v>
      </c>
      <c r="AB26" s="114">
        <f t="shared" si="32"/>
        <v>-1.0447676752017603</v>
      </c>
      <c r="AC26" s="114">
        <f t="shared" si="32"/>
        <v>-0.42838713563398539</v>
      </c>
      <c r="AD26" s="114">
        <f t="shared" si="32"/>
        <v>-0.46297621338173922</v>
      </c>
      <c r="AE26" s="114">
        <f t="shared" si="32"/>
        <v>-0.42018718958784279</v>
      </c>
      <c r="AF26" s="114">
        <f t="shared" si="32"/>
        <v>-0.41116582567846838</v>
      </c>
      <c r="AG26" s="114">
        <f t="shared" si="32"/>
        <v>-0.40385576637790987</v>
      </c>
      <c r="AH26" s="114">
        <f t="shared" si="32"/>
        <v>-0.4017125649888631</v>
      </c>
      <c r="AI26" s="114">
        <f t="shared" si="32"/>
        <v>-0.40182819883150467</v>
      </c>
      <c r="AJ26" s="114">
        <f t="shared" si="32"/>
        <v>-0.40133795553274598</v>
      </c>
      <c r="AK26" s="114">
        <f t="shared" si="32"/>
        <v>-0.54254149914480332</v>
      </c>
      <c r="AL26" s="114">
        <f t="shared" si="32"/>
        <v>-0.3504538610441072</v>
      </c>
      <c r="AM26" s="114">
        <f t="shared" si="32"/>
        <v>-0.30465045677895747</v>
      </c>
      <c r="AN26" s="114">
        <f t="shared" si="32"/>
        <v>-0.50810157390080768</v>
      </c>
      <c r="AO26" s="114">
        <f t="shared" si="32"/>
        <v>-0.45261729932573974</v>
      </c>
      <c r="AP26" s="114">
        <f t="shared" si="32"/>
        <v>-0.44068970025685689</v>
      </c>
      <c r="AQ26" s="114">
        <f t="shared" si="32"/>
        <v>-0.43012534914019257</v>
      </c>
      <c r="AR26" s="114">
        <f t="shared" si="32"/>
        <v>-0.42205036631515813</v>
      </c>
      <c r="AS26" s="114">
        <f t="shared" si="32"/>
        <v>-0.41376862959777871</v>
      </c>
      <c r="AT26" s="114">
        <f t="shared" si="32"/>
        <v>-0.43207491379574647</v>
      </c>
      <c r="AU26" s="114">
        <f t="shared" si="32"/>
        <v>-0.42018660024767973</v>
      </c>
      <c r="AV26" s="114">
        <f t="shared" si="32"/>
        <v>-0.33948920104283448</v>
      </c>
      <c r="AW26" s="115">
        <f t="shared" si="32"/>
        <v>-0.26362867887146146</v>
      </c>
      <c r="AX26" s="114">
        <f t="shared" si="32"/>
        <v>-0.26628618681030702</v>
      </c>
      <c r="AY26" s="114">
        <f t="shared" si="32"/>
        <v>-0.23309350787517233</v>
      </c>
      <c r="AZ26" s="114">
        <f t="shared" si="32"/>
        <v>-0.19212116988000746</v>
      </c>
      <c r="BA26" s="115">
        <f t="shared" si="32"/>
        <v>-0.17073726061350947</v>
      </c>
      <c r="BB26" s="114">
        <f t="shared" si="32"/>
        <v>-0.15352213421686961</v>
      </c>
      <c r="BC26" s="115">
        <f t="shared" si="32"/>
        <v>-0.11745512624665153</v>
      </c>
      <c r="BD26" s="115">
        <f t="shared" si="32"/>
        <v>-0.19284481079825419</v>
      </c>
      <c r="BE26" s="115">
        <f t="shared" si="32"/>
        <v>-0.16819751657066359</v>
      </c>
      <c r="BF26" s="115">
        <f t="shared" si="32"/>
        <v>-0.15636081326538756</v>
      </c>
      <c r="BG26" s="115">
        <f t="shared" si="32"/>
        <v>-0.1432422537041628</v>
      </c>
      <c r="BH26" s="115">
        <f t="shared" si="32"/>
        <v>-0.12693493730910266</v>
      </c>
      <c r="BI26" s="115">
        <f t="shared" si="32"/>
        <v>-0.11427866197668692</v>
      </c>
      <c r="BJ26" s="115">
        <f t="shared" si="32"/>
        <v>-9.0499782305511728E-2</v>
      </c>
      <c r="BK26" s="115">
        <f t="shared" si="32"/>
        <v>-5.8317629112838554E-2</v>
      </c>
      <c r="BL26" s="115">
        <f t="shared" si="32"/>
        <v>-4.289107379892982E-2</v>
      </c>
      <c r="BM26" s="115">
        <f t="shared" si="32"/>
        <v>-2.0475387143192745E-3</v>
      </c>
      <c r="BN26" s="208">
        <f t="shared" si="32"/>
        <v>1.184651767063457E-2</v>
      </c>
      <c r="BO26" s="114">
        <f t="shared" si="32"/>
        <v>1.850705980835643E-2</v>
      </c>
      <c r="BP26" s="114">
        <f t="shared" si="32"/>
        <v>3.3790045065964461E-2</v>
      </c>
      <c r="BQ26" s="114">
        <f t="shared" ref="BQ26:EB26" si="33">BQ25/BQ21</f>
        <v>0.10509165009186638</v>
      </c>
      <c r="BR26" s="114">
        <f t="shared" si="33"/>
        <v>0.10967881337740927</v>
      </c>
      <c r="BS26" s="114">
        <f t="shared" si="33"/>
        <v>0.14663568421904632</v>
      </c>
      <c r="BT26" s="114">
        <f t="shared" si="33"/>
        <v>0.17073492823810593</v>
      </c>
      <c r="BU26" s="114">
        <f t="shared" si="33"/>
        <v>0.20790960410428094</v>
      </c>
      <c r="BV26" s="114">
        <f t="shared" si="33"/>
        <v>0.22606512074105639</v>
      </c>
      <c r="BW26" s="114">
        <f t="shared" si="33"/>
        <v>0.24823287699651234</v>
      </c>
      <c r="BX26" s="114">
        <f t="shared" si="33"/>
        <v>0.31104791569793805</v>
      </c>
      <c r="BY26" s="114">
        <f t="shared" si="33"/>
        <v>0.360869592309216</v>
      </c>
      <c r="BZ26" s="114">
        <f t="shared" si="33"/>
        <v>0.42238368128717202</v>
      </c>
      <c r="CA26" s="114">
        <f t="shared" si="33"/>
        <v>0.45606856222132885</v>
      </c>
      <c r="CB26" s="114">
        <f t="shared" si="33"/>
        <v>0.48613377219295695</v>
      </c>
      <c r="CC26" s="114">
        <f t="shared" si="33"/>
        <v>0.51405820030428884</v>
      </c>
      <c r="CD26" s="114">
        <f t="shared" si="33"/>
        <v>0.54419584282421851</v>
      </c>
      <c r="CE26" s="114">
        <f t="shared" si="33"/>
        <v>0.56721818036831084</v>
      </c>
      <c r="CF26" s="114">
        <f t="shared" si="33"/>
        <v>0.58720424744306321</v>
      </c>
      <c r="CG26" s="114">
        <f t="shared" si="33"/>
        <v>0.60586739607242601</v>
      </c>
      <c r="CH26" s="114">
        <f t="shared" si="33"/>
        <v>0.62238375044168226</v>
      </c>
      <c r="CI26" s="114">
        <f t="shared" si="33"/>
        <v>0.63779291070573119</v>
      </c>
      <c r="CJ26" s="114">
        <f t="shared" si="33"/>
        <v>0.65186947281834939</v>
      </c>
      <c r="CK26" s="114">
        <f t="shared" si="33"/>
        <v>0.69003465491465776</v>
      </c>
      <c r="CL26" s="114">
        <f t="shared" si="33"/>
        <v>0.70011217442375484</v>
      </c>
      <c r="CM26" s="114">
        <f t="shared" si="33"/>
        <v>0.71335303484959267</v>
      </c>
      <c r="CN26" s="114">
        <f t="shared" si="33"/>
        <v>0.73259614226756131</v>
      </c>
      <c r="CO26" s="114">
        <f t="shared" si="33"/>
        <v>0.7474257147491955</v>
      </c>
      <c r="CP26" s="114">
        <f t="shared" si="33"/>
        <v>0.75655397702781657</v>
      </c>
      <c r="CQ26" s="114">
        <f t="shared" si="33"/>
        <v>0.76863686561291011</v>
      </c>
      <c r="CR26" s="114">
        <f t="shared" si="33"/>
        <v>0.78455578028903628</v>
      </c>
      <c r="CS26" s="114">
        <f t="shared" si="33"/>
        <v>0.79362653667271876</v>
      </c>
      <c r="CT26" s="114">
        <f t="shared" si="33"/>
        <v>0.80086962632037439</v>
      </c>
      <c r="CU26" s="114">
        <f t="shared" si="33"/>
        <v>0.80471575933936945</v>
      </c>
      <c r="CV26" s="114">
        <f t="shared" si="33"/>
        <v>0.80802847863334348</v>
      </c>
      <c r="CW26" s="114">
        <f t="shared" si="33"/>
        <v>0.81045773268324217</v>
      </c>
      <c r="CX26" s="114">
        <f t="shared" si="33"/>
        <v>0.81175103526088288</v>
      </c>
      <c r="CY26" s="114">
        <f t="shared" si="33"/>
        <v>0.81303523513928455</v>
      </c>
      <c r="CZ26" s="114">
        <f t="shared" si="33"/>
        <v>0.81376870505746812</v>
      </c>
      <c r="DA26" s="114">
        <f t="shared" si="33"/>
        <v>0.81481445460691793</v>
      </c>
      <c r="DB26" s="114">
        <f t="shared" si="33"/>
        <v>0.81556182695877277</v>
      </c>
      <c r="DC26" s="114">
        <f t="shared" si="33"/>
        <v>0.8164068365854984</v>
      </c>
      <c r="DD26" s="114">
        <f t="shared" si="33"/>
        <v>0.817219450579586</v>
      </c>
      <c r="DE26" s="114">
        <f t="shared" si="33"/>
        <v>0.81781593542932118</v>
      </c>
      <c r="DF26" s="114">
        <f t="shared" si="33"/>
        <v>0.8184654688618701</v>
      </c>
      <c r="DG26" s="114">
        <f t="shared" si="33"/>
        <v>0.81900560578575143</v>
      </c>
      <c r="DH26" s="114">
        <f t="shared" si="33"/>
        <v>0.81931571859494656</v>
      </c>
      <c r="DI26" s="114">
        <f t="shared" si="33"/>
        <v>0.81955252310500593</v>
      </c>
      <c r="DJ26" s="114">
        <f t="shared" si="33"/>
        <v>0.81978870771633205</v>
      </c>
      <c r="DK26" s="114">
        <f t="shared" si="33"/>
        <v>0.81979590147225123</v>
      </c>
      <c r="DL26" s="114">
        <f t="shared" si="33"/>
        <v>0.81980309465386625</v>
      </c>
      <c r="DM26" s="114">
        <f t="shared" si="33"/>
        <v>0.81990805145692935</v>
      </c>
      <c r="DN26" s="114">
        <f t="shared" si="33"/>
        <v>0.81991523568815849</v>
      </c>
      <c r="DO26" s="114">
        <f t="shared" si="33"/>
        <v>0.81992241934622367</v>
      </c>
      <c r="DP26" s="114">
        <f t="shared" si="33"/>
        <v>0.81992960243119328</v>
      </c>
      <c r="DQ26" s="114">
        <f t="shared" si="33"/>
        <v>0.8199636429297128</v>
      </c>
      <c r="DR26" s="114">
        <f t="shared" si="33"/>
        <v>0.81997082272640287</v>
      </c>
      <c r="DS26" s="114">
        <f t="shared" si="33"/>
        <v>0.81997800195045956</v>
      </c>
      <c r="DT26" s="114">
        <f t="shared" si="33"/>
        <v>0.81998518060195114</v>
      </c>
      <c r="DU26" s="114">
        <f t="shared" si="33"/>
        <v>0.81999235868094622</v>
      </c>
      <c r="DV26" s="114">
        <f t="shared" si="33"/>
        <v>0.81999953618751331</v>
      </c>
      <c r="DW26" s="114">
        <f t="shared" si="33"/>
        <v>0.82000671312172091</v>
      </c>
      <c r="DX26" s="114">
        <f t="shared" si="33"/>
        <v>0.8200138894836374</v>
      </c>
      <c r="DY26" s="114">
        <f t="shared" si="33"/>
        <v>0.82002106527333118</v>
      </c>
      <c r="DZ26" s="114">
        <f t="shared" si="33"/>
        <v>0.82002824049087075</v>
      </c>
      <c r="EA26" s="114">
        <f t="shared" si="33"/>
        <v>0.82003541513632461</v>
      </c>
      <c r="EB26" s="114">
        <f t="shared" si="33"/>
        <v>0.82004258920976103</v>
      </c>
      <c r="EC26" s="114">
        <f t="shared" ref="EC26:GN26" si="34">EC25/EC21</f>
        <v>0.82004976271124863</v>
      </c>
      <c r="ED26" s="114">
        <f t="shared" si="34"/>
        <v>0.82005693564085558</v>
      </c>
      <c r="EE26" s="114">
        <f t="shared" si="34"/>
        <v>0.82006410799865026</v>
      </c>
      <c r="EF26" s="114">
        <f t="shared" si="34"/>
        <v>0.82007127978470129</v>
      </c>
      <c r="EG26" s="114">
        <f t="shared" si="34"/>
        <v>0.82007845099907684</v>
      </c>
      <c r="EH26" s="114">
        <f t="shared" si="34"/>
        <v>0.82008562164184529</v>
      </c>
      <c r="EI26" s="114">
        <f t="shared" si="34"/>
        <v>0.82009279171307492</v>
      </c>
      <c r="EJ26" s="114">
        <f t="shared" si="34"/>
        <v>0.82009996121283424</v>
      </c>
      <c r="EK26" s="114">
        <f t="shared" si="34"/>
        <v>0.82010713014119141</v>
      </c>
      <c r="EL26" s="114">
        <f t="shared" si="34"/>
        <v>0.82011429849821482</v>
      </c>
      <c r="EM26" s="114">
        <f t="shared" si="34"/>
        <v>0.82012146628397264</v>
      </c>
      <c r="EN26" s="114">
        <f t="shared" si="34"/>
        <v>0.82012863349853338</v>
      </c>
      <c r="EO26" s="114">
        <f t="shared" si="34"/>
        <v>0.82013580014196508</v>
      </c>
      <c r="EP26" s="114">
        <f t="shared" si="34"/>
        <v>0.82014296621433613</v>
      </c>
      <c r="EQ26" s="114">
        <f t="shared" si="34"/>
        <v>0.82015013171571471</v>
      </c>
      <c r="ER26" s="114">
        <f t="shared" si="34"/>
        <v>0.82015729664616921</v>
      </c>
      <c r="ES26" s="114">
        <f t="shared" si="34"/>
        <v>0.82016446100576779</v>
      </c>
      <c r="ET26" s="114">
        <f t="shared" si="34"/>
        <v>0.8201716247945785</v>
      </c>
      <c r="EU26" s="114">
        <f t="shared" si="34"/>
        <v>0.82017878801266986</v>
      </c>
      <c r="EV26" s="114">
        <f t="shared" si="34"/>
        <v>0.8201859506601098</v>
      </c>
      <c r="EW26" s="114">
        <f t="shared" si="34"/>
        <v>0.8202904620725967</v>
      </c>
      <c r="EX26" s="114">
        <f t="shared" si="34"/>
        <v>0.82029761582656269</v>
      </c>
      <c r="EY26" s="114">
        <f t="shared" si="34"/>
        <v>0.82030476901100791</v>
      </c>
      <c r="EZ26" s="114">
        <f t="shared" si="34"/>
        <v>0.82031192162600031</v>
      </c>
      <c r="FA26" s="114">
        <f t="shared" si="34"/>
        <v>0.82034581774437221</v>
      </c>
      <c r="FB26" s="114">
        <f t="shared" si="34"/>
        <v>0.82035296709198335</v>
      </c>
      <c r="FC26" s="114">
        <f t="shared" si="34"/>
        <v>0.82036011587059998</v>
      </c>
      <c r="FD26" s="114">
        <f t="shared" si="34"/>
        <v>0.8203672640802897</v>
      </c>
      <c r="FE26" s="114">
        <f t="shared" si="34"/>
        <v>0.82037441172112069</v>
      </c>
      <c r="FF26" s="114">
        <f t="shared" si="34"/>
        <v>0.82038155879316066</v>
      </c>
      <c r="FG26" s="114">
        <f t="shared" si="34"/>
        <v>0.82038870529647756</v>
      </c>
      <c r="FH26" s="114">
        <f t="shared" si="34"/>
        <v>0.82039585123113934</v>
      </c>
      <c r="FI26" s="114">
        <f t="shared" si="34"/>
        <v>0.82040299659721383</v>
      </c>
      <c r="FJ26" s="114">
        <f t="shared" si="34"/>
        <v>0.82041014139476875</v>
      </c>
      <c r="FK26" s="114">
        <f t="shared" si="34"/>
        <v>0.82041728562387228</v>
      </c>
      <c r="FL26" s="114">
        <f t="shared" si="34"/>
        <v>0.82042442928459192</v>
      </c>
      <c r="FM26" s="114">
        <f t="shared" si="34"/>
        <v>0.8204315723769956</v>
      </c>
      <c r="FN26" s="114">
        <f t="shared" si="34"/>
        <v>0.82043871490115128</v>
      </c>
      <c r="FO26" s="114">
        <f t="shared" si="34"/>
        <v>0.82044585685712657</v>
      </c>
      <c r="FP26" s="114">
        <f t="shared" si="34"/>
        <v>0.82045299824498941</v>
      </c>
      <c r="FQ26" s="114">
        <f t="shared" si="34"/>
        <v>0.82046013906480753</v>
      </c>
      <c r="FR26" s="114">
        <f t="shared" si="34"/>
        <v>0.82046727931664865</v>
      </c>
      <c r="FS26" s="114">
        <f t="shared" si="34"/>
        <v>0.82047441900058049</v>
      </c>
      <c r="FT26" s="114">
        <f t="shared" si="34"/>
        <v>0.82048155811667101</v>
      </c>
      <c r="FU26" s="114">
        <f t="shared" si="34"/>
        <v>0.8204886966649878</v>
      </c>
      <c r="FV26" s="114">
        <f t="shared" si="34"/>
        <v>0.82049583464559861</v>
      </c>
      <c r="FW26" s="114">
        <f t="shared" si="34"/>
        <v>0.82050297205857115</v>
      </c>
      <c r="FX26" s="114">
        <f t="shared" si="34"/>
        <v>0.82051010890397325</v>
      </c>
      <c r="FY26" s="114">
        <f t="shared" si="34"/>
        <v>0.82051724518187241</v>
      </c>
      <c r="FZ26" s="114">
        <f t="shared" si="34"/>
        <v>0.82052438089233637</v>
      </c>
      <c r="GA26" s="114">
        <f t="shared" si="34"/>
        <v>0.82053151603543295</v>
      </c>
      <c r="GB26" s="114">
        <f t="shared" si="34"/>
        <v>0.82053865061122966</v>
      </c>
      <c r="GC26" s="114">
        <f t="shared" si="34"/>
        <v>0.82054578461979422</v>
      </c>
      <c r="GD26" s="114">
        <f t="shared" si="34"/>
        <v>0.82055291806119424</v>
      </c>
      <c r="GE26" s="114">
        <f t="shared" si="34"/>
        <v>0.82056005093549733</v>
      </c>
      <c r="GF26" s="114">
        <f t="shared" si="34"/>
        <v>0.82056718324277123</v>
      </c>
      <c r="GG26" s="114">
        <f t="shared" si="34"/>
        <v>0.82057431498308342</v>
      </c>
      <c r="GH26" s="114">
        <f t="shared" si="34"/>
        <v>0.82058144615650153</v>
      </c>
      <c r="GI26" s="114">
        <f t="shared" si="34"/>
        <v>0.82058857676309327</v>
      </c>
      <c r="GJ26" s="114">
        <f t="shared" si="34"/>
        <v>0.82059570680292604</v>
      </c>
      <c r="GK26" s="114">
        <f t="shared" si="34"/>
        <v>0.82060283627606756</v>
      </c>
      <c r="GL26" s="114">
        <f t="shared" si="34"/>
        <v>0.82060996518258533</v>
      </c>
      <c r="GM26" s="114">
        <f t="shared" si="34"/>
        <v>0.82061709352254686</v>
      </c>
      <c r="GN26" s="114">
        <f t="shared" si="34"/>
        <v>0.82062422129601964</v>
      </c>
      <c r="GO26" s="114">
        <f t="shared" ref="GO26:IZ26" si="35">GO25/GO21</f>
        <v>0.8206313485030714</v>
      </c>
      <c r="GP26" s="114">
        <f t="shared" si="35"/>
        <v>0.82063847514376942</v>
      </c>
      <c r="GQ26" s="114">
        <f t="shared" si="35"/>
        <v>0.82064560121818142</v>
      </c>
      <c r="GR26" s="114">
        <f t="shared" si="35"/>
        <v>0.82065272672637468</v>
      </c>
      <c r="GS26" s="114">
        <f t="shared" si="35"/>
        <v>0.82065985166841682</v>
      </c>
      <c r="GT26" s="114">
        <f t="shared" si="35"/>
        <v>0.82066697604437533</v>
      </c>
      <c r="GU26" s="114">
        <f t="shared" si="35"/>
        <v>0.8206740998543175</v>
      </c>
      <c r="GV26" s="114">
        <f t="shared" si="35"/>
        <v>0.82068122309831104</v>
      </c>
      <c r="GW26" s="114">
        <f t="shared" si="35"/>
        <v>0.82068834577642313</v>
      </c>
      <c r="GX26" s="114">
        <f t="shared" si="35"/>
        <v>0.82069546788872139</v>
      </c>
      <c r="GY26" s="114">
        <f t="shared" si="35"/>
        <v>0.82070258943527319</v>
      </c>
      <c r="GZ26" s="114">
        <f t="shared" si="35"/>
        <v>0.82070971041614582</v>
      </c>
      <c r="HA26" s="114">
        <f t="shared" si="35"/>
        <v>0.82071683083140679</v>
      </c>
      <c r="HB26" s="114">
        <f t="shared" si="35"/>
        <v>0.82072395068112358</v>
      </c>
      <c r="HC26" s="114">
        <f t="shared" si="35"/>
        <v>0.82073106996536327</v>
      </c>
      <c r="HD26" s="114">
        <f t="shared" si="35"/>
        <v>0.82073818868419357</v>
      </c>
      <c r="HE26" s="114">
        <f t="shared" si="35"/>
        <v>0.82074530683768154</v>
      </c>
      <c r="HF26" s="114">
        <f t="shared" si="35"/>
        <v>0.8207524244258948</v>
      </c>
      <c r="HG26" s="114">
        <f t="shared" si="35"/>
        <v>0.8207595414489004</v>
      </c>
      <c r="HH26" s="114">
        <f t="shared" si="35"/>
        <v>0.82076665790676584</v>
      </c>
      <c r="HI26" s="114">
        <f t="shared" si="35"/>
        <v>0.82077377379955851</v>
      </c>
      <c r="HJ26" s="114">
        <f t="shared" si="35"/>
        <v>0.82078088912734548</v>
      </c>
      <c r="HK26" s="114">
        <f t="shared" si="35"/>
        <v>0.82078800389019413</v>
      </c>
      <c r="HL26" s="114">
        <f t="shared" si="35"/>
        <v>0.82079511808817174</v>
      </c>
      <c r="HM26" s="114">
        <f t="shared" si="35"/>
        <v>0.8208022317213457</v>
      </c>
      <c r="HN26" s="114">
        <f t="shared" si="35"/>
        <v>0.82080934478978307</v>
      </c>
      <c r="HO26" s="114">
        <f t="shared" si="35"/>
        <v>0.82081645729355135</v>
      </c>
      <c r="HP26" s="114">
        <f t="shared" si="35"/>
        <v>0.82082356923271749</v>
      </c>
      <c r="HQ26" s="114">
        <f t="shared" si="35"/>
        <v>0.82083068060734887</v>
      </c>
      <c r="HR26" s="114">
        <f t="shared" si="35"/>
        <v>0.82083779141751267</v>
      </c>
      <c r="HS26" s="114">
        <f t="shared" si="35"/>
        <v>0.82084490166327606</v>
      </c>
      <c r="HT26" s="114">
        <f t="shared" si="35"/>
        <v>0.82085201134470642</v>
      </c>
      <c r="HU26" s="114">
        <f t="shared" si="35"/>
        <v>0.82085912046187071</v>
      </c>
      <c r="HV26" s="114">
        <f t="shared" si="35"/>
        <v>0.82086622901483619</v>
      </c>
      <c r="HW26" s="114">
        <f t="shared" si="35"/>
        <v>0.82087333700366993</v>
      </c>
      <c r="HX26" s="114">
        <f t="shared" si="35"/>
        <v>0.82088044442843933</v>
      </c>
      <c r="HY26" s="114">
        <f t="shared" si="35"/>
        <v>0.82088755128921131</v>
      </c>
      <c r="HZ26" s="114">
        <f t="shared" si="35"/>
        <v>0.82089465758605296</v>
      </c>
      <c r="IA26" s="114">
        <f t="shared" si="35"/>
        <v>0.82090176331903164</v>
      </c>
      <c r="IB26" s="114">
        <f t="shared" si="35"/>
        <v>0.82090886848821421</v>
      </c>
      <c r="IC26" s="114">
        <f t="shared" si="35"/>
        <v>0.82091597309366793</v>
      </c>
      <c r="ID26" s="114">
        <f t="shared" si="35"/>
        <v>0.82092307713545987</v>
      </c>
      <c r="IE26" s="114">
        <f t="shared" si="35"/>
        <v>0.82093018061365697</v>
      </c>
      <c r="IF26" s="114">
        <f t="shared" si="35"/>
        <v>0.82093728352832651</v>
      </c>
      <c r="IG26" s="114">
        <f t="shared" si="35"/>
        <v>0.82094438587953533</v>
      </c>
      <c r="IH26" s="114">
        <f t="shared" si="35"/>
        <v>0.8209514876673506</v>
      </c>
      <c r="II26" s="114">
        <f t="shared" si="35"/>
        <v>0.82095858889183937</v>
      </c>
      <c r="IJ26" s="114">
        <f t="shared" si="35"/>
        <v>0.82096568955306859</v>
      </c>
      <c r="IK26" s="114">
        <f t="shared" si="35"/>
        <v>0.82097278965110532</v>
      </c>
      <c r="IL26" s="114">
        <f t="shared" si="35"/>
        <v>0.82097988918601661</v>
      </c>
      <c r="IM26" s="114">
        <f t="shared" si="35"/>
        <v>0.8209869881578693</v>
      </c>
      <c r="IN26" s="114">
        <f t="shared" si="35"/>
        <v>0.82099408656673045</v>
      </c>
      <c r="IO26" s="114">
        <f t="shared" si="35"/>
        <v>0.82100118441266712</v>
      </c>
      <c r="IP26" s="114">
        <f t="shared" si="35"/>
        <v>0.82100828169574613</v>
      </c>
      <c r="IQ26" s="114">
        <f t="shared" si="35"/>
        <v>0.82101537841603445</v>
      </c>
      <c r="IR26" s="114">
        <f t="shared" si="35"/>
        <v>0.82102247457359911</v>
      </c>
      <c r="IS26" s="114">
        <f t="shared" si="35"/>
        <v>0.82102957016850697</v>
      </c>
      <c r="IT26" s="114">
        <f t="shared" si="35"/>
        <v>0.82103666520082497</v>
      </c>
      <c r="IU26" s="114">
        <f t="shared" si="35"/>
        <v>0.82104375967062004</v>
      </c>
      <c r="IV26" s="114">
        <f t="shared" si="35"/>
        <v>0.82105085357795904</v>
      </c>
      <c r="IW26" s="114">
        <f t="shared" si="35"/>
        <v>0.82105794692290879</v>
      </c>
      <c r="IX26" s="114">
        <f t="shared" si="35"/>
        <v>0.82106503970553635</v>
      </c>
      <c r="IY26" s="114">
        <f t="shared" si="35"/>
        <v>0.82107213192590833</v>
      </c>
      <c r="IZ26" s="114">
        <f t="shared" si="35"/>
        <v>0.8210792235840918</v>
      </c>
      <c r="JA26" s="114">
        <f t="shared" ref="JA26:KG26" si="36">JA25/JA21</f>
        <v>0.82108631468015358</v>
      </c>
      <c r="JB26" s="114">
        <f t="shared" si="36"/>
        <v>0.82109340521416041</v>
      </c>
      <c r="JC26" s="114">
        <f t="shared" si="36"/>
        <v>0.82110049518617911</v>
      </c>
      <c r="JD26" s="114">
        <f t="shared" si="36"/>
        <v>0.82110758459627653</v>
      </c>
      <c r="JE26" s="114">
        <f t="shared" si="36"/>
        <v>0.82111467344451949</v>
      </c>
      <c r="JF26" s="114">
        <f t="shared" si="36"/>
        <v>0.82112176173097484</v>
      </c>
      <c r="JG26" s="114">
        <f t="shared" si="36"/>
        <v>0.82112884945570919</v>
      </c>
      <c r="JH26" s="114">
        <f t="shared" si="36"/>
        <v>0.82113593661878936</v>
      </c>
      <c r="JI26" s="114">
        <f t="shared" si="36"/>
        <v>0.82114302322028232</v>
      </c>
      <c r="JJ26" s="114">
        <f t="shared" si="36"/>
        <v>0.82115010926025445</v>
      </c>
      <c r="JK26" s="114">
        <f t="shared" si="36"/>
        <v>0.8211571947387728</v>
      </c>
      <c r="JL26" s="114">
        <f t="shared" si="36"/>
        <v>0.82116427965590399</v>
      </c>
      <c r="JM26" s="114">
        <f t="shared" si="36"/>
        <v>0.82117136401171464</v>
      </c>
      <c r="JN26" s="114">
        <f t="shared" si="36"/>
        <v>0.82117844780627158</v>
      </c>
      <c r="JO26" s="114">
        <f t="shared" si="36"/>
        <v>0.82118553103964154</v>
      </c>
      <c r="JP26" s="114">
        <f t="shared" si="36"/>
        <v>0.82119261371189101</v>
      </c>
      <c r="JQ26" s="114">
        <f t="shared" si="36"/>
        <v>0.82119969582308683</v>
      </c>
      <c r="JR26" s="114">
        <f t="shared" si="36"/>
        <v>0.82120677737329573</v>
      </c>
      <c r="JS26" s="114">
        <f t="shared" si="36"/>
        <v>0.82121385836258409</v>
      </c>
      <c r="JT26" s="114">
        <f t="shared" si="36"/>
        <v>0.82122093879101876</v>
      </c>
      <c r="JU26" s="114">
        <f t="shared" si="36"/>
        <v>0.82122801865866635</v>
      </c>
      <c r="JV26" s="114">
        <f t="shared" si="36"/>
        <v>0.82123509796559346</v>
      </c>
      <c r="JW26" s="114">
        <f t="shared" si="36"/>
        <v>0.82124217671186661</v>
      </c>
      <c r="JX26" s="114">
        <f t="shared" si="36"/>
        <v>0.82124925489755263</v>
      </c>
      <c r="JY26" s="114">
        <f t="shared" si="36"/>
        <v>0.8212563325227179</v>
      </c>
      <c r="JZ26" s="114">
        <f t="shared" si="36"/>
        <v>0.82126340958742905</v>
      </c>
      <c r="KA26" s="114">
        <f t="shared" si="36"/>
        <v>0.82127048609175257</v>
      </c>
      <c r="KB26" s="114">
        <f t="shared" si="36"/>
        <v>0.82127756203575519</v>
      </c>
      <c r="KC26" s="114">
        <f t="shared" si="36"/>
        <v>0.82128463741950342</v>
      </c>
      <c r="KD26" s="114">
        <f t="shared" si="36"/>
        <v>0.82129171224306374</v>
      </c>
      <c r="KE26" s="114">
        <f t="shared" si="36"/>
        <v>0.82129878650650268</v>
      </c>
      <c r="KF26" s="114">
        <f t="shared" si="36"/>
        <v>0.82130586020988672</v>
      </c>
      <c r="KG26" s="116">
        <f t="shared" si="36"/>
        <v>0.82130586020988672</v>
      </c>
    </row>
    <row r="27" spans="1:365">
      <c r="AW27"/>
      <c r="KH27" s="1"/>
      <c r="KI27" s="50"/>
      <c r="KJ27" s="50"/>
      <c r="KK27" s="50"/>
      <c r="KL27" s="50"/>
      <c r="KM27" s="50"/>
      <c r="KN27" s="50"/>
      <c r="KO27" s="50"/>
      <c r="KP27" s="50"/>
      <c r="KQ27" s="50"/>
      <c r="KR27" s="50"/>
      <c r="KS27" s="50"/>
      <c r="KT27" s="50"/>
      <c r="KU27" s="50"/>
      <c r="KV27" s="50"/>
      <c r="KW27" s="50"/>
      <c r="KX27" s="50"/>
      <c r="KY27" s="50"/>
      <c r="KZ27" s="50"/>
      <c r="LA27" s="50"/>
      <c r="LB27" s="50"/>
      <c r="LC27" s="50"/>
      <c r="LD27" s="50"/>
      <c r="LE27" s="50"/>
      <c r="LF27" s="50"/>
      <c r="LG27" s="50"/>
      <c r="LH27" s="50"/>
      <c r="LI27" s="50"/>
      <c r="LJ27" s="50"/>
      <c r="LK27" s="50"/>
      <c r="LL27" s="50"/>
      <c r="LM27" s="50"/>
      <c r="LN27" s="50"/>
      <c r="LO27" s="50"/>
      <c r="LP27" s="50"/>
      <c r="LQ27" s="50"/>
      <c r="LR27" s="50"/>
      <c r="LS27" s="50"/>
      <c r="LT27" s="50"/>
      <c r="LU27" s="50"/>
      <c r="LV27" s="50"/>
      <c r="LW27" s="50"/>
      <c r="LX27" s="50"/>
      <c r="LY27" s="50"/>
      <c r="LZ27" s="50"/>
      <c r="MA27" s="50"/>
      <c r="MB27" s="50"/>
      <c r="MC27" s="50"/>
      <c r="MD27" s="50"/>
      <c r="ME27" s="50"/>
      <c r="MF27" s="50"/>
      <c r="MG27" s="50"/>
      <c r="MH27" s="50"/>
      <c r="MI27" s="50"/>
      <c r="MJ27" s="50"/>
      <c r="MK27" s="50"/>
      <c r="ML27" s="50"/>
      <c r="MM27" s="50"/>
      <c r="MN27" s="50"/>
      <c r="MO27" s="50"/>
      <c r="MP27" s="50"/>
      <c r="MQ27" s="50"/>
      <c r="MR27" s="50"/>
      <c r="MS27" s="50"/>
      <c r="MT27" s="50"/>
      <c r="MU27" s="50"/>
      <c r="MV27" s="50"/>
      <c r="MW27" s="50"/>
      <c r="MX27" s="50"/>
      <c r="MY27" s="50"/>
      <c r="MZ27" s="50"/>
      <c r="NA27" s="50"/>
    </row>
    <row r="28" spans="1:365" ht="16" thickBot="1">
      <c r="AW28"/>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row>
    <row r="29" spans="1:365" s="1" customFormat="1" ht="16" thickBot="1">
      <c r="A29" s="51"/>
      <c r="B29" s="479" t="s">
        <v>761</v>
      </c>
      <c r="C29" s="498"/>
      <c r="D29" s="145" t="s">
        <v>920</v>
      </c>
      <c r="E29" s="68">
        <f t="shared" ref="E29:BP29" si="37">E19</f>
        <v>44287</v>
      </c>
      <c r="F29" s="69">
        <f t="shared" si="37"/>
        <v>44317</v>
      </c>
      <c r="G29" s="69">
        <f t="shared" si="37"/>
        <v>44348</v>
      </c>
      <c r="H29" s="69">
        <f t="shared" si="37"/>
        <v>44378</v>
      </c>
      <c r="I29" s="69">
        <f t="shared" si="37"/>
        <v>44409</v>
      </c>
      <c r="J29" s="69">
        <f t="shared" si="37"/>
        <v>44440</v>
      </c>
      <c r="K29" s="69">
        <f t="shared" si="37"/>
        <v>44470</v>
      </c>
      <c r="L29" s="69">
        <f t="shared" si="37"/>
        <v>44501</v>
      </c>
      <c r="M29" s="69">
        <f t="shared" si="37"/>
        <v>44531</v>
      </c>
      <c r="N29" s="69">
        <f t="shared" si="37"/>
        <v>44562</v>
      </c>
      <c r="O29" s="69">
        <f t="shared" si="37"/>
        <v>44593</v>
      </c>
      <c r="P29" s="69">
        <f t="shared" si="37"/>
        <v>44621</v>
      </c>
      <c r="Q29" s="69">
        <f t="shared" si="37"/>
        <v>44652</v>
      </c>
      <c r="R29" s="69">
        <f t="shared" si="37"/>
        <v>44682</v>
      </c>
      <c r="S29" s="69">
        <f t="shared" si="37"/>
        <v>44713</v>
      </c>
      <c r="T29" s="69">
        <f t="shared" si="37"/>
        <v>44743</v>
      </c>
      <c r="U29" s="69">
        <f t="shared" si="37"/>
        <v>44774</v>
      </c>
      <c r="V29" s="69">
        <f t="shared" si="37"/>
        <v>44805</v>
      </c>
      <c r="W29" s="69">
        <f t="shared" si="37"/>
        <v>44835</v>
      </c>
      <c r="X29" s="69">
        <f t="shared" si="37"/>
        <v>44866</v>
      </c>
      <c r="Y29" s="69">
        <f t="shared" si="37"/>
        <v>44896</v>
      </c>
      <c r="Z29" s="69">
        <f t="shared" si="37"/>
        <v>44927</v>
      </c>
      <c r="AA29" s="69">
        <f t="shared" si="37"/>
        <v>44958</v>
      </c>
      <c r="AB29" s="69">
        <f t="shared" si="37"/>
        <v>44986</v>
      </c>
      <c r="AC29" s="69">
        <f t="shared" si="37"/>
        <v>45017</v>
      </c>
      <c r="AD29" s="69">
        <f t="shared" si="37"/>
        <v>45047</v>
      </c>
      <c r="AE29" s="69">
        <f t="shared" si="37"/>
        <v>45078</v>
      </c>
      <c r="AF29" s="69">
        <f t="shared" si="37"/>
        <v>45108</v>
      </c>
      <c r="AG29" s="69">
        <f t="shared" si="37"/>
        <v>45139</v>
      </c>
      <c r="AH29" s="69">
        <f t="shared" si="37"/>
        <v>45170</v>
      </c>
      <c r="AI29" s="69">
        <f t="shared" si="37"/>
        <v>45200</v>
      </c>
      <c r="AJ29" s="69">
        <f t="shared" si="37"/>
        <v>45231</v>
      </c>
      <c r="AK29" s="69">
        <f t="shared" si="37"/>
        <v>45261</v>
      </c>
      <c r="AL29" s="69">
        <f t="shared" si="37"/>
        <v>45292</v>
      </c>
      <c r="AM29" s="69">
        <f t="shared" si="37"/>
        <v>45323</v>
      </c>
      <c r="AN29" s="69">
        <f t="shared" si="37"/>
        <v>45352</v>
      </c>
      <c r="AO29" s="69">
        <f t="shared" si="37"/>
        <v>45383</v>
      </c>
      <c r="AP29" s="69">
        <f t="shared" si="37"/>
        <v>45413</v>
      </c>
      <c r="AQ29" s="69">
        <f t="shared" si="37"/>
        <v>45444</v>
      </c>
      <c r="AR29" s="69">
        <f t="shared" si="37"/>
        <v>45474</v>
      </c>
      <c r="AS29" s="69">
        <f t="shared" si="37"/>
        <v>45505</v>
      </c>
      <c r="AT29" s="69">
        <f t="shared" si="37"/>
        <v>45536</v>
      </c>
      <c r="AU29" s="69">
        <f t="shared" si="37"/>
        <v>45566</v>
      </c>
      <c r="AV29" s="69">
        <f t="shared" si="37"/>
        <v>45597</v>
      </c>
      <c r="AW29" s="69">
        <f t="shared" si="37"/>
        <v>45627</v>
      </c>
      <c r="AX29" s="69">
        <f t="shared" si="37"/>
        <v>45658</v>
      </c>
      <c r="AY29" s="69">
        <f t="shared" si="37"/>
        <v>45689</v>
      </c>
      <c r="AZ29" s="69">
        <f t="shared" si="37"/>
        <v>45717</v>
      </c>
      <c r="BA29" s="69">
        <f t="shared" si="37"/>
        <v>45748</v>
      </c>
      <c r="BB29" s="69">
        <f t="shared" si="37"/>
        <v>45778</v>
      </c>
      <c r="BC29" s="69">
        <f t="shared" si="37"/>
        <v>45809</v>
      </c>
      <c r="BD29" s="69">
        <f t="shared" si="37"/>
        <v>45839</v>
      </c>
      <c r="BE29" s="69">
        <f t="shared" si="37"/>
        <v>45870</v>
      </c>
      <c r="BF29" s="69">
        <f t="shared" si="37"/>
        <v>45901</v>
      </c>
      <c r="BG29" s="69">
        <f t="shared" si="37"/>
        <v>45931</v>
      </c>
      <c r="BH29" s="69">
        <f t="shared" si="37"/>
        <v>45962</v>
      </c>
      <c r="BI29" s="69">
        <f t="shared" si="37"/>
        <v>45992</v>
      </c>
      <c r="BJ29" s="69">
        <f t="shared" si="37"/>
        <v>46023</v>
      </c>
      <c r="BK29" s="69">
        <f t="shared" si="37"/>
        <v>46054</v>
      </c>
      <c r="BL29" s="69">
        <f t="shared" si="37"/>
        <v>46082</v>
      </c>
      <c r="BM29" s="69">
        <f t="shared" si="37"/>
        <v>46113</v>
      </c>
      <c r="BN29" s="205">
        <f t="shared" si="37"/>
        <v>46143</v>
      </c>
      <c r="BO29" s="69">
        <f t="shared" si="37"/>
        <v>46174</v>
      </c>
      <c r="BP29" s="69">
        <f t="shared" si="37"/>
        <v>46204</v>
      </c>
      <c r="BQ29" s="69">
        <f t="shared" ref="BQ29:EB29" si="38">BQ19</f>
        <v>46235</v>
      </c>
      <c r="BR29" s="69">
        <f t="shared" si="38"/>
        <v>46266</v>
      </c>
      <c r="BS29" s="69">
        <f t="shared" si="38"/>
        <v>46296</v>
      </c>
      <c r="BT29" s="69">
        <f t="shared" si="38"/>
        <v>46327</v>
      </c>
      <c r="BU29" s="69">
        <f t="shared" si="38"/>
        <v>46357</v>
      </c>
      <c r="BV29" s="69">
        <f t="shared" si="38"/>
        <v>46388</v>
      </c>
      <c r="BW29" s="69">
        <f t="shared" si="38"/>
        <v>46419</v>
      </c>
      <c r="BX29" s="69">
        <f t="shared" si="38"/>
        <v>46447</v>
      </c>
      <c r="BY29" s="69">
        <f t="shared" si="38"/>
        <v>46478</v>
      </c>
      <c r="BZ29" s="69">
        <f t="shared" si="38"/>
        <v>46508</v>
      </c>
      <c r="CA29" s="69">
        <f t="shared" si="38"/>
        <v>46539</v>
      </c>
      <c r="CB29" s="69">
        <f t="shared" si="38"/>
        <v>46569</v>
      </c>
      <c r="CC29" s="69">
        <f t="shared" si="38"/>
        <v>46600</v>
      </c>
      <c r="CD29" s="69">
        <f t="shared" si="38"/>
        <v>46631</v>
      </c>
      <c r="CE29" s="69">
        <f t="shared" si="38"/>
        <v>46661</v>
      </c>
      <c r="CF29" s="69">
        <f t="shared" si="38"/>
        <v>46692</v>
      </c>
      <c r="CG29" s="69">
        <f t="shared" si="38"/>
        <v>46722</v>
      </c>
      <c r="CH29" s="69">
        <f t="shared" si="38"/>
        <v>46753</v>
      </c>
      <c r="CI29" s="69">
        <f t="shared" si="38"/>
        <v>46784</v>
      </c>
      <c r="CJ29" s="69">
        <f t="shared" si="38"/>
        <v>46813</v>
      </c>
      <c r="CK29" s="69">
        <f t="shared" si="38"/>
        <v>46844</v>
      </c>
      <c r="CL29" s="69">
        <f t="shared" si="38"/>
        <v>46874</v>
      </c>
      <c r="CM29" s="69">
        <f t="shared" si="38"/>
        <v>46905</v>
      </c>
      <c r="CN29" s="69">
        <f t="shared" si="38"/>
        <v>46935</v>
      </c>
      <c r="CO29" s="69">
        <f t="shared" si="38"/>
        <v>46966</v>
      </c>
      <c r="CP29" s="69">
        <f t="shared" si="38"/>
        <v>46997</v>
      </c>
      <c r="CQ29" s="69">
        <f t="shared" si="38"/>
        <v>47027</v>
      </c>
      <c r="CR29" s="69">
        <f t="shared" si="38"/>
        <v>47058</v>
      </c>
      <c r="CS29" s="69">
        <f t="shared" si="38"/>
        <v>47088</v>
      </c>
      <c r="CT29" s="69">
        <f t="shared" si="38"/>
        <v>47119</v>
      </c>
      <c r="CU29" s="69">
        <f t="shared" si="38"/>
        <v>47150</v>
      </c>
      <c r="CV29" s="69">
        <f t="shared" si="38"/>
        <v>47178</v>
      </c>
      <c r="CW29" s="69">
        <f t="shared" si="38"/>
        <v>47209</v>
      </c>
      <c r="CX29" s="69">
        <f t="shared" si="38"/>
        <v>47239</v>
      </c>
      <c r="CY29" s="69">
        <f t="shared" si="38"/>
        <v>47270</v>
      </c>
      <c r="CZ29" s="69">
        <f t="shared" si="38"/>
        <v>47300</v>
      </c>
      <c r="DA29" s="69">
        <f t="shared" si="38"/>
        <v>47331</v>
      </c>
      <c r="DB29" s="69">
        <f t="shared" si="38"/>
        <v>47362</v>
      </c>
      <c r="DC29" s="69">
        <f t="shared" si="38"/>
        <v>47392</v>
      </c>
      <c r="DD29" s="69">
        <f t="shared" si="38"/>
        <v>47423</v>
      </c>
      <c r="DE29" s="69">
        <f t="shared" si="38"/>
        <v>47453</v>
      </c>
      <c r="DF29" s="69">
        <f t="shared" si="38"/>
        <v>47484</v>
      </c>
      <c r="DG29" s="69">
        <f t="shared" si="38"/>
        <v>47515</v>
      </c>
      <c r="DH29" s="69">
        <f t="shared" si="38"/>
        <v>47543</v>
      </c>
      <c r="DI29" s="69">
        <f t="shared" si="38"/>
        <v>47574</v>
      </c>
      <c r="DJ29" s="69">
        <f t="shared" si="38"/>
        <v>47604</v>
      </c>
      <c r="DK29" s="69">
        <f t="shared" si="38"/>
        <v>47635</v>
      </c>
      <c r="DL29" s="69">
        <f t="shared" si="38"/>
        <v>47665</v>
      </c>
      <c r="DM29" s="69">
        <f t="shared" si="38"/>
        <v>47696</v>
      </c>
      <c r="DN29" s="69">
        <f t="shared" si="38"/>
        <v>47727</v>
      </c>
      <c r="DO29" s="69">
        <f t="shared" si="38"/>
        <v>47757</v>
      </c>
      <c r="DP29" s="69">
        <f t="shared" si="38"/>
        <v>47788</v>
      </c>
      <c r="DQ29" s="69">
        <f t="shared" si="38"/>
        <v>47818</v>
      </c>
      <c r="DR29" s="69">
        <f t="shared" si="38"/>
        <v>47849</v>
      </c>
      <c r="DS29" s="69">
        <f t="shared" si="38"/>
        <v>47880</v>
      </c>
      <c r="DT29" s="69">
        <f t="shared" si="38"/>
        <v>47908</v>
      </c>
      <c r="DU29" s="69">
        <f t="shared" si="38"/>
        <v>47939</v>
      </c>
      <c r="DV29" s="69">
        <f t="shared" si="38"/>
        <v>47969</v>
      </c>
      <c r="DW29" s="69">
        <f t="shared" si="38"/>
        <v>48000</v>
      </c>
      <c r="DX29" s="69">
        <f t="shared" si="38"/>
        <v>48030</v>
      </c>
      <c r="DY29" s="69">
        <f t="shared" si="38"/>
        <v>48061</v>
      </c>
      <c r="DZ29" s="69">
        <f t="shared" si="38"/>
        <v>48092</v>
      </c>
      <c r="EA29" s="69">
        <f t="shared" si="38"/>
        <v>48122</v>
      </c>
      <c r="EB29" s="69">
        <f t="shared" si="38"/>
        <v>48153</v>
      </c>
      <c r="EC29" s="69">
        <f t="shared" ref="EC29:GN29" si="39">EC19</f>
        <v>48183</v>
      </c>
      <c r="ED29" s="69">
        <f t="shared" si="39"/>
        <v>48214</v>
      </c>
      <c r="EE29" s="69">
        <f t="shared" si="39"/>
        <v>48245</v>
      </c>
      <c r="EF29" s="69">
        <f t="shared" si="39"/>
        <v>48274</v>
      </c>
      <c r="EG29" s="69">
        <f t="shared" si="39"/>
        <v>48305</v>
      </c>
      <c r="EH29" s="69">
        <f t="shared" si="39"/>
        <v>48335</v>
      </c>
      <c r="EI29" s="69">
        <f t="shared" si="39"/>
        <v>48366</v>
      </c>
      <c r="EJ29" s="69">
        <f t="shared" si="39"/>
        <v>48396</v>
      </c>
      <c r="EK29" s="69">
        <f t="shared" si="39"/>
        <v>48427</v>
      </c>
      <c r="EL29" s="69">
        <f t="shared" si="39"/>
        <v>48458</v>
      </c>
      <c r="EM29" s="69">
        <f t="shared" si="39"/>
        <v>48488</v>
      </c>
      <c r="EN29" s="69">
        <f t="shared" si="39"/>
        <v>48519</v>
      </c>
      <c r="EO29" s="69">
        <f t="shared" si="39"/>
        <v>48549</v>
      </c>
      <c r="EP29" s="69">
        <f t="shared" si="39"/>
        <v>48580</v>
      </c>
      <c r="EQ29" s="69">
        <f t="shared" si="39"/>
        <v>48611</v>
      </c>
      <c r="ER29" s="69">
        <f t="shared" si="39"/>
        <v>48639</v>
      </c>
      <c r="ES29" s="69">
        <f t="shared" si="39"/>
        <v>48670</v>
      </c>
      <c r="ET29" s="69">
        <f t="shared" si="39"/>
        <v>48700</v>
      </c>
      <c r="EU29" s="69">
        <f t="shared" si="39"/>
        <v>48731</v>
      </c>
      <c r="EV29" s="69">
        <f t="shared" si="39"/>
        <v>48761</v>
      </c>
      <c r="EW29" s="69">
        <f t="shared" si="39"/>
        <v>48792</v>
      </c>
      <c r="EX29" s="69">
        <f t="shared" si="39"/>
        <v>48823</v>
      </c>
      <c r="EY29" s="69">
        <f t="shared" si="39"/>
        <v>48853</v>
      </c>
      <c r="EZ29" s="69">
        <f t="shared" si="39"/>
        <v>48884</v>
      </c>
      <c r="FA29" s="69">
        <f t="shared" si="39"/>
        <v>48914</v>
      </c>
      <c r="FB29" s="69">
        <f t="shared" si="39"/>
        <v>48945</v>
      </c>
      <c r="FC29" s="69">
        <f t="shared" si="39"/>
        <v>48976</v>
      </c>
      <c r="FD29" s="69">
        <f t="shared" si="39"/>
        <v>49004</v>
      </c>
      <c r="FE29" s="69">
        <f t="shared" si="39"/>
        <v>49035</v>
      </c>
      <c r="FF29" s="69">
        <f t="shared" si="39"/>
        <v>49065</v>
      </c>
      <c r="FG29" s="69">
        <f t="shared" si="39"/>
        <v>49096</v>
      </c>
      <c r="FH29" s="69">
        <f t="shared" si="39"/>
        <v>49126</v>
      </c>
      <c r="FI29" s="69">
        <f t="shared" si="39"/>
        <v>49157</v>
      </c>
      <c r="FJ29" s="69">
        <f t="shared" si="39"/>
        <v>49188</v>
      </c>
      <c r="FK29" s="69">
        <f t="shared" si="39"/>
        <v>49218</v>
      </c>
      <c r="FL29" s="69">
        <f t="shared" si="39"/>
        <v>49249</v>
      </c>
      <c r="FM29" s="69">
        <f t="shared" si="39"/>
        <v>49279</v>
      </c>
      <c r="FN29" s="69">
        <f t="shared" si="39"/>
        <v>49310</v>
      </c>
      <c r="FO29" s="69">
        <f t="shared" si="39"/>
        <v>49341</v>
      </c>
      <c r="FP29" s="69">
        <f t="shared" si="39"/>
        <v>49369</v>
      </c>
      <c r="FQ29" s="69">
        <f t="shared" si="39"/>
        <v>49400</v>
      </c>
      <c r="FR29" s="69">
        <f t="shared" si="39"/>
        <v>49430</v>
      </c>
      <c r="FS29" s="69">
        <f t="shared" si="39"/>
        <v>49461</v>
      </c>
      <c r="FT29" s="69">
        <f t="shared" si="39"/>
        <v>49491</v>
      </c>
      <c r="FU29" s="69">
        <f t="shared" si="39"/>
        <v>49522</v>
      </c>
      <c r="FV29" s="69">
        <f t="shared" si="39"/>
        <v>49553</v>
      </c>
      <c r="FW29" s="69">
        <f t="shared" si="39"/>
        <v>49583</v>
      </c>
      <c r="FX29" s="69">
        <f t="shared" si="39"/>
        <v>49614</v>
      </c>
      <c r="FY29" s="69">
        <f t="shared" si="39"/>
        <v>49644</v>
      </c>
      <c r="FZ29" s="69">
        <f t="shared" si="39"/>
        <v>49675</v>
      </c>
      <c r="GA29" s="69">
        <f t="shared" si="39"/>
        <v>49706</v>
      </c>
      <c r="GB29" s="69">
        <f t="shared" si="39"/>
        <v>49735</v>
      </c>
      <c r="GC29" s="69">
        <f t="shared" si="39"/>
        <v>49766</v>
      </c>
      <c r="GD29" s="69">
        <f t="shared" si="39"/>
        <v>49796</v>
      </c>
      <c r="GE29" s="69">
        <f t="shared" si="39"/>
        <v>49827</v>
      </c>
      <c r="GF29" s="69">
        <f t="shared" si="39"/>
        <v>49857</v>
      </c>
      <c r="GG29" s="69">
        <f t="shared" si="39"/>
        <v>49888</v>
      </c>
      <c r="GH29" s="69">
        <f t="shared" si="39"/>
        <v>49919</v>
      </c>
      <c r="GI29" s="69">
        <f t="shared" si="39"/>
        <v>49949</v>
      </c>
      <c r="GJ29" s="69">
        <f t="shared" si="39"/>
        <v>49980</v>
      </c>
      <c r="GK29" s="69">
        <f t="shared" si="39"/>
        <v>50010</v>
      </c>
      <c r="GL29" s="69">
        <f t="shared" si="39"/>
        <v>50041</v>
      </c>
      <c r="GM29" s="69">
        <f t="shared" si="39"/>
        <v>50072</v>
      </c>
      <c r="GN29" s="69">
        <f t="shared" si="39"/>
        <v>50100</v>
      </c>
      <c r="GO29" s="69">
        <f t="shared" ref="GO29:IZ29" si="40">GO19</f>
        <v>50131</v>
      </c>
      <c r="GP29" s="69">
        <f t="shared" si="40"/>
        <v>50161</v>
      </c>
      <c r="GQ29" s="69">
        <f t="shared" si="40"/>
        <v>50192</v>
      </c>
      <c r="GR29" s="69">
        <f t="shared" si="40"/>
        <v>50222</v>
      </c>
      <c r="GS29" s="69">
        <f t="shared" si="40"/>
        <v>50253</v>
      </c>
      <c r="GT29" s="69">
        <f t="shared" si="40"/>
        <v>50284</v>
      </c>
      <c r="GU29" s="69">
        <f t="shared" si="40"/>
        <v>50314</v>
      </c>
      <c r="GV29" s="69">
        <f t="shared" si="40"/>
        <v>50345</v>
      </c>
      <c r="GW29" s="69">
        <f t="shared" si="40"/>
        <v>50375</v>
      </c>
      <c r="GX29" s="69">
        <f t="shared" si="40"/>
        <v>50406</v>
      </c>
      <c r="GY29" s="69">
        <f t="shared" si="40"/>
        <v>50437</v>
      </c>
      <c r="GZ29" s="69">
        <f t="shared" si="40"/>
        <v>50465</v>
      </c>
      <c r="HA29" s="69">
        <f t="shared" si="40"/>
        <v>50496</v>
      </c>
      <c r="HB29" s="69">
        <f t="shared" si="40"/>
        <v>50526</v>
      </c>
      <c r="HC29" s="69">
        <f t="shared" si="40"/>
        <v>50557</v>
      </c>
      <c r="HD29" s="69">
        <f t="shared" si="40"/>
        <v>50587</v>
      </c>
      <c r="HE29" s="69">
        <f t="shared" si="40"/>
        <v>50618</v>
      </c>
      <c r="HF29" s="69">
        <f t="shared" si="40"/>
        <v>50649</v>
      </c>
      <c r="HG29" s="69">
        <f t="shared" si="40"/>
        <v>50679</v>
      </c>
      <c r="HH29" s="69">
        <f t="shared" si="40"/>
        <v>50710</v>
      </c>
      <c r="HI29" s="69">
        <f t="shared" si="40"/>
        <v>50740</v>
      </c>
      <c r="HJ29" s="69">
        <f t="shared" si="40"/>
        <v>50771</v>
      </c>
      <c r="HK29" s="69">
        <f t="shared" si="40"/>
        <v>50802</v>
      </c>
      <c r="HL29" s="69">
        <f t="shared" si="40"/>
        <v>50830</v>
      </c>
      <c r="HM29" s="69">
        <f t="shared" si="40"/>
        <v>50861</v>
      </c>
      <c r="HN29" s="69">
        <f t="shared" si="40"/>
        <v>50891</v>
      </c>
      <c r="HO29" s="69">
        <f t="shared" si="40"/>
        <v>50922</v>
      </c>
      <c r="HP29" s="69">
        <f t="shared" si="40"/>
        <v>50952</v>
      </c>
      <c r="HQ29" s="69">
        <f t="shared" si="40"/>
        <v>50983</v>
      </c>
      <c r="HR29" s="69">
        <f t="shared" si="40"/>
        <v>51014</v>
      </c>
      <c r="HS29" s="69">
        <f t="shared" si="40"/>
        <v>51044</v>
      </c>
      <c r="HT29" s="69">
        <f t="shared" si="40"/>
        <v>51075</v>
      </c>
      <c r="HU29" s="69">
        <f t="shared" si="40"/>
        <v>51105</v>
      </c>
      <c r="HV29" s="69">
        <f t="shared" si="40"/>
        <v>51136</v>
      </c>
      <c r="HW29" s="69">
        <f t="shared" si="40"/>
        <v>51167</v>
      </c>
      <c r="HX29" s="69">
        <f t="shared" si="40"/>
        <v>51196</v>
      </c>
      <c r="HY29" s="69">
        <f t="shared" si="40"/>
        <v>51227</v>
      </c>
      <c r="HZ29" s="69">
        <f t="shared" si="40"/>
        <v>51257</v>
      </c>
      <c r="IA29" s="69">
        <f t="shared" si="40"/>
        <v>51288</v>
      </c>
      <c r="IB29" s="69">
        <f t="shared" si="40"/>
        <v>51318</v>
      </c>
      <c r="IC29" s="69">
        <f t="shared" si="40"/>
        <v>51349</v>
      </c>
      <c r="ID29" s="69">
        <f t="shared" si="40"/>
        <v>51380</v>
      </c>
      <c r="IE29" s="69">
        <f t="shared" si="40"/>
        <v>51410</v>
      </c>
      <c r="IF29" s="69">
        <f t="shared" si="40"/>
        <v>51441</v>
      </c>
      <c r="IG29" s="69">
        <f t="shared" si="40"/>
        <v>51471</v>
      </c>
      <c r="IH29" s="69">
        <f t="shared" si="40"/>
        <v>51502</v>
      </c>
      <c r="II29" s="69">
        <f t="shared" si="40"/>
        <v>51533</v>
      </c>
      <c r="IJ29" s="69">
        <f t="shared" si="40"/>
        <v>51561</v>
      </c>
      <c r="IK29" s="69">
        <f t="shared" si="40"/>
        <v>51592</v>
      </c>
      <c r="IL29" s="69">
        <f t="shared" si="40"/>
        <v>51622</v>
      </c>
      <c r="IM29" s="69">
        <f t="shared" si="40"/>
        <v>51653</v>
      </c>
      <c r="IN29" s="69">
        <f t="shared" si="40"/>
        <v>51683</v>
      </c>
      <c r="IO29" s="69">
        <f t="shared" si="40"/>
        <v>51714</v>
      </c>
      <c r="IP29" s="69">
        <f t="shared" si="40"/>
        <v>51745</v>
      </c>
      <c r="IQ29" s="69">
        <f t="shared" si="40"/>
        <v>51775</v>
      </c>
      <c r="IR29" s="69">
        <f t="shared" si="40"/>
        <v>51806</v>
      </c>
      <c r="IS29" s="69">
        <f t="shared" si="40"/>
        <v>51836</v>
      </c>
      <c r="IT29" s="69">
        <f t="shared" si="40"/>
        <v>51867</v>
      </c>
      <c r="IU29" s="69">
        <f t="shared" si="40"/>
        <v>51898</v>
      </c>
      <c r="IV29" s="69">
        <f t="shared" si="40"/>
        <v>51926</v>
      </c>
      <c r="IW29" s="69">
        <f t="shared" si="40"/>
        <v>51957</v>
      </c>
      <c r="IX29" s="69">
        <f t="shared" si="40"/>
        <v>51987</v>
      </c>
      <c r="IY29" s="69">
        <f t="shared" si="40"/>
        <v>52018</v>
      </c>
      <c r="IZ29" s="69">
        <f t="shared" si="40"/>
        <v>52048</v>
      </c>
      <c r="JA29" s="69">
        <f t="shared" ref="JA29:KG29" si="41">JA19</f>
        <v>52079</v>
      </c>
      <c r="JB29" s="69">
        <f t="shared" si="41"/>
        <v>52110</v>
      </c>
      <c r="JC29" s="69">
        <f t="shared" si="41"/>
        <v>52140</v>
      </c>
      <c r="JD29" s="69">
        <f t="shared" si="41"/>
        <v>52171</v>
      </c>
      <c r="JE29" s="69">
        <f t="shared" si="41"/>
        <v>52201</v>
      </c>
      <c r="JF29" s="69">
        <f t="shared" si="41"/>
        <v>52232</v>
      </c>
      <c r="JG29" s="69">
        <f t="shared" si="41"/>
        <v>52263</v>
      </c>
      <c r="JH29" s="69">
        <f t="shared" si="41"/>
        <v>52291</v>
      </c>
      <c r="JI29" s="69">
        <f t="shared" si="41"/>
        <v>52322</v>
      </c>
      <c r="JJ29" s="69">
        <f t="shared" si="41"/>
        <v>52352</v>
      </c>
      <c r="JK29" s="69">
        <f t="shared" si="41"/>
        <v>52383</v>
      </c>
      <c r="JL29" s="69">
        <f t="shared" si="41"/>
        <v>52413</v>
      </c>
      <c r="JM29" s="69">
        <f t="shared" si="41"/>
        <v>52444</v>
      </c>
      <c r="JN29" s="69">
        <f t="shared" si="41"/>
        <v>52475</v>
      </c>
      <c r="JO29" s="69">
        <f t="shared" si="41"/>
        <v>52505</v>
      </c>
      <c r="JP29" s="69">
        <f t="shared" si="41"/>
        <v>52536</v>
      </c>
      <c r="JQ29" s="69">
        <f t="shared" si="41"/>
        <v>52566</v>
      </c>
      <c r="JR29" s="69">
        <f t="shared" si="41"/>
        <v>52597</v>
      </c>
      <c r="JS29" s="69">
        <f t="shared" si="41"/>
        <v>52628</v>
      </c>
      <c r="JT29" s="69">
        <f t="shared" si="41"/>
        <v>52657</v>
      </c>
      <c r="JU29" s="69">
        <f t="shared" si="41"/>
        <v>52688</v>
      </c>
      <c r="JV29" s="69">
        <f t="shared" si="41"/>
        <v>52718</v>
      </c>
      <c r="JW29" s="69">
        <f t="shared" si="41"/>
        <v>52749</v>
      </c>
      <c r="JX29" s="69">
        <f t="shared" si="41"/>
        <v>52779</v>
      </c>
      <c r="JY29" s="69">
        <f t="shared" si="41"/>
        <v>52810</v>
      </c>
      <c r="JZ29" s="69">
        <f t="shared" si="41"/>
        <v>52841</v>
      </c>
      <c r="KA29" s="69">
        <f t="shared" si="41"/>
        <v>52871</v>
      </c>
      <c r="KB29" s="69">
        <f t="shared" si="41"/>
        <v>52902</v>
      </c>
      <c r="KC29" s="69">
        <f t="shared" si="41"/>
        <v>52932</v>
      </c>
      <c r="KD29" s="69">
        <f t="shared" si="41"/>
        <v>52963</v>
      </c>
      <c r="KE29" s="69">
        <f t="shared" si="41"/>
        <v>52994</v>
      </c>
      <c r="KF29" s="69">
        <f t="shared" si="41"/>
        <v>53022</v>
      </c>
      <c r="KG29" s="70">
        <f t="shared" si="41"/>
        <v>53053</v>
      </c>
    </row>
    <row r="30" spans="1:365" s="1" customFormat="1" outlineLevel="1">
      <c r="B30" s="489" t="s">
        <v>147</v>
      </c>
      <c r="C30" s="57" t="s">
        <v>712</v>
      </c>
      <c r="D30" s="44">
        <f>BN30</f>
        <v>10000</v>
      </c>
      <c r="E30" s="33">
        <f t="shared" ref="E30:BP30" si="42">E3</f>
        <v>0</v>
      </c>
      <c r="F30" s="34">
        <f t="shared" si="42"/>
        <v>8500</v>
      </c>
      <c r="G30" s="34">
        <f t="shared" si="42"/>
        <v>8500</v>
      </c>
      <c r="H30" s="34">
        <f t="shared" si="42"/>
        <v>8500</v>
      </c>
      <c r="I30" s="34">
        <f t="shared" si="42"/>
        <v>8500</v>
      </c>
      <c r="J30" s="34">
        <f t="shared" si="42"/>
        <v>10751.163884258711</v>
      </c>
      <c r="K30" s="34">
        <f t="shared" si="42"/>
        <v>8500</v>
      </c>
      <c r="L30" s="34">
        <f t="shared" si="42"/>
        <v>8500</v>
      </c>
      <c r="M30" s="34">
        <f t="shared" si="42"/>
        <v>8500</v>
      </c>
      <c r="N30" s="34">
        <f t="shared" si="42"/>
        <v>10005.88959615515</v>
      </c>
      <c r="O30" s="34">
        <f t="shared" si="42"/>
        <v>12526.97580907</v>
      </c>
      <c r="P30" s="34">
        <f t="shared" si="42"/>
        <v>8601.3700639599992</v>
      </c>
      <c r="Q30" s="34">
        <f t="shared" si="42"/>
        <v>10205.007328850001</v>
      </c>
      <c r="R30" s="34">
        <f t="shared" si="42"/>
        <v>8734.0355149999996</v>
      </c>
      <c r="S30" s="34">
        <f t="shared" si="42"/>
        <v>8826.1720000000005</v>
      </c>
      <c r="T30" s="34">
        <f t="shared" si="42"/>
        <v>9765.5400000000009</v>
      </c>
      <c r="U30" s="34">
        <f t="shared" si="42"/>
        <v>8858.5438720599996</v>
      </c>
      <c r="V30" s="34">
        <f t="shared" si="42"/>
        <v>10828.6759</v>
      </c>
      <c r="W30" s="34">
        <f t="shared" si="42"/>
        <v>9596.4971000000005</v>
      </c>
      <c r="X30" s="34">
        <f t="shared" si="42"/>
        <v>10400.82168979</v>
      </c>
      <c r="Y30" s="34">
        <f t="shared" si="42"/>
        <v>10433.328100000001</v>
      </c>
      <c r="Z30" s="34">
        <f t="shared" si="42"/>
        <v>9892.4411</v>
      </c>
      <c r="AA30" s="34">
        <f t="shared" si="42"/>
        <v>9445.093499999999</v>
      </c>
      <c r="AB30" s="34">
        <f t="shared" si="42"/>
        <v>8500</v>
      </c>
      <c r="AC30" s="34">
        <f t="shared" si="42"/>
        <v>10027.7327</v>
      </c>
      <c r="AD30" s="34">
        <f t="shared" si="42"/>
        <v>10515.2047</v>
      </c>
      <c r="AE30" s="34">
        <f t="shared" si="42"/>
        <v>11507.7093</v>
      </c>
      <c r="AF30" s="34">
        <f t="shared" si="42"/>
        <v>10268.23327879</v>
      </c>
      <c r="AG30" s="34">
        <f t="shared" si="42"/>
        <v>10103.678922340001</v>
      </c>
      <c r="AH30" s="34">
        <f t="shared" si="42"/>
        <v>8500</v>
      </c>
      <c r="AI30" s="34">
        <f t="shared" si="42"/>
        <v>12238</v>
      </c>
      <c r="AJ30" s="34">
        <f t="shared" si="42"/>
        <v>11135.431</v>
      </c>
      <c r="AK30" s="34">
        <f t="shared" si="42"/>
        <v>8500</v>
      </c>
      <c r="AL30" s="34">
        <f t="shared" si="42"/>
        <v>8500</v>
      </c>
      <c r="AM30" s="34">
        <f t="shared" si="42"/>
        <v>8500</v>
      </c>
      <c r="AN30" s="34">
        <f t="shared" si="42"/>
        <v>8500</v>
      </c>
      <c r="AO30" s="34">
        <f t="shared" si="42"/>
        <v>8500</v>
      </c>
      <c r="AP30" s="34">
        <f t="shared" si="42"/>
        <v>8500</v>
      </c>
      <c r="AQ30" s="34">
        <f t="shared" si="42"/>
        <v>8500</v>
      </c>
      <c r="AR30" s="34">
        <f t="shared" si="42"/>
        <v>8500</v>
      </c>
      <c r="AS30" s="34">
        <f t="shared" si="42"/>
        <v>8500</v>
      </c>
      <c r="AT30" s="34">
        <f t="shared" si="42"/>
        <v>8500</v>
      </c>
      <c r="AU30" s="34">
        <f t="shared" si="42"/>
        <v>8500</v>
      </c>
      <c r="AV30" s="34">
        <f t="shared" si="42"/>
        <v>8500</v>
      </c>
      <c r="AW30" s="34">
        <f t="shared" si="42"/>
        <v>8500</v>
      </c>
      <c r="AX30" s="34">
        <f t="shared" si="42"/>
        <v>8500</v>
      </c>
      <c r="AY30" s="34">
        <f t="shared" si="42"/>
        <v>11374</v>
      </c>
      <c r="AZ30" s="34">
        <f t="shared" si="42"/>
        <v>10808</v>
      </c>
      <c r="BA30" s="34">
        <f t="shared" si="42"/>
        <v>10100</v>
      </c>
      <c r="BB30" s="34">
        <f t="shared" si="42"/>
        <v>10100</v>
      </c>
      <c r="BC30" s="34">
        <f t="shared" si="42"/>
        <v>10100</v>
      </c>
      <c r="BD30" s="34">
        <f t="shared" si="42"/>
        <v>10100</v>
      </c>
      <c r="BE30" s="34">
        <f t="shared" si="42"/>
        <v>10100</v>
      </c>
      <c r="BF30" s="34">
        <f t="shared" si="42"/>
        <v>10000</v>
      </c>
      <c r="BG30" s="34">
        <f t="shared" si="42"/>
        <v>10000</v>
      </c>
      <c r="BH30" s="34">
        <f t="shared" si="42"/>
        <v>10000</v>
      </c>
      <c r="BI30" s="34">
        <f t="shared" si="42"/>
        <v>13738</v>
      </c>
      <c r="BJ30" s="34">
        <f t="shared" si="42"/>
        <v>10000</v>
      </c>
      <c r="BK30" s="34">
        <f t="shared" si="42"/>
        <v>10000</v>
      </c>
      <c r="BL30" s="34">
        <f t="shared" si="42"/>
        <v>10000</v>
      </c>
      <c r="BM30" s="34">
        <f t="shared" si="42"/>
        <v>10000</v>
      </c>
      <c r="BN30" s="206">
        <f t="shared" si="42"/>
        <v>10000</v>
      </c>
      <c r="BO30" s="34">
        <f t="shared" si="42"/>
        <v>10000</v>
      </c>
      <c r="BP30" s="34">
        <f t="shared" si="42"/>
        <v>10000</v>
      </c>
      <c r="BQ30" s="34">
        <f t="shared" ref="BQ30:EB30" si="43">BQ3</f>
        <v>10000</v>
      </c>
      <c r="BR30" s="34">
        <f t="shared" si="43"/>
        <v>10000</v>
      </c>
      <c r="BS30" s="34">
        <f t="shared" si="43"/>
        <v>10000</v>
      </c>
      <c r="BT30" s="34">
        <f t="shared" si="43"/>
        <v>10000</v>
      </c>
      <c r="BU30" s="34">
        <f t="shared" si="43"/>
        <v>13738</v>
      </c>
      <c r="BV30" s="34">
        <f t="shared" si="43"/>
        <v>10000</v>
      </c>
      <c r="BW30" s="34">
        <f t="shared" si="43"/>
        <v>10000</v>
      </c>
      <c r="BX30" s="34">
        <f t="shared" si="43"/>
        <v>10000</v>
      </c>
      <c r="BY30" s="34">
        <f t="shared" si="43"/>
        <v>10000</v>
      </c>
      <c r="BZ30" s="34">
        <f t="shared" si="43"/>
        <v>8930</v>
      </c>
      <c r="CA30" s="34">
        <f t="shared" si="43"/>
        <v>8930</v>
      </c>
      <c r="CB30" s="34">
        <f t="shared" si="43"/>
        <v>8930</v>
      </c>
      <c r="CC30" s="34">
        <f t="shared" si="43"/>
        <v>8930</v>
      </c>
      <c r="CD30" s="34">
        <f t="shared" si="43"/>
        <v>8930</v>
      </c>
      <c r="CE30" s="34">
        <f t="shared" si="43"/>
        <v>8930</v>
      </c>
      <c r="CF30" s="34">
        <f t="shared" si="43"/>
        <v>8930</v>
      </c>
      <c r="CG30" s="34">
        <f t="shared" si="43"/>
        <v>12668</v>
      </c>
      <c r="CH30" s="34">
        <f t="shared" si="43"/>
        <v>8930</v>
      </c>
      <c r="CI30" s="34">
        <f t="shared" si="43"/>
        <v>8930</v>
      </c>
      <c r="CJ30" s="34">
        <f t="shared" si="43"/>
        <v>8930</v>
      </c>
      <c r="CK30" s="34">
        <f t="shared" si="43"/>
        <v>8930</v>
      </c>
      <c r="CL30" s="34">
        <f t="shared" si="43"/>
        <v>11500</v>
      </c>
      <c r="CM30" s="34">
        <f t="shared" si="43"/>
        <v>11500</v>
      </c>
      <c r="CN30" s="34">
        <f t="shared" si="43"/>
        <v>11500</v>
      </c>
      <c r="CO30" s="34">
        <f t="shared" si="43"/>
        <v>11500</v>
      </c>
      <c r="CP30" s="34">
        <f t="shared" si="43"/>
        <v>11500</v>
      </c>
      <c r="CQ30" s="34">
        <f t="shared" si="43"/>
        <v>11500</v>
      </c>
      <c r="CR30" s="34">
        <f t="shared" si="43"/>
        <v>11500</v>
      </c>
      <c r="CS30" s="34">
        <f t="shared" si="43"/>
        <v>15238</v>
      </c>
      <c r="CT30" s="34">
        <f t="shared" si="43"/>
        <v>11500</v>
      </c>
      <c r="CU30" s="34">
        <f t="shared" si="43"/>
        <v>11500</v>
      </c>
      <c r="CV30" s="34">
        <f t="shared" si="43"/>
        <v>11500</v>
      </c>
      <c r="CW30" s="34">
        <f t="shared" si="43"/>
        <v>11500</v>
      </c>
      <c r="CX30" s="34">
        <f t="shared" si="43"/>
        <v>11500</v>
      </c>
      <c r="CY30" s="34">
        <f t="shared" si="43"/>
        <v>11500</v>
      </c>
      <c r="CZ30" s="34">
        <f t="shared" si="43"/>
        <v>11500</v>
      </c>
      <c r="DA30" s="34">
        <f t="shared" si="43"/>
        <v>11500</v>
      </c>
      <c r="DB30" s="34">
        <f t="shared" si="43"/>
        <v>11500</v>
      </c>
      <c r="DC30" s="34">
        <f t="shared" si="43"/>
        <v>11500</v>
      </c>
      <c r="DD30" s="34">
        <f t="shared" si="43"/>
        <v>11500</v>
      </c>
      <c r="DE30" s="34">
        <f t="shared" si="43"/>
        <v>15238</v>
      </c>
      <c r="DF30" s="34">
        <f t="shared" si="43"/>
        <v>11500</v>
      </c>
      <c r="DG30" s="34">
        <f t="shared" si="43"/>
        <v>11500</v>
      </c>
      <c r="DH30" s="34">
        <f t="shared" si="43"/>
        <v>11500</v>
      </c>
      <c r="DI30" s="34">
        <f t="shared" si="43"/>
        <v>11500</v>
      </c>
      <c r="DJ30" s="34">
        <f t="shared" si="43"/>
        <v>11500</v>
      </c>
      <c r="DK30" s="34">
        <f t="shared" si="43"/>
        <v>11500</v>
      </c>
      <c r="DL30" s="34">
        <f t="shared" si="43"/>
        <v>11500</v>
      </c>
      <c r="DM30" s="34">
        <f t="shared" si="43"/>
        <v>11500</v>
      </c>
      <c r="DN30" s="34">
        <f t="shared" si="43"/>
        <v>11500</v>
      </c>
      <c r="DO30" s="34">
        <f t="shared" si="43"/>
        <v>11500</v>
      </c>
      <c r="DP30" s="34">
        <f t="shared" si="43"/>
        <v>11500</v>
      </c>
      <c r="DQ30" s="34">
        <f t="shared" si="43"/>
        <v>15238</v>
      </c>
      <c r="DR30" s="34">
        <f t="shared" si="43"/>
        <v>11500</v>
      </c>
      <c r="DS30" s="34">
        <f t="shared" si="43"/>
        <v>11500</v>
      </c>
      <c r="DT30" s="34">
        <f t="shared" si="43"/>
        <v>11500</v>
      </c>
      <c r="DU30" s="34">
        <f t="shared" si="43"/>
        <v>11500</v>
      </c>
      <c r="DV30" s="34">
        <f t="shared" si="43"/>
        <v>11500</v>
      </c>
      <c r="DW30" s="34">
        <f t="shared" si="43"/>
        <v>11500</v>
      </c>
      <c r="DX30" s="34">
        <f t="shared" si="43"/>
        <v>11500</v>
      </c>
      <c r="DY30" s="34">
        <f t="shared" si="43"/>
        <v>11500</v>
      </c>
      <c r="DZ30" s="34">
        <f t="shared" si="43"/>
        <v>11500</v>
      </c>
      <c r="EA30" s="34">
        <f t="shared" si="43"/>
        <v>11500</v>
      </c>
      <c r="EB30" s="34">
        <f t="shared" si="43"/>
        <v>11500</v>
      </c>
      <c r="EC30" s="34">
        <f t="shared" ref="EC30:GN30" si="44">EC3</f>
        <v>15238</v>
      </c>
      <c r="ED30" s="34">
        <f t="shared" si="44"/>
        <v>11500</v>
      </c>
      <c r="EE30" s="34">
        <f t="shared" si="44"/>
        <v>11500</v>
      </c>
      <c r="EF30" s="34">
        <f t="shared" si="44"/>
        <v>11500</v>
      </c>
      <c r="EG30" s="34">
        <f t="shared" si="44"/>
        <v>11500</v>
      </c>
      <c r="EH30" s="34">
        <f t="shared" si="44"/>
        <v>11500</v>
      </c>
      <c r="EI30" s="34">
        <f t="shared" si="44"/>
        <v>11500</v>
      </c>
      <c r="EJ30" s="34">
        <f t="shared" si="44"/>
        <v>11500</v>
      </c>
      <c r="EK30" s="34">
        <f t="shared" si="44"/>
        <v>11500</v>
      </c>
      <c r="EL30" s="34">
        <f t="shared" si="44"/>
        <v>11500</v>
      </c>
      <c r="EM30" s="34">
        <f t="shared" si="44"/>
        <v>11500</v>
      </c>
      <c r="EN30" s="34">
        <f t="shared" si="44"/>
        <v>11500</v>
      </c>
      <c r="EO30" s="34">
        <f t="shared" si="44"/>
        <v>15238</v>
      </c>
      <c r="EP30" s="34">
        <f t="shared" si="44"/>
        <v>11500</v>
      </c>
      <c r="EQ30" s="34">
        <f t="shared" si="44"/>
        <v>11500</v>
      </c>
      <c r="ER30" s="34">
        <f t="shared" si="44"/>
        <v>11500</v>
      </c>
      <c r="ES30" s="34">
        <f t="shared" si="44"/>
        <v>11500</v>
      </c>
      <c r="ET30" s="34">
        <f t="shared" si="44"/>
        <v>11500</v>
      </c>
      <c r="EU30" s="34">
        <f t="shared" si="44"/>
        <v>11500</v>
      </c>
      <c r="EV30" s="34">
        <f t="shared" si="44"/>
        <v>11500</v>
      </c>
      <c r="EW30" s="34">
        <f t="shared" si="44"/>
        <v>11500</v>
      </c>
      <c r="EX30" s="34">
        <f t="shared" si="44"/>
        <v>11500</v>
      </c>
      <c r="EY30" s="34">
        <f t="shared" si="44"/>
        <v>11500</v>
      </c>
      <c r="EZ30" s="34">
        <f t="shared" si="44"/>
        <v>11500</v>
      </c>
      <c r="FA30" s="34">
        <f t="shared" si="44"/>
        <v>15238</v>
      </c>
      <c r="FB30" s="34">
        <f t="shared" si="44"/>
        <v>11500</v>
      </c>
      <c r="FC30" s="34">
        <f t="shared" si="44"/>
        <v>11500</v>
      </c>
      <c r="FD30" s="34">
        <f t="shared" si="44"/>
        <v>11500</v>
      </c>
      <c r="FE30" s="34">
        <f t="shared" si="44"/>
        <v>11500</v>
      </c>
      <c r="FF30" s="34">
        <f t="shared" si="44"/>
        <v>10000</v>
      </c>
      <c r="FG30" s="34">
        <f t="shared" si="44"/>
        <v>10000</v>
      </c>
      <c r="FH30" s="34">
        <f t="shared" si="44"/>
        <v>10000</v>
      </c>
      <c r="FI30" s="34">
        <f t="shared" si="44"/>
        <v>10000</v>
      </c>
      <c r="FJ30" s="34">
        <f t="shared" si="44"/>
        <v>10000</v>
      </c>
      <c r="FK30" s="34">
        <f t="shared" si="44"/>
        <v>10000</v>
      </c>
      <c r="FL30" s="34">
        <f t="shared" si="44"/>
        <v>10000</v>
      </c>
      <c r="FM30" s="34">
        <f t="shared" si="44"/>
        <v>13738</v>
      </c>
      <c r="FN30" s="34">
        <f t="shared" si="44"/>
        <v>10000</v>
      </c>
      <c r="FO30" s="34">
        <f t="shared" si="44"/>
        <v>10000</v>
      </c>
      <c r="FP30" s="34">
        <f t="shared" si="44"/>
        <v>10000</v>
      </c>
      <c r="FQ30" s="34">
        <f t="shared" si="44"/>
        <v>10000</v>
      </c>
      <c r="FR30" s="34">
        <f t="shared" si="44"/>
        <v>10000</v>
      </c>
      <c r="FS30" s="34">
        <f t="shared" si="44"/>
        <v>10000</v>
      </c>
      <c r="FT30" s="34">
        <f t="shared" si="44"/>
        <v>10000</v>
      </c>
      <c r="FU30" s="34">
        <f t="shared" si="44"/>
        <v>10000</v>
      </c>
      <c r="FV30" s="34">
        <f t="shared" si="44"/>
        <v>10000</v>
      </c>
      <c r="FW30" s="34">
        <f t="shared" si="44"/>
        <v>10000</v>
      </c>
      <c r="FX30" s="34">
        <f t="shared" si="44"/>
        <v>10000</v>
      </c>
      <c r="FY30" s="34">
        <f t="shared" si="44"/>
        <v>13738</v>
      </c>
      <c r="FZ30" s="34">
        <f t="shared" si="44"/>
        <v>10000</v>
      </c>
      <c r="GA30" s="34">
        <f t="shared" si="44"/>
        <v>10000</v>
      </c>
      <c r="GB30" s="34">
        <f t="shared" si="44"/>
        <v>10000</v>
      </c>
      <c r="GC30" s="34">
        <f t="shared" si="44"/>
        <v>10000</v>
      </c>
      <c r="GD30" s="34">
        <f t="shared" si="44"/>
        <v>10000</v>
      </c>
      <c r="GE30" s="34">
        <f t="shared" si="44"/>
        <v>10000</v>
      </c>
      <c r="GF30" s="34">
        <f t="shared" si="44"/>
        <v>10000</v>
      </c>
      <c r="GG30" s="34">
        <f t="shared" si="44"/>
        <v>10000</v>
      </c>
      <c r="GH30" s="34">
        <f t="shared" si="44"/>
        <v>10000</v>
      </c>
      <c r="GI30" s="34">
        <f t="shared" si="44"/>
        <v>10000</v>
      </c>
      <c r="GJ30" s="34">
        <f t="shared" si="44"/>
        <v>10000</v>
      </c>
      <c r="GK30" s="34">
        <f t="shared" si="44"/>
        <v>13738</v>
      </c>
      <c r="GL30" s="34">
        <f t="shared" si="44"/>
        <v>10000</v>
      </c>
      <c r="GM30" s="34">
        <f t="shared" si="44"/>
        <v>10000</v>
      </c>
      <c r="GN30" s="34">
        <f t="shared" si="44"/>
        <v>10000</v>
      </c>
      <c r="GO30" s="34">
        <f t="shared" ref="GO30:IZ30" si="45">GO3</f>
        <v>10000</v>
      </c>
      <c r="GP30" s="34">
        <f t="shared" si="45"/>
        <v>10000</v>
      </c>
      <c r="GQ30" s="34">
        <f t="shared" si="45"/>
        <v>10000</v>
      </c>
      <c r="GR30" s="34">
        <f t="shared" si="45"/>
        <v>10000</v>
      </c>
      <c r="GS30" s="34">
        <f t="shared" si="45"/>
        <v>10000</v>
      </c>
      <c r="GT30" s="34">
        <f t="shared" si="45"/>
        <v>10000</v>
      </c>
      <c r="GU30" s="34">
        <f t="shared" si="45"/>
        <v>10000</v>
      </c>
      <c r="GV30" s="34">
        <f t="shared" si="45"/>
        <v>10000</v>
      </c>
      <c r="GW30" s="34">
        <f t="shared" si="45"/>
        <v>13738</v>
      </c>
      <c r="GX30" s="34">
        <f t="shared" si="45"/>
        <v>10000</v>
      </c>
      <c r="GY30" s="34">
        <f t="shared" si="45"/>
        <v>10000</v>
      </c>
      <c r="GZ30" s="34">
        <f t="shared" si="45"/>
        <v>10000</v>
      </c>
      <c r="HA30" s="34">
        <f t="shared" si="45"/>
        <v>10000</v>
      </c>
      <c r="HB30" s="34">
        <f t="shared" si="45"/>
        <v>10000</v>
      </c>
      <c r="HC30" s="34">
        <f t="shared" si="45"/>
        <v>10000</v>
      </c>
      <c r="HD30" s="34">
        <f t="shared" si="45"/>
        <v>10000</v>
      </c>
      <c r="HE30" s="34">
        <f t="shared" si="45"/>
        <v>10000</v>
      </c>
      <c r="HF30" s="34">
        <f t="shared" si="45"/>
        <v>10000</v>
      </c>
      <c r="HG30" s="34">
        <f t="shared" si="45"/>
        <v>10000</v>
      </c>
      <c r="HH30" s="34">
        <f t="shared" si="45"/>
        <v>10000</v>
      </c>
      <c r="HI30" s="34">
        <f t="shared" si="45"/>
        <v>13738</v>
      </c>
      <c r="HJ30" s="34">
        <f t="shared" si="45"/>
        <v>10000</v>
      </c>
      <c r="HK30" s="34">
        <f t="shared" si="45"/>
        <v>10000</v>
      </c>
      <c r="HL30" s="34">
        <f t="shared" si="45"/>
        <v>10000</v>
      </c>
      <c r="HM30" s="34">
        <f t="shared" si="45"/>
        <v>10000</v>
      </c>
      <c r="HN30" s="34">
        <f t="shared" si="45"/>
        <v>10000</v>
      </c>
      <c r="HO30" s="34">
        <f t="shared" si="45"/>
        <v>10000</v>
      </c>
      <c r="HP30" s="34">
        <f t="shared" si="45"/>
        <v>10000</v>
      </c>
      <c r="HQ30" s="34">
        <f t="shared" si="45"/>
        <v>10000</v>
      </c>
      <c r="HR30" s="34">
        <f t="shared" si="45"/>
        <v>10000</v>
      </c>
      <c r="HS30" s="34">
        <f t="shared" si="45"/>
        <v>10000</v>
      </c>
      <c r="HT30" s="34">
        <f t="shared" si="45"/>
        <v>10000</v>
      </c>
      <c r="HU30" s="34">
        <f t="shared" si="45"/>
        <v>13738</v>
      </c>
      <c r="HV30" s="34">
        <f t="shared" si="45"/>
        <v>10000</v>
      </c>
      <c r="HW30" s="34">
        <f t="shared" si="45"/>
        <v>10000</v>
      </c>
      <c r="HX30" s="34">
        <f t="shared" si="45"/>
        <v>10000</v>
      </c>
      <c r="HY30" s="34">
        <f t="shared" si="45"/>
        <v>10000</v>
      </c>
      <c r="HZ30" s="34">
        <f t="shared" si="45"/>
        <v>10000</v>
      </c>
      <c r="IA30" s="34">
        <f t="shared" si="45"/>
        <v>10000</v>
      </c>
      <c r="IB30" s="34">
        <f t="shared" si="45"/>
        <v>10000</v>
      </c>
      <c r="IC30" s="34">
        <f t="shared" si="45"/>
        <v>10000</v>
      </c>
      <c r="ID30" s="34">
        <f t="shared" si="45"/>
        <v>10000</v>
      </c>
      <c r="IE30" s="34">
        <f t="shared" si="45"/>
        <v>10000</v>
      </c>
      <c r="IF30" s="34">
        <f t="shared" si="45"/>
        <v>10000</v>
      </c>
      <c r="IG30" s="34">
        <f t="shared" si="45"/>
        <v>13738</v>
      </c>
      <c r="IH30" s="34">
        <f t="shared" si="45"/>
        <v>10000</v>
      </c>
      <c r="II30" s="34">
        <f t="shared" si="45"/>
        <v>10000</v>
      </c>
      <c r="IJ30" s="34">
        <f t="shared" si="45"/>
        <v>10000</v>
      </c>
      <c r="IK30" s="34">
        <f t="shared" si="45"/>
        <v>10000</v>
      </c>
      <c r="IL30" s="34">
        <f t="shared" si="45"/>
        <v>10000</v>
      </c>
      <c r="IM30" s="34">
        <f t="shared" si="45"/>
        <v>10000</v>
      </c>
      <c r="IN30" s="34">
        <f t="shared" si="45"/>
        <v>10000</v>
      </c>
      <c r="IO30" s="34">
        <f t="shared" si="45"/>
        <v>10000</v>
      </c>
      <c r="IP30" s="34">
        <f t="shared" si="45"/>
        <v>10000</v>
      </c>
      <c r="IQ30" s="34">
        <f t="shared" si="45"/>
        <v>10000</v>
      </c>
      <c r="IR30" s="34">
        <f t="shared" si="45"/>
        <v>10000</v>
      </c>
      <c r="IS30" s="34">
        <f t="shared" si="45"/>
        <v>13738</v>
      </c>
      <c r="IT30" s="34">
        <f t="shared" si="45"/>
        <v>10000</v>
      </c>
      <c r="IU30" s="34">
        <f t="shared" si="45"/>
        <v>10000</v>
      </c>
      <c r="IV30" s="34">
        <f t="shared" si="45"/>
        <v>10000</v>
      </c>
      <c r="IW30" s="34">
        <f t="shared" si="45"/>
        <v>10000</v>
      </c>
      <c r="IX30" s="34">
        <f t="shared" si="45"/>
        <v>10000</v>
      </c>
      <c r="IY30" s="34">
        <f t="shared" si="45"/>
        <v>10000</v>
      </c>
      <c r="IZ30" s="34">
        <f t="shared" si="45"/>
        <v>10000</v>
      </c>
      <c r="JA30" s="34">
        <f t="shared" ref="JA30:KG30" si="46">JA3</f>
        <v>10000</v>
      </c>
      <c r="JB30" s="34">
        <f t="shared" si="46"/>
        <v>10000</v>
      </c>
      <c r="JC30" s="34">
        <f t="shared" si="46"/>
        <v>10000</v>
      </c>
      <c r="JD30" s="34">
        <f t="shared" si="46"/>
        <v>10000</v>
      </c>
      <c r="JE30" s="34">
        <f t="shared" si="46"/>
        <v>13738</v>
      </c>
      <c r="JF30" s="34">
        <f t="shared" si="46"/>
        <v>10000</v>
      </c>
      <c r="JG30" s="34">
        <f t="shared" si="46"/>
        <v>10000</v>
      </c>
      <c r="JH30" s="34">
        <f t="shared" si="46"/>
        <v>10000</v>
      </c>
      <c r="JI30" s="34">
        <f t="shared" si="46"/>
        <v>10000</v>
      </c>
      <c r="JJ30" s="34">
        <f t="shared" si="46"/>
        <v>10000</v>
      </c>
      <c r="JK30" s="34">
        <f t="shared" si="46"/>
        <v>10000</v>
      </c>
      <c r="JL30" s="34">
        <f t="shared" si="46"/>
        <v>10000</v>
      </c>
      <c r="JM30" s="34">
        <f t="shared" si="46"/>
        <v>10000</v>
      </c>
      <c r="JN30" s="34">
        <f t="shared" si="46"/>
        <v>10000</v>
      </c>
      <c r="JO30" s="34">
        <f t="shared" si="46"/>
        <v>10000</v>
      </c>
      <c r="JP30" s="34">
        <f t="shared" si="46"/>
        <v>10000</v>
      </c>
      <c r="JQ30" s="34">
        <f t="shared" si="46"/>
        <v>13738</v>
      </c>
      <c r="JR30" s="34">
        <f t="shared" si="46"/>
        <v>10000</v>
      </c>
      <c r="JS30" s="34">
        <f t="shared" si="46"/>
        <v>10000</v>
      </c>
      <c r="JT30" s="34">
        <f t="shared" si="46"/>
        <v>10000</v>
      </c>
      <c r="JU30" s="34">
        <f t="shared" si="46"/>
        <v>10000</v>
      </c>
      <c r="JV30" s="34">
        <f t="shared" si="46"/>
        <v>10000</v>
      </c>
      <c r="JW30" s="34">
        <f t="shared" si="46"/>
        <v>10000</v>
      </c>
      <c r="JX30" s="34">
        <f t="shared" si="46"/>
        <v>10000</v>
      </c>
      <c r="JY30" s="34">
        <f t="shared" si="46"/>
        <v>10000</v>
      </c>
      <c r="JZ30" s="34">
        <f t="shared" si="46"/>
        <v>10000</v>
      </c>
      <c r="KA30" s="34">
        <f t="shared" si="46"/>
        <v>10000</v>
      </c>
      <c r="KB30" s="34">
        <f t="shared" si="46"/>
        <v>10000</v>
      </c>
      <c r="KC30" s="34">
        <f t="shared" si="46"/>
        <v>13738</v>
      </c>
      <c r="KD30" s="34">
        <f t="shared" si="46"/>
        <v>10000</v>
      </c>
      <c r="KE30" s="34">
        <f t="shared" si="46"/>
        <v>10000</v>
      </c>
      <c r="KF30" s="34">
        <f t="shared" si="46"/>
        <v>10000</v>
      </c>
      <c r="KG30" s="35">
        <f t="shared" si="46"/>
        <v>10000</v>
      </c>
    </row>
    <row r="31" spans="1:365" s="1" customFormat="1" ht="16" outlineLevel="1" thickBot="1">
      <c r="B31" s="490"/>
      <c r="C31" s="58" t="s">
        <v>713</v>
      </c>
      <c r="D31" s="45">
        <f t="shared" ref="D31:D36" si="47">BN31</f>
        <v>586587.5453602738</v>
      </c>
      <c r="E31" s="36">
        <f>E30</f>
        <v>0</v>
      </c>
      <c r="F31" s="37">
        <f>E31+F30</f>
        <v>8500</v>
      </c>
      <c r="G31" s="37">
        <f>F31+G30</f>
        <v>17000</v>
      </c>
      <c r="H31" s="37">
        <f t="shared" ref="H31:BS31" si="48">G31+H30</f>
        <v>25500</v>
      </c>
      <c r="I31" s="37">
        <f t="shared" si="48"/>
        <v>34000</v>
      </c>
      <c r="J31" s="37">
        <f t="shared" si="48"/>
        <v>44751.163884258713</v>
      </c>
      <c r="K31" s="37">
        <f t="shared" si="48"/>
        <v>53251.163884258713</v>
      </c>
      <c r="L31" s="37">
        <f t="shared" si="48"/>
        <v>61751.163884258713</v>
      </c>
      <c r="M31" s="37">
        <f t="shared" si="48"/>
        <v>70251.163884258713</v>
      </c>
      <c r="N31" s="37">
        <f t="shared" si="48"/>
        <v>80257.053480413859</v>
      </c>
      <c r="O31" s="37">
        <f t="shared" si="48"/>
        <v>92784.029289483864</v>
      </c>
      <c r="P31" s="37">
        <f t="shared" si="48"/>
        <v>101385.39935344386</v>
      </c>
      <c r="Q31" s="37">
        <f t="shared" si="48"/>
        <v>111590.40668229386</v>
      </c>
      <c r="R31" s="37">
        <f t="shared" si="48"/>
        <v>120324.44219729386</v>
      </c>
      <c r="S31" s="37">
        <f t="shared" si="48"/>
        <v>129150.61419729386</v>
      </c>
      <c r="T31" s="37">
        <f t="shared" si="48"/>
        <v>138916.15419729386</v>
      </c>
      <c r="U31" s="37">
        <f t="shared" si="48"/>
        <v>147774.69806935385</v>
      </c>
      <c r="V31" s="37">
        <f t="shared" si="48"/>
        <v>158603.37396935385</v>
      </c>
      <c r="W31" s="37">
        <f t="shared" si="48"/>
        <v>168199.87106935386</v>
      </c>
      <c r="X31" s="37">
        <f t="shared" si="48"/>
        <v>178600.69275914386</v>
      </c>
      <c r="Y31" s="37">
        <f t="shared" si="48"/>
        <v>189034.02085914387</v>
      </c>
      <c r="Z31" s="37">
        <f t="shared" si="48"/>
        <v>198926.46195914387</v>
      </c>
      <c r="AA31" s="37">
        <f t="shared" si="48"/>
        <v>208371.55545914386</v>
      </c>
      <c r="AB31" s="37">
        <f t="shared" si="48"/>
        <v>216871.55545914386</v>
      </c>
      <c r="AC31" s="37">
        <f t="shared" si="48"/>
        <v>226899.28815914385</v>
      </c>
      <c r="AD31" s="37">
        <f t="shared" si="48"/>
        <v>237414.49285914385</v>
      </c>
      <c r="AE31" s="37">
        <f t="shared" si="48"/>
        <v>248922.20215914384</v>
      </c>
      <c r="AF31" s="37">
        <f t="shared" si="48"/>
        <v>259190.43543793383</v>
      </c>
      <c r="AG31" s="37">
        <f t="shared" si="48"/>
        <v>269294.11436027382</v>
      </c>
      <c r="AH31" s="37">
        <f t="shared" si="48"/>
        <v>277794.11436027382</v>
      </c>
      <c r="AI31" s="37">
        <f t="shared" si="48"/>
        <v>290032.11436027382</v>
      </c>
      <c r="AJ31" s="37">
        <f t="shared" si="48"/>
        <v>301167.5453602738</v>
      </c>
      <c r="AK31" s="37">
        <f t="shared" si="48"/>
        <v>309667.5453602738</v>
      </c>
      <c r="AL31" s="37">
        <f t="shared" si="48"/>
        <v>318167.5453602738</v>
      </c>
      <c r="AM31" s="37">
        <f t="shared" si="48"/>
        <v>326667.5453602738</v>
      </c>
      <c r="AN31" s="37">
        <f t="shared" si="48"/>
        <v>335167.5453602738</v>
      </c>
      <c r="AO31" s="37">
        <f t="shared" si="48"/>
        <v>343667.5453602738</v>
      </c>
      <c r="AP31" s="37">
        <f t="shared" si="48"/>
        <v>352167.5453602738</v>
      </c>
      <c r="AQ31" s="37">
        <f t="shared" si="48"/>
        <v>360667.5453602738</v>
      </c>
      <c r="AR31" s="37">
        <f t="shared" si="48"/>
        <v>369167.5453602738</v>
      </c>
      <c r="AS31" s="37">
        <f t="shared" si="48"/>
        <v>377667.5453602738</v>
      </c>
      <c r="AT31" s="37">
        <f t="shared" si="48"/>
        <v>386167.5453602738</v>
      </c>
      <c r="AU31" s="37">
        <f t="shared" si="48"/>
        <v>394667.5453602738</v>
      </c>
      <c r="AV31" s="37">
        <f t="shared" si="48"/>
        <v>403167.5453602738</v>
      </c>
      <c r="AW31" s="37">
        <f t="shared" si="48"/>
        <v>411667.5453602738</v>
      </c>
      <c r="AX31" s="37">
        <f t="shared" si="48"/>
        <v>420167.5453602738</v>
      </c>
      <c r="AY31" s="37">
        <f t="shared" si="48"/>
        <v>431541.5453602738</v>
      </c>
      <c r="AZ31" s="37">
        <f t="shared" si="48"/>
        <v>442349.5453602738</v>
      </c>
      <c r="BA31" s="37">
        <f t="shared" si="48"/>
        <v>452449.5453602738</v>
      </c>
      <c r="BB31" s="37">
        <f t="shared" si="48"/>
        <v>462549.5453602738</v>
      </c>
      <c r="BC31" s="37">
        <f t="shared" si="48"/>
        <v>472649.5453602738</v>
      </c>
      <c r="BD31" s="37">
        <f t="shared" si="48"/>
        <v>482749.5453602738</v>
      </c>
      <c r="BE31" s="37">
        <f t="shared" si="48"/>
        <v>492849.5453602738</v>
      </c>
      <c r="BF31" s="37">
        <f t="shared" si="48"/>
        <v>502849.5453602738</v>
      </c>
      <c r="BG31" s="37">
        <f t="shared" si="48"/>
        <v>512849.5453602738</v>
      </c>
      <c r="BH31" s="37">
        <f t="shared" si="48"/>
        <v>522849.5453602738</v>
      </c>
      <c r="BI31" s="37">
        <f t="shared" si="48"/>
        <v>536587.5453602738</v>
      </c>
      <c r="BJ31" s="37">
        <f t="shared" si="48"/>
        <v>546587.5453602738</v>
      </c>
      <c r="BK31" s="37">
        <f t="shared" si="48"/>
        <v>556587.5453602738</v>
      </c>
      <c r="BL31" s="37">
        <f t="shared" si="48"/>
        <v>566587.5453602738</v>
      </c>
      <c r="BM31" s="37">
        <f t="shared" si="48"/>
        <v>576587.5453602738</v>
      </c>
      <c r="BN31" s="207">
        <f t="shared" si="48"/>
        <v>586587.5453602738</v>
      </c>
      <c r="BO31" s="37">
        <f t="shared" si="48"/>
        <v>596587.5453602738</v>
      </c>
      <c r="BP31" s="37">
        <f t="shared" si="48"/>
        <v>606587.5453602738</v>
      </c>
      <c r="BQ31" s="37">
        <f t="shared" si="48"/>
        <v>616587.5453602738</v>
      </c>
      <c r="BR31" s="37">
        <f t="shared" si="48"/>
        <v>626587.5453602738</v>
      </c>
      <c r="BS31" s="37">
        <f t="shared" si="48"/>
        <v>636587.5453602738</v>
      </c>
      <c r="BT31" s="37">
        <f t="shared" ref="BT31:EE31" si="49">BS31+BT30</f>
        <v>646587.5453602738</v>
      </c>
      <c r="BU31" s="37">
        <f t="shared" si="49"/>
        <v>660325.5453602738</v>
      </c>
      <c r="BV31" s="37">
        <f t="shared" si="49"/>
        <v>670325.5453602738</v>
      </c>
      <c r="BW31" s="37">
        <f t="shared" si="49"/>
        <v>680325.5453602738</v>
      </c>
      <c r="BX31" s="37">
        <f t="shared" si="49"/>
        <v>690325.5453602738</v>
      </c>
      <c r="BY31" s="37">
        <f t="shared" si="49"/>
        <v>700325.5453602738</v>
      </c>
      <c r="BZ31" s="37">
        <f t="shared" si="49"/>
        <v>709255.5453602738</v>
      </c>
      <c r="CA31" s="37">
        <f t="shared" si="49"/>
        <v>718185.5453602738</v>
      </c>
      <c r="CB31" s="37">
        <f t="shared" si="49"/>
        <v>727115.5453602738</v>
      </c>
      <c r="CC31" s="37">
        <f t="shared" si="49"/>
        <v>736045.5453602738</v>
      </c>
      <c r="CD31" s="37">
        <f t="shared" si="49"/>
        <v>744975.5453602738</v>
      </c>
      <c r="CE31" s="37">
        <f t="shared" si="49"/>
        <v>753905.5453602738</v>
      </c>
      <c r="CF31" s="37">
        <f t="shared" si="49"/>
        <v>762835.5453602738</v>
      </c>
      <c r="CG31" s="37">
        <f t="shared" si="49"/>
        <v>775503.5453602738</v>
      </c>
      <c r="CH31" s="37">
        <f t="shared" si="49"/>
        <v>784433.5453602738</v>
      </c>
      <c r="CI31" s="37">
        <f t="shared" si="49"/>
        <v>793363.5453602738</v>
      </c>
      <c r="CJ31" s="37">
        <f t="shared" si="49"/>
        <v>802293.5453602738</v>
      </c>
      <c r="CK31" s="37">
        <f t="shared" si="49"/>
        <v>811223.5453602738</v>
      </c>
      <c r="CL31" s="37">
        <f t="shared" si="49"/>
        <v>822723.5453602738</v>
      </c>
      <c r="CM31" s="37">
        <f t="shared" si="49"/>
        <v>834223.5453602738</v>
      </c>
      <c r="CN31" s="37">
        <f t="shared" si="49"/>
        <v>845723.5453602738</v>
      </c>
      <c r="CO31" s="37">
        <f t="shared" si="49"/>
        <v>857223.5453602738</v>
      </c>
      <c r="CP31" s="37">
        <f t="shared" si="49"/>
        <v>868723.5453602738</v>
      </c>
      <c r="CQ31" s="37">
        <f t="shared" si="49"/>
        <v>880223.5453602738</v>
      </c>
      <c r="CR31" s="37">
        <f t="shared" si="49"/>
        <v>891723.5453602738</v>
      </c>
      <c r="CS31" s="37">
        <f t="shared" si="49"/>
        <v>906961.5453602738</v>
      </c>
      <c r="CT31" s="37">
        <f t="shared" si="49"/>
        <v>918461.5453602738</v>
      </c>
      <c r="CU31" s="37">
        <f t="shared" si="49"/>
        <v>929961.5453602738</v>
      </c>
      <c r="CV31" s="37">
        <f t="shared" si="49"/>
        <v>941461.5453602738</v>
      </c>
      <c r="CW31" s="37">
        <f t="shared" si="49"/>
        <v>952961.5453602738</v>
      </c>
      <c r="CX31" s="37">
        <f t="shared" si="49"/>
        <v>964461.5453602738</v>
      </c>
      <c r="CY31" s="37">
        <f t="shared" si="49"/>
        <v>975961.5453602738</v>
      </c>
      <c r="CZ31" s="37">
        <f t="shared" si="49"/>
        <v>987461.5453602738</v>
      </c>
      <c r="DA31" s="37">
        <f t="shared" si="49"/>
        <v>998961.5453602738</v>
      </c>
      <c r="DB31" s="37">
        <f t="shared" si="49"/>
        <v>1010461.5453602738</v>
      </c>
      <c r="DC31" s="37">
        <f t="shared" si="49"/>
        <v>1021961.5453602738</v>
      </c>
      <c r="DD31" s="37">
        <f t="shared" si="49"/>
        <v>1033461.5453602738</v>
      </c>
      <c r="DE31" s="37">
        <f t="shared" si="49"/>
        <v>1048699.5453602737</v>
      </c>
      <c r="DF31" s="37">
        <f t="shared" si="49"/>
        <v>1060199.5453602737</v>
      </c>
      <c r="DG31" s="37">
        <f t="shared" si="49"/>
        <v>1071699.5453602737</v>
      </c>
      <c r="DH31" s="37">
        <f t="shared" si="49"/>
        <v>1083199.5453602737</v>
      </c>
      <c r="DI31" s="37">
        <f t="shared" si="49"/>
        <v>1094699.5453602737</v>
      </c>
      <c r="DJ31" s="37">
        <f t="shared" si="49"/>
        <v>1106199.5453602737</v>
      </c>
      <c r="DK31" s="37">
        <f t="shared" si="49"/>
        <v>1117699.5453602737</v>
      </c>
      <c r="DL31" s="37">
        <f t="shared" si="49"/>
        <v>1129199.5453602737</v>
      </c>
      <c r="DM31" s="37">
        <f t="shared" si="49"/>
        <v>1140699.5453602737</v>
      </c>
      <c r="DN31" s="37">
        <f t="shared" si="49"/>
        <v>1152199.5453602737</v>
      </c>
      <c r="DO31" s="37">
        <f t="shared" si="49"/>
        <v>1163699.5453602737</v>
      </c>
      <c r="DP31" s="37">
        <f t="shared" si="49"/>
        <v>1175199.5453602737</v>
      </c>
      <c r="DQ31" s="37">
        <f t="shared" si="49"/>
        <v>1190437.5453602737</v>
      </c>
      <c r="DR31" s="37">
        <f t="shared" si="49"/>
        <v>1201937.5453602737</v>
      </c>
      <c r="DS31" s="37">
        <f t="shared" si="49"/>
        <v>1213437.5453602737</v>
      </c>
      <c r="DT31" s="37">
        <f t="shared" si="49"/>
        <v>1224937.5453602737</v>
      </c>
      <c r="DU31" s="37">
        <f t="shared" si="49"/>
        <v>1236437.5453602737</v>
      </c>
      <c r="DV31" s="37">
        <f t="shared" si="49"/>
        <v>1247937.5453602737</v>
      </c>
      <c r="DW31" s="37">
        <f t="shared" si="49"/>
        <v>1259437.5453602737</v>
      </c>
      <c r="DX31" s="37">
        <f t="shared" si="49"/>
        <v>1270937.5453602737</v>
      </c>
      <c r="DY31" s="37">
        <f t="shared" si="49"/>
        <v>1282437.5453602737</v>
      </c>
      <c r="DZ31" s="37">
        <f t="shared" si="49"/>
        <v>1293937.5453602737</v>
      </c>
      <c r="EA31" s="37">
        <f t="shared" si="49"/>
        <v>1305437.5453602737</v>
      </c>
      <c r="EB31" s="37">
        <f t="shared" si="49"/>
        <v>1316937.5453602737</v>
      </c>
      <c r="EC31" s="37">
        <f t="shared" si="49"/>
        <v>1332175.5453602737</v>
      </c>
      <c r="ED31" s="37">
        <f t="shared" si="49"/>
        <v>1343675.5453602737</v>
      </c>
      <c r="EE31" s="37">
        <f t="shared" si="49"/>
        <v>1355175.5453602737</v>
      </c>
      <c r="EF31" s="37">
        <f t="shared" ref="EF31:GQ31" si="50">EE31+EF30</f>
        <v>1366675.5453602737</v>
      </c>
      <c r="EG31" s="37">
        <f t="shared" si="50"/>
        <v>1378175.5453602737</v>
      </c>
      <c r="EH31" s="37">
        <f t="shared" si="50"/>
        <v>1389675.5453602737</v>
      </c>
      <c r="EI31" s="37">
        <f t="shared" si="50"/>
        <v>1401175.5453602737</v>
      </c>
      <c r="EJ31" s="37">
        <f t="shared" si="50"/>
        <v>1412675.5453602737</v>
      </c>
      <c r="EK31" s="37">
        <f t="shared" si="50"/>
        <v>1424175.5453602737</v>
      </c>
      <c r="EL31" s="37">
        <f t="shared" si="50"/>
        <v>1435675.5453602737</v>
      </c>
      <c r="EM31" s="37">
        <f t="shared" si="50"/>
        <v>1447175.5453602737</v>
      </c>
      <c r="EN31" s="37">
        <f t="shared" si="50"/>
        <v>1458675.5453602737</v>
      </c>
      <c r="EO31" s="37">
        <f t="shared" si="50"/>
        <v>1473913.5453602737</v>
      </c>
      <c r="EP31" s="37">
        <f t="shared" si="50"/>
        <v>1485413.5453602737</v>
      </c>
      <c r="EQ31" s="37">
        <f t="shared" si="50"/>
        <v>1496913.5453602737</v>
      </c>
      <c r="ER31" s="37">
        <f t="shared" si="50"/>
        <v>1508413.5453602737</v>
      </c>
      <c r="ES31" s="37">
        <f t="shared" si="50"/>
        <v>1519913.5453602737</v>
      </c>
      <c r="ET31" s="37">
        <f t="shared" si="50"/>
        <v>1531413.5453602737</v>
      </c>
      <c r="EU31" s="37">
        <f t="shared" si="50"/>
        <v>1542913.5453602737</v>
      </c>
      <c r="EV31" s="37">
        <f t="shared" si="50"/>
        <v>1554413.5453602737</v>
      </c>
      <c r="EW31" s="37">
        <f t="shared" si="50"/>
        <v>1565913.5453602737</v>
      </c>
      <c r="EX31" s="37">
        <f t="shared" si="50"/>
        <v>1577413.5453602737</v>
      </c>
      <c r="EY31" s="37">
        <f t="shared" si="50"/>
        <v>1588913.5453602737</v>
      </c>
      <c r="EZ31" s="37">
        <f t="shared" si="50"/>
        <v>1600413.5453602737</v>
      </c>
      <c r="FA31" s="37">
        <f t="shared" si="50"/>
        <v>1615651.5453602737</v>
      </c>
      <c r="FB31" s="37">
        <f t="shared" si="50"/>
        <v>1627151.5453602737</v>
      </c>
      <c r="FC31" s="37">
        <f t="shared" si="50"/>
        <v>1638651.5453602737</v>
      </c>
      <c r="FD31" s="37">
        <f t="shared" si="50"/>
        <v>1650151.5453602737</v>
      </c>
      <c r="FE31" s="37">
        <f t="shared" si="50"/>
        <v>1661651.5453602737</v>
      </c>
      <c r="FF31" s="37">
        <f t="shared" si="50"/>
        <v>1671651.5453602737</v>
      </c>
      <c r="FG31" s="37">
        <f t="shared" si="50"/>
        <v>1681651.5453602737</v>
      </c>
      <c r="FH31" s="37">
        <f t="shared" si="50"/>
        <v>1691651.5453602737</v>
      </c>
      <c r="FI31" s="37">
        <f t="shared" si="50"/>
        <v>1701651.5453602737</v>
      </c>
      <c r="FJ31" s="37">
        <f t="shared" si="50"/>
        <v>1711651.5453602737</v>
      </c>
      <c r="FK31" s="37">
        <f t="shared" si="50"/>
        <v>1721651.5453602737</v>
      </c>
      <c r="FL31" s="37">
        <f t="shared" si="50"/>
        <v>1731651.5453602737</v>
      </c>
      <c r="FM31" s="37">
        <f t="shared" si="50"/>
        <v>1745389.5453602737</v>
      </c>
      <c r="FN31" s="37">
        <f t="shared" si="50"/>
        <v>1755389.5453602737</v>
      </c>
      <c r="FO31" s="37">
        <f t="shared" si="50"/>
        <v>1765389.5453602737</v>
      </c>
      <c r="FP31" s="37">
        <f t="shared" si="50"/>
        <v>1775389.5453602737</v>
      </c>
      <c r="FQ31" s="37">
        <f t="shared" si="50"/>
        <v>1785389.5453602737</v>
      </c>
      <c r="FR31" s="37">
        <f t="shared" si="50"/>
        <v>1795389.5453602737</v>
      </c>
      <c r="FS31" s="37">
        <f t="shared" si="50"/>
        <v>1805389.5453602737</v>
      </c>
      <c r="FT31" s="37">
        <f t="shared" si="50"/>
        <v>1815389.5453602737</v>
      </c>
      <c r="FU31" s="37">
        <f t="shared" si="50"/>
        <v>1825389.5453602737</v>
      </c>
      <c r="FV31" s="37">
        <f t="shared" si="50"/>
        <v>1835389.5453602737</v>
      </c>
      <c r="FW31" s="37">
        <f t="shared" si="50"/>
        <v>1845389.5453602737</v>
      </c>
      <c r="FX31" s="37">
        <f t="shared" si="50"/>
        <v>1855389.5453602737</v>
      </c>
      <c r="FY31" s="37">
        <f t="shared" si="50"/>
        <v>1869127.5453602737</v>
      </c>
      <c r="FZ31" s="37">
        <f t="shared" si="50"/>
        <v>1879127.5453602737</v>
      </c>
      <c r="GA31" s="37">
        <f t="shared" si="50"/>
        <v>1889127.5453602737</v>
      </c>
      <c r="GB31" s="37">
        <f t="shared" si="50"/>
        <v>1899127.5453602737</v>
      </c>
      <c r="GC31" s="37">
        <f t="shared" si="50"/>
        <v>1909127.5453602737</v>
      </c>
      <c r="GD31" s="37">
        <f t="shared" si="50"/>
        <v>1919127.5453602737</v>
      </c>
      <c r="GE31" s="37">
        <f t="shared" si="50"/>
        <v>1929127.5453602737</v>
      </c>
      <c r="GF31" s="37">
        <f t="shared" si="50"/>
        <v>1939127.5453602737</v>
      </c>
      <c r="GG31" s="37">
        <f t="shared" si="50"/>
        <v>1949127.5453602737</v>
      </c>
      <c r="GH31" s="37">
        <f t="shared" si="50"/>
        <v>1959127.5453602737</v>
      </c>
      <c r="GI31" s="37">
        <f t="shared" si="50"/>
        <v>1969127.5453602737</v>
      </c>
      <c r="GJ31" s="37">
        <f t="shared" si="50"/>
        <v>1979127.5453602737</v>
      </c>
      <c r="GK31" s="37">
        <f t="shared" si="50"/>
        <v>1992865.5453602737</v>
      </c>
      <c r="GL31" s="37">
        <f t="shared" si="50"/>
        <v>2002865.5453602737</v>
      </c>
      <c r="GM31" s="37">
        <f t="shared" si="50"/>
        <v>2012865.5453602737</v>
      </c>
      <c r="GN31" s="37">
        <f t="shared" si="50"/>
        <v>2022865.5453602737</v>
      </c>
      <c r="GO31" s="37">
        <f t="shared" si="50"/>
        <v>2032865.5453602737</v>
      </c>
      <c r="GP31" s="37">
        <f t="shared" si="50"/>
        <v>2042865.5453602737</v>
      </c>
      <c r="GQ31" s="37">
        <f t="shared" si="50"/>
        <v>2052865.5453602737</v>
      </c>
      <c r="GR31" s="37">
        <f t="shared" ref="GR31:JC31" si="51">GQ31+GR30</f>
        <v>2062865.5453602737</v>
      </c>
      <c r="GS31" s="37">
        <f t="shared" si="51"/>
        <v>2072865.5453602737</v>
      </c>
      <c r="GT31" s="37">
        <f t="shared" si="51"/>
        <v>2082865.5453602737</v>
      </c>
      <c r="GU31" s="37">
        <f t="shared" si="51"/>
        <v>2092865.5453602737</v>
      </c>
      <c r="GV31" s="37">
        <f t="shared" si="51"/>
        <v>2102865.5453602737</v>
      </c>
      <c r="GW31" s="37">
        <f t="shared" si="51"/>
        <v>2116603.5453602737</v>
      </c>
      <c r="GX31" s="37">
        <f t="shared" si="51"/>
        <v>2126603.5453602737</v>
      </c>
      <c r="GY31" s="37">
        <f t="shared" si="51"/>
        <v>2136603.5453602737</v>
      </c>
      <c r="GZ31" s="37">
        <f t="shared" si="51"/>
        <v>2146603.5453602737</v>
      </c>
      <c r="HA31" s="37">
        <f t="shared" si="51"/>
        <v>2156603.5453602737</v>
      </c>
      <c r="HB31" s="37">
        <f t="shared" si="51"/>
        <v>2166603.5453602737</v>
      </c>
      <c r="HC31" s="37">
        <f t="shared" si="51"/>
        <v>2176603.5453602737</v>
      </c>
      <c r="HD31" s="37">
        <f t="shared" si="51"/>
        <v>2186603.5453602737</v>
      </c>
      <c r="HE31" s="37">
        <f t="shared" si="51"/>
        <v>2196603.5453602737</v>
      </c>
      <c r="HF31" s="37">
        <f t="shared" si="51"/>
        <v>2206603.5453602737</v>
      </c>
      <c r="HG31" s="37">
        <f t="shared" si="51"/>
        <v>2216603.5453602737</v>
      </c>
      <c r="HH31" s="37">
        <f t="shared" si="51"/>
        <v>2226603.5453602737</v>
      </c>
      <c r="HI31" s="37">
        <f t="shared" si="51"/>
        <v>2240341.5453602737</v>
      </c>
      <c r="HJ31" s="37">
        <f t="shared" si="51"/>
        <v>2250341.5453602737</v>
      </c>
      <c r="HK31" s="37">
        <f t="shared" si="51"/>
        <v>2260341.5453602737</v>
      </c>
      <c r="HL31" s="37">
        <f t="shared" si="51"/>
        <v>2270341.5453602737</v>
      </c>
      <c r="HM31" s="37">
        <f t="shared" si="51"/>
        <v>2280341.5453602737</v>
      </c>
      <c r="HN31" s="37">
        <f t="shared" si="51"/>
        <v>2290341.5453602737</v>
      </c>
      <c r="HO31" s="37">
        <f t="shared" si="51"/>
        <v>2300341.5453602737</v>
      </c>
      <c r="HP31" s="37">
        <f t="shared" si="51"/>
        <v>2310341.5453602737</v>
      </c>
      <c r="HQ31" s="37">
        <f t="shared" si="51"/>
        <v>2320341.5453602737</v>
      </c>
      <c r="HR31" s="37">
        <f t="shared" si="51"/>
        <v>2330341.5453602737</v>
      </c>
      <c r="HS31" s="37">
        <f t="shared" si="51"/>
        <v>2340341.5453602737</v>
      </c>
      <c r="HT31" s="37">
        <f t="shared" si="51"/>
        <v>2350341.5453602737</v>
      </c>
      <c r="HU31" s="37">
        <f t="shared" si="51"/>
        <v>2364079.5453602737</v>
      </c>
      <c r="HV31" s="37">
        <f t="shared" si="51"/>
        <v>2374079.5453602737</v>
      </c>
      <c r="HW31" s="37">
        <f t="shared" si="51"/>
        <v>2384079.5453602737</v>
      </c>
      <c r="HX31" s="37">
        <f t="shared" si="51"/>
        <v>2394079.5453602737</v>
      </c>
      <c r="HY31" s="37">
        <f t="shared" si="51"/>
        <v>2404079.5453602737</v>
      </c>
      <c r="HZ31" s="37">
        <f t="shared" si="51"/>
        <v>2414079.5453602737</v>
      </c>
      <c r="IA31" s="37">
        <f t="shared" si="51"/>
        <v>2424079.5453602737</v>
      </c>
      <c r="IB31" s="37">
        <f t="shared" si="51"/>
        <v>2434079.5453602737</v>
      </c>
      <c r="IC31" s="37">
        <f t="shared" si="51"/>
        <v>2444079.5453602737</v>
      </c>
      <c r="ID31" s="37">
        <f t="shared" si="51"/>
        <v>2454079.5453602737</v>
      </c>
      <c r="IE31" s="37">
        <f t="shared" si="51"/>
        <v>2464079.5453602737</v>
      </c>
      <c r="IF31" s="37">
        <f t="shared" si="51"/>
        <v>2474079.5453602737</v>
      </c>
      <c r="IG31" s="37">
        <f t="shared" si="51"/>
        <v>2487817.5453602737</v>
      </c>
      <c r="IH31" s="37">
        <f t="shared" si="51"/>
        <v>2497817.5453602737</v>
      </c>
      <c r="II31" s="37">
        <f t="shared" si="51"/>
        <v>2507817.5453602737</v>
      </c>
      <c r="IJ31" s="37">
        <f t="shared" si="51"/>
        <v>2517817.5453602737</v>
      </c>
      <c r="IK31" s="37">
        <f t="shared" si="51"/>
        <v>2527817.5453602737</v>
      </c>
      <c r="IL31" s="37">
        <f t="shared" si="51"/>
        <v>2537817.5453602737</v>
      </c>
      <c r="IM31" s="37">
        <f t="shared" si="51"/>
        <v>2547817.5453602737</v>
      </c>
      <c r="IN31" s="37">
        <f t="shared" si="51"/>
        <v>2557817.5453602737</v>
      </c>
      <c r="IO31" s="37">
        <f t="shared" si="51"/>
        <v>2567817.5453602737</v>
      </c>
      <c r="IP31" s="37">
        <f t="shared" si="51"/>
        <v>2577817.5453602737</v>
      </c>
      <c r="IQ31" s="37">
        <f t="shared" si="51"/>
        <v>2587817.5453602737</v>
      </c>
      <c r="IR31" s="37">
        <f t="shared" si="51"/>
        <v>2597817.5453602737</v>
      </c>
      <c r="IS31" s="37">
        <f t="shared" si="51"/>
        <v>2611555.5453602737</v>
      </c>
      <c r="IT31" s="37">
        <f t="shared" si="51"/>
        <v>2621555.5453602737</v>
      </c>
      <c r="IU31" s="37">
        <f t="shared" si="51"/>
        <v>2631555.5453602737</v>
      </c>
      <c r="IV31" s="37">
        <f t="shared" si="51"/>
        <v>2641555.5453602737</v>
      </c>
      <c r="IW31" s="37">
        <f t="shared" si="51"/>
        <v>2651555.5453602737</v>
      </c>
      <c r="IX31" s="37">
        <f t="shared" si="51"/>
        <v>2661555.5453602737</v>
      </c>
      <c r="IY31" s="37">
        <f t="shared" si="51"/>
        <v>2671555.5453602737</v>
      </c>
      <c r="IZ31" s="37">
        <f t="shared" si="51"/>
        <v>2681555.5453602737</v>
      </c>
      <c r="JA31" s="37">
        <f t="shared" si="51"/>
        <v>2691555.5453602737</v>
      </c>
      <c r="JB31" s="37">
        <f t="shared" si="51"/>
        <v>2701555.5453602737</v>
      </c>
      <c r="JC31" s="37">
        <f t="shared" si="51"/>
        <v>2711555.5453602737</v>
      </c>
      <c r="JD31" s="37">
        <f t="shared" ref="JD31:KG31" si="52">JC31+JD30</f>
        <v>2721555.5453602737</v>
      </c>
      <c r="JE31" s="37">
        <f t="shared" si="52"/>
        <v>2735293.5453602737</v>
      </c>
      <c r="JF31" s="37">
        <f t="shared" si="52"/>
        <v>2745293.5453602737</v>
      </c>
      <c r="JG31" s="37">
        <f t="shared" si="52"/>
        <v>2755293.5453602737</v>
      </c>
      <c r="JH31" s="37">
        <f t="shared" si="52"/>
        <v>2765293.5453602737</v>
      </c>
      <c r="JI31" s="37">
        <f t="shared" si="52"/>
        <v>2775293.5453602737</v>
      </c>
      <c r="JJ31" s="37">
        <f t="shared" si="52"/>
        <v>2785293.5453602737</v>
      </c>
      <c r="JK31" s="37">
        <f t="shared" si="52"/>
        <v>2795293.5453602737</v>
      </c>
      <c r="JL31" s="37">
        <f t="shared" si="52"/>
        <v>2805293.5453602737</v>
      </c>
      <c r="JM31" s="37">
        <f t="shared" si="52"/>
        <v>2815293.5453602737</v>
      </c>
      <c r="JN31" s="37">
        <f t="shared" si="52"/>
        <v>2825293.5453602737</v>
      </c>
      <c r="JO31" s="37">
        <f t="shared" si="52"/>
        <v>2835293.5453602737</v>
      </c>
      <c r="JP31" s="37">
        <f t="shared" si="52"/>
        <v>2845293.5453602737</v>
      </c>
      <c r="JQ31" s="37">
        <f t="shared" si="52"/>
        <v>2859031.5453602737</v>
      </c>
      <c r="JR31" s="37">
        <f t="shared" si="52"/>
        <v>2869031.5453602737</v>
      </c>
      <c r="JS31" s="37">
        <f t="shared" si="52"/>
        <v>2879031.5453602737</v>
      </c>
      <c r="JT31" s="37">
        <f t="shared" si="52"/>
        <v>2889031.5453602737</v>
      </c>
      <c r="JU31" s="37">
        <f t="shared" si="52"/>
        <v>2899031.5453602737</v>
      </c>
      <c r="JV31" s="37">
        <f t="shared" si="52"/>
        <v>2909031.5453602737</v>
      </c>
      <c r="JW31" s="37">
        <f t="shared" si="52"/>
        <v>2919031.5453602737</v>
      </c>
      <c r="JX31" s="37">
        <f t="shared" si="52"/>
        <v>2929031.5453602737</v>
      </c>
      <c r="JY31" s="37">
        <f t="shared" si="52"/>
        <v>2939031.5453602737</v>
      </c>
      <c r="JZ31" s="37">
        <f t="shared" si="52"/>
        <v>2949031.5453602737</v>
      </c>
      <c r="KA31" s="37">
        <f t="shared" si="52"/>
        <v>2959031.5453602737</v>
      </c>
      <c r="KB31" s="37">
        <f t="shared" si="52"/>
        <v>2969031.5453602737</v>
      </c>
      <c r="KC31" s="37">
        <f t="shared" si="52"/>
        <v>2982769.5453602737</v>
      </c>
      <c r="KD31" s="37">
        <f t="shared" si="52"/>
        <v>2992769.5453602737</v>
      </c>
      <c r="KE31" s="37">
        <f t="shared" si="52"/>
        <v>3002769.5453602737</v>
      </c>
      <c r="KF31" s="37">
        <f t="shared" si="52"/>
        <v>3012769.5453602737</v>
      </c>
      <c r="KG31" s="38">
        <f t="shared" si="52"/>
        <v>3022769.5453602737</v>
      </c>
    </row>
    <row r="32" spans="1:365" s="1" customFormat="1" outlineLevel="1">
      <c r="B32" s="491" t="s">
        <v>148</v>
      </c>
      <c r="C32" s="59" t="s">
        <v>712</v>
      </c>
      <c r="D32" s="48">
        <f t="shared" si="47"/>
        <v>10000</v>
      </c>
      <c r="E32" s="33">
        <f t="shared" ref="E32:BP32" si="53">E11</f>
        <v>0</v>
      </c>
      <c r="F32" s="34">
        <f t="shared" si="53"/>
        <v>1498</v>
      </c>
      <c r="G32" s="34">
        <f t="shared" si="53"/>
        <v>261</v>
      </c>
      <c r="H32" s="34">
        <f t="shared" si="53"/>
        <v>105</v>
      </c>
      <c r="I32" s="34">
        <f t="shared" si="53"/>
        <v>69</v>
      </c>
      <c r="J32" s="34">
        <f t="shared" si="53"/>
        <v>492</v>
      </c>
      <c r="K32" s="34">
        <f t="shared" si="53"/>
        <v>45901</v>
      </c>
      <c r="L32" s="34">
        <f t="shared" si="53"/>
        <v>25500</v>
      </c>
      <c r="M32" s="34">
        <f t="shared" si="53"/>
        <v>16993</v>
      </c>
      <c r="N32" s="34">
        <f t="shared" si="53"/>
        <v>8494</v>
      </c>
      <c r="O32" s="34">
        <f t="shared" si="53"/>
        <v>8596</v>
      </c>
      <c r="P32" s="34">
        <f t="shared" si="53"/>
        <v>8500</v>
      </c>
      <c r="Q32" s="34">
        <f t="shared" si="53"/>
        <v>478</v>
      </c>
      <c r="R32" s="34">
        <f t="shared" si="53"/>
        <v>8500</v>
      </c>
      <c r="S32" s="34">
        <f t="shared" si="53"/>
        <v>7480</v>
      </c>
      <c r="T32" s="34">
        <f t="shared" si="53"/>
        <v>7430</v>
      </c>
      <c r="U32" s="34">
        <f t="shared" si="53"/>
        <v>7480</v>
      </c>
      <c r="V32" s="34">
        <f t="shared" si="53"/>
        <v>7470</v>
      </c>
      <c r="W32" s="34">
        <f t="shared" si="53"/>
        <v>7430</v>
      </c>
      <c r="X32" s="34">
        <f t="shared" si="53"/>
        <v>14960</v>
      </c>
      <c r="Y32" s="34">
        <f t="shared" si="53"/>
        <v>7480</v>
      </c>
      <c r="Z32" s="34">
        <f t="shared" si="53"/>
        <v>0</v>
      </c>
      <c r="AA32" s="34">
        <f t="shared" si="53"/>
        <v>14820</v>
      </c>
      <c r="AB32" s="34">
        <f t="shared" si="53"/>
        <v>7480</v>
      </c>
      <c r="AC32" s="34">
        <f t="shared" si="53"/>
        <v>7480</v>
      </c>
      <c r="AD32" s="34">
        <f t="shared" si="53"/>
        <v>7422</v>
      </c>
      <c r="AE32" s="34">
        <f t="shared" si="53"/>
        <v>7480</v>
      </c>
      <c r="AF32" s="34">
        <f t="shared" si="53"/>
        <v>7480</v>
      </c>
      <c r="AG32" s="34">
        <f t="shared" si="53"/>
        <v>0</v>
      </c>
      <c r="AH32" s="34">
        <f t="shared" si="53"/>
        <v>14960</v>
      </c>
      <c r="AI32" s="34">
        <f t="shared" si="53"/>
        <v>0</v>
      </c>
      <c r="AJ32" s="34">
        <f t="shared" si="53"/>
        <v>14960</v>
      </c>
      <c r="AK32" s="34">
        <f t="shared" si="53"/>
        <v>7480</v>
      </c>
      <c r="AL32" s="34">
        <f t="shared" si="53"/>
        <v>8500</v>
      </c>
      <c r="AM32" s="34">
        <f t="shared" si="53"/>
        <v>0</v>
      </c>
      <c r="AN32" s="34">
        <f t="shared" si="53"/>
        <v>0</v>
      </c>
      <c r="AO32" s="34">
        <f t="shared" si="53"/>
        <v>17000</v>
      </c>
      <c r="AP32" s="34">
        <f t="shared" si="53"/>
        <v>8500</v>
      </c>
      <c r="AQ32" s="34">
        <f t="shared" si="53"/>
        <v>17000</v>
      </c>
      <c r="AR32" s="34">
        <f t="shared" si="53"/>
        <v>8500</v>
      </c>
      <c r="AS32" s="34">
        <f t="shared" si="53"/>
        <v>8500</v>
      </c>
      <c r="AT32" s="34">
        <f t="shared" si="53"/>
        <v>8552</v>
      </c>
      <c r="AU32" s="34">
        <f t="shared" si="53"/>
        <v>17000</v>
      </c>
      <c r="AV32" s="34">
        <f t="shared" si="53"/>
        <v>8503</v>
      </c>
      <c r="AW32" s="34">
        <f t="shared" si="53"/>
        <v>0</v>
      </c>
      <c r="AX32" s="34">
        <f t="shared" si="53"/>
        <v>18874</v>
      </c>
      <c r="AY32" s="34">
        <f t="shared" si="53"/>
        <v>10375</v>
      </c>
      <c r="AZ32" s="34">
        <f t="shared" si="53"/>
        <v>10646</v>
      </c>
      <c r="BA32" s="34">
        <f t="shared" si="53"/>
        <v>9460</v>
      </c>
      <c r="BB32" s="34">
        <f t="shared" si="53"/>
        <v>10740</v>
      </c>
      <c r="BC32" s="34">
        <f t="shared" si="53"/>
        <v>10100</v>
      </c>
      <c r="BD32" s="34">
        <f t="shared" si="53"/>
        <v>10000</v>
      </c>
      <c r="BE32" s="34">
        <f t="shared" si="53"/>
        <v>10000</v>
      </c>
      <c r="BF32" s="34">
        <f t="shared" si="53"/>
        <v>10000</v>
      </c>
      <c r="BG32" s="34">
        <f t="shared" si="53"/>
        <v>10000</v>
      </c>
      <c r="BH32" s="34">
        <f t="shared" si="53"/>
        <v>10000</v>
      </c>
      <c r="BI32" s="34">
        <f t="shared" si="53"/>
        <v>10000</v>
      </c>
      <c r="BJ32" s="34">
        <f t="shared" si="53"/>
        <v>10000</v>
      </c>
      <c r="BK32" s="34">
        <f t="shared" si="53"/>
        <v>10000</v>
      </c>
      <c r="BL32" s="34">
        <f t="shared" si="53"/>
        <v>10000</v>
      </c>
      <c r="BM32" s="34">
        <f t="shared" si="53"/>
        <v>10000</v>
      </c>
      <c r="BN32" s="206">
        <f t="shared" si="53"/>
        <v>10000</v>
      </c>
      <c r="BO32" s="34">
        <f t="shared" si="53"/>
        <v>10000</v>
      </c>
      <c r="BP32" s="34">
        <f t="shared" si="53"/>
        <v>10000</v>
      </c>
      <c r="BQ32" s="34">
        <f t="shared" ref="BQ32:EB32" si="54">BQ11</f>
        <v>0</v>
      </c>
      <c r="BR32" s="34">
        <f t="shared" si="54"/>
        <v>0</v>
      </c>
      <c r="BS32" s="34">
        <f t="shared" si="54"/>
        <v>0</v>
      </c>
      <c r="BT32" s="34">
        <f t="shared" si="54"/>
        <v>0</v>
      </c>
      <c r="BU32" s="34">
        <f t="shared" si="54"/>
        <v>0</v>
      </c>
      <c r="BV32" s="34">
        <f t="shared" si="54"/>
        <v>0</v>
      </c>
      <c r="BW32" s="34">
        <f t="shared" si="54"/>
        <v>0</v>
      </c>
      <c r="BX32" s="34">
        <f t="shared" si="54"/>
        <v>0</v>
      </c>
      <c r="BY32" s="34">
        <f t="shared" si="54"/>
        <v>0</v>
      </c>
      <c r="BZ32" s="34">
        <f t="shared" si="54"/>
        <v>0</v>
      </c>
      <c r="CA32" s="34">
        <f t="shared" si="54"/>
        <v>0</v>
      </c>
      <c r="CB32" s="34">
        <f t="shared" si="54"/>
        <v>0</v>
      </c>
      <c r="CC32" s="34">
        <f t="shared" si="54"/>
        <v>0</v>
      </c>
      <c r="CD32" s="34">
        <f t="shared" si="54"/>
        <v>0</v>
      </c>
      <c r="CE32" s="34">
        <f t="shared" si="54"/>
        <v>0</v>
      </c>
      <c r="CF32" s="34">
        <f t="shared" si="54"/>
        <v>0</v>
      </c>
      <c r="CG32" s="34">
        <f t="shared" si="54"/>
        <v>0</v>
      </c>
      <c r="CH32" s="34">
        <f t="shared" si="54"/>
        <v>0</v>
      </c>
      <c r="CI32" s="34">
        <f t="shared" si="54"/>
        <v>0</v>
      </c>
      <c r="CJ32" s="34">
        <f t="shared" si="54"/>
        <v>0</v>
      </c>
      <c r="CK32" s="34">
        <f t="shared" si="54"/>
        <v>0</v>
      </c>
      <c r="CL32" s="34">
        <f t="shared" si="54"/>
        <v>0</v>
      </c>
      <c r="CM32" s="34">
        <f t="shared" si="54"/>
        <v>0</v>
      </c>
      <c r="CN32" s="34">
        <f t="shared" si="54"/>
        <v>0</v>
      </c>
      <c r="CO32" s="34">
        <f t="shared" si="54"/>
        <v>0</v>
      </c>
      <c r="CP32" s="34">
        <f t="shared" si="54"/>
        <v>0</v>
      </c>
      <c r="CQ32" s="34">
        <f t="shared" si="54"/>
        <v>0</v>
      </c>
      <c r="CR32" s="34">
        <f t="shared" si="54"/>
        <v>0</v>
      </c>
      <c r="CS32" s="34">
        <f t="shared" si="54"/>
        <v>0</v>
      </c>
      <c r="CT32" s="34">
        <f t="shared" si="54"/>
        <v>0</v>
      </c>
      <c r="CU32" s="34">
        <f t="shared" si="54"/>
        <v>0</v>
      </c>
      <c r="CV32" s="34">
        <f t="shared" si="54"/>
        <v>0</v>
      </c>
      <c r="CW32" s="34">
        <f t="shared" si="54"/>
        <v>0</v>
      </c>
      <c r="CX32" s="34">
        <f t="shared" si="54"/>
        <v>0</v>
      </c>
      <c r="CY32" s="34">
        <f t="shared" si="54"/>
        <v>0</v>
      </c>
      <c r="CZ32" s="34">
        <f t="shared" si="54"/>
        <v>0</v>
      </c>
      <c r="DA32" s="34">
        <f t="shared" si="54"/>
        <v>0</v>
      </c>
      <c r="DB32" s="34">
        <f t="shared" si="54"/>
        <v>0</v>
      </c>
      <c r="DC32" s="34">
        <f t="shared" si="54"/>
        <v>0</v>
      </c>
      <c r="DD32" s="34">
        <f t="shared" si="54"/>
        <v>0</v>
      </c>
      <c r="DE32" s="34">
        <f t="shared" si="54"/>
        <v>0</v>
      </c>
      <c r="DF32" s="34">
        <f t="shared" si="54"/>
        <v>0</v>
      </c>
      <c r="DG32" s="34">
        <f t="shared" si="54"/>
        <v>0</v>
      </c>
      <c r="DH32" s="34">
        <f t="shared" si="54"/>
        <v>0</v>
      </c>
      <c r="DI32" s="34">
        <f t="shared" si="54"/>
        <v>0</v>
      </c>
      <c r="DJ32" s="34">
        <f t="shared" si="54"/>
        <v>0</v>
      </c>
      <c r="DK32" s="34">
        <f t="shared" si="54"/>
        <v>0</v>
      </c>
      <c r="DL32" s="34">
        <f t="shared" si="54"/>
        <v>0</v>
      </c>
      <c r="DM32" s="34">
        <f t="shared" si="54"/>
        <v>0</v>
      </c>
      <c r="DN32" s="34">
        <f t="shared" si="54"/>
        <v>0</v>
      </c>
      <c r="DO32" s="34">
        <f t="shared" si="54"/>
        <v>0</v>
      </c>
      <c r="DP32" s="34">
        <f t="shared" si="54"/>
        <v>0</v>
      </c>
      <c r="DQ32" s="34">
        <f t="shared" si="54"/>
        <v>0</v>
      </c>
      <c r="DR32" s="34">
        <f t="shared" si="54"/>
        <v>0</v>
      </c>
      <c r="DS32" s="34">
        <f t="shared" si="54"/>
        <v>0</v>
      </c>
      <c r="DT32" s="34">
        <f t="shared" si="54"/>
        <v>0</v>
      </c>
      <c r="DU32" s="34">
        <f t="shared" si="54"/>
        <v>0</v>
      </c>
      <c r="DV32" s="34">
        <f t="shared" si="54"/>
        <v>0</v>
      </c>
      <c r="DW32" s="34">
        <f t="shared" si="54"/>
        <v>0</v>
      </c>
      <c r="DX32" s="34">
        <f t="shared" si="54"/>
        <v>0</v>
      </c>
      <c r="DY32" s="34">
        <f t="shared" si="54"/>
        <v>0</v>
      </c>
      <c r="DZ32" s="34">
        <f t="shared" si="54"/>
        <v>0</v>
      </c>
      <c r="EA32" s="34">
        <f t="shared" si="54"/>
        <v>0</v>
      </c>
      <c r="EB32" s="34">
        <f t="shared" si="54"/>
        <v>0</v>
      </c>
      <c r="EC32" s="34">
        <f t="shared" ref="EC32:GN32" si="55">EC11</f>
        <v>0</v>
      </c>
      <c r="ED32" s="34">
        <f t="shared" si="55"/>
        <v>0</v>
      </c>
      <c r="EE32" s="34">
        <f t="shared" si="55"/>
        <v>0</v>
      </c>
      <c r="EF32" s="34">
        <f t="shared" si="55"/>
        <v>0</v>
      </c>
      <c r="EG32" s="34">
        <f t="shared" si="55"/>
        <v>0</v>
      </c>
      <c r="EH32" s="34">
        <f t="shared" si="55"/>
        <v>0</v>
      </c>
      <c r="EI32" s="34">
        <f t="shared" si="55"/>
        <v>0</v>
      </c>
      <c r="EJ32" s="34">
        <f t="shared" si="55"/>
        <v>0</v>
      </c>
      <c r="EK32" s="34">
        <f t="shared" si="55"/>
        <v>0</v>
      </c>
      <c r="EL32" s="34">
        <f t="shared" si="55"/>
        <v>0</v>
      </c>
      <c r="EM32" s="34">
        <f t="shared" si="55"/>
        <v>0</v>
      </c>
      <c r="EN32" s="34">
        <f t="shared" si="55"/>
        <v>0</v>
      </c>
      <c r="EO32" s="34">
        <f t="shared" si="55"/>
        <v>0</v>
      </c>
      <c r="EP32" s="34">
        <f t="shared" si="55"/>
        <v>0</v>
      </c>
      <c r="EQ32" s="34">
        <f t="shared" si="55"/>
        <v>0</v>
      </c>
      <c r="ER32" s="34">
        <f t="shared" si="55"/>
        <v>0</v>
      </c>
      <c r="ES32" s="34">
        <f t="shared" si="55"/>
        <v>0</v>
      </c>
      <c r="ET32" s="34">
        <f t="shared" si="55"/>
        <v>0</v>
      </c>
      <c r="EU32" s="34">
        <f t="shared" si="55"/>
        <v>0</v>
      </c>
      <c r="EV32" s="34">
        <f t="shared" si="55"/>
        <v>0</v>
      </c>
      <c r="EW32" s="34">
        <f t="shared" si="55"/>
        <v>0</v>
      </c>
      <c r="EX32" s="34">
        <f t="shared" si="55"/>
        <v>0</v>
      </c>
      <c r="EY32" s="34">
        <f t="shared" si="55"/>
        <v>0</v>
      </c>
      <c r="EZ32" s="34">
        <f t="shared" si="55"/>
        <v>0</v>
      </c>
      <c r="FA32" s="34">
        <f t="shared" si="55"/>
        <v>0</v>
      </c>
      <c r="FB32" s="34">
        <f t="shared" si="55"/>
        <v>0</v>
      </c>
      <c r="FC32" s="34">
        <f t="shared" si="55"/>
        <v>0</v>
      </c>
      <c r="FD32" s="34">
        <f t="shared" si="55"/>
        <v>0</v>
      </c>
      <c r="FE32" s="34">
        <f t="shared" si="55"/>
        <v>0</v>
      </c>
      <c r="FF32" s="34">
        <f t="shared" si="55"/>
        <v>0</v>
      </c>
      <c r="FG32" s="34">
        <f t="shared" si="55"/>
        <v>0</v>
      </c>
      <c r="FH32" s="34">
        <f t="shared" si="55"/>
        <v>0</v>
      </c>
      <c r="FI32" s="34">
        <f t="shared" si="55"/>
        <v>0</v>
      </c>
      <c r="FJ32" s="34">
        <f t="shared" si="55"/>
        <v>0</v>
      </c>
      <c r="FK32" s="34">
        <f t="shared" si="55"/>
        <v>0</v>
      </c>
      <c r="FL32" s="34">
        <f t="shared" si="55"/>
        <v>0</v>
      </c>
      <c r="FM32" s="34">
        <f t="shared" si="55"/>
        <v>0</v>
      </c>
      <c r="FN32" s="34">
        <f t="shared" si="55"/>
        <v>0</v>
      </c>
      <c r="FO32" s="34">
        <f t="shared" si="55"/>
        <v>0</v>
      </c>
      <c r="FP32" s="34">
        <f t="shared" si="55"/>
        <v>0</v>
      </c>
      <c r="FQ32" s="34">
        <f t="shared" si="55"/>
        <v>0</v>
      </c>
      <c r="FR32" s="34">
        <f t="shared" si="55"/>
        <v>0</v>
      </c>
      <c r="FS32" s="34">
        <f t="shared" si="55"/>
        <v>0</v>
      </c>
      <c r="FT32" s="34">
        <f t="shared" si="55"/>
        <v>0</v>
      </c>
      <c r="FU32" s="34">
        <f t="shared" si="55"/>
        <v>0</v>
      </c>
      <c r="FV32" s="34">
        <f t="shared" si="55"/>
        <v>0</v>
      </c>
      <c r="FW32" s="34">
        <f t="shared" si="55"/>
        <v>0</v>
      </c>
      <c r="FX32" s="34">
        <f t="shared" si="55"/>
        <v>0</v>
      </c>
      <c r="FY32" s="34">
        <f t="shared" si="55"/>
        <v>0</v>
      </c>
      <c r="FZ32" s="34">
        <f t="shared" si="55"/>
        <v>0</v>
      </c>
      <c r="GA32" s="34">
        <f t="shared" si="55"/>
        <v>0</v>
      </c>
      <c r="GB32" s="34">
        <f t="shared" si="55"/>
        <v>0</v>
      </c>
      <c r="GC32" s="34">
        <f t="shared" si="55"/>
        <v>0</v>
      </c>
      <c r="GD32" s="34">
        <f t="shared" si="55"/>
        <v>0</v>
      </c>
      <c r="GE32" s="34">
        <f t="shared" si="55"/>
        <v>0</v>
      </c>
      <c r="GF32" s="34">
        <f t="shared" si="55"/>
        <v>0</v>
      </c>
      <c r="GG32" s="34">
        <f t="shared" si="55"/>
        <v>0</v>
      </c>
      <c r="GH32" s="34">
        <f t="shared" si="55"/>
        <v>0</v>
      </c>
      <c r="GI32" s="34">
        <f t="shared" si="55"/>
        <v>0</v>
      </c>
      <c r="GJ32" s="34">
        <f t="shared" si="55"/>
        <v>0</v>
      </c>
      <c r="GK32" s="34">
        <f t="shared" si="55"/>
        <v>0</v>
      </c>
      <c r="GL32" s="34">
        <f t="shared" si="55"/>
        <v>0</v>
      </c>
      <c r="GM32" s="34">
        <f t="shared" si="55"/>
        <v>0</v>
      </c>
      <c r="GN32" s="34">
        <f t="shared" si="55"/>
        <v>0</v>
      </c>
      <c r="GO32" s="34">
        <f t="shared" ref="GO32:IZ32" si="56">GO11</f>
        <v>0</v>
      </c>
      <c r="GP32" s="34">
        <f t="shared" si="56"/>
        <v>0</v>
      </c>
      <c r="GQ32" s="34">
        <f t="shared" si="56"/>
        <v>0</v>
      </c>
      <c r="GR32" s="34">
        <f t="shared" si="56"/>
        <v>0</v>
      </c>
      <c r="GS32" s="34">
        <f t="shared" si="56"/>
        <v>0</v>
      </c>
      <c r="GT32" s="34">
        <f t="shared" si="56"/>
        <v>0</v>
      </c>
      <c r="GU32" s="34">
        <f t="shared" si="56"/>
        <v>0</v>
      </c>
      <c r="GV32" s="34">
        <f t="shared" si="56"/>
        <v>0</v>
      </c>
      <c r="GW32" s="34">
        <f t="shared" si="56"/>
        <v>0</v>
      </c>
      <c r="GX32" s="34">
        <f t="shared" si="56"/>
        <v>0</v>
      </c>
      <c r="GY32" s="34">
        <f t="shared" si="56"/>
        <v>0</v>
      </c>
      <c r="GZ32" s="34">
        <f t="shared" si="56"/>
        <v>0</v>
      </c>
      <c r="HA32" s="34">
        <f t="shared" si="56"/>
        <v>0</v>
      </c>
      <c r="HB32" s="34">
        <f t="shared" si="56"/>
        <v>0</v>
      </c>
      <c r="HC32" s="34">
        <f t="shared" si="56"/>
        <v>0</v>
      </c>
      <c r="HD32" s="34">
        <f t="shared" si="56"/>
        <v>0</v>
      </c>
      <c r="HE32" s="34">
        <f t="shared" si="56"/>
        <v>0</v>
      </c>
      <c r="HF32" s="34">
        <f t="shared" si="56"/>
        <v>0</v>
      </c>
      <c r="HG32" s="34">
        <f t="shared" si="56"/>
        <v>0</v>
      </c>
      <c r="HH32" s="34">
        <f t="shared" si="56"/>
        <v>0</v>
      </c>
      <c r="HI32" s="34">
        <f t="shared" si="56"/>
        <v>0</v>
      </c>
      <c r="HJ32" s="34">
        <f t="shared" si="56"/>
        <v>0</v>
      </c>
      <c r="HK32" s="34">
        <f t="shared" si="56"/>
        <v>0</v>
      </c>
      <c r="HL32" s="34">
        <f t="shared" si="56"/>
        <v>0</v>
      </c>
      <c r="HM32" s="34">
        <f t="shared" si="56"/>
        <v>0</v>
      </c>
      <c r="HN32" s="34">
        <f t="shared" si="56"/>
        <v>0</v>
      </c>
      <c r="HO32" s="34">
        <f t="shared" si="56"/>
        <v>0</v>
      </c>
      <c r="HP32" s="34">
        <f t="shared" si="56"/>
        <v>0</v>
      </c>
      <c r="HQ32" s="34">
        <f t="shared" si="56"/>
        <v>0</v>
      </c>
      <c r="HR32" s="34">
        <f t="shared" si="56"/>
        <v>0</v>
      </c>
      <c r="HS32" s="34">
        <f t="shared" si="56"/>
        <v>0</v>
      </c>
      <c r="HT32" s="34">
        <f t="shared" si="56"/>
        <v>0</v>
      </c>
      <c r="HU32" s="34">
        <f t="shared" si="56"/>
        <v>0</v>
      </c>
      <c r="HV32" s="34">
        <f t="shared" si="56"/>
        <v>0</v>
      </c>
      <c r="HW32" s="34">
        <f t="shared" si="56"/>
        <v>0</v>
      </c>
      <c r="HX32" s="34">
        <f t="shared" si="56"/>
        <v>0</v>
      </c>
      <c r="HY32" s="34">
        <f t="shared" si="56"/>
        <v>0</v>
      </c>
      <c r="HZ32" s="34">
        <f t="shared" si="56"/>
        <v>0</v>
      </c>
      <c r="IA32" s="34">
        <f t="shared" si="56"/>
        <v>0</v>
      </c>
      <c r="IB32" s="34">
        <f t="shared" si="56"/>
        <v>0</v>
      </c>
      <c r="IC32" s="34">
        <f t="shared" si="56"/>
        <v>0</v>
      </c>
      <c r="ID32" s="34">
        <f t="shared" si="56"/>
        <v>0</v>
      </c>
      <c r="IE32" s="34">
        <f t="shared" si="56"/>
        <v>0</v>
      </c>
      <c r="IF32" s="34">
        <f t="shared" si="56"/>
        <v>0</v>
      </c>
      <c r="IG32" s="34">
        <f t="shared" si="56"/>
        <v>0</v>
      </c>
      <c r="IH32" s="34">
        <f t="shared" si="56"/>
        <v>0</v>
      </c>
      <c r="II32" s="34">
        <f t="shared" si="56"/>
        <v>0</v>
      </c>
      <c r="IJ32" s="34">
        <f t="shared" si="56"/>
        <v>0</v>
      </c>
      <c r="IK32" s="34">
        <f t="shared" si="56"/>
        <v>0</v>
      </c>
      <c r="IL32" s="34">
        <f t="shared" si="56"/>
        <v>0</v>
      </c>
      <c r="IM32" s="34">
        <f t="shared" si="56"/>
        <v>0</v>
      </c>
      <c r="IN32" s="34">
        <f t="shared" si="56"/>
        <v>0</v>
      </c>
      <c r="IO32" s="34">
        <f t="shared" si="56"/>
        <v>0</v>
      </c>
      <c r="IP32" s="34">
        <f t="shared" si="56"/>
        <v>0</v>
      </c>
      <c r="IQ32" s="34">
        <f t="shared" si="56"/>
        <v>0</v>
      </c>
      <c r="IR32" s="34">
        <f t="shared" si="56"/>
        <v>0</v>
      </c>
      <c r="IS32" s="34">
        <f t="shared" si="56"/>
        <v>0</v>
      </c>
      <c r="IT32" s="34">
        <f t="shared" si="56"/>
        <v>0</v>
      </c>
      <c r="IU32" s="34">
        <f t="shared" si="56"/>
        <v>0</v>
      </c>
      <c r="IV32" s="34">
        <f t="shared" si="56"/>
        <v>0</v>
      </c>
      <c r="IW32" s="34">
        <f t="shared" si="56"/>
        <v>0</v>
      </c>
      <c r="IX32" s="34">
        <f t="shared" si="56"/>
        <v>0</v>
      </c>
      <c r="IY32" s="34">
        <f t="shared" si="56"/>
        <v>0</v>
      </c>
      <c r="IZ32" s="34">
        <f t="shared" si="56"/>
        <v>0</v>
      </c>
      <c r="JA32" s="34">
        <f t="shared" ref="JA32:KG32" si="57">JA11</f>
        <v>0</v>
      </c>
      <c r="JB32" s="34">
        <f t="shared" si="57"/>
        <v>0</v>
      </c>
      <c r="JC32" s="34">
        <f t="shared" si="57"/>
        <v>0</v>
      </c>
      <c r="JD32" s="34">
        <f t="shared" si="57"/>
        <v>0</v>
      </c>
      <c r="JE32" s="34">
        <f t="shared" si="57"/>
        <v>0</v>
      </c>
      <c r="JF32" s="34">
        <f t="shared" si="57"/>
        <v>0</v>
      </c>
      <c r="JG32" s="34">
        <f t="shared" si="57"/>
        <v>0</v>
      </c>
      <c r="JH32" s="34">
        <f t="shared" si="57"/>
        <v>0</v>
      </c>
      <c r="JI32" s="34">
        <f t="shared" si="57"/>
        <v>0</v>
      </c>
      <c r="JJ32" s="34">
        <f t="shared" si="57"/>
        <v>0</v>
      </c>
      <c r="JK32" s="34">
        <f t="shared" si="57"/>
        <v>0</v>
      </c>
      <c r="JL32" s="34">
        <f t="shared" si="57"/>
        <v>0</v>
      </c>
      <c r="JM32" s="34">
        <f t="shared" si="57"/>
        <v>0</v>
      </c>
      <c r="JN32" s="34">
        <f t="shared" si="57"/>
        <v>0</v>
      </c>
      <c r="JO32" s="34">
        <f t="shared" si="57"/>
        <v>0</v>
      </c>
      <c r="JP32" s="34">
        <f t="shared" si="57"/>
        <v>0</v>
      </c>
      <c r="JQ32" s="34">
        <f t="shared" si="57"/>
        <v>0</v>
      </c>
      <c r="JR32" s="34">
        <f t="shared" si="57"/>
        <v>0</v>
      </c>
      <c r="JS32" s="34">
        <f t="shared" si="57"/>
        <v>0</v>
      </c>
      <c r="JT32" s="34">
        <f t="shared" si="57"/>
        <v>0</v>
      </c>
      <c r="JU32" s="34">
        <f t="shared" si="57"/>
        <v>0</v>
      </c>
      <c r="JV32" s="34">
        <f t="shared" si="57"/>
        <v>0</v>
      </c>
      <c r="JW32" s="34">
        <f t="shared" si="57"/>
        <v>0</v>
      </c>
      <c r="JX32" s="34">
        <f t="shared" si="57"/>
        <v>0</v>
      </c>
      <c r="JY32" s="34">
        <f t="shared" si="57"/>
        <v>0</v>
      </c>
      <c r="JZ32" s="34">
        <f t="shared" si="57"/>
        <v>0</v>
      </c>
      <c r="KA32" s="34">
        <f t="shared" si="57"/>
        <v>0</v>
      </c>
      <c r="KB32" s="34">
        <f t="shared" si="57"/>
        <v>0</v>
      </c>
      <c r="KC32" s="34">
        <f t="shared" si="57"/>
        <v>0</v>
      </c>
      <c r="KD32" s="34">
        <f t="shared" si="57"/>
        <v>0</v>
      </c>
      <c r="KE32" s="34">
        <f t="shared" si="57"/>
        <v>0</v>
      </c>
      <c r="KF32" s="34">
        <f t="shared" si="57"/>
        <v>0</v>
      </c>
      <c r="KG32" s="35">
        <f t="shared" si="57"/>
        <v>0</v>
      </c>
    </row>
    <row r="33" spans="1:293" s="1" customFormat="1" ht="16" outlineLevel="1" thickBot="1">
      <c r="B33" s="492"/>
      <c r="C33" s="59" t="s">
        <v>713</v>
      </c>
      <c r="D33" s="48">
        <f t="shared" si="47"/>
        <v>556929</v>
      </c>
      <c r="E33" s="36">
        <f>E32</f>
        <v>0</v>
      </c>
      <c r="F33" s="37">
        <f>E33+F32</f>
        <v>1498</v>
      </c>
      <c r="G33" s="37">
        <f>F33+G32</f>
        <v>1759</v>
      </c>
      <c r="H33" s="37">
        <f t="shared" ref="H33:BS33" si="58">G33+H32</f>
        <v>1864</v>
      </c>
      <c r="I33" s="37">
        <f t="shared" si="58"/>
        <v>1933</v>
      </c>
      <c r="J33" s="37">
        <f t="shared" si="58"/>
        <v>2425</v>
      </c>
      <c r="K33" s="37">
        <f t="shared" si="58"/>
        <v>48326</v>
      </c>
      <c r="L33" s="37">
        <f t="shared" si="58"/>
        <v>73826</v>
      </c>
      <c r="M33" s="37">
        <f t="shared" si="58"/>
        <v>90819</v>
      </c>
      <c r="N33" s="37">
        <f t="shared" si="58"/>
        <v>99313</v>
      </c>
      <c r="O33" s="37">
        <f t="shared" si="58"/>
        <v>107909</v>
      </c>
      <c r="P33" s="37">
        <f t="shared" si="58"/>
        <v>116409</v>
      </c>
      <c r="Q33" s="37">
        <f t="shared" si="58"/>
        <v>116887</v>
      </c>
      <c r="R33" s="37">
        <f t="shared" si="58"/>
        <v>125387</v>
      </c>
      <c r="S33" s="37">
        <f t="shared" si="58"/>
        <v>132867</v>
      </c>
      <c r="T33" s="37">
        <f t="shared" si="58"/>
        <v>140297</v>
      </c>
      <c r="U33" s="37">
        <f t="shared" si="58"/>
        <v>147777</v>
      </c>
      <c r="V33" s="37">
        <f t="shared" si="58"/>
        <v>155247</v>
      </c>
      <c r="W33" s="37">
        <f t="shared" si="58"/>
        <v>162677</v>
      </c>
      <c r="X33" s="37">
        <f t="shared" si="58"/>
        <v>177637</v>
      </c>
      <c r="Y33" s="37">
        <f t="shared" si="58"/>
        <v>185117</v>
      </c>
      <c r="Z33" s="37">
        <f t="shared" si="58"/>
        <v>185117</v>
      </c>
      <c r="AA33" s="37">
        <f t="shared" si="58"/>
        <v>199937</v>
      </c>
      <c r="AB33" s="37">
        <f t="shared" si="58"/>
        <v>207417</v>
      </c>
      <c r="AC33" s="37">
        <f t="shared" si="58"/>
        <v>214897</v>
      </c>
      <c r="AD33" s="37">
        <f t="shared" si="58"/>
        <v>222319</v>
      </c>
      <c r="AE33" s="37">
        <f t="shared" si="58"/>
        <v>229799</v>
      </c>
      <c r="AF33" s="37">
        <f t="shared" si="58"/>
        <v>237279</v>
      </c>
      <c r="AG33" s="37">
        <f t="shared" si="58"/>
        <v>237279</v>
      </c>
      <c r="AH33" s="37">
        <f t="shared" si="58"/>
        <v>252239</v>
      </c>
      <c r="AI33" s="37">
        <f t="shared" si="58"/>
        <v>252239</v>
      </c>
      <c r="AJ33" s="37">
        <f t="shared" si="58"/>
        <v>267199</v>
      </c>
      <c r="AK33" s="37">
        <f t="shared" si="58"/>
        <v>274679</v>
      </c>
      <c r="AL33" s="37">
        <f t="shared" si="58"/>
        <v>283179</v>
      </c>
      <c r="AM33" s="37">
        <f t="shared" si="58"/>
        <v>283179</v>
      </c>
      <c r="AN33" s="37">
        <f t="shared" si="58"/>
        <v>283179</v>
      </c>
      <c r="AO33" s="37">
        <f t="shared" si="58"/>
        <v>300179</v>
      </c>
      <c r="AP33" s="37">
        <f t="shared" si="58"/>
        <v>308679</v>
      </c>
      <c r="AQ33" s="37">
        <f t="shared" si="58"/>
        <v>325679</v>
      </c>
      <c r="AR33" s="37">
        <f t="shared" si="58"/>
        <v>334179</v>
      </c>
      <c r="AS33" s="37">
        <f t="shared" si="58"/>
        <v>342679</v>
      </c>
      <c r="AT33" s="37">
        <f t="shared" si="58"/>
        <v>351231</v>
      </c>
      <c r="AU33" s="37">
        <f t="shared" si="58"/>
        <v>368231</v>
      </c>
      <c r="AV33" s="37">
        <f t="shared" si="58"/>
        <v>376734</v>
      </c>
      <c r="AW33" s="37">
        <f t="shared" si="58"/>
        <v>376734</v>
      </c>
      <c r="AX33" s="37">
        <f t="shared" si="58"/>
        <v>395608</v>
      </c>
      <c r="AY33" s="37">
        <f t="shared" si="58"/>
        <v>405983</v>
      </c>
      <c r="AZ33" s="37">
        <f t="shared" si="58"/>
        <v>416629</v>
      </c>
      <c r="BA33" s="37">
        <f t="shared" si="58"/>
        <v>426089</v>
      </c>
      <c r="BB33" s="37">
        <f t="shared" si="58"/>
        <v>436829</v>
      </c>
      <c r="BC33" s="37">
        <f t="shared" si="58"/>
        <v>446929</v>
      </c>
      <c r="BD33" s="37">
        <f t="shared" si="58"/>
        <v>456929</v>
      </c>
      <c r="BE33" s="37">
        <f t="shared" si="58"/>
        <v>466929</v>
      </c>
      <c r="BF33" s="37">
        <f t="shared" si="58"/>
        <v>476929</v>
      </c>
      <c r="BG33" s="37">
        <f t="shared" si="58"/>
        <v>486929</v>
      </c>
      <c r="BH33" s="37">
        <f t="shared" si="58"/>
        <v>496929</v>
      </c>
      <c r="BI33" s="37">
        <f t="shared" si="58"/>
        <v>506929</v>
      </c>
      <c r="BJ33" s="37">
        <f t="shared" si="58"/>
        <v>516929</v>
      </c>
      <c r="BK33" s="37">
        <f t="shared" si="58"/>
        <v>526929</v>
      </c>
      <c r="BL33" s="37">
        <f t="shared" si="58"/>
        <v>536929</v>
      </c>
      <c r="BM33" s="37">
        <f t="shared" si="58"/>
        <v>546929</v>
      </c>
      <c r="BN33" s="207">
        <f t="shared" si="58"/>
        <v>556929</v>
      </c>
      <c r="BO33" s="37">
        <f t="shared" si="58"/>
        <v>566929</v>
      </c>
      <c r="BP33" s="37">
        <f t="shared" si="58"/>
        <v>576929</v>
      </c>
      <c r="BQ33" s="37">
        <f t="shared" si="58"/>
        <v>576929</v>
      </c>
      <c r="BR33" s="37">
        <f t="shared" si="58"/>
        <v>576929</v>
      </c>
      <c r="BS33" s="37">
        <f t="shared" si="58"/>
        <v>576929</v>
      </c>
      <c r="BT33" s="37">
        <f t="shared" ref="BT33:EE33" si="59">BS33+BT32</f>
        <v>576929</v>
      </c>
      <c r="BU33" s="37">
        <f t="shared" si="59"/>
        <v>576929</v>
      </c>
      <c r="BV33" s="37">
        <f t="shared" si="59"/>
        <v>576929</v>
      </c>
      <c r="BW33" s="37">
        <f t="shared" si="59"/>
        <v>576929</v>
      </c>
      <c r="BX33" s="37">
        <f t="shared" si="59"/>
        <v>576929</v>
      </c>
      <c r="BY33" s="37">
        <f t="shared" si="59"/>
        <v>576929</v>
      </c>
      <c r="BZ33" s="37">
        <f t="shared" si="59"/>
        <v>576929</v>
      </c>
      <c r="CA33" s="37">
        <f t="shared" si="59"/>
        <v>576929</v>
      </c>
      <c r="CB33" s="37">
        <f t="shared" si="59"/>
        <v>576929</v>
      </c>
      <c r="CC33" s="37">
        <f t="shared" si="59"/>
        <v>576929</v>
      </c>
      <c r="CD33" s="37">
        <f t="shared" si="59"/>
        <v>576929</v>
      </c>
      <c r="CE33" s="37">
        <f t="shared" si="59"/>
        <v>576929</v>
      </c>
      <c r="CF33" s="37">
        <f t="shared" si="59"/>
        <v>576929</v>
      </c>
      <c r="CG33" s="37">
        <f t="shared" si="59"/>
        <v>576929</v>
      </c>
      <c r="CH33" s="37">
        <f t="shared" si="59"/>
        <v>576929</v>
      </c>
      <c r="CI33" s="37">
        <f t="shared" si="59"/>
        <v>576929</v>
      </c>
      <c r="CJ33" s="37">
        <f t="shared" si="59"/>
        <v>576929</v>
      </c>
      <c r="CK33" s="37">
        <f t="shared" si="59"/>
        <v>576929</v>
      </c>
      <c r="CL33" s="37">
        <f t="shared" si="59"/>
        <v>576929</v>
      </c>
      <c r="CM33" s="37">
        <f t="shared" si="59"/>
        <v>576929</v>
      </c>
      <c r="CN33" s="37">
        <f t="shared" si="59"/>
        <v>576929</v>
      </c>
      <c r="CO33" s="37">
        <f t="shared" si="59"/>
        <v>576929</v>
      </c>
      <c r="CP33" s="37">
        <f t="shared" si="59"/>
        <v>576929</v>
      </c>
      <c r="CQ33" s="37">
        <f t="shared" si="59"/>
        <v>576929</v>
      </c>
      <c r="CR33" s="37">
        <f t="shared" si="59"/>
        <v>576929</v>
      </c>
      <c r="CS33" s="37">
        <f t="shared" si="59"/>
        <v>576929</v>
      </c>
      <c r="CT33" s="37">
        <f t="shared" si="59"/>
        <v>576929</v>
      </c>
      <c r="CU33" s="37">
        <f t="shared" si="59"/>
        <v>576929</v>
      </c>
      <c r="CV33" s="37">
        <f t="shared" si="59"/>
        <v>576929</v>
      </c>
      <c r="CW33" s="37">
        <f t="shared" si="59"/>
        <v>576929</v>
      </c>
      <c r="CX33" s="37">
        <f t="shared" si="59"/>
        <v>576929</v>
      </c>
      <c r="CY33" s="37">
        <f t="shared" si="59"/>
        <v>576929</v>
      </c>
      <c r="CZ33" s="37">
        <f t="shared" si="59"/>
        <v>576929</v>
      </c>
      <c r="DA33" s="37">
        <f t="shared" si="59"/>
        <v>576929</v>
      </c>
      <c r="DB33" s="37">
        <f t="shared" si="59"/>
        <v>576929</v>
      </c>
      <c r="DC33" s="37">
        <f t="shared" si="59"/>
        <v>576929</v>
      </c>
      <c r="DD33" s="37">
        <f t="shared" si="59"/>
        <v>576929</v>
      </c>
      <c r="DE33" s="37">
        <f t="shared" si="59"/>
        <v>576929</v>
      </c>
      <c r="DF33" s="37">
        <f t="shared" si="59"/>
        <v>576929</v>
      </c>
      <c r="DG33" s="37">
        <f t="shared" si="59"/>
        <v>576929</v>
      </c>
      <c r="DH33" s="37">
        <f t="shared" si="59"/>
        <v>576929</v>
      </c>
      <c r="DI33" s="37">
        <f t="shared" si="59"/>
        <v>576929</v>
      </c>
      <c r="DJ33" s="37">
        <f t="shared" si="59"/>
        <v>576929</v>
      </c>
      <c r="DK33" s="37">
        <f t="shared" si="59"/>
        <v>576929</v>
      </c>
      <c r="DL33" s="37">
        <f t="shared" si="59"/>
        <v>576929</v>
      </c>
      <c r="DM33" s="37">
        <f t="shared" si="59"/>
        <v>576929</v>
      </c>
      <c r="DN33" s="37">
        <f t="shared" si="59"/>
        <v>576929</v>
      </c>
      <c r="DO33" s="37">
        <f t="shared" si="59"/>
        <v>576929</v>
      </c>
      <c r="DP33" s="37">
        <f t="shared" si="59"/>
        <v>576929</v>
      </c>
      <c r="DQ33" s="37">
        <f t="shared" si="59"/>
        <v>576929</v>
      </c>
      <c r="DR33" s="37">
        <f t="shared" si="59"/>
        <v>576929</v>
      </c>
      <c r="DS33" s="37">
        <f t="shared" si="59"/>
        <v>576929</v>
      </c>
      <c r="DT33" s="37">
        <f t="shared" si="59"/>
        <v>576929</v>
      </c>
      <c r="DU33" s="37">
        <f t="shared" si="59"/>
        <v>576929</v>
      </c>
      <c r="DV33" s="37">
        <f t="shared" si="59"/>
        <v>576929</v>
      </c>
      <c r="DW33" s="37">
        <f t="shared" si="59"/>
        <v>576929</v>
      </c>
      <c r="DX33" s="37">
        <f t="shared" si="59"/>
        <v>576929</v>
      </c>
      <c r="DY33" s="37">
        <f t="shared" si="59"/>
        <v>576929</v>
      </c>
      <c r="DZ33" s="37">
        <f t="shared" si="59"/>
        <v>576929</v>
      </c>
      <c r="EA33" s="37">
        <f t="shared" si="59"/>
        <v>576929</v>
      </c>
      <c r="EB33" s="37">
        <f t="shared" si="59"/>
        <v>576929</v>
      </c>
      <c r="EC33" s="37">
        <f t="shared" si="59"/>
        <v>576929</v>
      </c>
      <c r="ED33" s="37">
        <f t="shared" si="59"/>
        <v>576929</v>
      </c>
      <c r="EE33" s="37">
        <f t="shared" si="59"/>
        <v>576929</v>
      </c>
      <c r="EF33" s="37">
        <f t="shared" ref="EF33:GQ33" si="60">EE33+EF32</f>
        <v>576929</v>
      </c>
      <c r="EG33" s="37">
        <f t="shared" si="60"/>
        <v>576929</v>
      </c>
      <c r="EH33" s="37">
        <f t="shared" si="60"/>
        <v>576929</v>
      </c>
      <c r="EI33" s="37">
        <f t="shared" si="60"/>
        <v>576929</v>
      </c>
      <c r="EJ33" s="37">
        <f t="shared" si="60"/>
        <v>576929</v>
      </c>
      <c r="EK33" s="37">
        <f t="shared" si="60"/>
        <v>576929</v>
      </c>
      <c r="EL33" s="37">
        <f t="shared" si="60"/>
        <v>576929</v>
      </c>
      <c r="EM33" s="37">
        <f t="shared" si="60"/>
        <v>576929</v>
      </c>
      <c r="EN33" s="37">
        <f t="shared" si="60"/>
        <v>576929</v>
      </c>
      <c r="EO33" s="37">
        <f t="shared" si="60"/>
        <v>576929</v>
      </c>
      <c r="EP33" s="37">
        <f t="shared" si="60"/>
        <v>576929</v>
      </c>
      <c r="EQ33" s="37">
        <f t="shared" si="60"/>
        <v>576929</v>
      </c>
      <c r="ER33" s="37">
        <f t="shared" si="60"/>
        <v>576929</v>
      </c>
      <c r="ES33" s="37">
        <f t="shared" si="60"/>
        <v>576929</v>
      </c>
      <c r="ET33" s="37">
        <f t="shared" si="60"/>
        <v>576929</v>
      </c>
      <c r="EU33" s="37">
        <f t="shared" si="60"/>
        <v>576929</v>
      </c>
      <c r="EV33" s="37">
        <f t="shared" si="60"/>
        <v>576929</v>
      </c>
      <c r="EW33" s="37">
        <f t="shared" si="60"/>
        <v>576929</v>
      </c>
      <c r="EX33" s="37">
        <f t="shared" si="60"/>
        <v>576929</v>
      </c>
      <c r="EY33" s="37">
        <f t="shared" si="60"/>
        <v>576929</v>
      </c>
      <c r="EZ33" s="37">
        <f t="shared" si="60"/>
        <v>576929</v>
      </c>
      <c r="FA33" s="37">
        <f t="shared" si="60"/>
        <v>576929</v>
      </c>
      <c r="FB33" s="37">
        <f t="shared" si="60"/>
        <v>576929</v>
      </c>
      <c r="FC33" s="37">
        <f t="shared" si="60"/>
        <v>576929</v>
      </c>
      <c r="FD33" s="37">
        <f t="shared" si="60"/>
        <v>576929</v>
      </c>
      <c r="FE33" s="37">
        <f t="shared" si="60"/>
        <v>576929</v>
      </c>
      <c r="FF33" s="37">
        <f t="shared" si="60"/>
        <v>576929</v>
      </c>
      <c r="FG33" s="37">
        <f t="shared" si="60"/>
        <v>576929</v>
      </c>
      <c r="FH33" s="37">
        <f t="shared" si="60"/>
        <v>576929</v>
      </c>
      <c r="FI33" s="37">
        <f t="shared" si="60"/>
        <v>576929</v>
      </c>
      <c r="FJ33" s="37">
        <f t="shared" si="60"/>
        <v>576929</v>
      </c>
      <c r="FK33" s="37">
        <f t="shared" si="60"/>
        <v>576929</v>
      </c>
      <c r="FL33" s="37">
        <f t="shared" si="60"/>
        <v>576929</v>
      </c>
      <c r="FM33" s="37">
        <f t="shared" si="60"/>
        <v>576929</v>
      </c>
      <c r="FN33" s="37">
        <f t="shared" si="60"/>
        <v>576929</v>
      </c>
      <c r="FO33" s="37">
        <f t="shared" si="60"/>
        <v>576929</v>
      </c>
      <c r="FP33" s="37">
        <f t="shared" si="60"/>
        <v>576929</v>
      </c>
      <c r="FQ33" s="37">
        <f t="shared" si="60"/>
        <v>576929</v>
      </c>
      <c r="FR33" s="37">
        <f t="shared" si="60"/>
        <v>576929</v>
      </c>
      <c r="FS33" s="37">
        <f t="shared" si="60"/>
        <v>576929</v>
      </c>
      <c r="FT33" s="37">
        <f t="shared" si="60"/>
        <v>576929</v>
      </c>
      <c r="FU33" s="37">
        <f t="shared" si="60"/>
        <v>576929</v>
      </c>
      <c r="FV33" s="37">
        <f t="shared" si="60"/>
        <v>576929</v>
      </c>
      <c r="FW33" s="37">
        <f t="shared" si="60"/>
        <v>576929</v>
      </c>
      <c r="FX33" s="37">
        <f t="shared" si="60"/>
        <v>576929</v>
      </c>
      <c r="FY33" s="37">
        <f t="shared" si="60"/>
        <v>576929</v>
      </c>
      <c r="FZ33" s="37">
        <f t="shared" si="60"/>
        <v>576929</v>
      </c>
      <c r="GA33" s="37">
        <f t="shared" si="60"/>
        <v>576929</v>
      </c>
      <c r="GB33" s="37">
        <f t="shared" si="60"/>
        <v>576929</v>
      </c>
      <c r="GC33" s="37">
        <f t="shared" si="60"/>
        <v>576929</v>
      </c>
      <c r="GD33" s="37">
        <f t="shared" si="60"/>
        <v>576929</v>
      </c>
      <c r="GE33" s="37">
        <f t="shared" si="60"/>
        <v>576929</v>
      </c>
      <c r="GF33" s="37">
        <f t="shared" si="60"/>
        <v>576929</v>
      </c>
      <c r="GG33" s="37">
        <f t="shared" si="60"/>
        <v>576929</v>
      </c>
      <c r="GH33" s="37">
        <f t="shared" si="60"/>
        <v>576929</v>
      </c>
      <c r="GI33" s="37">
        <f t="shared" si="60"/>
        <v>576929</v>
      </c>
      <c r="GJ33" s="37">
        <f t="shared" si="60"/>
        <v>576929</v>
      </c>
      <c r="GK33" s="37">
        <f t="shared" si="60"/>
        <v>576929</v>
      </c>
      <c r="GL33" s="37">
        <f t="shared" si="60"/>
        <v>576929</v>
      </c>
      <c r="GM33" s="37">
        <f t="shared" si="60"/>
        <v>576929</v>
      </c>
      <c r="GN33" s="37">
        <f t="shared" si="60"/>
        <v>576929</v>
      </c>
      <c r="GO33" s="37">
        <f t="shared" si="60"/>
        <v>576929</v>
      </c>
      <c r="GP33" s="37">
        <f t="shared" si="60"/>
        <v>576929</v>
      </c>
      <c r="GQ33" s="37">
        <f t="shared" si="60"/>
        <v>576929</v>
      </c>
      <c r="GR33" s="37">
        <f t="shared" ref="GR33:JC33" si="61">GQ33+GR32</f>
        <v>576929</v>
      </c>
      <c r="GS33" s="37">
        <f t="shared" si="61"/>
        <v>576929</v>
      </c>
      <c r="GT33" s="37">
        <f t="shared" si="61"/>
        <v>576929</v>
      </c>
      <c r="GU33" s="37">
        <f t="shared" si="61"/>
        <v>576929</v>
      </c>
      <c r="GV33" s="37">
        <f t="shared" si="61"/>
        <v>576929</v>
      </c>
      <c r="GW33" s="37">
        <f t="shared" si="61"/>
        <v>576929</v>
      </c>
      <c r="GX33" s="37">
        <f t="shared" si="61"/>
        <v>576929</v>
      </c>
      <c r="GY33" s="37">
        <f t="shared" si="61"/>
        <v>576929</v>
      </c>
      <c r="GZ33" s="37">
        <f t="shared" si="61"/>
        <v>576929</v>
      </c>
      <c r="HA33" s="37">
        <f t="shared" si="61"/>
        <v>576929</v>
      </c>
      <c r="HB33" s="37">
        <f t="shared" si="61"/>
        <v>576929</v>
      </c>
      <c r="HC33" s="37">
        <f t="shared" si="61"/>
        <v>576929</v>
      </c>
      <c r="HD33" s="37">
        <f t="shared" si="61"/>
        <v>576929</v>
      </c>
      <c r="HE33" s="37">
        <f t="shared" si="61"/>
        <v>576929</v>
      </c>
      <c r="HF33" s="37">
        <f t="shared" si="61"/>
        <v>576929</v>
      </c>
      <c r="HG33" s="37">
        <f t="shared" si="61"/>
        <v>576929</v>
      </c>
      <c r="HH33" s="37">
        <f t="shared" si="61"/>
        <v>576929</v>
      </c>
      <c r="HI33" s="37">
        <f t="shared" si="61"/>
        <v>576929</v>
      </c>
      <c r="HJ33" s="37">
        <f t="shared" si="61"/>
        <v>576929</v>
      </c>
      <c r="HK33" s="37">
        <f t="shared" si="61"/>
        <v>576929</v>
      </c>
      <c r="HL33" s="37">
        <f t="shared" si="61"/>
        <v>576929</v>
      </c>
      <c r="HM33" s="37">
        <f t="shared" si="61"/>
        <v>576929</v>
      </c>
      <c r="HN33" s="37">
        <f t="shared" si="61"/>
        <v>576929</v>
      </c>
      <c r="HO33" s="37">
        <f t="shared" si="61"/>
        <v>576929</v>
      </c>
      <c r="HP33" s="37">
        <f t="shared" si="61"/>
        <v>576929</v>
      </c>
      <c r="HQ33" s="37">
        <f t="shared" si="61"/>
        <v>576929</v>
      </c>
      <c r="HR33" s="37">
        <f t="shared" si="61"/>
        <v>576929</v>
      </c>
      <c r="HS33" s="37">
        <f t="shared" si="61"/>
        <v>576929</v>
      </c>
      <c r="HT33" s="37">
        <f t="shared" si="61"/>
        <v>576929</v>
      </c>
      <c r="HU33" s="37">
        <f t="shared" si="61"/>
        <v>576929</v>
      </c>
      <c r="HV33" s="37">
        <f t="shared" si="61"/>
        <v>576929</v>
      </c>
      <c r="HW33" s="37">
        <f t="shared" si="61"/>
        <v>576929</v>
      </c>
      <c r="HX33" s="37">
        <f t="shared" si="61"/>
        <v>576929</v>
      </c>
      <c r="HY33" s="37">
        <f t="shared" si="61"/>
        <v>576929</v>
      </c>
      <c r="HZ33" s="37">
        <f t="shared" si="61"/>
        <v>576929</v>
      </c>
      <c r="IA33" s="37">
        <f t="shared" si="61"/>
        <v>576929</v>
      </c>
      <c r="IB33" s="37">
        <f t="shared" si="61"/>
        <v>576929</v>
      </c>
      <c r="IC33" s="37">
        <f t="shared" si="61"/>
        <v>576929</v>
      </c>
      <c r="ID33" s="37">
        <f t="shared" si="61"/>
        <v>576929</v>
      </c>
      <c r="IE33" s="37">
        <f t="shared" si="61"/>
        <v>576929</v>
      </c>
      <c r="IF33" s="37">
        <f t="shared" si="61"/>
        <v>576929</v>
      </c>
      <c r="IG33" s="37">
        <f t="shared" si="61"/>
        <v>576929</v>
      </c>
      <c r="IH33" s="37">
        <f t="shared" si="61"/>
        <v>576929</v>
      </c>
      <c r="II33" s="37">
        <f t="shared" si="61"/>
        <v>576929</v>
      </c>
      <c r="IJ33" s="37">
        <f t="shared" si="61"/>
        <v>576929</v>
      </c>
      <c r="IK33" s="37">
        <f t="shared" si="61"/>
        <v>576929</v>
      </c>
      <c r="IL33" s="37">
        <f t="shared" si="61"/>
        <v>576929</v>
      </c>
      <c r="IM33" s="37">
        <f t="shared" si="61"/>
        <v>576929</v>
      </c>
      <c r="IN33" s="37">
        <f t="shared" si="61"/>
        <v>576929</v>
      </c>
      <c r="IO33" s="37">
        <f t="shared" si="61"/>
        <v>576929</v>
      </c>
      <c r="IP33" s="37">
        <f t="shared" si="61"/>
        <v>576929</v>
      </c>
      <c r="IQ33" s="37">
        <f t="shared" si="61"/>
        <v>576929</v>
      </c>
      <c r="IR33" s="37">
        <f t="shared" si="61"/>
        <v>576929</v>
      </c>
      <c r="IS33" s="37">
        <f t="shared" si="61"/>
        <v>576929</v>
      </c>
      <c r="IT33" s="37">
        <f t="shared" si="61"/>
        <v>576929</v>
      </c>
      <c r="IU33" s="37">
        <f t="shared" si="61"/>
        <v>576929</v>
      </c>
      <c r="IV33" s="37">
        <f t="shared" si="61"/>
        <v>576929</v>
      </c>
      <c r="IW33" s="37">
        <f t="shared" si="61"/>
        <v>576929</v>
      </c>
      <c r="IX33" s="37">
        <f t="shared" si="61"/>
        <v>576929</v>
      </c>
      <c r="IY33" s="37">
        <f t="shared" si="61"/>
        <v>576929</v>
      </c>
      <c r="IZ33" s="37">
        <f t="shared" si="61"/>
        <v>576929</v>
      </c>
      <c r="JA33" s="37">
        <f t="shared" si="61"/>
        <v>576929</v>
      </c>
      <c r="JB33" s="37">
        <f t="shared" si="61"/>
        <v>576929</v>
      </c>
      <c r="JC33" s="37">
        <f t="shared" si="61"/>
        <v>576929</v>
      </c>
      <c r="JD33" s="37">
        <f t="shared" ref="JD33:KG33" si="62">JC33+JD32</f>
        <v>576929</v>
      </c>
      <c r="JE33" s="37">
        <f t="shared" si="62"/>
        <v>576929</v>
      </c>
      <c r="JF33" s="37">
        <f t="shared" si="62"/>
        <v>576929</v>
      </c>
      <c r="JG33" s="37">
        <f t="shared" si="62"/>
        <v>576929</v>
      </c>
      <c r="JH33" s="37">
        <f t="shared" si="62"/>
        <v>576929</v>
      </c>
      <c r="JI33" s="37">
        <f t="shared" si="62"/>
        <v>576929</v>
      </c>
      <c r="JJ33" s="37">
        <f t="shared" si="62"/>
        <v>576929</v>
      </c>
      <c r="JK33" s="37">
        <f t="shared" si="62"/>
        <v>576929</v>
      </c>
      <c r="JL33" s="37">
        <f t="shared" si="62"/>
        <v>576929</v>
      </c>
      <c r="JM33" s="37">
        <f t="shared" si="62"/>
        <v>576929</v>
      </c>
      <c r="JN33" s="37">
        <f t="shared" si="62"/>
        <v>576929</v>
      </c>
      <c r="JO33" s="37">
        <f t="shared" si="62"/>
        <v>576929</v>
      </c>
      <c r="JP33" s="37">
        <f t="shared" si="62"/>
        <v>576929</v>
      </c>
      <c r="JQ33" s="37">
        <f t="shared" si="62"/>
        <v>576929</v>
      </c>
      <c r="JR33" s="37">
        <f t="shared" si="62"/>
        <v>576929</v>
      </c>
      <c r="JS33" s="37">
        <f t="shared" si="62"/>
        <v>576929</v>
      </c>
      <c r="JT33" s="37">
        <f t="shared" si="62"/>
        <v>576929</v>
      </c>
      <c r="JU33" s="37">
        <f t="shared" si="62"/>
        <v>576929</v>
      </c>
      <c r="JV33" s="37">
        <f t="shared" si="62"/>
        <v>576929</v>
      </c>
      <c r="JW33" s="37">
        <f t="shared" si="62"/>
        <v>576929</v>
      </c>
      <c r="JX33" s="37">
        <f t="shared" si="62"/>
        <v>576929</v>
      </c>
      <c r="JY33" s="37">
        <f t="shared" si="62"/>
        <v>576929</v>
      </c>
      <c r="JZ33" s="37">
        <f t="shared" si="62"/>
        <v>576929</v>
      </c>
      <c r="KA33" s="37">
        <f t="shared" si="62"/>
        <v>576929</v>
      </c>
      <c r="KB33" s="37">
        <f t="shared" si="62"/>
        <v>576929</v>
      </c>
      <c r="KC33" s="37">
        <f t="shared" si="62"/>
        <v>576929</v>
      </c>
      <c r="KD33" s="37">
        <f t="shared" si="62"/>
        <v>576929</v>
      </c>
      <c r="KE33" s="37">
        <f t="shared" si="62"/>
        <v>576929</v>
      </c>
      <c r="KF33" s="37">
        <f t="shared" si="62"/>
        <v>576929</v>
      </c>
      <c r="KG33" s="38">
        <f t="shared" si="62"/>
        <v>576929</v>
      </c>
    </row>
    <row r="34" spans="1:293" s="1" customFormat="1" outlineLevel="1">
      <c r="B34" s="477" t="s">
        <v>717</v>
      </c>
      <c r="C34" s="60" t="s">
        <v>712</v>
      </c>
      <c r="D34" s="61">
        <f t="shared" si="47"/>
        <v>0</v>
      </c>
      <c r="E34" s="33">
        <f t="shared" ref="E34:BP34" si="63">E30-E32</f>
        <v>0</v>
      </c>
      <c r="F34" s="34">
        <f t="shared" si="63"/>
        <v>7002</v>
      </c>
      <c r="G34" s="34">
        <f t="shared" si="63"/>
        <v>8239</v>
      </c>
      <c r="H34" s="34">
        <f t="shared" si="63"/>
        <v>8395</v>
      </c>
      <c r="I34" s="34">
        <f t="shared" si="63"/>
        <v>8431</v>
      </c>
      <c r="J34" s="34">
        <f t="shared" si="63"/>
        <v>10259.163884258711</v>
      </c>
      <c r="K34" s="34">
        <f t="shared" si="63"/>
        <v>-37401</v>
      </c>
      <c r="L34" s="34">
        <f t="shared" si="63"/>
        <v>-17000</v>
      </c>
      <c r="M34" s="34">
        <f t="shared" si="63"/>
        <v>-8493</v>
      </c>
      <c r="N34" s="34">
        <f t="shared" si="63"/>
        <v>1511.8895961551498</v>
      </c>
      <c r="O34" s="34">
        <f t="shared" si="63"/>
        <v>3930.9758090699997</v>
      </c>
      <c r="P34" s="34">
        <f t="shared" si="63"/>
        <v>101.37006395999924</v>
      </c>
      <c r="Q34" s="34">
        <f t="shared" si="63"/>
        <v>9727.0073288500007</v>
      </c>
      <c r="R34" s="34">
        <f t="shared" si="63"/>
        <v>234.03551499999958</v>
      </c>
      <c r="S34" s="34">
        <f t="shared" si="63"/>
        <v>1346.1720000000005</v>
      </c>
      <c r="T34" s="34">
        <f t="shared" si="63"/>
        <v>2335.5400000000009</v>
      </c>
      <c r="U34" s="34">
        <f t="shared" si="63"/>
        <v>1378.5438720599996</v>
      </c>
      <c r="V34" s="34">
        <f t="shared" si="63"/>
        <v>3358.6759000000002</v>
      </c>
      <c r="W34" s="34">
        <f t="shared" si="63"/>
        <v>2166.4971000000005</v>
      </c>
      <c r="X34" s="34">
        <f t="shared" si="63"/>
        <v>-4559.1783102099998</v>
      </c>
      <c r="Y34" s="34">
        <f t="shared" si="63"/>
        <v>2953.3281000000006</v>
      </c>
      <c r="Z34" s="34">
        <f t="shared" si="63"/>
        <v>9892.4411</v>
      </c>
      <c r="AA34" s="34">
        <f t="shared" si="63"/>
        <v>-5374.906500000001</v>
      </c>
      <c r="AB34" s="34">
        <f t="shared" si="63"/>
        <v>1020</v>
      </c>
      <c r="AC34" s="34">
        <f t="shared" si="63"/>
        <v>2547.7327000000005</v>
      </c>
      <c r="AD34" s="34">
        <f t="shared" si="63"/>
        <v>3093.2047000000002</v>
      </c>
      <c r="AE34" s="34">
        <f t="shared" si="63"/>
        <v>4027.7093000000004</v>
      </c>
      <c r="AF34" s="34">
        <f t="shared" si="63"/>
        <v>2788.2332787899995</v>
      </c>
      <c r="AG34" s="34">
        <f t="shared" si="63"/>
        <v>10103.678922340001</v>
      </c>
      <c r="AH34" s="34">
        <f t="shared" si="63"/>
        <v>-6460</v>
      </c>
      <c r="AI34" s="34">
        <f t="shared" si="63"/>
        <v>12238</v>
      </c>
      <c r="AJ34" s="34">
        <f t="shared" si="63"/>
        <v>-3824.5689999999995</v>
      </c>
      <c r="AK34" s="34">
        <f t="shared" si="63"/>
        <v>1020</v>
      </c>
      <c r="AL34" s="34">
        <f t="shared" si="63"/>
        <v>0</v>
      </c>
      <c r="AM34" s="34">
        <f t="shared" si="63"/>
        <v>8500</v>
      </c>
      <c r="AN34" s="34">
        <f t="shared" si="63"/>
        <v>8500</v>
      </c>
      <c r="AO34" s="34">
        <f t="shared" si="63"/>
        <v>-8500</v>
      </c>
      <c r="AP34" s="34">
        <f t="shared" si="63"/>
        <v>0</v>
      </c>
      <c r="AQ34" s="34">
        <f t="shared" si="63"/>
        <v>-8500</v>
      </c>
      <c r="AR34" s="34">
        <f t="shared" si="63"/>
        <v>0</v>
      </c>
      <c r="AS34" s="34">
        <f t="shared" si="63"/>
        <v>0</v>
      </c>
      <c r="AT34" s="34">
        <f t="shared" si="63"/>
        <v>-52</v>
      </c>
      <c r="AU34" s="34">
        <f t="shared" si="63"/>
        <v>-8500</v>
      </c>
      <c r="AV34" s="34">
        <f t="shared" si="63"/>
        <v>-3</v>
      </c>
      <c r="AW34" s="34">
        <f t="shared" si="63"/>
        <v>8500</v>
      </c>
      <c r="AX34" s="34">
        <f t="shared" si="63"/>
        <v>-10374</v>
      </c>
      <c r="AY34" s="34">
        <f t="shared" si="63"/>
        <v>999</v>
      </c>
      <c r="AZ34" s="34">
        <f t="shared" si="63"/>
        <v>162</v>
      </c>
      <c r="BA34" s="34">
        <f t="shared" si="63"/>
        <v>640</v>
      </c>
      <c r="BB34" s="34">
        <f t="shared" si="63"/>
        <v>-640</v>
      </c>
      <c r="BC34" s="34">
        <f t="shared" si="63"/>
        <v>0</v>
      </c>
      <c r="BD34" s="34">
        <f t="shared" si="63"/>
        <v>100</v>
      </c>
      <c r="BE34" s="34">
        <f t="shared" si="63"/>
        <v>100</v>
      </c>
      <c r="BF34" s="34">
        <f t="shared" si="63"/>
        <v>0</v>
      </c>
      <c r="BG34" s="34">
        <f t="shared" si="63"/>
        <v>0</v>
      </c>
      <c r="BH34" s="34">
        <f t="shared" si="63"/>
        <v>0</v>
      </c>
      <c r="BI34" s="34">
        <f t="shared" si="63"/>
        <v>3738</v>
      </c>
      <c r="BJ34" s="34">
        <f t="shared" si="63"/>
        <v>0</v>
      </c>
      <c r="BK34" s="34">
        <f t="shared" si="63"/>
        <v>0</v>
      </c>
      <c r="BL34" s="34">
        <f t="shared" si="63"/>
        <v>0</v>
      </c>
      <c r="BM34" s="34">
        <f t="shared" si="63"/>
        <v>0</v>
      </c>
      <c r="BN34" s="206">
        <f t="shared" si="63"/>
        <v>0</v>
      </c>
      <c r="BO34" s="34">
        <f t="shared" si="63"/>
        <v>0</v>
      </c>
      <c r="BP34" s="34">
        <f t="shared" si="63"/>
        <v>0</v>
      </c>
      <c r="BQ34" s="34">
        <f t="shared" ref="BQ34:EB34" si="64">BQ30-BQ32</f>
        <v>10000</v>
      </c>
      <c r="BR34" s="34">
        <f t="shared" si="64"/>
        <v>10000</v>
      </c>
      <c r="BS34" s="34">
        <f t="shared" si="64"/>
        <v>10000</v>
      </c>
      <c r="BT34" s="34">
        <f t="shared" si="64"/>
        <v>10000</v>
      </c>
      <c r="BU34" s="34">
        <f t="shared" si="64"/>
        <v>13738</v>
      </c>
      <c r="BV34" s="34">
        <f t="shared" si="64"/>
        <v>10000</v>
      </c>
      <c r="BW34" s="34">
        <f t="shared" si="64"/>
        <v>10000</v>
      </c>
      <c r="BX34" s="34">
        <f t="shared" si="64"/>
        <v>10000</v>
      </c>
      <c r="BY34" s="34">
        <f t="shared" si="64"/>
        <v>10000</v>
      </c>
      <c r="BZ34" s="34">
        <f t="shared" si="64"/>
        <v>8930</v>
      </c>
      <c r="CA34" s="34">
        <f t="shared" si="64"/>
        <v>8930</v>
      </c>
      <c r="CB34" s="34">
        <f t="shared" si="64"/>
        <v>8930</v>
      </c>
      <c r="CC34" s="34">
        <f t="shared" si="64"/>
        <v>8930</v>
      </c>
      <c r="CD34" s="34">
        <f t="shared" si="64"/>
        <v>8930</v>
      </c>
      <c r="CE34" s="34">
        <f t="shared" si="64"/>
        <v>8930</v>
      </c>
      <c r="CF34" s="34">
        <f t="shared" si="64"/>
        <v>8930</v>
      </c>
      <c r="CG34" s="34">
        <f t="shared" si="64"/>
        <v>12668</v>
      </c>
      <c r="CH34" s="34">
        <f t="shared" si="64"/>
        <v>8930</v>
      </c>
      <c r="CI34" s="34">
        <f t="shared" si="64"/>
        <v>8930</v>
      </c>
      <c r="CJ34" s="34">
        <f t="shared" si="64"/>
        <v>8930</v>
      </c>
      <c r="CK34" s="34">
        <f t="shared" si="64"/>
        <v>8930</v>
      </c>
      <c r="CL34" s="34">
        <f t="shared" si="64"/>
        <v>11500</v>
      </c>
      <c r="CM34" s="34">
        <f t="shared" si="64"/>
        <v>11500</v>
      </c>
      <c r="CN34" s="34">
        <f t="shared" si="64"/>
        <v>11500</v>
      </c>
      <c r="CO34" s="34">
        <f t="shared" si="64"/>
        <v>11500</v>
      </c>
      <c r="CP34" s="34">
        <f t="shared" si="64"/>
        <v>11500</v>
      </c>
      <c r="CQ34" s="34">
        <f t="shared" si="64"/>
        <v>11500</v>
      </c>
      <c r="CR34" s="34">
        <f t="shared" si="64"/>
        <v>11500</v>
      </c>
      <c r="CS34" s="34">
        <f t="shared" si="64"/>
        <v>15238</v>
      </c>
      <c r="CT34" s="34">
        <f t="shared" si="64"/>
        <v>11500</v>
      </c>
      <c r="CU34" s="34">
        <f t="shared" si="64"/>
        <v>11500</v>
      </c>
      <c r="CV34" s="34">
        <f t="shared" si="64"/>
        <v>11500</v>
      </c>
      <c r="CW34" s="34">
        <f t="shared" si="64"/>
        <v>11500</v>
      </c>
      <c r="CX34" s="34">
        <f t="shared" si="64"/>
        <v>11500</v>
      </c>
      <c r="CY34" s="34">
        <f t="shared" si="64"/>
        <v>11500</v>
      </c>
      <c r="CZ34" s="34">
        <f t="shared" si="64"/>
        <v>11500</v>
      </c>
      <c r="DA34" s="34">
        <f t="shared" si="64"/>
        <v>11500</v>
      </c>
      <c r="DB34" s="34">
        <f t="shared" si="64"/>
        <v>11500</v>
      </c>
      <c r="DC34" s="34">
        <f t="shared" si="64"/>
        <v>11500</v>
      </c>
      <c r="DD34" s="34">
        <f t="shared" si="64"/>
        <v>11500</v>
      </c>
      <c r="DE34" s="34">
        <f t="shared" si="64"/>
        <v>15238</v>
      </c>
      <c r="DF34" s="34">
        <f t="shared" si="64"/>
        <v>11500</v>
      </c>
      <c r="DG34" s="34">
        <f t="shared" si="64"/>
        <v>11500</v>
      </c>
      <c r="DH34" s="34">
        <f t="shared" si="64"/>
        <v>11500</v>
      </c>
      <c r="DI34" s="34">
        <f t="shared" si="64"/>
        <v>11500</v>
      </c>
      <c r="DJ34" s="34">
        <f t="shared" si="64"/>
        <v>11500</v>
      </c>
      <c r="DK34" s="34">
        <f t="shared" si="64"/>
        <v>11500</v>
      </c>
      <c r="DL34" s="34">
        <f t="shared" si="64"/>
        <v>11500</v>
      </c>
      <c r="DM34" s="34">
        <f t="shared" si="64"/>
        <v>11500</v>
      </c>
      <c r="DN34" s="34">
        <f t="shared" si="64"/>
        <v>11500</v>
      </c>
      <c r="DO34" s="34">
        <f t="shared" si="64"/>
        <v>11500</v>
      </c>
      <c r="DP34" s="34">
        <f t="shared" si="64"/>
        <v>11500</v>
      </c>
      <c r="DQ34" s="34">
        <f t="shared" si="64"/>
        <v>15238</v>
      </c>
      <c r="DR34" s="34">
        <f t="shared" si="64"/>
        <v>11500</v>
      </c>
      <c r="DS34" s="34">
        <f t="shared" si="64"/>
        <v>11500</v>
      </c>
      <c r="DT34" s="34">
        <f t="shared" si="64"/>
        <v>11500</v>
      </c>
      <c r="DU34" s="34">
        <f t="shared" si="64"/>
        <v>11500</v>
      </c>
      <c r="DV34" s="34">
        <f t="shared" si="64"/>
        <v>11500</v>
      </c>
      <c r="DW34" s="34">
        <f t="shared" si="64"/>
        <v>11500</v>
      </c>
      <c r="DX34" s="34">
        <f t="shared" si="64"/>
        <v>11500</v>
      </c>
      <c r="DY34" s="34">
        <f t="shared" si="64"/>
        <v>11500</v>
      </c>
      <c r="DZ34" s="34">
        <f t="shared" si="64"/>
        <v>11500</v>
      </c>
      <c r="EA34" s="34">
        <f t="shared" si="64"/>
        <v>11500</v>
      </c>
      <c r="EB34" s="34">
        <f t="shared" si="64"/>
        <v>11500</v>
      </c>
      <c r="EC34" s="34">
        <f t="shared" ref="EC34:GN34" si="65">EC30-EC32</f>
        <v>15238</v>
      </c>
      <c r="ED34" s="34">
        <f t="shared" si="65"/>
        <v>11500</v>
      </c>
      <c r="EE34" s="34">
        <f t="shared" si="65"/>
        <v>11500</v>
      </c>
      <c r="EF34" s="34">
        <f t="shared" si="65"/>
        <v>11500</v>
      </c>
      <c r="EG34" s="34">
        <f t="shared" si="65"/>
        <v>11500</v>
      </c>
      <c r="EH34" s="34">
        <f t="shared" si="65"/>
        <v>11500</v>
      </c>
      <c r="EI34" s="34">
        <f t="shared" si="65"/>
        <v>11500</v>
      </c>
      <c r="EJ34" s="34">
        <f t="shared" si="65"/>
        <v>11500</v>
      </c>
      <c r="EK34" s="34">
        <f t="shared" si="65"/>
        <v>11500</v>
      </c>
      <c r="EL34" s="34">
        <f t="shared" si="65"/>
        <v>11500</v>
      </c>
      <c r="EM34" s="34">
        <f t="shared" si="65"/>
        <v>11500</v>
      </c>
      <c r="EN34" s="34">
        <f t="shared" si="65"/>
        <v>11500</v>
      </c>
      <c r="EO34" s="34">
        <f t="shared" si="65"/>
        <v>15238</v>
      </c>
      <c r="EP34" s="34">
        <f t="shared" si="65"/>
        <v>11500</v>
      </c>
      <c r="EQ34" s="34">
        <f t="shared" si="65"/>
        <v>11500</v>
      </c>
      <c r="ER34" s="34">
        <f t="shared" si="65"/>
        <v>11500</v>
      </c>
      <c r="ES34" s="34">
        <f t="shared" si="65"/>
        <v>11500</v>
      </c>
      <c r="ET34" s="34">
        <f t="shared" si="65"/>
        <v>11500</v>
      </c>
      <c r="EU34" s="34">
        <f t="shared" si="65"/>
        <v>11500</v>
      </c>
      <c r="EV34" s="34">
        <f t="shared" si="65"/>
        <v>11500</v>
      </c>
      <c r="EW34" s="34">
        <f t="shared" si="65"/>
        <v>11500</v>
      </c>
      <c r="EX34" s="34">
        <f t="shared" si="65"/>
        <v>11500</v>
      </c>
      <c r="EY34" s="34">
        <f t="shared" si="65"/>
        <v>11500</v>
      </c>
      <c r="EZ34" s="34">
        <f t="shared" si="65"/>
        <v>11500</v>
      </c>
      <c r="FA34" s="34">
        <f t="shared" si="65"/>
        <v>15238</v>
      </c>
      <c r="FB34" s="34">
        <f t="shared" si="65"/>
        <v>11500</v>
      </c>
      <c r="FC34" s="34">
        <f t="shared" si="65"/>
        <v>11500</v>
      </c>
      <c r="FD34" s="34">
        <f t="shared" si="65"/>
        <v>11500</v>
      </c>
      <c r="FE34" s="34">
        <f t="shared" si="65"/>
        <v>11500</v>
      </c>
      <c r="FF34" s="34">
        <f t="shared" si="65"/>
        <v>10000</v>
      </c>
      <c r="FG34" s="34">
        <f t="shared" si="65"/>
        <v>10000</v>
      </c>
      <c r="FH34" s="34">
        <f t="shared" si="65"/>
        <v>10000</v>
      </c>
      <c r="FI34" s="34">
        <f t="shared" si="65"/>
        <v>10000</v>
      </c>
      <c r="FJ34" s="34">
        <f t="shared" si="65"/>
        <v>10000</v>
      </c>
      <c r="FK34" s="34">
        <f t="shared" si="65"/>
        <v>10000</v>
      </c>
      <c r="FL34" s="34">
        <f t="shared" si="65"/>
        <v>10000</v>
      </c>
      <c r="FM34" s="34">
        <f t="shared" si="65"/>
        <v>13738</v>
      </c>
      <c r="FN34" s="34">
        <f t="shared" si="65"/>
        <v>10000</v>
      </c>
      <c r="FO34" s="34">
        <f t="shared" si="65"/>
        <v>10000</v>
      </c>
      <c r="FP34" s="34">
        <f t="shared" si="65"/>
        <v>10000</v>
      </c>
      <c r="FQ34" s="34">
        <f t="shared" si="65"/>
        <v>10000</v>
      </c>
      <c r="FR34" s="34">
        <f t="shared" si="65"/>
        <v>10000</v>
      </c>
      <c r="FS34" s="34">
        <f t="shared" si="65"/>
        <v>10000</v>
      </c>
      <c r="FT34" s="34">
        <f t="shared" si="65"/>
        <v>10000</v>
      </c>
      <c r="FU34" s="34">
        <f t="shared" si="65"/>
        <v>10000</v>
      </c>
      <c r="FV34" s="34">
        <f t="shared" si="65"/>
        <v>10000</v>
      </c>
      <c r="FW34" s="34">
        <f t="shared" si="65"/>
        <v>10000</v>
      </c>
      <c r="FX34" s="34">
        <f t="shared" si="65"/>
        <v>10000</v>
      </c>
      <c r="FY34" s="34">
        <f t="shared" si="65"/>
        <v>13738</v>
      </c>
      <c r="FZ34" s="34">
        <f t="shared" si="65"/>
        <v>10000</v>
      </c>
      <c r="GA34" s="34">
        <f t="shared" si="65"/>
        <v>10000</v>
      </c>
      <c r="GB34" s="34">
        <f t="shared" si="65"/>
        <v>10000</v>
      </c>
      <c r="GC34" s="34">
        <f t="shared" si="65"/>
        <v>10000</v>
      </c>
      <c r="GD34" s="34">
        <f t="shared" si="65"/>
        <v>10000</v>
      </c>
      <c r="GE34" s="34">
        <f t="shared" si="65"/>
        <v>10000</v>
      </c>
      <c r="GF34" s="34">
        <f t="shared" si="65"/>
        <v>10000</v>
      </c>
      <c r="GG34" s="34">
        <f t="shared" si="65"/>
        <v>10000</v>
      </c>
      <c r="GH34" s="34">
        <f t="shared" si="65"/>
        <v>10000</v>
      </c>
      <c r="GI34" s="34">
        <f t="shared" si="65"/>
        <v>10000</v>
      </c>
      <c r="GJ34" s="34">
        <f t="shared" si="65"/>
        <v>10000</v>
      </c>
      <c r="GK34" s="34">
        <f t="shared" si="65"/>
        <v>13738</v>
      </c>
      <c r="GL34" s="34">
        <f t="shared" si="65"/>
        <v>10000</v>
      </c>
      <c r="GM34" s="34">
        <f t="shared" si="65"/>
        <v>10000</v>
      </c>
      <c r="GN34" s="34">
        <f t="shared" si="65"/>
        <v>10000</v>
      </c>
      <c r="GO34" s="34">
        <f t="shared" ref="GO34:IZ34" si="66">GO30-GO32</f>
        <v>10000</v>
      </c>
      <c r="GP34" s="34">
        <f t="shared" si="66"/>
        <v>10000</v>
      </c>
      <c r="GQ34" s="34">
        <f t="shared" si="66"/>
        <v>10000</v>
      </c>
      <c r="GR34" s="34">
        <f t="shared" si="66"/>
        <v>10000</v>
      </c>
      <c r="GS34" s="34">
        <f t="shared" si="66"/>
        <v>10000</v>
      </c>
      <c r="GT34" s="34">
        <f t="shared" si="66"/>
        <v>10000</v>
      </c>
      <c r="GU34" s="34">
        <f t="shared" si="66"/>
        <v>10000</v>
      </c>
      <c r="GV34" s="34">
        <f t="shared" si="66"/>
        <v>10000</v>
      </c>
      <c r="GW34" s="34">
        <f t="shared" si="66"/>
        <v>13738</v>
      </c>
      <c r="GX34" s="34">
        <f t="shared" si="66"/>
        <v>10000</v>
      </c>
      <c r="GY34" s="34">
        <f t="shared" si="66"/>
        <v>10000</v>
      </c>
      <c r="GZ34" s="34">
        <f t="shared" si="66"/>
        <v>10000</v>
      </c>
      <c r="HA34" s="34">
        <f t="shared" si="66"/>
        <v>10000</v>
      </c>
      <c r="HB34" s="34">
        <f t="shared" si="66"/>
        <v>10000</v>
      </c>
      <c r="HC34" s="34">
        <f t="shared" si="66"/>
        <v>10000</v>
      </c>
      <c r="HD34" s="34">
        <f t="shared" si="66"/>
        <v>10000</v>
      </c>
      <c r="HE34" s="34">
        <f t="shared" si="66"/>
        <v>10000</v>
      </c>
      <c r="HF34" s="34">
        <f t="shared" si="66"/>
        <v>10000</v>
      </c>
      <c r="HG34" s="34">
        <f t="shared" si="66"/>
        <v>10000</v>
      </c>
      <c r="HH34" s="34">
        <f t="shared" si="66"/>
        <v>10000</v>
      </c>
      <c r="HI34" s="34">
        <f t="shared" si="66"/>
        <v>13738</v>
      </c>
      <c r="HJ34" s="34">
        <f t="shared" si="66"/>
        <v>10000</v>
      </c>
      <c r="HK34" s="34">
        <f t="shared" si="66"/>
        <v>10000</v>
      </c>
      <c r="HL34" s="34">
        <f t="shared" si="66"/>
        <v>10000</v>
      </c>
      <c r="HM34" s="34">
        <f t="shared" si="66"/>
        <v>10000</v>
      </c>
      <c r="HN34" s="34">
        <f t="shared" si="66"/>
        <v>10000</v>
      </c>
      <c r="HO34" s="34">
        <f t="shared" si="66"/>
        <v>10000</v>
      </c>
      <c r="HP34" s="34">
        <f t="shared" si="66"/>
        <v>10000</v>
      </c>
      <c r="HQ34" s="34">
        <f t="shared" si="66"/>
        <v>10000</v>
      </c>
      <c r="HR34" s="34">
        <f t="shared" si="66"/>
        <v>10000</v>
      </c>
      <c r="HS34" s="34">
        <f t="shared" si="66"/>
        <v>10000</v>
      </c>
      <c r="HT34" s="34">
        <f t="shared" si="66"/>
        <v>10000</v>
      </c>
      <c r="HU34" s="34">
        <f t="shared" si="66"/>
        <v>13738</v>
      </c>
      <c r="HV34" s="34">
        <f t="shared" si="66"/>
        <v>10000</v>
      </c>
      <c r="HW34" s="34">
        <f t="shared" si="66"/>
        <v>10000</v>
      </c>
      <c r="HX34" s="34">
        <f t="shared" si="66"/>
        <v>10000</v>
      </c>
      <c r="HY34" s="34">
        <f t="shared" si="66"/>
        <v>10000</v>
      </c>
      <c r="HZ34" s="34">
        <f t="shared" si="66"/>
        <v>10000</v>
      </c>
      <c r="IA34" s="34">
        <f t="shared" si="66"/>
        <v>10000</v>
      </c>
      <c r="IB34" s="34">
        <f t="shared" si="66"/>
        <v>10000</v>
      </c>
      <c r="IC34" s="34">
        <f t="shared" si="66"/>
        <v>10000</v>
      </c>
      <c r="ID34" s="34">
        <f t="shared" si="66"/>
        <v>10000</v>
      </c>
      <c r="IE34" s="34">
        <f t="shared" si="66"/>
        <v>10000</v>
      </c>
      <c r="IF34" s="34">
        <f t="shared" si="66"/>
        <v>10000</v>
      </c>
      <c r="IG34" s="34">
        <f t="shared" si="66"/>
        <v>13738</v>
      </c>
      <c r="IH34" s="34">
        <f t="shared" si="66"/>
        <v>10000</v>
      </c>
      <c r="II34" s="34">
        <f t="shared" si="66"/>
        <v>10000</v>
      </c>
      <c r="IJ34" s="34">
        <f t="shared" si="66"/>
        <v>10000</v>
      </c>
      <c r="IK34" s="34">
        <f t="shared" si="66"/>
        <v>10000</v>
      </c>
      <c r="IL34" s="34">
        <f t="shared" si="66"/>
        <v>10000</v>
      </c>
      <c r="IM34" s="34">
        <f t="shared" si="66"/>
        <v>10000</v>
      </c>
      <c r="IN34" s="34">
        <f t="shared" si="66"/>
        <v>10000</v>
      </c>
      <c r="IO34" s="34">
        <f t="shared" si="66"/>
        <v>10000</v>
      </c>
      <c r="IP34" s="34">
        <f t="shared" si="66"/>
        <v>10000</v>
      </c>
      <c r="IQ34" s="34">
        <f t="shared" si="66"/>
        <v>10000</v>
      </c>
      <c r="IR34" s="34">
        <f t="shared" si="66"/>
        <v>10000</v>
      </c>
      <c r="IS34" s="34">
        <f t="shared" si="66"/>
        <v>13738</v>
      </c>
      <c r="IT34" s="34">
        <f t="shared" si="66"/>
        <v>10000</v>
      </c>
      <c r="IU34" s="34">
        <f t="shared" si="66"/>
        <v>10000</v>
      </c>
      <c r="IV34" s="34">
        <f t="shared" si="66"/>
        <v>10000</v>
      </c>
      <c r="IW34" s="34">
        <f t="shared" si="66"/>
        <v>10000</v>
      </c>
      <c r="IX34" s="34">
        <f t="shared" si="66"/>
        <v>10000</v>
      </c>
      <c r="IY34" s="34">
        <f t="shared" si="66"/>
        <v>10000</v>
      </c>
      <c r="IZ34" s="34">
        <f t="shared" si="66"/>
        <v>10000</v>
      </c>
      <c r="JA34" s="34">
        <f t="shared" ref="JA34:KG34" si="67">JA30-JA32</f>
        <v>10000</v>
      </c>
      <c r="JB34" s="34">
        <f t="shared" si="67"/>
        <v>10000</v>
      </c>
      <c r="JC34" s="34">
        <f t="shared" si="67"/>
        <v>10000</v>
      </c>
      <c r="JD34" s="34">
        <f t="shared" si="67"/>
        <v>10000</v>
      </c>
      <c r="JE34" s="34">
        <f t="shared" si="67"/>
        <v>13738</v>
      </c>
      <c r="JF34" s="34">
        <f t="shared" si="67"/>
        <v>10000</v>
      </c>
      <c r="JG34" s="34">
        <f t="shared" si="67"/>
        <v>10000</v>
      </c>
      <c r="JH34" s="34">
        <f t="shared" si="67"/>
        <v>10000</v>
      </c>
      <c r="JI34" s="34">
        <f t="shared" si="67"/>
        <v>10000</v>
      </c>
      <c r="JJ34" s="34">
        <f t="shared" si="67"/>
        <v>10000</v>
      </c>
      <c r="JK34" s="34">
        <f t="shared" si="67"/>
        <v>10000</v>
      </c>
      <c r="JL34" s="34">
        <f t="shared" si="67"/>
        <v>10000</v>
      </c>
      <c r="JM34" s="34">
        <f t="shared" si="67"/>
        <v>10000</v>
      </c>
      <c r="JN34" s="34">
        <f t="shared" si="67"/>
        <v>10000</v>
      </c>
      <c r="JO34" s="34">
        <f t="shared" si="67"/>
        <v>10000</v>
      </c>
      <c r="JP34" s="34">
        <f t="shared" si="67"/>
        <v>10000</v>
      </c>
      <c r="JQ34" s="34">
        <f t="shared" si="67"/>
        <v>13738</v>
      </c>
      <c r="JR34" s="34">
        <f t="shared" si="67"/>
        <v>10000</v>
      </c>
      <c r="JS34" s="34">
        <f t="shared" si="67"/>
        <v>10000</v>
      </c>
      <c r="JT34" s="34">
        <f t="shared" si="67"/>
        <v>10000</v>
      </c>
      <c r="JU34" s="34">
        <f t="shared" si="67"/>
        <v>10000</v>
      </c>
      <c r="JV34" s="34">
        <f t="shared" si="67"/>
        <v>10000</v>
      </c>
      <c r="JW34" s="34">
        <f t="shared" si="67"/>
        <v>10000</v>
      </c>
      <c r="JX34" s="34">
        <f t="shared" si="67"/>
        <v>10000</v>
      </c>
      <c r="JY34" s="34">
        <f t="shared" si="67"/>
        <v>10000</v>
      </c>
      <c r="JZ34" s="34">
        <f t="shared" si="67"/>
        <v>10000</v>
      </c>
      <c r="KA34" s="34">
        <f t="shared" si="67"/>
        <v>10000</v>
      </c>
      <c r="KB34" s="34">
        <f t="shared" si="67"/>
        <v>10000</v>
      </c>
      <c r="KC34" s="34">
        <f t="shared" si="67"/>
        <v>13738</v>
      </c>
      <c r="KD34" s="34">
        <f t="shared" si="67"/>
        <v>10000</v>
      </c>
      <c r="KE34" s="34">
        <f t="shared" si="67"/>
        <v>10000</v>
      </c>
      <c r="KF34" s="34">
        <f t="shared" si="67"/>
        <v>10000</v>
      </c>
      <c r="KG34" s="35">
        <f t="shared" si="67"/>
        <v>10000</v>
      </c>
    </row>
    <row r="35" spans="1:293" s="1" customFormat="1" ht="16" outlineLevel="1" thickBot="1">
      <c r="B35" s="478"/>
      <c r="C35" s="62" t="s">
        <v>713</v>
      </c>
      <c r="D35" s="63">
        <f t="shared" si="47"/>
        <v>29658.545360273856</v>
      </c>
      <c r="E35" s="36">
        <f>E34</f>
        <v>0</v>
      </c>
      <c r="F35" s="37">
        <f>E35+F34</f>
        <v>7002</v>
      </c>
      <c r="G35" s="37">
        <f>F35+G34</f>
        <v>15241</v>
      </c>
      <c r="H35" s="37">
        <f t="shared" ref="H35:BS35" si="68">G35+H34</f>
        <v>23636</v>
      </c>
      <c r="I35" s="37">
        <f t="shared" si="68"/>
        <v>32067</v>
      </c>
      <c r="J35" s="37">
        <f t="shared" si="68"/>
        <v>42326.163884258713</v>
      </c>
      <c r="K35" s="37">
        <f t="shared" si="68"/>
        <v>4925.1638842587126</v>
      </c>
      <c r="L35" s="37">
        <f t="shared" si="68"/>
        <v>-12074.836115741287</v>
      </c>
      <c r="M35" s="37">
        <f t="shared" si="68"/>
        <v>-20567.836115741287</v>
      </c>
      <c r="N35" s="37">
        <f t="shared" si="68"/>
        <v>-19055.946519586138</v>
      </c>
      <c r="O35" s="37">
        <f t="shared" si="68"/>
        <v>-15124.970710516138</v>
      </c>
      <c r="P35" s="37">
        <f t="shared" si="68"/>
        <v>-15023.600646556139</v>
      </c>
      <c r="Q35" s="37">
        <f t="shared" si="68"/>
        <v>-5296.5933177061379</v>
      </c>
      <c r="R35" s="37">
        <f t="shared" si="68"/>
        <v>-5062.5578027061383</v>
      </c>
      <c r="S35" s="37">
        <f t="shared" si="68"/>
        <v>-3716.3858027061378</v>
      </c>
      <c r="T35" s="37">
        <f t="shared" si="68"/>
        <v>-1380.845802706137</v>
      </c>
      <c r="U35" s="37">
        <f t="shared" si="68"/>
        <v>-2.3019306461374072</v>
      </c>
      <c r="V35" s="37">
        <f t="shared" si="68"/>
        <v>3356.3739693538628</v>
      </c>
      <c r="W35" s="37">
        <f t="shared" si="68"/>
        <v>5522.8710693538633</v>
      </c>
      <c r="X35" s="37">
        <f t="shared" si="68"/>
        <v>963.69275914386344</v>
      </c>
      <c r="Y35" s="37">
        <f t="shared" si="68"/>
        <v>3917.0208591438641</v>
      </c>
      <c r="Z35" s="37">
        <f t="shared" si="68"/>
        <v>13809.461959143864</v>
      </c>
      <c r="AA35" s="37">
        <f t="shared" si="68"/>
        <v>8434.5554591438631</v>
      </c>
      <c r="AB35" s="37">
        <f t="shared" si="68"/>
        <v>9454.5554591438631</v>
      </c>
      <c r="AC35" s="37">
        <f t="shared" si="68"/>
        <v>12002.288159143864</v>
      </c>
      <c r="AD35" s="37">
        <f t="shared" si="68"/>
        <v>15095.492859143864</v>
      </c>
      <c r="AE35" s="37">
        <f t="shared" si="68"/>
        <v>19123.202159143864</v>
      </c>
      <c r="AF35" s="37">
        <f t="shared" si="68"/>
        <v>21911.435437933862</v>
      </c>
      <c r="AG35" s="37">
        <f t="shared" si="68"/>
        <v>32015.114360273863</v>
      </c>
      <c r="AH35" s="37">
        <f t="shared" si="68"/>
        <v>25555.114360273863</v>
      </c>
      <c r="AI35" s="37">
        <f t="shared" si="68"/>
        <v>37793.114360273859</v>
      </c>
      <c r="AJ35" s="37">
        <f t="shared" si="68"/>
        <v>33968.545360273856</v>
      </c>
      <c r="AK35" s="37">
        <f t="shared" si="68"/>
        <v>34988.545360273856</v>
      </c>
      <c r="AL35" s="37">
        <f t="shared" si="68"/>
        <v>34988.545360273856</v>
      </c>
      <c r="AM35" s="37">
        <f t="shared" si="68"/>
        <v>43488.545360273856</v>
      </c>
      <c r="AN35" s="37">
        <f t="shared" si="68"/>
        <v>51988.545360273856</v>
      </c>
      <c r="AO35" s="37">
        <f t="shared" si="68"/>
        <v>43488.545360273856</v>
      </c>
      <c r="AP35" s="37">
        <f t="shared" si="68"/>
        <v>43488.545360273856</v>
      </c>
      <c r="AQ35" s="37">
        <f t="shared" si="68"/>
        <v>34988.545360273856</v>
      </c>
      <c r="AR35" s="37">
        <f t="shared" si="68"/>
        <v>34988.545360273856</v>
      </c>
      <c r="AS35" s="37">
        <f t="shared" si="68"/>
        <v>34988.545360273856</v>
      </c>
      <c r="AT35" s="37">
        <f t="shared" si="68"/>
        <v>34936.545360273856</v>
      </c>
      <c r="AU35" s="37">
        <f t="shared" si="68"/>
        <v>26436.545360273856</v>
      </c>
      <c r="AV35" s="37">
        <f t="shared" si="68"/>
        <v>26433.545360273856</v>
      </c>
      <c r="AW35" s="37">
        <f t="shared" si="68"/>
        <v>34933.545360273856</v>
      </c>
      <c r="AX35" s="37">
        <f t="shared" si="68"/>
        <v>24559.545360273856</v>
      </c>
      <c r="AY35" s="37">
        <f t="shared" si="68"/>
        <v>25558.545360273856</v>
      </c>
      <c r="AZ35" s="37">
        <f t="shared" si="68"/>
        <v>25720.545360273856</v>
      </c>
      <c r="BA35" s="37">
        <f t="shared" si="68"/>
        <v>26360.545360273856</v>
      </c>
      <c r="BB35" s="37">
        <f t="shared" si="68"/>
        <v>25720.545360273856</v>
      </c>
      <c r="BC35" s="37">
        <f t="shared" si="68"/>
        <v>25720.545360273856</v>
      </c>
      <c r="BD35" s="37">
        <f t="shared" si="68"/>
        <v>25820.545360273856</v>
      </c>
      <c r="BE35" s="37">
        <f t="shared" si="68"/>
        <v>25920.545360273856</v>
      </c>
      <c r="BF35" s="37">
        <f t="shared" si="68"/>
        <v>25920.545360273856</v>
      </c>
      <c r="BG35" s="37">
        <f t="shared" si="68"/>
        <v>25920.545360273856</v>
      </c>
      <c r="BH35" s="37">
        <f t="shared" si="68"/>
        <v>25920.545360273856</v>
      </c>
      <c r="BI35" s="37">
        <f t="shared" si="68"/>
        <v>29658.545360273856</v>
      </c>
      <c r="BJ35" s="37">
        <f t="shared" si="68"/>
        <v>29658.545360273856</v>
      </c>
      <c r="BK35" s="37">
        <f t="shared" si="68"/>
        <v>29658.545360273856</v>
      </c>
      <c r="BL35" s="37">
        <f t="shared" si="68"/>
        <v>29658.545360273856</v>
      </c>
      <c r="BM35" s="37">
        <f t="shared" si="68"/>
        <v>29658.545360273856</v>
      </c>
      <c r="BN35" s="207">
        <f t="shared" si="68"/>
        <v>29658.545360273856</v>
      </c>
      <c r="BO35" s="37">
        <f t="shared" si="68"/>
        <v>29658.545360273856</v>
      </c>
      <c r="BP35" s="37">
        <f t="shared" si="68"/>
        <v>29658.545360273856</v>
      </c>
      <c r="BQ35" s="37">
        <f t="shared" si="68"/>
        <v>39658.545360273856</v>
      </c>
      <c r="BR35" s="37">
        <f t="shared" si="68"/>
        <v>49658.545360273856</v>
      </c>
      <c r="BS35" s="37">
        <f t="shared" si="68"/>
        <v>59658.545360273856</v>
      </c>
      <c r="BT35" s="37">
        <f t="shared" ref="BT35:EE35" si="69">BS35+BT34</f>
        <v>69658.545360273856</v>
      </c>
      <c r="BU35" s="37">
        <f t="shared" si="69"/>
        <v>83396.545360273856</v>
      </c>
      <c r="BV35" s="37">
        <f t="shared" si="69"/>
        <v>93396.545360273856</v>
      </c>
      <c r="BW35" s="37">
        <f t="shared" si="69"/>
        <v>103396.54536027386</v>
      </c>
      <c r="BX35" s="37">
        <f t="shared" si="69"/>
        <v>113396.54536027386</v>
      </c>
      <c r="BY35" s="37">
        <f t="shared" si="69"/>
        <v>123396.54536027386</v>
      </c>
      <c r="BZ35" s="37">
        <f t="shared" si="69"/>
        <v>132326.54536027386</v>
      </c>
      <c r="CA35" s="37">
        <f t="shared" si="69"/>
        <v>141256.54536027386</v>
      </c>
      <c r="CB35" s="37">
        <f t="shared" si="69"/>
        <v>150186.54536027386</v>
      </c>
      <c r="CC35" s="37">
        <f t="shared" si="69"/>
        <v>159116.54536027386</v>
      </c>
      <c r="CD35" s="37">
        <f t="shared" si="69"/>
        <v>168046.54536027386</v>
      </c>
      <c r="CE35" s="37">
        <f t="shared" si="69"/>
        <v>176976.54536027386</v>
      </c>
      <c r="CF35" s="37">
        <f t="shared" si="69"/>
        <v>185906.54536027386</v>
      </c>
      <c r="CG35" s="37">
        <f t="shared" si="69"/>
        <v>198574.54536027386</v>
      </c>
      <c r="CH35" s="37">
        <f t="shared" si="69"/>
        <v>207504.54536027386</v>
      </c>
      <c r="CI35" s="37">
        <f t="shared" si="69"/>
        <v>216434.54536027386</v>
      </c>
      <c r="CJ35" s="37">
        <f t="shared" si="69"/>
        <v>225364.54536027386</v>
      </c>
      <c r="CK35" s="37">
        <f t="shared" si="69"/>
        <v>234294.54536027386</v>
      </c>
      <c r="CL35" s="37">
        <f t="shared" si="69"/>
        <v>245794.54536027386</v>
      </c>
      <c r="CM35" s="37">
        <f t="shared" si="69"/>
        <v>257294.54536027386</v>
      </c>
      <c r="CN35" s="37">
        <f t="shared" si="69"/>
        <v>268794.54536027386</v>
      </c>
      <c r="CO35" s="37">
        <f t="shared" si="69"/>
        <v>280294.54536027386</v>
      </c>
      <c r="CP35" s="37">
        <f t="shared" si="69"/>
        <v>291794.54536027386</v>
      </c>
      <c r="CQ35" s="37">
        <f t="shared" si="69"/>
        <v>303294.54536027386</v>
      </c>
      <c r="CR35" s="37">
        <f t="shared" si="69"/>
        <v>314794.54536027386</v>
      </c>
      <c r="CS35" s="37">
        <f t="shared" si="69"/>
        <v>330032.54536027386</v>
      </c>
      <c r="CT35" s="37">
        <f t="shared" si="69"/>
        <v>341532.54536027386</v>
      </c>
      <c r="CU35" s="37">
        <f t="shared" si="69"/>
        <v>353032.54536027386</v>
      </c>
      <c r="CV35" s="37">
        <f t="shared" si="69"/>
        <v>364532.54536027386</v>
      </c>
      <c r="CW35" s="37">
        <f t="shared" si="69"/>
        <v>376032.54536027386</v>
      </c>
      <c r="CX35" s="37">
        <f t="shared" si="69"/>
        <v>387532.54536027386</v>
      </c>
      <c r="CY35" s="37">
        <f t="shared" si="69"/>
        <v>399032.54536027386</v>
      </c>
      <c r="CZ35" s="37">
        <f t="shared" si="69"/>
        <v>410532.54536027386</v>
      </c>
      <c r="DA35" s="37">
        <f t="shared" si="69"/>
        <v>422032.54536027386</v>
      </c>
      <c r="DB35" s="37">
        <f t="shared" si="69"/>
        <v>433532.54536027386</v>
      </c>
      <c r="DC35" s="37">
        <f t="shared" si="69"/>
        <v>445032.54536027386</v>
      </c>
      <c r="DD35" s="37">
        <f t="shared" si="69"/>
        <v>456532.54536027386</v>
      </c>
      <c r="DE35" s="37">
        <f t="shared" si="69"/>
        <v>471770.54536027386</v>
      </c>
      <c r="DF35" s="37">
        <f t="shared" si="69"/>
        <v>483270.54536027386</v>
      </c>
      <c r="DG35" s="37">
        <f t="shared" si="69"/>
        <v>494770.54536027386</v>
      </c>
      <c r="DH35" s="37">
        <f t="shared" si="69"/>
        <v>506270.54536027386</v>
      </c>
      <c r="DI35" s="37">
        <f t="shared" si="69"/>
        <v>517770.54536027386</v>
      </c>
      <c r="DJ35" s="37">
        <f t="shared" si="69"/>
        <v>529270.54536027391</v>
      </c>
      <c r="DK35" s="37">
        <f t="shared" si="69"/>
        <v>540770.54536027391</v>
      </c>
      <c r="DL35" s="37">
        <f t="shared" si="69"/>
        <v>552270.54536027391</v>
      </c>
      <c r="DM35" s="37">
        <f t="shared" si="69"/>
        <v>563770.54536027391</v>
      </c>
      <c r="DN35" s="37">
        <f t="shared" si="69"/>
        <v>575270.54536027391</v>
      </c>
      <c r="DO35" s="37">
        <f t="shared" si="69"/>
        <v>586770.54536027391</v>
      </c>
      <c r="DP35" s="37">
        <f t="shared" si="69"/>
        <v>598270.54536027391</v>
      </c>
      <c r="DQ35" s="37">
        <f t="shared" si="69"/>
        <v>613508.54536027391</v>
      </c>
      <c r="DR35" s="37">
        <f t="shared" si="69"/>
        <v>625008.54536027391</v>
      </c>
      <c r="DS35" s="37">
        <f t="shared" si="69"/>
        <v>636508.54536027391</v>
      </c>
      <c r="DT35" s="37">
        <f t="shared" si="69"/>
        <v>648008.54536027391</v>
      </c>
      <c r="DU35" s="37">
        <f t="shared" si="69"/>
        <v>659508.54536027391</v>
      </c>
      <c r="DV35" s="37">
        <f t="shared" si="69"/>
        <v>671008.54536027391</v>
      </c>
      <c r="DW35" s="37">
        <f t="shared" si="69"/>
        <v>682508.54536027391</v>
      </c>
      <c r="DX35" s="37">
        <f t="shared" si="69"/>
        <v>694008.54536027391</v>
      </c>
      <c r="DY35" s="37">
        <f t="shared" si="69"/>
        <v>705508.54536027391</v>
      </c>
      <c r="DZ35" s="37">
        <f t="shared" si="69"/>
        <v>717008.54536027391</v>
      </c>
      <c r="EA35" s="37">
        <f t="shared" si="69"/>
        <v>728508.54536027391</v>
      </c>
      <c r="EB35" s="37">
        <f t="shared" si="69"/>
        <v>740008.54536027391</v>
      </c>
      <c r="EC35" s="37">
        <f t="shared" si="69"/>
        <v>755246.54536027391</v>
      </c>
      <c r="ED35" s="37">
        <f t="shared" si="69"/>
        <v>766746.54536027391</v>
      </c>
      <c r="EE35" s="37">
        <f t="shared" si="69"/>
        <v>778246.54536027391</v>
      </c>
      <c r="EF35" s="37">
        <f t="shared" ref="EF35:GQ35" si="70">EE35+EF34</f>
        <v>789746.54536027391</v>
      </c>
      <c r="EG35" s="37">
        <f t="shared" si="70"/>
        <v>801246.54536027391</v>
      </c>
      <c r="EH35" s="37">
        <f t="shared" si="70"/>
        <v>812746.54536027391</v>
      </c>
      <c r="EI35" s="37">
        <f t="shared" si="70"/>
        <v>824246.54536027391</v>
      </c>
      <c r="EJ35" s="37">
        <f t="shared" si="70"/>
        <v>835746.54536027391</v>
      </c>
      <c r="EK35" s="37">
        <f t="shared" si="70"/>
        <v>847246.54536027391</v>
      </c>
      <c r="EL35" s="37">
        <f t="shared" si="70"/>
        <v>858746.54536027391</v>
      </c>
      <c r="EM35" s="37">
        <f t="shared" si="70"/>
        <v>870246.54536027391</v>
      </c>
      <c r="EN35" s="37">
        <f t="shared" si="70"/>
        <v>881746.54536027391</v>
      </c>
      <c r="EO35" s="37">
        <f t="shared" si="70"/>
        <v>896984.54536027391</v>
      </c>
      <c r="EP35" s="37">
        <f t="shared" si="70"/>
        <v>908484.54536027391</v>
      </c>
      <c r="EQ35" s="37">
        <f t="shared" si="70"/>
        <v>919984.54536027391</v>
      </c>
      <c r="ER35" s="37">
        <f t="shared" si="70"/>
        <v>931484.54536027391</v>
      </c>
      <c r="ES35" s="37">
        <f t="shared" si="70"/>
        <v>942984.54536027391</v>
      </c>
      <c r="ET35" s="37">
        <f t="shared" si="70"/>
        <v>954484.54536027391</v>
      </c>
      <c r="EU35" s="37">
        <f t="shared" si="70"/>
        <v>965984.54536027391</v>
      </c>
      <c r="EV35" s="37">
        <f t="shared" si="70"/>
        <v>977484.54536027391</v>
      </c>
      <c r="EW35" s="37">
        <f t="shared" si="70"/>
        <v>988984.54536027391</v>
      </c>
      <c r="EX35" s="37">
        <f t="shared" si="70"/>
        <v>1000484.5453602739</v>
      </c>
      <c r="EY35" s="37">
        <f t="shared" si="70"/>
        <v>1011984.5453602739</v>
      </c>
      <c r="EZ35" s="37">
        <f t="shared" si="70"/>
        <v>1023484.5453602739</v>
      </c>
      <c r="FA35" s="37">
        <f t="shared" si="70"/>
        <v>1038722.5453602739</v>
      </c>
      <c r="FB35" s="37">
        <f t="shared" si="70"/>
        <v>1050222.5453602739</v>
      </c>
      <c r="FC35" s="37">
        <f t="shared" si="70"/>
        <v>1061722.5453602739</v>
      </c>
      <c r="FD35" s="37">
        <f t="shared" si="70"/>
        <v>1073222.5453602739</v>
      </c>
      <c r="FE35" s="37">
        <f t="shared" si="70"/>
        <v>1084722.5453602739</v>
      </c>
      <c r="FF35" s="37">
        <f t="shared" si="70"/>
        <v>1094722.5453602739</v>
      </c>
      <c r="FG35" s="37">
        <f t="shared" si="70"/>
        <v>1104722.5453602739</v>
      </c>
      <c r="FH35" s="37">
        <f t="shared" si="70"/>
        <v>1114722.5453602739</v>
      </c>
      <c r="FI35" s="37">
        <f t="shared" si="70"/>
        <v>1124722.5453602739</v>
      </c>
      <c r="FJ35" s="37">
        <f t="shared" si="70"/>
        <v>1134722.5453602739</v>
      </c>
      <c r="FK35" s="37">
        <f t="shared" si="70"/>
        <v>1144722.5453602739</v>
      </c>
      <c r="FL35" s="37">
        <f t="shared" si="70"/>
        <v>1154722.5453602739</v>
      </c>
      <c r="FM35" s="37">
        <f t="shared" si="70"/>
        <v>1168460.5453602739</v>
      </c>
      <c r="FN35" s="37">
        <f t="shared" si="70"/>
        <v>1178460.5453602739</v>
      </c>
      <c r="FO35" s="37">
        <f t="shared" si="70"/>
        <v>1188460.5453602739</v>
      </c>
      <c r="FP35" s="37">
        <f t="shared" si="70"/>
        <v>1198460.5453602739</v>
      </c>
      <c r="FQ35" s="37">
        <f t="shared" si="70"/>
        <v>1208460.5453602739</v>
      </c>
      <c r="FR35" s="37">
        <f t="shared" si="70"/>
        <v>1218460.5453602739</v>
      </c>
      <c r="FS35" s="37">
        <f t="shared" si="70"/>
        <v>1228460.5453602739</v>
      </c>
      <c r="FT35" s="37">
        <f t="shared" si="70"/>
        <v>1238460.5453602739</v>
      </c>
      <c r="FU35" s="37">
        <f t="shared" si="70"/>
        <v>1248460.5453602739</v>
      </c>
      <c r="FV35" s="37">
        <f t="shared" si="70"/>
        <v>1258460.5453602739</v>
      </c>
      <c r="FW35" s="37">
        <f t="shared" si="70"/>
        <v>1268460.5453602739</v>
      </c>
      <c r="FX35" s="37">
        <f t="shared" si="70"/>
        <v>1278460.5453602739</v>
      </c>
      <c r="FY35" s="37">
        <f t="shared" si="70"/>
        <v>1292198.5453602739</v>
      </c>
      <c r="FZ35" s="37">
        <f t="shared" si="70"/>
        <v>1302198.5453602739</v>
      </c>
      <c r="GA35" s="37">
        <f t="shared" si="70"/>
        <v>1312198.5453602739</v>
      </c>
      <c r="GB35" s="37">
        <f t="shared" si="70"/>
        <v>1322198.5453602739</v>
      </c>
      <c r="GC35" s="37">
        <f t="shared" si="70"/>
        <v>1332198.5453602739</v>
      </c>
      <c r="GD35" s="37">
        <f t="shared" si="70"/>
        <v>1342198.5453602739</v>
      </c>
      <c r="GE35" s="37">
        <f t="shared" si="70"/>
        <v>1352198.5453602739</v>
      </c>
      <c r="GF35" s="37">
        <f t="shared" si="70"/>
        <v>1362198.5453602739</v>
      </c>
      <c r="GG35" s="37">
        <f t="shared" si="70"/>
        <v>1372198.5453602739</v>
      </c>
      <c r="GH35" s="37">
        <f t="shared" si="70"/>
        <v>1382198.5453602739</v>
      </c>
      <c r="GI35" s="37">
        <f t="shared" si="70"/>
        <v>1392198.5453602739</v>
      </c>
      <c r="GJ35" s="37">
        <f t="shared" si="70"/>
        <v>1402198.5453602739</v>
      </c>
      <c r="GK35" s="37">
        <f t="shared" si="70"/>
        <v>1415936.5453602739</v>
      </c>
      <c r="GL35" s="37">
        <f t="shared" si="70"/>
        <v>1425936.5453602739</v>
      </c>
      <c r="GM35" s="37">
        <f t="shared" si="70"/>
        <v>1435936.5453602739</v>
      </c>
      <c r="GN35" s="37">
        <f t="shared" si="70"/>
        <v>1445936.5453602739</v>
      </c>
      <c r="GO35" s="37">
        <f t="shared" si="70"/>
        <v>1455936.5453602739</v>
      </c>
      <c r="GP35" s="37">
        <f t="shared" si="70"/>
        <v>1465936.5453602739</v>
      </c>
      <c r="GQ35" s="37">
        <f t="shared" si="70"/>
        <v>1475936.5453602739</v>
      </c>
      <c r="GR35" s="37">
        <f t="shared" ref="GR35:JC35" si="71">GQ35+GR34</f>
        <v>1485936.5453602739</v>
      </c>
      <c r="GS35" s="37">
        <f t="shared" si="71"/>
        <v>1495936.5453602739</v>
      </c>
      <c r="GT35" s="37">
        <f t="shared" si="71"/>
        <v>1505936.5453602739</v>
      </c>
      <c r="GU35" s="37">
        <f t="shared" si="71"/>
        <v>1515936.5453602739</v>
      </c>
      <c r="GV35" s="37">
        <f t="shared" si="71"/>
        <v>1525936.5453602739</v>
      </c>
      <c r="GW35" s="37">
        <f t="shared" si="71"/>
        <v>1539674.5453602739</v>
      </c>
      <c r="GX35" s="37">
        <f t="shared" si="71"/>
        <v>1549674.5453602739</v>
      </c>
      <c r="GY35" s="37">
        <f t="shared" si="71"/>
        <v>1559674.5453602739</v>
      </c>
      <c r="GZ35" s="37">
        <f t="shared" si="71"/>
        <v>1569674.5453602739</v>
      </c>
      <c r="HA35" s="37">
        <f t="shared" si="71"/>
        <v>1579674.5453602739</v>
      </c>
      <c r="HB35" s="37">
        <f t="shared" si="71"/>
        <v>1589674.5453602739</v>
      </c>
      <c r="HC35" s="37">
        <f t="shared" si="71"/>
        <v>1599674.5453602739</v>
      </c>
      <c r="HD35" s="37">
        <f t="shared" si="71"/>
        <v>1609674.5453602739</v>
      </c>
      <c r="HE35" s="37">
        <f t="shared" si="71"/>
        <v>1619674.5453602739</v>
      </c>
      <c r="HF35" s="37">
        <f t="shared" si="71"/>
        <v>1629674.5453602739</v>
      </c>
      <c r="HG35" s="37">
        <f t="shared" si="71"/>
        <v>1639674.5453602739</v>
      </c>
      <c r="HH35" s="37">
        <f t="shared" si="71"/>
        <v>1649674.5453602739</v>
      </c>
      <c r="HI35" s="37">
        <f t="shared" si="71"/>
        <v>1663412.5453602739</v>
      </c>
      <c r="HJ35" s="37">
        <f t="shared" si="71"/>
        <v>1673412.5453602739</v>
      </c>
      <c r="HK35" s="37">
        <f t="shared" si="71"/>
        <v>1683412.5453602739</v>
      </c>
      <c r="HL35" s="37">
        <f t="shared" si="71"/>
        <v>1693412.5453602739</v>
      </c>
      <c r="HM35" s="37">
        <f t="shared" si="71"/>
        <v>1703412.5453602739</v>
      </c>
      <c r="HN35" s="37">
        <f t="shared" si="71"/>
        <v>1713412.5453602739</v>
      </c>
      <c r="HO35" s="37">
        <f t="shared" si="71"/>
        <v>1723412.5453602739</v>
      </c>
      <c r="HP35" s="37">
        <f t="shared" si="71"/>
        <v>1733412.5453602739</v>
      </c>
      <c r="HQ35" s="37">
        <f t="shared" si="71"/>
        <v>1743412.5453602739</v>
      </c>
      <c r="HR35" s="37">
        <f t="shared" si="71"/>
        <v>1753412.5453602739</v>
      </c>
      <c r="HS35" s="37">
        <f t="shared" si="71"/>
        <v>1763412.5453602739</v>
      </c>
      <c r="HT35" s="37">
        <f t="shared" si="71"/>
        <v>1773412.5453602739</v>
      </c>
      <c r="HU35" s="37">
        <f t="shared" si="71"/>
        <v>1787150.5453602739</v>
      </c>
      <c r="HV35" s="37">
        <f t="shared" si="71"/>
        <v>1797150.5453602739</v>
      </c>
      <c r="HW35" s="37">
        <f t="shared" si="71"/>
        <v>1807150.5453602739</v>
      </c>
      <c r="HX35" s="37">
        <f t="shared" si="71"/>
        <v>1817150.5453602739</v>
      </c>
      <c r="HY35" s="37">
        <f t="shared" si="71"/>
        <v>1827150.5453602739</v>
      </c>
      <c r="HZ35" s="37">
        <f t="shared" si="71"/>
        <v>1837150.5453602739</v>
      </c>
      <c r="IA35" s="37">
        <f t="shared" si="71"/>
        <v>1847150.5453602739</v>
      </c>
      <c r="IB35" s="37">
        <f t="shared" si="71"/>
        <v>1857150.5453602739</v>
      </c>
      <c r="IC35" s="37">
        <f t="shared" si="71"/>
        <v>1867150.5453602739</v>
      </c>
      <c r="ID35" s="37">
        <f t="shared" si="71"/>
        <v>1877150.5453602739</v>
      </c>
      <c r="IE35" s="37">
        <f t="shared" si="71"/>
        <v>1887150.5453602739</v>
      </c>
      <c r="IF35" s="37">
        <f t="shared" si="71"/>
        <v>1897150.5453602739</v>
      </c>
      <c r="IG35" s="37">
        <f t="shared" si="71"/>
        <v>1910888.5453602739</v>
      </c>
      <c r="IH35" s="37">
        <f t="shared" si="71"/>
        <v>1920888.5453602739</v>
      </c>
      <c r="II35" s="37">
        <f t="shared" si="71"/>
        <v>1930888.5453602739</v>
      </c>
      <c r="IJ35" s="37">
        <f t="shared" si="71"/>
        <v>1940888.5453602739</v>
      </c>
      <c r="IK35" s="37">
        <f t="shared" si="71"/>
        <v>1950888.5453602739</v>
      </c>
      <c r="IL35" s="37">
        <f t="shared" si="71"/>
        <v>1960888.5453602739</v>
      </c>
      <c r="IM35" s="37">
        <f t="shared" si="71"/>
        <v>1970888.5453602739</v>
      </c>
      <c r="IN35" s="37">
        <f t="shared" si="71"/>
        <v>1980888.5453602739</v>
      </c>
      <c r="IO35" s="37">
        <f t="shared" si="71"/>
        <v>1990888.5453602739</v>
      </c>
      <c r="IP35" s="37">
        <f t="shared" si="71"/>
        <v>2000888.5453602739</v>
      </c>
      <c r="IQ35" s="37">
        <f t="shared" si="71"/>
        <v>2010888.5453602739</v>
      </c>
      <c r="IR35" s="37">
        <f t="shared" si="71"/>
        <v>2020888.5453602739</v>
      </c>
      <c r="IS35" s="37">
        <f t="shared" si="71"/>
        <v>2034626.5453602739</v>
      </c>
      <c r="IT35" s="37">
        <f t="shared" si="71"/>
        <v>2044626.5453602739</v>
      </c>
      <c r="IU35" s="37">
        <f t="shared" si="71"/>
        <v>2054626.5453602739</v>
      </c>
      <c r="IV35" s="37">
        <f t="shared" si="71"/>
        <v>2064626.5453602739</v>
      </c>
      <c r="IW35" s="37">
        <f t="shared" si="71"/>
        <v>2074626.5453602739</v>
      </c>
      <c r="IX35" s="37">
        <f t="shared" si="71"/>
        <v>2084626.5453602739</v>
      </c>
      <c r="IY35" s="37">
        <f t="shared" si="71"/>
        <v>2094626.5453602739</v>
      </c>
      <c r="IZ35" s="37">
        <f t="shared" si="71"/>
        <v>2104626.5453602737</v>
      </c>
      <c r="JA35" s="37">
        <f t="shared" si="71"/>
        <v>2114626.5453602737</v>
      </c>
      <c r="JB35" s="37">
        <f t="shared" si="71"/>
        <v>2124626.5453602737</v>
      </c>
      <c r="JC35" s="37">
        <f t="shared" si="71"/>
        <v>2134626.5453602737</v>
      </c>
      <c r="JD35" s="37">
        <f t="shared" ref="JD35:KG35" si="72">JC35+JD34</f>
        <v>2144626.5453602737</v>
      </c>
      <c r="JE35" s="37">
        <f t="shared" si="72"/>
        <v>2158364.5453602737</v>
      </c>
      <c r="JF35" s="37">
        <f t="shared" si="72"/>
        <v>2168364.5453602737</v>
      </c>
      <c r="JG35" s="37">
        <f t="shared" si="72"/>
        <v>2178364.5453602737</v>
      </c>
      <c r="JH35" s="37">
        <f t="shared" si="72"/>
        <v>2188364.5453602737</v>
      </c>
      <c r="JI35" s="37">
        <f t="shared" si="72"/>
        <v>2198364.5453602737</v>
      </c>
      <c r="JJ35" s="37">
        <f t="shared" si="72"/>
        <v>2208364.5453602737</v>
      </c>
      <c r="JK35" s="37">
        <f t="shared" si="72"/>
        <v>2218364.5453602737</v>
      </c>
      <c r="JL35" s="37">
        <f t="shared" si="72"/>
        <v>2228364.5453602737</v>
      </c>
      <c r="JM35" s="37">
        <f t="shared" si="72"/>
        <v>2238364.5453602737</v>
      </c>
      <c r="JN35" s="37">
        <f t="shared" si="72"/>
        <v>2248364.5453602737</v>
      </c>
      <c r="JO35" s="37">
        <f t="shared" si="72"/>
        <v>2258364.5453602737</v>
      </c>
      <c r="JP35" s="37">
        <f t="shared" si="72"/>
        <v>2268364.5453602737</v>
      </c>
      <c r="JQ35" s="37">
        <f t="shared" si="72"/>
        <v>2282102.5453602737</v>
      </c>
      <c r="JR35" s="37">
        <f t="shared" si="72"/>
        <v>2292102.5453602737</v>
      </c>
      <c r="JS35" s="37">
        <f t="shared" si="72"/>
        <v>2302102.5453602737</v>
      </c>
      <c r="JT35" s="37">
        <f t="shared" si="72"/>
        <v>2312102.5453602737</v>
      </c>
      <c r="JU35" s="37">
        <f t="shared" si="72"/>
        <v>2322102.5453602737</v>
      </c>
      <c r="JV35" s="37">
        <f t="shared" si="72"/>
        <v>2332102.5453602737</v>
      </c>
      <c r="JW35" s="37">
        <f t="shared" si="72"/>
        <v>2342102.5453602737</v>
      </c>
      <c r="JX35" s="37">
        <f t="shared" si="72"/>
        <v>2352102.5453602737</v>
      </c>
      <c r="JY35" s="37">
        <f t="shared" si="72"/>
        <v>2362102.5453602737</v>
      </c>
      <c r="JZ35" s="37">
        <f t="shared" si="72"/>
        <v>2372102.5453602737</v>
      </c>
      <c r="KA35" s="37">
        <f t="shared" si="72"/>
        <v>2382102.5453602737</v>
      </c>
      <c r="KB35" s="37">
        <f t="shared" si="72"/>
        <v>2392102.5453602737</v>
      </c>
      <c r="KC35" s="37">
        <f t="shared" si="72"/>
        <v>2405840.5453602737</v>
      </c>
      <c r="KD35" s="37">
        <f t="shared" si="72"/>
        <v>2415840.5453602737</v>
      </c>
      <c r="KE35" s="37">
        <f t="shared" si="72"/>
        <v>2425840.5453602737</v>
      </c>
      <c r="KF35" s="37">
        <f t="shared" si="72"/>
        <v>2435840.5453602737</v>
      </c>
      <c r="KG35" s="38">
        <f t="shared" si="72"/>
        <v>2445840.5453602737</v>
      </c>
    </row>
    <row r="36" spans="1:293" s="50" customFormat="1" ht="16" outlineLevel="1" thickBot="1">
      <c r="B36" s="479" t="s">
        <v>718</v>
      </c>
      <c r="C36" s="480"/>
      <c r="D36" s="65">
        <f t="shared" si="47"/>
        <v>5.0561157656455177E-2</v>
      </c>
      <c r="E36" s="113" t="e">
        <f t="shared" ref="E36:BP36" si="73">E35/E31</f>
        <v>#DIV/0!</v>
      </c>
      <c r="F36" s="114">
        <f t="shared" si="73"/>
        <v>0.82376470588235295</v>
      </c>
      <c r="G36" s="114">
        <f t="shared" si="73"/>
        <v>0.89652941176470591</v>
      </c>
      <c r="H36" s="114">
        <f t="shared" si="73"/>
        <v>0.92690196078431375</v>
      </c>
      <c r="I36" s="114">
        <f t="shared" si="73"/>
        <v>0.94314705882352945</v>
      </c>
      <c r="J36" s="114">
        <f t="shared" si="73"/>
        <v>0.94581146523313109</v>
      </c>
      <c r="K36" s="114">
        <f>K35/K31</f>
        <v>9.2489319012135501E-2</v>
      </c>
      <c r="L36" s="114">
        <f t="shared" si="73"/>
        <v>-0.19554021910215919</v>
      </c>
      <c r="M36" s="114">
        <f t="shared" si="73"/>
        <v>-0.29277573464302353</v>
      </c>
      <c r="N36" s="114">
        <f t="shared" si="73"/>
        <v>-0.23743640830567747</v>
      </c>
      <c r="O36" s="114">
        <f t="shared" si="73"/>
        <v>-0.16301265235341963</v>
      </c>
      <c r="P36" s="114">
        <f t="shared" si="73"/>
        <v>-0.14818307904653744</v>
      </c>
      <c r="Q36" s="114">
        <f t="shared" si="73"/>
        <v>-4.7464593733276113E-2</v>
      </c>
      <c r="R36" s="114">
        <f t="shared" si="73"/>
        <v>-4.2074226235806284E-2</v>
      </c>
      <c r="S36" s="114">
        <f t="shared" si="73"/>
        <v>-2.8775595267622106E-2</v>
      </c>
      <c r="T36" s="114">
        <f t="shared" si="73"/>
        <v>-9.9401384287172868E-3</v>
      </c>
      <c r="U36" s="114">
        <f t="shared" si="73"/>
        <v>-1.5577298930139323E-5</v>
      </c>
      <c r="V36" s="114">
        <f t="shared" si="73"/>
        <v>2.1162059074496097E-2</v>
      </c>
      <c r="W36" s="114">
        <f t="shared" si="73"/>
        <v>3.2835168268806919E-2</v>
      </c>
      <c r="X36" s="114">
        <f t="shared" si="73"/>
        <v>5.3957951912508755E-3</v>
      </c>
      <c r="Y36" s="114">
        <f t="shared" si="73"/>
        <v>2.0721248171844044E-2</v>
      </c>
      <c r="Z36" s="114">
        <f t="shared" si="73"/>
        <v>6.9419934498106614E-2</v>
      </c>
      <c r="AA36" s="114">
        <f t="shared" si="73"/>
        <v>4.0478439778205026E-2</v>
      </c>
      <c r="AB36" s="114">
        <f t="shared" si="73"/>
        <v>4.3595184435909089E-2</v>
      </c>
      <c r="AC36" s="114">
        <f t="shared" si="73"/>
        <v>5.2896984633665461E-2</v>
      </c>
      <c r="AD36" s="114">
        <f t="shared" si="73"/>
        <v>6.3582861675171201E-2</v>
      </c>
      <c r="AE36" s="114">
        <f t="shared" si="73"/>
        <v>7.682401165211368E-2</v>
      </c>
      <c r="AF36" s="114">
        <f t="shared" si="73"/>
        <v>8.4537978420815646E-2</v>
      </c>
      <c r="AG36" s="114">
        <f t="shared" si="73"/>
        <v>0.11888531034674824</v>
      </c>
      <c r="AH36" s="114">
        <f t="shared" si="73"/>
        <v>9.199300143246085E-2</v>
      </c>
      <c r="AI36" s="114">
        <f t="shared" si="73"/>
        <v>0.1303066539498029</v>
      </c>
      <c r="AJ36" s="114">
        <f t="shared" si="73"/>
        <v>0.11278952823299318</v>
      </c>
      <c r="AK36" s="114">
        <f t="shared" si="73"/>
        <v>0.11298744697177562</v>
      </c>
      <c r="AL36" s="114">
        <f t="shared" si="73"/>
        <v>0.10996893262842045</v>
      </c>
      <c r="AM36" s="114">
        <f t="shared" si="73"/>
        <v>0.13312784198476585</v>
      </c>
      <c r="AN36" s="114">
        <f t="shared" si="73"/>
        <v>0.15511211058454669</v>
      </c>
      <c r="AO36" s="114">
        <f t="shared" si="73"/>
        <v>0.12654248545548261</v>
      </c>
      <c r="AP36" s="114">
        <f t="shared" si="73"/>
        <v>0.12348822579827531</v>
      </c>
      <c r="AQ36" s="114">
        <f t="shared" si="73"/>
        <v>9.7010517886558123E-2</v>
      </c>
      <c r="AR36" s="114">
        <f t="shared" si="73"/>
        <v>9.4776872452664362E-2</v>
      </c>
      <c r="AS36" s="114">
        <f t="shared" si="73"/>
        <v>9.2643770401019593E-2</v>
      </c>
      <c r="AT36" s="114">
        <f t="shared" si="73"/>
        <v>9.0469915921287267E-2</v>
      </c>
      <c r="AU36" s="114">
        <f t="shared" si="73"/>
        <v>6.6984340797876227E-2</v>
      </c>
      <c r="AV36" s="114">
        <f t="shared" si="73"/>
        <v>6.5564665768551939E-2</v>
      </c>
      <c r="AW36" s="115">
        <f t="shared" si="73"/>
        <v>8.4858633511421241E-2</v>
      </c>
      <c r="AX36" s="114">
        <f t="shared" si="73"/>
        <v>5.8451790557062677E-2</v>
      </c>
      <c r="AY36" s="114">
        <f t="shared" si="73"/>
        <v>5.9226152464500782E-2</v>
      </c>
      <c r="AZ36" s="114">
        <f t="shared" si="73"/>
        <v>5.814529624829981E-2</v>
      </c>
      <c r="BA36" s="115">
        <f t="shared" si="73"/>
        <v>5.8261845172777528E-2</v>
      </c>
      <c r="BB36" s="114">
        <f t="shared" si="73"/>
        <v>5.5606033166112963E-2</v>
      </c>
      <c r="BC36" s="115">
        <f t="shared" si="73"/>
        <v>5.4417793506325182E-2</v>
      </c>
      <c r="BD36" s="115">
        <f t="shared" si="73"/>
        <v>5.3486420874832935E-2</v>
      </c>
      <c r="BE36" s="115">
        <f t="shared" si="73"/>
        <v>5.2593221611528317E-2</v>
      </c>
      <c r="BF36" s="115">
        <f t="shared" si="73"/>
        <v>5.1547317879551247E-2</v>
      </c>
      <c r="BG36" s="115">
        <f t="shared" si="73"/>
        <v>5.0542202083975377E-2</v>
      </c>
      <c r="BH36" s="115">
        <f t="shared" si="73"/>
        <v>4.9575533899361222E-2</v>
      </c>
      <c r="BI36" s="115">
        <f t="shared" si="73"/>
        <v>5.5272519119616566E-2</v>
      </c>
      <c r="BJ36" s="115">
        <f t="shared" si="73"/>
        <v>5.4261290093474294E-2</v>
      </c>
      <c r="BK36" s="115">
        <f t="shared" si="73"/>
        <v>5.3286397813799735E-2</v>
      </c>
      <c r="BL36" s="115">
        <f t="shared" si="73"/>
        <v>5.2345918301848648E-2</v>
      </c>
      <c r="BM36" s="115">
        <f t="shared" si="73"/>
        <v>5.1438061052362954E-2</v>
      </c>
      <c r="BN36" s="208">
        <f t="shared" si="73"/>
        <v>5.0561157656455177E-2</v>
      </c>
      <c r="BO36" s="114">
        <f t="shared" si="73"/>
        <v>4.9713651568712068E-2</v>
      </c>
      <c r="BP36" s="114">
        <f t="shared" si="73"/>
        <v>4.889408888647491E-2</v>
      </c>
      <c r="BQ36" s="114">
        <f t="shared" ref="BQ36:EB36" si="74">BQ35/BQ31</f>
        <v>6.4319407128311773E-2</v>
      </c>
      <c r="BR36" s="114">
        <f t="shared" si="74"/>
        <v>7.9252365815412604E-2</v>
      </c>
      <c r="BS36" s="114">
        <f t="shared" si="74"/>
        <v>9.3716168019766038E-2</v>
      </c>
      <c r="BT36" s="114">
        <f t="shared" si="74"/>
        <v>0.10773258139616752</v>
      </c>
      <c r="BU36" s="114">
        <f t="shared" si="74"/>
        <v>0.12629610643757949</v>
      </c>
      <c r="BV36" s="114">
        <f t="shared" si="74"/>
        <v>0.13933012997449898</v>
      </c>
      <c r="BW36" s="114">
        <f t="shared" si="74"/>
        <v>0.15198098331809529</v>
      </c>
      <c r="BX36" s="114">
        <f t="shared" si="74"/>
        <v>0.16426531818562989</v>
      </c>
      <c r="BY36" s="114">
        <f t="shared" si="74"/>
        <v>0.17619883520997942</v>
      </c>
      <c r="BZ36" s="114">
        <f t="shared" si="74"/>
        <v>0.18657104089761781</v>
      </c>
      <c r="CA36" s="114">
        <f t="shared" si="74"/>
        <v>0.1966853082366247</v>
      </c>
      <c r="CB36" s="114">
        <f t="shared" si="74"/>
        <v>0.20655114076244771</v>
      </c>
      <c r="CC36" s="114">
        <f t="shared" si="74"/>
        <v>0.21617758080770769</v>
      </c>
      <c r="CD36" s="114">
        <f t="shared" si="74"/>
        <v>0.22557323714432229</v>
      </c>
      <c r="CE36" s="114">
        <f t="shared" si="74"/>
        <v>0.23474631066110663</v>
      </c>
      <c r="CF36" s="114">
        <f t="shared" si="74"/>
        <v>0.24370461823783193</v>
      </c>
      <c r="CG36" s="114">
        <f t="shared" si="74"/>
        <v>0.25605884918040261</v>
      </c>
      <c r="CH36" s="114">
        <f t="shared" si="74"/>
        <v>0.26452788332116955</v>
      </c>
      <c r="CI36" s="114">
        <f t="shared" si="74"/>
        <v>0.27280626470175018</v>
      </c>
      <c r="CJ36" s="114">
        <f t="shared" si="74"/>
        <v>0.28090035955489684</v>
      </c>
      <c r="CK36" s="114">
        <f t="shared" si="74"/>
        <v>0.28881625379379355</v>
      </c>
      <c r="CL36" s="114">
        <f t="shared" si="74"/>
        <v>0.2987571545100724</v>
      </c>
      <c r="CM36" s="114">
        <f t="shared" si="74"/>
        <v>0.30842397914956571</v>
      </c>
      <c r="CN36" s="114">
        <f t="shared" si="74"/>
        <v>0.31782790822711315</v>
      </c>
      <c r="CO36" s="114">
        <f t="shared" si="74"/>
        <v>0.32697952229306965</v>
      </c>
      <c r="CP36" s="114">
        <f t="shared" si="74"/>
        <v>0.33588884164439436</v>
      </c>
      <c r="CQ36" s="114">
        <f t="shared" si="74"/>
        <v>0.34456536292281975</v>
      </c>
      <c r="CR36" s="114">
        <f t="shared" si="74"/>
        <v>0.35301809288111896</v>
      </c>
      <c r="CS36" s="114">
        <f t="shared" si="74"/>
        <v>0.36388813511291096</v>
      </c>
      <c r="CT36" s="114">
        <f t="shared" si="74"/>
        <v>0.3718528522893193</v>
      </c>
      <c r="CU36" s="114">
        <f t="shared" si="74"/>
        <v>0.37962058444417346</v>
      </c>
      <c r="CV36" s="114">
        <f t="shared" si="74"/>
        <v>0.38719855012323035</v>
      </c>
      <c r="CW36" s="114">
        <f t="shared" si="74"/>
        <v>0.39459361942890581</v>
      </c>
      <c r="CX36" s="114">
        <f t="shared" si="74"/>
        <v>0.40181233479403411</v>
      </c>
      <c r="CY36" s="114">
        <f t="shared" si="74"/>
        <v>0.40886093028693254</v>
      </c>
      <c r="CZ36" s="114">
        <f t="shared" si="74"/>
        <v>0.41574534956750309</v>
      </c>
      <c r="DA36" s="114">
        <f t="shared" si="74"/>
        <v>0.42247126260307499</v>
      </c>
      <c r="DB36" s="114">
        <f t="shared" si="74"/>
        <v>0.42904408124279536</v>
      </c>
      <c r="DC36" s="114">
        <f t="shared" si="74"/>
        <v>0.43546897374048044</v>
      </c>
      <c r="DD36" s="114">
        <f t="shared" si="74"/>
        <v>0.44175087830783544</v>
      </c>
      <c r="DE36" s="114">
        <f t="shared" si="74"/>
        <v>0.44986244863699282</v>
      </c>
      <c r="DF36" s="114">
        <f t="shared" si="74"/>
        <v>0.45582979871591095</v>
      </c>
      <c r="DG36" s="114">
        <f t="shared" si="74"/>
        <v>0.46166908206902957</v>
      </c>
      <c r="DH36" s="114">
        <f t="shared" si="74"/>
        <v>0.46738437763273577</v>
      </c>
      <c r="DI36" s="114">
        <f t="shared" si="74"/>
        <v>0.47297959294380792</v>
      </c>
      <c r="DJ36" s="114">
        <f t="shared" si="74"/>
        <v>0.47845847304872824</v>
      </c>
      <c r="DK36" s="114">
        <f t="shared" si="74"/>
        <v>0.483824608862988</v>
      </c>
      <c r="DL36" s="114">
        <f t="shared" si="74"/>
        <v>0.48908144501959638</v>
      </c>
      <c r="DM36" s="114">
        <f t="shared" si="74"/>
        <v>0.49423228724283835</v>
      </c>
      <c r="DN36" s="114">
        <f t="shared" si="74"/>
        <v>0.49928030928045225</v>
      </c>
      <c r="DO36" s="114">
        <f t="shared" si="74"/>
        <v>0.50422855942477285</v>
      </c>
      <c r="DP36" s="114">
        <f t="shared" si="74"/>
        <v>0.50907996665099609</v>
      </c>
      <c r="DQ36" s="114">
        <f t="shared" si="74"/>
        <v>0.51536390779291308</v>
      </c>
      <c r="DR36" s="114">
        <f t="shared" si="74"/>
        <v>0.52000085010484576</v>
      </c>
      <c r="DS36" s="114">
        <f t="shared" si="74"/>
        <v>0.52454990188332473</v>
      </c>
      <c r="DT36" s="114">
        <f t="shared" si="74"/>
        <v>0.52901353853896627</v>
      </c>
      <c r="DU36" s="114">
        <f t="shared" si="74"/>
        <v>0.53339414338805613</v>
      </c>
      <c r="DV36" s="114">
        <f t="shared" si="74"/>
        <v>0.53769401189588928</v>
      </c>
      <c r="DW36" s="114">
        <f t="shared" si="74"/>
        <v>0.54191535568763438</v>
      </c>
      <c r="DX36" s="114">
        <f t="shared" si="74"/>
        <v>0.54606030634144398</v>
      </c>
      <c r="DY36" s="114">
        <f t="shared" si="74"/>
        <v>0.55013091897748223</v>
      </c>
      <c r="DZ36" s="114">
        <f t="shared" si="74"/>
        <v>0.55412917565556519</v>
      </c>
      <c r="EA36" s="114">
        <f t="shared" si="74"/>
        <v>0.55805698859321584</v>
      </c>
      <c r="EB36" s="114">
        <f t="shared" si="74"/>
        <v>0.56191620321511171</v>
      </c>
      <c r="EC36" s="114">
        <f t="shared" ref="EC36:GN36" si="75">EC35/EC31</f>
        <v>0.56692719513630241</v>
      </c>
      <c r="ED36" s="114">
        <f t="shared" si="75"/>
        <v>0.57063369799938546</v>
      </c>
      <c r="EE36" s="114">
        <f t="shared" si="75"/>
        <v>0.57427729420351736</v>
      </c>
      <c r="EF36" s="114">
        <f t="shared" si="75"/>
        <v>0.57785957174794278</v>
      </c>
      <c r="EG36" s="114">
        <f t="shared" si="75"/>
        <v>0.58138206562852435</v>
      </c>
      <c r="EH36" s="114">
        <f t="shared" si="75"/>
        <v>0.58484626003083995</v>
      </c>
      <c r="EI36" s="114">
        <f t="shared" si="75"/>
        <v>0.58825359041528347</v>
      </c>
      <c r="EJ36" s="114">
        <f t="shared" si="75"/>
        <v>0.59160544550032124</v>
      </c>
      <c r="EK36" s="114">
        <f t="shared" si="75"/>
        <v>0.59490316914966124</v>
      </c>
      <c r="EL36" s="114">
        <f t="shared" si="75"/>
        <v>0.59814806216872418</v>
      </c>
      <c r="EM36" s="114">
        <f t="shared" si="75"/>
        <v>0.60134138401545922</v>
      </c>
      <c r="EN36" s="114">
        <f t="shared" si="75"/>
        <v>0.60448435443023352</v>
      </c>
      <c r="EO36" s="114">
        <f t="shared" si="75"/>
        <v>0.60857337812240608</v>
      </c>
      <c r="EP36" s="114">
        <f t="shared" si="75"/>
        <v>0.61160378414344485</v>
      </c>
      <c r="EQ36" s="114">
        <f t="shared" si="75"/>
        <v>0.61458762813109169</v>
      </c>
      <c r="ER36" s="114">
        <f t="shared" si="75"/>
        <v>0.61752597503875872</v>
      </c>
      <c r="ES36" s="114">
        <f t="shared" si="75"/>
        <v>0.62041985758917162</v>
      </c>
      <c r="ET36" s="114">
        <f t="shared" si="75"/>
        <v>0.62327027748453545</v>
      </c>
      <c r="EU36" s="114">
        <f t="shared" si="75"/>
        <v>0.62607820656258117</v>
      </c>
      <c r="EV36" s="114">
        <f t="shared" si="75"/>
        <v>0.62884458790129605</v>
      </c>
      <c r="EW36" s="114">
        <f t="shared" si="75"/>
        <v>0.63157033687497466</v>
      </c>
      <c r="EX36" s="114">
        <f t="shared" si="75"/>
        <v>0.634256342164076</v>
      </c>
      <c r="EY36" s="114">
        <f t="shared" si="75"/>
        <v>0.636903466721227</v>
      </c>
      <c r="EZ36" s="114">
        <f t="shared" si="75"/>
        <v>0.6395125486955775</v>
      </c>
      <c r="FA36" s="114">
        <f t="shared" si="75"/>
        <v>0.64291248217674901</v>
      </c>
      <c r="FB36" s="114">
        <f t="shared" si="75"/>
        <v>0.64543622157070824</v>
      </c>
      <c r="FC36" s="114">
        <f t="shared" si="75"/>
        <v>0.64792453793270843</v>
      </c>
      <c r="FD36" s="114">
        <f t="shared" si="75"/>
        <v>0.65037817185812452</v>
      </c>
      <c r="FE36" s="114">
        <f t="shared" si="75"/>
        <v>0.65279784344020697</v>
      </c>
      <c r="FF36" s="114">
        <f t="shared" si="75"/>
        <v>0.6548748442214013</v>
      </c>
      <c r="FG36" s="114">
        <f t="shared" si="75"/>
        <v>0.65692714308635225</v>
      </c>
      <c r="FH36" s="114">
        <f t="shared" si="75"/>
        <v>0.65895517810251503</v>
      </c>
      <c r="FI36" s="114">
        <f t="shared" si="75"/>
        <v>0.66095937703987906</v>
      </c>
      <c r="FJ36" s="114">
        <f t="shared" si="75"/>
        <v>0.66294015767177306</v>
      </c>
      <c r="FK36" s="114">
        <f t="shared" si="75"/>
        <v>0.66489792806518733</v>
      </c>
      <c r="FL36" s="114">
        <f t="shared" si="75"/>
        <v>0.6668330868610356</v>
      </c>
      <c r="FM36" s="114">
        <f t="shared" si="75"/>
        <v>0.66945545105753845</v>
      </c>
      <c r="FN36" s="114">
        <f t="shared" si="75"/>
        <v>0.67133847781827161</v>
      </c>
      <c r="FO36" s="114">
        <f t="shared" si="75"/>
        <v>0.67320017187353265</v>
      </c>
      <c r="FP36" s="114">
        <f t="shared" si="75"/>
        <v>0.67504089369697984</v>
      </c>
      <c r="FQ36" s="114">
        <f t="shared" si="75"/>
        <v>0.67686099568619285</v>
      </c>
      <c r="FR36" s="114">
        <f t="shared" si="75"/>
        <v>0.67866082238758396</v>
      </c>
      <c r="FS36" s="114">
        <f t="shared" si="75"/>
        <v>0.68044071071383605</v>
      </c>
      <c r="FT36" s="114">
        <f t="shared" si="75"/>
        <v>0.6822009901541517</v>
      </c>
      <c r="FU36" s="114">
        <f t="shared" si="75"/>
        <v>0.68394198297759379</v>
      </c>
      <c r="FV36" s="114">
        <f t="shared" si="75"/>
        <v>0.68566400442977748</v>
      </c>
      <c r="FW36" s="114">
        <f t="shared" si="75"/>
        <v>0.68736736292316725</v>
      </c>
      <c r="FX36" s="114">
        <f t="shared" si="75"/>
        <v>0.68905236022122052</v>
      </c>
      <c r="FY36" s="114">
        <f t="shared" si="75"/>
        <v>0.69133781082403511</v>
      </c>
      <c r="FZ36" s="114">
        <f t="shared" si="75"/>
        <v>0.69298039325511096</v>
      </c>
      <c r="GA36" s="114">
        <f t="shared" si="75"/>
        <v>0.69460558583408183</v>
      </c>
      <c r="GB36" s="114">
        <f t="shared" si="75"/>
        <v>0.6962136632636996</v>
      </c>
      <c r="GC36" s="114">
        <f t="shared" si="75"/>
        <v>0.69780489449115002</v>
      </c>
      <c r="GD36" s="114">
        <f t="shared" si="75"/>
        <v>0.69937954285800519</v>
      </c>
      <c r="GE36" s="114">
        <f t="shared" si="75"/>
        <v>0.7009378662455128</v>
      </c>
      <c r="GF36" s="114">
        <f t="shared" si="75"/>
        <v>0.70248011721538861</v>
      </c>
      <c r="GG36" s="114">
        <f t="shared" si="75"/>
        <v>0.70400654314627675</v>
      </c>
      <c r="GH36" s="114">
        <f t="shared" si="75"/>
        <v>0.7055173863660289</v>
      </c>
      <c r="GI36" s="114">
        <f t="shared" si="75"/>
        <v>0.70701288427995446</v>
      </c>
      <c r="GJ36" s="114">
        <f t="shared" si="75"/>
        <v>0.70849326949518177</v>
      </c>
      <c r="GK36" s="114">
        <f t="shared" si="75"/>
        <v>0.71050279767082758</v>
      </c>
      <c r="GL36" s="114">
        <f t="shared" si="75"/>
        <v>0.7119482127312633</v>
      </c>
      <c r="GM36" s="114">
        <f t="shared" si="75"/>
        <v>0.71337926602706203</v>
      </c>
      <c r="GN36" s="114">
        <f t="shared" si="75"/>
        <v>0.71479617054961098</v>
      </c>
      <c r="GO36" s="114">
        <f t="shared" ref="GO36:IZ36" si="76">GO35/GO31</f>
        <v>0.71619913509933886</v>
      </c>
      <c r="GP36" s="114">
        <f t="shared" si="76"/>
        <v>0.71758836438829154</v>
      </c>
      <c r="GQ36" s="114">
        <f t="shared" si="76"/>
        <v>0.71896405913970862</v>
      </c>
      <c r="GR36" s="114">
        <f t="shared" si="76"/>
        <v>0.7203264161847055</v>
      </c>
      <c r="GS36" s="114">
        <f t="shared" si="76"/>
        <v>0.72167562855615563</v>
      </c>
      <c r="GT36" s="114">
        <f t="shared" si="76"/>
        <v>0.72301188557986917</v>
      </c>
      <c r="GU36" s="114">
        <f t="shared" si="76"/>
        <v>0.72433537296315653</v>
      </c>
      <c r="GV36" s="114">
        <f t="shared" si="76"/>
        <v>0.72564627288086681</v>
      </c>
      <c r="GW36" s="114">
        <f t="shared" si="76"/>
        <v>0.72742698968606379</v>
      </c>
      <c r="GX36" s="114">
        <f t="shared" si="76"/>
        <v>0.72870871899996736</v>
      </c>
      <c r="GY36" s="114">
        <f t="shared" si="76"/>
        <v>0.72997845049315502</v>
      </c>
      <c r="GZ36" s="114">
        <f t="shared" si="76"/>
        <v>0.73123635184196467</v>
      </c>
      <c r="HA36" s="114">
        <f t="shared" si="76"/>
        <v>0.73248258761272678</v>
      </c>
      <c r="HB36" s="114">
        <f t="shared" si="76"/>
        <v>0.73371731933353546</v>
      </c>
      <c r="HC36" s="114">
        <f t="shared" si="76"/>
        <v>0.73494070556404156</v>
      </c>
      <c r="HD36" s="114">
        <f t="shared" si="76"/>
        <v>0.73615290196333116</v>
      </c>
      <c r="HE36" s="114">
        <f t="shared" si="76"/>
        <v>0.73735406135594883</v>
      </c>
      <c r="HF36" s="114">
        <f t="shared" si="76"/>
        <v>0.73854433379612638</v>
      </c>
      <c r="HG36" s="114">
        <f t="shared" si="76"/>
        <v>0.73972386663027323</v>
      </c>
      <c r="HH36" s="114">
        <f t="shared" si="76"/>
        <v>0.74089280455778206</v>
      </c>
      <c r="HI36" s="114">
        <f t="shared" si="76"/>
        <v>0.74248167597712311</v>
      </c>
      <c r="HJ36" s="114">
        <f t="shared" si="76"/>
        <v>0.74362602815136891</v>
      </c>
      <c r="HK36" s="114">
        <f t="shared" si="76"/>
        <v>0.74476025484544917</v>
      </c>
      <c r="HL36" s="114">
        <f t="shared" si="76"/>
        <v>0.7458844898561513</v>
      </c>
      <c r="HM36" s="114">
        <f t="shared" si="76"/>
        <v>0.74699886463330212</v>
      </c>
      <c r="HN36" s="114">
        <f t="shared" si="76"/>
        <v>0.74810350833100392</v>
      </c>
      <c r="HO36" s="114">
        <f t="shared" si="76"/>
        <v>0.74919854785753448</v>
      </c>
      <c r="HP36" s="114">
        <f t="shared" si="76"/>
        <v>0.75028410792395039</v>
      </c>
      <c r="HQ36" s="114">
        <f t="shared" si="76"/>
        <v>0.75136031109143397</v>
      </c>
      <c r="HR36" s="114">
        <f t="shared" si="76"/>
        <v>0.75242727781742147</v>
      </c>
      <c r="HS36" s="114">
        <f t="shared" si="76"/>
        <v>0.753485126500548</v>
      </c>
      <c r="HT36" s="114">
        <f t="shared" si="76"/>
        <v>0.75453397352444584</v>
      </c>
      <c r="HU36" s="114">
        <f t="shared" si="76"/>
        <v>0.75596041125930946</v>
      </c>
      <c r="HV36" s="114">
        <f t="shared" si="76"/>
        <v>0.75698834475554644</v>
      </c>
      <c r="HW36" s="114">
        <f t="shared" si="76"/>
        <v>0.75800765493635558</v>
      </c>
      <c r="HX36" s="114">
        <f t="shared" si="76"/>
        <v>0.75901844985974332</v>
      </c>
      <c r="HY36" s="114">
        <f t="shared" si="76"/>
        <v>0.76002083578580526</v>
      </c>
      <c r="HZ36" s="114">
        <f t="shared" si="76"/>
        <v>0.76101491721396453</v>
      </c>
      <c r="IA36" s="114">
        <f t="shared" si="76"/>
        <v>0.76200079691928801</v>
      </c>
      <c r="IB36" s="114">
        <f t="shared" si="76"/>
        <v>0.76297857598790708</v>
      </c>
      <c r="IC36" s="114">
        <f t="shared" si="76"/>
        <v>0.76394835385156967</v>
      </c>
      <c r="ID36" s="114">
        <f t="shared" si="76"/>
        <v>0.76491022832134681</v>
      </c>
      <c r="IE36" s="114">
        <f t="shared" si="76"/>
        <v>0.76586429562051872</v>
      </c>
      <c r="IF36" s="114">
        <f t="shared" si="76"/>
        <v>0.76681065041666319</v>
      </c>
      <c r="IG36" s="114">
        <f t="shared" si="76"/>
        <v>0.76809834745479633</v>
      </c>
      <c r="IH36" s="114">
        <f t="shared" si="76"/>
        <v>0.7690267645562614</v>
      </c>
      <c r="II36" s="114">
        <f t="shared" si="76"/>
        <v>0.76994777747393184</v>
      </c>
      <c r="IJ36" s="114">
        <f t="shared" si="76"/>
        <v>0.77086147442925723</v>
      </c>
      <c r="IK36" s="114">
        <f t="shared" si="76"/>
        <v>0.77176794224767764</v>
      </c>
      <c r="IL36" s="114">
        <f t="shared" si="76"/>
        <v>0.77266726638612715</v>
      </c>
      <c r="IM36" s="114">
        <f t="shared" si="76"/>
        <v>0.77355953095989094</v>
      </c>
      <c r="IN36" s="114">
        <f t="shared" si="76"/>
        <v>0.7744448187688312</v>
      </c>
      <c r="IO36" s="114">
        <f t="shared" si="76"/>
        <v>0.7753232113230013</v>
      </c>
      <c r="IP36" s="114">
        <f t="shared" si="76"/>
        <v>0.77619478886766258</v>
      </c>
      <c r="IQ36" s="114">
        <f t="shared" si="76"/>
        <v>0.77705963040772252</v>
      </c>
      <c r="IR36" s="114">
        <f t="shared" si="76"/>
        <v>0.77791781373160696</v>
      </c>
      <c r="IS36" s="114">
        <f t="shared" si="76"/>
        <v>0.77908606959366422</v>
      </c>
      <c r="IT36" s="114">
        <f t="shared" si="76"/>
        <v>0.77992875221695379</v>
      </c>
      <c r="IU36" s="114">
        <f t="shared" si="76"/>
        <v>0.78076503039535305</v>
      </c>
      <c r="IV36" s="114">
        <f t="shared" si="76"/>
        <v>0.78159497686378798</v>
      </c>
      <c r="IW36" s="114">
        <f t="shared" si="76"/>
        <v>0.7824186632599428</v>
      </c>
      <c r="IX36" s="114">
        <f t="shared" si="76"/>
        <v>0.78323616014487296</v>
      </c>
      <c r="IY36" s="114">
        <f t="shared" si="76"/>
        <v>0.78404753702315488</v>
      </c>
      <c r="IZ36" s="114">
        <f t="shared" si="76"/>
        <v>0.78485286236258511</v>
      </c>
      <c r="JA36" s="114">
        <f t="shared" ref="JA36:KG36" si="77">JA35/JA31</f>
        <v>0.78565220361344013</v>
      </c>
      <c r="JB36" s="114">
        <f t="shared" si="77"/>
        <v>0.78644562722730837</v>
      </c>
      <c r="JC36" s="114">
        <f t="shared" si="77"/>
        <v>0.78723319867550579</v>
      </c>
      <c r="JD36" s="114">
        <f t="shared" si="77"/>
        <v>0.7880149824670849</v>
      </c>
      <c r="JE36" s="114">
        <f t="shared" si="77"/>
        <v>0.78907967630069809</v>
      </c>
      <c r="JF36" s="114">
        <f t="shared" si="77"/>
        <v>0.7898479741902108</v>
      </c>
      <c r="JG36" s="114">
        <f t="shared" si="77"/>
        <v>0.79061069519379923</v>
      </c>
      <c r="JH36" s="114">
        <f t="shared" si="77"/>
        <v>0.79136789981374822</v>
      </c>
      <c r="JI36" s="114">
        <f t="shared" si="77"/>
        <v>0.79211964768032994</v>
      </c>
      <c r="JJ36" s="114">
        <f t="shared" si="77"/>
        <v>0.79286599756745746</v>
      </c>
      <c r="JK36" s="114">
        <f t="shared" si="77"/>
        <v>0.79360700740800305</v>
      </c>
      <c r="JL36" s="114">
        <f t="shared" si="77"/>
        <v>0.79434273430878799</v>
      </c>
      <c r="JM36" s="114">
        <f t="shared" si="77"/>
        <v>0.79507323456525369</v>
      </c>
      <c r="JN36" s="114">
        <f t="shared" si="77"/>
        <v>0.79579856367582091</v>
      </c>
      <c r="JO36" s="114">
        <f t="shared" si="77"/>
        <v>0.79651877635594481</v>
      </c>
      <c r="JP36" s="114">
        <f t="shared" si="77"/>
        <v>0.79723392655187397</v>
      </c>
      <c r="JQ36" s="114">
        <f t="shared" si="77"/>
        <v>0.79820824260010059</v>
      </c>
      <c r="JR36" s="114">
        <f t="shared" si="77"/>
        <v>0.79891158710576216</v>
      </c>
      <c r="JS36" s="114">
        <f t="shared" si="77"/>
        <v>0.79961004563157545</v>
      </c>
      <c r="JT36" s="114">
        <f t="shared" si="77"/>
        <v>0.80030366891405658</v>
      </c>
      <c r="JU36" s="114">
        <f t="shared" si="77"/>
        <v>0.80099250698967372</v>
      </c>
      <c r="JV36" s="114">
        <f t="shared" si="77"/>
        <v>0.80167660920687978</v>
      </c>
      <c r="JW36" s="114">
        <f t="shared" si="77"/>
        <v>0.80235602423789698</v>
      </c>
      <c r="JX36" s="114">
        <f t="shared" si="77"/>
        <v>0.80303080009026084</v>
      </c>
      <c r="JY36" s="114">
        <f t="shared" si="77"/>
        <v>0.80370098411812774</v>
      </c>
      <c r="JZ36" s="114">
        <f t="shared" si="77"/>
        <v>0.80436662303335305</v>
      </c>
      <c r="KA36" s="114">
        <f t="shared" si="77"/>
        <v>0.80502776291634415</v>
      </c>
      <c r="KB36" s="114">
        <f t="shared" si="77"/>
        <v>0.80568444922669447</v>
      </c>
      <c r="KC36" s="114">
        <f t="shared" si="77"/>
        <v>0.80657942518642833</v>
      </c>
      <c r="KD36" s="114">
        <f t="shared" si="77"/>
        <v>0.80722571809967125</v>
      </c>
      <c r="KE36" s="114">
        <f t="shared" si="77"/>
        <v>0.80786770636746286</v>
      </c>
      <c r="KF36" s="114">
        <f t="shared" si="77"/>
        <v>0.80850543285380638</v>
      </c>
      <c r="KG36" s="116">
        <f t="shared" si="77"/>
        <v>0.80913893985549012</v>
      </c>
    </row>
    <row r="37" spans="1:293">
      <c r="AW37" s="5"/>
    </row>
    <row r="38" spans="1:293" ht="16" thickBot="1">
      <c r="AW38"/>
    </row>
    <row r="39" spans="1:293" s="1" customFormat="1" ht="16" thickBot="1">
      <c r="A39" s="51"/>
      <c r="B39" s="479" t="s">
        <v>762</v>
      </c>
      <c r="C39" s="498"/>
      <c r="D39" s="145" t="s">
        <v>920</v>
      </c>
      <c r="E39" s="68">
        <f>E29</f>
        <v>44287</v>
      </c>
      <c r="F39" s="69">
        <f>F29</f>
        <v>44317</v>
      </c>
      <c r="G39" s="69">
        <f t="shared" ref="G39:BR39" si="78">G29</f>
        <v>44348</v>
      </c>
      <c r="H39" s="69">
        <f t="shared" si="78"/>
        <v>44378</v>
      </c>
      <c r="I39" s="69">
        <f t="shared" si="78"/>
        <v>44409</v>
      </c>
      <c r="J39" s="69">
        <f t="shared" si="78"/>
        <v>44440</v>
      </c>
      <c r="K39" s="69">
        <f t="shared" si="78"/>
        <v>44470</v>
      </c>
      <c r="L39" s="69">
        <f t="shared" si="78"/>
        <v>44501</v>
      </c>
      <c r="M39" s="69">
        <f t="shared" si="78"/>
        <v>44531</v>
      </c>
      <c r="N39" s="69">
        <f t="shared" si="78"/>
        <v>44562</v>
      </c>
      <c r="O39" s="69">
        <f t="shared" si="78"/>
        <v>44593</v>
      </c>
      <c r="P39" s="69">
        <f t="shared" si="78"/>
        <v>44621</v>
      </c>
      <c r="Q39" s="69">
        <f t="shared" si="78"/>
        <v>44652</v>
      </c>
      <c r="R39" s="69">
        <f t="shared" si="78"/>
        <v>44682</v>
      </c>
      <c r="S39" s="69">
        <f t="shared" si="78"/>
        <v>44713</v>
      </c>
      <c r="T39" s="69">
        <f t="shared" si="78"/>
        <v>44743</v>
      </c>
      <c r="U39" s="69">
        <f t="shared" si="78"/>
        <v>44774</v>
      </c>
      <c r="V39" s="69">
        <f t="shared" si="78"/>
        <v>44805</v>
      </c>
      <c r="W39" s="69">
        <f t="shared" si="78"/>
        <v>44835</v>
      </c>
      <c r="X39" s="69">
        <f t="shared" si="78"/>
        <v>44866</v>
      </c>
      <c r="Y39" s="69">
        <f t="shared" si="78"/>
        <v>44896</v>
      </c>
      <c r="Z39" s="69">
        <f t="shared" si="78"/>
        <v>44927</v>
      </c>
      <c r="AA39" s="69">
        <f t="shared" si="78"/>
        <v>44958</v>
      </c>
      <c r="AB39" s="69">
        <f t="shared" si="78"/>
        <v>44986</v>
      </c>
      <c r="AC39" s="69">
        <f t="shared" si="78"/>
        <v>45017</v>
      </c>
      <c r="AD39" s="69">
        <f t="shared" si="78"/>
        <v>45047</v>
      </c>
      <c r="AE39" s="69">
        <f t="shared" si="78"/>
        <v>45078</v>
      </c>
      <c r="AF39" s="69">
        <f t="shared" si="78"/>
        <v>45108</v>
      </c>
      <c r="AG39" s="69">
        <f t="shared" si="78"/>
        <v>45139</v>
      </c>
      <c r="AH39" s="69">
        <f t="shared" si="78"/>
        <v>45170</v>
      </c>
      <c r="AI39" s="69">
        <f t="shared" si="78"/>
        <v>45200</v>
      </c>
      <c r="AJ39" s="69">
        <f t="shared" si="78"/>
        <v>45231</v>
      </c>
      <c r="AK39" s="69">
        <f t="shared" si="78"/>
        <v>45261</v>
      </c>
      <c r="AL39" s="69">
        <f t="shared" si="78"/>
        <v>45292</v>
      </c>
      <c r="AM39" s="69">
        <f t="shared" si="78"/>
        <v>45323</v>
      </c>
      <c r="AN39" s="69">
        <f t="shared" si="78"/>
        <v>45352</v>
      </c>
      <c r="AO39" s="69">
        <f t="shared" si="78"/>
        <v>45383</v>
      </c>
      <c r="AP39" s="69">
        <f t="shared" si="78"/>
        <v>45413</v>
      </c>
      <c r="AQ39" s="69">
        <f t="shared" si="78"/>
        <v>45444</v>
      </c>
      <c r="AR39" s="69">
        <f t="shared" si="78"/>
        <v>45474</v>
      </c>
      <c r="AS39" s="69">
        <f t="shared" si="78"/>
        <v>45505</v>
      </c>
      <c r="AT39" s="69">
        <f t="shared" si="78"/>
        <v>45536</v>
      </c>
      <c r="AU39" s="69">
        <f t="shared" si="78"/>
        <v>45566</v>
      </c>
      <c r="AV39" s="69">
        <f t="shared" si="78"/>
        <v>45597</v>
      </c>
      <c r="AW39" s="69">
        <f t="shared" si="78"/>
        <v>45627</v>
      </c>
      <c r="AX39" s="69">
        <f t="shared" si="78"/>
        <v>45658</v>
      </c>
      <c r="AY39" s="69">
        <f t="shared" si="78"/>
        <v>45689</v>
      </c>
      <c r="AZ39" s="69">
        <f t="shared" si="78"/>
        <v>45717</v>
      </c>
      <c r="BA39" s="69">
        <f t="shared" si="78"/>
        <v>45748</v>
      </c>
      <c r="BB39" s="69">
        <f t="shared" si="78"/>
        <v>45778</v>
      </c>
      <c r="BC39" s="69">
        <f t="shared" si="78"/>
        <v>45809</v>
      </c>
      <c r="BD39" s="69">
        <f t="shared" si="78"/>
        <v>45839</v>
      </c>
      <c r="BE39" s="69">
        <f t="shared" si="78"/>
        <v>45870</v>
      </c>
      <c r="BF39" s="69">
        <f t="shared" si="78"/>
        <v>45901</v>
      </c>
      <c r="BG39" s="69">
        <f t="shared" si="78"/>
        <v>45931</v>
      </c>
      <c r="BH39" s="69">
        <f t="shared" si="78"/>
        <v>45962</v>
      </c>
      <c r="BI39" s="69">
        <f t="shared" si="78"/>
        <v>45992</v>
      </c>
      <c r="BJ39" s="69">
        <f t="shared" si="78"/>
        <v>46023</v>
      </c>
      <c r="BK39" s="69">
        <f t="shared" si="78"/>
        <v>46054</v>
      </c>
      <c r="BL39" s="69">
        <f t="shared" si="78"/>
        <v>46082</v>
      </c>
      <c r="BM39" s="69">
        <f t="shared" si="78"/>
        <v>46113</v>
      </c>
      <c r="BN39" s="205">
        <f t="shared" si="78"/>
        <v>46143</v>
      </c>
      <c r="BO39" s="69">
        <f t="shared" si="78"/>
        <v>46174</v>
      </c>
      <c r="BP39" s="69">
        <f t="shared" si="78"/>
        <v>46204</v>
      </c>
      <c r="BQ39" s="69">
        <f t="shared" si="78"/>
        <v>46235</v>
      </c>
      <c r="BR39" s="69">
        <f t="shared" si="78"/>
        <v>46266</v>
      </c>
      <c r="BS39" s="69">
        <f t="shared" ref="BS39:ED39" si="79">BS29</f>
        <v>46296</v>
      </c>
      <c r="BT39" s="69">
        <f t="shared" si="79"/>
        <v>46327</v>
      </c>
      <c r="BU39" s="69">
        <f t="shared" si="79"/>
        <v>46357</v>
      </c>
      <c r="BV39" s="69">
        <f t="shared" si="79"/>
        <v>46388</v>
      </c>
      <c r="BW39" s="69">
        <f t="shared" si="79"/>
        <v>46419</v>
      </c>
      <c r="BX39" s="69">
        <f t="shared" si="79"/>
        <v>46447</v>
      </c>
      <c r="BY39" s="69">
        <f t="shared" si="79"/>
        <v>46478</v>
      </c>
      <c r="BZ39" s="69">
        <f t="shared" si="79"/>
        <v>46508</v>
      </c>
      <c r="CA39" s="69">
        <f t="shared" si="79"/>
        <v>46539</v>
      </c>
      <c r="CB39" s="69">
        <f t="shared" si="79"/>
        <v>46569</v>
      </c>
      <c r="CC39" s="69">
        <f t="shared" si="79"/>
        <v>46600</v>
      </c>
      <c r="CD39" s="69">
        <f t="shared" si="79"/>
        <v>46631</v>
      </c>
      <c r="CE39" s="69">
        <f t="shared" si="79"/>
        <v>46661</v>
      </c>
      <c r="CF39" s="69">
        <f t="shared" si="79"/>
        <v>46692</v>
      </c>
      <c r="CG39" s="69">
        <f t="shared" si="79"/>
        <v>46722</v>
      </c>
      <c r="CH39" s="69">
        <f t="shared" si="79"/>
        <v>46753</v>
      </c>
      <c r="CI39" s="69">
        <f t="shared" si="79"/>
        <v>46784</v>
      </c>
      <c r="CJ39" s="69">
        <f t="shared" si="79"/>
        <v>46813</v>
      </c>
      <c r="CK39" s="69">
        <f t="shared" si="79"/>
        <v>46844</v>
      </c>
      <c r="CL39" s="69">
        <f t="shared" si="79"/>
        <v>46874</v>
      </c>
      <c r="CM39" s="69">
        <f t="shared" si="79"/>
        <v>46905</v>
      </c>
      <c r="CN39" s="69">
        <f t="shared" si="79"/>
        <v>46935</v>
      </c>
      <c r="CO39" s="69">
        <f t="shared" si="79"/>
        <v>46966</v>
      </c>
      <c r="CP39" s="69">
        <f t="shared" si="79"/>
        <v>46997</v>
      </c>
      <c r="CQ39" s="69">
        <f t="shared" si="79"/>
        <v>47027</v>
      </c>
      <c r="CR39" s="69">
        <f t="shared" si="79"/>
        <v>47058</v>
      </c>
      <c r="CS39" s="69">
        <f t="shared" si="79"/>
        <v>47088</v>
      </c>
      <c r="CT39" s="69">
        <f t="shared" si="79"/>
        <v>47119</v>
      </c>
      <c r="CU39" s="69">
        <f t="shared" si="79"/>
        <v>47150</v>
      </c>
      <c r="CV39" s="69">
        <f t="shared" si="79"/>
        <v>47178</v>
      </c>
      <c r="CW39" s="69">
        <f t="shared" si="79"/>
        <v>47209</v>
      </c>
      <c r="CX39" s="69">
        <f t="shared" si="79"/>
        <v>47239</v>
      </c>
      <c r="CY39" s="69">
        <f t="shared" si="79"/>
        <v>47270</v>
      </c>
      <c r="CZ39" s="69">
        <f t="shared" si="79"/>
        <v>47300</v>
      </c>
      <c r="DA39" s="69">
        <f t="shared" si="79"/>
        <v>47331</v>
      </c>
      <c r="DB39" s="69">
        <f t="shared" si="79"/>
        <v>47362</v>
      </c>
      <c r="DC39" s="69">
        <f t="shared" si="79"/>
        <v>47392</v>
      </c>
      <c r="DD39" s="69">
        <f t="shared" si="79"/>
        <v>47423</v>
      </c>
      <c r="DE39" s="69">
        <f t="shared" si="79"/>
        <v>47453</v>
      </c>
      <c r="DF39" s="69">
        <f t="shared" si="79"/>
        <v>47484</v>
      </c>
      <c r="DG39" s="69">
        <f t="shared" si="79"/>
        <v>47515</v>
      </c>
      <c r="DH39" s="69">
        <f t="shared" si="79"/>
        <v>47543</v>
      </c>
      <c r="DI39" s="69">
        <f t="shared" si="79"/>
        <v>47574</v>
      </c>
      <c r="DJ39" s="69">
        <f t="shared" si="79"/>
        <v>47604</v>
      </c>
      <c r="DK39" s="69">
        <f t="shared" si="79"/>
        <v>47635</v>
      </c>
      <c r="DL39" s="69">
        <f t="shared" si="79"/>
        <v>47665</v>
      </c>
      <c r="DM39" s="69">
        <f t="shared" si="79"/>
        <v>47696</v>
      </c>
      <c r="DN39" s="69">
        <f t="shared" si="79"/>
        <v>47727</v>
      </c>
      <c r="DO39" s="69">
        <f t="shared" si="79"/>
        <v>47757</v>
      </c>
      <c r="DP39" s="69">
        <f t="shared" si="79"/>
        <v>47788</v>
      </c>
      <c r="DQ39" s="69">
        <f t="shared" si="79"/>
        <v>47818</v>
      </c>
      <c r="DR39" s="69">
        <f t="shared" si="79"/>
        <v>47849</v>
      </c>
      <c r="DS39" s="69">
        <f t="shared" si="79"/>
        <v>47880</v>
      </c>
      <c r="DT39" s="69">
        <f t="shared" si="79"/>
        <v>47908</v>
      </c>
      <c r="DU39" s="69">
        <f t="shared" si="79"/>
        <v>47939</v>
      </c>
      <c r="DV39" s="69">
        <f t="shared" si="79"/>
        <v>47969</v>
      </c>
      <c r="DW39" s="69">
        <f t="shared" si="79"/>
        <v>48000</v>
      </c>
      <c r="DX39" s="69">
        <f t="shared" si="79"/>
        <v>48030</v>
      </c>
      <c r="DY39" s="69">
        <f t="shared" si="79"/>
        <v>48061</v>
      </c>
      <c r="DZ39" s="69">
        <f t="shared" si="79"/>
        <v>48092</v>
      </c>
      <c r="EA39" s="69">
        <f t="shared" si="79"/>
        <v>48122</v>
      </c>
      <c r="EB39" s="69">
        <f t="shared" si="79"/>
        <v>48153</v>
      </c>
      <c r="EC39" s="69">
        <f t="shared" si="79"/>
        <v>48183</v>
      </c>
      <c r="ED39" s="69">
        <f t="shared" si="79"/>
        <v>48214</v>
      </c>
      <c r="EE39" s="69">
        <f t="shared" ref="EE39:GP39" si="80">EE29</f>
        <v>48245</v>
      </c>
      <c r="EF39" s="69">
        <f t="shared" si="80"/>
        <v>48274</v>
      </c>
      <c r="EG39" s="69">
        <f t="shared" si="80"/>
        <v>48305</v>
      </c>
      <c r="EH39" s="69">
        <f t="shared" si="80"/>
        <v>48335</v>
      </c>
      <c r="EI39" s="69">
        <f t="shared" si="80"/>
        <v>48366</v>
      </c>
      <c r="EJ39" s="69">
        <f t="shared" si="80"/>
        <v>48396</v>
      </c>
      <c r="EK39" s="69">
        <f t="shared" si="80"/>
        <v>48427</v>
      </c>
      <c r="EL39" s="69">
        <f t="shared" si="80"/>
        <v>48458</v>
      </c>
      <c r="EM39" s="69">
        <f t="shared" si="80"/>
        <v>48488</v>
      </c>
      <c r="EN39" s="69">
        <f t="shared" si="80"/>
        <v>48519</v>
      </c>
      <c r="EO39" s="69">
        <f t="shared" si="80"/>
        <v>48549</v>
      </c>
      <c r="EP39" s="69">
        <f t="shared" si="80"/>
        <v>48580</v>
      </c>
      <c r="EQ39" s="69">
        <f t="shared" si="80"/>
        <v>48611</v>
      </c>
      <c r="ER39" s="69">
        <f t="shared" si="80"/>
        <v>48639</v>
      </c>
      <c r="ES39" s="69">
        <f t="shared" si="80"/>
        <v>48670</v>
      </c>
      <c r="ET39" s="69">
        <f t="shared" si="80"/>
        <v>48700</v>
      </c>
      <c r="EU39" s="69">
        <f t="shared" si="80"/>
        <v>48731</v>
      </c>
      <c r="EV39" s="69">
        <f t="shared" si="80"/>
        <v>48761</v>
      </c>
      <c r="EW39" s="69">
        <f t="shared" si="80"/>
        <v>48792</v>
      </c>
      <c r="EX39" s="69">
        <f t="shared" si="80"/>
        <v>48823</v>
      </c>
      <c r="EY39" s="69">
        <f t="shared" si="80"/>
        <v>48853</v>
      </c>
      <c r="EZ39" s="69">
        <f t="shared" si="80"/>
        <v>48884</v>
      </c>
      <c r="FA39" s="69">
        <f t="shared" si="80"/>
        <v>48914</v>
      </c>
      <c r="FB39" s="69">
        <f t="shared" si="80"/>
        <v>48945</v>
      </c>
      <c r="FC39" s="69">
        <f t="shared" si="80"/>
        <v>48976</v>
      </c>
      <c r="FD39" s="69">
        <f t="shared" si="80"/>
        <v>49004</v>
      </c>
      <c r="FE39" s="69">
        <f t="shared" si="80"/>
        <v>49035</v>
      </c>
      <c r="FF39" s="69">
        <f t="shared" si="80"/>
        <v>49065</v>
      </c>
      <c r="FG39" s="69">
        <f t="shared" si="80"/>
        <v>49096</v>
      </c>
      <c r="FH39" s="69">
        <f t="shared" si="80"/>
        <v>49126</v>
      </c>
      <c r="FI39" s="69">
        <f t="shared" si="80"/>
        <v>49157</v>
      </c>
      <c r="FJ39" s="69">
        <f t="shared" si="80"/>
        <v>49188</v>
      </c>
      <c r="FK39" s="69">
        <f t="shared" si="80"/>
        <v>49218</v>
      </c>
      <c r="FL39" s="69">
        <f t="shared" si="80"/>
        <v>49249</v>
      </c>
      <c r="FM39" s="69">
        <f t="shared" si="80"/>
        <v>49279</v>
      </c>
      <c r="FN39" s="69">
        <f t="shared" si="80"/>
        <v>49310</v>
      </c>
      <c r="FO39" s="69">
        <f t="shared" si="80"/>
        <v>49341</v>
      </c>
      <c r="FP39" s="69">
        <f t="shared" si="80"/>
        <v>49369</v>
      </c>
      <c r="FQ39" s="69">
        <f t="shared" si="80"/>
        <v>49400</v>
      </c>
      <c r="FR39" s="69">
        <f t="shared" si="80"/>
        <v>49430</v>
      </c>
      <c r="FS39" s="69">
        <f t="shared" si="80"/>
        <v>49461</v>
      </c>
      <c r="FT39" s="69">
        <f t="shared" si="80"/>
        <v>49491</v>
      </c>
      <c r="FU39" s="69">
        <f t="shared" si="80"/>
        <v>49522</v>
      </c>
      <c r="FV39" s="69">
        <f t="shared" si="80"/>
        <v>49553</v>
      </c>
      <c r="FW39" s="69">
        <f t="shared" si="80"/>
        <v>49583</v>
      </c>
      <c r="FX39" s="69">
        <f t="shared" si="80"/>
        <v>49614</v>
      </c>
      <c r="FY39" s="69">
        <f t="shared" si="80"/>
        <v>49644</v>
      </c>
      <c r="FZ39" s="69">
        <f t="shared" si="80"/>
        <v>49675</v>
      </c>
      <c r="GA39" s="69">
        <f t="shared" si="80"/>
        <v>49706</v>
      </c>
      <c r="GB39" s="69">
        <f t="shared" si="80"/>
        <v>49735</v>
      </c>
      <c r="GC39" s="69">
        <f t="shared" si="80"/>
        <v>49766</v>
      </c>
      <c r="GD39" s="69">
        <f t="shared" si="80"/>
        <v>49796</v>
      </c>
      <c r="GE39" s="69">
        <f t="shared" si="80"/>
        <v>49827</v>
      </c>
      <c r="GF39" s="69">
        <f t="shared" si="80"/>
        <v>49857</v>
      </c>
      <c r="GG39" s="69">
        <f t="shared" si="80"/>
        <v>49888</v>
      </c>
      <c r="GH39" s="69">
        <f t="shared" si="80"/>
        <v>49919</v>
      </c>
      <c r="GI39" s="69">
        <f t="shared" si="80"/>
        <v>49949</v>
      </c>
      <c r="GJ39" s="69">
        <f t="shared" si="80"/>
        <v>49980</v>
      </c>
      <c r="GK39" s="69">
        <f t="shared" si="80"/>
        <v>50010</v>
      </c>
      <c r="GL39" s="69">
        <f t="shared" si="80"/>
        <v>50041</v>
      </c>
      <c r="GM39" s="69">
        <f t="shared" si="80"/>
        <v>50072</v>
      </c>
      <c r="GN39" s="69">
        <f t="shared" si="80"/>
        <v>50100</v>
      </c>
      <c r="GO39" s="69">
        <f t="shared" si="80"/>
        <v>50131</v>
      </c>
      <c r="GP39" s="69">
        <f t="shared" si="80"/>
        <v>50161</v>
      </c>
      <c r="GQ39" s="69">
        <f t="shared" ref="GQ39:JB39" si="81">GQ29</f>
        <v>50192</v>
      </c>
      <c r="GR39" s="69">
        <f t="shared" si="81"/>
        <v>50222</v>
      </c>
      <c r="GS39" s="69">
        <f t="shared" si="81"/>
        <v>50253</v>
      </c>
      <c r="GT39" s="69">
        <f t="shared" si="81"/>
        <v>50284</v>
      </c>
      <c r="GU39" s="69">
        <f t="shared" si="81"/>
        <v>50314</v>
      </c>
      <c r="GV39" s="69">
        <f t="shared" si="81"/>
        <v>50345</v>
      </c>
      <c r="GW39" s="69">
        <f t="shared" si="81"/>
        <v>50375</v>
      </c>
      <c r="GX39" s="69">
        <f t="shared" si="81"/>
        <v>50406</v>
      </c>
      <c r="GY39" s="69">
        <f t="shared" si="81"/>
        <v>50437</v>
      </c>
      <c r="GZ39" s="69">
        <f t="shared" si="81"/>
        <v>50465</v>
      </c>
      <c r="HA39" s="69">
        <f t="shared" si="81"/>
        <v>50496</v>
      </c>
      <c r="HB39" s="69">
        <f t="shared" si="81"/>
        <v>50526</v>
      </c>
      <c r="HC39" s="69">
        <f t="shared" si="81"/>
        <v>50557</v>
      </c>
      <c r="HD39" s="69">
        <f t="shared" si="81"/>
        <v>50587</v>
      </c>
      <c r="HE39" s="69">
        <f t="shared" si="81"/>
        <v>50618</v>
      </c>
      <c r="HF39" s="69">
        <f t="shared" si="81"/>
        <v>50649</v>
      </c>
      <c r="HG39" s="69">
        <f t="shared" si="81"/>
        <v>50679</v>
      </c>
      <c r="HH39" s="69">
        <f t="shared" si="81"/>
        <v>50710</v>
      </c>
      <c r="HI39" s="69">
        <f t="shared" si="81"/>
        <v>50740</v>
      </c>
      <c r="HJ39" s="69">
        <f t="shared" si="81"/>
        <v>50771</v>
      </c>
      <c r="HK39" s="69">
        <f t="shared" si="81"/>
        <v>50802</v>
      </c>
      <c r="HL39" s="69">
        <f t="shared" si="81"/>
        <v>50830</v>
      </c>
      <c r="HM39" s="69">
        <f t="shared" si="81"/>
        <v>50861</v>
      </c>
      <c r="HN39" s="69">
        <f t="shared" si="81"/>
        <v>50891</v>
      </c>
      <c r="HO39" s="69">
        <f t="shared" si="81"/>
        <v>50922</v>
      </c>
      <c r="HP39" s="69">
        <f t="shared" si="81"/>
        <v>50952</v>
      </c>
      <c r="HQ39" s="69">
        <f t="shared" si="81"/>
        <v>50983</v>
      </c>
      <c r="HR39" s="69">
        <f t="shared" si="81"/>
        <v>51014</v>
      </c>
      <c r="HS39" s="69">
        <f t="shared" si="81"/>
        <v>51044</v>
      </c>
      <c r="HT39" s="69">
        <f t="shared" si="81"/>
        <v>51075</v>
      </c>
      <c r="HU39" s="69">
        <f t="shared" si="81"/>
        <v>51105</v>
      </c>
      <c r="HV39" s="69">
        <f t="shared" si="81"/>
        <v>51136</v>
      </c>
      <c r="HW39" s="69">
        <f t="shared" si="81"/>
        <v>51167</v>
      </c>
      <c r="HX39" s="69">
        <f t="shared" si="81"/>
        <v>51196</v>
      </c>
      <c r="HY39" s="69">
        <f t="shared" si="81"/>
        <v>51227</v>
      </c>
      <c r="HZ39" s="69">
        <f t="shared" si="81"/>
        <v>51257</v>
      </c>
      <c r="IA39" s="69">
        <f t="shared" si="81"/>
        <v>51288</v>
      </c>
      <c r="IB39" s="69">
        <f t="shared" si="81"/>
        <v>51318</v>
      </c>
      <c r="IC39" s="69">
        <f t="shared" si="81"/>
        <v>51349</v>
      </c>
      <c r="ID39" s="69">
        <f t="shared" si="81"/>
        <v>51380</v>
      </c>
      <c r="IE39" s="69">
        <f t="shared" si="81"/>
        <v>51410</v>
      </c>
      <c r="IF39" s="69">
        <f t="shared" si="81"/>
        <v>51441</v>
      </c>
      <c r="IG39" s="69">
        <f t="shared" si="81"/>
        <v>51471</v>
      </c>
      <c r="IH39" s="69">
        <f t="shared" si="81"/>
        <v>51502</v>
      </c>
      <c r="II39" s="69">
        <f t="shared" si="81"/>
        <v>51533</v>
      </c>
      <c r="IJ39" s="69">
        <f t="shared" si="81"/>
        <v>51561</v>
      </c>
      <c r="IK39" s="69">
        <f t="shared" si="81"/>
        <v>51592</v>
      </c>
      <c r="IL39" s="69">
        <f t="shared" si="81"/>
        <v>51622</v>
      </c>
      <c r="IM39" s="69">
        <f t="shared" si="81"/>
        <v>51653</v>
      </c>
      <c r="IN39" s="69">
        <f t="shared" si="81"/>
        <v>51683</v>
      </c>
      <c r="IO39" s="69">
        <f t="shared" si="81"/>
        <v>51714</v>
      </c>
      <c r="IP39" s="69">
        <f t="shared" si="81"/>
        <v>51745</v>
      </c>
      <c r="IQ39" s="69">
        <f t="shared" si="81"/>
        <v>51775</v>
      </c>
      <c r="IR39" s="69">
        <f t="shared" si="81"/>
        <v>51806</v>
      </c>
      <c r="IS39" s="69">
        <f t="shared" si="81"/>
        <v>51836</v>
      </c>
      <c r="IT39" s="69">
        <f t="shared" si="81"/>
        <v>51867</v>
      </c>
      <c r="IU39" s="69">
        <f t="shared" si="81"/>
        <v>51898</v>
      </c>
      <c r="IV39" s="69">
        <f t="shared" si="81"/>
        <v>51926</v>
      </c>
      <c r="IW39" s="69">
        <f t="shared" si="81"/>
        <v>51957</v>
      </c>
      <c r="IX39" s="69">
        <f t="shared" si="81"/>
        <v>51987</v>
      </c>
      <c r="IY39" s="69">
        <f t="shared" si="81"/>
        <v>52018</v>
      </c>
      <c r="IZ39" s="69">
        <f t="shared" si="81"/>
        <v>52048</v>
      </c>
      <c r="JA39" s="69">
        <f t="shared" si="81"/>
        <v>52079</v>
      </c>
      <c r="JB39" s="69">
        <f t="shared" si="81"/>
        <v>52110</v>
      </c>
      <c r="JC39" s="69">
        <f t="shared" ref="JC39:KG39" si="82">JC29</f>
        <v>52140</v>
      </c>
      <c r="JD39" s="69">
        <f t="shared" si="82"/>
        <v>52171</v>
      </c>
      <c r="JE39" s="69">
        <f t="shared" si="82"/>
        <v>52201</v>
      </c>
      <c r="JF39" s="69">
        <f t="shared" si="82"/>
        <v>52232</v>
      </c>
      <c r="JG39" s="69">
        <f t="shared" si="82"/>
        <v>52263</v>
      </c>
      <c r="JH39" s="69">
        <f t="shared" si="82"/>
        <v>52291</v>
      </c>
      <c r="JI39" s="69">
        <f t="shared" si="82"/>
        <v>52322</v>
      </c>
      <c r="JJ39" s="69">
        <f t="shared" si="82"/>
        <v>52352</v>
      </c>
      <c r="JK39" s="69">
        <f t="shared" si="82"/>
        <v>52383</v>
      </c>
      <c r="JL39" s="69">
        <f t="shared" si="82"/>
        <v>52413</v>
      </c>
      <c r="JM39" s="69">
        <f t="shared" si="82"/>
        <v>52444</v>
      </c>
      <c r="JN39" s="69">
        <f t="shared" si="82"/>
        <v>52475</v>
      </c>
      <c r="JO39" s="69">
        <f t="shared" si="82"/>
        <v>52505</v>
      </c>
      <c r="JP39" s="69">
        <f t="shared" si="82"/>
        <v>52536</v>
      </c>
      <c r="JQ39" s="69">
        <f t="shared" si="82"/>
        <v>52566</v>
      </c>
      <c r="JR39" s="69">
        <f t="shared" si="82"/>
        <v>52597</v>
      </c>
      <c r="JS39" s="69">
        <f t="shared" si="82"/>
        <v>52628</v>
      </c>
      <c r="JT39" s="69">
        <f t="shared" si="82"/>
        <v>52657</v>
      </c>
      <c r="JU39" s="69">
        <f t="shared" si="82"/>
        <v>52688</v>
      </c>
      <c r="JV39" s="69">
        <f t="shared" si="82"/>
        <v>52718</v>
      </c>
      <c r="JW39" s="69">
        <f t="shared" si="82"/>
        <v>52749</v>
      </c>
      <c r="JX39" s="69">
        <f t="shared" si="82"/>
        <v>52779</v>
      </c>
      <c r="JY39" s="69">
        <f t="shared" si="82"/>
        <v>52810</v>
      </c>
      <c r="JZ39" s="69">
        <f t="shared" si="82"/>
        <v>52841</v>
      </c>
      <c r="KA39" s="69">
        <f t="shared" si="82"/>
        <v>52871</v>
      </c>
      <c r="KB39" s="69">
        <f t="shared" si="82"/>
        <v>52902</v>
      </c>
      <c r="KC39" s="69">
        <f t="shared" si="82"/>
        <v>52932</v>
      </c>
      <c r="KD39" s="69">
        <f t="shared" si="82"/>
        <v>52963</v>
      </c>
      <c r="KE39" s="69">
        <f t="shared" si="82"/>
        <v>52994</v>
      </c>
      <c r="KF39" s="69">
        <f t="shared" si="82"/>
        <v>53022</v>
      </c>
      <c r="KG39" s="70">
        <f t="shared" si="82"/>
        <v>53053</v>
      </c>
    </row>
    <row r="40" spans="1:293" s="1" customFormat="1" outlineLevel="1">
      <c r="B40" s="489" t="s">
        <v>147</v>
      </c>
      <c r="C40" s="57" t="s">
        <v>712</v>
      </c>
      <c r="D40" s="44">
        <f>BN40</f>
        <v>0</v>
      </c>
      <c r="E40" s="33">
        <f t="shared" ref="E40:BP40" si="83">E4</f>
        <v>0</v>
      </c>
      <c r="F40" s="34">
        <f t="shared" si="83"/>
        <v>0</v>
      </c>
      <c r="G40" s="34">
        <f t="shared" si="83"/>
        <v>0</v>
      </c>
      <c r="H40" s="34">
        <f t="shared" si="83"/>
        <v>0</v>
      </c>
      <c r="I40" s="34">
        <f t="shared" si="83"/>
        <v>0</v>
      </c>
      <c r="J40" s="34">
        <f t="shared" si="83"/>
        <v>0</v>
      </c>
      <c r="K40" s="34">
        <f t="shared" si="83"/>
        <v>0</v>
      </c>
      <c r="L40" s="34">
        <f t="shared" si="83"/>
        <v>0</v>
      </c>
      <c r="M40" s="34">
        <f t="shared" si="83"/>
        <v>0</v>
      </c>
      <c r="N40" s="34">
        <f t="shared" si="83"/>
        <v>0</v>
      </c>
      <c r="O40" s="34">
        <f t="shared" si="83"/>
        <v>0</v>
      </c>
      <c r="P40" s="34">
        <f t="shared" si="83"/>
        <v>0</v>
      </c>
      <c r="Q40" s="34">
        <f t="shared" si="83"/>
        <v>0</v>
      </c>
      <c r="R40" s="34">
        <f t="shared" si="83"/>
        <v>0</v>
      </c>
      <c r="S40" s="34">
        <f t="shared" si="83"/>
        <v>0</v>
      </c>
      <c r="T40" s="34">
        <f t="shared" si="83"/>
        <v>0</v>
      </c>
      <c r="U40" s="34">
        <f t="shared" si="83"/>
        <v>570.08342159999995</v>
      </c>
      <c r="V40" s="34">
        <f t="shared" si="83"/>
        <v>271.27317525000001</v>
      </c>
      <c r="W40" s="34">
        <f t="shared" si="83"/>
        <v>0</v>
      </c>
      <c r="X40" s="34">
        <f t="shared" si="83"/>
        <v>0</v>
      </c>
      <c r="Y40" s="34">
        <f t="shared" si="83"/>
        <v>30314.040680549999</v>
      </c>
      <c r="Z40" s="34">
        <f t="shared" si="83"/>
        <v>15131.71213059</v>
      </c>
      <c r="AA40" s="34">
        <f t="shared" si="83"/>
        <v>11904.812505960001</v>
      </c>
      <c r="AB40" s="34">
        <f t="shared" si="83"/>
        <v>2200</v>
      </c>
      <c r="AC40" s="34">
        <f t="shared" si="83"/>
        <v>0</v>
      </c>
      <c r="AD40" s="34">
        <f t="shared" si="83"/>
        <v>37714.434874049999</v>
      </c>
      <c r="AE40" s="34">
        <f t="shared" si="83"/>
        <v>0</v>
      </c>
      <c r="AF40" s="34">
        <f t="shared" si="83"/>
        <v>31909.397440799999</v>
      </c>
      <c r="AG40" s="34">
        <f t="shared" si="83"/>
        <v>0</v>
      </c>
      <c r="AH40" s="34">
        <f t="shared" si="83"/>
        <v>0</v>
      </c>
      <c r="AI40" s="34">
        <f t="shared" si="83"/>
        <v>22709.662899999999</v>
      </c>
      <c r="AJ40" s="34">
        <f t="shared" si="83"/>
        <v>69387.090700000001</v>
      </c>
      <c r="AK40" s="34">
        <f t="shared" si="83"/>
        <v>13561.6985</v>
      </c>
      <c r="AL40" s="34">
        <f t="shared" si="83"/>
        <v>42706.418899999997</v>
      </c>
      <c r="AM40" s="34">
        <f t="shared" si="83"/>
        <v>50249.178999999996</v>
      </c>
      <c r="AN40" s="34">
        <f t="shared" si="83"/>
        <v>92186.647056510003</v>
      </c>
      <c r="AO40" s="34">
        <f t="shared" si="83"/>
        <v>27800.643400000001</v>
      </c>
      <c r="AP40" s="34">
        <f t="shared" si="83"/>
        <v>13789.1041</v>
      </c>
      <c r="AQ40" s="34">
        <f t="shared" si="83"/>
        <v>5975.3887999999997</v>
      </c>
      <c r="AR40" s="34">
        <f t="shared" si="83"/>
        <v>16019.595300000001</v>
      </c>
      <c r="AS40" s="34">
        <f t="shared" si="83"/>
        <v>6255.7402000000002</v>
      </c>
      <c r="AT40" s="34">
        <f t="shared" si="83"/>
        <v>18450.906200000001</v>
      </c>
      <c r="AU40" s="34">
        <f t="shared" si="83"/>
        <v>6155.6493</v>
      </c>
      <c r="AV40" s="34">
        <f t="shared" si="83"/>
        <v>55531.197500000002</v>
      </c>
      <c r="AW40" s="34">
        <f t="shared" si="83"/>
        <v>86042.490399999995</v>
      </c>
      <c r="AX40" s="34">
        <f t="shared" si="83"/>
        <v>32628.36</v>
      </c>
      <c r="AY40" s="34">
        <f t="shared" si="83"/>
        <v>6516.9</v>
      </c>
      <c r="AZ40" s="34">
        <f t="shared" si="83"/>
        <v>10043</v>
      </c>
      <c r="BA40" s="34">
        <f t="shared" si="83"/>
        <v>10188</v>
      </c>
      <c r="BB40" s="34">
        <f t="shared" si="83"/>
        <v>18452</v>
      </c>
      <c r="BC40" s="34">
        <f t="shared" si="83"/>
        <v>49662</v>
      </c>
      <c r="BD40" s="34">
        <f t="shared" si="83"/>
        <v>0</v>
      </c>
      <c r="BE40" s="34">
        <f t="shared" si="83"/>
        <v>0</v>
      </c>
      <c r="BF40" s="34">
        <f t="shared" si="83"/>
        <v>0</v>
      </c>
      <c r="BG40" s="34">
        <f t="shared" si="83"/>
        <v>51796</v>
      </c>
      <c r="BH40" s="34">
        <f t="shared" si="83"/>
        <v>4000</v>
      </c>
      <c r="BI40" s="34">
        <f t="shared" si="83"/>
        <v>58005</v>
      </c>
      <c r="BJ40" s="34">
        <f t="shared" si="83"/>
        <v>52922</v>
      </c>
      <c r="BK40" s="34">
        <f t="shared" si="83"/>
        <v>4000</v>
      </c>
      <c r="BL40" s="34">
        <f t="shared" si="83"/>
        <v>4000</v>
      </c>
      <c r="BM40" s="34">
        <f t="shared" si="83"/>
        <v>47370</v>
      </c>
      <c r="BN40" s="206">
        <f t="shared" si="83"/>
        <v>0</v>
      </c>
      <c r="BO40" s="34">
        <f t="shared" si="83"/>
        <v>0</v>
      </c>
      <c r="BP40" s="34">
        <f t="shared" si="83"/>
        <v>14106</v>
      </c>
      <c r="BQ40" s="34">
        <f t="shared" ref="BQ40:EB40" si="84">BQ4</f>
        <v>0</v>
      </c>
      <c r="BR40" s="34">
        <f t="shared" si="84"/>
        <v>20507</v>
      </c>
      <c r="BS40" s="34">
        <f t="shared" si="84"/>
        <v>15000</v>
      </c>
      <c r="BT40" s="34">
        <f t="shared" si="84"/>
        <v>29000</v>
      </c>
      <c r="BU40" s="34">
        <f t="shared" si="84"/>
        <v>40338.333333333299</v>
      </c>
      <c r="BV40" s="34">
        <f t="shared" si="84"/>
        <v>27000</v>
      </c>
      <c r="BW40" s="34">
        <f t="shared" si="84"/>
        <v>13781</v>
      </c>
      <c r="BX40" s="34">
        <f t="shared" si="84"/>
        <v>24000</v>
      </c>
      <c r="BY40" s="34">
        <f t="shared" si="84"/>
        <v>35000</v>
      </c>
      <c r="BZ40" s="34">
        <f t="shared" si="84"/>
        <v>0</v>
      </c>
      <c r="CA40" s="34">
        <f t="shared" si="84"/>
        <v>0</v>
      </c>
      <c r="CB40" s="34">
        <f t="shared" si="84"/>
        <v>0</v>
      </c>
      <c r="CC40" s="34">
        <f t="shared" si="84"/>
        <v>0</v>
      </c>
      <c r="CD40" s="34">
        <f t="shared" si="84"/>
        <v>0</v>
      </c>
      <c r="CE40" s="34">
        <f t="shared" si="84"/>
        <v>9000</v>
      </c>
      <c r="CF40" s="34">
        <f t="shared" si="84"/>
        <v>49000</v>
      </c>
      <c r="CG40" s="34">
        <f t="shared" si="84"/>
        <v>43000</v>
      </c>
      <c r="CH40" s="34">
        <f t="shared" si="84"/>
        <v>24000</v>
      </c>
      <c r="CI40" s="34">
        <f t="shared" si="84"/>
        <v>4000</v>
      </c>
      <c r="CJ40" s="34">
        <f t="shared" si="84"/>
        <v>4000</v>
      </c>
      <c r="CK40" s="34">
        <f t="shared" si="84"/>
        <v>4000</v>
      </c>
      <c r="CL40" s="34">
        <f t="shared" si="84"/>
        <v>0</v>
      </c>
      <c r="CM40" s="34">
        <f t="shared" si="84"/>
        <v>0</v>
      </c>
      <c r="CN40" s="34">
        <f t="shared" si="84"/>
        <v>0</v>
      </c>
      <c r="CO40" s="34">
        <f t="shared" si="84"/>
        <v>0</v>
      </c>
      <c r="CP40" s="34">
        <f t="shared" si="84"/>
        <v>0</v>
      </c>
      <c r="CQ40" s="34">
        <f t="shared" si="84"/>
        <v>8000</v>
      </c>
      <c r="CR40" s="34">
        <f t="shared" si="84"/>
        <v>43333.333333333299</v>
      </c>
      <c r="CS40" s="34">
        <f t="shared" si="84"/>
        <v>33333.333333333299</v>
      </c>
      <c r="CT40" s="34">
        <f t="shared" si="84"/>
        <v>23000</v>
      </c>
      <c r="CU40" s="34">
        <f t="shared" si="84"/>
        <v>13000</v>
      </c>
      <c r="CV40" s="34">
        <f t="shared" si="84"/>
        <v>13000</v>
      </c>
      <c r="CW40" s="34">
        <f t="shared" si="84"/>
        <v>0</v>
      </c>
      <c r="CX40" s="34">
        <f t="shared" si="84"/>
        <v>0</v>
      </c>
      <c r="CY40" s="34">
        <f t="shared" si="84"/>
        <v>0</v>
      </c>
      <c r="CZ40" s="34">
        <f t="shared" si="84"/>
        <v>0</v>
      </c>
      <c r="DA40" s="34">
        <f t="shared" si="84"/>
        <v>0</v>
      </c>
      <c r="DB40" s="34">
        <f t="shared" si="84"/>
        <v>0</v>
      </c>
      <c r="DC40" s="34">
        <f t="shared" si="84"/>
        <v>8000</v>
      </c>
      <c r="DD40" s="34">
        <f t="shared" si="84"/>
        <v>43333.333333333299</v>
      </c>
      <c r="DE40" s="34">
        <f t="shared" si="84"/>
        <v>33333.333333333299</v>
      </c>
      <c r="DF40" s="34">
        <f t="shared" si="84"/>
        <v>3000</v>
      </c>
      <c r="DG40" s="34">
        <f t="shared" si="84"/>
        <v>13000</v>
      </c>
      <c r="DH40" s="34">
        <f t="shared" si="84"/>
        <v>28333.333333333299</v>
      </c>
      <c r="DI40" s="34">
        <f t="shared" si="84"/>
        <v>5333.3333333333303</v>
      </c>
      <c r="DJ40" s="34">
        <f t="shared" si="84"/>
        <v>0</v>
      </c>
      <c r="DK40" s="34">
        <f t="shared" si="84"/>
        <v>0</v>
      </c>
      <c r="DL40" s="34">
        <f t="shared" si="84"/>
        <v>0</v>
      </c>
      <c r="DM40" s="34">
        <f t="shared" si="84"/>
        <v>0</v>
      </c>
      <c r="DN40" s="34">
        <f t="shared" si="84"/>
        <v>0</v>
      </c>
      <c r="DO40" s="34">
        <f t="shared" si="84"/>
        <v>9000</v>
      </c>
      <c r="DP40" s="34">
        <f t="shared" si="84"/>
        <v>23000</v>
      </c>
      <c r="DQ40" s="34">
        <f t="shared" si="84"/>
        <v>23000</v>
      </c>
      <c r="DR40" s="34">
        <f t="shared" si="84"/>
        <v>23000</v>
      </c>
      <c r="DS40" s="34">
        <f t="shared" si="84"/>
        <v>28333.333333333299</v>
      </c>
      <c r="DT40" s="34">
        <f t="shared" si="84"/>
        <v>9090</v>
      </c>
      <c r="DU40" s="34">
        <f t="shared" si="84"/>
        <v>0</v>
      </c>
      <c r="DV40" s="34">
        <f t="shared" si="84"/>
        <v>6000</v>
      </c>
      <c r="DW40" s="34">
        <f t="shared" si="84"/>
        <v>0</v>
      </c>
      <c r="DX40" s="34">
        <f t="shared" si="84"/>
        <v>0</v>
      </c>
      <c r="DY40" s="34">
        <f t="shared" si="84"/>
        <v>0</v>
      </c>
      <c r="DZ40" s="34">
        <f t="shared" si="84"/>
        <v>0</v>
      </c>
      <c r="EA40" s="34">
        <f t="shared" si="84"/>
        <v>8000</v>
      </c>
      <c r="EB40" s="34">
        <f t="shared" si="84"/>
        <v>23000</v>
      </c>
      <c r="EC40" s="34">
        <f t="shared" ref="EC40:GN40" si="85">EC4</f>
        <v>28000</v>
      </c>
      <c r="ED40" s="34">
        <f t="shared" si="85"/>
        <v>3000</v>
      </c>
      <c r="EE40" s="34">
        <f t="shared" si="85"/>
        <v>15333.333333333299</v>
      </c>
      <c r="EF40" s="34">
        <f t="shared" si="85"/>
        <v>15333.333333333299</v>
      </c>
      <c r="EG40" s="34">
        <f t="shared" si="85"/>
        <v>0</v>
      </c>
      <c r="EH40" s="34">
        <f t="shared" si="85"/>
        <v>0</v>
      </c>
      <c r="EI40" s="34">
        <f t="shared" si="85"/>
        <v>0</v>
      </c>
      <c r="EJ40" s="34">
        <f t="shared" si="85"/>
        <v>0</v>
      </c>
      <c r="EK40" s="34">
        <f t="shared" si="85"/>
        <v>0</v>
      </c>
      <c r="EL40" s="34">
        <f t="shared" si="85"/>
        <v>0</v>
      </c>
      <c r="EM40" s="34">
        <f t="shared" si="85"/>
        <v>5000</v>
      </c>
      <c r="EN40" s="34">
        <f t="shared" si="85"/>
        <v>23000</v>
      </c>
      <c r="EO40" s="34">
        <f t="shared" si="85"/>
        <v>5570.45</v>
      </c>
      <c r="EP40" s="34">
        <f t="shared" si="85"/>
        <v>15963</v>
      </c>
      <c r="EQ40" s="34">
        <f t="shared" si="85"/>
        <v>10000</v>
      </c>
      <c r="ER40" s="34">
        <f t="shared" si="85"/>
        <v>33664</v>
      </c>
      <c r="ES40" s="34">
        <f t="shared" si="85"/>
        <v>23664</v>
      </c>
      <c r="ET40" s="34">
        <f t="shared" si="85"/>
        <v>23664</v>
      </c>
      <c r="EU40" s="34">
        <f t="shared" si="85"/>
        <v>0</v>
      </c>
      <c r="EV40" s="34">
        <f t="shared" si="85"/>
        <v>0</v>
      </c>
      <c r="EW40" s="34">
        <f t="shared" si="85"/>
        <v>0</v>
      </c>
      <c r="EX40" s="34">
        <f t="shared" si="85"/>
        <v>0</v>
      </c>
      <c r="EY40" s="34">
        <f t="shared" si="85"/>
        <v>5000</v>
      </c>
      <c r="EZ40" s="34">
        <f t="shared" si="85"/>
        <v>33664</v>
      </c>
      <c r="FA40" s="34">
        <f t="shared" si="85"/>
        <v>41772</v>
      </c>
      <c r="FB40" s="34">
        <f t="shared" si="85"/>
        <v>23664</v>
      </c>
      <c r="FC40" s="34">
        <f t="shared" si="85"/>
        <v>3000</v>
      </c>
      <c r="FD40" s="34">
        <f t="shared" si="85"/>
        <v>32278.739999999991</v>
      </c>
      <c r="FE40" s="34">
        <f t="shared" si="85"/>
        <v>38283</v>
      </c>
      <c r="FF40" s="34">
        <f t="shared" si="85"/>
        <v>15000</v>
      </c>
      <c r="FG40" s="34">
        <f t="shared" si="85"/>
        <v>20000</v>
      </c>
      <c r="FH40" s="34">
        <f t="shared" si="85"/>
        <v>9000</v>
      </c>
      <c r="FI40" s="34">
        <f t="shared" si="85"/>
        <v>0</v>
      </c>
      <c r="FJ40" s="34">
        <f t="shared" si="85"/>
        <v>0</v>
      </c>
      <c r="FK40" s="34">
        <f t="shared" si="85"/>
        <v>1500</v>
      </c>
      <c r="FL40" s="34">
        <f t="shared" si="85"/>
        <v>1500</v>
      </c>
      <c r="FM40" s="34">
        <f t="shared" si="85"/>
        <v>6500</v>
      </c>
      <c r="FN40" s="34">
        <f t="shared" si="85"/>
        <v>12000</v>
      </c>
      <c r="FO40" s="34">
        <f t="shared" si="85"/>
        <v>12000</v>
      </c>
      <c r="FP40" s="34">
        <f t="shared" si="85"/>
        <v>8000</v>
      </c>
      <c r="FQ40" s="34">
        <f t="shared" si="85"/>
        <v>10000</v>
      </c>
      <c r="FR40" s="34">
        <f t="shared" si="85"/>
        <v>15000</v>
      </c>
      <c r="FS40" s="34">
        <f t="shared" si="85"/>
        <v>20000</v>
      </c>
      <c r="FT40" s="34">
        <f t="shared" si="85"/>
        <v>9000</v>
      </c>
      <c r="FU40" s="34">
        <f t="shared" si="85"/>
        <v>0</v>
      </c>
      <c r="FV40" s="34">
        <f t="shared" si="85"/>
        <v>0</v>
      </c>
      <c r="FW40" s="34">
        <f t="shared" si="85"/>
        <v>1500</v>
      </c>
      <c r="FX40" s="34">
        <f t="shared" si="85"/>
        <v>11500</v>
      </c>
      <c r="FY40" s="34">
        <f t="shared" si="85"/>
        <v>16500</v>
      </c>
      <c r="FZ40" s="34">
        <f t="shared" si="85"/>
        <v>32000</v>
      </c>
      <c r="GA40" s="34">
        <f t="shared" si="85"/>
        <v>12000</v>
      </c>
      <c r="GB40" s="34">
        <f t="shared" si="85"/>
        <v>8000</v>
      </c>
      <c r="GC40" s="34">
        <f t="shared" si="85"/>
        <v>10000</v>
      </c>
      <c r="GD40" s="34">
        <f t="shared" si="85"/>
        <v>15000</v>
      </c>
      <c r="GE40" s="34">
        <f t="shared" si="85"/>
        <v>20000</v>
      </c>
      <c r="GF40" s="34">
        <f t="shared" si="85"/>
        <v>9000</v>
      </c>
      <c r="GG40" s="34">
        <f t="shared" si="85"/>
        <v>0</v>
      </c>
      <c r="GH40" s="34">
        <f t="shared" si="85"/>
        <v>0</v>
      </c>
      <c r="GI40" s="34">
        <f t="shared" si="85"/>
        <v>1500</v>
      </c>
      <c r="GJ40" s="34">
        <f t="shared" si="85"/>
        <v>11500</v>
      </c>
      <c r="GK40" s="34">
        <f t="shared" si="85"/>
        <v>16500</v>
      </c>
      <c r="GL40" s="34">
        <f t="shared" si="85"/>
        <v>32000</v>
      </c>
      <c r="GM40" s="34">
        <f t="shared" si="85"/>
        <v>12000</v>
      </c>
      <c r="GN40" s="34">
        <f t="shared" si="85"/>
        <v>8000</v>
      </c>
      <c r="GO40" s="34">
        <f t="shared" ref="GO40:IZ40" si="86">GO4</f>
        <v>10000</v>
      </c>
      <c r="GP40" s="34">
        <f t="shared" si="86"/>
        <v>15000</v>
      </c>
      <c r="GQ40" s="34">
        <f t="shared" si="86"/>
        <v>20000</v>
      </c>
      <c r="GR40" s="34">
        <f t="shared" si="86"/>
        <v>9000</v>
      </c>
      <c r="GS40" s="34">
        <f t="shared" si="86"/>
        <v>0</v>
      </c>
      <c r="GT40" s="34">
        <f t="shared" si="86"/>
        <v>0</v>
      </c>
      <c r="GU40" s="34">
        <f t="shared" si="86"/>
        <v>1500</v>
      </c>
      <c r="GV40" s="34">
        <f t="shared" si="86"/>
        <v>11500</v>
      </c>
      <c r="GW40" s="34">
        <f t="shared" si="86"/>
        <v>16500</v>
      </c>
      <c r="GX40" s="34">
        <f t="shared" si="86"/>
        <v>32000</v>
      </c>
      <c r="GY40" s="34">
        <f t="shared" si="86"/>
        <v>12000</v>
      </c>
      <c r="GZ40" s="34">
        <f t="shared" si="86"/>
        <v>8000</v>
      </c>
      <c r="HA40" s="34">
        <f t="shared" si="86"/>
        <v>10000</v>
      </c>
      <c r="HB40" s="34">
        <f t="shared" si="86"/>
        <v>15000</v>
      </c>
      <c r="HC40" s="34">
        <f t="shared" si="86"/>
        <v>20000</v>
      </c>
      <c r="HD40" s="34">
        <f t="shared" si="86"/>
        <v>9000</v>
      </c>
      <c r="HE40" s="34">
        <f t="shared" si="86"/>
        <v>0</v>
      </c>
      <c r="HF40" s="34">
        <f t="shared" si="86"/>
        <v>0</v>
      </c>
      <c r="HG40" s="34">
        <f t="shared" si="86"/>
        <v>1500</v>
      </c>
      <c r="HH40" s="34">
        <f t="shared" si="86"/>
        <v>11500</v>
      </c>
      <c r="HI40" s="34">
        <f t="shared" si="86"/>
        <v>16500</v>
      </c>
      <c r="HJ40" s="34">
        <f t="shared" si="86"/>
        <v>32000</v>
      </c>
      <c r="HK40" s="34">
        <f t="shared" si="86"/>
        <v>12000</v>
      </c>
      <c r="HL40" s="34">
        <f t="shared" si="86"/>
        <v>8000</v>
      </c>
      <c r="HM40" s="34">
        <f t="shared" si="86"/>
        <v>10000</v>
      </c>
      <c r="HN40" s="34">
        <f t="shared" si="86"/>
        <v>15000</v>
      </c>
      <c r="HO40" s="34">
        <f t="shared" si="86"/>
        <v>20000</v>
      </c>
      <c r="HP40" s="34">
        <f t="shared" si="86"/>
        <v>9000</v>
      </c>
      <c r="HQ40" s="34">
        <f t="shared" si="86"/>
        <v>0</v>
      </c>
      <c r="HR40" s="34">
        <f t="shared" si="86"/>
        <v>0</v>
      </c>
      <c r="HS40" s="34">
        <f t="shared" si="86"/>
        <v>1500</v>
      </c>
      <c r="HT40" s="34">
        <f t="shared" si="86"/>
        <v>11500</v>
      </c>
      <c r="HU40" s="34">
        <f t="shared" si="86"/>
        <v>16500</v>
      </c>
      <c r="HV40" s="34">
        <f t="shared" si="86"/>
        <v>32000</v>
      </c>
      <c r="HW40" s="34">
        <f t="shared" si="86"/>
        <v>12000</v>
      </c>
      <c r="HX40" s="34">
        <f t="shared" si="86"/>
        <v>8000</v>
      </c>
      <c r="HY40" s="34">
        <f t="shared" si="86"/>
        <v>10000</v>
      </c>
      <c r="HZ40" s="34">
        <f t="shared" si="86"/>
        <v>15000</v>
      </c>
      <c r="IA40" s="34">
        <f t="shared" si="86"/>
        <v>20000</v>
      </c>
      <c r="IB40" s="34">
        <f t="shared" si="86"/>
        <v>9000</v>
      </c>
      <c r="IC40" s="34">
        <f t="shared" si="86"/>
        <v>0</v>
      </c>
      <c r="ID40" s="34">
        <f t="shared" si="86"/>
        <v>0</v>
      </c>
      <c r="IE40" s="34">
        <f t="shared" si="86"/>
        <v>1500</v>
      </c>
      <c r="IF40" s="34">
        <f t="shared" si="86"/>
        <v>11500</v>
      </c>
      <c r="IG40" s="34">
        <f t="shared" si="86"/>
        <v>16500</v>
      </c>
      <c r="IH40" s="34">
        <f t="shared" si="86"/>
        <v>32000</v>
      </c>
      <c r="II40" s="34">
        <f t="shared" si="86"/>
        <v>12000</v>
      </c>
      <c r="IJ40" s="34">
        <f t="shared" si="86"/>
        <v>8000</v>
      </c>
      <c r="IK40" s="34">
        <f t="shared" si="86"/>
        <v>10000</v>
      </c>
      <c r="IL40" s="34">
        <f t="shared" si="86"/>
        <v>15000</v>
      </c>
      <c r="IM40" s="34">
        <f t="shared" si="86"/>
        <v>20000</v>
      </c>
      <c r="IN40" s="34">
        <f t="shared" si="86"/>
        <v>9000</v>
      </c>
      <c r="IO40" s="34">
        <f t="shared" si="86"/>
        <v>0</v>
      </c>
      <c r="IP40" s="34">
        <f t="shared" si="86"/>
        <v>0</v>
      </c>
      <c r="IQ40" s="34">
        <f t="shared" si="86"/>
        <v>1500</v>
      </c>
      <c r="IR40" s="34">
        <f t="shared" si="86"/>
        <v>11500</v>
      </c>
      <c r="IS40" s="34">
        <f t="shared" si="86"/>
        <v>16500</v>
      </c>
      <c r="IT40" s="34">
        <f t="shared" si="86"/>
        <v>32000</v>
      </c>
      <c r="IU40" s="34">
        <f t="shared" si="86"/>
        <v>12000</v>
      </c>
      <c r="IV40" s="34">
        <f t="shared" si="86"/>
        <v>8000</v>
      </c>
      <c r="IW40" s="34">
        <f t="shared" si="86"/>
        <v>10000</v>
      </c>
      <c r="IX40" s="34">
        <f t="shared" si="86"/>
        <v>15000</v>
      </c>
      <c r="IY40" s="34">
        <f t="shared" si="86"/>
        <v>20000</v>
      </c>
      <c r="IZ40" s="34">
        <f t="shared" si="86"/>
        <v>9000</v>
      </c>
      <c r="JA40" s="34">
        <f t="shared" ref="JA40:KG40" si="87">JA4</f>
        <v>0</v>
      </c>
      <c r="JB40" s="34">
        <f t="shared" si="87"/>
        <v>0</v>
      </c>
      <c r="JC40" s="34">
        <f t="shared" si="87"/>
        <v>1500</v>
      </c>
      <c r="JD40" s="34">
        <f t="shared" si="87"/>
        <v>11500</v>
      </c>
      <c r="JE40" s="34">
        <f t="shared" si="87"/>
        <v>16500</v>
      </c>
      <c r="JF40" s="34">
        <f t="shared" si="87"/>
        <v>32000</v>
      </c>
      <c r="JG40" s="34">
        <f t="shared" si="87"/>
        <v>12000</v>
      </c>
      <c r="JH40" s="34">
        <f t="shared" si="87"/>
        <v>8000</v>
      </c>
      <c r="JI40" s="34">
        <f t="shared" si="87"/>
        <v>10000</v>
      </c>
      <c r="JJ40" s="34">
        <f t="shared" si="87"/>
        <v>15000</v>
      </c>
      <c r="JK40" s="34">
        <f t="shared" si="87"/>
        <v>20000</v>
      </c>
      <c r="JL40" s="34">
        <f t="shared" si="87"/>
        <v>9000</v>
      </c>
      <c r="JM40" s="34">
        <f t="shared" si="87"/>
        <v>0</v>
      </c>
      <c r="JN40" s="34">
        <f t="shared" si="87"/>
        <v>0</v>
      </c>
      <c r="JO40" s="34">
        <f t="shared" si="87"/>
        <v>1500</v>
      </c>
      <c r="JP40" s="34">
        <f t="shared" si="87"/>
        <v>11500</v>
      </c>
      <c r="JQ40" s="34">
        <f t="shared" si="87"/>
        <v>16500</v>
      </c>
      <c r="JR40" s="34">
        <f t="shared" si="87"/>
        <v>32000</v>
      </c>
      <c r="JS40" s="34">
        <f t="shared" si="87"/>
        <v>12000</v>
      </c>
      <c r="JT40" s="34">
        <f t="shared" si="87"/>
        <v>8000</v>
      </c>
      <c r="JU40" s="34">
        <f t="shared" si="87"/>
        <v>10000</v>
      </c>
      <c r="JV40" s="34">
        <f t="shared" si="87"/>
        <v>15000</v>
      </c>
      <c r="JW40" s="34">
        <f t="shared" si="87"/>
        <v>20000</v>
      </c>
      <c r="JX40" s="34">
        <f t="shared" si="87"/>
        <v>9000</v>
      </c>
      <c r="JY40" s="34">
        <f t="shared" si="87"/>
        <v>0</v>
      </c>
      <c r="JZ40" s="34">
        <f t="shared" si="87"/>
        <v>0</v>
      </c>
      <c r="KA40" s="34">
        <f t="shared" si="87"/>
        <v>1500</v>
      </c>
      <c r="KB40" s="34">
        <f t="shared" si="87"/>
        <v>11500</v>
      </c>
      <c r="KC40" s="34">
        <f t="shared" si="87"/>
        <v>16500</v>
      </c>
      <c r="KD40" s="34">
        <f t="shared" si="87"/>
        <v>32000</v>
      </c>
      <c r="KE40" s="34">
        <f t="shared" si="87"/>
        <v>12000</v>
      </c>
      <c r="KF40" s="34">
        <f t="shared" si="87"/>
        <v>8000</v>
      </c>
      <c r="KG40" s="35">
        <f t="shared" si="87"/>
        <v>10000</v>
      </c>
    </row>
    <row r="41" spans="1:293" s="1" customFormat="1" ht="16" outlineLevel="1" thickBot="1">
      <c r="B41" s="490"/>
      <c r="C41" s="58" t="s">
        <v>713</v>
      </c>
      <c r="D41" s="45">
        <f>BN41</f>
        <v>1006420.42648531</v>
      </c>
      <c r="E41" s="36">
        <f>E40</f>
        <v>0</v>
      </c>
      <c r="F41" s="37">
        <f>E41+F40</f>
        <v>0</v>
      </c>
      <c r="G41" s="37">
        <f>F41+G40</f>
        <v>0</v>
      </c>
      <c r="H41" s="37">
        <f t="shared" ref="H41:BS41" si="88">G41+H40</f>
        <v>0</v>
      </c>
      <c r="I41" s="37">
        <f t="shared" si="88"/>
        <v>0</v>
      </c>
      <c r="J41" s="37">
        <f t="shared" si="88"/>
        <v>0</v>
      </c>
      <c r="K41" s="37">
        <f t="shared" si="88"/>
        <v>0</v>
      </c>
      <c r="L41" s="37">
        <f t="shared" si="88"/>
        <v>0</v>
      </c>
      <c r="M41" s="37">
        <f t="shared" si="88"/>
        <v>0</v>
      </c>
      <c r="N41" s="37">
        <f t="shared" si="88"/>
        <v>0</v>
      </c>
      <c r="O41" s="37">
        <f t="shared" si="88"/>
        <v>0</v>
      </c>
      <c r="P41" s="37">
        <f t="shared" si="88"/>
        <v>0</v>
      </c>
      <c r="Q41" s="37">
        <f t="shared" si="88"/>
        <v>0</v>
      </c>
      <c r="R41" s="37">
        <f t="shared" si="88"/>
        <v>0</v>
      </c>
      <c r="S41" s="37">
        <f t="shared" si="88"/>
        <v>0</v>
      </c>
      <c r="T41" s="37">
        <f t="shared" si="88"/>
        <v>0</v>
      </c>
      <c r="U41" s="37">
        <f t="shared" si="88"/>
        <v>570.08342159999995</v>
      </c>
      <c r="V41" s="37">
        <f t="shared" si="88"/>
        <v>841.35659684999996</v>
      </c>
      <c r="W41" s="37">
        <f t="shared" si="88"/>
        <v>841.35659684999996</v>
      </c>
      <c r="X41" s="37">
        <f t="shared" si="88"/>
        <v>841.35659684999996</v>
      </c>
      <c r="Y41" s="37">
        <f t="shared" si="88"/>
        <v>31155.397277399999</v>
      </c>
      <c r="Z41" s="37">
        <f t="shared" si="88"/>
        <v>46287.109407989999</v>
      </c>
      <c r="AA41" s="37">
        <f t="shared" si="88"/>
        <v>58191.921913949998</v>
      </c>
      <c r="AB41" s="37">
        <f t="shared" si="88"/>
        <v>60391.921913949998</v>
      </c>
      <c r="AC41" s="37">
        <f t="shared" si="88"/>
        <v>60391.921913949998</v>
      </c>
      <c r="AD41" s="37">
        <f t="shared" si="88"/>
        <v>98106.356788000005</v>
      </c>
      <c r="AE41" s="37">
        <f t="shared" si="88"/>
        <v>98106.356788000005</v>
      </c>
      <c r="AF41" s="37">
        <f t="shared" si="88"/>
        <v>130015.75422880001</v>
      </c>
      <c r="AG41" s="37">
        <f t="shared" si="88"/>
        <v>130015.75422880001</v>
      </c>
      <c r="AH41" s="37">
        <f t="shared" si="88"/>
        <v>130015.75422880001</v>
      </c>
      <c r="AI41" s="37">
        <f t="shared" si="88"/>
        <v>152725.41712880001</v>
      </c>
      <c r="AJ41" s="37">
        <f t="shared" si="88"/>
        <v>222112.50782880001</v>
      </c>
      <c r="AK41" s="37">
        <f t="shared" si="88"/>
        <v>235674.20632880001</v>
      </c>
      <c r="AL41" s="37">
        <f t="shared" si="88"/>
        <v>278380.6252288</v>
      </c>
      <c r="AM41" s="37">
        <f t="shared" si="88"/>
        <v>328629.8042288</v>
      </c>
      <c r="AN41" s="37">
        <f t="shared" si="88"/>
        <v>420816.45128530997</v>
      </c>
      <c r="AO41" s="37">
        <f t="shared" si="88"/>
        <v>448617.09468530997</v>
      </c>
      <c r="AP41" s="37">
        <f t="shared" si="88"/>
        <v>462406.19878530997</v>
      </c>
      <c r="AQ41" s="37">
        <f t="shared" si="88"/>
        <v>468381.58758530999</v>
      </c>
      <c r="AR41" s="37">
        <f t="shared" si="88"/>
        <v>484401.18288530997</v>
      </c>
      <c r="AS41" s="37">
        <f t="shared" si="88"/>
        <v>490656.92308530997</v>
      </c>
      <c r="AT41" s="37">
        <f t="shared" si="88"/>
        <v>509107.82928531</v>
      </c>
      <c r="AU41" s="37">
        <f t="shared" si="88"/>
        <v>515263.47858530999</v>
      </c>
      <c r="AV41" s="37">
        <f t="shared" si="88"/>
        <v>570794.67608530994</v>
      </c>
      <c r="AW41" s="37">
        <f t="shared" si="88"/>
        <v>656837.16648530995</v>
      </c>
      <c r="AX41" s="37">
        <f t="shared" si="88"/>
        <v>689465.52648530994</v>
      </c>
      <c r="AY41" s="37">
        <f t="shared" si="88"/>
        <v>695982.42648530996</v>
      </c>
      <c r="AZ41" s="37">
        <f t="shared" si="88"/>
        <v>706025.42648530996</v>
      </c>
      <c r="BA41" s="37">
        <f t="shared" si="88"/>
        <v>716213.42648530996</v>
      </c>
      <c r="BB41" s="37">
        <f t="shared" si="88"/>
        <v>734665.42648530996</v>
      </c>
      <c r="BC41" s="37">
        <f t="shared" si="88"/>
        <v>784327.42648530996</v>
      </c>
      <c r="BD41" s="37">
        <f t="shared" si="88"/>
        <v>784327.42648530996</v>
      </c>
      <c r="BE41" s="37">
        <f t="shared" si="88"/>
        <v>784327.42648530996</v>
      </c>
      <c r="BF41" s="37">
        <f t="shared" si="88"/>
        <v>784327.42648530996</v>
      </c>
      <c r="BG41" s="37">
        <f t="shared" si="88"/>
        <v>836123.42648530996</v>
      </c>
      <c r="BH41" s="37">
        <f t="shared" si="88"/>
        <v>840123.42648530996</v>
      </c>
      <c r="BI41" s="37">
        <f t="shared" si="88"/>
        <v>898128.42648530996</v>
      </c>
      <c r="BJ41" s="37">
        <f t="shared" si="88"/>
        <v>951050.42648530996</v>
      </c>
      <c r="BK41" s="37">
        <f t="shared" si="88"/>
        <v>955050.42648530996</v>
      </c>
      <c r="BL41" s="37">
        <f t="shared" si="88"/>
        <v>959050.42648530996</v>
      </c>
      <c r="BM41" s="37">
        <f t="shared" si="88"/>
        <v>1006420.42648531</v>
      </c>
      <c r="BN41" s="207">
        <f t="shared" si="88"/>
        <v>1006420.42648531</v>
      </c>
      <c r="BO41" s="37">
        <f t="shared" si="88"/>
        <v>1006420.42648531</v>
      </c>
      <c r="BP41" s="37">
        <f t="shared" si="88"/>
        <v>1020526.42648531</v>
      </c>
      <c r="BQ41" s="37">
        <f t="shared" si="88"/>
        <v>1020526.42648531</v>
      </c>
      <c r="BR41" s="37">
        <f t="shared" si="88"/>
        <v>1041033.42648531</v>
      </c>
      <c r="BS41" s="37">
        <f t="shared" si="88"/>
        <v>1056033.4264853098</v>
      </c>
      <c r="BT41" s="37">
        <f t="shared" ref="BT41:EE41" si="89">BS41+BT40</f>
        <v>1085033.4264853098</v>
      </c>
      <c r="BU41" s="37">
        <f t="shared" si="89"/>
        <v>1125371.7598186431</v>
      </c>
      <c r="BV41" s="37">
        <f t="shared" si="89"/>
        <v>1152371.7598186431</v>
      </c>
      <c r="BW41" s="37">
        <f t="shared" si="89"/>
        <v>1166152.7598186431</v>
      </c>
      <c r="BX41" s="37">
        <f t="shared" si="89"/>
        <v>1190152.7598186431</v>
      </c>
      <c r="BY41" s="37">
        <f t="shared" si="89"/>
        <v>1225152.7598186431</v>
      </c>
      <c r="BZ41" s="37">
        <f t="shared" si="89"/>
        <v>1225152.7598186431</v>
      </c>
      <c r="CA41" s="37">
        <f t="shared" si="89"/>
        <v>1225152.7598186431</v>
      </c>
      <c r="CB41" s="37">
        <f t="shared" si="89"/>
        <v>1225152.7598186431</v>
      </c>
      <c r="CC41" s="37">
        <f t="shared" si="89"/>
        <v>1225152.7598186431</v>
      </c>
      <c r="CD41" s="37">
        <f t="shared" si="89"/>
        <v>1225152.7598186431</v>
      </c>
      <c r="CE41" s="37">
        <f t="shared" si="89"/>
        <v>1234152.7598186431</v>
      </c>
      <c r="CF41" s="37">
        <f t="shared" si="89"/>
        <v>1283152.7598186431</v>
      </c>
      <c r="CG41" s="37">
        <f t="shared" si="89"/>
        <v>1326152.7598186431</v>
      </c>
      <c r="CH41" s="37">
        <f t="shared" si="89"/>
        <v>1350152.7598186431</v>
      </c>
      <c r="CI41" s="37">
        <f t="shared" si="89"/>
        <v>1354152.7598186431</v>
      </c>
      <c r="CJ41" s="37">
        <f t="shared" si="89"/>
        <v>1358152.7598186431</v>
      </c>
      <c r="CK41" s="37">
        <f t="shared" si="89"/>
        <v>1362152.7598186431</v>
      </c>
      <c r="CL41" s="37">
        <f t="shared" si="89"/>
        <v>1362152.7598186431</v>
      </c>
      <c r="CM41" s="37">
        <f t="shared" si="89"/>
        <v>1362152.7598186431</v>
      </c>
      <c r="CN41" s="37">
        <f t="shared" si="89"/>
        <v>1362152.7598186431</v>
      </c>
      <c r="CO41" s="37">
        <f t="shared" si="89"/>
        <v>1362152.7598186431</v>
      </c>
      <c r="CP41" s="37">
        <f t="shared" si="89"/>
        <v>1362152.7598186431</v>
      </c>
      <c r="CQ41" s="37">
        <f t="shared" si="89"/>
        <v>1370152.7598186431</v>
      </c>
      <c r="CR41" s="37">
        <f t="shared" si="89"/>
        <v>1413486.0931519764</v>
      </c>
      <c r="CS41" s="37">
        <f t="shared" si="89"/>
        <v>1446819.4264853096</v>
      </c>
      <c r="CT41" s="37">
        <f t="shared" si="89"/>
        <v>1469819.4264853096</v>
      </c>
      <c r="CU41" s="37">
        <f t="shared" si="89"/>
        <v>1482819.4264853096</v>
      </c>
      <c r="CV41" s="37">
        <f t="shared" si="89"/>
        <v>1495819.4264853096</v>
      </c>
      <c r="CW41" s="37">
        <f t="shared" si="89"/>
        <v>1495819.4264853096</v>
      </c>
      <c r="CX41" s="37">
        <f t="shared" si="89"/>
        <v>1495819.4264853096</v>
      </c>
      <c r="CY41" s="37">
        <f t="shared" si="89"/>
        <v>1495819.4264853096</v>
      </c>
      <c r="CZ41" s="37">
        <f t="shared" si="89"/>
        <v>1495819.4264853096</v>
      </c>
      <c r="DA41" s="37">
        <f t="shared" si="89"/>
        <v>1495819.4264853096</v>
      </c>
      <c r="DB41" s="37">
        <f t="shared" si="89"/>
        <v>1495819.4264853096</v>
      </c>
      <c r="DC41" s="37">
        <f t="shared" si="89"/>
        <v>1503819.4264853096</v>
      </c>
      <c r="DD41" s="37">
        <f t="shared" si="89"/>
        <v>1547152.7598186429</v>
      </c>
      <c r="DE41" s="37">
        <f t="shared" si="89"/>
        <v>1580486.0931519761</v>
      </c>
      <c r="DF41" s="37">
        <f t="shared" si="89"/>
        <v>1583486.0931519761</v>
      </c>
      <c r="DG41" s="37">
        <f t="shared" si="89"/>
        <v>1596486.0931519761</v>
      </c>
      <c r="DH41" s="37">
        <f t="shared" si="89"/>
        <v>1624819.4264853094</v>
      </c>
      <c r="DI41" s="37">
        <f t="shared" si="89"/>
        <v>1630152.7598186426</v>
      </c>
      <c r="DJ41" s="37">
        <f t="shared" si="89"/>
        <v>1630152.7598186426</v>
      </c>
      <c r="DK41" s="37">
        <f t="shared" si="89"/>
        <v>1630152.7598186426</v>
      </c>
      <c r="DL41" s="37">
        <f t="shared" si="89"/>
        <v>1630152.7598186426</v>
      </c>
      <c r="DM41" s="37">
        <f t="shared" si="89"/>
        <v>1630152.7598186426</v>
      </c>
      <c r="DN41" s="37">
        <f t="shared" si="89"/>
        <v>1630152.7598186426</v>
      </c>
      <c r="DO41" s="37">
        <f t="shared" si="89"/>
        <v>1639152.7598186426</v>
      </c>
      <c r="DP41" s="37">
        <f t="shared" si="89"/>
        <v>1662152.7598186426</v>
      </c>
      <c r="DQ41" s="37">
        <f t="shared" si="89"/>
        <v>1685152.7598186426</v>
      </c>
      <c r="DR41" s="37">
        <f t="shared" si="89"/>
        <v>1708152.7598186426</v>
      </c>
      <c r="DS41" s="37">
        <f t="shared" si="89"/>
        <v>1736486.0931519759</v>
      </c>
      <c r="DT41" s="37">
        <f t="shared" si="89"/>
        <v>1745576.0931519759</v>
      </c>
      <c r="DU41" s="37">
        <f t="shared" si="89"/>
        <v>1745576.0931519759</v>
      </c>
      <c r="DV41" s="37">
        <f t="shared" si="89"/>
        <v>1751576.0931519759</v>
      </c>
      <c r="DW41" s="37">
        <f t="shared" si="89"/>
        <v>1751576.0931519759</v>
      </c>
      <c r="DX41" s="37">
        <f t="shared" si="89"/>
        <v>1751576.0931519759</v>
      </c>
      <c r="DY41" s="37">
        <f t="shared" si="89"/>
        <v>1751576.0931519759</v>
      </c>
      <c r="DZ41" s="37">
        <f t="shared" si="89"/>
        <v>1751576.0931519759</v>
      </c>
      <c r="EA41" s="37">
        <f t="shared" si="89"/>
        <v>1759576.0931519759</v>
      </c>
      <c r="EB41" s="37">
        <f t="shared" si="89"/>
        <v>1782576.0931519759</v>
      </c>
      <c r="EC41" s="37">
        <f t="shared" si="89"/>
        <v>1810576.0931519759</v>
      </c>
      <c r="ED41" s="37">
        <f t="shared" si="89"/>
        <v>1813576.0931519759</v>
      </c>
      <c r="EE41" s="37">
        <f t="shared" si="89"/>
        <v>1828909.4264853091</v>
      </c>
      <c r="EF41" s="37">
        <f t="shared" ref="EF41:GQ41" si="90">EE41+EF40</f>
        <v>1844242.7598186424</v>
      </c>
      <c r="EG41" s="37">
        <f t="shared" si="90"/>
        <v>1844242.7598186424</v>
      </c>
      <c r="EH41" s="37">
        <f t="shared" si="90"/>
        <v>1844242.7598186424</v>
      </c>
      <c r="EI41" s="37">
        <f t="shared" si="90"/>
        <v>1844242.7598186424</v>
      </c>
      <c r="EJ41" s="37">
        <f t="shared" si="90"/>
        <v>1844242.7598186424</v>
      </c>
      <c r="EK41" s="37">
        <f t="shared" si="90"/>
        <v>1844242.7598186424</v>
      </c>
      <c r="EL41" s="37">
        <f t="shared" si="90"/>
        <v>1844242.7598186424</v>
      </c>
      <c r="EM41" s="37">
        <f t="shared" si="90"/>
        <v>1849242.7598186424</v>
      </c>
      <c r="EN41" s="37">
        <f t="shared" si="90"/>
        <v>1872242.7598186424</v>
      </c>
      <c r="EO41" s="37">
        <f t="shared" si="90"/>
        <v>1877813.2098186424</v>
      </c>
      <c r="EP41" s="37">
        <f t="shared" si="90"/>
        <v>1893776.2098186424</v>
      </c>
      <c r="EQ41" s="37">
        <f t="shared" si="90"/>
        <v>1903776.2098186424</v>
      </c>
      <c r="ER41" s="37">
        <f t="shared" si="90"/>
        <v>1937440.2098186424</v>
      </c>
      <c r="ES41" s="37">
        <f t="shared" si="90"/>
        <v>1961104.2098186424</v>
      </c>
      <c r="ET41" s="37">
        <f t="shared" si="90"/>
        <v>1984768.2098186424</v>
      </c>
      <c r="EU41" s="37">
        <f t="shared" si="90"/>
        <v>1984768.2098186424</v>
      </c>
      <c r="EV41" s="37">
        <f t="shared" si="90"/>
        <v>1984768.2098186424</v>
      </c>
      <c r="EW41" s="37">
        <f t="shared" si="90"/>
        <v>1984768.2098186424</v>
      </c>
      <c r="EX41" s="37">
        <f t="shared" si="90"/>
        <v>1984768.2098186424</v>
      </c>
      <c r="EY41" s="37">
        <f t="shared" si="90"/>
        <v>1989768.2098186424</v>
      </c>
      <c r="EZ41" s="37">
        <f t="shared" si="90"/>
        <v>2023432.2098186424</v>
      </c>
      <c r="FA41" s="37">
        <f t="shared" si="90"/>
        <v>2065204.2098186424</v>
      </c>
      <c r="FB41" s="37">
        <f t="shared" si="90"/>
        <v>2088868.2098186424</v>
      </c>
      <c r="FC41" s="37">
        <f t="shared" si="90"/>
        <v>2091868.2098186424</v>
      </c>
      <c r="FD41" s="37">
        <f t="shared" si="90"/>
        <v>2124146.9498186423</v>
      </c>
      <c r="FE41" s="37">
        <f t="shared" si="90"/>
        <v>2162429.9498186423</v>
      </c>
      <c r="FF41" s="37">
        <f t="shared" si="90"/>
        <v>2177429.9498186423</v>
      </c>
      <c r="FG41" s="37">
        <f t="shared" si="90"/>
        <v>2197429.9498186423</v>
      </c>
      <c r="FH41" s="37">
        <f t="shared" si="90"/>
        <v>2206429.9498186423</v>
      </c>
      <c r="FI41" s="37">
        <f t="shared" si="90"/>
        <v>2206429.9498186423</v>
      </c>
      <c r="FJ41" s="37">
        <f t="shared" si="90"/>
        <v>2206429.9498186423</v>
      </c>
      <c r="FK41" s="37">
        <f t="shared" si="90"/>
        <v>2207929.9498186423</v>
      </c>
      <c r="FL41" s="37">
        <f t="shared" si="90"/>
        <v>2209429.9498186423</v>
      </c>
      <c r="FM41" s="37">
        <f t="shared" si="90"/>
        <v>2215929.9498186423</v>
      </c>
      <c r="FN41" s="37">
        <f t="shared" si="90"/>
        <v>2227929.9498186423</v>
      </c>
      <c r="FO41" s="37">
        <f t="shared" si="90"/>
        <v>2239929.9498186423</v>
      </c>
      <c r="FP41" s="37">
        <f t="shared" si="90"/>
        <v>2247929.9498186423</v>
      </c>
      <c r="FQ41" s="37">
        <f t="shared" si="90"/>
        <v>2257929.9498186423</v>
      </c>
      <c r="FR41" s="37">
        <f t="shared" si="90"/>
        <v>2272929.9498186423</v>
      </c>
      <c r="FS41" s="37">
        <f t="shared" si="90"/>
        <v>2292929.9498186423</v>
      </c>
      <c r="FT41" s="37">
        <f t="shared" si="90"/>
        <v>2301929.9498186423</v>
      </c>
      <c r="FU41" s="37">
        <f t="shared" si="90"/>
        <v>2301929.9498186423</v>
      </c>
      <c r="FV41" s="37">
        <f t="shared" si="90"/>
        <v>2301929.9498186423</v>
      </c>
      <c r="FW41" s="37">
        <f t="shared" si="90"/>
        <v>2303429.9498186423</v>
      </c>
      <c r="FX41" s="37">
        <f t="shared" si="90"/>
        <v>2314929.9498186423</v>
      </c>
      <c r="FY41" s="37">
        <f t="shared" si="90"/>
        <v>2331429.9498186423</v>
      </c>
      <c r="FZ41" s="37">
        <f t="shared" si="90"/>
        <v>2363429.9498186423</v>
      </c>
      <c r="GA41" s="37">
        <f t="shared" si="90"/>
        <v>2375429.9498186423</v>
      </c>
      <c r="GB41" s="37">
        <f t="shared" si="90"/>
        <v>2383429.9498186423</v>
      </c>
      <c r="GC41" s="37">
        <f t="shared" si="90"/>
        <v>2393429.9498186423</v>
      </c>
      <c r="GD41" s="37">
        <f t="shared" si="90"/>
        <v>2408429.9498186423</v>
      </c>
      <c r="GE41" s="37">
        <f t="shared" si="90"/>
        <v>2428429.9498186423</v>
      </c>
      <c r="GF41" s="37">
        <f t="shared" si="90"/>
        <v>2437429.9498186423</v>
      </c>
      <c r="GG41" s="37">
        <f t="shared" si="90"/>
        <v>2437429.9498186423</v>
      </c>
      <c r="GH41" s="37">
        <f t="shared" si="90"/>
        <v>2437429.9498186423</v>
      </c>
      <c r="GI41" s="37">
        <f t="shared" si="90"/>
        <v>2438929.9498186423</v>
      </c>
      <c r="GJ41" s="37">
        <f t="shared" si="90"/>
        <v>2450429.9498186423</v>
      </c>
      <c r="GK41" s="37">
        <f t="shared" si="90"/>
        <v>2466929.9498186423</v>
      </c>
      <c r="GL41" s="37">
        <f t="shared" si="90"/>
        <v>2498929.9498186423</v>
      </c>
      <c r="GM41" s="37">
        <f t="shared" si="90"/>
        <v>2510929.9498186423</v>
      </c>
      <c r="GN41" s="37">
        <f t="shared" si="90"/>
        <v>2518929.9498186423</v>
      </c>
      <c r="GO41" s="37">
        <f t="shared" si="90"/>
        <v>2528929.9498186423</v>
      </c>
      <c r="GP41" s="37">
        <f t="shared" si="90"/>
        <v>2543929.9498186423</v>
      </c>
      <c r="GQ41" s="37">
        <f t="shared" si="90"/>
        <v>2563929.9498186423</v>
      </c>
      <c r="GR41" s="37">
        <f t="shared" ref="GR41:JC41" si="91">GQ41+GR40</f>
        <v>2572929.9498186423</v>
      </c>
      <c r="GS41" s="37">
        <f t="shared" si="91"/>
        <v>2572929.9498186423</v>
      </c>
      <c r="GT41" s="37">
        <f t="shared" si="91"/>
        <v>2572929.9498186423</v>
      </c>
      <c r="GU41" s="37">
        <f t="shared" si="91"/>
        <v>2574429.9498186423</v>
      </c>
      <c r="GV41" s="37">
        <f t="shared" si="91"/>
        <v>2585929.9498186423</v>
      </c>
      <c r="GW41" s="37">
        <f t="shared" si="91"/>
        <v>2602429.9498186423</v>
      </c>
      <c r="GX41" s="37">
        <f t="shared" si="91"/>
        <v>2634429.9498186423</v>
      </c>
      <c r="GY41" s="37">
        <f t="shared" si="91"/>
        <v>2646429.9498186423</v>
      </c>
      <c r="GZ41" s="37">
        <f t="shared" si="91"/>
        <v>2654429.9498186423</v>
      </c>
      <c r="HA41" s="37">
        <f t="shared" si="91"/>
        <v>2664429.9498186423</v>
      </c>
      <c r="HB41" s="37">
        <f t="shared" si="91"/>
        <v>2679429.9498186423</v>
      </c>
      <c r="HC41" s="37">
        <f t="shared" si="91"/>
        <v>2699429.9498186423</v>
      </c>
      <c r="HD41" s="37">
        <f t="shared" si="91"/>
        <v>2708429.9498186423</v>
      </c>
      <c r="HE41" s="37">
        <f t="shared" si="91"/>
        <v>2708429.9498186423</v>
      </c>
      <c r="HF41" s="37">
        <f t="shared" si="91"/>
        <v>2708429.9498186423</v>
      </c>
      <c r="HG41" s="37">
        <f t="shared" si="91"/>
        <v>2709929.9498186423</v>
      </c>
      <c r="HH41" s="37">
        <f t="shared" si="91"/>
        <v>2721429.9498186423</v>
      </c>
      <c r="HI41" s="37">
        <f t="shared" si="91"/>
        <v>2737929.9498186423</v>
      </c>
      <c r="HJ41" s="37">
        <f t="shared" si="91"/>
        <v>2769929.9498186423</v>
      </c>
      <c r="HK41" s="37">
        <f t="shared" si="91"/>
        <v>2781929.9498186423</v>
      </c>
      <c r="HL41" s="37">
        <f t="shared" si="91"/>
        <v>2789929.9498186423</v>
      </c>
      <c r="HM41" s="37">
        <f t="shared" si="91"/>
        <v>2799929.9498186423</v>
      </c>
      <c r="HN41" s="37">
        <f t="shared" si="91"/>
        <v>2814929.9498186423</v>
      </c>
      <c r="HO41" s="37">
        <f t="shared" si="91"/>
        <v>2834929.9498186423</v>
      </c>
      <c r="HP41" s="37">
        <f t="shared" si="91"/>
        <v>2843929.9498186423</v>
      </c>
      <c r="HQ41" s="37">
        <f t="shared" si="91"/>
        <v>2843929.9498186423</v>
      </c>
      <c r="HR41" s="37">
        <f t="shared" si="91"/>
        <v>2843929.9498186423</v>
      </c>
      <c r="HS41" s="37">
        <f t="shared" si="91"/>
        <v>2845429.9498186423</v>
      </c>
      <c r="HT41" s="37">
        <f t="shared" si="91"/>
        <v>2856929.9498186423</v>
      </c>
      <c r="HU41" s="37">
        <f t="shared" si="91"/>
        <v>2873429.9498186423</v>
      </c>
      <c r="HV41" s="37">
        <f t="shared" si="91"/>
        <v>2905429.9498186423</v>
      </c>
      <c r="HW41" s="37">
        <f t="shared" si="91"/>
        <v>2917429.9498186423</v>
      </c>
      <c r="HX41" s="37">
        <f t="shared" si="91"/>
        <v>2925429.9498186423</v>
      </c>
      <c r="HY41" s="37">
        <f t="shared" si="91"/>
        <v>2935429.9498186423</v>
      </c>
      <c r="HZ41" s="37">
        <f t="shared" si="91"/>
        <v>2950429.9498186423</v>
      </c>
      <c r="IA41" s="37">
        <f t="shared" si="91"/>
        <v>2970429.9498186423</v>
      </c>
      <c r="IB41" s="37">
        <f t="shared" si="91"/>
        <v>2979429.9498186423</v>
      </c>
      <c r="IC41" s="37">
        <f t="shared" si="91"/>
        <v>2979429.9498186423</v>
      </c>
      <c r="ID41" s="37">
        <f t="shared" si="91"/>
        <v>2979429.9498186423</v>
      </c>
      <c r="IE41" s="37">
        <f t="shared" si="91"/>
        <v>2980929.9498186423</v>
      </c>
      <c r="IF41" s="37">
        <f t="shared" si="91"/>
        <v>2992429.9498186423</v>
      </c>
      <c r="IG41" s="37">
        <f t="shared" si="91"/>
        <v>3008929.9498186423</v>
      </c>
      <c r="IH41" s="37">
        <f t="shared" si="91"/>
        <v>3040929.9498186423</v>
      </c>
      <c r="II41" s="37">
        <f t="shared" si="91"/>
        <v>3052929.9498186423</v>
      </c>
      <c r="IJ41" s="37">
        <f t="shared" si="91"/>
        <v>3060929.9498186423</v>
      </c>
      <c r="IK41" s="37">
        <f t="shared" si="91"/>
        <v>3070929.9498186423</v>
      </c>
      <c r="IL41" s="37">
        <f t="shared" si="91"/>
        <v>3085929.9498186423</v>
      </c>
      <c r="IM41" s="37">
        <f t="shared" si="91"/>
        <v>3105929.9498186423</v>
      </c>
      <c r="IN41" s="37">
        <f t="shared" si="91"/>
        <v>3114929.9498186423</v>
      </c>
      <c r="IO41" s="37">
        <f t="shared" si="91"/>
        <v>3114929.9498186423</v>
      </c>
      <c r="IP41" s="37">
        <f t="shared" si="91"/>
        <v>3114929.9498186423</v>
      </c>
      <c r="IQ41" s="37">
        <f t="shared" si="91"/>
        <v>3116429.9498186423</v>
      </c>
      <c r="IR41" s="37">
        <f t="shared" si="91"/>
        <v>3127929.9498186423</v>
      </c>
      <c r="IS41" s="37">
        <f t="shared" si="91"/>
        <v>3144429.9498186423</v>
      </c>
      <c r="IT41" s="37">
        <f t="shared" si="91"/>
        <v>3176429.9498186423</v>
      </c>
      <c r="IU41" s="37">
        <f t="shared" si="91"/>
        <v>3188429.9498186423</v>
      </c>
      <c r="IV41" s="37">
        <f t="shared" si="91"/>
        <v>3196429.9498186423</v>
      </c>
      <c r="IW41" s="37">
        <f t="shared" si="91"/>
        <v>3206429.9498186423</v>
      </c>
      <c r="IX41" s="37">
        <f t="shared" si="91"/>
        <v>3221429.9498186423</v>
      </c>
      <c r="IY41" s="37">
        <f t="shared" si="91"/>
        <v>3241429.9498186423</v>
      </c>
      <c r="IZ41" s="37">
        <f t="shared" si="91"/>
        <v>3250429.9498186423</v>
      </c>
      <c r="JA41" s="37">
        <f t="shared" si="91"/>
        <v>3250429.9498186423</v>
      </c>
      <c r="JB41" s="37">
        <f t="shared" si="91"/>
        <v>3250429.9498186423</v>
      </c>
      <c r="JC41" s="37">
        <f t="shared" si="91"/>
        <v>3251929.9498186423</v>
      </c>
      <c r="JD41" s="37">
        <f t="shared" ref="JD41:KG41" si="92">JC41+JD40</f>
        <v>3263429.9498186423</v>
      </c>
      <c r="JE41" s="37">
        <f t="shared" si="92"/>
        <v>3279929.9498186423</v>
      </c>
      <c r="JF41" s="37">
        <f t="shared" si="92"/>
        <v>3311929.9498186423</v>
      </c>
      <c r="JG41" s="37">
        <f t="shared" si="92"/>
        <v>3323929.9498186423</v>
      </c>
      <c r="JH41" s="37">
        <f t="shared" si="92"/>
        <v>3331929.9498186423</v>
      </c>
      <c r="JI41" s="37">
        <f t="shared" si="92"/>
        <v>3341929.9498186423</v>
      </c>
      <c r="JJ41" s="37">
        <f t="shared" si="92"/>
        <v>3356929.9498186423</v>
      </c>
      <c r="JK41" s="37">
        <f t="shared" si="92"/>
        <v>3376929.9498186423</v>
      </c>
      <c r="JL41" s="37">
        <f t="shared" si="92"/>
        <v>3385929.9498186423</v>
      </c>
      <c r="JM41" s="37">
        <f t="shared" si="92"/>
        <v>3385929.9498186423</v>
      </c>
      <c r="JN41" s="37">
        <f t="shared" si="92"/>
        <v>3385929.9498186423</v>
      </c>
      <c r="JO41" s="37">
        <f t="shared" si="92"/>
        <v>3387429.9498186423</v>
      </c>
      <c r="JP41" s="37">
        <f t="shared" si="92"/>
        <v>3398929.9498186423</v>
      </c>
      <c r="JQ41" s="37">
        <f t="shared" si="92"/>
        <v>3415429.9498186423</v>
      </c>
      <c r="JR41" s="37">
        <f t="shared" si="92"/>
        <v>3447429.9498186423</v>
      </c>
      <c r="JS41" s="37">
        <f t="shared" si="92"/>
        <v>3459429.9498186423</v>
      </c>
      <c r="JT41" s="37">
        <f t="shared" si="92"/>
        <v>3467429.9498186423</v>
      </c>
      <c r="JU41" s="37">
        <f t="shared" si="92"/>
        <v>3477429.9498186423</v>
      </c>
      <c r="JV41" s="37">
        <f t="shared" si="92"/>
        <v>3492429.9498186423</v>
      </c>
      <c r="JW41" s="37">
        <f t="shared" si="92"/>
        <v>3512429.9498186423</v>
      </c>
      <c r="JX41" s="37">
        <f t="shared" si="92"/>
        <v>3521429.9498186423</v>
      </c>
      <c r="JY41" s="37">
        <f t="shared" si="92"/>
        <v>3521429.9498186423</v>
      </c>
      <c r="JZ41" s="37">
        <f t="shared" si="92"/>
        <v>3521429.9498186423</v>
      </c>
      <c r="KA41" s="37">
        <f t="shared" si="92"/>
        <v>3522929.9498186423</v>
      </c>
      <c r="KB41" s="37">
        <f t="shared" si="92"/>
        <v>3534429.9498186423</v>
      </c>
      <c r="KC41" s="37">
        <f t="shared" si="92"/>
        <v>3550929.9498186423</v>
      </c>
      <c r="KD41" s="37">
        <f t="shared" si="92"/>
        <v>3582929.9498186423</v>
      </c>
      <c r="KE41" s="37">
        <f t="shared" si="92"/>
        <v>3594929.9498186423</v>
      </c>
      <c r="KF41" s="37">
        <f t="shared" si="92"/>
        <v>3602929.9498186423</v>
      </c>
      <c r="KG41" s="38">
        <f t="shared" si="92"/>
        <v>3612929.9498186423</v>
      </c>
    </row>
    <row r="42" spans="1:293" s="1" customFormat="1" outlineLevel="1">
      <c r="B42" s="491" t="s">
        <v>148</v>
      </c>
      <c r="C42" s="59" t="s">
        <v>712</v>
      </c>
      <c r="D42" s="48">
        <f t="shared" ref="D42:D46" si="93">BN42</f>
        <v>106.9011665004985</v>
      </c>
      <c r="E42" s="33">
        <f t="shared" ref="E42:BP42" si="94">E12</f>
        <v>0</v>
      </c>
      <c r="F42" s="34">
        <f t="shared" si="94"/>
        <v>0</v>
      </c>
      <c r="G42" s="34">
        <f t="shared" si="94"/>
        <v>0</v>
      </c>
      <c r="H42" s="34">
        <f t="shared" si="94"/>
        <v>0</v>
      </c>
      <c r="I42" s="34">
        <f t="shared" si="94"/>
        <v>0</v>
      </c>
      <c r="J42" s="34">
        <f t="shared" si="94"/>
        <v>1106</v>
      </c>
      <c r="K42" s="34">
        <f t="shared" si="94"/>
        <v>1156</v>
      </c>
      <c r="L42" s="34">
        <f t="shared" si="94"/>
        <v>0</v>
      </c>
      <c r="M42" s="34">
        <f t="shared" si="94"/>
        <v>0</v>
      </c>
      <c r="N42" s="34">
        <f t="shared" si="94"/>
        <v>1506</v>
      </c>
      <c r="O42" s="34">
        <f t="shared" si="94"/>
        <v>4405</v>
      </c>
      <c r="P42" s="34">
        <f t="shared" si="94"/>
        <v>67</v>
      </c>
      <c r="Q42" s="34">
        <f t="shared" si="94"/>
        <v>0</v>
      </c>
      <c r="R42" s="34">
        <f t="shared" si="94"/>
        <v>1781</v>
      </c>
      <c r="S42" s="34">
        <f t="shared" si="94"/>
        <v>26</v>
      </c>
      <c r="T42" s="34">
        <f t="shared" si="94"/>
        <v>4489</v>
      </c>
      <c r="U42" s="34">
        <f t="shared" si="94"/>
        <v>1266</v>
      </c>
      <c r="V42" s="34">
        <f t="shared" si="94"/>
        <v>2809</v>
      </c>
      <c r="W42" s="34">
        <f t="shared" si="94"/>
        <v>5924</v>
      </c>
      <c r="X42" s="34">
        <f t="shared" si="94"/>
        <v>2058</v>
      </c>
      <c r="Y42" s="34">
        <f t="shared" si="94"/>
        <v>34113</v>
      </c>
      <c r="Z42" s="34">
        <f t="shared" si="94"/>
        <v>0</v>
      </c>
      <c r="AA42" s="34">
        <f t="shared" si="94"/>
        <v>29184</v>
      </c>
      <c r="AB42" s="34">
        <f t="shared" si="94"/>
        <v>0</v>
      </c>
      <c r="AC42" s="34">
        <f t="shared" si="94"/>
        <v>1528</v>
      </c>
      <c r="AD42" s="34">
        <f t="shared" si="94"/>
        <v>39730</v>
      </c>
      <c r="AE42" s="34">
        <f t="shared" si="94"/>
        <v>3008</v>
      </c>
      <c r="AF42" s="34">
        <f t="shared" si="94"/>
        <v>1768</v>
      </c>
      <c r="AG42" s="34">
        <f t="shared" si="94"/>
        <v>0</v>
      </c>
      <c r="AH42" s="34">
        <f t="shared" si="94"/>
        <v>1950</v>
      </c>
      <c r="AI42" s="34">
        <f t="shared" si="94"/>
        <v>26546</v>
      </c>
      <c r="AJ42" s="34">
        <f t="shared" si="94"/>
        <v>72022</v>
      </c>
      <c r="AK42" s="34">
        <f t="shared" si="94"/>
        <v>13562</v>
      </c>
      <c r="AL42" s="34">
        <f t="shared" si="94"/>
        <v>42706</v>
      </c>
      <c r="AM42" s="34">
        <f t="shared" si="94"/>
        <v>0</v>
      </c>
      <c r="AN42" s="34">
        <f t="shared" si="94"/>
        <v>33716</v>
      </c>
      <c r="AO42" s="34">
        <f t="shared" si="94"/>
        <v>108721</v>
      </c>
      <c r="AP42" s="34">
        <f t="shared" si="94"/>
        <v>0</v>
      </c>
      <c r="AQ42" s="34">
        <f t="shared" si="94"/>
        <v>225</v>
      </c>
      <c r="AR42" s="34">
        <f t="shared" si="94"/>
        <v>49387</v>
      </c>
      <c r="AS42" s="34">
        <f t="shared" si="94"/>
        <v>9465</v>
      </c>
      <c r="AT42" s="34">
        <f t="shared" si="94"/>
        <v>16624</v>
      </c>
      <c r="AU42" s="34">
        <f t="shared" si="94"/>
        <v>44304</v>
      </c>
      <c r="AV42" s="34">
        <f t="shared" si="94"/>
        <v>46921</v>
      </c>
      <c r="AW42" s="34">
        <f t="shared" si="94"/>
        <v>3972</v>
      </c>
      <c r="AX42" s="34">
        <f t="shared" si="94"/>
        <v>20000</v>
      </c>
      <c r="AY42" s="34">
        <f t="shared" si="94"/>
        <v>20079</v>
      </c>
      <c r="AZ42" s="34">
        <f t="shared" si="94"/>
        <v>88747</v>
      </c>
      <c r="BA42" s="34">
        <f t="shared" si="94"/>
        <v>15299</v>
      </c>
      <c r="BB42" s="34">
        <f t="shared" si="94"/>
        <v>10998</v>
      </c>
      <c r="BC42" s="34">
        <f t="shared" si="94"/>
        <v>22188.524556962027</v>
      </c>
      <c r="BD42" s="34">
        <f t="shared" si="94"/>
        <v>105.45455696202532</v>
      </c>
      <c r="BE42" s="34">
        <f t="shared" si="94"/>
        <v>49768.973544303801</v>
      </c>
      <c r="BF42" s="34">
        <f t="shared" si="94"/>
        <v>115.97354430379747</v>
      </c>
      <c r="BG42" s="34">
        <f t="shared" si="94"/>
        <v>48428.973544303801</v>
      </c>
      <c r="BH42" s="34">
        <f t="shared" si="94"/>
        <v>49131.669949622163</v>
      </c>
      <c r="BI42" s="34">
        <f t="shared" si="94"/>
        <v>49028.91994962217</v>
      </c>
      <c r="BJ42" s="34">
        <f t="shared" si="94"/>
        <v>3658.2899496221662</v>
      </c>
      <c r="BK42" s="34">
        <f t="shared" si="94"/>
        <v>106.94994962216626</v>
      </c>
      <c r="BL42" s="34">
        <f t="shared" si="94"/>
        <v>43484.479949622168</v>
      </c>
      <c r="BM42" s="34">
        <f t="shared" si="94"/>
        <v>106.94994962216626</v>
      </c>
      <c r="BN42" s="206">
        <f t="shared" si="94"/>
        <v>106.9011665004985</v>
      </c>
      <c r="BO42" s="34">
        <f t="shared" si="94"/>
        <v>1120.5311665004986</v>
      </c>
      <c r="BP42" s="34">
        <f t="shared" si="94"/>
        <v>14837.194313725491</v>
      </c>
      <c r="BQ42" s="34">
        <f t="shared" ref="BQ42:EB42" si="95">BQ12</f>
        <v>0</v>
      </c>
      <c r="BR42" s="34">
        <f t="shared" si="95"/>
        <v>0</v>
      </c>
      <c r="BS42" s="34">
        <f t="shared" si="95"/>
        <v>0</v>
      </c>
      <c r="BT42" s="34">
        <f t="shared" si="95"/>
        <v>0</v>
      </c>
      <c r="BU42" s="34">
        <f t="shared" si="95"/>
        <v>0</v>
      </c>
      <c r="BV42" s="34">
        <f t="shared" si="95"/>
        <v>0</v>
      </c>
      <c r="BW42" s="34">
        <f t="shared" si="95"/>
        <v>0</v>
      </c>
      <c r="BX42" s="34">
        <f t="shared" si="95"/>
        <v>0</v>
      </c>
      <c r="BY42" s="34">
        <f t="shared" si="95"/>
        <v>0</v>
      </c>
      <c r="BZ42" s="34">
        <f t="shared" si="95"/>
        <v>0</v>
      </c>
      <c r="CA42" s="34">
        <f t="shared" si="95"/>
        <v>0</v>
      </c>
      <c r="CB42" s="34">
        <f t="shared" si="95"/>
        <v>0</v>
      </c>
      <c r="CC42" s="34">
        <f t="shared" si="95"/>
        <v>0</v>
      </c>
      <c r="CD42" s="34">
        <f t="shared" si="95"/>
        <v>0</v>
      </c>
      <c r="CE42" s="34">
        <f t="shared" si="95"/>
        <v>0</v>
      </c>
      <c r="CF42" s="34">
        <f t="shared" si="95"/>
        <v>0</v>
      </c>
      <c r="CG42" s="34">
        <f t="shared" si="95"/>
        <v>0</v>
      </c>
      <c r="CH42" s="34">
        <f t="shared" si="95"/>
        <v>0</v>
      </c>
      <c r="CI42" s="34">
        <f t="shared" si="95"/>
        <v>0</v>
      </c>
      <c r="CJ42" s="34">
        <f t="shared" si="95"/>
        <v>0</v>
      </c>
      <c r="CK42" s="34">
        <f t="shared" si="95"/>
        <v>0</v>
      </c>
      <c r="CL42" s="34">
        <f t="shared" si="95"/>
        <v>0</v>
      </c>
      <c r="CM42" s="34">
        <f t="shared" si="95"/>
        <v>0</v>
      </c>
      <c r="CN42" s="34">
        <f t="shared" si="95"/>
        <v>0</v>
      </c>
      <c r="CO42" s="34">
        <f t="shared" si="95"/>
        <v>0</v>
      </c>
      <c r="CP42" s="34">
        <f t="shared" si="95"/>
        <v>0</v>
      </c>
      <c r="CQ42" s="34">
        <f t="shared" si="95"/>
        <v>0</v>
      </c>
      <c r="CR42" s="34">
        <f t="shared" si="95"/>
        <v>0</v>
      </c>
      <c r="CS42" s="34">
        <f t="shared" si="95"/>
        <v>0</v>
      </c>
      <c r="CT42" s="34">
        <f t="shared" si="95"/>
        <v>0</v>
      </c>
      <c r="CU42" s="34">
        <f t="shared" si="95"/>
        <v>0</v>
      </c>
      <c r="CV42" s="34">
        <f t="shared" si="95"/>
        <v>0</v>
      </c>
      <c r="CW42" s="34">
        <f t="shared" si="95"/>
        <v>0</v>
      </c>
      <c r="CX42" s="34">
        <f t="shared" si="95"/>
        <v>0</v>
      </c>
      <c r="CY42" s="34">
        <f t="shared" si="95"/>
        <v>0</v>
      </c>
      <c r="CZ42" s="34">
        <f t="shared" si="95"/>
        <v>0</v>
      </c>
      <c r="DA42" s="34">
        <f t="shared" si="95"/>
        <v>0</v>
      </c>
      <c r="DB42" s="34">
        <f t="shared" si="95"/>
        <v>0</v>
      </c>
      <c r="DC42" s="34">
        <f t="shared" si="95"/>
        <v>0</v>
      </c>
      <c r="DD42" s="34">
        <f t="shared" si="95"/>
        <v>0</v>
      </c>
      <c r="DE42" s="34">
        <f t="shared" si="95"/>
        <v>0</v>
      </c>
      <c r="DF42" s="34">
        <f t="shared" si="95"/>
        <v>0</v>
      </c>
      <c r="DG42" s="34">
        <f t="shared" si="95"/>
        <v>0</v>
      </c>
      <c r="DH42" s="34">
        <f t="shared" si="95"/>
        <v>0</v>
      </c>
      <c r="DI42" s="34">
        <f t="shared" si="95"/>
        <v>0</v>
      </c>
      <c r="DJ42" s="34">
        <f t="shared" si="95"/>
        <v>0</v>
      </c>
      <c r="DK42" s="34">
        <f t="shared" si="95"/>
        <v>0</v>
      </c>
      <c r="DL42" s="34">
        <f t="shared" si="95"/>
        <v>0</v>
      </c>
      <c r="DM42" s="34">
        <f t="shared" si="95"/>
        <v>0</v>
      </c>
      <c r="DN42" s="34">
        <f t="shared" si="95"/>
        <v>0</v>
      </c>
      <c r="DO42" s="34">
        <f t="shared" si="95"/>
        <v>0</v>
      </c>
      <c r="DP42" s="34">
        <f t="shared" si="95"/>
        <v>0</v>
      </c>
      <c r="DQ42" s="34">
        <f t="shared" si="95"/>
        <v>0</v>
      </c>
      <c r="DR42" s="34">
        <f t="shared" si="95"/>
        <v>0</v>
      </c>
      <c r="DS42" s="34">
        <f t="shared" si="95"/>
        <v>0</v>
      </c>
      <c r="DT42" s="34">
        <f t="shared" si="95"/>
        <v>0</v>
      </c>
      <c r="DU42" s="34">
        <f t="shared" si="95"/>
        <v>0</v>
      </c>
      <c r="DV42" s="34">
        <f t="shared" si="95"/>
        <v>0</v>
      </c>
      <c r="DW42" s="34">
        <f t="shared" si="95"/>
        <v>0</v>
      </c>
      <c r="DX42" s="34">
        <f t="shared" si="95"/>
        <v>0</v>
      </c>
      <c r="DY42" s="34">
        <f t="shared" si="95"/>
        <v>0</v>
      </c>
      <c r="DZ42" s="34">
        <f t="shared" si="95"/>
        <v>0</v>
      </c>
      <c r="EA42" s="34">
        <f t="shared" si="95"/>
        <v>0</v>
      </c>
      <c r="EB42" s="34">
        <f t="shared" si="95"/>
        <v>0</v>
      </c>
      <c r="EC42" s="34">
        <f t="shared" ref="EC42:GN42" si="96">EC12</f>
        <v>0</v>
      </c>
      <c r="ED42" s="34">
        <f t="shared" si="96"/>
        <v>0</v>
      </c>
      <c r="EE42" s="34">
        <f t="shared" si="96"/>
        <v>0</v>
      </c>
      <c r="EF42" s="34">
        <f t="shared" si="96"/>
        <v>0</v>
      </c>
      <c r="EG42" s="34">
        <f t="shared" si="96"/>
        <v>0</v>
      </c>
      <c r="EH42" s="34">
        <f t="shared" si="96"/>
        <v>0</v>
      </c>
      <c r="EI42" s="34">
        <f t="shared" si="96"/>
        <v>0</v>
      </c>
      <c r="EJ42" s="34">
        <f t="shared" si="96"/>
        <v>0</v>
      </c>
      <c r="EK42" s="34">
        <f t="shared" si="96"/>
        <v>0</v>
      </c>
      <c r="EL42" s="34">
        <f t="shared" si="96"/>
        <v>0</v>
      </c>
      <c r="EM42" s="34">
        <f t="shared" si="96"/>
        <v>0</v>
      </c>
      <c r="EN42" s="34">
        <f t="shared" si="96"/>
        <v>0</v>
      </c>
      <c r="EO42" s="34">
        <f t="shared" si="96"/>
        <v>0</v>
      </c>
      <c r="EP42" s="34">
        <f t="shared" si="96"/>
        <v>0</v>
      </c>
      <c r="EQ42" s="34">
        <f t="shared" si="96"/>
        <v>0</v>
      </c>
      <c r="ER42" s="34">
        <f t="shared" si="96"/>
        <v>0</v>
      </c>
      <c r="ES42" s="34">
        <f t="shared" si="96"/>
        <v>0</v>
      </c>
      <c r="ET42" s="34">
        <f t="shared" si="96"/>
        <v>0</v>
      </c>
      <c r="EU42" s="34">
        <f t="shared" si="96"/>
        <v>0</v>
      </c>
      <c r="EV42" s="34">
        <f t="shared" si="96"/>
        <v>0</v>
      </c>
      <c r="EW42" s="34">
        <f t="shared" si="96"/>
        <v>0</v>
      </c>
      <c r="EX42" s="34">
        <f t="shared" si="96"/>
        <v>0</v>
      </c>
      <c r="EY42" s="34">
        <f t="shared" si="96"/>
        <v>0</v>
      </c>
      <c r="EZ42" s="34">
        <f t="shared" si="96"/>
        <v>0</v>
      </c>
      <c r="FA42" s="34">
        <f t="shared" si="96"/>
        <v>0</v>
      </c>
      <c r="FB42" s="34">
        <f t="shared" si="96"/>
        <v>0</v>
      </c>
      <c r="FC42" s="34">
        <f t="shared" si="96"/>
        <v>0</v>
      </c>
      <c r="FD42" s="34">
        <f t="shared" si="96"/>
        <v>0</v>
      </c>
      <c r="FE42" s="34">
        <f t="shared" si="96"/>
        <v>0</v>
      </c>
      <c r="FF42" s="34">
        <f t="shared" si="96"/>
        <v>0</v>
      </c>
      <c r="FG42" s="34">
        <f t="shared" si="96"/>
        <v>0</v>
      </c>
      <c r="FH42" s="34">
        <f t="shared" si="96"/>
        <v>0</v>
      </c>
      <c r="FI42" s="34">
        <f t="shared" si="96"/>
        <v>0</v>
      </c>
      <c r="FJ42" s="34">
        <f t="shared" si="96"/>
        <v>0</v>
      </c>
      <c r="FK42" s="34">
        <f t="shared" si="96"/>
        <v>0</v>
      </c>
      <c r="FL42" s="34">
        <f t="shared" si="96"/>
        <v>0</v>
      </c>
      <c r="FM42" s="34">
        <f t="shared" si="96"/>
        <v>0</v>
      </c>
      <c r="FN42" s="34">
        <f t="shared" si="96"/>
        <v>0</v>
      </c>
      <c r="FO42" s="34">
        <f t="shared" si="96"/>
        <v>0</v>
      </c>
      <c r="FP42" s="34">
        <f t="shared" si="96"/>
        <v>0</v>
      </c>
      <c r="FQ42" s="34">
        <f t="shared" si="96"/>
        <v>0</v>
      </c>
      <c r="FR42" s="34">
        <f t="shared" si="96"/>
        <v>0</v>
      </c>
      <c r="FS42" s="34">
        <f t="shared" si="96"/>
        <v>0</v>
      </c>
      <c r="FT42" s="34">
        <f t="shared" si="96"/>
        <v>0</v>
      </c>
      <c r="FU42" s="34">
        <f t="shared" si="96"/>
        <v>0</v>
      </c>
      <c r="FV42" s="34">
        <f t="shared" si="96"/>
        <v>0</v>
      </c>
      <c r="FW42" s="34">
        <f t="shared" si="96"/>
        <v>0</v>
      </c>
      <c r="FX42" s="34">
        <f t="shared" si="96"/>
        <v>0</v>
      </c>
      <c r="FY42" s="34">
        <f t="shared" si="96"/>
        <v>0</v>
      </c>
      <c r="FZ42" s="34">
        <f t="shared" si="96"/>
        <v>0</v>
      </c>
      <c r="GA42" s="34">
        <f t="shared" si="96"/>
        <v>0</v>
      </c>
      <c r="GB42" s="34">
        <f t="shared" si="96"/>
        <v>0</v>
      </c>
      <c r="GC42" s="34">
        <f t="shared" si="96"/>
        <v>0</v>
      </c>
      <c r="GD42" s="34">
        <f t="shared" si="96"/>
        <v>0</v>
      </c>
      <c r="GE42" s="34">
        <f t="shared" si="96"/>
        <v>0</v>
      </c>
      <c r="GF42" s="34">
        <f t="shared" si="96"/>
        <v>0</v>
      </c>
      <c r="GG42" s="34">
        <f t="shared" si="96"/>
        <v>0</v>
      </c>
      <c r="GH42" s="34">
        <f t="shared" si="96"/>
        <v>0</v>
      </c>
      <c r="GI42" s="34">
        <f t="shared" si="96"/>
        <v>0</v>
      </c>
      <c r="GJ42" s="34">
        <f t="shared" si="96"/>
        <v>0</v>
      </c>
      <c r="GK42" s="34">
        <f t="shared" si="96"/>
        <v>0</v>
      </c>
      <c r="GL42" s="34">
        <f t="shared" si="96"/>
        <v>0</v>
      </c>
      <c r="GM42" s="34">
        <f t="shared" si="96"/>
        <v>0</v>
      </c>
      <c r="GN42" s="34">
        <f t="shared" si="96"/>
        <v>0</v>
      </c>
      <c r="GO42" s="34">
        <f t="shared" ref="GO42:IZ42" si="97">GO12</f>
        <v>0</v>
      </c>
      <c r="GP42" s="34">
        <f t="shared" si="97"/>
        <v>0</v>
      </c>
      <c r="GQ42" s="34">
        <f t="shared" si="97"/>
        <v>0</v>
      </c>
      <c r="GR42" s="34">
        <f t="shared" si="97"/>
        <v>0</v>
      </c>
      <c r="GS42" s="34">
        <f t="shared" si="97"/>
        <v>0</v>
      </c>
      <c r="GT42" s="34">
        <f t="shared" si="97"/>
        <v>0</v>
      </c>
      <c r="GU42" s="34">
        <f t="shared" si="97"/>
        <v>0</v>
      </c>
      <c r="GV42" s="34">
        <f t="shared" si="97"/>
        <v>0</v>
      </c>
      <c r="GW42" s="34">
        <f t="shared" si="97"/>
        <v>0</v>
      </c>
      <c r="GX42" s="34">
        <f t="shared" si="97"/>
        <v>0</v>
      </c>
      <c r="GY42" s="34">
        <f t="shared" si="97"/>
        <v>0</v>
      </c>
      <c r="GZ42" s="34">
        <f t="shared" si="97"/>
        <v>0</v>
      </c>
      <c r="HA42" s="34">
        <f t="shared" si="97"/>
        <v>0</v>
      </c>
      <c r="HB42" s="34">
        <f t="shared" si="97"/>
        <v>0</v>
      </c>
      <c r="HC42" s="34">
        <f t="shared" si="97"/>
        <v>0</v>
      </c>
      <c r="HD42" s="34">
        <f t="shared" si="97"/>
        <v>0</v>
      </c>
      <c r="HE42" s="34">
        <f t="shared" si="97"/>
        <v>0</v>
      </c>
      <c r="HF42" s="34">
        <f t="shared" si="97"/>
        <v>0</v>
      </c>
      <c r="HG42" s="34">
        <f t="shared" si="97"/>
        <v>0</v>
      </c>
      <c r="HH42" s="34">
        <f t="shared" si="97"/>
        <v>0</v>
      </c>
      <c r="HI42" s="34">
        <f t="shared" si="97"/>
        <v>0</v>
      </c>
      <c r="HJ42" s="34">
        <f t="shared" si="97"/>
        <v>0</v>
      </c>
      <c r="HK42" s="34">
        <f t="shared" si="97"/>
        <v>0</v>
      </c>
      <c r="HL42" s="34">
        <f t="shared" si="97"/>
        <v>0</v>
      </c>
      <c r="HM42" s="34">
        <f t="shared" si="97"/>
        <v>0</v>
      </c>
      <c r="HN42" s="34">
        <f t="shared" si="97"/>
        <v>0</v>
      </c>
      <c r="HO42" s="34">
        <f t="shared" si="97"/>
        <v>0</v>
      </c>
      <c r="HP42" s="34">
        <f t="shared" si="97"/>
        <v>0</v>
      </c>
      <c r="HQ42" s="34">
        <f t="shared" si="97"/>
        <v>0</v>
      </c>
      <c r="HR42" s="34">
        <f t="shared" si="97"/>
        <v>0</v>
      </c>
      <c r="HS42" s="34">
        <f t="shared" si="97"/>
        <v>0</v>
      </c>
      <c r="HT42" s="34">
        <f t="shared" si="97"/>
        <v>0</v>
      </c>
      <c r="HU42" s="34">
        <f t="shared" si="97"/>
        <v>0</v>
      </c>
      <c r="HV42" s="34">
        <f t="shared" si="97"/>
        <v>0</v>
      </c>
      <c r="HW42" s="34">
        <f t="shared" si="97"/>
        <v>0</v>
      </c>
      <c r="HX42" s="34">
        <f t="shared" si="97"/>
        <v>0</v>
      </c>
      <c r="HY42" s="34">
        <f t="shared" si="97"/>
        <v>0</v>
      </c>
      <c r="HZ42" s="34">
        <f t="shared" si="97"/>
        <v>0</v>
      </c>
      <c r="IA42" s="34">
        <f t="shared" si="97"/>
        <v>0</v>
      </c>
      <c r="IB42" s="34">
        <f t="shared" si="97"/>
        <v>0</v>
      </c>
      <c r="IC42" s="34">
        <f t="shared" si="97"/>
        <v>0</v>
      </c>
      <c r="ID42" s="34">
        <f t="shared" si="97"/>
        <v>0</v>
      </c>
      <c r="IE42" s="34">
        <f t="shared" si="97"/>
        <v>0</v>
      </c>
      <c r="IF42" s="34">
        <f t="shared" si="97"/>
        <v>0</v>
      </c>
      <c r="IG42" s="34">
        <f t="shared" si="97"/>
        <v>0</v>
      </c>
      <c r="IH42" s="34">
        <f t="shared" si="97"/>
        <v>0</v>
      </c>
      <c r="II42" s="34">
        <f t="shared" si="97"/>
        <v>0</v>
      </c>
      <c r="IJ42" s="34">
        <f t="shared" si="97"/>
        <v>0</v>
      </c>
      <c r="IK42" s="34">
        <f t="shared" si="97"/>
        <v>0</v>
      </c>
      <c r="IL42" s="34">
        <f t="shared" si="97"/>
        <v>0</v>
      </c>
      <c r="IM42" s="34">
        <f t="shared" si="97"/>
        <v>0</v>
      </c>
      <c r="IN42" s="34">
        <f t="shared" si="97"/>
        <v>0</v>
      </c>
      <c r="IO42" s="34">
        <f t="shared" si="97"/>
        <v>0</v>
      </c>
      <c r="IP42" s="34">
        <f t="shared" si="97"/>
        <v>0</v>
      </c>
      <c r="IQ42" s="34">
        <f t="shared" si="97"/>
        <v>0</v>
      </c>
      <c r="IR42" s="34">
        <f t="shared" si="97"/>
        <v>0</v>
      </c>
      <c r="IS42" s="34">
        <f t="shared" si="97"/>
        <v>0</v>
      </c>
      <c r="IT42" s="34">
        <f t="shared" si="97"/>
        <v>0</v>
      </c>
      <c r="IU42" s="34">
        <f t="shared" si="97"/>
        <v>0</v>
      </c>
      <c r="IV42" s="34">
        <f t="shared" si="97"/>
        <v>0</v>
      </c>
      <c r="IW42" s="34">
        <f t="shared" si="97"/>
        <v>0</v>
      </c>
      <c r="IX42" s="34">
        <f t="shared" si="97"/>
        <v>0</v>
      </c>
      <c r="IY42" s="34">
        <f t="shared" si="97"/>
        <v>0</v>
      </c>
      <c r="IZ42" s="34">
        <f t="shared" si="97"/>
        <v>0</v>
      </c>
      <c r="JA42" s="34">
        <f t="shared" ref="JA42:KG42" si="98">JA12</f>
        <v>0</v>
      </c>
      <c r="JB42" s="34">
        <f t="shared" si="98"/>
        <v>0</v>
      </c>
      <c r="JC42" s="34">
        <f t="shared" si="98"/>
        <v>0</v>
      </c>
      <c r="JD42" s="34">
        <f t="shared" si="98"/>
        <v>0</v>
      </c>
      <c r="JE42" s="34">
        <f t="shared" si="98"/>
        <v>0</v>
      </c>
      <c r="JF42" s="34">
        <f t="shared" si="98"/>
        <v>0</v>
      </c>
      <c r="JG42" s="34">
        <f t="shared" si="98"/>
        <v>0</v>
      </c>
      <c r="JH42" s="34">
        <f t="shared" si="98"/>
        <v>0</v>
      </c>
      <c r="JI42" s="34">
        <f t="shared" si="98"/>
        <v>0</v>
      </c>
      <c r="JJ42" s="34">
        <f t="shared" si="98"/>
        <v>0</v>
      </c>
      <c r="JK42" s="34">
        <f t="shared" si="98"/>
        <v>0</v>
      </c>
      <c r="JL42" s="34">
        <f t="shared" si="98"/>
        <v>0</v>
      </c>
      <c r="JM42" s="34">
        <f t="shared" si="98"/>
        <v>0</v>
      </c>
      <c r="JN42" s="34">
        <f t="shared" si="98"/>
        <v>0</v>
      </c>
      <c r="JO42" s="34">
        <f t="shared" si="98"/>
        <v>0</v>
      </c>
      <c r="JP42" s="34">
        <f t="shared" si="98"/>
        <v>0</v>
      </c>
      <c r="JQ42" s="34">
        <f t="shared" si="98"/>
        <v>0</v>
      </c>
      <c r="JR42" s="34">
        <f t="shared" si="98"/>
        <v>0</v>
      </c>
      <c r="JS42" s="34">
        <f t="shared" si="98"/>
        <v>0</v>
      </c>
      <c r="JT42" s="34">
        <f t="shared" si="98"/>
        <v>0</v>
      </c>
      <c r="JU42" s="34">
        <f t="shared" si="98"/>
        <v>0</v>
      </c>
      <c r="JV42" s="34">
        <f t="shared" si="98"/>
        <v>0</v>
      </c>
      <c r="JW42" s="34">
        <f t="shared" si="98"/>
        <v>0</v>
      </c>
      <c r="JX42" s="34">
        <f t="shared" si="98"/>
        <v>0</v>
      </c>
      <c r="JY42" s="34">
        <f t="shared" si="98"/>
        <v>0</v>
      </c>
      <c r="JZ42" s="34">
        <f t="shared" si="98"/>
        <v>0</v>
      </c>
      <c r="KA42" s="34">
        <f t="shared" si="98"/>
        <v>0</v>
      </c>
      <c r="KB42" s="34">
        <f t="shared" si="98"/>
        <v>0</v>
      </c>
      <c r="KC42" s="34">
        <f t="shared" si="98"/>
        <v>0</v>
      </c>
      <c r="KD42" s="34">
        <f t="shared" si="98"/>
        <v>0</v>
      </c>
      <c r="KE42" s="34">
        <f t="shared" si="98"/>
        <v>0</v>
      </c>
      <c r="KF42" s="34">
        <f t="shared" si="98"/>
        <v>0</v>
      </c>
      <c r="KG42" s="35">
        <f t="shared" si="98"/>
        <v>0</v>
      </c>
    </row>
    <row r="43" spans="1:293" s="1" customFormat="1" ht="16" outlineLevel="1" thickBot="1">
      <c r="B43" s="492"/>
      <c r="C43" s="59" t="s">
        <v>713</v>
      </c>
      <c r="D43" s="48">
        <f t="shared" si="93"/>
        <v>1027400.0606110689</v>
      </c>
      <c r="E43" s="36">
        <f>E42</f>
        <v>0</v>
      </c>
      <c r="F43" s="37">
        <f>E43+F42</f>
        <v>0</v>
      </c>
      <c r="G43" s="37">
        <f>F43+G42</f>
        <v>0</v>
      </c>
      <c r="H43" s="37">
        <f t="shared" ref="H43:BS43" si="99">G43+H42</f>
        <v>0</v>
      </c>
      <c r="I43" s="37">
        <f t="shared" si="99"/>
        <v>0</v>
      </c>
      <c r="J43" s="37">
        <f t="shared" si="99"/>
        <v>1106</v>
      </c>
      <c r="K43" s="37">
        <f t="shared" si="99"/>
        <v>2262</v>
      </c>
      <c r="L43" s="37">
        <f t="shared" si="99"/>
        <v>2262</v>
      </c>
      <c r="M43" s="37">
        <f t="shared" si="99"/>
        <v>2262</v>
      </c>
      <c r="N43" s="37">
        <f t="shared" si="99"/>
        <v>3768</v>
      </c>
      <c r="O43" s="37">
        <f t="shared" si="99"/>
        <v>8173</v>
      </c>
      <c r="P43" s="37">
        <f t="shared" si="99"/>
        <v>8240</v>
      </c>
      <c r="Q43" s="37">
        <f t="shared" si="99"/>
        <v>8240</v>
      </c>
      <c r="R43" s="37">
        <f t="shared" si="99"/>
        <v>10021</v>
      </c>
      <c r="S43" s="37">
        <f t="shared" si="99"/>
        <v>10047</v>
      </c>
      <c r="T43" s="37">
        <f t="shared" si="99"/>
        <v>14536</v>
      </c>
      <c r="U43" s="37">
        <f t="shared" si="99"/>
        <v>15802</v>
      </c>
      <c r="V43" s="37">
        <f t="shared" si="99"/>
        <v>18611</v>
      </c>
      <c r="W43" s="37">
        <f t="shared" si="99"/>
        <v>24535</v>
      </c>
      <c r="X43" s="37">
        <f t="shared" si="99"/>
        <v>26593</v>
      </c>
      <c r="Y43" s="37">
        <f t="shared" si="99"/>
        <v>60706</v>
      </c>
      <c r="Z43" s="37">
        <f t="shared" si="99"/>
        <v>60706</v>
      </c>
      <c r="AA43" s="37">
        <f t="shared" si="99"/>
        <v>89890</v>
      </c>
      <c r="AB43" s="37">
        <f t="shared" si="99"/>
        <v>89890</v>
      </c>
      <c r="AC43" s="37">
        <f t="shared" si="99"/>
        <v>91418</v>
      </c>
      <c r="AD43" s="37">
        <f t="shared" si="99"/>
        <v>131148</v>
      </c>
      <c r="AE43" s="37">
        <f t="shared" si="99"/>
        <v>134156</v>
      </c>
      <c r="AF43" s="37">
        <f t="shared" si="99"/>
        <v>135924</v>
      </c>
      <c r="AG43" s="37">
        <f t="shared" si="99"/>
        <v>135924</v>
      </c>
      <c r="AH43" s="37">
        <f t="shared" si="99"/>
        <v>137874</v>
      </c>
      <c r="AI43" s="37">
        <f t="shared" si="99"/>
        <v>164420</v>
      </c>
      <c r="AJ43" s="37">
        <f t="shared" si="99"/>
        <v>236442</v>
      </c>
      <c r="AK43" s="37">
        <f t="shared" si="99"/>
        <v>250004</v>
      </c>
      <c r="AL43" s="37">
        <f t="shared" si="99"/>
        <v>292710</v>
      </c>
      <c r="AM43" s="37">
        <f t="shared" si="99"/>
        <v>292710</v>
      </c>
      <c r="AN43" s="37">
        <f t="shared" si="99"/>
        <v>326426</v>
      </c>
      <c r="AO43" s="37">
        <f t="shared" si="99"/>
        <v>435147</v>
      </c>
      <c r="AP43" s="37">
        <f t="shared" si="99"/>
        <v>435147</v>
      </c>
      <c r="AQ43" s="37">
        <f t="shared" si="99"/>
        <v>435372</v>
      </c>
      <c r="AR43" s="37">
        <f t="shared" si="99"/>
        <v>484759</v>
      </c>
      <c r="AS43" s="37">
        <f t="shared" si="99"/>
        <v>494224</v>
      </c>
      <c r="AT43" s="37">
        <f t="shared" si="99"/>
        <v>510848</v>
      </c>
      <c r="AU43" s="37">
        <f t="shared" si="99"/>
        <v>555152</v>
      </c>
      <c r="AV43" s="37">
        <f t="shared" si="99"/>
        <v>602073</v>
      </c>
      <c r="AW43" s="37">
        <f t="shared" si="99"/>
        <v>606045</v>
      </c>
      <c r="AX43" s="37">
        <f t="shared" si="99"/>
        <v>626045</v>
      </c>
      <c r="AY43" s="37">
        <f t="shared" si="99"/>
        <v>646124</v>
      </c>
      <c r="AZ43" s="37">
        <f t="shared" si="99"/>
        <v>734871</v>
      </c>
      <c r="BA43" s="37">
        <f t="shared" si="99"/>
        <v>750170</v>
      </c>
      <c r="BB43" s="37">
        <f t="shared" si="99"/>
        <v>761168</v>
      </c>
      <c r="BC43" s="37">
        <f t="shared" si="99"/>
        <v>783356.52455696207</v>
      </c>
      <c r="BD43" s="37">
        <f t="shared" si="99"/>
        <v>783461.97911392408</v>
      </c>
      <c r="BE43" s="37">
        <f t="shared" si="99"/>
        <v>833230.95265822788</v>
      </c>
      <c r="BF43" s="37">
        <f t="shared" si="99"/>
        <v>833346.92620253167</v>
      </c>
      <c r="BG43" s="37">
        <f t="shared" si="99"/>
        <v>881775.89974683546</v>
      </c>
      <c r="BH43" s="37">
        <f t="shared" si="99"/>
        <v>930907.56969645759</v>
      </c>
      <c r="BI43" s="37">
        <f t="shared" si="99"/>
        <v>979936.48964607972</v>
      </c>
      <c r="BJ43" s="37">
        <f t="shared" si="99"/>
        <v>983594.77959570184</v>
      </c>
      <c r="BK43" s="37">
        <f t="shared" si="99"/>
        <v>983701.72954532399</v>
      </c>
      <c r="BL43" s="37">
        <f t="shared" si="99"/>
        <v>1027186.2094949462</v>
      </c>
      <c r="BM43" s="37">
        <f t="shared" si="99"/>
        <v>1027293.1594445683</v>
      </c>
      <c r="BN43" s="207">
        <f t="shared" si="99"/>
        <v>1027400.0606110689</v>
      </c>
      <c r="BO43" s="37">
        <f t="shared" si="99"/>
        <v>1028520.5917775694</v>
      </c>
      <c r="BP43" s="37">
        <f t="shared" si="99"/>
        <v>1043357.7860912948</v>
      </c>
      <c r="BQ43" s="37">
        <f t="shared" si="99"/>
        <v>1043357.7860912948</v>
      </c>
      <c r="BR43" s="37">
        <f t="shared" si="99"/>
        <v>1043357.7860912948</v>
      </c>
      <c r="BS43" s="37">
        <f t="shared" si="99"/>
        <v>1043357.7860912948</v>
      </c>
      <c r="BT43" s="37">
        <f t="shared" ref="BT43:EE43" si="100">BS43+BT42</f>
        <v>1043357.7860912948</v>
      </c>
      <c r="BU43" s="37">
        <f t="shared" si="100"/>
        <v>1043357.7860912948</v>
      </c>
      <c r="BV43" s="37">
        <f t="shared" si="100"/>
        <v>1043357.7860912948</v>
      </c>
      <c r="BW43" s="37">
        <f t="shared" si="100"/>
        <v>1043357.7860912948</v>
      </c>
      <c r="BX43" s="37">
        <f t="shared" si="100"/>
        <v>1043357.7860912948</v>
      </c>
      <c r="BY43" s="37">
        <f t="shared" si="100"/>
        <v>1043357.7860912948</v>
      </c>
      <c r="BZ43" s="37">
        <f t="shared" si="100"/>
        <v>1043357.7860912948</v>
      </c>
      <c r="CA43" s="37">
        <f t="shared" si="100"/>
        <v>1043357.7860912948</v>
      </c>
      <c r="CB43" s="37">
        <f t="shared" si="100"/>
        <v>1043357.7860912948</v>
      </c>
      <c r="CC43" s="37">
        <f t="shared" si="100"/>
        <v>1043357.7860912948</v>
      </c>
      <c r="CD43" s="37">
        <f t="shared" si="100"/>
        <v>1043357.7860912948</v>
      </c>
      <c r="CE43" s="37">
        <f t="shared" si="100"/>
        <v>1043357.7860912948</v>
      </c>
      <c r="CF43" s="37">
        <f t="shared" si="100"/>
        <v>1043357.7860912948</v>
      </c>
      <c r="CG43" s="37">
        <f t="shared" si="100"/>
        <v>1043357.7860912948</v>
      </c>
      <c r="CH43" s="37">
        <f t="shared" si="100"/>
        <v>1043357.7860912948</v>
      </c>
      <c r="CI43" s="37">
        <f t="shared" si="100"/>
        <v>1043357.7860912948</v>
      </c>
      <c r="CJ43" s="37">
        <f t="shared" si="100"/>
        <v>1043357.7860912948</v>
      </c>
      <c r="CK43" s="37">
        <f t="shared" si="100"/>
        <v>1043357.7860912948</v>
      </c>
      <c r="CL43" s="37">
        <f t="shared" si="100"/>
        <v>1043357.7860912948</v>
      </c>
      <c r="CM43" s="37">
        <f t="shared" si="100"/>
        <v>1043357.7860912948</v>
      </c>
      <c r="CN43" s="37">
        <f t="shared" si="100"/>
        <v>1043357.7860912948</v>
      </c>
      <c r="CO43" s="37">
        <f t="shared" si="100"/>
        <v>1043357.7860912948</v>
      </c>
      <c r="CP43" s="37">
        <f t="shared" si="100"/>
        <v>1043357.7860912948</v>
      </c>
      <c r="CQ43" s="37">
        <f t="shared" si="100"/>
        <v>1043357.7860912948</v>
      </c>
      <c r="CR43" s="37">
        <f t="shared" si="100"/>
        <v>1043357.7860912948</v>
      </c>
      <c r="CS43" s="37">
        <f t="shared" si="100"/>
        <v>1043357.7860912948</v>
      </c>
      <c r="CT43" s="37">
        <f t="shared" si="100"/>
        <v>1043357.7860912948</v>
      </c>
      <c r="CU43" s="37">
        <f t="shared" si="100"/>
        <v>1043357.7860912948</v>
      </c>
      <c r="CV43" s="37">
        <f t="shared" si="100"/>
        <v>1043357.7860912948</v>
      </c>
      <c r="CW43" s="37">
        <f t="shared" si="100"/>
        <v>1043357.7860912948</v>
      </c>
      <c r="CX43" s="37">
        <f t="shared" si="100"/>
        <v>1043357.7860912948</v>
      </c>
      <c r="CY43" s="37">
        <f t="shared" si="100"/>
        <v>1043357.7860912948</v>
      </c>
      <c r="CZ43" s="37">
        <f t="shared" si="100"/>
        <v>1043357.7860912948</v>
      </c>
      <c r="DA43" s="37">
        <f t="shared" si="100"/>
        <v>1043357.7860912948</v>
      </c>
      <c r="DB43" s="37">
        <f t="shared" si="100"/>
        <v>1043357.7860912948</v>
      </c>
      <c r="DC43" s="37">
        <f t="shared" si="100"/>
        <v>1043357.7860912948</v>
      </c>
      <c r="DD43" s="37">
        <f t="shared" si="100"/>
        <v>1043357.7860912948</v>
      </c>
      <c r="DE43" s="37">
        <f t="shared" si="100"/>
        <v>1043357.7860912948</v>
      </c>
      <c r="DF43" s="37">
        <f t="shared" si="100"/>
        <v>1043357.7860912948</v>
      </c>
      <c r="DG43" s="37">
        <f t="shared" si="100"/>
        <v>1043357.7860912948</v>
      </c>
      <c r="DH43" s="37">
        <f t="shared" si="100"/>
        <v>1043357.7860912948</v>
      </c>
      <c r="DI43" s="37">
        <f t="shared" si="100"/>
        <v>1043357.7860912948</v>
      </c>
      <c r="DJ43" s="37">
        <f t="shared" si="100"/>
        <v>1043357.7860912948</v>
      </c>
      <c r="DK43" s="37">
        <f t="shared" si="100"/>
        <v>1043357.7860912948</v>
      </c>
      <c r="DL43" s="37">
        <f t="shared" si="100"/>
        <v>1043357.7860912948</v>
      </c>
      <c r="DM43" s="37">
        <f t="shared" si="100"/>
        <v>1043357.7860912948</v>
      </c>
      <c r="DN43" s="37">
        <f t="shared" si="100"/>
        <v>1043357.7860912948</v>
      </c>
      <c r="DO43" s="37">
        <f t="shared" si="100"/>
        <v>1043357.7860912948</v>
      </c>
      <c r="DP43" s="37">
        <f t="shared" si="100"/>
        <v>1043357.7860912948</v>
      </c>
      <c r="DQ43" s="37">
        <f t="shared" si="100"/>
        <v>1043357.7860912948</v>
      </c>
      <c r="DR43" s="37">
        <f t="shared" si="100"/>
        <v>1043357.7860912948</v>
      </c>
      <c r="DS43" s="37">
        <f t="shared" si="100"/>
        <v>1043357.7860912948</v>
      </c>
      <c r="DT43" s="37">
        <f t="shared" si="100"/>
        <v>1043357.7860912948</v>
      </c>
      <c r="DU43" s="37">
        <f t="shared" si="100"/>
        <v>1043357.7860912948</v>
      </c>
      <c r="DV43" s="37">
        <f t="shared" si="100"/>
        <v>1043357.7860912948</v>
      </c>
      <c r="DW43" s="37">
        <f t="shared" si="100"/>
        <v>1043357.7860912948</v>
      </c>
      <c r="DX43" s="37">
        <f t="shared" si="100"/>
        <v>1043357.7860912948</v>
      </c>
      <c r="DY43" s="37">
        <f t="shared" si="100"/>
        <v>1043357.7860912948</v>
      </c>
      <c r="DZ43" s="37">
        <f t="shared" si="100"/>
        <v>1043357.7860912948</v>
      </c>
      <c r="EA43" s="37">
        <f t="shared" si="100"/>
        <v>1043357.7860912948</v>
      </c>
      <c r="EB43" s="37">
        <f t="shared" si="100"/>
        <v>1043357.7860912948</v>
      </c>
      <c r="EC43" s="37">
        <f t="shared" si="100"/>
        <v>1043357.7860912948</v>
      </c>
      <c r="ED43" s="37">
        <f t="shared" si="100"/>
        <v>1043357.7860912948</v>
      </c>
      <c r="EE43" s="37">
        <f t="shared" si="100"/>
        <v>1043357.7860912948</v>
      </c>
      <c r="EF43" s="37">
        <f t="shared" ref="EF43:GQ43" si="101">EE43+EF42</f>
        <v>1043357.7860912948</v>
      </c>
      <c r="EG43" s="37">
        <f t="shared" si="101"/>
        <v>1043357.7860912948</v>
      </c>
      <c r="EH43" s="37">
        <f t="shared" si="101"/>
        <v>1043357.7860912948</v>
      </c>
      <c r="EI43" s="37">
        <f t="shared" si="101"/>
        <v>1043357.7860912948</v>
      </c>
      <c r="EJ43" s="37">
        <f t="shared" si="101"/>
        <v>1043357.7860912948</v>
      </c>
      <c r="EK43" s="37">
        <f t="shared" si="101"/>
        <v>1043357.7860912948</v>
      </c>
      <c r="EL43" s="37">
        <f t="shared" si="101"/>
        <v>1043357.7860912948</v>
      </c>
      <c r="EM43" s="37">
        <f t="shared" si="101"/>
        <v>1043357.7860912948</v>
      </c>
      <c r="EN43" s="37">
        <f t="shared" si="101"/>
        <v>1043357.7860912948</v>
      </c>
      <c r="EO43" s="37">
        <f t="shared" si="101"/>
        <v>1043357.7860912948</v>
      </c>
      <c r="EP43" s="37">
        <f t="shared" si="101"/>
        <v>1043357.7860912948</v>
      </c>
      <c r="EQ43" s="37">
        <f t="shared" si="101"/>
        <v>1043357.7860912948</v>
      </c>
      <c r="ER43" s="37">
        <f t="shared" si="101"/>
        <v>1043357.7860912948</v>
      </c>
      <c r="ES43" s="37">
        <f t="shared" si="101"/>
        <v>1043357.7860912948</v>
      </c>
      <c r="ET43" s="37">
        <f t="shared" si="101"/>
        <v>1043357.7860912948</v>
      </c>
      <c r="EU43" s="37">
        <f t="shared" si="101"/>
        <v>1043357.7860912948</v>
      </c>
      <c r="EV43" s="37">
        <f t="shared" si="101"/>
        <v>1043357.7860912948</v>
      </c>
      <c r="EW43" s="37">
        <f t="shared" si="101"/>
        <v>1043357.7860912948</v>
      </c>
      <c r="EX43" s="37">
        <f t="shared" si="101"/>
        <v>1043357.7860912948</v>
      </c>
      <c r="EY43" s="37">
        <f t="shared" si="101"/>
        <v>1043357.7860912948</v>
      </c>
      <c r="EZ43" s="37">
        <f t="shared" si="101"/>
        <v>1043357.7860912948</v>
      </c>
      <c r="FA43" s="37">
        <f t="shared" si="101"/>
        <v>1043357.7860912948</v>
      </c>
      <c r="FB43" s="37">
        <f t="shared" si="101"/>
        <v>1043357.7860912948</v>
      </c>
      <c r="FC43" s="37">
        <f t="shared" si="101"/>
        <v>1043357.7860912948</v>
      </c>
      <c r="FD43" s="37">
        <f t="shared" si="101"/>
        <v>1043357.7860912948</v>
      </c>
      <c r="FE43" s="37">
        <f t="shared" si="101"/>
        <v>1043357.7860912948</v>
      </c>
      <c r="FF43" s="37">
        <f t="shared" si="101"/>
        <v>1043357.7860912948</v>
      </c>
      <c r="FG43" s="37">
        <f t="shared" si="101"/>
        <v>1043357.7860912948</v>
      </c>
      <c r="FH43" s="37">
        <f t="shared" si="101"/>
        <v>1043357.7860912948</v>
      </c>
      <c r="FI43" s="37">
        <f t="shared" si="101"/>
        <v>1043357.7860912948</v>
      </c>
      <c r="FJ43" s="37">
        <f t="shared" si="101"/>
        <v>1043357.7860912948</v>
      </c>
      <c r="FK43" s="37">
        <f t="shared" si="101"/>
        <v>1043357.7860912948</v>
      </c>
      <c r="FL43" s="37">
        <f t="shared" si="101"/>
        <v>1043357.7860912948</v>
      </c>
      <c r="FM43" s="37">
        <f t="shared" si="101"/>
        <v>1043357.7860912948</v>
      </c>
      <c r="FN43" s="37">
        <f t="shared" si="101"/>
        <v>1043357.7860912948</v>
      </c>
      <c r="FO43" s="37">
        <f t="shared" si="101"/>
        <v>1043357.7860912948</v>
      </c>
      <c r="FP43" s="37">
        <f t="shared" si="101"/>
        <v>1043357.7860912948</v>
      </c>
      <c r="FQ43" s="37">
        <f t="shared" si="101"/>
        <v>1043357.7860912948</v>
      </c>
      <c r="FR43" s="37">
        <f t="shared" si="101"/>
        <v>1043357.7860912948</v>
      </c>
      <c r="FS43" s="37">
        <f t="shared" si="101"/>
        <v>1043357.7860912948</v>
      </c>
      <c r="FT43" s="37">
        <f t="shared" si="101"/>
        <v>1043357.7860912948</v>
      </c>
      <c r="FU43" s="37">
        <f t="shared" si="101"/>
        <v>1043357.7860912948</v>
      </c>
      <c r="FV43" s="37">
        <f t="shared" si="101"/>
        <v>1043357.7860912948</v>
      </c>
      <c r="FW43" s="37">
        <f t="shared" si="101"/>
        <v>1043357.7860912948</v>
      </c>
      <c r="FX43" s="37">
        <f t="shared" si="101"/>
        <v>1043357.7860912948</v>
      </c>
      <c r="FY43" s="37">
        <f t="shared" si="101"/>
        <v>1043357.7860912948</v>
      </c>
      <c r="FZ43" s="37">
        <f t="shared" si="101"/>
        <v>1043357.7860912948</v>
      </c>
      <c r="GA43" s="37">
        <f t="shared" si="101"/>
        <v>1043357.7860912948</v>
      </c>
      <c r="GB43" s="37">
        <f t="shared" si="101"/>
        <v>1043357.7860912948</v>
      </c>
      <c r="GC43" s="37">
        <f t="shared" si="101"/>
        <v>1043357.7860912948</v>
      </c>
      <c r="GD43" s="37">
        <f t="shared" si="101"/>
        <v>1043357.7860912948</v>
      </c>
      <c r="GE43" s="37">
        <f t="shared" si="101"/>
        <v>1043357.7860912948</v>
      </c>
      <c r="GF43" s="37">
        <f t="shared" si="101"/>
        <v>1043357.7860912948</v>
      </c>
      <c r="GG43" s="37">
        <f t="shared" si="101"/>
        <v>1043357.7860912948</v>
      </c>
      <c r="GH43" s="37">
        <f t="shared" si="101"/>
        <v>1043357.7860912948</v>
      </c>
      <c r="GI43" s="37">
        <f t="shared" si="101"/>
        <v>1043357.7860912948</v>
      </c>
      <c r="GJ43" s="37">
        <f t="shared" si="101"/>
        <v>1043357.7860912948</v>
      </c>
      <c r="GK43" s="37">
        <f t="shared" si="101"/>
        <v>1043357.7860912948</v>
      </c>
      <c r="GL43" s="37">
        <f t="shared" si="101"/>
        <v>1043357.7860912948</v>
      </c>
      <c r="GM43" s="37">
        <f t="shared" si="101"/>
        <v>1043357.7860912948</v>
      </c>
      <c r="GN43" s="37">
        <f t="shared" si="101"/>
        <v>1043357.7860912948</v>
      </c>
      <c r="GO43" s="37">
        <f t="shared" si="101"/>
        <v>1043357.7860912948</v>
      </c>
      <c r="GP43" s="37">
        <f t="shared" si="101"/>
        <v>1043357.7860912948</v>
      </c>
      <c r="GQ43" s="37">
        <f t="shared" si="101"/>
        <v>1043357.7860912948</v>
      </c>
      <c r="GR43" s="37">
        <f t="shared" ref="GR43:JC43" si="102">GQ43+GR42</f>
        <v>1043357.7860912948</v>
      </c>
      <c r="GS43" s="37">
        <f t="shared" si="102"/>
        <v>1043357.7860912948</v>
      </c>
      <c r="GT43" s="37">
        <f t="shared" si="102"/>
        <v>1043357.7860912948</v>
      </c>
      <c r="GU43" s="37">
        <f t="shared" si="102"/>
        <v>1043357.7860912948</v>
      </c>
      <c r="GV43" s="37">
        <f t="shared" si="102"/>
        <v>1043357.7860912948</v>
      </c>
      <c r="GW43" s="37">
        <f t="shared" si="102"/>
        <v>1043357.7860912948</v>
      </c>
      <c r="GX43" s="37">
        <f t="shared" si="102"/>
        <v>1043357.7860912948</v>
      </c>
      <c r="GY43" s="37">
        <f t="shared" si="102"/>
        <v>1043357.7860912948</v>
      </c>
      <c r="GZ43" s="37">
        <f t="shared" si="102"/>
        <v>1043357.7860912948</v>
      </c>
      <c r="HA43" s="37">
        <f t="shared" si="102"/>
        <v>1043357.7860912948</v>
      </c>
      <c r="HB43" s="37">
        <f t="shared" si="102"/>
        <v>1043357.7860912948</v>
      </c>
      <c r="HC43" s="37">
        <f t="shared" si="102"/>
        <v>1043357.7860912948</v>
      </c>
      <c r="HD43" s="37">
        <f t="shared" si="102"/>
        <v>1043357.7860912948</v>
      </c>
      <c r="HE43" s="37">
        <f t="shared" si="102"/>
        <v>1043357.7860912948</v>
      </c>
      <c r="HF43" s="37">
        <f t="shared" si="102"/>
        <v>1043357.7860912948</v>
      </c>
      <c r="HG43" s="37">
        <f t="shared" si="102"/>
        <v>1043357.7860912948</v>
      </c>
      <c r="HH43" s="37">
        <f t="shared" si="102"/>
        <v>1043357.7860912948</v>
      </c>
      <c r="HI43" s="37">
        <f t="shared" si="102"/>
        <v>1043357.7860912948</v>
      </c>
      <c r="HJ43" s="37">
        <f t="shared" si="102"/>
        <v>1043357.7860912948</v>
      </c>
      <c r="HK43" s="37">
        <f t="shared" si="102"/>
        <v>1043357.7860912948</v>
      </c>
      <c r="HL43" s="37">
        <f t="shared" si="102"/>
        <v>1043357.7860912948</v>
      </c>
      <c r="HM43" s="37">
        <f t="shared" si="102"/>
        <v>1043357.7860912948</v>
      </c>
      <c r="HN43" s="37">
        <f t="shared" si="102"/>
        <v>1043357.7860912948</v>
      </c>
      <c r="HO43" s="37">
        <f t="shared" si="102"/>
        <v>1043357.7860912948</v>
      </c>
      <c r="HP43" s="37">
        <f t="shared" si="102"/>
        <v>1043357.7860912948</v>
      </c>
      <c r="HQ43" s="37">
        <f t="shared" si="102"/>
        <v>1043357.7860912948</v>
      </c>
      <c r="HR43" s="37">
        <f t="shared" si="102"/>
        <v>1043357.7860912948</v>
      </c>
      <c r="HS43" s="37">
        <f t="shared" si="102"/>
        <v>1043357.7860912948</v>
      </c>
      <c r="HT43" s="37">
        <f t="shared" si="102"/>
        <v>1043357.7860912948</v>
      </c>
      <c r="HU43" s="37">
        <f t="shared" si="102"/>
        <v>1043357.7860912948</v>
      </c>
      <c r="HV43" s="37">
        <f t="shared" si="102"/>
        <v>1043357.7860912948</v>
      </c>
      <c r="HW43" s="37">
        <f t="shared" si="102"/>
        <v>1043357.7860912948</v>
      </c>
      <c r="HX43" s="37">
        <f t="shared" si="102"/>
        <v>1043357.7860912948</v>
      </c>
      <c r="HY43" s="37">
        <f t="shared" si="102"/>
        <v>1043357.7860912948</v>
      </c>
      <c r="HZ43" s="37">
        <f t="shared" si="102"/>
        <v>1043357.7860912948</v>
      </c>
      <c r="IA43" s="37">
        <f t="shared" si="102"/>
        <v>1043357.7860912948</v>
      </c>
      <c r="IB43" s="37">
        <f t="shared" si="102"/>
        <v>1043357.7860912948</v>
      </c>
      <c r="IC43" s="37">
        <f t="shared" si="102"/>
        <v>1043357.7860912948</v>
      </c>
      <c r="ID43" s="37">
        <f t="shared" si="102"/>
        <v>1043357.7860912948</v>
      </c>
      <c r="IE43" s="37">
        <f t="shared" si="102"/>
        <v>1043357.7860912948</v>
      </c>
      <c r="IF43" s="37">
        <f t="shared" si="102"/>
        <v>1043357.7860912948</v>
      </c>
      <c r="IG43" s="37">
        <f t="shared" si="102"/>
        <v>1043357.7860912948</v>
      </c>
      <c r="IH43" s="37">
        <f t="shared" si="102"/>
        <v>1043357.7860912948</v>
      </c>
      <c r="II43" s="37">
        <f t="shared" si="102"/>
        <v>1043357.7860912948</v>
      </c>
      <c r="IJ43" s="37">
        <f t="shared" si="102"/>
        <v>1043357.7860912948</v>
      </c>
      <c r="IK43" s="37">
        <f t="shared" si="102"/>
        <v>1043357.7860912948</v>
      </c>
      <c r="IL43" s="37">
        <f t="shared" si="102"/>
        <v>1043357.7860912948</v>
      </c>
      <c r="IM43" s="37">
        <f t="shared" si="102"/>
        <v>1043357.7860912948</v>
      </c>
      <c r="IN43" s="37">
        <f t="shared" si="102"/>
        <v>1043357.7860912948</v>
      </c>
      <c r="IO43" s="37">
        <f t="shared" si="102"/>
        <v>1043357.7860912948</v>
      </c>
      <c r="IP43" s="37">
        <f t="shared" si="102"/>
        <v>1043357.7860912948</v>
      </c>
      <c r="IQ43" s="37">
        <f t="shared" si="102"/>
        <v>1043357.7860912948</v>
      </c>
      <c r="IR43" s="37">
        <f t="shared" si="102"/>
        <v>1043357.7860912948</v>
      </c>
      <c r="IS43" s="37">
        <f t="shared" si="102"/>
        <v>1043357.7860912948</v>
      </c>
      <c r="IT43" s="37">
        <f t="shared" si="102"/>
        <v>1043357.7860912948</v>
      </c>
      <c r="IU43" s="37">
        <f t="shared" si="102"/>
        <v>1043357.7860912948</v>
      </c>
      <c r="IV43" s="37">
        <f t="shared" si="102"/>
        <v>1043357.7860912948</v>
      </c>
      <c r="IW43" s="37">
        <f t="shared" si="102"/>
        <v>1043357.7860912948</v>
      </c>
      <c r="IX43" s="37">
        <f t="shared" si="102"/>
        <v>1043357.7860912948</v>
      </c>
      <c r="IY43" s="37">
        <f t="shared" si="102"/>
        <v>1043357.7860912948</v>
      </c>
      <c r="IZ43" s="37">
        <f t="shared" si="102"/>
        <v>1043357.7860912948</v>
      </c>
      <c r="JA43" s="37">
        <f t="shared" si="102"/>
        <v>1043357.7860912948</v>
      </c>
      <c r="JB43" s="37">
        <f t="shared" si="102"/>
        <v>1043357.7860912948</v>
      </c>
      <c r="JC43" s="37">
        <f t="shared" si="102"/>
        <v>1043357.7860912948</v>
      </c>
      <c r="JD43" s="37">
        <f t="shared" ref="JD43:KG43" si="103">JC43+JD42</f>
        <v>1043357.7860912948</v>
      </c>
      <c r="JE43" s="37">
        <f t="shared" si="103"/>
        <v>1043357.7860912948</v>
      </c>
      <c r="JF43" s="37">
        <f t="shared" si="103"/>
        <v>1043357.7860912948</v>
      </c>
      <c r="JG43" s="37">
        <f t="shared" si="103"/>
        <v>1043357.7860912948</v>
      </c>
      <c r="JH43" s="37">
        <f t="shared" si="103"/>
        <v>1043357.7860912948</v>
      </c>
      <c r="JI43" s="37">
        <f t="shared" si="103"/>
        <v>1043357.7860912948</v>
      </c>
      <c r="JJ43" s="37">
        <f t="shared" si="103"/>
        <v>1043357.7860912948</v>
      </c>
      <c r="JK43" s="37">
        <f t="shared" si="103"/>
        <v>1043357.7860912948</v>
      </c>
      <c r="JL43" s="37">
        <f t="shared" si="103"/>
        <v>1043357.7860912948</v>
      </c>
      <c r="JM43" s="37">
        <f t="shared" si="103"/>
        <v>1043357.7860912948</v>
      </c>
      <c r="JN43" s="37">
        <f t="shared" si="103"/>
        <v>1043357.7860912948</v>
      </c>
      <c r="JO43" s="37">
        <f t="shared" si="103"/>
        <v>1043357.7860912948</v>
      </c>
      <c r="JP43" s="37">
        <f t="shared" si="103"/>
        <v>1043357.7860912948</v>
      </c>
      <c r="JQ43" s="37">
        <f t="shared" si="103"/>
        <v>1043357.7860912948</v>
      </c>
      <c r="JR43" s="37">
        <f t="shared" si="103"/>
        <v>1043357.7860912948</v>
      </c>
      <c r="JS43" s="37">
        <f t="shared" si="103"/>
        <v>1043357.7860912948</v>
      </c>
      <c r="JT43" s="37">
        <f t="shared" si="103"/>
        <v>1043357.7860912948</v>
      </c>
      <c r="JU43" s="37">
        <f t="shared" si="103"/>
        <v>1043357.7860912948</v>
      </c>
      <c r="JV43" s="37">
        <f t="shared" si="103"/>
        <v>1043357.7860912948</v>
      </c>
      <c r="JW43" s="37">
        <f t="shared" si="103"/>
        <v>1043357.7860912948</v>
      </c>
      <c r="JX43" s="37">
        <f t="shared" si="103"/>
        <v>1043357.7860912948</v>
      </c>
      <c r="JY43" s="37">
        <f t="shared" si="103"/>
        <v>1043357.7860912948</v>
      </c>
      <c r="JZ43" s="37">
        <f t="shared" si="103"/>
        <v>1043357.7860912948</v>
      </c>
      <c r="KA43" s="37">
        <f t="shared" si="103"/>
        <v>1043357.7860912948</v>
      </c>
      <c r="KB43" s="37">
        <f t="shared" si="103"/>
        <v>1043357.7860912948</v>
      </c>
      <c r="KC43" s="37">
        <f t="shared" si="103"/>
        <v>1043357.7860912948</v>
      </c>
      <c r="KD43" s="37">
        <f t="shared" si="103"/>
        <v>1043357.7860912948</v>
      </c>
      <c r="KE43" s="37">
        <f t="shared" si="103"/>
        <v>1043357.7860912948</v>
      </c>
      <c r="KF43" s="37">
        <f t="shared" si="103"/>
        <v>1043357.7860912948</v>
      </c>
      <c r="KG43" s="38">
        <f t="shared" si="103"/>
        <v>1043357.7860912948</v>
      </c>
    </row>
    <row r="44" spans="1:293" s="1" customFormat="1" outlineLevel="1">
      <c r="B44" s="477" t="s">
        <v>717</v>
      </c>
      <c r="C44" s="60" t="s">
        <v>712</v>
      </c>
      <c r="D44" s="61">
        <f t="shared" si="93"/>
        <v>-106.9011665004985</v>
      </c>
      <c r="E44" s="33">
        <f t="shared" ref="E44:BP44" si="104">E40-E42</f>
        <v>0</v>
      </c>
      <c r="F44" s="34">
        <f t="shared" si="104"/>
        <v>0</v>
      </c>
      <c r="G44" s="34">
        <f t="shared" si="104"/>
        <v>0</v>
      </c>
      <c r="H44" s="34">
        <f t="shared" si="104"/>
        <v>0</v>
      </c>
      <c r="I44" s="34">
        <f t="shared" si="104"/>
        <v>0</v>
      </c>
      <c r="J44" s="34">
        <f t="shared" si="104"/>
        <v>-1106</v>
      </c>
      <c r="K44" s="34">
        <f t="shared" si="104"/>
        <v>-1156</v>
      </c>
      <c r="L44" s="34">
        <f t="shared" si="104"/>
        <v>0</v>
      </c>
      <c r="M44" s="34">
        <f t="shared" si="104"/>
        <v>0</v>
      </c>
      <c r="N44" s="34">
        <f t="shared" si="104"/>
        <v>-1506</v>
      </c>
      <c r="O44" s="34">
        <f t="shared" si="104"/>
        <v>-4405</v>
      </c>
      <c r="P44" s="34">
        <f t="shared" si="104"/>
        <v>-67</v>
      </c>
      <c r="Q44" s="34">
        <f t="shared" si="104"/>
        <v>0</v>
      </c>
      <c r="R44" s="34">
        <f t="shared" si="104"/>
        <v>-1781</v>
      </c>
      <c r="S44" s="34">
        <f t="shared" si="104"/>
        <v>-26</v>
      </c>
      <c r="T44" s="34">
        <f t="shared" si="104"/>
        <v>-4489</v>
      </c>
      <c r="U44" s="34">
        <f t="shared" si="104"/>
        <v>-695.91657840000005</v>
      </c>
      <c r="V44" s="34">
        <f t="shared" si="104"/>
        <v>-2537.7268247500001</v>
      </c>
      <c r="W44" s="34">
        <f t="shared" si="104"/>
        <v>-5924</v>
      </c>
      <c r="X44" s="34">
        <f t="shared" si="104"/>
        <v>-2058</v>
      </c>
      <c r="Y44" s="34">
        <f t="shared" si="104"/>
        <v>-3798.9593194500012</v>
      </c>
      <c r="Z44" s="34">
        <f t="shared" si="104"/>
        <v>15131.71213059</v>
      </c>
      <c r="AA44" s="34">
        <f t="shared" si="104"/>
        <v>-17279.187494040001</v>
      </c>
      <c r="AB44" s="34">
        <f t="shared" si="104"/>
        <v>2200</v>
      </c>
      <c r="AC44" s="34">
        <f t="shared" si="104"/>
        <v>-1528</v>
      </c>
      <c r="AD44" s="34">
        <f t="shared" si="104"/>
        <v>-2015.5651259500009</v>
      </c>
      <c r="AE44" s="34">
        <f t="shared" si="104"/>
        <v>-3008</v>
      </c>
      <c r="AF44" s="34">
        <f t="shared" si="104"/>
        <v>30141.397440799999</v>
      </c>
      <c r="AG44" s="34">
        <f t="shared" si="104"/>
        <v>0</v>
      </c>
      <c r="AH44" s="34">
        <f t="shared" si="104"/>
        <v>-1950</v>
      </c>
      <c r="AI44" s="34">
        <f t="shared" si="104"/>
        <v>-3836.3371000000006</v>
      </c>
      <c r="AJ44" s="34">
        <f t="shared" si="104"/>
        <v>-2634.9092999999993</v>
      </c>
      <c r="AK44" s="34">
        <f t="shared" si="104"/>
        <v>-0.30149999999957799</v>
      </c>
      <c r="AL44" s="34">
        <f t="shared" si="104"/>
        <v>0.41889999999693828</v>
      </c>
      <c r="AM44" s="34">
        <f t="shared" si="104"/>
        <v>50249.178999999996</v>
      </c>
      <c r="AN44" s="34">
        <f t="shared" si="104"/>
        <v>58470.647056510003</v>
      </c>
      <c r="AO44" s="34">
        <f t="shared" si="104"/>
        <v>-80920.356599999999</v>
      </c>
      <c r="AP44" s="34">
        <f t="shared" si="104"/>
        <v>13789.1041</v>
      </c>
      <c r="AQ44" s="34">
        <f t="shared" si="104"/>
        <v>5750.3887999999997</v>
      </c>
      <c r="AR44" s="34">
        <f t="shared" si="104"/>
        <v>-33367.404699999999</v>
      </c>
      <c r="AS44" s="34">
        <f t="shared" si="104"/>
        <v>-3209.2597999999998</v>
      </c>
      <c r="AT44" s="34">
        <f t="shared" si="104"/>
        <v>1826.9062000000013</v>
      </c>
      <c r="AU44" s="34">
        <f t="shared" si="104"/>
        <v>-38148.350700000003</v>
      </c>
      <c r="AV44" s="34">
        <f t="shared" si="104"/>
        <v>8610.197500000002</v>
      </c>
      <c r="AW44" s="34">
        <f t="shared" si="104"/>
        <v>82070.490399999995</v>
      </c>
      <c r="AX44" s="34">
        <f t="shared" si="104"/>
        <v>12628.36</v>
      </c>
      <c r="AY44" s="34">
        <f t="shared" si="104"/>
        <v>-13562.1</v>
      </c>
      <c r="AZ44" s="34">
        <f t="shared" si="104"/>
        <v>-78704</v>
      </c>
      <c r="BA44" s="34">
        <f t="shared" si="104"/>
        <v>-5111</v>
      </c>
      <c r="BB44" s="34">
        <f t="shared" si="104"/>
        <v>7454</v>
      </c>
      <c r="BC44" s="34">
        <f t="shared" si="104"/>
        <v>27473.475443037973</v>
      </c>
      <c r="BD44" s="34">
        <f t="shared" si="104"/>
        <v>-105.45455696202532</v>
      </c>
      <c r="BE44" s="34">
        <f t="shared" si="104"/>
        <v>-49768.973544303801</v>
      </c>
      <c r="BF44" s="34">
        <f t="shared" si="104"/>
        <v>-115.97354430379747</v>
      </c>
      <c r="BG44" s="34">
        <f t="shared" si="104"/>
        <v>3367.0264556961993</v>
      </c>
      <c r="BH44" s="34">
        <f t="shared" si="104"/>
        <v>-45131.669949622163</v>
      </c>
      <c r="BI44" s="34">
        <f t="shared" si="104"/>
        <v>8976.08005037783</v>
      </c>
      <c r="BJ44" s="34">
        <f t="shared" si="104"/>
        <v>49263.710050377835</v>
      </c>
      <c r="BK44" s="34">
        <f t="shared" si="104"/>
        <v>3893.0500503778339</v>
      </c>
      <c r="BL44" s="34">
        <f t="shared" si="104"/>
        <v>-39484.479949622168</v>
      </c>
      <c r="BM44" s="34">
        <f t="shared" si="104"/>
        <v>47263.050050377831</v>
      </c>
      <c r="BN44" s="206">
        <f t="shared" si="104"/>
        <v>-106.9011665004985</v>
      </c>
      <c r="BO44" s="34">
        <f t="shared" si="104"/>
        <v>-1120.5311665004986</v>
      </c>
      <c r="BP44" s="34">
        <f t="shared" si="104"/>
        <v>-731.19431372549116</v>
      </c>
      <c r="BQ44" s="34">
        <f t="shared" ref="BQ44:EB44" si="105">BQ40-BQ42</f>
        <v>0</v>
      </c>
      <c r="BR44" s="34">
        <f t="shared" si="105"/>
        <v>20507</v>
      </c>
      <c r="BS44" s="34">
        <f t="shared" si="105"/>
        <v>15000</v>
      </c>
      <c r="BT44" s="34">
        <f t="shared" si="105"/>
        <v>29000</v>
      </c>
      <c r="BU44" s="34">
        <f t="shared" si="105"/>
        <v>40338.333333333299</v>
      </c>
      <c r="BV44" s="34">
        <f t="shared" si="105"/>
        <v>27000</v>
      </c>
      <c r="BW44" s="34">
        <f t="shared" si="105"/>
        <v>13781</v>
      </c>
      <c r="BX44" s="34">
        <f t="shared" si="105"/>
        <v>24000</v>
      </c>
      <c r="BY44" s="34">
        <f t="shared" si="105"/>
        <v>35000</v>
      </c>
      <c r="BZ44" s="34">
        <f t="shared" si="105"/>
        <v>0</v>
      </c>
      <c r="CA44" s="34">
        <f t="shared" si="105"/>
        <v>0</v>
      </c>
      <c r="CB44" s="34">
        <f t="shared" si="105"/>
        <v>0</v>
      </c>
      <c r="CC44" s="34">
        <f t="shared" si="105"/>
        <v>0</v>
      </c>
      <c r="CD44" s="34">
        <f t="shared" si="105"/>
        <v>0</v>
      </c>
      <c r="CE44" s="34">
        <f t="shared" si="105"/>
        <v>9000</v>
      </c>
      <c r="CF44" s="34">
        <f t="shared" si="105"/>
        <v>49000</v>
      </c>
      <c r="CG44" s="34">
        <f t="shared" si="105"/>
        <v>43000</v>
      </c>
      <c r="CH44" s="34">
        <f t="shared" si="105"/>
        <v>24000</v>
      </c>
      <c r="CI44" s="34">
        <f t="shared" si="105"/>
        <v>4000</v>
      </c>
      <c r="CJ44" s="34">
        <f t="shared" si="105"/>
        <v>4000</v>
      </c>
      <c r="CK44" s="34">
        <f t="shared" si="105"/>
        <v>4000</v>
      </c>
      <c r="CL44" s="34">
        <f t="shared" si="105"/>
        <v>0</v>
      </c>
      <c r="CM44" s="34">
        <f t="shared" si="105"/>
        <v>0</v>
      </c>
      <c r="CN44" s="34">
        <f t="shared" si="105"/>
        <v>0</v>
      </c>
      <c r="CO44" s="34">
        <f t="shared" si="105"/>
        <v>0</v>
      </c>
      <c r="CP44" s="34">
        <f t="shared" si="105"/>
        <v>0</v>
      </c>
      <c r="CQ44" s="34">
        <f t="shared" si="105"/>
        <v>8000</v>
      </c>
      <c r="CR44" s="34">
        <f t="shared" si="105"/>
        <v>43333.333333333299</v>
      </c>
      <c r="CS44" s="34">
        <f t="shared" si="105"/>
        <v>33333.333333333299</v>
      </c>
      <c r="CT44" s="34">
        <f t="shared" si="105"/>
        <v>23000</v>
      </c>
      <c r="CU44" s="34">
        <f t="shared" si="105"/>
        <v>13000</v>
      </c>
      <c r="CV44" s="34">
        <f t="shared" si="105"/>
        <v>13000</v>
      </c>
      <c r="CW44" s="34">
        <f t="shared" si="105"/>
        <v>0</v>
      </c>
      <c r="CX44" s="34">
        <f t="shared" si="105"/>
        <v>0</v>
      </c>
      <c r="CY44" s="34">
        <f t="shared" si="105"/>
        <v>0</v>
      </c>
      <c r="CZ44" s="34">
        <f t="shared" si="105"/>
        <v>0</v>
      </c>
      <c r="DA44" s="34">
        <f t="shared" si="105"/>
        <v>0</v>
      </c>
      <c r="DB44" s="34">
        <f t="shared" si="105"/>
        <v>0</v>
      </c>
      <c r="DC44" s="34">
        <f t="shared" si="105"/>
        <v>8000</v>
      </c>
      <c r="DD44" s="34">
        <f t="shared" si="105"/>
        <v>43333.333333333299</v>
      </c>
      <c r="DE44" s="34">
        <f t="shared" si="105"/>
        <v>33333.333333333299</v>
      </c>
      <c r="DF44" s="34">
        <f t="shared" si="105"/>
        <v>3000</v>
      </c>
      <c r="DG44" s="34">
        <f t="shared" si="105"/>
        <v>13000</v>
      </c>
      <c r="DH44" s="34">
        <f t="shared" si="105"/>
        <v>28333.333333333299</v>
      </c>
      <c r="DI44" s="34">
        <f t="shared" si="105"/>
        <v>5333.3333333333303</v>
      </c>
      <c r="DJ44" s="34">
        <f t="shared" si="105"/>
        <v>0</v>
      </c>
      <c r="DK44" s="34">
        <f t="shared" si="105"/>
        <v>0</v>
      </c>
      <c r="DL44" s="34">
        <f t="shared" si="105"/>
        <v>0</v>
      </c>
      <c r="DM44" s="34">
        <f t="shared" si="105"/>
        <v>0</v>
      </c>
      <c r="DN44" s="34">
        <f t="shared" si="105"/>
        <v>0</v>
      </c>
      <c r="DO44" s="34">
        <f t="shared" si="105"/>
        <v>9000</v>
      </c>
      <c r="DP44" s="34">
        <f t="shared" si="105"/>
        <v>23000</v>
      </c>
      <c r="DQ44" s="34">
        <f t="shared" si="105"/>
        <v>23000</v>
      </c>
      <c r="DR44" s="34">
        <f t="shared" si="105"/>
        <v>23000</v>
      </c>
      <c r="DS44" s="34">
        <f t="shared" si="105"/>
        <v>28333.333333333299</v>
      </c>
      <c r="DT44" s="34">
        <f t="shared" si="105"/>
        <v>9090</v>
      </c>
      <c r="DU44" s="34">
        <f t="shared" si="105"/>
        <v>0</v>
      </c>
      <c r="DV44" s="34">
        <f t="shared" si="105"/>
        <v>6000</v>
      </c>
      <c r="DW44" s="34">
        <f t="shared" si="105"/>
        <v>0</v>
      </c>
      <c r="DX44" s="34">
        <f t="shared" si="105"/>
        <v>0</v>
      </c>
      <c r="DY44" s="34">
        <f t="shared" si="105"/>
        <v>0</v>
      </c>
      <c r="DZ44" s="34">
        <f t="shared" si="105"/>
        <v>0</v>
      </c>
      <c r="EA44" s="34">
        <f t="shared" si="105"/>
        <v>8000</v>
      </c>
      <c r="EB44" s="34">
        <f t="shared" si="105"/>
        <v>23000</v>
      </c>
      <c r="EC44" s="34">
        <f t="shared" ref="EC44:GN44" si="106">EC40-EC42</f>
        <v>28000</v>
      </c>
      <c r="ED44" s="34">
        <f t="shared" si="106"/>
        <v>3000</v>
      </c>
      <c r="EE44" s="34">
        <f t="shared" si="106"/>
        <v>15333.333333333299</v>
      </c>
      <c r="EF44" s="34">
        <f t="shared" si="106"/>
        <v>15333.333333333299</v>
      </c>
      <c r="EG44" s="34">
        <f t="shared" si="106"/>
        <v>0</v>
      </c>
      <c r="EH44" s="34">
        <f t="shared" si="106"/>
        <v>0</v>
      </c>
      <c r="EI44" s="34">
        <f t="shared" si="106"/>
        <v>0</v>
      </c>
      <c r="EJ44" s="34">
        <f t="shared" si="106"/>
        <v>0</v>
      </c>
      <c r="EK44" s="34">
        <f t="shared" si="106"/>
        <v>0</v>
      </c>
      <c r="EL44" s="34">
        <f t="shared" si="106"/>
        <v>0</v>
      </c>
      <c r="EM44" s="34">
        <f t="shared" si="106"/>
        <v>5000</v>
      </c>
      <c r="EN44" s="34">
        <f t="shared" si="106"/>
        <v>23000</v>
      </c>
      <c r="EO44" s="34">
        <f t="shared" si="106"/>
        <v>5570.45</v>
      </c>
      <c r="EP44" s="34">
        <f t="shared" si="106"/>
        <v>15963</v>
      </c>
      <c r="EQ44" s="34">
        <f t="shared" si="106"/>
        <v>10000</v>
      </c>
      <c r="ER44" s="34">
        <f t="shared" si="106"/>
        <v>33664</v>
      </c>
      <c r="ES44" s="34">
        <f t="shared" si="106"/>
        <v>23664</v>
      </c>
      <c r="ET44" s="34">
        <f t="shared" si="106"/>
        <v>23664</v>
      </c>
      <c r="EU44" s="34">
        <f t="shared" si="106"/>
        <v>0</v>
      </c>
      <c r="EV44" s="34">
        <f t="shared" si="106"/>
        <v>0</v>
      </c>
      <c r="EW44" s="34">
        <f t="shared" si="106"/>
        <v>0</v>
      </c>
      <c r="EX44" s="34">
        <f t="shared" si="106"/>
        <v>0</v>
      </c>
      <c r="EY44" s="34">
        <f t="shared" si="106"/>
        <v>5000</v>
      </c>
      <c r="EZ44" s="34">
        <f t="shared" si="106"/>
        <v>33664</v>
      </c>
      <c r="FA44" s="34">
        <f t="shared" si="106"/>
        <v>41772</v>
      </c>
      <c r="FB44" s="34">
        <f t="shared" si="106"/>
        <v>23664</v>
      </c>
      <c r="FC44" s="34">
        <f t="shared" si="106"/>
        <v>3000</v>
      </c>
      <c r="FD44" s="34">
        <f t="shared" si="106"/>
        <v>32278.739999999991</v>
      </c>
      <c r="FE44" s="34">
        <f t="shared" si="106"/>
        <v>38283</v>
      </c>
      <c r="FF44" s="34">
        <f t="shared" si="106"/>
        <v>15000</v>
      </c>
      <c r="FG44" s="34">
        <f t="shared" si="106"/>
        <v>20000</v>
      </c>
      <c r="FH44" s="34">
        <f t="shared" si="106"/>
        <v>9000</v>
      </c>
      <c r="FI44" s="34">
        <f t="shared" si="106"/>
        <v>0</v>
      </c>
      <c r="FJ44" s="34">
        <f t="shared" si="106"/>
        <v>0</v>
      </c>
      <c r="FK44" s="34">
        <f t="shared" si="106"/>
        <v>1500</v>
      </c>
      <c r="FL44" s="34">
        <f t="shared" si="106"/>
        <v>1500</v>
      </c>
      <c r="FM44" s="34">
        <f t="shared" si="106"/>
        <v>6500</v>
      </c>
      <c r="FN44" s="34">
        <f t="shared" si="106"/>
        <v>12000</v>
      </c>
      <c r="FO44" s="34">
        <f t="shared" si="106"/>
        <v>12000</v>
      </c>
      <c r="FP44" s="34">
        <f t="shared" si="106"/>
        <v>8000</v>
      </c>
      <c r="FQ44" s="34">
        <f t="shared" si="106"/>
        <v>10000</v>
      </c>
      <c r="FR44" s="34">
        <f t="shared" si="106"/>
        <v>15000</v>
      </c>
      <c r="FS44" s="34">
        <f t="shared" si="106"/>
        <v>20000</v>
      </c>
      <c r="FT44" s="34">
        <f t="shared" si="106"/>
        <v>9000</v>
      </c>
      <c r="FU44" s="34">
        <f t="shared" si="106"/>
        <v>0</v>
      </c>
      <c r="FV44" s="34">
        <f t="shared" si="106"/>
        <v>0</v>
      </c>
      <c r="FW44" s="34">
        <f t="shared" si="106"/>
        <v>1500</v>
      </c>
      <c r="FX44" s="34">
        <f t="shared" si="106"/>
        <v>11500</v>
      </c>
      <c r="FY44" s="34">
        <f t="shared" si="106"/>
        <v>16500</v>
      </c>
      <c r="FZ44" s="34">
        <f t="shared" si="106"/>
        <v>32000</v>
      </c>
      <c r="GA44" s="34">
        <f t="shared" si="106"/>
        <v>12000</v>
      </c>
      <c r="GB44" s="34">
        <f t="shared" si="106"/>
        <v>8000</v>
      </c>
      <c r="GC44" s="34">
        <f t="shared" si="106"/>
        <v>10000</v>
      </c>
      <c r="GD44" s="34">
        <f t="shared" si="106"/>
        <v>15000</v>
      </c>
      <c r="GE44" s="34">
        <f t="shared" si="106"/>
        <v>20000</v>
      </c>
      <c r="GF44" s="34">
        <f t="shared" si="106"/>
        <v>9000</v>
      </c>
      <c r="GG44" s="34">
        <f t="shared" si="106"/>
        <v>0</v>
      </c>
      <c r="GH44" s="34">
        <f t="shared" si="106"/>
        <v>0</v>
      </c>
      <c r="GI44" s="34">
        <f t="shared" si="106"/>
        <v>1500</v>
      </c>
      <c r="GJ44" s="34">
        <f t="shared" si="106"/>
        <v>11500</v>
      </c>
      <c r="GK44" s="34">
        <f t="shared" si="106"/>
        <v>16500</v>
      </c>
      <c r="GL44" s="34">
        <f t="shared" si="106"/>
        <v>32000</v>
      </c>
      <c r="GM44" s="34">
        <f t="shared" si="106"/>
        <v>12000</v>
      </c>
      <c r="GN44" s="34">
        <f t="shared" si="106"/>
        <v>8000</v>
      </c>
      <c r="GO44" s="34">
        <f t="shared" ref="GO44:IZ44" si="107">GO40-GO42</f>
        <v>10000</v>
      </c>
      <c r="GP44" s="34">
        <f t="shared" si="107"/>
        <v>15000</v>
      </c>
      <c r="GQ44" s="34">
        <f t="shared" si="107"/>
        <v>20000</v>
      </c>
      <c r="GR44" s="34">
        <f t="shared" si="107"/>
        <v>9000</v>
      </c>
      <c r="GS44" s="34">
        <f t="shared" si="107"/>
        <v>0</v>
      </c>
      <c r="GT44" s="34">
        <f t="shared" si="107"/>
        <v>0</v>
      </c>
      <c r="GU44" s="34">
        <f t="shared" si="107"/>
        <v>1500</v>
      </c>
      <c r="GV44" s="34">
        <f t="shared" si="107"/>
        <v>11500</v>
      </c>
      <c r="GW44" s="34">
        <f t="shared" si="107"/>
        <v>16500</v>
      </c>
      <c r="GX44" s="34">
        <f t="shared" si="107"/>
        <v>32000</v>
      </c>
      <c r="GY44" s="34">
        <f t="shared" si="107"/>
        <v>12000</v>
      </c>
      <c r="GZ44" s="34">
        <f t="shared" si="107"/>
        <v>8000</v>
      </c>
      <c r="HA44" s="34">
        <f t="shared" si="107"/>
        <v>10000</v>
      </c>
      <c r="HB44" s="34">
        <f t="shared" si="107"/>
        <v>15000</v>
      </c>
      <c r="HC44" s="34">
        <f t="shared" si="107"/>
        <v>20000</v>
      </c>
      <c r="HD44" s="34">
        <f t="shared" si="107"/>
        <v>9000</v>
      </c>
      <c r="HE44" s="34">
        <f t="shared" si="107"/>
        <v>0</v>
      </c>
      <c r="HF44" s="34">
        <f t="shared" si="107"/>
        <v>0</v>
      </c>
      <c r="HG44" s="34">
        <f t="shared" si="107"/>
        <v>1500</v>
      </c>
      <c r="HH44" s="34">
        <f t="shared" si="107"/>
        <v>11500</v>
      </c>
      <c r="HI44" s="34">
        <f t="shared" si="107"/>
        <v>16500</v>
      </c>
      <c r="HJ44" s="34">
        <f t="shared" si="107"/>
        <v>32000</v>
      </c>
      <c r="HK44" s="34">
        <f t="shared" si="107"/>
        <v>12000</v>
      </c>
      <c r="HL44" s="34">
        <f t="shared" si="107"/>
        <v>8000</v>
      </c>
      <c r="HM44" s="34">
        <f t="shared" si="107"/>
        <v>10000</v>
      </c>
      <c r="HN44" s="34">
        <f t="shared" si="107"/>
        <v>15000</v>
      </c>
      <c r="HO44" s="34">
        <f t="shared" si="107"/>
        <v>20000</v>
      </c>
      <c r="HP44" s="34">
        <f t="shared" si="107"/>
        <v>9000</v>
      </c>
      <c r="HQ44" s="34">
        <f t="shared" si="107"/>
        <v>0</v>
      </c>
      <c r="HR44" s="34">
        <f t="shared" si="107"/>
        <v>0</v>
      </c>
      <c r="HS44" s="34">
        <f t="shared" si="107"/>
        <v>1500</v>
      </c>
      <c r="HT44" s="34">
        <f t="shared" si="107"/>
        <v>11500</v>
      </c>
      <c r="HU44" s="34">
        <f t="shared" si="107"/>
        <v>16500</v>
      </c>
      <c r="HV44" s="34">
        <f t="shared" si="107"/>
        <v>32000</v>
      </c>
      <c r="HW44" s="34">
        <f t="shared" si="107"/>
        <v>12000</v>
      </c>
      <c r="HX44" s="34">
        <f t="shared" si="107"/>
        <v>8000</v>
      </c>
      <c r="HY44" s="34">
        <f t="shared" si="107"/>
        <v>10000</v>
      </c>
      <c r="HZ44" s="34">
        <f t="shared" si="107"/>
        <v>15000</v>
      </c>
      <c r="IA44" s="34">
        <f t="shared" si="107"/>
        <v>20000</v>
      </c>
      <c r="IB44" s="34">
        <f t="shared" si="107"/>
        <v>9000</v>
      </c>
      <c r="IC44" s="34">
        <f t="shared" si="107"/>
        <v>0</v>
      </c>
      <c r="ID44" s="34">
        <f t="shared" si="107"/>
        <v>0</v>
      </c>
      <c r="IE44" s="34">
        <f t="shared" si="107"/>
        <v>1500</v>
      </c>
      <c r="IF44" s="34">
        <f t="shared" si="107"/>
        <v>11500</v>
      </c>
      <c r="IG44" s="34">
        <f t="shared" si="107"/>
        <v>16500</v>
      </c>
      <c r="IH44" s="34">
        <f t="shared" si="107"/>
        <v>32000</v>
      </c>
      <c r="II44" s="34">
        <f t="shared" si="107"/>
        <v>12000</v>
      </c>
      <c r="IJ44" s="34">
        <f t="shared" si="107"/>
        <v>8000</v>
      </c>
      <c r="IK44" s="34">
        <f t="shared" si="107"/>
        <v>10000</v>
      </c>
      <c r="IL44" s="34">
        <f t="shared" si="107"/>
        <v>15000</v>
      </c>
      <c r="IM44" s="34">
        <f t="shared" si="107"/>
        <v>20000</v>
      </c>
      <c r="IN44" s="34">
        <f t="shared" si="107"/>
        <v>9000</v>
      </c>
      <c r="IO44" s="34">
        <f t="shared" si="107"/>
        <v>0</v>
      </c>
      <c r="IP44" s="34">
        <f t="shared" si="107"/>
        <v>0</v>
      </c>
      <c r="IQ44" s="34">
        <f t="shared" si="107"/>
        <v>1500</v>
      </c>
      <c r="IR44" s="34">
        <f t="shared" si="107"/>
        <v>11500</v>
      </c>
      <c r="IS44" s="34">
        <f t="shared" si="107"/>
        <v>16500</v>
      </c>
      <c r="IT44" s="34">
        <f t="shared" si="107"/>
        <v>32000</v>
      </c>
      <c r="IU44" s="34">
        <f t="shared" si="107"/>
        <v>12000</v>
      </c>
      <c r="IV44" s="34">
        <f t="shared" si="107"/>
        <v>8000</v>
      </c>
      <c r="IW44" s="34">
        <f t="shared" si="107"/>
        <v>10000</v>
      </c>
      <c r="IX44" s="34">
        <f t="shared" si="107"/>
        <v>15000</v>
      </c>
      <c r="IY44" s="34">
        <f t="shared" si="107"/>
        <v>20000</v>
      </c>
      <c r="IZ44" s="34">
        <f t="shared" si="107"/>
        <v>9000</v>
      </c>
      <c r="JA44" s="34">
        <f t="shared" ref="JA44:KG44" si="108">JA40-JA42</f>
        <v>0</v>
      </c>
      <c r="JB44" s="34">
        <f t="shared" si="108"/>
        <v>0</v>
      </c>
      <c r="JC44" s="34">
        <f t="shared" si="108"/>
        <v>1500</v>
      </c>
      <c r="JD44" s="34">
        <f t="shared" si="108"/>
        <v>11500</v>
      </c>
      <c r="JE44" s="34">
        <f t="shared" si="108"/>
        <v>16500</v>
      </c>
      <c r="JF44" s="34">
        <f t="shared" si="108"/>
        <v>32000</v>
      </c>
      <c r="JG44" s="34">
        <f t="shared" si="108"/>
        <v>12000</v>
      </c>
      <c r="JH44" s="34">
        <f t="shared" si="108"/>
        <v>8000</v>
      </c>
      <c r="JI44" s="34">
        <f t="shared" si="108"/>
        <v>10000</v>
      </c>
      <c r="JJ44" s="34">
        <f t="shared" si="108"/>
        <v>15000</v>
      </c>
      <c r="JK44" s="34">
        <f t="shared" si="108"/>
        <v>20000</v>
      </c>
      <c r="JL44" s="34">
        <f t="shared" si="108"/>
        <v>9000</v>
      </c>
      <c r="JM44" s="34">
        <f t="shared" si="108"/>
        <v>0</v>
      </c>
      <c r="JN44" s="34">
        <f t="shared" si="108"/>
        <v>0</v>
      </c>
      <c r="JO44" s="34">
        <f t="shared" si="108"/>
        <v>1500</v>
      </c>
      <c r="JP44" s="34">
        <f t="shared" si="108"/>
        <v>11500</v>
      </c>
      <c r="JQ44" s="34">
        <f t="shared" si="108"/>
        <v>16500</v>
      </c>
      <c r="JR44" s="34">
        <f t="shared" si="108"/>
        <v>32000</v>
      </c>
      <c r="JS44" s="34">
        <f t="shared" si="108"/>
        <v>12000</v>
      </c>
      <c r="JT44" s="34">
        <f t="shared" si="108"/>
        <v>8000</v>
      </c>
      <c r="JU44" s="34">
        <f t="shared" si="108"/>
        <v>10000</v>
      </c>
      <c r="JV44" s="34">
        <f t="shared" si="108"/>
        <v>15000</v>
      </c>
      <c r="JW44" s="34">
        <f t="shared" si="108"/>
        <v>20000</v>
      </c>
      <c r="JX44" s="34">
        <f t="shared" si="108"/>
        <v>9000</v>
      </c>
      <c r="JY44" s="34">
        <f t="shared" si="108"/>
        <v>0</v>
      </c>
      <c r="JZ44" s="34">
        <f t="shared" si="108"/>
        <v>0</v>
      </c>
      <c r="KA44" s="34">
        <f t="shared" si="108"/>
        <v>1500</v>
      </c>
      <c r="KB44" s="34">
        <f t="shared" si="108"/>
        <v>11500</v>
      </c>
      <c r="KC44" s="34">
        <f t="shared" si="108"/>
        <v>16500</v>
      </c>
      <c r="KD44" s="34">
        <f t="shared" si="108"/>
        <v>32000</v>
      </c>
      <c r="KE44" s="34">
        <f t="shared" si="108"/>
        <v>12000</v>
      </c>
      <c r="KF44" s="34">
        <f t="shared" si="108"/>
        <v>8000</v>
      </c>
      <c r="KG44" s="35">
        <f t="shared" si="108"/>
        <v>10000</v>
      </c>
    </row>
    <row r="45" spans="1:293" s="1" customFormat="1" ht="16" outlineLevel="1" thickBot="1">
      <c r="B45" s="478"/>
      <c r="C45" s="62" t="s">
        <v>713</v>
      </c>
      <c r="D45" s="63">
        <f t="shared" si="93"/>
        <v>-20979.634125758956</v>
      </c>
      <c r="E45" s="36">
        <f>E44</f>
        <v>0</v>
      </c>
      <c r="F45" s="37">
        <f>E45+F44</f>
        <v>0</v>
      </c>
      <c r="G45" s="37">
        <f>F45+G44</f>
        <v>0</v>
      </c>
      <c r="H45" s="37">
        <f t="shared" ref="H45:BS45" si="109">G45+H44</f>
        <v>0</v>
      </c>
      <c r="I45" s="37">
        <f t="shared" si="109"/>
        <v>0</v>
      </c>
      <c r="J45" s="37">
        <f t="shared" si="109"/>
        <v>-1106</v>
      </c>
      <c r="K45" s="37">
        <f t="shared" si="109"/>
        <v>-2262</v>
      </c>
      <c r="L45" s="37">
        <f t="shared" si="109"/>
        <v>-2262</v>
      </c>
      <c r="M45" s="37">
        <f t="shared" si="109"/>
        <v>-2262</v>
      </c>
      <c r="N45" s="37">
        <f t="shared" si="109"/>
        <v>-3768</v>
      </c>
      <c r="O45" s="37">
        <f t="shared" si="109"/>
        <v>-8173</v>
      </c>
      <c r="P45" s="37">
        <f t="shared" si="109"/>
        <v>-8240</v>
      </c>
      <c r="Q45" s="37">
        <f t="shared" si="109"/>
        <v>-8240</v>
      </c>
      <c r="R45" s="37">
        <f t="shared" si="109"/>
        <v>-10021</v>
      </c>
      <c r="S45" s="37">
        <f t="shared" si="109"/>
        <v>-10047</v>
      </c>
      <c r="T45" s="37">
        <f t="shared" si="109"/>
        <v>-14536</v>
      </c>
      <c r="U45" s="37">
        <f t="shared" si="109"/>
        <v>-15231.9165784</v>
      </c>
      <c r="V45" s="37">
        <f t="shared" si="109"/>
        <v>-17769.643403149999</v>
      </c>
      <c r="W45" s="37">
        <f t="shared" si="109"/>
        <v>-23693.643403149999</v>
      </c>
      <c r="X45" s="37">
        <f t="shared" si="109"/>
        <v>-25751.643403149999</v>
      </c>
      <c r="Y45" s="37">
        <f t="shared" si="109"/>
        <v>-29550.602722600001</v>
      </c>
      <c r="Z45" s="37">
        <f t="shared" si="109"/>
        <v>-14418.890592010001</v>
      </c>
      <c r="AA45" s="37">
        <f t="shared" si="109"/>
        <v>-31698.078086050002</v>
      </c>
      <c r="AB45" s="37">
        <f t="shared" si="109"/>
        <v>-29498.078086050002</v>
      </c>
      <c r="AC45" s="37">
        <f t="shared" si="109"/>
        <v>-31026.078086050002</v>
      </c>
      <c r="AD45" s="37">
        <f t="shared" si="109"/>
        <v>-33041.643212000003</v>
      </c>
      <c r="AE45" s="37">
        <f t="shared" si="109"/>
        <v>-36049.643212000003</v>
      </c>
      <c r="AF45" s="37">
        <f t="shared" si="109"/>
        <v>-5908.2457712000032</v>
      </c>
      <c r="AG45" s="37">
        <f t="shared" si="109"/>
        <v>-5908.2457712000032</v>
      </c>
      <c r="AH45" s="37">
        <f t="shared" si="109"/>
        <v>-7858.2457712000032</v>
      </c>
      <c r="AI45" s="37">
        <f t="shared" si="109"/>
        <v>-11694.582871200004</v>
      </c>
      <c r="AJ45" s="37">
        <f t="shared" si="109"/>
        <v>-14329.492171200003</v>
      </c>
      <c r="AK45" s="37">
        <f t="shared" si="109"/>
        <v>-14329.793671200003</v>
      </c>
      <c r="AL45" s="37">
        <f t="shared" si="109"/>
        <v>-14329.374771200006</v>
      </c>
      <c r="AM45" s="37">
        <f t="shared" si="109"/>
        <v>35919.804228799992</v>
      </c>
      <c r="AN45" s="37">
        <f t="shared" si="109"/>
        <v>94390.451285310002</v>
      </c>
      <c r="AO45" s="37">
        <f t="shared" si="109"/>
        <v>13470.094685310003</v>
      </c>
      <c r="AP45" s="37">
        <f t="shared" si="109"/>
        <v>27259.198785310004</v>
      </c>
      <c r="AQ45" s="37">
        <f t="shared" si="109"/>
        <v>33009.587585310001</v>
      </c>
      <c r="AR45" s="37">
        <f t="shared" si="109"/>
        <v>-357.81711468999856</v>
      </c>
      <c r="AS45" s="37">
        <f t="shared" si="109"/>
        <v>-3567.0769146899984</v>
      </c>
      <c r="AT45" s="37">
        <f t="shared" si="109"/>
        <v>-1740.1707146899971</v>
      </c>
      <c r="AU45" s="37">
        <f t="shared" si="109"/>
        <v>-39888.521414689996</v>
      </c>
      <c r="AV45" s="37">
        <f t="shared" si="109"/>
        <v>-31278.323914689994</v>
      </c>
      <c r="AW45" s="37">
        <f t="shared" si="109"/>
        <v>50792.166485310001</v>
      </c>
      <c r="AX45" s="37">
        <f t="shared" si="109"/>
        <v>63420.526485310002</v>
      </c>
      <c r="AY45" s="37">
        <f t="shared" si="109"/>
        <v>49858.426485310003</v>
      </c>
      <c r="AZ45" s="37">
        <f t="shared" si="109"/>
        <v>-28845.573514689997</v>
      </c>
      <c r="BA45" s="37">
        <f t="shared" si="109"/>
        <v>-33956.573514689997</v>
      </c>
      <c r="BB45" s="37">
        <f t="shared" si="109"/>
        <v>-26502.573514689997</v>
      </c>
      <c r="BC45" s="37">
        <f t="shared" si="109"/>
        <v>970.90192834797563</v>
      </c>
      <c r="BD45" s="37">
        <f t="shared" si="109"/>
        <v>865.44737138595031</v>
      </c>
      <c r="BE45" s="37">
        <f t="shared" si="109"/>
        <v>-48903.526172917853</v>
      </c>
      <c r="BF45" s="37">
        <f t="shared" si="109"/>
        <v>-49019.499717221654</v>
      </c>
      <c r="BG45" s="37">
        <f t="shared" si="109"/>
        <v>-45652.473261525454</v>
      </c>
      <c r="BH45" s="37">
        <f t="shared" si="109"/>
        <v>-90784.143211147617</v>
      </c>
      <c r="BI45" s="37">
        <f t="shared" si="109"/>
        <v>-81808.063160769787</v>
      </c>
      <c r="BJ45" s="37">
        <f t="shared" si="109"/>
        <v>-32544.353110391952</v>
      </c>
      <c r="BK45" s="37">
        <f t="shared" si="109"/>
        <v>-28651.303060014117</v>
      </c>
      <c r="BL45" s="37">
        <f t="shared" si="109"/>
        <v>-68135.783009636289</v>
      </c>
      <c r="BM45" s="37">
        <f t="shared" si="109"/>
        <v>-20872.732959258457</v>
      </c>
      <c r="BN45" s="207">
        <f t="shared" si="109"/>
        <v>-20979.634125758956</v>
      </c>
      <c r="BO45" s="37">
        <f t="shared" si="109"/>
        <v>-22100.165292259455</v>
      </c>
      <c r="BP45" s="37">
        <f t="shared" si="109"/>
        <v>-22831.359605984944</v>
      </c>
      <c r="BQ45" s="37">
        <f t="shared" si="109"/>
        <v>-22831.359605984944</v>
      </c>
      <c r="BR45" s="37">
        <f t="shared" si="109"/>
        <v>-2324.3596059849442</v>
      </c>
      <c r="BS45" s="37">
        <f t="shared" si="109"/>
        <v>12675.640394015056</v>
      </c>
      <c r="BT45" s="37">
        <f t="shared" ref="BT45:EE45" si="110">BS45+BT44</f>
        <v>41675.640394015056</v>
      </c>
      <c r="BU45" s="37">
        <f t="shared" si="110"/>
        <v>82013.973727348348</v>
      </c>
      <c r="BV45" s="37">
        <f t="shared" si="110"/>
        <v>109013.97372734835</v>
      </c>
      <c r="BW45" s="37">
        <f t="shared" si="110"/>
        <v>122794.97372734835</v>
      </c>
      <c r="BX45" s="37">
        <f t="shared" si="110"/>
        <v>146794.97372734835</v>
      </c>
      <c r="BY45" s="37">
        <f t="shared" si="110"/>
        <v>181794.97372734835</v>
      </c>
      <c r="BZ45" s="37">
        <f t="shared" si="110"/>
        <v>181794.97372734835</v>
      </c>
      <c r="CA45" s="37">
        <f t="shared" si="110"/>
        <v>181794.97372734835</v>
      </c>
      <c r="CB45" s="37">
        <f t="shared" si="110"/>
        <v>181794.97372734835</v>
      </c>
      <c r="CC45" s="37">
        <f t="shared" si="110"/>
        <v>181794.97372734835</v>
      </c>
      <c r="CD45" s="37">
        <f t="shared" si="110"/>
        <v>181794.97372734835</v>
      </c>
      <c r="CE45" s="37">
        <f t="shared" si="110"/>
        <v>190794.97372734835</v>
      </c>
      <c r="CF45" s="37">
        <f t="shared" si="110"/>
        <v>239794.97372734835</v>
      </c>
      <c r="CG45" s="37">
        <f t="shared" si="110"/>
        <v>282794.97372734838</v>
      </c>
      <c r="CH45" s="37">
        <f t="shared" si="110"/>
        <v>306794.97372734838</v>
      </c>
      <c r="CI45" s="37">
        <f t="shared" si="110"/>
        <v>310794.97372734838</v>
      </c>
      <c r="CJ45" s="37">
        <f t="shared" si="110"/>
        <v>314794.97372734838</v>
      </c>
      <c r="CK45" s="37">
        <f t="shared" si="110"/>
        <v>318794.97372734838</v>
      </c>
      <c r="CL45" s="37">
        <f t="shared" si="110"/>
        <v>318794.97372734838</v>
      </c>
      <c r="CM45" s="37">
        <f t="shared" si="110"/>
        <v>318794.97372734838</v>
      </c>
      <c r="CN45" s="37">
        <f t="shared" si="110"/>
        <v>318794.97372734838</v>
      </c>
      <c r="CO45" s="37">
        <f t="shared" si="110"/>
        <v>318794.97372734838</v>
      </c>
      <c r="CP45" s="37">
        <f t="shared" si="110"/>
        <v>318794.97372734838</v>
      </c>
      <c r="CQ45" s="37">
        <f t="shared" si="110"/>
        <v>326794.97372734838</v>
      </c>
      <c r="CR45" s="37">
        <f t="shared" si="110"/>
        <v>370128.30706068169</v>
      </c>
      <c r="CS45" s="37">
        <f t="shared" si="110"/>
        <v>403461.640394015</v>
      </c>
      <c r="CT45" s="37">
        <f t="shared" si="110"/>
        <v>426461.640394015</v>
      </c>
      <c r="CU45" s="37">
        <f t="shared" si="110"/>
        <v>439461.640394015</v>
      </c>
      <c r="CV45" s="37">
        <f t="shared" si="110"/>
        <v>452461.640394015</v>
      </c>
      <c r="CW45" s="37">
        <f t="shared" si="110"/>
        <v>452461.640394015</v>
      </c>
      <c r="CX45" s="37">
        <f t="shared" si="110"/>
        <v>452461.640394015</v>
      </c>
      <c r="CY45" s="37">
        <f t="shared" si="110"/>
        <v>452461.640394015</v>
      </c>
      <c r="CZ45" s="37">
        <f t="shared" si="110"/>
        <v>452461.640394015</v>
      </c>
      <c r="DA45" s="37">
        <f t="shared" si="110"/>
        <v>452461.640394015</v>
      </c>
      <c r="DB45" s="37">
        <f t="shared" si="110"/>
        <v>452461.640394015</v>
      </c>
      <c r="DC45" s="37">
        <f t="shared" si="110"/>
        <v>460461.640394015</v>
      </c>
      <c r="DD45" s="37">
        <f t="shared" si="110"/>
        <v>503794.97372734832</v>
      </c>
      <c r="DE45" s="37">
        <f t="shared" si="110"/>
        <v>537128.30706068163</v>
      </c>
      <c r="DF45" s="37">
        <f t="shared" si="110"/>
        <v>540128.30706068163</v>
      </c>
      <c r="DG45" s="37">
        <f t="shared" si="110"/>
        <v>553128.30706068163</v>
      </c>
      <c r="DH45" s="37">
        <f t="shared" si="110"/>
        <v>581461.64039401489</v>
      </c>
      <c r="DI45" s="37">
        <f t="shared" si="110"/>
        <v>586794.97372734826</v>
      </c>
      <c r="DJ45" s="37">
        <f t="shared" si="110"/>
        <v>586794.97372734826</v>
      </c>
      <c r="DK45" s="37">
        <f t="shared" si="110"/>
        <v>586794.97372734826</v>
      </c>
      <c r="DL45" s="37">
        <f t="shared" si="110"/>
        <v>586794.97372734826</v>
      </c>
      <c r="DM45" s="37">
        <f t="shared" si="110"/>
        <v>586794.97372734826</v>
      </c>
      <c r="DN45" s="37">
        <f t="shared" si="110"/>
        <v>586794.97372734826</v>
      </c>
      <c r="DO45" s="37">
        <f t="shared" si="110"/>
        <v>595794.97372734826</v>
      </c>
      <c r="DP45" s="37">
        <f t="shared" si="110"/>
        <v>618794.97372734826</v>
      </c>
      <c r="DQ45" s="37">
        <f t="shared" si="110"/>
        <v>641794.97372734826</v>
      </c>
      <c r="DR45" s="37">
        <f t="shared" si="110"/>
        <v>664794.97372734826</v>
      </c>
      <c r="DS45" s="37">
        <f t="shared" si="110"/>
        <v>693128.30706068152</v>
      </c>
      <c r="DT45" s="37">
        <f t="shared" si="110"/>
        <v>702218.30706068152</v>
      </c>
      <c r="DU45" s="37">
        <f t="shared" si="110"/>
        <v>702218.30706068152</v>
      </c>
      <c r="DV45" s="37">
        <f t="shared" si="110"/>
        <v>708218.30706068152</v>
      </c>
      <c r="DW45" s="37">
        <f t="shared" si="110"/>
        <v>708218.30706068152</v>
      </c>
      <c r="DX45" s="37">
        <f t="shared" si="110"/>
        <v>708218.30706068152</v>
      </c>
      <c r="DY45" s="37">
        <f t="shared" si="110"/>
        <v>708218.30706068152</v>
      </c>
      <c r="DZ45" s="37">
        <f t="shared" si="110"/>
        <v>708218.30706068152</v>
      </c>
      <c r="EA45" s="37">
        <f t="shared" si="110"/>
        <v>716218.30706068152</v>
      </c>
      <c r="EB45" s="37">
        <f t="shared" si="110"/>
        <v>739218.30706068152</v>
      </c>
      <c r="EC45" s="37">
        <f t="shared" si="110"/>
        <v>767218.30706068152</v>
      </c>
      <c r="ED45" s="37">
        <f t="shared" si="110"/>
        <v>770218.30706068152</v>
      </c>
      <c r="EE45" s="37">
        <f t="shared" si="110"/>
        <v>785551.64039401477</v>
      </c>
      <c r="EF45" s="37">
        <f t="shared" ref="EF45:GQ45" si="111">EE45+EF44</f>
        <v>800884.97372734803</v>
      </c>
      <c r="EG45" s="37">
        <f t="shared" si="111"/>
        <v>800884.97372734803</v>
      </c>
      <c r="EH45" s="37">
        <f t="shared" si="111"/>
        <v>800884.97372734803</v>
      </c>
      <c r="EI45" s="37">
        <f t="shared" si="111"/>
        <v>800884.97372734803</v>
      </c>
      <c r="EJ45" s="37">
        <f t="shared" si="111"/>
        <v>800884.97372734803</v>
      </c>
      <c r="EK45" s="37">
        <f t="shared" si="111"/>
        <v>800884.97372734803</v>
      </c>
      <c r="EL45" s="37">
        <f t="shared" si="111"/>
        <v>800884.97372734803</v>
      </c>
      <c r="EM45" s="37">
        <f t="shared" si="111"/>
        <v>805884.97372734803</v>
      </c>
      <c r="EN45" s="37">
        <f t="shared" si="111"/>
        <v>828884.97372734803</v>
      </c>
      <c r="EO45" s="37">
        <f t="shared" si="111"/>
        <v>834455.42372734798</v>
      </c>
      <c r="EP45" s="37">
        <f t="shared" si="111"/>
        <v>850418.42372734798</v>
      </c>
      <c r="EQ45" s="37">
        <f t="shared" si="111"/>
        <v>860418.42372734798</v>
      </c>
      <c r="ER45" s="37">
        <f t="shared" si="111"/>
        <v>894082.42372734798</v>
      </c>
      <c r="ES45" s="37">
        <f t="shared" si="111"/>
        <v>917746.42372734798</v>
      </c>
      <c r="ET45" s="37">
        <f t="shared" si="111"/>
        <v>941410.42372734798</v>
      </c>
      <c r="EU45" s="37">
        <f t="shared" si="111"/>
        <v>941410.42372734798</v>
      </c>
      <c r="EV45" s="37">
        <f t="shared" si="111"/>
        <v>941410.42372734798</v>
      </c>
      <c r="EW45" s="37">
        <f t="shared" si="111"/>
        <v>941410.42372734798</v>
      </c>
      <c r="EX45" s="37">
        <f t="shared" si="111"/>
        <v>941410.42372734798</v>
      </c>
      <c r="EY45" s="37">
        <f t="shared" si="111"/>
        <v>946410.42372734798</v>
      </c>
      <c r="EZ45" s="37">
        <f t="shared" si="111"/>
        <v>980074.42372734798</v>
      </c>
      <c r="FA45" s="37">
        <f t="shared" si="111"/>
        <v>1021846.423727348</v>
      </c>
      <c r="FB45" s="37">
        <f t="shared" si="111"/>
        <v>1045510.423727348</v>
      </c>
      <c r="FC45" s="37">
        <f t="shared" si="111"/>
        <v>1048510.423727348</v>
      </c>
      <c r="FD45" s="37">
        <f t="shared" si="111"/>
        <v>1080789.163727348</v>
      </c>
      <c r="FE45" s="37">
        <f t="shared" si="111"/>
        <v>1119072.163727348</v>
      </c>
      <c r="FF45" s="37">
        <f t="shared" si="111"/>
        <v>1134072.163727348</v>
      </c>
      <c r="FG45" s="37">
        <f t="shared" si="111"/>
        <v>1154072.163727348</v>
      </c>
      <c r="FH45" s="37">
        <f t="shared" si="111"/>
        <v>1163072.163727348</v>
      </c>
      <c r="FI45" s="37">
        <f t="shared" si="111"/>
        <v>1163072.163727348</v>
      </c>
      <c r="FJ45" s="37">
        <f t="shared" si="111"/>
        <v>1163072.163727348</v>
      </c>
      <c r="FK45" s="37">
        <f t="shared" si="111"/>
        <v>1164572.163727348</v>
      </c>
      <c r="FL45" s="37">
        <f t="shared" si="111"/>
        <v>1166072.163727348</v>
      </c>
      <c r="FM45" s="37">
        <f t="shared" si="111"/>
        <v>1172572.163727348</v>
      </c>
      <c r="FN45" s="37">
        <f t="shared" si="111"/>
        <v>1184572.163727348</v>
      </c>
      <c r="FO45" s="37">
        <f t="shared" si="111"/>
        <v>1196572.163727348</v>
      </c>
      <c r="FP45" s="37">
        <f t="shared" si="111"/>
        <v>1204572.163727348</v>
      </c>
      <c r="FQ45" s="37">
        <f t="shared" si="111"/>
        <v>1214572.163727348</v>
      </c>
      <c r="FR45" s="37">
        <f t="shared" si="111"/>
        <v>1229572.163727348</v>
      </c>
      <c r="FS45" s="37">
        <f t="shared" si="111"/>
        <v>1249572.163727348</v>
      </c>
      <c r="FT45" s="37">
        <f t="shared" si="111"/>
        <v>1258572.163727348</v>
      </c>
      <c r="FU45" s="37">
        <f t="shared" si="111"/>
        <v>1258572.163727348</v>
      </c>
      <c r="FV45" s="37">
        <f t="shared" si="111"/>
        <v>1258572.163727348</v>
      </c>
      <c r="FW45" s="37">
        <f t="shared" si="111"/>
        <v>1260072.163727348</v>
      </c>
      <c r="FX45" s="37">
        <f t="shared" si="111"/>
        <v>1271572.163727348</v>
      </c>
      <c r="FY45" s="37">
        <f t="shared" si="111"/>
        <v>1288072.163727348</v>
      </c>
      <c r="FZ45" s="37">
        <f t="shared" si="111"/>
        <v>1320072.163727348</v>
      </c>
      <c r="GA45" s="37">
        <f t="shared" si="111"/>
        <v>1332072.163727348</v>
      </c>
      <c r="GB45" s="37">
        <f t="shared" si="111"/>
        <v>1340072.163727348</v>
      </c>
      <c r="GC45" s="37">
        <f t="shared" si="111"/>
        <v>1350072.163727348</v>
      </c>
      <c r="GD45" s="37">
        <f t="shared" si="111"/>
        <v>1365072.163727348</v>
      </c>
      <c r="GE45" s="37">
        <f t="shared" si="111"/>
        <v>1385072.163727348</v>
      </c>
      <c r="GF45" s="37">
        <f t="shared" si="111"/>
        <v>1394072.163727348</v>
      </c>
      <c r="GG45" s="37">
        <f t="shared" si="111"/>
        <v>1394072.163727348</v>
      </c>
      <c r="GH45" s="37">
        <f t="shared" si="111"/>
        <v>1394072.163727348</v>
      </c>
      <c r="GI45" s="37">
        <f t="shared" si="111"/>
        <v>1395572.163727348</v>
      </c>
      <c r="GJ45" s="37">
        <f t="shared" si="111"/>
        <v>1407072.163727348</v>
      </c>
      <c r="GK45" s="37">
        <f t="shared" si="111"/>
        <v>1423572.163727348</v>
      </c>
      <c r="GL45" s="37">
        <f t="shared" si="111"/>
        <v>1455572.163727348</v>
      </c>
      <c r="GM45" s="37">
        <f t="shared" si="111"/>
        <v>1467572.163727348</v>
      </c>
      <c r="GN45" s="37">
        <f t="shared" si="111"/>
        <v>1475572.163727348</v>
      </c>
      <c r="GO45" s="37">
        <f t="shared" si="111"/>
        <v>1485572.163727348</v>
      </c>
      <c r="GP45" s="37">
        <f t="shared" si="111"/>
        <v>1500572.163727348</v>
      </c>
      <c r="GQ45" s="37">
        <f t="shared" si="111"/>
        <v>1520572.163727348</v>
      </c>
      <c r="GR45" s="37">
        <f t="shared" ref="GR45:JC45" si="112">GQ45+GR44</f>
        <v>1529572.163727348</v>
      </c>
      <c r="GS45" s="37">
        <f t="shared" si="112"/>
        <v>1529572.163727348</v>
      </c>
      <c r="GT45" s="37">
        <f t="shared" si="112"/>
        <v>1529572.163727348</v>
      </c>
      <c r="GU45" s="37">
        <f t="shared" si="112"/>
        <v>1531072.163727348</v>
      </c>
      <c r="GV45" s="37">
        <f t="shared" si="112"/>
        <v>1542572.163727348</v>
      </c>
      <c r="GW45" s="37">
        <f t="shared" si="112"/>
        <v>1559072.163727348</v>
      </c>
      <c r="GX45" s="37">
        <f t="shared" si="112"/>
        <v>1591072.163727348</v>
      </c>
      <c r="GY45" s="37">
        <f t="shared" si="112"/>
        <v>1603072.163727348</v>
      </c>
      <c r="GZ45" s="37">
        <f t="shared" si="112"/>
        <v>1611072.163727348</v>
      </c>
      <c r="HA45" s="37">
        <f t="shared" si="112"/>
        <v>1621072.163727348</v>
      </c>
      <c r="HB45" s="37">
        <f t="shared" si="112"/>
        <v>1636072.163727348</v>
      </c>
      <c r="HC45" s="37">
        <f t="shared" si="112"/>
        <v>1656072.163727348</v>
      </c>
      <c r="HD45" s="37">
        <f t="shared" si="112"/>
        <v>1665072.163727348</v>
      </c>
      <c r="HE45" s="37">
        <f t="shared" si="112"/>
        <v>1665072.163727348</v>
      </c>
      <c r="HF45" s="37">
        <f t="shared" si="112"/>
        <v>1665072.163727348</v>
      </c>
      <c r="HG45" s="37">
        <f t="shared" si="112"/>
        <v>1666572.163727348</v>
      </c>
      <c r="HH45" s="37">
        <f t="shared" si="112"/>
        <v>1678072.163727348</v>
      </c>
      <c r="HI45" s="37">
        <f t="shared" si="112"/>
        <v>1694572.163727348</v>
      </c>
      <c r="HJ45" s="37">
        <f t="shared" si="112"/>
        <v>1726572.163727348</v>
      </c>
      <c r="HK45" s="37">
        <f t="shared" si="112"/>
        <v>1738572.163727348</v>
      </c>
      <c r="HL45" s="37">
        <f t="shared" si="112"/>
        <v>1746572.163727348</v>
      </c>
      <c r="HM45" s="37">
        <f t="shared" si="112"/>
        <v>1756572.163727348</v>
      </c>
      <c r="HN45" s="37">
        <f t="shared" si="112"/>
        <v>1771572.163727348</v>
      </c>
      <c r="HO45" s="37">
        <f t="shared" si="112"/>
        <v>1791572.163727348</v>
      </c>
      <c r="HP45" s="37">
        <f t="shared" si="112"/>
        <v>1800572.163727348</v>
      </c>
      <c r="HQ45" s="37">
        <f t="shared" si="112"/>
        <v>1800572.163727348</v>
      </c>
      <c r="HR45" s="37">
        <f t="shared" si="112"/>
        <v>1800572.163727348</v>
      </c>
      <c r="HS45" s="37">
        <f t="shared" si="112"/>
        <v>1802072.163727348</v>
      </c>
      <c r="HT45" s="37">
        <f t="shared" si="112"/>
        <v>1813572.163727348</v>
      </c>
      <c r="HU45" s="37">
        <f t="shared" si="112"/>
        <v>1830072.163727348</v>
      </c>
      <c r="HV45" s="37">
        <f t="shared" si="112"/>
        <v>1862072.163727348</v>
      </c>
      <c r="HW45" s="37">
        <f t="shared" si="112"/>
        <v>1874072.163727348</v>
      </c>
      <c r="HX45" s="37">
        <f t="shared" si="112"/>
        <v>1882072.163727348</v>
      </c>
      <c r="HY45" s="37">
        <f t="shared" si="112"/>
        <v>1892072.163727348</v>
      </c>
      <c r="HZ45" s="37">
        <f t="shared" si="112"/>
        <v>1907072.163727348</v>
      </c>
      <c r="IA45" s="37">
        <f t="shared" si="112"/>
        <v>1927072.163727348</v>
      </c>
      <c r="IB45" s="37">
        <f t="shared" si="112"/>
        <v>1936072.163727348</v>
      </c>
      <c r="IC45" s="37">
        <f t="shared" si="112"/>
        <v>1936072.163727348</v>
      </c>
      <c r="ID45" s="37">
        <f t="shared" si="112"/>
        <v>1936072.163727348</v>
      </c>
      <c r="IE45" s="37">
        <f t="shared" si="112"/>
        <v>1937572.163727348</v>
      </c>
      <c r="IF45" s="37">
        <f t="shared" si="112"/>
        <v>1949072.163727348</v>
      </c>
      <c r="IG45" s="37">
        <f t="shared" si="112"/>
        <v>1965572.163727348</v>
      </c>
      <c r="IH45" s="37">
        <f t="shared" si="112"/>
        <v>1997572.163727348</v>
      </c>
      <c r="II45" s="37">
        <f t="shared" si="112"/>
        <v>2009572.163727348</v>
      </c>
      <c r="IJ45" s="37">
        <f t="shared" si="112"/>
        <v>2017572.163727348</v>
      </c>
      <c r="IK45" s="37">
        <f t="shared" si="112"/>
        <v>2027572.163727348</v>
      </c>
      <c r="IL45" s="37">
        <f t="shared" si="112"/>
        <v>2042572.163727348</v>
      </c>
      <c r="IM45" s="37">
        <f t="shared" si="112"/>
        <v>2062572.163727348</v>
      </c>
      <c r="IN45" s="37">
        <f t="shared" si="112"/>
        <v>2071572.163727348</v>
      </c>
      <c r="IO45" s="37">
        <f t="shared" si="112"/>
        <v>2071572.163727348</v>
      </c>
      <c r="IP45" s="37">
        <f t="shared" si="112"/>
        <v>2071572.163727348</v>
      </c>
      <c r="IQ45" s="37">
        <f t="shared" si="112"/>
        <v>2073072.163727348</v>
      </c>
      <c r="IR45" s="37">
        <f t="shared" si="112"/>
        <v>2084572.163727348</v>
      </c>
      <c r="IS45" s="37">
        <f t="shared" si="112"/>
        <v>2101072.1637273477</v>
      </c>
      <c r="IT45" s="37">
        <f t="shared" si="112"/>
        <v>2133072.1637273477</v>
      </c>
      <c r="IU45" s="37">
        <f t="shared" si="112"/>
        <v>2145072.1637273477</v>
      </c>
      <c r="IV45" s="37">
        <f t="shared" si="112"/>
        <v>2153072.1637273477</v>
      </c>
      <c r="IW45" s="37">
        <f t="shared" si="112"/>
        <v>2163072.1637273477</v>
      </c>
      <c r="IX45" s="37">
        <f t="shared" si="112"/>
        <v>2178072.1637273477</v>
      </c>
      <c r="IY45" s="37">
        <f t="shared" si="112"/>
        <v>2198072.1637273477</v>
      </c>
      <c r="IZ45" s="37">
        <f t="shared" si="112"/>
        <v>2207072.1637273477</v>
      </c>
      <c r="JA45" s="37">
        <f t="shared" si="112"/>
        <v>2207072.1637273477</v>
      </c>
      <c r="JB45" s="37">
        <f t="shared" si="112"/>
        <v>2207072.1637273477</v>
      </c>
      <c r="JC45" s="37">
        <f t="shared" si="112"/>
        <v>2208572.1637273477</v>
      </c>
      <c r="JD45" s="37">
        <f t="shared" ref="JD45:KG45" si="113">JC45+JD44</f>
        <v>2220072.1637273477</v>
      </c>
      <c r="JE45" s="37">
        <f t="shared" si="113"/>
        <v>2236572.1637273477</v>
      </c>
      <c r="JF45" s="37">
        <f t="shared" si="113"/>
        <v>2268572.1637273477</v>
      </c>
      <c r="JG45" s="37">
        <f t="shared" si="113"/>
        <v>2280572.1637273477</v>
      </c>
      <c r="JH45" s="37">
        <f t="shared" si="113"/>
        <v>2288572.1637273477</v>
      </c>
      <c r="JI45" s="37">
        <f t="shared" si="113"/>
        <v>2298572.1637273477</v>
      </c>
      <c r="JJ45" s="37">
        <f t="shared" si="113"/>
        <v>2313572.1637273477</v>
      </c>
      <c r="JK45" s="37">
        <f t="shared" si="113"/>
        <v>2333572.1637273477</v>
      </c>
      <c r="JL45" s="37">
        <f t="shared" si="113"/>
        <v>2342572.1637273477</v>
      </c>
      <c r="JM45" s="37">
        <f t="shared" si="113"/>
        <v>2342572.1637273477</v>
      </c>
      <c r="JN45" s="37">
        <f t="shared" si="113"/>
        <v>2342572.1637273477</v>
      </c>
      <c r="JO45" s="37">
        <f t="shared" si="113"/>
        <v>2344072.1637273477</v>
      </c>
      <c r="JP45" s="37">
        <f t="shared" si="113"/>
        <v>2355572.1637273477</v>
      </c>
      <c r="JQ45" s="37">
        <f t="shared" si="113"/>
        <v>2372072.1637273477</v>
      </c>
      <c r="JR45" s="37">
        <f t="shared" si="113"/>
        <v>2404072.1637273477</v>
      </c>
      <c r="JS45" s="37">
        <f t="shared" si="113"/>
        <v>2416072.1637273477</v>
      </c>
      <c r="JT45" s="37">
        <f t="shared" si="113"/>
        <v>2424072.1637273477</v>
      </c>
      <c r="JU45" s="37">
        <f t="shared" si="113"/>
        <v>2434072.1637273477</v>
      </c>
      <c r="JV45" s="37">
        <f t="shared" si="113"/>
        <v>2449072.1637273477</v>
      </c>
      <c r="JW45" s="37">
        <f t="shared" si="113"/>
        <v>2469072.1637273477</v>
      </c>
      <c r="JX45" s="37">
        <f t="shared" si="113"/>
        <v>2478072.1637273477</v>
      </c>
      <c r="JY45" s="37">
        <f t="shared" si="113"/>
        <v>2478072.1637273477</v>
      </c>
      <c r="JZ45" s="37">
        <f t="shared" si="113"/>
        <v>2478072.1637273477</v>
      </c>
      <c r="KA45" s="37">
        <f t="shared" si="113"/>
        <v>2479572.1637273477</v>
      </c>
      <c r="KB45" s="37">
        <f t="shared" si="113"/>
        <v>2491072.1637273477</v>
      </c>
      <c r="KC45" s="37">
        <f t="shared" si="113"/>
        <v>2507572.1637273477</v>
      </c>
      <c r="KD45" s="37">
        <f t="shared" si="113"/>
        <v>2539572.1637273477</v>
      </c>
      <c r="KE45" s="37">
        <f t="shared" si="113"/>
        <v>2551572.1637273477</v>
      </c>
      <c r="KF45" s="37">
        <f t="shared" si="113"/>
        <v>2559572.1637273477</v>
      </c>
      <c r="KG45" s="38">
        <f t="shared" si="113"/>
        <v>2569572.1637273477</v>
      </c>
    </row>
    <row r="46" spans="1:293" s="50" customFormat="1" ht="16" outlineLevel="1" thickBot="1">
      <c r="B46" s="479" t="s">
        <v>718</v>
      </c>
      <c r="C46" s="480"/>
      <c r="D46" s="65">
        <f t="shared" si="93"/>
        <v>-2.0845795229957189E-2</v>
      </c>
      <c r="E46" s="113" t="e">
        <f t="shared" ref="E46:J46" si="114">E45/E41</f>
        <v>#DIV/0!</v>
      </c>
      <c r="F46" s="114" t="e">
        <f t="shared" si="114"/>
        <v>#DIV/0!</v>
      </c>
      <c r="G46" s="114" t="e">
        <f t="shared" si="114"/>
        <v>#DIV/0!</v>
      </c>
      <c r="H46" s="114" t="e">
        <f t="shared" si="114"/>
        <v>#DIV/0!</v>
      </c>
      <c r="I46" s="114" t="e">
        <f t="shared" si="114"/>
        <v>#DIV/0!</v>
      </c>
      <c r="J46" s="114" t="e">
        <f t="shared" si="114"/>
        <v>#DIV/0!</v>
      </c>
      <c r="K46" s="114" t="e">
        <f>K45/K41</f>
        <v>#DIV/0!</v>
      </c>
      <c r="L46" s="114" t="e">
        <f t="shared" ref="L46:BW46" si="115">L45/L41</f>
        <v>#DIV/0!</v>
      </c>
      <c r="M46" s="114" t="e">
        <f t="shared" si="115"/>
        <v>#DIV/0!</v>
      </c>
      <c r="N46" s="114" t="e">
        <f t="shared" si="115"/>
        <v>#DIV/0!</v>
      </c>
      <c r="O46" s="114" t="e">
        <f t="shared" si="115"/>
        <v>#DIV/0!</v>
      </c>
      <c r="P46" s="114" t="e">
        <f t="shared" si="115"/>
        <v>#DIV/0!</v>
      </c>
      <c r="Q46" s="114" t="e">
        <f t="shared" si="115"/>
        <v>#DIV/0!</v>
      </c>
      <c r="R46" s="114" t="e">
        <f t="shared" si="115"/>
        <v>#DIV/0!</v>
      </c>
      <c r="S46" s="114" t="e">
        <f t="shared" si="115"/>
        <v>#DIV/0!</v>
      </c>
      <c r="T46" s="114" t="e">
        <f t="shared" si="115"/>
        <v>#DIV/0!</v>
      </c>
      <c r="U46" s="114">
        <f t="shared" si="115"/>
        <v>-26.718750276319209</v>
      </c>
      <c r="V46" s="114">
        <f t="shared" si="115"/>
        <v>-21.120228295206481</v>
      </c>
      <c r="W46" s="114">
        <f t="shared" si="115"/>
        <v>-28.16123804324813</v>
      </c>
      <c r="X46" s="114">
        <f t="shared" si="115"/>
        <v>-30.607287682253823</v>
      </c>
      <c r="Y46" s="114">
        <f t="shared" si="115"/>
        <v>-0.94849064062604294</v>
      </c>
      <c r="Z46" s="114">
        <f t="shared" si="115"/>
        <v>-0.31150985180165597</v>
      </c>
      <c r="AA46" s="114">
        <f t="shared" si="115"/>
        <v>-0.54471612284816484</v>
      </c>
      <c r="AB46" s="114">
        <f t="shared" si="115"/>
        <v>-0.48844410231024965</v>
      </c>
      <c r="AC46" s="114">
        <f t="shared" si="115"/>
        <v>-0.51374549944374681</v>
      </c>
      <c r="AD46" s="114">
        <f t="shared" si="115"/>
        <v>-0.33679411094023554</v>
      </c>
      <c r="AE46" s="114">
        <f t="shared" si="115"/>
        <v>-0.36745471335665231</v>
      </c>
      <c r="AF46" s="114">
        <f t="shared" si="115"/>
        <v>-4.5442537377453122E-2</v>
      </c>
      <c r="AG46" s="114">
        <f t="shared" si="115"/>
        <v>-4.5442537377453122E-2</v>
      </c>
      <c r="AH46" s="114">
        <f t="shared" si="115"/>
        <v>-6.044071980208772E-2</v>
      </c>
      <c r="AI46" s="114">
        <f t="shared" si="115"/>
        <v>-7.6572603899568673E-2</v>
      </c>
      <c r="AJ46" s="114">
        <f t="shared" si="115"/>
        <v>-6.451456656481902E-2</v>
      </c>
      <c r="AK46" s="114">
        <f t="shared" si="115"/>
        <v>-6.0803402690610291E-2</v>
      </c>
      <c r="AL46" s="114">
        <f t="shared" si="115"/>
        <v>-5.1474037603812216E-2</v>
      </c>
      <c r="AM46" s="114">
        <f t="shared" si="115"/>
        <v>0.10930172420938351</v>
      </c>
      <c r="AN46" s="114">
        <f t="shared" si="115"/>
        <v>0.22430313975846461</v>
      </c>
      <c r="AO46" s="114">
        <f t="shared" si="115"/>
        <v>3.0025816770889724E-2</v>
      </c>
      <c r="AP46" s="114">
        <f t="shared" si="115"/>
        <v>5.8950764191563414E-2</v>
      </c>
      <c r="AQ46" s="114">
        <f t="shared" si="115"/>
        <v>7.0475843756983098E-2</v>
      </c>
      <c r="AR46" s="114">
        <f t="shared" si="115"/>
        <v>-7.3867927522117073E-4</v>
      </c>
      <c r="AS46" s="114">
        <f t="shared" si="115"/>
        <v>-7.270002208997252E-3</v>
      </c>
      <c r="AT46" s="114">
        <f t="shared" si="115"/>
        <v>-3.4180788716859137E-3</v>
      </c>
      <c r="AU46" s="114">
        <f t="shared" si="115"/>
        <v>-7.7413834033428053E-2</v>
      </c>
      <c r="AV46" s="114">
        <f t="shared" si="115"/>
        <v>-5.4797855034680092E-2</v>
      </c>
      <c r="AW46" s="115">
        <f t="shared" si="115"/>
        <v>7.7328398995896289E-2</v>
      </c>
      <c r="AX46" s="114">
        <f t="shared" si="115"/>
        <v>9.198505806172641E-2</v>
      </c>
      <c r="AY46" s="114">
        <f t="shared" si="115"/>
        <v>7.1637479033908283E-2</v>
      </c>
      <c r="AZ46" s="114">
        <f t="shared" si="115"/>
        <v>-4.0856281420751601E-2</v>
      </c>
      <c r="BA46" s="115">
        <f t="shared" si="115"/>
        <v>-4.7411249578670767E-2</v>
      </c>
      <c r="BB46" s="114">
        <f t="shared" si="115"/>
        <v>-3.6074344265089667E-2</v>
      </c>
      <c r="BC46" s="115">
        <f t="shared" si="115"/>
        <v>1.237878334433279E-3</v>
      </c>
      <c r="BD46" s="115">
        <f t="shared" si="115"/>
        <v>1.1034261230212885E-3</v>
      </c>
      <c r="BE46" s="115">
        <f t="shared" si="115"/>
        <v>-6.235090667689891E-2</v>
      </c>
      <c r="BF46" s="115">
        <f t="shared" si="115"/>
        <v>-6.249877036288972E-2</v>
      </c>
      <c r="BG46" s="115">
        <f t="shared" si="115"/>
        <v>-5.460016047323072E-2</v>
      </c>
      <c r="BH46" s="115">
        <f t="shared" si="115"/>
        <v>-0.10806048295897035</v>
      </c>
      <c r="BI46" s="115">
        <f t="shared" si="115"/>
        <v>-9.1087266306571879E-2</v>
      </c>
      <c r="BJ46" s="115">
        <f t="shared" si="115"/>
        <v>-3.421937702153445E-2</v>
      </c>
      <c r="BK46" s="115">
        <f t="shared" si="115"/>
        <v>-2.9999780394270956E-2</v>
      </c>
      <c r="BL46" s="115">
        <f t="shared" si="115"/>
        <v>-7.1045047401039813E-2</v>
      </c>
      <c r="BM46" s="115">
        <f t="shared" si="115"/>
        <v>-2.0739576035982935E-2</v>
      </c>
      <c r="BN46" s="208">
        <f t="shared" si="115"/>
        <v>-2.0845795229957189E-2</v>
      </c>
      <c r="BO46" s="114">
        <f t="shared" si="115"/>
        <v>-2.1959178004205618E-2</v>
      </c>
      <c r="BP46" s="114">
        <f t="shared" si="115"/>
        <v>-2.2372139528631395E-2</v>
      </c>
      <c r="BQ46" s="114">
        <f t="shared" si="115"/>
        <v>-2.2372139528631395E-2</v>
      </c>
      <c r="BR46" s="114">
        <f t="shared" si="115"/>
        <v>-2.232742529538501E-3</v>
      </c>
      <c r="BS46" s="114">
        <f t="shared" si="115"/>
        <v>1.2003067399298257E-2</v>
      </c>
      <c r="BT46" s="114">
        <f t="shared" si="115"/>
        <v>3.8409545159371457E-2</v>
      </c>
      <c r="BU46" s="114">
        <f t="shared" si="115"/>
        <v>7.2877227468872277E-2</v>
      </c>
      <c r="BV46" s="114">
        <f t="shared" si="115"/>
        <v>9.4599657444316976E-2</v>
      </c>
      <c r="BW46" s="114">
        <f t="shared" si="115"/>
        <v>0.1052992180427932</v>
      </c>
      <c r="BX46" s="114">
        <f t="shared" ref="BX46:EI46" si="116">BX45/BX41</f>
        <v>0.12334128750809865</v>
      </c>
      <c r="BY46" s="114">
        <f t="shared" si="116"/>
        <v>0.14838555622586941</v>
      </c>
      <c r="BZ46" s="114">
        <f t="shared" si="116"/>
        <v>0.14838555622586941</v>
      </c>
      <c r="CA46" s="114">
        <f t="shared" si="116"/>
        <v>0.14838555622586941</v>
      </c>
      <c r="CB46" s="114">
        <f t="shared" si="116"/>
        <v>0.14838555622586941</v>
      </c>
      <c r="CC46" s="114">
        <f t="shared" si="116"/>
        <v>0.14838555622586941</v>
      </c>
      <c r="CD46" s="114">
        <f t="shared" si="116"/>
        <v>0.14838555622586941</v>
      </c>
      <c r="CE46" s="114">
        <f t="shared" si="116"/>
        <v>0.1545959138440734</v>
      </c>
      <c r="CF46" s="114">
        <f t="shared" si="116"/>
        <v>0.1868795214696341</v>
      </c>
      <c r="CG46" s="114">
        <f t="shared" si="116"/>
        <v>0.21324464442996882</v>
      </c>
      <c r="CH46" s="114">
        <f t="shared" si="116"/>
        <v>0.22722982380790605</v>
      </c>
      <c r="CI46" s="114">
        <f t="shared" si="116"/>
        <v>0.22951249146290709</v>
      </c>
      <c r="CJ46" s="114">
        <f t="shared" si="116"/>
        <v>0.23178171339826573</v>
      </c>
      <c r="CK46" s="114">
        <f t="shared" si="116"/>
        <v>0.23403760806518698</v>
      </c>
      <c r="CL46" s="114">
        <f t="shared" si="116"/>
        <v>0.23403760806518698</v>
      </c>
      <c r="CM46" s="114">
        <f t="shared" si="116"/>
        <v>0.23403760806518698</v>
      </c>
      <c r="CN46" s="114">
        <f t="shared" si="116"/>
        <v>0.23403760806518698</v>
      </c>
      <c r="CO46" s="114">
        <f t="shared" si="116"/>
        <v>0.23403760806518698</v>
      </c>
      <c r="CP46" s="114">
        <f t="shared" si="116"/>
        <v>0.23403760806518698</v>
      </c>
      <c r="CQ46" s="114">
        <f t="shared" si="116"/>
        <v>0.23850988248244948</v>
      </c>
      <c r="CR46" s="114">
        <f t="shared" si="116"/>
        <v>0.26185493359564727</v>
      </c>
      <c r="CS46" s="114">
        <f t="shared" si="116"/>
        <v>0.27886108868065546</v>
      </c>
      <c r="CT46" s="114">
        <f t="shared" si="116"/>
        <v>0.29014560068360706</v>
      </c>
      <c r="CU46" s="114">
        <f t="shared" si="116"/>
        <v>0.29636895264830737</v>
      </c>
      <c r="CV46" s="114">
        <f t="shared" si="116"/>
        <v>0.30248413169573085</v>
      </c>
      <c r="CW46" s="114">
        <f t="shared" si="116"/>
        <v>0.30248413169573085</v>
      </c>
      <c r="CX46" s="114">
        <f t="shared" si="116"/>
        <v>0.30248413169573085</v>
      </c>
      <c r="CY46" s="114">
        <f t="shared" si="116"/>
        <v>0.30248413169573085</v>
      </c>
      <c r="CZ46" s="114">
        <f t="shared" si="116"/>
        <v>0.30248413169573085</v>
      </c>
      <c r="DA46" s="114">
        <f t="shared" si="116"/>
        <v>0.30248413169573085</v>
      </c>
      <c r="DB46" s="114">
        <f t="shared" si="116"/>
        <v>0.30248413169573085</v>
      </c>
      <c r="DC46" s="114">
        <f t="shared" si="116"/>
        <v>0.30619476799165629</v>
      </c>
      <c r="DD46" s="114">
        <f t="shared" si="116"/>
        <v>0.32562716934713232</v>
      </c>
      <c r="DE46" s="114">
        <f t="shared" si="116"/>
        <v>0.33985006852510946</v>
      </c>
      <c r="DF46" s="114">
        <f t="shared" si="116"/>
        <v>0.34110075825518632</v>
      </c>
      <c r="DG46" s="114">
        <f t="shared" si="116"/>
        <v>0.34646609790920807</v>
      </c>
      <c r="DH46" s="114">
        <f t="shared" si="116"/>
        <v>0.35786231436916666</v>
      </c>
      <c r="DI46" s="114">
        <f t="shared" si="116"/>
        <v>0.35996318148283862</v>
      </c>
      <c r="DJ46" s="114">
        <f t="shared" si="116"/>
        <v>0.35996318148283862</v>
      </c>
      <c r="DK46" s="114">
        <f t="shared" si="116"/>
        <v>0.35996318148283862</v>
      </c>
      <c r="DL46" s="114">
        <f t="shared" si="116"/>
        <v>0.35996318148283862</v>
      </c>
      <c r="DM46" s="114">
        <f t="shared" si="116"/>
        <v>0.35996318148283862</v>
      </c>
      <c r="DN46" s="114">
        <f t="shared" si="116"/>
        <v>0.35996318148283862</v>
      </c>
      <c r="DO46" s="114">
        <f t="shared" si="116"/>
        <v>0.36347739413455737</v>
      </c>
      <c r="DP46" s="114">
        <f t="shared" si="116"/>
        <v>0.37228526082937463</v>
      </c>
      <c r="DQ46" s="114">
        <f t="shared" si="116"/>
        <v>0.38085269717412368</v>
      </c>
      <c r="DR46" s="114">
        <f t="shared" si="116"/>
        <v>0.38918941523586603</v>
      </c>
      <c r="DS46" s="114">
        <f t="shared" si="116"/>
        <v>0.39915569136666817</v>
      </c>
      <c r="DT46" s="114">
        <f t="shared" si="116"/>
        <v>0.40228455798377161</v>
      </c>
      <c r="DU46" s="114">
        <f t="shared" si="116"/>
        <v>0.40228455798377161</v>
      </c>
      <c r="DV46" s="114">
        <f t="shared" si="116"/>
        <v>0.40433202407223812</v>
      </c>
      <c r="DW46" s="114">
        <f t="shared" si="116"/>
        <v>0.40433202407223812</v>
      </c>
      <c r="DX46" s="114">
        <f t="shared" si="116"/>
        <v>0.40433202407223812</v>
      </c>
      <c r="DY46" s="114">
        <f t="shared" si="116"/>
        <v>0.40433202407223812</v>
      </c>
      <c r="DZ46" s="114">
        <f t="shared" si="116"/>
        <v>0.40433202407223812</v>
      </c>
      <c r="EA46" s="114">
        <f t="shared" si="116"/>
        <v>0.40704025807585303</v>
      </c>
      <c r="EB46" s="114">
        <f t="shared" si="116"/>
        <v>0.41469102491640925</v>
      </c>
      <c r="EC46" s="114">
        <f t="shared" si="116"/>
        <v>0.42374264741619055</v>
      </c>
      <c r="ED46" s="114">
        <f t="shared" si="116"/>
        <v>0.42469588674498365</v>
      </c>
      <c r="EE46" s="114">
        <f t="shared" si="116"/>
        <v>0.42951915989827982</v>
      </c>
      <c r="EF46" s="114">
        <f t="shared" si="116"/>
        <v>0.43426223010147796</v>
      </c>
      <c r="EG46" s="114">
        <f t="shared" si="116"/>
        <v>0.43426223010147796</v>
      </c>
      <c r="EH46" s="114">
        <f t="shared" si="116"/>
        <v>0.43426223010147796</v>
      </c>
      <c r="EI46" s="114">
        <f t="shared" si="116"/>
        <v>0.43426223010147796</v>
      </c>
      <c r="EJ46" s="114">
        <f t="shared" ref="EJ46:GU46" si="117">EJ45/EJ41</f>
        <v>0.43426223010147796</v>
      </c>
      <c r="EK46" s="114">
        <f t="shared" si="117"/>
        <v>0.43426223010147796</v>
      </c>
      <c r="EL46" s="114">
        <f t="shared" si="117"/>
        <v>0.43426223010147796</v>
      </c>
      <c r="EM46" s="114">
        <f t="shared" si="117"/>
        <v>0.4357918772148564</v>
      </c>
      <c r="EN46" s="114">
        <f t="shared" si="117"/>
        <v>0.44272302263176555</v>
      </c>
      <c r="EO46" s="114">
        <f t="shared" si="117"/>
        <v>0.44437616018684789</v>
      </c>
      <c r="EP46" s="114">
        <f t="shared" si="117"/>
        <v>0.44905961925078169</v>
      </c>
      <c r="EQ46" s="114">
        <f t="shared" si="117"/>
        <v>0.45195355383147329</v>
      </c>
      <c r="ER46" s="114">
        <f t="shared" si="117"/>
        <v>0.46147613701639867</v>
      </c>
      <c r="ES46" s="114">
        <f t="shared" si="117"/>
        <v>0.46797432748982715</v>
      </c>
      <c r="ET46" s="114">
        <f t="shared" si="117"/>
        <v>0.47431756467591202</v>
      </c>
      <c r="EU46" s="114">
        <f t="shared" si="117"/>
        <v>0.47431756467591202</v>
      </c>
      <c r="EV46" s="114">
        <f t="shared" si="117"/>
        <v>0.47431756467591202</v>
      </c>
      <c r="EW46" s="114">
        <f t="shared" si="117"/>
        <v>0.47431756467591202</v>
      </c>
      <c r="EX46" s="114">
        <f t="shared" si="117"/>
        <v>0.47431756467591202</v>
      </c>
      <c r="EY46" s="114">
        <f t="shared" si="117"/>
        <v>0.47563852867747275</v>
      </c>
      <c r="EZ46" s="114">
        <f t="shared" si="117"/>
        <v>0.48436237150499389</v>
      </c>
      <c r="FA46" s="114">
        <f t="shared" si="117"/>
        <v>0.49479195271303572</v>
      </c>
      <c r="FB46" s="114">
        <f t="shared" si="117"/>
        <v>0.50051526410951519</v>
      </c>
      <c r="FC46" s="114">
        <f t="shared" si="117"/>
        <v>0.50123158753784502</v>
      </c>
      <c r="FD46" s="114">
        <f t="shared" si="117"/>
        <v>0.50881091998819794</v>
      </c>
      <c r="FE46" s="114">
        <f t="shared" si="117"/>
        <v>0.51750678158208163</v>
      </c>
      <c r="FF46" s="114">
        <f t="shared" si="117"/>
        <v>0.52083060758019084</v>
      </c>
      <c r="FG46" s="114">
        <f t="shared" si="117"/>
        <v>0.52519178771664399</v>
      </c>
      <c r="FH46" s="114">
        <f t="shared" si="117"/>
        <v>0.52712852443964819</v>
      </c>
      <c r="FI46" s="114">
        <f t="shared" si="117"/>
        <v>0.52712852443964819</v>
      </c>
      <c r="FJ46" s="114">
        <f t="shared" si="117"/>
        <v>0.52712852443964819</v>
      </c>
      <c r="FK46" s="114">
        <f t="shared" si="117"/>
        <v>0.52744977884058553</v>
      </c>
      <c r="FL46" s="114">
        <f t="shared" si="117"/>
        <v>0.52777059703706075</v>
      </c>
      <c r="FM46" s="114">
        <f t="shared" si="117"/>
        <v>0.52915579024657999</v>
      </c>
      <c r="FN46" s="114">
        <f t="shared" si="117"/>
        <v>0.5316918352050406</v>
      </c>
      <c r="FO46" s="114">
        <f t="shared" si="117"/>
        <v>0.53420070740347458</v>
      </c>
      <c r="FP46" s="114">
        <f t="shared" si="117"/>
        <v>0.5358584077873646</v>
      </c>
      <c r="FQ46" s="114">
        <f t="shared" si="117"/>
        <v>0.5379140144825586</v>
      </c>
      <c r="FR46" s="114">
        <f t="shared" si="117"/>
        <v>0.54096351003930232</v>
      </c>
      <c r="FS46" s="114">
        <f t="shared" si="117"/>
        <v>0.54496743950951576</v>
      </c>
      <c r="FT46" s="114">
        <f t="shared" si="117"/>
        <v>0.54674650887030884</v>
      </c>
      <c r="FU46" s="114">
        <f t="shared" si="117"/>
        <v>0.54674650887030884</v>
      </c>
      <c r="FV46" s="114">
        <f t="shared" si="117"/>
        <v>0.54674650887030884</v>
      </c>
      <c r="FW46" s="114">
        <f t="shared" si="117"/>
        <v>0.5470416688063634</v>
      </c>
      <c r="FX46" s="114">
        <f t="shared" si="117"/>
        <v>0.54929185387530466</v>
      </c>
      <c r="FY46" s="114">
        <f t="shared" si="117"/>
        <v>0.55248160633243337</v>
      </c>
      <c r="FZ46" s="114">
        <f t="shared" si="117"/>
        <v>0.55854084603973286</v>
      </c>
      <c r="GA46" s="114">
        <f t="shared" si="117"/>
        <v>0.5607709727786534</v>
      </c>
      <c r="GB46" s="114">
        <f t="shared" si="117"/>
        <v>0.56224524821017519</v>
      </c>
      <c r="GC46" s="114">
        <f t="shared" si="117"/>
        <v>0.56407423322735939</v>
      </c>
      <c r="GD46" s="114">
        <f t="shared" si="117"/>
        <v>0.56678923289014049</v>
      </c>
      <c r="GE46" s="114">
        <f t="shared" si="117"/>
        <v>0.57035705881933574</v>
      </c>
      <c r="GF46" s="114">
        <f t="shared" si="117"/>
        <v>0.57194347834737747</v>
      </c>
      <c r="GG46" s="114">
        <f t="shared" si="117"/>
        <v>0.57194347834737747</v>
      </c>
      <c r="GH46" s="114">
        <f t="shared" si="117"/>
        <v>0.57194347834737747</v>
      </c>
      <c r="GI46" s="114">
        <f t="shared" si="117"/>
        <v>0.57220674330196408</v>
      </c>
      <c r="GJ46" s="114">
        <f t="shared" si="117"/>
        <v>0.57421440014291625</v>
      </c>
      <c r="GK46" s="114">
        <f t="shared" si="117"/>
        <v>0.57706225660440935</v>
      </c>
      <c r="GL46" s="114">
        <f t="shared" si="117"/>
        <v>0.58247817784287426</v>
      </c>
      <c r="GM46" s="114">
        <f t="shared" si="117"/>
        <v>0.58447355882363294</v>
      </c>
      <c r="GN46" s="114">
        <f t="shared" si="117"/>
        <v>0.58579325075458577</v>
      </c>
      <c r="GO46" s="114">
        <f t="shared" si="117"/>
        <v>0.58743112431164146</v>
      </c>
      <c r="GP46" s="114">
        <f t="shared" si="117"/>
        <v>0.58986379079908402</v>
      </c>
      <c r="GQ46" s="114">
        <f t="shared" si="117"/>
        <v>0.59306306860485969</v>
      </c>
      <c r="GR46" s="114">
        <f t="shared" si="117"/>
        <v>0.59448651675696129</v>
      </c>
      <c r="GS46" s="114">
        <f t="shared" si="117"/>
        <v>0.59448651675696129</v>
      </c>
      <c r="GT46" s="114">
        <f t="shared" si="117"/>
        <v>0.59448651675696129</v>
      </c>
      <c r="GU46" s="114">
        <f t="shared" si="117"/>
        <v>0.59472279050948951</v>
      </c>
      <c r="GV46" s="114">
        <f t="shared" ref="GV46:JG46" si="118">GV45/GV41</f>
        <v>0.59652511617166293</v>
      </c>
      <c r="GW46" s="114">
        <f t="shared" si="118"/>
        <v>0.59908323904587568</v>
      </c>
      <c r="GX46" s="114">
        <f t="shared" si="118"/>
        <v>0.60395311093273873</v>
      </c>
      <c r="GY46" s="114">
        <f t="shared" si="118"/>
        <v>0.60574895014213592</v>
      </c>
      <c r="GZ46" s="114">
        <f t="shared" si="118"/>
        <v>0.60693715569228746</v>
      </c>
      <c r="HA46" s="114">
        <f t="shared" si="118"/>
        <v>0.60841237872952458</v>
      </c>
      <c r="HB46" s="114">
        <f t="shared" si="118"/>
        <v>0.61060456678036523</v>
      </c>
      <c r="HC46" s="114">
        <f t="shared" si="118"/>
        <v>0.61348958651014784</v>
      </c>
      <c r="HD46" s="114">
        <f t="shared" si="118"/>
        <v>0.61477394452784051</v>
      </c>
      <c r="HE46" s="114">
        <f t="shared" si="118"/>
        <v>0.61477394452784051</v>
      </c>
      <c r="HF46" s="114">
        <f t="shared" si="118"/>
        <v>0.61477394452784051</v>
      </c>
      <c r="HG46" s="114">
        <f t="shared" si="118"/>
        <v>0.61498717479353315</v>
      </c>
      <c r="HH46" s="114">
        <f t="shared" si="118"/>
        <v>0.61661413105238139</v>
      </c>
      <c r="HI46" s="114">
        <f t="shared" si="118"/>
        <v>0.61892458710990572</v>
      </c>
      <c r="HJ46" s="114">
        <f t="shared" si="118"/>
        <v>0.62332701368148069</v>
      </c>
      <c r="HK46" s="114">
        <f t="shared" si="118"/>
        <v>0.62495181226280971</v>
      </c>
      <c r="HL46" s="114">
        <f t="shared" si="118"/>
        <v>0.62602724625429496</v>
      </c>
      <c r="HM46" s="114">
        <f t="shared" si="118"/>
        <v>0.62736289664715539</v>
      </c>
      <c r="HN46" s="114">
        <f t="shared" si="118"/>
        <v>0.62934857893763396</v>
      </c>
      <c r="HO46" s="114">
        <f t="shared" si="118"/>
        <v>0.63196346838903705</v>
      </c>
      <c r="HP46" s="114">
        <f t="shared" si="118"/>
        <v>0.63312816964502605</v>
      </c>
      <c r="HQ46" s="114">
        <f t="shared" si="118"/>
        <v>0.63312816964502605</v>
      </c>
      <c r="HR46" s="114">
        <f t="shared" si="118"/>
        <v>0.63312816964502605</v>
      </c>
      <c r="HS46" s="114">
        <f t="shared" si="118"/>
        <v>0.63332157020495472</v>
      </c>
      <c r="HT46" s="114">
        <f t="shared" si="118"/>
        <v>0.63479756087210792</v>
      </c>
      <c r="HU46" s="114">
        <f t="shared" si="118"/>
        <v>0.63689465053527883</v>
      </c>
      <c r="HV46" s="114">
        <f t="shared" si="118"/>
        <v>0.640893842181113</v>
      </c>
      <c r="HW46" s="114">
        <f t="shared" si="118"/>
        <v>0.64237092096893256</v>
      </c>
      <c r="HX46" s="114">
        <f t="shared" si="118"/>
        <v>0.6433489080276984</v>
      </c>
      <c r="HY46" s="114">
        <f t="shared" si="118"/>
        <v>0.64456389560386018</v>
      </c>
      <c r="HZ46" s="114">
        <f t="shared" si="118"/>
        <v>0.64637093446145788</v>
      </c>
      <c r="IA46" s="114">
        <f t="shared" si="118"/>
        <v>0.64875193028706302</v>
      </c>
      <c r="IB46" s="114">
        <f t="shared" si="118"/>
        <v>0.6498129495694962</v>
      </c>
      <c r="IC46" s="114">
        <f t="shared" si="118"/>
        <v>0.6498129495694962</v>
      </c>
      <c r="ID46" s="114">
        <f t="shared" si="118"/>
        <v>0.6498129495694962</v>
      </c>
      <c r="IE46" s="114">
        <f t="shared" si="118"/>
        <v>0.64998916322915556</v>
      </c>
      <c r="IF46" s="114">
        <f t="shared" si="118"/>
        <v>0.65133426560092822</v>
      </c>
      <c r="IG46" s="114">
        <f t="shared" si="118"/>
        <v>0.65324623587392561</v>
      </c>
      <c r="IH46" s="114">
        <f t="shared" si="118"/>
        <v>0.65689515927405062</v>
      </c>
      <c r="II46" s="114">
        <f t="shared" si="118"/>
        <v>0.65824378441658171</v>
      </c>
      <c r="IJ46" s="114">
        <f t="shared" si="118"/>
        <v>0.65913699326797315</v>
      </c>
      <c r="IK46" s="114">
        <f t="shared" si="118"/>
        <v>0.66024695999564853</v>
      </c>
      <c r="IL46" s="114">
        <f t="shared" si="118"/>
        <v>0.66189842185088754</v>
      </c>
      <c r="IM46" s="114">
        <f t="shared" si="118"/>
        <v>0.66407555774005245</v>
      </c>
      <c r="IN46" s="114">
        <f t="shared" si="118"/>
        <v>0.66504614777868731</v>
      </c>
      <c r="IO46" s="114">
        <f t="shared" si="118"/>
        <v>0.66504614777868731</v>
      </c>
      <c r="IP46" s="114">
        <f t="shared" si="118"/>
        <v>0.66504614777868731</v>
      </c>
      <c r="IQ46" s="114">
        <f t="shared" si="118"/>
        <v>0.66520736776001921</v>
      </c>
      <c r="IR46" s="114">
        <f t="shared" si="118"/>
        <v>0.66643825059068595</v>
      </c>
      <c r="IS46" s="114">
        <f t="shared" si="118"/>
        <v>0.66818857384580277</v>
      </c>
      <c r="IT46" s="114">
        <f t="shared" si="118"/>
        <v>0.67153130949704565</v>
      </c>
      <c r="IU46" s="114">
        <f t="shared" si="118"/>
        <v>0.67276753684030577</v>
      </c>
      <c r="IV46" s="114">
        <f t="shared" si="118"/>
        <v>0.67358653170219096</v>
      </c>
      <c r="IW46" s="114">
        <f t="shared" si="118"/>
        <v>0.67460452826973261</v>
      </c>
      <c r="IX46" s="114">
        <f t="shared" si="118"/>
        <v>0.67611967283347796</v>
      </c>
      <c r="IY46" s="114">
        <f t="shared" si="118"/>
        <v>0.67811805214249032</v>
      </c>
      <c r="IZ46" s="114">
        <f t="shared" si="118"/>
        <v>0.67900929963141987</v>
      </c>
      <c r="JA46" s="114">
        <f t="shared" si="118"/>
        <v>0.67900929963141987</v>
      </c>
      <c r="JB46" s="114">
        <f t="shared" si="118"/>
        <v>0.67900929963141987</v>
      </c>
      <c r="JC46" s="114">
        <f t="shared" si="118"/>
        <v>0.67915736126189252</v>
      </c>
      <c r="JD46" s="114">
        <f t="shared" si="118"/>
        <v>0.68028797855787382</v>
      </c>
      <c r="JE46" s="114">
        <f t="shared" si="118"/>
        <v>0.68189632033178482</v>
      </c>
      <c r="JF46" s="114">
        <f t="shared" si="118"/>
        <v>0.68496985084227768</v>
      </c>
      <c r="JG46" s="114">
        <f t="shared" si="118"/>
        <v>0.68610716776741298</v>
      </c>
      <c r="JH46" s="114">
        <f t="shared" ref="JH46:KG46" si="119">JH45/JH41</f>
        <v>0.68686082786701896</v>
      </c>
      <c r="JI46" s="114">
        <f t="shared" si="119"/>
        <v>0.6877978288719323</v>
      </c>
      <c r="JJ46" s="114">
        <f t="shared" si="119"/>
        <v>0.68919286321489615</v>
      </c>
      <c r="JK46" s="114">
        <f t="shared" si="119"/>
        <v>0.69103363066582768</v>
      </c>
      <c r="JL46" s="114">
        <f t="shared" si="119"/>
        <v>0.6918548813606793</v>
      </c>
      <c r="JM46" s="114">
        <f t="shared" si="119"/>
        <v>0.6918548813606793</v>
      </c>
      <c r="JN46" s="114">
        <f t="shared" si="119"/>
        <v>0.6918548813606793</v>
      </c>
      <c r="JO46" s="114">
        <f t="shared" si="119"/>
        <v>0.6919913322053628</v>
      </c>
      <c r="JP46" s="114">
        <f t="shared" si="119"/>
        <v>0.69303345420609053</v>
      </c>
      <c r="JQ46" s="114">
        <f t="shared" si="119"/>
        <v>0.69451641479378123</v>
      </c>
      <c r="JR46" s="114">
        <f t="shared" si="119"/>
        <v>0.69735199807433879</v>
      </c>
      <c r="JS46" s="114">
        <f t="shared" si="119"/>
        <v>0.69840181728611339</v>
      </c>
      <c r="JT46" s="114">
        <f t="shared" si="119"/>
        <v>0.69909765988326156</v>
      </c>
      <c r="JU46" s="114">
        <f t="shared" si="119"/>
        <v>0.69996296082234277</v>
      </c>
      <c r="JV46" s="114">
        <f t="shared" si="119"/>
        <v>0.70125162105385253</v>
      </c>
      <c r="JW46" s="114">
        <f t="shared" si="119"/>
        <v>0.7029527133643857</v>
      </c>
      <c r="JX46" s="114">
        <f t="shared" si="119"/>
        <v>0.7037119008586189</v>
      </c>
      <c r="JY46" s="114">
        <f t="shared" si="119"/>
        <v>0.7037119008586189</v>
      </c>
      <c r="JZ46" s="114">
        <f t="shared" si="119"/>
        <v>0.7037119008586189</v>
      </c>
      <c r="KA46" s="114">
        <f t="shared" si="119"/>
        <v>0.70383805498460006</v>
      </c>
      <c r="KB46" s="114">
        <f t="shared" si="119"/>
        <v>0.70480167922274672</v>
      </c>
      <c r="KC46" s="114">
        <f t="shared" si="119"/>
        <v>0.70617336843139289</v>
      </c>
      <c r="KD46" s="114">
        <f t="shared" si="119"/>
        <v>0.70879760399889857</v>
      </c>
      <c r="KE46" s="114">
        <f t="shared" si="119"/>
        <v>0.70976964762722838</v>
      </c>
      <c r="KF46" s="114">
        <f t="shared" si="119"/>
        <v>0.71041407947889379</v>
      </c>
      <c r="KG46" s="116">
        <f t="shared" si="119"/>
        <v>0.71121560600872769</v>
      </c>
    </row>
    <row r="47" spans="1:293">
      <c r="AW47"/>
    </row>
    <row r="48" spans="1:293" ht="16" thickBot="1">
      <c r="AW48"/>
    </row>
    <row r="49" spans="1:293" s="1" customFormat="1" ht="16" thickBot="1">
      <c r="A49" s="51"/>
      <c r="B49" s="479" t="s">
        <v>118</v>
      </c>
      <c r="C49" s="498"/>
      <c r="D49" s="145" t="s">
        <v>920</v>
      </c>
      <c r="E49" s="68">
        <f>E39</f>
        <v>44287</v>
      </c>
      <c r="F49" s="69">
        <f>F39</f>
        <v>44317</v>
      </c>
      <c r="G49" s="69">
        <f t="shared" ref="G49:BR49" si="120">G39</f>
        <v>44348</v>
      </c>
      <c r="H49" s="69">
        <f t="shared" si="120"/>
        <v>44378</v>
      </c>
      <c r="I49" s="69">
        <f t="shared" si="120"/>
        <v>44409</v>
      </c>
      <c r="J49" s="69">
        <f t="shared" si="120"/>
        <v>44440</v>
      </c>
      <c r="K49" s="69">
        <f t="shared" si="120"/>
        <v>44470</v>
      </c>
      <c r="L49" s="69">
        <f t="shared" si="120"/>
        <v>44501</v>
      </c>
      <c r="M49" s="69">
        <f t="shared" si="120"/>
        <v>44531</v>
      </c>
      <c r="N49" s="69">
        <f t="shared" si="120"/>
        <v>44562</v>
      </c>
      <c r="O49" s="69">
        <f t="shared" si="120"/>
        <v>44593</v>
      </c>
      <c r="P49" s="69">
        <f t="shared" si="120"/>
        <v>44621</v>
      </c>
      <c r="Q49" s="69">
        <f t="shared" si="120"/>
        <v>44652</v>
      </c>
      <c r="R49" s="69">
        <f t="shared" si="120"/>
        <v>44682</v>
      </c>
      <c r="S49" s="69">
        <f t="shared" si="120"/>
        <v>44713</v>
      </c>
      <c r="T49" s="69">
        <f t="shared" si="120"/>
        <v>44743</v>
      </c>
      <c r="U49" s="69">
        <f t="shared" si="120"/>
        <v>44774</v>
      </c>
      <c r="V49" s="69">
        <f t="shared" si="120"/>
        <v>44805</v>
      </c>
      <c r="W49" s="69">
        <f t="shared" si="120"/>
        <v>44835</v>
      </c>
      <c r="X49" s="69">
        <f t="shared" si="120"/>
        <v>44866</v>
      </c>
      <c r="Y49" s="69">
        <f t="shared" si="120"/>
        <v>44896</v>
      </c>
      <c r="Z49" s="69">
        <f t="shared" si="120"/>
        <v>44927</v>
      </c>
      <c r="AA49" s="69">
        <f t="shared" si="120"/>
        <v>44958</v>
      </c>
      <c r="AB49" s="69">
        <f t="shared" si="120"/>
        <v>44986</v>
      </c>
      <c r="AC49" s="69">
        <f t="shared" si="120"/>
        <v>45017</v>
      </c>
      <c r="AD49" s="69">
        <f t="shared" si="120"/>
        <v>45047</v>
      </c>
      <c r="AE49" s="69">
        <f t="shared" si="120"/>
        <v>45078</v>
      </c>
      <c r="AF49" s="69">
        <f t="shared" si="120"/>
        <v>45108</v>
      </c>
      <c r="AG49" s="69">
        <f t="shared" si="120"/>
        <v>45139</v>
      </c>
      <c r="AH49" s="69">
        <f t="shared" si="120"/>
        <v>45170</v>
      </c>
      <c r="AI49" s="69">
        <f t="shared" si="120"/>
        <v>45200</v>
      </c>
      <c r="AJ49" s="69">
        <f t="shared" si="120"/>
        <v>45231</v>
      </c>
      <c r="AK49" s="69">
        <f t="shared" si="120"/>
        <v>45261</v>
      </c>
      <c r="AL49" s="69">
        <f t="shared" si="120"/>
        <v>45292</v>
      </c>
      <c r="AM49" s="69">
        <f t="shared" si="120"/>
        <v>45323</v>
      </c>
      <c r="AN49" s="69">
        <f t="shared" si="120"/>
        <v>45352</v>
      </c>
      <c r="AO49" s="69">
        <f t="shared" si="120"/>
        <v>45383</v>
      </c>
      <c r="AP49" s="69">
        <f t="shared" si="120"/>
        <v>45413</v>
      </c>
      <c r="AQ49" s="69">
        <f t="shared" si="120"/>
        <v>45444</v>
      </c>
      <c r="AR49" s="69">
        <f t="shared" si="120"/>
        <v>45474</v>
      </c>
      <c r="AS49" s="69">
        <f t="shared" si="120"/>
        <v>45505</v>
      </c>
      <c r="AT49" s="69">
        <f t="shared" si="120"/>
        <v>45536</v>
      </c>
      <c r="AU49" s="69">
        <f t="shared" si="120"/>
        <v>45566</v>
      </c>
      <c r="AV49" s="69">
        <f t="shared" si="120"/>
        <v>45597</v>
      </c>
      <c r="AW49" s="69">
        <f t="shared" si="120"/>
        <v>45627</v>
      </c>
      <c r="AX49" s="69">
        <f t="shared" si="120"/>
        <v>45658</v>
      </c>
      <c r="AY49" s="69">
        <f t="shared" si="120"/>
        <v>45689</v>
      </c>
      <c r="AZ49" s="69">
        <f t="shared" si="120"/>
        <v>45717</v>
      </c>
      <c r="BA49" s="69">
        <f t="shared" si="120"/>
        <v>45748</v>
      </c>
      <c r="BB49" s="69">
        <f t="shared" si="120"/>
        <v>45778</v>
      </c>
      <c r="BC49" s="69">
        <f t="shared" si="120"/>
        <v>45809</v>
      </c>
      <c r="BD49" s="69">
        <f t="shared" si="120"/>
        <v>45839</v>
      </c>
      <c r="BE49" s="69">
        <f t="shared" si="120"/>
        <v>45870</v>
      </c>
      <c r="BF49" s="69">
        <f t="shared" si="120"/>
        <v>45901</v>
      </c>
      <c r="BG49" s="69">
        <f t="shared" si="120"/>
        <v>45931</v>
      </c>
      <c r="BH49" s="69">
        <f t="shared" si="120"/>
        <v>45962</v>
      </c>
      <c r="BI49" s="69">
        <f t="shared" si="120"/>
        <v>45992</v>
      </c>
      <c r="BJ49" s="69">
        <f t="shared" si="120"/>
        <v>46023</v>
      </c>
      <c r="BK49" s="69">
        <f t="shared" si="120"/>
        <v>46054</v>
      </c>
      <c r="BL49" s="69">
        <f t="shared" si="120"/>
        <v>46082</v>
      </c>
      <c r="BM49" s="69">
        <f t="shared" si="120"/>
        <v>46113</v>
      </c>
      <c r="BN49" s="205">
        <f t="shared" si="120"/>
        <v>46143</v>
      </c>
      <c r="BO49" s="69">
        <f t="shared" si="120"/>
        <v>46174</v>
      </c>
      <c r="BP49" s="69">
        <f t="shared" si="120"/>
        <v>46204</v>
      </c>
      <c r="BQ49" s="69">
        <f t="shared" si="120"/>
        <v>46235</v>
      </c>
      <c r="BR49" s="69">
        <f t="shared" si="120"/>
        <v>46266</v>
      </c>
      <c r="BS49" s="69">
        <f t="shared" ref="BS49:ED49" si="121">BS39</f>
        <v>46296</v>
      </c>
      <c r="BT49" s="69">
        <f t="shared" si="121"/>
        <v>46327</v>
      </c>
      <c r="BU49" s="69">
        <f t="shared" si="121"/>
        <v>46357</v>
      </c>
      <c r="BV49" s="69">
        <f t="shared" si="121"/>
        <v>46388</v>
      </c>
      <c r="BW49" s="69">
        <f t="shared" si="121"/>
        <v>46419</v>
      </c>
      <c r="BX49" s="69">
        <f t="shared" si="121"/>
        <v>46447</v>
      </c>
      <c r="BY49" s="69">
        <f t="shared" si="121"/>
        <v>46478</v>
      </c>
      <c r="BZ49" s="69">
        <f t="shared" si="121"/>
        <v>46508</v>
      </c>
      <c r="CA49" s="69">
        <f t="shared" si="121"/>
        <v>46539</v>
      </c>
      <c r="CB49" s="69">
        <f t="shared" si="121"/>
        <v>46569</v>
      </c>
      <c r="CC49" s="69">
        <f t="shared" si="121"/>
        <v>46600</v>
      </c>
      <c r="CD49" s="69">
        <f t="shared" si="121"/>
        <v>46631</v>
      </c>
      <c r="CE49" s="69">
        <f t="shared" si="121"/>
        <v>46661</v>
      </c>
      <c r="CF49" s="69">
        <f t="shared" si="121"/>
        <v>46692</v>
      </c>
      <c r="CG49" s="69">
        <f t="shared" si="121"/>
        <v>46722</v>
      </c>
      <c r="CH49" s="69">
        <f t="shared" si="121"/>
        <v>46753</v>
      </c>
      <c r="CI49" s="69">
        <f t="shared" si="121"/>
        <v>46784</v>
      </c>
      <c r="CJ49" s="69">
        <f t="shared" si="121"/>
        <v>46813</v>
      </c>
      <c r="CK49" s="69">
        <f t="shared" si="121"/>
        <v>46844</v>
      </c>
      <c r="CL49" s="69">
        <f t="shared" si="121"/>
        <v>46874</v>
      </c>
      <c r="CM49" s="69">
        <f t="shared" si="121"/>
        <v>46905</v>
      </c>
      <c r="CN49" s="69">
        <f t="shared" si="121"/>
        <v>46935</v>
      </c>
      <c r="CO49" s="69">
        <f t="shared" si="121"/>
        <v>46966</v>
      </c>
      <c r="CP49" s="69">
        <f t="shared" si="121"/>
        <v>46997</v>
      </c>
      <c r="CQ49" s="69">
        <f t="shared" si="121"/>
        <v>47027</v>
      </c>
      <c r="CR49" s="69">
        <f t="shared" si="121"/>
        <v>47058</v>
      </c>
      <c r="CS49" s="69">
        <f t="shared" si="121"/>
        <v>47088</v>
      </c>
      <c r="CT49" s="69">
        <f t="shared" si="121"/>
        <v>47119</v>
      </c>
      <c r="CU49" s="69">
        <f t="shared" si="121"/>
        <v>47150</v>
      </c>
      <c r="CV49" s="69">
        <f t="shared" si="121"/>
        <v>47178</v>
      </c>
      <c r="CW49" s="69">
        <f t="shared" si="121"/>
        <v>47209</v>
      </c>
      <c r="CX49" s="69">
        <f t="shared" si="121"/>
        <v>47239</v>
      </c>
      <c r="CY49" s="69">
        <f t="shared" si="121"/>
        <v>47270</v>
      </c>
      <c r="CZ49" s="69">
        <f t="shared" si="121"/>
        <v>47300</v>
      </c>
      <c r="DA49" s="69">
        <f t="shared" si="121"/>
        <v>47331</v>
      </c>
      <c r="DB49" s="69">
        <f t="shared" si="121"/>
        <v>47362</v>
      </c>
      <c r="DC49" s="69">
        <f t="shared" si="121"/>
        <v>47392</v>
      </c>
      <c r="DD49" s="69">
        <f t="shared" si="121"/>
        <v>47423</v>
      </c>
      <c r="DE49" s="69">
        <f t="shared" si="121"/>
        <v>47453</v>
      </c>
      <c r="DF49" s="69">
        <f t="shared" si="121"/>
        <v>47484</v>
      </c>
      <c r="DG49" s="69">
        <f t="shared" si="121"/>
        <v>47515</v>
      </c>
      <c r="DH49" s="69">
        <f t="shared" si="121"/>
        <v>47543</v>
      </c>
      <c r="DI49" s="69">
        <f t="shared" si="121"/>
        <v>47574</v>
      </c>
      <c r="DJ49" s="69">
        <f t="shared" si="121"/>
        <v>47604</v>
      </c>
      <c r="DK49" s="69">
        <f t="shared" si="121"/>
        <v>47635</v>
      </c>
      <c r="DL49" s="69">
        <f t="shared" si="121"/>
        <v>47665</v>
      </c>
      <c r="DM49" s="69">
        <f t="shared" si="121"/>
        <v>47696</v>
      </c>
      <c r="DN49" s="69">
        <f t="shared" si="121"/>
        <v>47727</v>
      </c>
      <c r="DO49" s="69">
        <f t="shared" si="121"/>
        <v>47757</v>
      </c>
      <c r="DP49" s="69">
        <f t="shared" si="121"/>
        <v>47788</v>
      </c>
      <c r="DQ49" s="69">
        <f t="shared" si="121"/>
        <v>47818</v>
      </c>
      <c r="DR49" s="69">
        <f t="shared" si="121"/>
        <v>47849</v>
      </c>
      <c r="DS49" s="69">
        <f t="shared" si="121"/>
        <v>47880</v>
      </c>
      <c r="DT49" s="69">
        <f t="shared" si="121"/>
        <v>47908</v>
      </c>
      <c r="DU49" s="69">
        <f t="shared" si="121"/>
        <v>47939</v>
      </c>
      <c r="DV49" s="69">
        <f t="shared" si="121"/>
        <v>47969</v>
      </c>
      <c r="DW49" s="69">
        <f t="shared" si="121"/>
        <v>48000</v>
      </c>
      <c r="DX49" s="69">
        <f t="shared" si="121"/>
        <v>48030</v>
      </c>
      <c r="DY49" s="69">
        <f t="shared" si="121"/>
        <v>48061</v>
      </c>
      <c r="DZ49" s="69">
        <f t="shared" si="121"/>
        <v>48092</v>
      </c>
      <c r="EA49" s="69">
        <f t="shared" si="121"/>
        <v>48122</v>
      </c>
      <c r="EB49" s="69">
        <f t="shared" si="121"/>
        <v>48153</v>
      </c>
      <c r="EC49" s="69">
        <f t="shared" si="121"/>
        <v>48183</v>
      </c>
      <c r="ED49" s="69">
        <f t="shared" si="121"/>
        <v>48214</v>
      </c>
      <c r="EE49" s="69">
        <f t="shared" ref="EE49:GP49" si="122">EE39</f>
        <v>48245</v>
      </c>
      <c r="EF49" s="69">
        <f t="shared" si="122"/>
        <v>48274</v>
      </c>
      <c r="EG49" s="69">
        <f t="shared" si="122"/>
        <v>48305</v>
      </c>
      <c r="EH49" s="69">
        <f t="shared" si="122"/>
        <v>48335</v>
      </c>
      <c r="EI49" s="69">
        <f t="shared" si="122"/>
        <v>48366</v>
      </c>
      <c r="EJ49" s="69">
        <f t="shared" si="122"/>
        <v>48396</v>
      </c>
      <c r="EK49" s="69">
        <f t="shared" si="122"/>
        <v>48427</v>
      </c>
      <c r="EL49" s="69">
        <f t="shared" si="122"/>
        <v>48458</v>
      </c>
      <c r="EM49" s="69">
        <f t="shared" si="122"/>
        <v>48488</v>
      </c>
      <c r="EN49" s="69">
        <f t="shared" si="122"/>
        <v>48519</v>
      </c>
      <c r="EO49" s="69">
        <f t="shared" si="122"/>
        <v>48549</v>
      </c>
      <c r="EP49" s="69">
        <f t="shared" si="122"/>
        <v>48580</v>
      </c>
      <c r="EQ49" s="69">
        <f t="shared" si="122"/>
        <v>48611</v>
      </c>
      <c r="ER49" s="69">
        <f t="shared" si="122"/>
        <v>48639</v>
      </c>
      <c r="ES49" s="69">
        <f t="shared" si="122"/>
        <v>48670</v>
      </c>
      <c r="ET49" s="69">
        <f t="shared" si="122"/>
        <v>48700</v>
      </c>
      <c r="EU49" s="69">
        <f t="shared" si="122"/>
        <v>48731</v>
      </c>
      <c r="EV49" s="69">
        <f t="shared" si="122"/>
        <v>48761</v>
      </c>
      <c r="EW49" s="69">
        <f t="shared" si="122"/>
        <v>48792</v>
      </c>
      <c r="EX49" s="69">
        <f t="shared" si="122"/>
        <v>48823</v>
      </c>
      <c r="EY49" s="69">
        <f t="shared" si="122"/>
        <v>48853</v>
      </c>
      <c r="EZ49" s="69">
        <f t="shared" si="122"/>
        <v>48884</v>
      </c>
      <c r="FA49" s="69">
        <f t="shared" si="122"/>
        <v>48914</v>
      </c>
      <c r="FB49" s="69">
        <f t="shared" si="122"/>
        <v>48945</v>
      </c>
      <c r="FC49" s="69">
        <f t="shared" si="122"/>
        <v>48976</v>
      </c>
      <c r="FD49" s="69">
        <f t="shared" si="122"/>
        <v>49004</v>
      </c>
      <c r="FE49" s="69">
        <f t="shared" si="122"/>
        <v>49035</v>
      </c>
      <c r="FF49" s="69">
        <f t="shared" si="122"/>
        <v>49065</v>
      </c>
      <c r="FG49" s="69">
        <f t="shared" si="122"/>
        <v>49096</v>
      </c>
      <c r="FH49" s="69">
        <f t="shared" si="122"/>
        <v>49126</v>
      </c>
      <c r="FI49" s="69">
        <f t="shared" si="122"/>
        <v>49157</v>
      </c>
      <c r="FJ49" s="69">
        <f t="shared" si="122"/>
        <v>49188</v>
      </c>
      <c r="FK49" s="69">
        <f t="shared" si="122"/>
        <v>49218</v>
      </c>
      <c r="FL49" s="69">
        <f t="shared" si="122"/>
        <v>49249</v>
      </c>
      <c r="FM49" s="69">
        <f t="shared" si="122"/>
        <v>49279</v>
      </c>
      <c r="FN49" s="69">
        <f t="shared" si="122"/>
        <v>49310</v>
      </c>
      <c r="FO49" s="69">
        <f t="shared" si="122"/>
        <v>49341</v>
      </c>
      <c r="FP49" s="69">
        <f t="shared" si="122"/>
        <v>49369</v>
      </c>
      <c r="FQ49" s="69">
        <f t="shared" si="122"/>
        <v>49400</v>
      </c>
      <c r="FR49" s="69">
        <f t="shared" si="122"/>
        <v>49430</v>
      </c>
      <c r="FS49" s="69">
        <f t="shared" si="122"/>
        <v>49461</v>
      </c>
      <c r="FT49" s="69">
        <f t="shared" si="122"/>
        <v>49491</v>
      </c>
      <c r="FU49" s="69">
        <f t="shared" si="122"/>
        <v>49522</v>
      </c>
      <c r="FV49" s="69">
        <f t="shared" si="122"/>
        <v>49553</v>
      </c>
      <c r="FW49" s="69">
        <f t="shared" si="122"/>
        <v>49583</v>
      </c>
      <c r="FX49" s="69">
        <f t="shared" si="122"/>
        <v>49614</v>
      </c>
      <c r="FY49" s="69">
        <f t="shared" si="122"/>
        <v>49644</v>
      </c>
      <c r="FZ49" s="69">
        <f t="shared" si="122"/>
        <v>49675</v>
      </c>
      <c r="GA49" s="69">
        <f t="shared" si="122"/>
        <v>49706</v>
      </c>
      <c r="GB49" s="69">
        <f t="shared" si="122"/>
        <v>49735</v>
      </c>
      <c r="GC49" s="69">
        <f t="shared" si="122"/>
        <v>49766</v>
      </c>
      <c r="GD49" s="69">
        <f t="shared" si="122"/>
        <v>49796</v>
      </c>
      <c r="GE49" s="69">
        <f t="shared" si="122"/>
        <v>49827</v>
      </c>
      <c r="GF49" s="69">
        <f t="shared" si="122"/>
        <v>49857</v>
      </c>
      <c r="GG49" s="69">
        <f t="shared" si="122"/>
        <v>49888</v>
      </c>
      <c r="GH49" s="69">
        <f t="shared" si="122"/>
        <v>49919</v>
      </c>
      <c r="GI49" s="69">
        <f t="shared" si="122"/>
        <v>49949</v>
      </c>
      <c r="GJ49" s="69">
        <f t="shared" si="122"/>
        <v>49980</v>
      </c>
      <c r="GK49" s="69">
        <f t="shared" si="122"/>
        <v>50010</v>
      </c>
      <c r="GL49" s="69">
        <f t="shared" si="122"/>
        <v>50041</v>
      </c>
      <c r="GM49" s="69">
        <f t="shared" si="122"/>
        <v>50072</v>
      </c>
      <c r="GN49" s="69">
        <f t="shared" si="122"/>
        <v>50100</v>
      </c>
      <c r="GO49" s="69">
        <f t="shared" si="122"/>
        <v>50131</v>
      </c>
      <c r="GP49" s="69">
        <f t="shared" si="122"/>
        <v>50161</v>
      </c>
      <c r="GQ49" s="69">
        <f t="shared" ref="GQ49:JB49" si="123">GQ39</f>
        <v>50192</v>
      </c>
      <c r="GR49" s="69">
        <f t="shared" si="123"/>
        <v>50222</v>
      </c>
      <c r="GS49" s="69">
        <f t="shared" si="123"/>
        <v>50253</v>
      </c>
      <c r="GT49" s="69">
        <f t="shared" si="123"/>
        <v>50284</v>
      </c>
      <c r="GU49" s="69">
        <f t="shared" si="123"/>
        <v>50314</v>
      </c>
      <c r="GV49" s="69">
        <f t="shared" si="123"/>
        <v>50345</v>
      </c>
      <c r="GW49" s="69">
        <f t="shared" si="123"/>
        <v>50375</v>
      </c>
      <c r="GX49" s="69">
        <f t="shared" si="123"/>
        <v>50406</v>
      </c>
      <c r="GY49" s="69">
        <f t="shared" si="123"/>
        <v>50437</v>
      </c>
      <c r="GZ49" s="69">
        <f t="shared" si="123"/>
        <v>50465</v>
      </c>
      <c r="HA49" s="69">
        <f t="shared" si="123"/>
        <v>50496</v>
      </c>
      <c r="HB49" s="69">
        <f t="shared" si="123"/>
        <v>50526</v>
      </c>
      <c r="HC49" s="69">
        <f t="shared" si="123"/>
        <v>50557</v>
      </c>
      <c r="HD49" s="69">
        <f t="shared" si="123"/>
        <v>50587</v>
      </c>
      <c r="HE49" s="69">
        <f t="shared" si="123"/>
        <v>50618</v>
      </c>
      <c r="HF49" s="69">
        <f t="shared" si="123"/>
        <v>50649</v>
      </c>
      <c r="HG49" s="69">
        <f t="shared" si="123"/>
        <v>50679</v>
      </c>
      <c r="HH49" s="69">
        <f t="shared" si="123"/>
        <v>50710</v>
      </c>
      <c r="HI49" s="69">
        <f t="shared" si="123"/>
        <v>50740</v>
      </c>
      <c r="HJ49" s="69">
        <f t="shared" si="123"/>
        <v>50771</v>
      </c>
      <c r="HK49" s="69">
        <f t="shared" si="123"/>
        <v>50802</v>
      </c>
      <c r="HL49" s="69">
        <f t="shared" si="123"/>
        <v>50830</v>
      </c>
      <c r="HM49" s="69">
        <f t="shared" si="123"/>
        <v>50861</v>
      </c>
      <c r="HN49" s="69">
        <f t="shared" si="123"/>
        <v>50891</v>
      </c>
      <c r="HO49" s="69">
        <f t="shared" si="123"/>
        <v>50922</v>
      </c>
      <c r="HP49" s="69">
        <f t="shared" si="123"/>
        <v>50952</v>
      </c>
      <c r="HQ49" s="69">
        <f t="shared" si="123"/>
        <v>50983</v>
      </c>
      <c r="HR49" s="69">
        <f t="shared" si="123"/>
        <v>51014</v>
      </c>
      <c r="HS49" s="69">
        <f t="shared" si="123"/>
        <v>51044</v>
      </c>
      <c r="HT49" s="69">
        <f t="shared" si="123"/>
        <v>51075</v>
      </c>
      <c r="HU49" s="69">
        <f t="shared" si="123"/>
        <v>51105</v>
      </c>
      <c r="HV49" s="69">
        <f t="shared" si="123"/>
        <v>51136</v>
      </c>
      <c r="HW49" s="69">
        <f t="shared" si="123"/>
        <v>51167</v>
      </c>
      <c r="HX49" s="69">
        <f t="shared" si="123"/>
        <v>51196</v>
      </c>
      <c r="HY49" s="69">
        <f t="shared" si="123"/>
        <v>51227</v>
      </c>
      <c r="HZ49" s="69">
        <f t="shared" si="123"/>
        <v>51257</v>
      </c>
      <c r="IA49" s="69">
        <f t="shared" si="123"/>
        <v>51288</v>
      </c>
      <c r="IB49" s="69">
        <f t="shared" si="123"/>
        <v>51318</v>
      </c>
      <c r="IC49" s="69">
        <f t="shared" si="123"/>
        <v>51349</v>
      </c>
      <c r="ID49" s="69">
        <f t="shared" si="123"/>
        <v>51380</v>
      </c>
      <c r="IE49" s="69">
        <f t="shared" si="123"/>
        <v>51410</v>
      </c>
      <c r="IF49" s="69">
        <f t="shared" si="123"/>
        <v>51441</v>
      </c>
      <c r="IG49" s="69">
        <f t="shared" si="123"/>
        <v>51471</v>
      </c>
      <c r="IH49" s="69">
        <f t="shared" si="123"/>
        <v>51502</v>
      </c>
      <c r="II49" s="69">
        <f t="shared" si="123"/>
        <v>51533</v>
      </c>
      <c r="IJ49" s="69">
        <f t="shared" si="123"/>
        <v>51561</v>
      </c>
      <c r="IK49" s="69">
        <f t="shared" si="123"/>
        <v>51592</v>
      </c>
      <c r="IL49" s="69">
        <f t="shared" si="123"/>
        <v>51622</v>
      </c>
      <c r="IM49" s="69">
        <f t="shared" si="123"/>
        <v>51653</v>
      </c>
      <c r="IN49" s="69">
        <f t="shared" si="123"/>
        <v>51683</v>
      </c>
      <c r="IO49" s="69">
        <f t="shared" si="123"/>
        <v>51714</v>
      </c>
      <c r="IP49" s="69">
        <f t="shared" si="123"/>
        <v>51745</v>
      </c>
      <c r="IQ49" s="69">
        <f t="shared" si="123"/>
        <v>51775</v>
      </c>
      <c r="IR49" s="69">
        <f t="shared" si="123"/>
        <v>51806</v>
      </c>
      <c r="IS49" s="69">
        <f t="shared" si="123"/>
        <v>51836</v>
      </c>
      <c r="IT49" s="69">
        <f t="shared" si="123"/>
        <v>51867</v>
      </c>
      <c r="IU49" s="69">
        <f t="shared" si="123"/>
        <v>51898</v>
      </c>
      <c r="IV49" s="69">
        <f t="shared" si="123"/>
        <v>51926</v>
      </c>
      <c r="IW49" s="69">
        <f t="shared" si="123"/>
        <v>51957</v>
      </c>
      <c r="IX49" s="69">
        <f t="shared" si="123"/>
        <v>51987</v>
      </c>
      <c r="IY49" s="69">
        <f t="shared" si="123"/>
        <v>52018</v>
      </c>
      <c r="IZ49" s="69">
        <f t="shared" si="123"/>
        <v>52048</v>
      </c>
      <c r="JA49" s="69">
        <f t="shared" si="123"/>
        <v>52079</v>
      </c>
      <c r="JB49" s="69">
        <f t="shared" si="123"/>
        <v>52110</v>
      </c>
      <c r="JC49" s="69">
        <f t="shared" ref="JC49:KG49" si="124">JC39</f>
        <v>52140</v>
      </c>
      <c r="JD49" s="69">
        <f t="shared" si="124"/>
        <v>52171</v>
      </c>
      <c r="JE49" s="69">
        <f t="shared" si="124"/>
        <v>52201</v>
      </c>
      <c r="JF49" s="69">
        <f t="shared" si="124"/>
        <v>52232</v>
      </c>
      <c r="JG49" s="69">
        <f t="shared" si="124"/>
        <v>52263</v>
      </c>
      <c r="JH49" s="69">
        <f t="shared" si="124"/>
        <v>52291</v>
      </c>
      <c r="JI49" s="69">
        <f t="shared" si="124"/>
        <v>52322</v>
      </c>
      <c r="JJ49" s="69">
        <f t="shared" si="124"/>
        <v>52352</v>
      </c>
      <c r="JK49" s="69">
        <f t="shared" si="124"/>
        <v>52383</v>
      </c>
      <c r="JL49" s="69">
        <f t="shared" si="124"/>
        <v>52413</v>
      </c>
      <c r="JM49" s="69">
        <f t="shared" si="124"/>
        <v>52444</v>
      </c>
      <c r="JN49" s="69">
        <f t="shared" si="124"/>
        <v>52475</v>
      </c>
      <c r="JO49" s="69">
        <f t="shared" si="124"/>
        <v>52505</v>
      </c>
      <c r="JP49" s="69">
        <f t="shared" si="124"/>
        <v>52536</v>
      </c>
      <c r="JQ49" s="69">
        <f t="shared" si="124"/>
        <v>52566</v>
      </c>
      <c r="JR49" s="69">
        <f t="shared" si="124"/>
        <v>52597</v>
      </c>
      <c r="JS49" s="69">
        <f t="shared" si="124"/>
        <v>52628</v>
      </c>
      <c r="JT49" s="69">
        <f t="shared" si="124"/>
        <v>52657</v>
      </c>
      <c r="JU49" s="69">
        <f t="shared" si="124"/>
        <v>52688</v>
      </c>
      <c r="JV49" s="69">
        <f t="shared" si="124"/>
        <v>52718</v>
      </c>
      <c r="JW49" s="69">
        <f t="shared" si="124"/>
        <v>52749</v>
      </c>
      <c r="JX49" s="69">
        <f t="shared" si="124"/>
        <v>52779</v>
      </c>
      <c r="JY49" s="69">
        <f t="shared" si="124"/>
        <v>52810</v>
      </c>
      <c r="JZ49" s="69">
        <f t="shared" si="124"/>
        <v>52841</v>
      </c>
      <c r="KA49" s="69">
        <f t="shared" si="124"/>
        <v>52871</v>
      </c>
      <c r="KB49" s="69">
        <f t="shared" si="124"/>
        <v>52902</v>
      </c>
      <c r="KC49" s="69">
        <f t="shared" si="124"/>
        <v>52932</v>
      </c>
      <c r="KD49" s="69">
        <f t="shared" si="124"/>
        <v>52963</v>
      </c>
      <c r="KE49" s="69">
        <f t="shared" si="124"/>
        <v>52994</v>
      </c>
      <c r="KF49" s="69">
        <f t="shared" si="124"/>
        <v>53022</v>
      </c>
      <c r="KG49" s="70">
        <f t="shared" si="124"/>
        <v>53053</v>
      </c>
    </row>
    <row r="50" spans="1:293" s="1" customFormat="1" outlineLevel="1">
      <c r="B50" s="489" t="s">
        <v>147</v>
      </c>
      <c r="C50" s="57" t="s">
        <v>712</v>
      </c>
      <c r="D50" s="44">
        <f>BN50</f>
        <v>27753.200000000001</v>
      </c>
      <c r="E50" s="33">
        <f t="shared" ref="E50:BP50" si="125">E5</f>
        <v>49440.139500064091</v>
      </c>
      <c r="F50" s="34">
        <f t="shared" si="125"/>
        <v>20195.52392879306</v>
      </c>
      <c r="G50" s="34">
        <f t="shared" si="125"/>
        <v>21139.908920178881</v>
      </c>
      <c r="H50" s="34">
        <f t="shared" si="125"/>
        <v>20794.458820332467</v>
      </c>
      <c r="I50" s="34">
        <f t="shared" si="125"/>
        <v>28066.483859541531</v>
      </c>
      <c r="J50" s="34">
        <f t="shared" si="125"/>
        <v>24242.23289467641</v>
      </c>
      <c r="K50" s="34">
        <f t="shared" si="125"/>
        <v>27256.976535457932</v>
      </c>
      <c r="L50" s="34">
        <f t="shared" si="125"/>
        <v>22474.92461472928</v>
      </c>
      <c r="M50" s="34">
        <f t="shared" si="125"/>
        <v>27768.699104482588</v>
      </c>
      <c r="N50" s="34">
        <f t="shared" si="125"/>
        <v>23756.210293519991</v>
      </c>
      <c r="O50" s="34">
        <f t="shared" si="125"/>
        <v>25069.052661980422</v>
      </c>
      <c r="P50" s="34">
        <f t="shared" si="125"/>
        <v>26610.009265724453</v>
      </c>
      <c r="Q50" s="34">
        <f t="shared" si="125"/>
        <v>25601.545915210361</v>
      </c>
      <c r="R50" s="34">
        <f t="shared" si="125"/>
        <v>23992.950244560627</v>
      </c>
      <c r="S50" s="34">
        <f t="shared" si="125"/>
        <v>26606.606627065285</v>
      </c>
      <c r="T50" s="34">
        <f t="shared" si="125"/>
        <v>31965.739425724962</v>
      </c>
      <c r="U50" s="34">
        <f t="shared" si="125"/>
        <v>25198.301961555611</v>
      </c>
      <c r="V50" s="34">
        <f t="shared" si="125"/>
        <v>27166.245278020811</v>
      </c>
      <c r="W50" s="34">
        <f t="shared" si="125"/>
        <v>29638.279147891313</v>
      </c>
      <c r="X50" s="34">
        <f t="shared" si="125"/>
        <v>27978.489746695228</v>
      </c>
      <c r="Y50" s="34">
        <f t="shared" si="125"/>
        <v>27296.94248630423</v>
      </c>
      <c r="Z50" s="34">
        <f t="shared" si="125"/>
        <v>27028.721556692042</v>
      </c>
      <c r="AA50" s="34">
        <f t="shared" si="125"/>
        <v>30333.48472954836</v>
      </c>
      <c r="AB50" s="34">
        <f t="shared" si="125"/>
        <v>31471.312162427523</v>
      </c>
      <c r="AC50" s="34">
        <f t="shared" si="125"/>
        <v>31518.022855763309</v>
      </c>
      <c r="AD50" s="34">
        <f t="shared" si="125"/>
        <v>30966.652381441239</v>
      </c>
      <c r="AE50" s="34">
        <f t="shared" si="125"/>
        <v>29005.870082883266</v>
      </c>
      <c r="AF50" s="34">
        <f t="shared" si="125"/>
        <v>30592.92686641715</v>
      </c>
      <c r="AG50" s="34">
        <f t="shared" si="125"/>
        <v>31050.680277375777</v>
      </c>
      <c r="AH50" s="34">
        <f t="shared" si="125"/>
        <v>30418.936387772126</v>
      </c>
      <c r="AI50" s="34">
        <f t="shared" si="125"/>
        <v>30100.804171382602</v>
      </c>
      <c r="AJ50" s="34">
        <f t="shared" si="125"/>
        <v>30637.18225425775</v>
      </c>
      <c r="AK50" s="34">
        <f t="shared" si="125"/>
        <v>28906.374899809602</v>
      </c>
      <c r="AL50" s="34">
        <f t="shared" si="125"/>
        <v>27464.14382053919</v>
      </c>
      <c r="AM50" s="34">
        <f t="shared" si="125"/>
        <v>32396.354915332122</v>
      </c>
      <c r="AN50" s="34">
        <f t="shared" si="125"/>
        <v>30921.353513075112</v>
      </c>
      <c r="AO50" s="34">
        <f t="shared" si="125"/>
        <v>34510.149494620084</v>
      </c>
      <c r="AP50" s="34">
        <f t="shared" si="125"/>
        <v>30971.980454728979</v>
      </c>
      <c r="AQ50" s="34">
        <f t="shared" si="125"/>
        <v>31250.909019337956</v>
      </c>
      <c r="AR50" s="34">
        <f t="shared" si="125"/>
        <v>30574.595755680599</v>
      </c>
      <c r="AS50" s="34">
        <f t="shared" si="125"/>
        <v>30269.204622395624</v>
      </c>
      <c r="AT50" s="34">
        <f t="shared" si="125"/>
        <v>30876.019838122062</v>
      </c>
      <c r="AU50" s="34">
        <f t="shared" si="125"/>
        <v>31035.757659112318</v>
      </c>
      <c r="AV50" s="34">
        <f t="shared" si="125"/>
        <v>31315.483252657705</v>
      </c>
      <c r="AW50" s="34">
        <f t="shared" si="125"/>
        <v>29537.190747837096</v>
      </c>
      <c r="AX50" s="34">
        <f t="shared" si="125"/>
        <v>31792.660824066097</v>
      </c>
      <c r="AY50" s="34">
        <f t="shared" si="125"/>
        <v>31543.772599999997</v>
      </c>
      <c r="AZ50" s="34">
        <f t="shared" si="125"/>
        <v>31165.312600000001</v>
      </c>
      <c r="BA50" s="34">
        <f t="shared" si="125"/>
        <v>31854.222600000001</v>
      </c>
      <c r="BB50" s="34">
        <f t="shared" si="125"/>
        <v>31069.247999999996</v>
      </c>
      <c r="BC50" s="34">
        <f t="shared" si="125"/>
        <v>31311.741488888889</v>
      </c>
      <c r="BD50" s="34">
        <f t="shared" si="125"/>
        <v>32023.113807407408</v>
      </c>
      <c r="BE50" s="34">
        <f t="shared" si="125"/>
        <v>33991.969335802467</v>
      </c>
      <c r="BF50" s="34">
        <f t="shared" si="125"/>
        <v>30547.850770946501</v>
      </c>
      <c r="BG50" s="34">
        <f t="shared" si="125"/>
        <v>27519.596240657062</v>
      </c>
      <c r="BH50" s="34">
        <f t="shared" si="125"/>
        <v>27701.634511430821</v>
      </c>
      <c r="BI50" s="34">
        <f t="shared" si="125"/>
        <v>28002.383192591649</v>
      </c>
      <c r="BJ50" s="34">
        <f t="shared" si="125"/>
        <v>27916.55575123824</v>
      </c>
      <c r="BK50" s="34">
        <f t="shared" si="125"/>
        <v>27753.200000000001</v>
      </c>
      <c r="BL50" s="34">
        <f t="shared" si="125"/>
        <v>27753.200000000001</v>
      </c>
      <c r="BM50" s="34">
        <f t="shared" si="125"/>
        <v>27753.200000000001</v>
      </c>
      <c r="BN50" s="206">
        <f t="shared" si="125"/>
        <v>27753.200000000001</v>
      </c>
      <c r="BO50" s="34">
        <f t="shared" si="125"/>
        <v>27753.200000000001</v>
      </c>
      <c r="BP50" s="34">
        <f t="shared" si="125"/>
        <v>27753.200000000001</v>
      </c>
      <c r="BQ50" s="34">
        <f t="shared" ref="BQ50:EB50" si="126">BQ5</f>
        <v>25836.2</v>
      </c>
      <c r="BR50" s="34">
        <f t="shared" si="126"/>
        <v>25336.2</v>
      </c>
      <c r="BS50" s="34">
        <f t="shared" si="126"/>
        <v>25336.2</v>
      </c>
      <c r="BT50" s="34">
        <f t="shared" si="126"/>
        <v>25336.2</v>
      </c>
      <c r="BU50" s="34">
        <f t="shared" si="126"/>
        <v>25336.2</v>
      </c>
      <c r="BV50" s="34">
        <f t="shared" si="126"/>
        <v>25336.2</v>
      </c>
      <c r="BW50" s="34">
        <f t="shared" si="126"/>
        <v>25223.200000000001</v>
      </c>
      <c r="BX50" s="34">
        <f t="shared" si="126"/>
        <v>25223.200000000001</v>
      </c>
      <c r="BY50" s="34">
        <f t="shared" si="126"/>
        <v>25223.200000000001</v>
      </c>
      <c r="BZ50" s="34">
        <f t="shared" si="126"/>
        <v>25223.200000000001</v>
      </c>
      <c r="CA50" s="34">
        <f t="shared" si="126"/>
        <v>25223.200000000001</v>
      </c>
      <c r="CB50" s="34">
        <f t="shared" si="126"/>
        <v>25223.200000000001</v>
      </c>
      <c r="CC50" s="34">
        <f t="shared" si="126"/>
        <v>25223.200000000001</v>
      </c>
      <c r="CD50" s="34">
        <f t="shared" si="126"/>
        <v>25223.200000000001</v>
      </c>
      <c r="CE50" s="34">
        <f t="shared" si="126"/>
        <v>25223.200000000001</v>
      </c>
      <c r="CF50" s="34">
        <f t="shared" si="126"/>
        <v>25223.200000000001</v>
      </c>
      <c r="CG50" s="34">
        <f t="shared" si="126"/>
        <v>25223.200000000001</v>
      </c>
      <c r="CH50" s="34">
        <f t="shared" si="126"/>
        <v>25223.200000000001</v>
      </c>
      <c r="CI50" s="34">
        <f t="shared" si="126"/>
        <v>25162.2</v>
      </c>
      <c r="CJ50" s="34">
        <f t="shared" si="126"/>
        <v>25162.2</v>
      </c>
      <c r="CK50" s="34">
        <f t="shared" si="126"/>
        <v>25162.2</v>
      </c>
      <c r="CL50" s="34">
        <f t="shared" si="126"/>
        <v>25162.2</v>
      </c>
      <c r="CM50" s="34">
        <f t="shared" si="126"/>
        <v>25162.2</v>
      </c>
      <c r="CN50" s="34">
        <f t="shared" si="126"/>
        <v>25162.2</v>
      </c>
      <c r="CO50" s="34">
        <f t="shared" si="126"/>
        <v>25162.2</v>
      </c>
      <c r="CP50" s="34">
        <f t="shared" si="126"/>
        <v>25162.2</v>
      </c>
      <c r="CQ50" s="34">
        <f t="shared" si="126"/>
        <v>25162.2</v>
      </c>
      <c r="CR50" s="34">
        <f t="shared" si="126"/>
        <v>25162.2</v>
      </c>
      <c r="CS50" s="34">
        <f t="shared" si="126"/>
        <v>25162.2</v>
      </c>
      <c r="CT50" s="34">
        <f t="shared" si="126"/>
        <v>25162.2</v>
      </c>
      <c r="CU50" s="34">
        <f t="shared" si="126"/>
        <v>25170.2</v>
      </c>
      <c r="CV50" s="34">
        <f t="shared" si="126"/>
        <v>25170.2</v>
      </c>
      <c r="CW50" s="34">
        <f t="shared" si="126"/>
        <v>25170.2</v>
      </c>
      <c r="CX50" s="34">
        <f t="shared" si="126"/>
        <v>25170.2</v>
      </c>
      <c r="CY50" s="34">
        <f t="shared" si="126"/>
        <v>25170.2</v>
      </c>
      <c r="CZ50" s="34">
        <f t="shared" si="126"/>
        <v>25170.2</v>
      </c>
      <c r="DA50" s="34">
        <f t="shared" si="126"/>
        <v>25170.2</v>
      </c>
      <c r="DB50" s="34">
        <f t="shared" si="126"/>
        <v>25170.2</v>
      </c>
      <c r="DC50" s="34">
        <f t="shared" si="126"/>
        <v>25170.2</v>
      </c>
      <c r="DD50" s="34">
        <f t="shared" si="126"/>
        <v>25170.2</v>
      </c>
      <c r="DE50" s="34">
        <f t="shared" si="126"/>
        <v>25170.2</v>
      </c>
      <c r="DF50" s="34">
        <f t="shared" si="126"/>
        <v>25170.2</v>
      </c>
      <c r="DG50" s="34">
        <f t="shared" si="126"/>
        <v>25255.200000000001</v>
      </c>
      <c r="DH50" s="34">
        <f t="shared" si="126"/>
        <v>25255.200000000001</v>
      </c>
      <c r="DI50" s="34">
        <f t="shared" si="126"/>
        <v>21784.23</v>
      </c>
      <c r="DJ50" s="34">
        <f t="shared" si="126"/>
        <v>21784.23</v>
      </c>
      <c r="DK50" s="34">
        <f t="shared" si="126"/>
        <v>22004.23</v>
      </c>
      <c r="DL50" s="34">
        <f t="shared" si="126"/>
        <v>22004.23</v>
      </c>
      <c r="DM50" s="34">
        <f t="shared" si="126"/>
        <v>22004.23</v>
      </c>
      <c r="DN50" s="34">
        <f t="shared" si="126"/>
        <v>22004.23</v>
      </c>
      <c r="DO50" s="34">
        <f t="shared" si="126"/>
        <v>22004.23</v>
      </c>
      <c r="DP50" s="34">
        <f t="shared" si="126"/>
        <v>22004.23</v>
      </c>
      <c r="DQ50" s="34">
        <f t="shared" si="126"/>
        <v>22004.23</v>
      </c>
      <c r="DR50" s="34">
        <f t="shared" si="126"/>
        <v>22004.23</v>
      </c>
      <c r="DS50" s="34">
        <f t="shared" si="126"/>
        <v>22099.23</v>
      </c>
      <c r="DT50" s="34">
        <f t="shared" si="126"/>
        <v>22099.23</v>
      </c>
      <c r="DU50" s="34">
        <f t="shared" si="126"/>
        <v>22099.23</v>
      </c>
      <c r="DV50" s="34">
        <f t="shared" si="126"/>
        <v>22099.23</v>
      </c>
      <c r="DW50" s="34">
        <f t="shared" si="126"/>
        <v>22099.23</v>
      </c>
      <c r="DX50" s="34">
        <f t="shared" si="126"/>
        <v>22099.23</v>
      </c>
      <c r="DY50" s="34">
        <f t="shared" si="126"/>
        <v>22099.23</v>
      </c>
      <c r="DZ50" s="34">
        <f t="shared" si="126"/>
        <v>22099.23</v>
      </c>
      <c r="EA50" s="34">
        <f t="shared" si="126"/>
        <v>22099.23</v>
      </c>
      <c r="EB50" s="34">
        <f t="shared" si="126"/>
        <v>22099.23</v>
      </c>
      <c r="EC50" s="34">
        <f t="shared" ref="EC50:GN50" si="127">EC5</f>
        <v>22099.23</v>
      </c>
      <c r="ED50" s="34">
        <f t="shared" si="127"/>
        <v>22099.23</v>
      </c>
      <c r="EE50" s="34">
        <f t="shared" si="127"/>
        <v>22198.23</v>
      </c>
      <c r="EF50" s="34">
        <f t="shared" si="127"/>
        <v>22198.23</v>
      </c>
      <c r="EG50" s="34">
        <f t="shared" si="127"/>
        <v>22198.23</v>
      </c>
      <c r="EH50" s="34">
        <f t="shared" si="127"/>
        <v>22198.23</v>
      </c>
      <c r="EI50" s="34">
        <f t="shared" si="127"/>
        <v>22198.23</v>
      </c>
      <c r="EJ50" s="34">
        <f t="shared" si="127"/>
        <v>22198.23</v>
      </c>
      <c r="EK50" s="34">
        <f t="shared" si="127"/>
        <v>22198.23</v>
      </c>
      <c r="EL50" s="34">
        <f t="shared" si="127"/>
        <v>22198.23</v>
      </c>
      <c r="EM50" s="34">
        <f t="shared" si="127"/>
        <v>22198.23</v>
      </c>
      <c r="EN50" s="34">
        <f t="shared" si="127"/>
        <v>22198.23</v>
      </c>
      <c r="EO50" s="34">
        <f t="shared" si="127"/>
        <v>22198.23</v>
      </c>
      <c r="EP50" s="34">
        <f t="shared" si="127"/>
        <v>22198.23</v>
      </c>
      <c r="EQ50" s="34">
        <f t="shared" si="127"/>
        <v>22294.23</v>
      </c>
      <c r="ER50" s="34">
        <f t="shared" si="127"/>
        <v>22294.23</v>
      </c>
      <c r="ES50" s="34">
        <f t="shared" si="127"/>
        <v>22294.23</v>
      </c>
      <c r="ET50" s="34">
        <f t="shared" si="127"/>
        <v>22294.23</v>
      </c>
      <c r="EU50" s="34">
        <f t="shared" si="127"/>
        <v>22294.23</v>
      </c>
      <c r="EV50" s="34">
        <f t="shared" si="127"/>
        <v>22294.23</v>
      </c>
      <c r="EW50" s="34">
        <f t="shared" si="127"/>
        <v>22294.23</v>
      </c>
      <c r="EX50" s="34">
        <f t="shared" si="127"/>
        <v>22294.23</v>
      </c>
      <c r="EY50" s="34">
        <f t="shared" si="127"/>
        <v>22294.23</v>
      </c>
      <c r="EZ50" s="34">
        <f t="shared" si="127"/>
        <v>22294.23</v>
      </c>
      <c r="FA50" s="34">
        <f t="shared" si="127"/>
        <v>22294.23</v>
      </c>
      <c r="FB50" s="34">
        <f t="shared" si="127"/>
        <v>22294.23</v>
      </c>
      <c r="FC50" s="34">
        <f t="shared" si="127"/>
        <v>22397.23</v>
      </c>
      <c r="FD50" s="34">
        <f t="shared" si="127"/>
        <v>22397.23</v>
      </c>
      <c r="FE50" s="34">
        <f t="shared" si="127"/>
        <v>22397.23</v>
      </c>
      <c r="FF50" s="34">
        <f t="shared" si="127"/>
        <v>22397.23</v>
      </c>
      <c r="FG50" s="34">
        <f t="shared" si="127"/>
        <v>23497.23</v>
      </c>
      <c r="FH50" s="34">
        <f t="shared" si="127"/>
        <v>23497.23</v>
      </c>
      <c r="FI50" s="34">
        <f t="shared" si="127"/>
        <v>23497.23</v>
      </c>
      <c r="FJ50" s="34">
        <f t="shared" si="127"/>
        <v>23497.23</v>
      </c>
      <c r="FK50" s="34">
        <f t="shared" si="127"/>
        <v>23497.23</v>
      </c>
      <c r="FL50" s="34">
        <f t="shared" si="127"/>
        <v>23497.23</v>
      </c>
      <c r="FM50" s="34">
        <f t="shared" si="127"/>
        <v>23497.23</v>
      </c>
      <c r="FN50" s="34">
        <f t="shared" si="127"/>
        <v>23497.23</v>
      </c>
      <c r="FO50" s="34">
        <f t="shared" si="127"/>
        <v>23652.23</v>
      </c>
      <c r="FP50" s="34">
        <f t="shared" si="127"/>
        <v>23652.23</v>
      </c>
      <c r="FQ50" s="34">
        <f t="shared" si="127"/>
        <v>23652.23</v>
      </c>
      <c r="FR50" s="34">
        <f t="shared" si="127"/>
        <v>23652.23</v>
      </c>
      <c r="FS50" s="34">
        <f t="shared" si="127"/>
        <v>23652.23</v>
      </c>
      <c r="FT50" s="34">
        <f t="shared" si="127"/>
        <v>23652.23</v>
      </c>
      <c r="FU50" s="34">
        <f t="shared" si="127"/>
        <v>23652.23</v>
      </c>
      <c r="FV50" s="34">
        <f t="shared" si="127"/>
        <v>23652.23</v>
      </c>
      <c r="FW50" s="34">
        <f t="shared" si="127"/>
        <v>23652.23</v>
      </c>
      <c r="FX50" s="34">
        <f t="shared" si="127"/>
        <v>24152.579999999998</v>
      </c>
      <c r="FY50" s="34">
        <f t="shared" si="127"/>
        <v>24152.579999999998</v>
      </c>
      <c r="FZ50" s="34">
        <f t="shared" si="127"/>
        <v>24152.579999999998</v>
      </c>
      <c r="GA50" s="34">
        <f t="shared" si="127"/>
        <v>24152.579999999998</v>
      </c>
      <c r="GB50" s="34">
        <f t="shared" si="127"/>
        <v>24152.579999999998</v>
      </c>
      <c r="GC50" s="34">
        <f t="shared" si="127"/>
        <v>24152.579999999998</v>
      </c>
      <c r="GD50" s="34">
        <f t="shared" si="127"/>
        <v>24152.579999999998</v>
      </c>
      <c r="GE50" s="34">
        <f t="shared" si="127"/>
        <v>24152.579999999998</v>
      </c>
      <c r="GF50" s="34">
        <f t="shared" si="127"/>
        <v>24152.579999999998</v>
      </c>
      <c r="GG50" s="34">
        <f t="shared" si="127"/>
        <v>24152.579999999998</v>
      </c>
      <c r="GH50" s="34">
        <f t="shared" si="127"/>
        <v>24152.579999999998</v>
      </c>
      <c r="GI50" s="34">
        <f t="shared" si="127"/>
        <v>24152.579999999998</v>
      </c>
      <c r="GJ50" s="34">
        <f t="shared" si="127"/>
        <v>24152.579999999998</v>
      </c>
      <c r="GK50" s="34">
        <f t="shared" si="127"/>
        <v>24152.579999999998</v>
      </c>
      <c r="GL50" s="34">
        <f t="shared" si="127"/>
        <v>24152.579999999998</v>
      </c>
      <c r="GM50" s="34">
        <f t="shared" si="127"/>
        <v>24152.579999999998</v>
      </c>
      <c r="GN50" s="34">
        <f t="shared" si="127"/>
        <v>24152.579999999998</v>
      </c>
      <c r="GO50" s="34">
        <f t="shared" ref="GO50:IZ50" si="128">GO5</f>
        <v>24152.579999999998</v>
      </c>
      <c r="GP50" s="34">
        <f t="shared" si="128"/>
        <v>24152.579999999998</v>
      </c>
      <c r="GQ50" s="34">
        <f t="shared" si="128"/>
        <v>24152.579999999998</v>
      </c>
      <c r="GR50" s="34">
        <f t="shared" si="128"/>
        <v>24152.579999999998</v>
      </c>
      <c r="GS50" s="34">
        <f t="shared" si="128"/>
        <v>24152.579999999998</v>
      </c>
      <c r="GT50" s="34">
        <f t="shared" si="128"/>
        <v>24152.579999999998</v>
      </c>
      <c r="GU50" s="34">
        <f t="shared" si="128"/>
        <v>24152.579999999998</v>
      </c>
      <c r="GV50" s="34">
        <f t="shared" si="128"/>
        <v>24152.579999999998</v>
      </c>
      <c r="GW50" s="34">
        <f t="shared" si="128"/>
        <v>24152.579999999998</v>
      </c>
      <c r="GX50" s="34">
        <f t="shared" si="128"/>
        <v>24152.579999999998</v>
      </c>
      <c r="GY50" s="34">
        <f t="shared" si="128"/>
        <v>24152.579999999998</v>
      </c>
      <c r="GZ50" s="34">
        <f t="shared" si="128"/>
        <v>24152.579999999998</v>
      </c>
      <c r="HA50" s="34">
        <f t="shared" si="128"/>
        <v>24152.579999999998</v>
      </c>
      <c r="HB50" s="34">
        <f t="shared" si="128"/>
        <v>24152.579999999998</v>
      </c>
      <c r="HC50" s="34">
        <f t="shared" si="128"/>
        <v>24152.579999999998</v>
      </c>
      <c r="HD50" s="34">
        <f t="shared" si="128"/>
        <v>24152.579999999998</v>
      </c>
      <c r="HE50" s="34">
        <f t="shared" si="128"/>
        <v>24152.579999999998</v>
      </c>
      <c r="HF50" s="34">
        <f t="shared" si="128"/>
        <v>24152.579999999998</v>
      </c>
      <c r="HG50" s="34">
        <f t="shared" si="128"/>
        <v>24152.579999999998</v>
      </c>
      <c r="HH50" s="34">
        <f t="shared" si="128"/>
        <v>24152.579999999998</v>
      </c>
      <c r="HI50" s="34">
        <f t="shared" si="128"/>
        <v>24152.579999999998</v>
      </c>
      <c r="HJ50" s="34">
        <f t="shared" si="128"/>
        <v>24152.579999999998</v>
      </c>
      <c r="HK50" s="34">
        <f t="shared" si="128"/>
        <v>24152.579999999998</v>
      </c>
      <c r="HL50" s="34">
        <f t="shared" si="128"/>
        <v>24152.579999999998</v>
      </c>
      <c r="HM50" s="34">
        <f t="shared" si="128"/>
        <v>24152.579999999998</v>
      </c>
      <c r="HN50" s="34">
        <f t="shared" si="128"/>
        <v>24152.579999999998</v>
      </c>
      <c r="HO50" s="34">
        <f t="shared" si="128"/>
        <v>24152.579999999998</v>
      </c>
      <c r="HP50" s="34">
        <f t="shared" si="128"/>
        <v>24152.579999999998</v>
      </c>
      <c r="HQ50" s="34">
        <f t="shared" si="128"/>
        <v>24152.579999999998</v>
      </c>
      <c r="HR50" s="34">
        <f t="shared" si="128"/>
        <v>24152.579999999998</v>
      </c>
      <c r="HS50" s="34">
        <f t="shared" si="128"/>
        <v>24152.579999999998</v>
      </c>
      <c r="HT50" s="34">
        <f t="shared" si="128"/>
        <v>24152.579999999998</v>
      </c>
      <c r="HU50" s="34">
        <f t="shared" si="128"/>
        <v>24152.579999999998</v>
      </c>
      <c r="HV50" s="34">
        <f t="shared" si="128"/>
        <v>24152.579999999998</v>
      </c>
      <c r="HW50" s="34">
        <f t="shared" si="128"/>
        <v>24152.579999999998</v>
      </c>
      <c r="HX50" s="34">
        <f t="shared" si="128"/>
        <v>24152.579999999998</v>
      </c>
      <c r="HY50" s="34">
        <f t="shared" si="128"/>
        <v>24152.579999999998</v>
      </c>
      <c r="HZ50" s="34">
        <f t="shared" si="128"/>
        <v>24152.579999999998</v>
      </c>
      <c r="IA50" s="34">
        <f t="shared" si="128"/>
        <v>24152.579999999998</v>
      </c>
      <c r="IB50" s="34">
        <f t="shared" si="128"/>
        <v>24152.579999999998</v>
      </c>
      <c r="IC50" s="34">
        <f t="shared" si="128"/>
        <v>24152.579999999998</v>
      </c>
      <c r="ID50" s="34">
        <f t="shared" si="128"/>
        <v>24152.579999999998</v>
      </c>
      <c r="IE50" s="34">
        <f t="shared" si="128"/>
        <v>24152.579999999998</v>
      </c>
      <c r="IF50" s="34">
        <f t="shared" si="128"/>
        <v>24152.579999999998</v>
      </c>
      <c r="IG50" s="34">
        <f t="shared" si="128"/>
        <v>24152.579999999998</v>
      </c>
      <c r="IH50" s="34">
        <f t="shared" si="128"/>
        <v>24152.579999999998</v>
      </c>
      <c r="II50" s="34">
        <f t="shared" si="128"/>
        <v>24152.579999999998</v>
      </c>
      <c r="IJ50" s="34">
        <f t="shared" si="128"/>
        <v>24152.579999999998</v>
      </c>
      <c r="IK50" s="34">
        <f t="shared" si="128"/>
        <v>24152.579999999998</v>
      </c>
      <c r="IL50" s="34">
        <f t="shared" si="128"/>
        <v>24152.579999999998</v>
      </c>
      <c r="IM50" s="34">
        <f t="shared" si="128"/>
        <v>24152.579999999998</v>
      </c>
      <c r="IN50" s="34">
        <f t="shared" si="128"/>
        <v>24152.579999999998</v>
      </c>
      <c r="IO50" s="34">
        <f t="shared" si="128"/>
        <v>24152.579999999998</v>
      </c>
      <c r="IP50" s="34">
        <f t="shared" si="128"/>
        <v>24152.579999999998</v>
      </c>
      <c r="IQ50" s="34">
        <f t="shared" si="128"/>
        <v>24152.579999999998</v>
      </c>
      <c r="IR50" s="34">
        <f t="shared" si="128"/>
        <v>24152.579999999998</v>
      </c>
      <c r="IS50" s="34">
        <f t="shared" si="128"/>
        <v>24152.579999999998</v>
      </c>
      <c r="IT50" s="34">
        <f t="shared" si="128"/>
        <v>24152.579999999998</v>
      </c>
      <c r="IU50" s="34">
        <f t="shared" si="128"/>
        <v>24152.579999999998</v>
      </c>
      <c r="IV50" s="34">
        <f t="shared" si="128"/>
        <v>24152.579999999998</v>
      </c>
      <c r="IW50" s="34">
        <f t="shared" si="128"/>
        <v>24152.579999999998</v>
      </c>
      <c r="IX50" s="34">
        <f t="shared" si="128"/>
        <v>24152.579999999998</v>
      </c>
      <c r="IY50" s="34">
        <f t="shared" si="128"/>
        <v>24152.579999999998</v>
      </c>
      <c r="IZ50" s="34">
        <f t="shared" si="128"/>
        <v>24152.579999999998</v>
      </c>
      <c r="JA50" s="34">
        <f t="shared" ref="JA50:KG50" si="129">JA5</f>
        <v>24152.579999999998</v>
      </c>
      <c r="JB50" s="34">
        <f t="shared" si="129"/>
        <v>24152.579999999998</v>
      </c>
      <c r="JC50" s="34">
        <f t="shared" si="129"/>
        <v>24152.579999999998</v>
      </c>
      <c r="JD50" s="34">
        <f t="shared" si="129"/>
        <v>24152.579999999998</v>
      </c>
      <c r="JE50" s="34">
        <f t="shared" si="129"/>
        <v>24152.579999999998</v>
      </c>
      <c r="JF50" s="34">
        <f t="shared" si="129"/>
        <v>24152.579999999998</v>
      </c>
      <c r="JG50" s="34">
        <f t="shared" si="129"/>
        <v>24152.579999999998</v>
      </c>
      <c r="JH50" s="34">
        <f t="shared" si="129"/>
        <v>24152.579999999998</v>
      </c>
      <c r="JI50" s="34">
        <f t="shared" si="129"/>
        <v>24152.579999999998</v>
      </c>
      <c r="JJ50" s="34">
        <f t="shared" si="129"/>
        <v>24152.579999999998</v>
      </c>
      <c r="JK50" s="34">
        <f t="shared" si="129"/>
        <v>24152.579999999998</v>
      </c>
      <c r="JL50" s="34">
        <f t="shared" si="129"/>
        <v>24152.579999999998</v>
      </c>
      <c r="JM50" s="34">
        <f t="shared" si="129"/>
        <v>24152.579999999998</v>
      </c>
      <c r="JN50" s="34">
        <f t="shared" si="129"/>
        <v>24152.579999999998</v>
      </c>
      <c r="JO50" s="34">
        <f t="shared" si="129"/>
        <v>24152.579999999998</v>
      </c>
      <c r="JP50" s="34">
        <f t="shared" si="129"/>
        <v>24152.579999999998</v>
      </c>
      <c r="JQ50" s="34">
        <f t="shared" si="129"/>
        <v>24152.579999999998</v>
      </c>
      <c r="JR50" s="34">
        <f t="shared" si="129"/>
        <v>24152.579999999998</v>
      </c>
      <c r="JS50" s="34">
        <f t="shared" si="129"/>
        <v>24152.579999999998</v>
      </c>
      <c r="JT50" s="34">
        <f t="shared" si="129"/>
        <v>24152.579999999998</v>
      </c>
      <c r="JU50" s="34">
        <f t="shared" si="129"/>
        <v>24152.579999999998</v>
      </c>
      <c r="JV50" s="34">
        <f t="shared" si="129"/>
        <v>24152.579999999998</v>
      </c>
      <c r="JW50" s="34">
        <f t="shared" si="129"/>
        <v>24152.579999999998</v>
      </c>
      <c r="JX50" s="34">
        <f t="shared" si="129"/>
        <v>24152.579999999998</v>
      </c>
      <c r="JY50" s="34">
        <f t="shared" si="129"/>
        <v>24152.579999999998</v>
      </c>
      <c r="JZ50" s="34">
        <f t="shared" si="129"/>
        <v>24152.579999999998</v>
      </c>
      <c r="KA50" s="34">
        <f t="shared" si="129"/>
        <v>24152.579999999998</v>
      </c>
      <c r="KB50" s="34">
        <f t="shared" si="129"/>
        <v>24152.579999999998</v>
      </c>
      <c r="KC50" s="34">
        <f t="shared" si="129"/>
        <v>24152.579999999998</v>
      </c>
      <c r="KD50" s="34">
        <f t="shared" si="129"/>
        <v>24152.579999999998</v>
      </c>
      <c r="KE50" s="34">
        <f t="shared" si="129"/>
        <v>24152.579999999998</v>
      </c>
      <c r="KF50" s="34">
        <f t="shared" si="129"/>
        <v>24152.579999999998</v>
      </c>
      <c r="KG50" s="35">
        <f t="shared" si="129"/>
        <v>24152.579999999998</v>
      </c>
    </row>
    <row r="51" spans="1:293" s="1" customFormat="1" ht="16" outlineLevel="1" thickBot="1">
      <c r="B51" s="490"/>
      <c r="C51" s="58" t="s">
        <v>713</v>
      </c>
      <c r="D51" s="45">
        <f>BN51</f>
        <v>1802866.694674748</v>
      </c>
      <c r="E51" s="36">
        <f>E50</f>
        <v>49440.139500064091</v>
      </c>
      <c r="F51" s="37">
        <f>E51+F50</f>
        <v>69635.663428857151</v>
      </c>
      <c r="G51" s="37">
        <f>F51+G50</f>
        <v>90775.572349036025</v>
      </c>
      <c r="H51" s="37">
        <f t="shared" ref="H51:BS51" si="130">G51+H50</f>
        <v>111570.03116936849</v>
      </c>
      <c r="I51" s="37">
        <f t="shared" si="130"/>
        <v>139636.51502891001</v>
      </c>
      <c r="J51" s="37">
        <f t="shared" si="130"/>
        <v>163878.74792358643</v>
      </c>
      <c r="K51" s="37">
        <f t="shared" si="130"/>
        <v>191135.72445904437</v>
      </c>
      <c r="L51" s="37">
        <f t="shared" si="130"/>
        <v>213610.64907377365</v>
      </c>
      <c r="M51" s="37">
        <f t="shared" si="130"/>
        <v>241379.34817825624</v>
      </c>
      <c r="N51" s="37">
        <f t="shared" si="130"/>
        <v>265135.55847177625</v>
      </c>
      <c r="O51" s="37">
        <f t="shared" si="130"/>
        <v>290204.6111337567</v>
      </c>
      <c r="P51" s="37">
        <f t="shared" si="130"/>
        <v>316814.62039948115</v>
      </c>
      <c r="Q51" s="37">
        <f t="shared" si="130"/>
        <v>342416.16631469154</v>
      </c>
      <c r="R51" s="37">
        <f t="shared" si="130"/>
        <v>366409.11655925214</v>
      </c>
      <c r="S51" s="37">
        <f t="shared" si="130"/>
        <v>393015.72318631742</v>
      </c>
      <c r="T51" s="37">
        <f t="shared" si="130"/>
        <v>424981.46261204238</v>
      </c>
      <c r="U51" s="37">
        <f t="shared" si="130"/>
        <v>450179.76457359799</v>
      </c>
      <c r="V51" s="37">
        <f t="shared" si="130"/>
        <v>477346.00985161879</v>
      </c>
      <c r="W51" s="37">
        <f t="shared" si="130"/>
        <v>506984.28899951011</v>
      </c>
      <c r="X51" s="37">
        <f t="shared" si="130"/>
        <v>534962.77874620538</v>
      </c>
      <c r="Y51" s="37">
        <f t="shared" si="130"/>
        <v>562259.72123250959</v>
      </c>
      <c r="Z51" s="37">
        <f t="shared" si="130"/>
        <v>589288.44278920162</v>
      </c>
      <c r="AA51" s="37">
        <f t="shared" si="130"/>
        <v>619621.92751874996</v>
      </c>
      <c r="AB51" s="37">
        <f t="shared" si="130"/>
        <v>651093.23968117754</v>
      </c>
      <c r="AC51" s="37">
        <f t="shared" si="130"/>
        <v>682611.26253694086</v>
      </c>
      <c r="AD51" s="37">
        <f t="shared" si="130"/>
        <v>713577.91491838207</v>
      </c>
      <c r="AE51" s="37">
        <f t="shared" si="130"/>
        <v>742583.78500126535</v>
      </c>
      <c r="AF51" s="37">
        <f t="shared" si="130"/>
        <v>773176.71186768252</v>
      </c>
      <c r="AG51" s="37">
        <f t="shared" si="130"/>
        <v>804227.39214505826</v>
      </c>
      <c r="AH51" s="37">
        <f t="shared" si="130"/>
        <v>834646.32853283035</v>
      </c>
      <c r="AI51" s="37">
        <f t="shared" si="130"/>
        <v>864747.13270421291</v>
      </c>
      <c r="AJ51" s="37">
        <f t="shared" si="130"/>
        <v>895384.31495847064</v>
      </c>
      <c r="AK51" s="37">
        <f t="shared" si="130"/>
        <v>924290.68985828024</v>
      </c>
      <c r="AL51" s="37">
        <f t="shared" si="130"/>
        <v>951754.83367881947</v>
      </c>
      <c r="AM51" s="37">
        <f t="shared" si="130"/>
        <v>984151.18859415164</v>
      </c>
      <c r="AN51" s="37">
        <f t="shared" si="130"/>
        <v>1015072.5421072268</v>
      </c>
      <c r="AO51" s="37">
        <f t="shared" si="130"/>
        <v>1049582.6916018468</v>
      </c>
      <c r="AP51" s="37">
        <f t="shared" si="130"/>
        <v>1080554.6720565758</v>
      </c>
      <c r="AQ51" s="37">
        <f t="shared" si="130"/>
        <v>1111805.5810759137</v>
      </c>
      <c r="AR51" s="37">
        <f t="shared" si="130"/>
        <v>1142380.1768315944</v>
      </c>
      <c r="AS51" s="37">
        <f t="shared" si="130"/>
        <v>1172649.38145399</v>
      </c>
      <c r="AT51" s="37">
        <f t="shared" si="130"/>
        <v>1203525.401292112</v>
      </c>
      <c r="AU51" s="37">
        <f t="shared" si="130"/>
        <v>1234561.1589512243</v>
      </c>
      <c r="AV51" s="37">
        <f t="shared" si="130"/>
        <v>1265876.6422038821</v>
      </c>
      <c r="AW51" s="37">
        <f t="shared" si="130"/>
        <v>1295413.8329517192</v>
      </c>
      <c r="AX51" s="37">
        <f t="shared" si="130"/>
        <v>1327206.4937757852</v>
      </c>
      <c r="AY51" s="37">
        <f t="shared" si="130"/>
        <v>1358750.2663757852</v>
      </c>
      <c r="AZ51" s="37">
        <f t="shared" si="130"/>
        <v>1389915.5789757853</v>
      </c>
      <c r="BA51" s="37">
        <f t="shared" si="130"/>
        <v>1421769.8015757853</v>
      </c>
      <c r="BB51" s="37">
        <f t="shared" si="130"/>
        <v>1452839.0495757852</v>
      </c>
      <c r="BC51" s="37">
        <f t="shared" si="130"/>
        <v>1484150.791064674</v>
      </c>
      <c r="BD51" s="37">
        <f t="shared" si="130"/>
        <v>1516173.9048720815</v>
      </c>
      <c r="BE51" s="37">
        <f t="shared" si="130"/>
        <v>1550165.8742078838</v>
      </c>
      <c r="BF51" s="37">
        <f t="shared" si="130"/>
        <v>1580713.7249788304</v>
      </c>
      <c r="BG51" s="37">
        <f t="shared" si="130"/>
        <v>1608233.3212194876</v>
      </c>
      <c r="BH51" s="37">
        <f t="shared" si="130"/>
        <v>1635934.9557309183</v>
      </c>
      <c r="BI51" s="37">
        <f t="shared" si="130"/>
        <v>1663937.3389235099</v>
      </c>
      <c r="BJ51" s="37">
        <f t="shared" si="130"/>
        <v>1691853.8946747482</v>
      </c>
      <c r="BK51" s="37">
        <f t="shared" si="130"/>
        <v>1719607.0946747481</v>
      </c>
      <c r="BL51" s="37">
        <f t="shared" si="130"/>
        <v>1747360.2946747481</v>
      </c>
      <c r="BM51" s="37">
        <f t="shared" si="130"/>
        <v>1775113.494674748</v>
      </c>
      <c r="BN51" s="207">
        <f t="shared" si="130"/>
        <v>1802866.694674748</v>
      </c>
      <c r="BO51" s="37">
        <f t="shared" si="130"/>
        <v>1830619.8946747479</v>
      </c>
      <c r="BP51" s="37">
        <f t="shared" si="130"/>
        <v>1858373.0946747479</v>
      </c>
      <c r="BQ51" s="37">
        <f t="shared" si="130"/>
        <v>1884209.2946747479</v>
      </c>
      <c r="BR51" s="37">
        <f t="shared" si="130"/>
        <v>1909545.4946747478</v>
      </c>
      <c r="BS51" s="37">
        <f t="shared" si="130"/>
        <v>1934881.6946747478</v>
      </c>
      <c r="BT51" s="37">
        <f t="shared" ref="BT51:EE51" si="131">BS51+BT50</f>
        <v>1960217.8946747477</v>
      </c>
      <c r="BU51" s="37">
        <f t="shared" si="131"/>
        <v>1985554.0946747477</v>
      </c>
      <c r="BV51" s="37">
        <f t="shared" si="131"/>
        <v>2010890.2946747476</v>
      </c>
      <c r="BW51" s="37">
        <f t="shared" si="131"/>
        <v>2036113.4946747476</v>
      </c>
      <c r="BX51" s="37">
        <f t="shared" si="131"/>
        <v>2061336.6946747475</v>
      </c>
      <c r="BY51" s="37">
        <f t="shared" si="131"/>
        <v>2086559.8946747475</v>
      </c>
      <c r="BZ51" s="37">
        <f t="shared" si="131"/>
        <v>2111783.0946747474</v>
      </c>
      <c r="CA51" s="37">
        <f t="shared" si="131"/>
        <v>2137006.2946747476</v>
      </c>
      <c r="CB51" s="37">
        <f t="shared" si="131"/>
        <v>2162229.4946747478</v>
      </c>
      <c r="CC51" s="37">
        <f t="shared" si="131"/>
        <v>2187452.694674748</v>
      </c>
      <c r="CD51" s="37">
        <f t="shared" si="131"/>
        <v>2212675.8946747482</v>
      </c>
      <c r="CE51" s="37">
        <f t="shared" si="131"/>
        <v>2237899.0946747484</v>
      </c>
      <c r="CF51" s="37">
        <f t="shared" si="131"/>
        <v>2263122.2946747486</v>
      </c>
      <c r="CG51" s="37">
        <f t="shared" si="131"/>
        <v>2288345.4946747487</v>
      </c>
      <c r="CH51" s="37">
        <f t="shared" si="131"/>
        <v>2313568.6946747489</v>
      </c>
      <c r="CI51" s="37">
        <f t="shared" si="131"/>
        <v>2338730.8946747491</v>
      </c>
      <c r="CJ51" s="37">
        <f t="shared" si="131"/>
        <v>2363893.0946747493</v>
      </c>
      <c r="CK51" s="37">
        <f t="shared" si="131"/>
        <v>2389055.2946747495</v>
      </c>
      <c r="CL51" s="37">
        <f t="shared" si="131"/>
        <v>2414217.4946747497</v>
      </c>
      <c r="CM51" s="37">
        <f t="shared" si="131"/>
        <v>2439379.6946747499</v>
      </c>
      <c r="CN51" s="37">
        <f t="shared" si="131"/>
        <v>2464541.89467475</v>
      </c>
      <c r="CO51" s="37">
        <f t="shared" si="131"/>
        <v>2489704.0946747502</v>
      </c>
      <c r="CP51" s="37">
        <f t="shared" si="131"/>
        <v>2514866.2946747504</v>
      </c>
      <c r="CQ51" s="37">
        <f t="shared" si="131"/>
        <v>2540028.4946747506</v>
      </c>
      <c r="CR51" s="37">
        <f t="shared" si="131"/>
        <v>2565190.6946747508</v>
      </c>
      <c r="CS51" s="37">
        <f t="shared" si="131"/>
        <v>2590352.894674751</v>
      </c>
      <c r="CT51" s="37">
        <f t="shared" si="131"/>
        <v>2615515.0946747512</v>
      </c>
      <c r="CU51" s="37">
        <f t="shared" si="131"/>
        <v>2640685.2946747513</v>
      </c>
      <c r="CV51" s="37">
        <f t="shared" si="131"/>
        <v>2665855.4946747515</v>
      </c>
      <c r="CW51" s="37">
        <f t="shared" si="131"/>
        <v>2691025.6946747517</v>
      </c>
      <c r="CX51" s="37">
        <f t="shared" si="131"/>
        <v>2716195.8946747519</v>
      </c>
      <c r="CY51" s="37">
        <f t="shared" si="131"/>
        <v>2741366.0946747521</v>
      </c>
      <c r="CZ51" s="37">
        <f t="shared" si="131"/>
        <v>2766536.2946747523</v>
      </c>
      <c r="DA51" s="37">
        <f t="shared" si="131"/>
        <v>2791706.4946747525</v>
      </c>
      <c r="DB51" s="37">
        <f t="shared" si="131"/>
        <v>2816876.6946747527</v>
      </c>
      <c r="DC51" s="37">
        <f t="shared" si="131"/>
        <v>2842046.8946747528</v>
      </c>
      <c r="DD51" s="37">
        <f t="shared" si="131"/>
        <v>2867217.094674753</v>
      </c>
      <c r="DE51" s="37">
        <f t="shared" si="131"/>
        <v>2892387.2946747532</v>
      </c>
      <c r="DF51" s="37">
        <f t="shared" si="131"/>
        <v>2917557.4946747534</v>
      </c>
      <c r="DG51" s="37">
        <f t="shared" si="131"/>
        <v>2942812.6946747536</v>
      </c>
      <c r="DH51" s="37">
        <f t="shared" si="131"/>
        <v>2968067.8946747538</v>
      </c>
      <c r="DI51" s="37">
        <f t="shared" si="131"/>
        <v>2989852.1246747538</v>
      </c>
      <c r="DJ51" s="37">
        <f t="shared" si="131"/>
        <v>3011636.3546747537</v>
      </c>
      <c r="DK51" s="37">
        <f t="shared" si="131"/>
        <v>3033640.5846747537</v>
      </c>
      <c r="DL51" s="37">
        <f t="shared" si="131"/>
        <v>3055644.8146747537</v>
      </c>
      <c r="DM51" s="37">
        <f t="shared" si="131"/>
        <v>3077649.0446747537</v>
      </c>
      <c r="DN51" s="37">
        <f t="shared" si="131"/>
        <v>3099653.2746747537</v>
      </c>
      <c r="DO51" s="37">
        <f t="shared" si="131"/>
        <v>3121657.5046747536</v>
      </c>
      <c r="DP51" s="37">
        <f t="shared" si="131"/>
        <v>3143661.7346747536</v>
      </c>
      <c r="DQ51" s="37">
        <f t="shared" si="131"/>
        <v>3165665.9646747536</v>
      </c>
      <c r="DR51" s="37">
        <f t="shared" si="131"/>
        <v>3187670.1946747536</v>
      </c>
      <c r="DS51" s="37">
        <f t="shared" si="131"/>
        <v>3209769.4246747536</v>
      </c>
      <c r="DT51" s="37">
        <f t="shared" si="131"/>
        <v>3231868.6546747535</v>
      </c>
      <c r="DU51" s="37">
        <f t="shared" si="131"/>
        <v>3253967.8846747535</v>
      </c>
      <c r="DV51" s="37">
        <f t="shared" si="131"/>
        <v>3276067.1146747535</v>
      </c>
      <c r="DW51" s="37">
        <f t="shared" si="131"/>
        <v>3298166.3446747535</v>
      </c>
      <c r="DX51" s="37">
        <f t="shared" si="131"/>
        <v>3320265.5746747535</v>
      </c>
      <c r="DY51" s="37">
        <f t="shared" si="131"/>
        <v>3342364.8046747535</v>
      </c>
      <c r="DZ51" s="37">
        <f t="shared" si="131"/>
        <v>3364464.0346747534</v>
      </c>
      <c r="EA51" s="37">
        <f t="shared" si="131"/>
        <v>3386563.2646747534</v>
      </c>
      <c r="EB51" s="37">
        <f t="shared" si="131"/>
        <v>3408662.4946747534</v>
      </c>
      <c r="EC51" s="37">
        <f t="shared" si="131"/>
        <v>3430761.7246747534</v>
      </c>
      <c r="ED51" s="37">
        <f t="shared" si="131"/>
        <v>3452860.9546747534</v>
      </c>
      <c r="EE51" s="37">
        <f t="shared" si="131"/>
        <v>3475059.1846747533</v>
      </c>
      <c r="EF51" s="37">
        <f t="shared" ref="EF51:GQ51" si="132">EE51+EF50</f>
        <v>3497257.4146747533</v>
      </c>
      <c r="EG51" s="37">
        <f t="shared" si="132"/>
        <v>3519455.6446747533</v>
      </c>
      <c r="EH51" s="37">
        <f t="shared" si="132"/>
        <v>3541653.8746747533</v>
      </c>
      <c r="EI51" s="37">
        <f t="shared" si="132"/>
        <v>3563852.1046747533</v>
      </c>
      <c r="EJ51" s="37">
        <f t="shared" si="132"/>
        <v>3586050.3346747532</v>
      </c>
      <c r="EK51" s="37">
        <f t="shared" si="132"/>
        <v>3608248.5646747532</v>
      </c>
      <c r="EL51" s="37">
        <f t="shared" si="132"/>
        <v>3630446.7946747532</v>
      </c>
      <c r="EM51" s="37">
        <f t="shared" si="132"/>
        <v>3652645.0246747532</v>
      </c>
      <c r="EN51" s="37">
        <f t="shared" si="132"/>
        <v>3674843.2546747532</v>
      </c>
      <c r="EO51" s="37">
        <f t="shared" si="132"/>
        <v>3697041.4846747532</v>
      </c>
      <c r="EP51" s="37">
        <f t="shared" si="132"/>
        <v>3719239.7146747531</v>
      </c>
      <c r="EQ51" s="37">
        <f t="shared" si="132"/>
        <v>3741533.9446747531</v>
      </c>
      <c r="ER51" s="37">
        <f t="shared" si="132"/>
        <v>3763828.1746747531</v>
      </c>
      <c r="ES51" s="37">
        <f t="shared" si="132"/>
        <v>3786122.4046747531</v>
      </c>
      <c r="ET51" s="37">
        <f t="shared" si="132"/>
        <v>3808416.6346747531</v>
      </c>
      <c r="EU51" s="37">
        <f t="shared" si="132"/>
        <v>3830710.864674753</v>
      </c>
      <c r="EV51" s="37">
        <f t="shared" si="132"/>
        <v>3853005.094674753</v>
      </c>
      <c r="EW51" s="37">
        <f t="shared" si="132"/>
        <v>3875299.324674753</v>
      </c>
      <c r="EX51" s="37">
        <f t="shared" si="132"/>
        <v>3897593.554674753</v>
      </c>
      <c r="EY51" s="37">
        <f t="shared" si="132"/>
        <v>3919887.784674753</v>
      </c>
      <c r="EZ51" s="37">
        <f t="shared" si="132"/>
        <v>3942182.014674753</v>
      </c>
      <c r="FA51" s="37">
        <f t="shared" si="132"/>
        <v>3964476.2446747529</v>
      </c>
      <c r="FB51" s="37">
        <f t="shared" si="132"/>
        <v>3986770.4746747529</v>
      </c>
      <c r="FC51" s="37">
        <f t="shared" si="132"/>
        <v>4009167.7046747529</v>
      </c>
      <c r="FD51" s="37">
        <f t="shared" si="132"/>
        <v>4031564.9346747529</v>
      </c>
      <c r="FE51" s="37">
        <f t="shared" si="132"/>
        <v>4053962.1646747529</v>
      </c>
      <c r="FF51" s="37">
        <f t="shared" si="132"/>
        <v>4076359.3946747528</v>
      </c>
      <c r="FG51" s="37">
        <f t="shared" si="132"/>
        <v>4099856.6246747528</v>
      </c>
      <c r="FH51" s="37">
        <f t="shared" si="132"/>
        <v>4123353.8546747528</v>
      </c>
      <c r="FI51" s="37">
        <f t="shared" si="132"/>
        <v>4146851.0846747528</v>
      </c>
      <c r="FJ51" s="37">
        <f t="shared" si="132"/>
        <v>4170348.3146747528</v>
      </c>
      <c r="FK51" s="37">
        <f t="shared" si="132"/>
        <v>4193845.5446747527</v>
      </c>
      <c r="FL51" s="37">
        <f t="shared" si="132"/>
        <v>4217342.7746747527</v>
      </c>
      <c r="FM51" s="37">
        <f t="shared" si="132"/>
        <v>4240840.0046747532</v>
      </c>
      <c r="FN51" s="37">
        <f t="shared" si="132"/>
        <v>4264337.2346747536</v>
      </c>
      <c r="FO51" s="37">
        <f t="shared" si="132"/>
        <v>4287989.4646747541</v>
      </c>
      <c r="FP51" s="37">
        <f t="shared" si="132"/>
        <v>4311641.6946747545</v>
      </c>
      <c r="FQ51" s="37">
        <f t="shared" si="132"/>
        <v>4335293.924674755</v>
      </c>
      <c r="FR51" s="37">
        <f t="shared" si="132"/>
        <v>4358946.1546747554</v>
      </c>
      <c r="FS51" s="37">
        <f t="shared" si="132"/>
        <v>4382598.3846747559</v>
      </c>
      <c r="FT51" s="37">
        <f t="shared" si="132"/>
        <v>4406250.6146747563</v>
      </c>
      <c r="FU51" s="37">
        <f t="shared" si="132"/>
        <v>4429902.8446747568</v>
      </c>
      <c r="FV51" s="37">
        <f t="shared" si="132"/>
        <v>4453555.0746747572</v>
      </c>
      <c r="FW51" s="37">
        <f t="shared" si="132"/>
        <v>4477207.3046747576</v>
      </c>
      <c r="FX51" s="37">
        <f t="shared" si="132"/>
        <v>4501359.8846747577</v>
      </c>
      <c r="FY51" s="37">
        <f t="shared" si="132"/>
        <v>4525512.4646747578</v>
      </c>
      <c r="FZ51" s="37">
        <f t="shared" si="132"/>
        <v>4549665.0446747579</v>
      </c>
      <c r="GA51" s="37">
        <f t="shared" si="132"/>
        <v>4573817.6246747579</v>
      </c>
      <c r="GB51" s="37">
        <f t="shared" si="132"/>
        <v>4597970.204674758</v>
      </c>
      <c r="GC51" s="37">
        <f t="shared" si="132"/>
        <v>4622122.7846747581</v>
      </c>
      <c r="GD51" s="37">
        <f t="shared" si="132"/>
        <v>4646275.3646747582</v>
      </c>
      <c r="GE51" s="37">
        <f t="shared" si="132"/>
        <v>4670427.9446747582</v>
      </c>
      <c r="GF51" s="37">
        <f t="shared" si="132"/>
        <v>4694580.5246747583</v>
      </c>
      <c r="GG51" s="37">
        <f t="shared" si="132"/>
        <v>4718733.1046747584</v>
      </c>
      <c r="GH51" s="37">
        <f t="shared" si="132"/>
        <v>4742885.6846747585</v>
      </c>
      <c r="GI51" s="37">
        <f t="shared" si="132"/>
        <v>4767038.2646747585</v>
      </c>
      <c r="GJ51" s="37">
        <f t="shared" si="132"/>
        <v>4791190.8446747586</v>
      </c>
      <c r="GK51" s="37">
        <f t="shared" si="132"/>
        <v>4815343.4246747587</v>
      </c>
      <c r="GL51" s="37">
        <f t="shared" si="132"/>
        <v>4839496.0046747588</v>
      </c>
      <c r="GM51" s="37">
        <f t="shared" si="132"/>
        <v>4863648.5846747588</v>
      </c>
      <c r="GN51" s="37">
        <f t="shared" si="132"/>
        <v>4887801.1646747589</v>
      </c>
      <c r="GO51" s="37">
        <f t="shared" si="132"/>
        <v>4911953.744674759</v>
      </c>
      <c r="GP51" s="37">
        <f t="shared" si="132"/>
        <v>4936106.3246747591</v>
      </c>
      <c r="GQ51" s="37">
        <f t="shared" si="132"/>
        <v>4960258.9046747591</v>
      </c>
      <c r="GR51" s="37">
        <f t="shared" ref="GR51:JC51" si="133">GQ51+GR50</f>
        <v>4984411.4846747592</v>
      </c>
      <c r="GS51" s="37">
        <f t="shared" si="133"/>
        <v>5008564.0646747593</v>
      </c>
      <c r="GT51" s="37">
        <f t="shared" si="133"/>
        <v>5032716.6446747594</v>
      </c>
      <c r="GU51" s="37">
        <f t="shared" si="133"/>
        <v>5056869.2246747594</v>
      </c>
      <c r="GV51" s="37">
        <f t="shared" si="133"/>
        <v>5081021.8046747595</v>
      </c>
      <c r="GW51" s="37">
        <f t="shared" si="133"/>
        <v>5105174.3846747596</v>
      </c>
      <c r="GX51" s="37">
        <f t="shared" si="133"/>
        <v>5129326.9646747597</v>
      </c>
      <c r="GY51" s="37">
        <f t="shared" si="133"/>
        <v>5153479.5446747597</v>
      </c>
      <c r="GZ51" s="37">
        <f t="shared" si="133"/>
        <v>5177632.1246747598</v>
      </c>
      <c r="HA51" s="37">
        <f t="shared" si="133"/>
        <v>5201784.7046747599</v>
      </c>
      <c r="HB51" s="37">
        <f t="shared" si="133"/>
        <v>5225937.28467476</v>
      </c>
      <c r="HC51" s="37">
        <f t="shared" si="133"/>
        <v>5250089.86467476</v>
      </c>
      <c r="HD51" s="37">
        <f t="shared" si="133"/>
        <v>5274242.4446747601</v>
      </c>
      <c r="HE51" s="37">
        <f t="shared" si="133"/>
        <v>5298395.0246747602</v>
      </c>
      <c r="HF51" s="37">
        <f t="shared" si="133"/>
        <v>5322547.6046747603</v>
      </c>
      <c r="HG51" s="37">
        <f t="shared" si="133"/>
        <v>5346700.1846747603</v>
      </c>
      <c r="HH51" s="37">
        <f t="shared" si="133"/>
        <v>5370852.7646747604</v>
      </c>
      <c r="HI51" s="37">
        <f t="shared" si="133"/>
        <v>5395005.3446747605</v>
      </c>
      <c r="HJ51" s="37">
        <f t="shared" si="133"/>
        <v>5419157.9246747606</v>
      </c>
      <c r="HK51" s="37">
        <f t="shared" si="133"/>
        <v>5443310.5046747606</v>
      </c>
      <c r="HL51" s="37">
        <f t="shared" si="133"/>
        <v>5467463.0846747607</v>
      </c>
      <c r="HM51" s="37">
        <f t="shared" si="133"/>
        <v>5491615.6646747608</v>
      </c>
      <c r="HN51" s="37">
        <f t="shared" si="133"/>
        <v>5515768.2446747608</v>
      </c>
      <c r="HO51" s="37">
        <f t="shared" si="133"/>
        <v>5539920.8246747609</v>
      </c>
      <c r="HP51" s="37">
        <f t="shared" si="133"/>
        <v>5564073.404674761</v>
      </c>
      <c r="HQ51" s="37">
        <f t="shared" si="133"/>
        <v>5588225.9846747611</v>
      </c>
      <c r="HR51" s="37">
        <f t="shared" si="133"/>
        <v>5612378.5646747611</v>
      </c>
      <c r="HS51" s="37">
        <f t="shared" si="133"/>
        <v>5636531.1446747612</v>
      </c>
      <c r="HT51" s="37">
        <f t="shared" si="133"/>
        <v>5660683.7246747613</v>
      </c>
      <c r="HU51" s="37">
        <f t="shared" si="133"/>
        <v>5684836.3046747614</v>
      </c>
      <c r="HV51" s="37">
        <f t="shared" si="133"/>
        <v>5708988.8846747614</v>
      </c>
      <c r="HW51" s="37">
        <f t="shared" si="133"/>
        <v>5733141.4646747615</v>
      </c>
      <c r="HX51" s="37">
        <f t="shared" si="133"/>
        <v>5757294.0446747616</v>
      </c>
      <c r="HY51" s="37">
        <f t="shared" si="133"/>
        <v>5781446.6246747617</v>
      </c>
      <c r="HZ51" s="37">
        <f t="shared" si="133"/>
        <v>5805599.2046747617</v>
      </c>
      <c r="IA51" s="37">
        <f t="shared" si="133"/>
        <v>5829751.7846747618</v>
      </c>
      <c r="IB51" s="37">
        <f t="shared" si="133"/>
        <v>5853904.3646747619</v>
      </c>
      <c r="IC51" s="37">
        <f t="shared" si="133"/>
        <v>5878056.944674762</v>
      </c>
      <c r="ID51" s="37">
        <f t="shared" si="133"/>
        <v>5902209.524674762</v>
      </c>
      <c r="IE51" s="37">
        <f t="shared" si="133"/>
        <v>5926362.1046747621</v>
      </c>
      <c r="IF51" s="37">
        <f t="shared" si="133"/>
        <v>5950514.6846747622</v>
      </c>
      <c r="IG51" s="37">
        <f t="shared" si="133"/>
        <v>5974667.2646747623</v>
      </c>
      <c r="IH51" s="37">
        <f t="shared" si="133"/>
        <v>5998819.8446747623</v>
      </c>
      <c r="II51" s="37">
        <f t="shared" si="133"/>
        <v>6022972.4246747624</v>
      </c>
      <c r="IJ51" s="37">
        <f t="shared" si="133"/>
        <v>6047125.0046747625</v>
      </c>
      <c r="IK51" s="37">
        <f t="shared" si="133"/>
        <v>6071277.5846747626</v>
      </c>
      <c r="IL51" s="37">
        <f t="shared" si="133"/>
        <v>6095430.1646747626</v>
      </c>
      <c r="IM51" s="37">
        <f t="shared" si="133"/>
        <v>6119582.7446747627</v>
      </c>
      <c r="IN51" s="37">
        <f t="shared" si="133"/>
        <v>6143735.3246747628</v>
      </c>
      <c r="IO51" s="37">
        <f t="shared" si="133"/>
        <v>6167887.9046747629</v>
      </c>
      <c r="IP51" s="37">
        <f t="shared" si="133"/>
        <v>6192040.4846747629</v>
      </c>
      <c r="IQ51" s="37">
        <f t="shared" si="133"/>
        <v>6216193.064674763</v>
      </c>
      <c r="IR51" s="37">
        <f t="shared" si="133"/>
        <v>6240345.6446747631</v>
      </c>
      <c r="IS51" s="37">
        <f t="shared" si="133"/>
        <v>6264498.2246747632</v>
      </c>
      <c r="IT51" s="37">
        <f t="shared" si="133"/>
        <v>6288650.8046747632</v>
      </c>
      <c r="IU51" s="37">
        <f t="shared" si="133"/>
        <v>6312803.3846747633</v>
      </c>
      <c r="IV51" s="37">
        <f t="shared" si="133"/>
        <v>6336955.9646747634</v>
      </c>
      <c r="IW51" s="37">
        <f t="shared" si="133"/>
        <v>6361108.5446747635</v>
      </c>
      <c r="IX51" s="37">
        <f t="shared" si="133"/>
        <v>6385261.1246747635</v>
      </c>
      <c r="IY51" s="37">
        <f t="shared" si="133"/>
        <v>6409413.7046747636</v>
      </c>
      <c r="IZ51" s="37">
        <f t="shared" si="133"/>
        <v>6433566.2846747637</v>
      </c>
      <c r="JA51" s="37">
        <f t="shared" si="133"/>
        <v>6457718.8646747638</v>
      </c>
      <c r="JB51" s="37">
        <f t="shared" si="133"/>
        <v>6481871.4446747638</v>
      </c>
      <c r="JC51" s="37">
        <f t="shared" si="133"/>
        <v>6506024.0246747639</v>
      </c>
      <c r="JD51" s="37">
        <f t="shared" ref="JD51:KG51" si="134">JC51+JD50</f>
        <v>6530176.604674764</v>
      </c>
      <c r="JE51" s="37">
        <f t="shared" si="134"/>
        <v>6554329.1846747641</v>
      </c>
      <c r="JF51" s="37">
        <f t="shared" si="134"/>
        <v>6578481.7646747641</v>
      </c>
      <c r="JG51" s="37">
        <f t="shared" si="134"/>
        <v>6602634.3446747642</v>
      </c>
      <c r="JH51" s="37">
        <f t="shared" si="134"/>
        <v>6626786.9246747643</v>
      </c>
      <c r="JI51" s="37">
        <f t="shared" si="134"/>
        <v>6650939.5046747644</v>
      </c>
      <c r="JJ51" s="37">
        <f t="shared" si="134"/>
        <v>6675092.0846747644</v>
      </c>
      <c r="JK51" s="37">
        <f t="shared" si="134"/>
        <v>6699244.6646747645</v>
      </c>
      <c r="JL51" s="37">
        <f t="shared" si="134"/>
        <v>6723397.2446747646</v>
      </c>
      <c r="JM51" s="37">
        <f t="shared" si="134"/>
        <v>6747549.8246747646</v>
      </c>
      <c r="JN51" s="37">
        <f t="shared" si="134"/>
        <v>6771702.4046747647</v>
      </c>
      <c r="JO51" s="37">
        <f t="shared" si="134"/>
        <v>6795854.9846747648</v>
      </c>
      <c r="JP51" s="37">
        <f t="shared" si="134"/>
        <v>6820007.5646747649</v>
      </c>
      <c r="JQ51" s="37">
        <f t="shared" si="134"/>
        <v>6844160.1446747649</v>
      </c>
      <c r="JR51" s="37">
        <f t="shared" si="134"/>
        <v>6868312.724674765</v>
      </c>
      <c r="JS51" s="37">
        <f t="shared" si="134"/>
        <v>6892465.3046747651</v>
      </c>
      <c r="JT51" s="37">
        <f t="shared" si="134"/>
        <v>6916617.8846747652</v>
      </c>
      <c r="JU51" s="37">
        <f t="shared" si="134"/>
        <v>6940770.4646747652</v>
      </c>
      <c r="JV51" s="37">
        <f t="shared" si="134"/>
        <v>6964923.0446747653</v>
      </c>
      <c r="JW51" s="37">
        <f t="shared" si="134"/>
        <v>6989075.6246747654</v>
      </c>
      <c r="JX51" s="37">
        <f t="shared" si="134"/>
        <v>7013228.2046747655</v>
      </c>
      <c r="JY51" s="37">
        <f t="shared" si="134"/>
        <v>7037380.7846747655</v>
      </c>
      <c r="JZ51" s="37">
        <f t="shared" si="134"/>
        <v>7061533.3646747656</v>
      </c>
      <c r="KA51" s="37">
        <f t="shared" si="134"/>
        <v>7085685.9446747657</v>
      </c>
      <c r="KB51" s="37">
        <f t="shared" si="134"/>
        <v>7109838.5246747658</v>
      </c>
      <c r="KC51" s="37">
        <f t="shared" si="134"/>
        <v>7133991.1046747658</v>
      </c>
      <c r="KD51" s="37">
        <f t="shared" si="134"/>
        <v>7158143.6846747659</v>
      </c>
      <c r="KE51" s="37">
        <f t="shared" si="134"/>
        <v>7182296.264674766</v>
      </c>
      <c r="KF51" s="37">
        <f t="shared" si="134"/>
        <v>7206448.8446747661</v>
      </c>
      <c r="KG51" s="38">
        <f t="shared" si="134"/>
        <v>7230601.4246747661</v>
      </c>
    </row>
    <row r="52" spans="1:293" s="1" customFormat="1" outlineLevel="1">
      <c r="B52" s="491" t="s">
        <v>148</v>
      </c>
      <c r="C52" s="59" t="s">
        <v>712</v>
      </c>
      <c r="D52" s="48">
        <f t="shared" ref="D52:D56" si="135">BN52</f>
        <v>24200.002500000006</v>
      </c>
      <c r="E52" s="33">
        <f t="shared" ref="E52:BP52" si="136">E13</f>
        <v>31312</v>
      </c>
      <c r="F52" s="34">
        <f t="shared" si="136"/>
        <v>17724</v>
      </c>
      <c r="G52" s="34">
        <f t="shared" si="136"/>
        <v>16577</v>
      </c>
      <c r="H52" s="34">
        <f t="shared" si="136"/>
        <v>17453</v>
      </c>
      <c r="I52" s="34">
        <f t="shared" si="136"/>
        <v>21441</v>
      </c>
      <c r="J52" s="34">
        <f t="shared" si="136"/>
        <v>32810</v>
      </c>
      <c r="K52" s="34">
        <f t="shared" si="136"/>
        <v>21600</v>
      </c>
      <c r="L52" s="34">
        <f t="shared" si="136"/>
        <v>20279</v>
      </c>
      <c r="M52" s="34">
        <f t="shared" si="136"/>
        <v>20673</v>
      </c>
      <c r="N52" s="34">
        <f t="shared" si="136"/>
        <v>26581</v>
      </c>
      <c r="O52" s="34">
        <f t="shared" si="136"/>
        <v>20436</v>
      </c>
      <c r="P52" s="34">
        <f t="shared" si="136"/>
        <v>23054</v>
      </c>
      <c r="Q52" s="34">
        <f t="shared" si="136"/>
        <v>21718</v>
      </c>
      <c r="R52" s="34">
        <f t="shared" si="136"/>
        <v>32734</v>
      </c>
      <c r="S52" s="34">
        <f t="shared" si="136"/>
        <v>26394</v>
      </c>
      <c r="T52" s="34">
        <f t="shared" si="136"/>
        <v>37233</v>
      </c>
      <c r="U52" s="34">
        <f t="shared" si="136"/>
        <v>22375</v>
      </c>
      <c r="V52" s="34">
        <f t="shared" si="136"/>
        <v>30426</v>
      </c>
      <c r="W52" s="34">
        <f t="shared" si="136"/>
        <v>41333</v>
      </c>
      <c r="X52" s="34">
        <f t="shared" si="136"/>
        <v>30681</v>
      </c>
      <c r="Y52" s="34">
        <f t="shared" si="136"/>
        <v>28349</v>
      </c>
      <c r="Z52" s="34">
        <f t="shared" si="136"/>
        <v>25224.2</v>
      </c>
      <c r="AA52" s="34">
        <f t="shared" si="136"/>
        <v>29087.119999999999</v>
      </c>
      <c r="AB52" s="34">
        <f t="shared" si="136"/>
        <v>28434.5</v>
      </c>
      <c r="AC52" s="34">
        <f t="shared" si="136"/>
        <v>31141.03</v>
      </c>
      <c r="AD52" s="34">
        <f t="shared" si="136"/>
        <v>33502.379999999997</v>
      </c>
      <c r="AE52" s="34">
        <f t="shared" si="136"/>
        <v>32146.99</v>
      </c>
      <c r="AF52" s="34">
        <f t="shared" si="136"/>
        <v>31773.7</v>
      </c>
      <c r="AG52" s="34">
        <f t="shared" si="136"/>
        <v>27651.040000000001</v>
      </c>
      <c r="AH52" s="34">
        <f t="shared" si="136"/>
        <v>33069.79</v>
      </c>
      <c r="AI52" s="34">
        <f t="shared" si="136"/>
        <v>27861.55</v>
      </c>
      <c r="AJ52" s="34">
        <f t="shared" si="136"/>
        <v>39612.450000000004</v>
      </c>
      <c r="AK52" s="34">
        <f t="shared" si="136"/>
        <v>26322.14</v>
      </c>
      <c r="AL52" s="34">
        <f t="shared" si="136"/>
        <v>24649.15</v>
      </c>
      <c r="AM52" s="34">
        <f t="shared" si="136"/>
        <v>32243.85</v>
      </c>
      <c r="AN52" s="34">
        <f t="shared" si="136"/>
        <v>30762.172500000001</v>
      </c>
      <c r="AO52" s="34">
        <f t="shared" si="136"/>
        <v>26857.0425</v>
      </c>
      <c r="AP52" s="34">
        <f t="shared" si="136"/>
        <v>26654.5625</v>
      </c>
      <c r="AQ52" s="34">
        <f t="shared" si="136"/>
        <v>32872.6325</v>
      </c>
      <c r="AR52" s="34">
        <f t="shared" si="136"/>
        <v>31571.922500000001</v>
      </c>
      <c r="AS52" s="34">
        <f t="shared" si="136"/>
        <v>32151.352500000001</v>
      </c>
      <c r="AT52" s="34">
        <f t="shared" si="136"/>
        <v>32061.072500000002</v>
      </c>
      <c r="AU52" s="34">
        <f t="shared" si="136"/>
        <v>28181.409166666668</v>
      </c>
      <c r="AV52" s="34">
        <f t="shared" si="136"/>
        <v>29354.415269230769</v>
      </c>
      <c r="AW52" s="34">
        <f t="shared" si="136"/>
        <v>29397.209166666671</v>
      </c>
      <c r="AX52" s="34">
        <f t="shared" si="136"/>
        <v>29458.565833333334</v>
      </c>
      <c r="AY52" s="34">
        <f t="shared" si="136"/>
        <v>29869.915833333336</v>
      </c>
      <c r="AZ52" s="34">
        <f t="shared" si="136"/>
        <v>31299.095833333333</v>
      </c>
      <c r="BA52" s="34">
        <f t="shared" si="136"/>
        <v>30439.962500000001</v>
      </c>
      <c r="BB52" s="34">
        <f t="shared" si="136"/>
        <v>31838.982500000002</v>
      </c>
      <c r="BC52" s="34">
        <f t="shared" si="136"/>
        <v>30191.154459534435</v>
      </c>
      <c r="BD52" s="34">
        <f t="shared" si="136"/>
        <v>28356.032500000001</v>
      </c>
      <c r="BE52" s="34">
        <f t="shared" si="136"/>
        <v>49109.582500000004</v>
      </c>
      <c r="BF52" s="34">
        <f t="shared" si="136"/>
        <v>27990.602500000005</v>
      </c>
      <c r="BG52" s="34">
        <f t="shared" si="136"/>
        <v>23918.422500000004</v>
      </c>
      <c r="BH52" s="34">
        <f t="shared" si="136"/>
        <v>30331.722500000003</v>
      </c>
      <c r="BI52" s="34">
        <f t="shared" si="136"/>
        <v>25520.899930730477</v>
      </c>
      <c r="BJ52" s="34">
        <f t="shared" si="136"/>
        <v>25404.22154282116</v>
      </c>
      <c r="BK52" s="34">
        <f t="shared" si="136"/>
        <v>25870.742500000008</v>
      </c>
      <c r="BL52" s="34">
        <f t="shared" si="136"/>
        <v>26422.582500000004</v>
      </c>
      <c r="BM52" s="34">
        <f t="shared" si="136"/>
        <v>25103.322500000002</v>
      </c>
      <c r="BN52" s="206">
        <f t="shared" si="136"/>
        <v>24200.002500000006</v>
      </c>
      <c r="BO52" s="34">
        <f t="shared" si="136"/>
        <v>24085.532500000001</v>
      </c>
      <c r="BP52" s="34">
        <f t="shared" si="136"/>
        <v>24921.592500000002</v>
      </c>
      <c r="BQ52" s="34">
        <f t="shared" ref="BQ52:EB52" si="137">BQ13</f>
        <v>0</v>
      </c>
      <c r="BR52" s="34">
        <f t="shared" si="137"/>
        <v>0</v>
      </c>
      <c r="BS52" s="34">
        <f t="shared" si="137"/>
        <v>0</v>
      </c>
      <c r="BT52" s="34">
        <f t="shared" si="137"/>
        <v>0</v>
      </c>
      <c r="BU52" s="34">
        <f t="shared" si="137"/>
        <v>0</v>
      </c>
      <c r="BV52" s="34">
        <f t="shared" si="137"/>
        <v>0</v>
      </c>
      <c r="BW52" s="34">
        <f t="shared" si="137"/>
        <v>0</v>
      </c>
      <c r="BX52" s="34">
        <f t="shared" si="137"/>
        <v>0</v>
      </c>
      <c r="BY52" s="34">
        <f t="shared" si="137"/>
        <v>0</v>
      </c>
      <c r="BZ52" s="34">
        <f t="shared" si="137"/>
        <v>0</v>
      </c>
      <c r="CA52" s="34">
        <f t="shared" si="137"/>
        <v>0</v>
      </c>
      <c r="CB52" s="34">
        <f t="shared" si="137"/>
        <v>0</v>
      </c>
      <c r="CC52" s="34">
        <f t="shared" si="137"/>
        <v>0</v>
      </c>
      <c r="CD52" s="34">
        <f t="shared" si="137"/>
        <v>0</v>
      </c>
      <c r="CE52" s="34">
        <f t="shared" si="137"/>
        <v>0</v>
      </c>
      <c r="CF52" s="34">
        <f t="shared" si="137"/>
        <v>0</v>
      </c>
      <c r="CG52" s="34">
        <f t="shared" si="137"/>
        <v>0</v>
      </c>
      <c r="CH52" s="34">
        <f t="shared" si="137"/>
        <v>0</v>
      </c>
      <c r="CI52" s="34">
        <f t="shared" si="137"/>
        <v>0</v>
      </c>
      <c r="CJ52" s="34">
        <f t="shared" si="137"/>
        <v>0</v>
      </c>
      <c r="CK52" s="34">
        <f t="shared" si="137"/>
        <v>0</v>
      </c>
      <c r="CL52" s="34">
        <f t="shared" si="137"/>
        <v>0</v>
      </c>
      <c r="CM52" s="34">
        <f t="shared" si="137"/>
        <v>0</v>
      </c>
      <c r="CN52" s="34">
        <f t="shared" si="137"/>
        <v>0</v>
      </c>
      <c r="CO52" s="34">
        <f t="shared" si="137"/>
        <v>0</v>
      </c>
      <c r="CP52" s="34">
        <f t="shared" si="137"/>
        <v>0</v>
      </c>
      <c r="CQ52" s="34">
        <f t="shared" si="137"/>
        <v>0</v>
      </c>
      <c r="CR52" s="34">
        <f t="shared" si="137"/>
        <v>0</v>
      </c>
      <c r="CS52" s="34">
        <f t="shared" si="137"/>
        <v>0</v>
      </c>
      <c r="CT52" s="34">
        <f t="shared" si="137"/>
        <v>0</v>
      </c>
      <c r="CU52" s="34">
        <f t="shared" si="137"/>
        <v>0</v>
      </c>
      <c r="CV52" s="34">
        <f t="shared" si="137"/>
        <v>0</v>
      </c>
      <c r="CW52" s="34">
        <f t="shared" si="137"/>
        <v>0</v>
      </c>
      <c r="CX52" s="34">
        <f t="shared" si="137"/>
        <v>0</v>
      </c>
      <c r="CY52" s="34">
        <f t="shared" si="137"/>
        <v>0</v>
      </c>
      <c r="CZ52" s="34">
        <f t="shared" si="137"/>
        <v>0</v>
      </c>
      <c r="DA52" s="34">
        <f t="shared" si="137"/>
        <v>0</v>
      </c>
      <c r="DB52" s="34">
        <f t="shared" si="137"/>
        <v>0</v>
      </c>
      <c r="DC52" s="34">
        <f t="shared" si="137"/>
        <v>0</v>
      </c>
      <c r="DD52" s="34">
        <f t="shared" si="137"/>
        <v>0</v>
      </c>
      <c r="DE52" s="34">
        <f t="shared" si="137"/>
        <v>0</v>
      </c>
      <c r="DF52" s="34">
        <f t="shared" si="137"/>
        <v>0</v>
      </c>
      <c r="DG52" s="34">
        <f t="shared" si="137"/>
        <v>0</v>
      </c>
      <c r="DH52" s="34">
        <f t="shared" si="137"/>
        <v>0</v>
      </c>
      <c r="DI52" s="34">
        <f t="shared" si="137"/>
        <v>0</v>
      </c>
      <c r="DJ52" s="34">
        <f t="shared" si="137"/>
        <v>0</v>
      </c>
      <c r="DK52" s="34">
        <f t="shared" si="137"/>
        <v>0</v>
      </c>
      <c r="DL52" s="34">
        <f t="shared" si="137"/>
        <v>0</v>
      </c>
      <c r="DM52" s="34">
        <f t="shared" si="137"/>
        <v>0</v>
      </c>
      <c r="DN52" s="34">
        <f t="shared" si="137"/>
        <v>0</v>
      </c>
      <c r="DO52" s="34">
        <f t="shared" si="137"/>
        <v>0</v>
      </c>
      <c r="DP52" s="34">
        <f t="shared" si="137"/>
        <v>0</v>
      </c>
      <c r="DQ52" s="34">
        <f t="shared" si="137"/>
        <v>0</v>
      </c>
      <c r="DR52" s="34">
        <f t="shared" si="137"/>
        <v>0</v>
      </c>
      <c r="DS52" s="34">
        <f t="shared" si="137"/>
        <v>0</v>
      </c>
      <c r="DT52" s="34">
        <f t="shared" si="137"/>
        <v>0</v>
      </c>
      <c r="DU52" s="34">
        <f t="shared" si="137"/>
        <v>0</v>
      </c>
      <c r="DV52" s="34">
        <f t="shared" si="137"/>
        <v>0</v>
      </c>
      <c r="DW52" s="34">
        <f t="shared" si="137"/>
        <v>0</v>
      </c>
      <c r="DX52" s="34">
        <f t="shared" si="137"/>
        <v>0</v>
      </c>
      <c r="DY52" s="34">
        <f t="shared" si="137"/>
        <v>0</v>
      </c>
      <c r="DZ52" s="34">
        <f t="shared" si="137"/>
        <v>0</v>
      </c>
      <c r="EA52" s="34">
        <f t="shared" si="137"/>
        <v>0</v>
      </c>
      <c r="EB52" s="34">
        <f t="shared" si="137"/>
        <v>0</v>
      </c>
      <c r="EC52" s="34">
        <f t="shared" ref="EC52:GN52" si="138">EC13</f>
        <v>0</v>
      </c>
      <c r="ED52" s="34">
        <f t="shared" si="138"/>
        <v>0</v>
      </c>
      <c r="EE52" s="34">
        <f t="shared" si="138"/>
        <v>0</v>
      </c>
      <c r="EF52" s="34">
        <f t="shared" si="138"/>
        <v>0</v>
      </c>
      <c r="EG52" s="34">
        <f t="shared" si="138"/>
        <v>0</v>
      </c>
      <c r="EH52" s="34">
        <f t="shared" si="138"/>
        <v>0</v>
      </c>
      <c r="EI52" s="34">
        <f t="shared" si="138"/>
        <v>0</v>
      </c>
      <c r="EJ52" s="34">
        <f t="shared" si="138"/>
        <v>0</v>
      </c>
      <c r="EK52" s="34">
        <f t="shared" si="138"/>
        <v>0</v>
      </c>
      <c r="EL52" s="34">
        <f t="shared" si="138"/>
        <v>0</v>
      </c>
      <c r="EM52" s="34">
        <f t="shared" si="138"/>
        <v>0</v>
      </c>
      <c r="EN52" s="34">
        <f t="shared" si="138"/>
        <v>0</v>
      </c>
      <c r="EO52" s="34">
        <f t="shared" si="138"/>
        <v>0</v>
      </c>
      <c r="EP52" s="34">
        <f t="shared" si="138"/>
        <v>0</v>
      </c>
      <c r="EQ52" s="34">
        <f t="shared" si="138"/>
        <v>0</v>
      </c>
      <c r="ER52" s="34">
        <f t="shared" si="138"/>
        <v>0</v>
      </c>
      <c r="ES52" s="34">
        <f t="shared" si="138"/>
        <v>0</v>
      </c>
      <c r="ET52" s="34">
        <f t="shared" si="138"/>
        <v>0</v>
      </c>
      <c r="EU52" s="34">
        <f t="shared" si="138"/>
        <v>0</v>
      </c>
      <c r="EV52" s="34">
        <f t="shared" si="138"/>
        <v>0</v>
      </c>
      <c r="EW52" s="34">
        <f t="shared" si="138"/>
        <v>0</v>
      </c>
      <c r="EX52" s="34">
        <f t="shared" si="138"/>
        <v>0</v>
      </c>
      <c r="EY52" s="34">
        <f t="shared" si="138"/>
        <v>0</v>
      </c>
      <c r="EZ52" s="34">
        <f t="shared" si="138"/>
        <v>0</v>
      </c>
      <c r="FA52" s="34">
        <f t="shared" si="138"/>
        <v>0</v>
      </c>
      <c r="FB52" s="34">
        <f t="shared" si="138"/>
        <v>0</v>
      </c>
      <c r="FC52" s="34">
        <f t="shared" si="138"/>
        <v>0</v>
      </c>
      <c r="FD52" s="34">
        <f t="shared" si="138"/>
        <v>0</v>
      </c>
      <c r="FE52" s="34">
        <f t="shared" si="138"/>
        <v>0</v>
      </c>
      <c r="FF52" s="34">
        <f t="shared" si="138"/>
        <v>0</v>
      </c>
      <c r="FG52" s="34">
        <f t="shared" si="138"/>
        <v>0</v>
      </c>
      <c r="FH52" s="34">
        <f t="shared" si="138"/>
        <v>0</v>
      </c>
      <c r="FI52" s="34">
        <f t="shared" si="138"/>
        <v>0</v>
      </c>
      <c r="FJ52" s="34">
        <f t="shared" si="138"/>
        <v>0</v>
      </c>
      <c r="FK52" s="34">
        <f t="shared" si="138"/>
        <v>0</v>
      </c>
      <c r="FL52" s="34">
        <f t="shared" si="138"/>
        <v>0</v>
      </c>
      <c r="FM52" s="34">
        <f t="shared" si="138"/>
        <v>0</v>
      </c>
      <c r="FN52" s="34">
        <f t="shared" si="138"/>
        <v>0</v>
      </c>
      <c r="FO52" s="34">
        <f t="shared" si="138"/>
        <v>0</v>
      </c>
      <c r="FP52" s="34">
        <f t="shared" si="138"/>
        <v>0</v>
      </c>
      <c r="FQ52" s="34">
        <f t="shared" si="138"/>
        <v>0</v>
      </c>
      <c r="FR52" s="34">
        <f t="shared" si="138"/>
        <v>0</v>
      </c>
      <c r="FS52" s="34">
        <f t="shared" si="138"/>
        <v>0</v>
      </c>
      <c r="FT52" s="34">
        <f t="shared" si="138"/>
        <v>0</v>
      </c>
      <c r="FU52" s="34">
        <f t="shared" si="138"/>
        <v>0</v>
      </c>
      <c r="FV52" s="34">
        <f t="shared" si="138"/>
        <v>0</v>
      </c>
      <c r="FW52" s="34">
        <f t="shared" si="138"/>
        <v>0</v>
      </c>
      <c r="FX52" s="34">
        <f t="shared" si="138"/>
        <v>0</v>
      </c>
      <c r="FY52" s="34">
        <f t="shared" si="138"/>
        <v>0</v>
      </c>
      <c r="FZ52" s="34">
        <f t="shared" si="138"/>
        <v>0</v>
      </c>
      <c r="GA52" s="34">
        <f t="shared" si="138"/>
        <v>0</v>
      </c>
      <c r="GB52" s="34">
        <f t="shared" si="138"/>
        <v>0</v>
      </c>
      <c r="GC52" s="34">
        <f t="shared" si="138"/>
        <v>0</v>
      </c>
      <c r="GD52" s="34">
        <f t="shared" si="138"/>
        <v>0</v>
      </c>
      <c r="GE52" s="34">
        <f t="shared" si="138"/>
        <v>0</v>
      </c>
      <c r="GF52" s="34">
        <f t="shared" si="138"/>
        <v>0</v>
      </c>
      <c r="GG52" s="34">
        <f t="shared" si="138"/>
        <v>0</v>
      </c>
      <c r="GH52" s="34">
        <f t="shared" si="138"/>
        <v>0</v>
      </c>
      <c r="GI52" s="34">
        <f t="shared" si="138"/>
        <v>0</v>
      </c>
      <c r="GJ52" s="34">
        <f t="shared" si="138"/>
        <v>0</v>
      </c>
      <c r="GK52" s="34">
        <f t="shared" si="138"/>
        <v>0</v>
      </c>
      <c r="GL52" s="34">
        <f t="shared" si="138"/>
        <v>0</v>
      </c>
      <c r="GM52" s="34">
        <f t="shared" si="138"/>
        <v>0</v>
      </c>
      <c r="GN52" s="34">
        <f t="shared" si="138"/>
        <v>0</v>
      </c>
      <c r="GO52" s="34">
        <f t="shared" ref="GO52:IZ52" si="139">GO13</f>
        <v>0</v>
      </c>
      <c r="GP52" s="34">
        <f t="shared" si="139"/>
        <v>0</v>
      </c>
      <c r="GQ52" s="34">
        <f t="shared" si="139"/>
        <v>0</v>
      </c>
      <c r="GR52" s="34">
        <f t="shared" si="139"/>
        <v>0</v>
      </c>
      <c r="GS52" s="34">
        <f t="shared" si="139"/>
        <v>0</v>
      </c>
      <c r="GT52" s="34">
        <f t="shared" si="139"/>
        <v>0</v>
      </c>
      <c r="GU52" s="34">
        <f t="shared" si="139"/>
        <v>0</v>
      </c>
      <c r="GV52" s="34">
        <f t="shared" si="139"/>
        <v>0</v>
      </c>
      <c r="GW52" s="34">
        <f t="shared" si="139"/>
        <v>0</v>
      </c>
      <c r="GX52" s="34">
        <f t="shared" si="139"/>
        <v>0</v>
      </c>
      <c r="GY52" s="34">
        <f t="shared" si="139"/>
        <v>0</v>
      </c>
      <c r="GZ52" s="34">
        <f t="shared" si="139"/>
        <v>0</v>
      </c>
      <c r="HA52" s="34">
        <f t="shared" si="139"/>
        <v>0</v>
      </c>
      <c r="HB52" s="34">
        <f t="shared" si="139"/>
        <v>0</v>
      </c>
      <c r="HC52" s="34">
        <f t="shared" si="139"/>
        <v>0</v>
      </c>
      <c r="HD52" s="34">
        <f t="shared" si="139"/>
        <v>0</v>
      </c>
      <c r="HE52" s="34">
        <f t="shared" si="139"/>
        <v>0</v>
      </c>
      <c r="HF52" s="34">
        <f t="shared" si="139"/>
        <v>0</v>
      </c>
      <c r="HG52" s="34">
        <f t="shared" si="139"/>
        <v>0</v>
      </c>
      <c r="HH52" s="34">
        <f t="shared" si="139"/>
        <v>0</v>
      </c>
      <c r="HI52" s="34">
        <f t="shared" si="139"/>
        <v>0</v>
      </c>
      <c r="HJ52" s="34">
        <f t="shared" si="139"/>
        <v>0</v>
      </c>
      <c r="HK52" s="34">
        <f t="shared" si="139"/>
        <v>0</v>
      </c>
      <c r="HL52" s="34">
        <f t="shared" si="139"/>
        <v>0</v>
      </c>
      <c r="HM52" s="34">
        <f t="shared" si="139"/>
        <v>0</v>
      </c>
      <c r="HN52" s="34">
        <f t="shared" si="139"/>
        <v>0</v>
      </c>
      <c r="HO52" s="34">
        <f t="shared" si="139"/>
        <v>0</v>
      </c>
      <c r="HP52" s="34">
        <f t="shared" si="139"/>
        <v>0</v>
      </c>
      <c r="HQ52" s="34">
        <f t="shared" si="139"/>
        <v>0</v>
      </c>
      <c r="HR52" s="34">
        <f t="shared" si="139"/>
        <v>0</v>
      </c>
      <c r="HS52" s="34">
        <f t="shared" si="139"/>
        <v>0</v>
      </c>
      <c r="HT52" s="34">
        <f t="shared" si="139"/>
        <v>0</v>
      </c>
      <c r="HU52" s="34">
        <f t="shared" si="139"/>
        <v>0</v>
      </c>
      <c r="HV52" s="34">
        <f t="shared" si="139"/>
        <v>0</v>
      </c>
      <c r="HW52" s="34">
        <f t="shared" si="139"/>
        <v>0</v>
      </c>
      <c r="HX52" s="34">
        <f t="shared" si="139"/>
        <v>0</v>
      </c>
      <c r="HY52" s="34">
        <f t="shared" si="139"/>
        <v>0</v>
      </c>
      <c r="HZ52" s="34">
        <f t="shared" si="139"/>
        <v>0</v>
      </c>
      <c r="IA52" s="34">
        <f t="shared" si="139"/>
        <v>0</v>
      </c>
      <c r="IB52" s="34">
        <f t="shared" si="139"/>
        <v>0</v>
      </c>
      <c r="IC52" s="34">
        <f t="shared" si="139"/>
        <v>0</v>
      </c>
      <c r="ID52" s="34">
        <f t="shared" si="139"/>
        <v>0</v>
      </c>
      <c r="IE52" s="34">
        <f t="shared" si="139"/>
        <v>0</v>
      </c>
      <c r="IF52" s="34">
        <f t="shared" si="139"/>
        <v>0</v>
      </c>
      <c r="IG52" s="34">
        <f t="shared" si="139"/>
        <v>0</v>
      </c>
      <c r="IH52" s="34">
        <f t="shared" si="139"/>
        <v>0</v>
      </c>
      <c r="II52" s="34">
        <f t="shared" si="139"/>
        <v>0</v>
      </c>
      <c r="IJ52" s="34">
        <f t="shared" si="139"/>
        <v>0</v>
      </c>
      <c r="IK52" s="34">
        <f t="shared" si="139"/>
        <v>0</v>
      </c>
      <c r="IL52" s="34">
        <f t="shared" si="139"/>
        <v>0</v>
      </c>
      <c r="IM52" s="34">
        <f t="shared" si="139"/>
        <v>0</v>
      </c>
      <c r="IN52" s="34">
        <f t="shared" si="139"/>
        <v>0</v>
      </c>
      <c r="IO52" s="34">
        <f t="shared" si="139"/>
        <v>0</v>
      </c>
      <c r="IP52" s="34">
        <f t="shared" si="139"/>
        <v>0</v>
      </c>
      <c r="IQ52" s="34">
        <f t="shared" si="139"/>
        <v>0</v>
      </c>
      <c r="IR52" s="34">
        <f t="shared" si="139"/>
        <v>0</v>
      </c>
      <c r="IS52" s="34">
        <f t="shared" si="139"/>
        <v>0</v>
      </c>
      <c r="IT52" s="34">
        <f t="shared" si="139"/>
        <v>0</v>
      </c>
      <c r="IU52" s="34">
        <f t="shared" si="139"/>
        <v>0</v>
      </c>
      <c r="IV52" s="34">
        <f t="shared" si="139"/>
        <v>0</v>
      </c>
      <c r="IW52" s="34">
        <f t="shared" si="139"/>
        <v>0</v>
      </c>
      <c r="IX52" s="34">
        <f t="shared" si="139"/>
        <v>0</v>
      </c>
      <c r="IY52" s="34">
        <f t="shared" si="139"/>
        <v>0</v>
      </c>
      <c r="IZ52" s="34">
        <f t="shared" si="139"/>
        <v>0</v>
      </c>
      <c r="JA52" s="34">
        <f t="shared" ref="JA52:KG52" si="140">JA13</f>
        <v>0</v>
      </c>
      <c r="JB52" s="34">
        <f t="shared" si="140"/>
        <v>0</v>
      </c>
      <c r="JC52" s="34">
        <f t="shared" si="140"/>
        <v>0</v>
      </c>
      <c r="JD52" s="34">
        <f t="shared" si="140"/>
        <v>0</v>
      </c>
      <c r="JE52" s="34">
        <f t="shared" si="140"/>
        <v>0</v>
      </c>
      <c r="JF52" s="34">
        <f t="shared" si="140"/>
        <v>0</v>
      </c>
      <c r="JG52" s="34">
        <f t="shared" si="140"/>
        <v>0</v>
      </c>
      <c r="JH52" s="34">
        <f t="shared" si="140"/>
        <v>0</v>
      </c>
      <c r="JI52" s="34">
        <f t="shared" si="140"/>
        <v>0</v>
      </c>
      <c r="JJ52" s="34">
        <f t="shared" si="140"/>
        <v>0</v>
      </c>
      <c r="JK52" s="34">
        <f t="shared" si="140"/>
        <v>0</v>
      </c>
      <c r="JL52" s="34">
        <f t="shared" si="140"/>
        <v>0</v>
      </c>
      <c r="JM52" s="34">
        <f t="shared" si="140"/>
        <v>0</v>
      </c>
      <c r="JN52" s="34">
        <f t="shared" si="140"/>
        <v>0</v>
      </c>
      <c r="JO52" s="34">
        <f t="shared" si="140"/>
        <v>0</v>
      </c>
      <c r="JP52" s="34">
        <f t="shared" si="140"/>
        <v>0</v>
      </c>
      <c r="JQ52" s="34">
        <f t="shared" si="140"/>
        <v>0</v>
      </c>
      <c r="JR52" s="34">
        <f t="shared" si="140"/>
        <v>0</v>
      </c>
      <c r="JS52" s="34">
        <f t="shared" si="140"/>
        <v>0</v>
      </c>
      <c r="JT52" s="34">
        <f t="shared" si="140"/>
        <v>0</v>
      </c>
      <c r="JU52" s="34">
        <f t="shared" si="140"/>
        <v>0</v>
      </c>
      <c r="JV52" s="34">
        <f t="shared" si="140"/>
        <v>0</v>
      </c>
      <c r="JW52" s="34">
        <f t="shared" si="140"/>
        <v>0</v>
      </c>
      <c r="JX52" s="34">
        <f t="shared" si="140"/>
        <v>0</v>
      </c>
      <c r="JY52" s="34">
        <f t="shared" si="140"/>
        <v>0</v>
      </c>
      <c r="JZ52" s="34">
        <f t="shared" si="140"/>
        <v>0</v>
      </c>
      <c r="KA52" s="34">
        <f t="shared" si="140"/>
        <v>0</v>
      </c>
      <c r="KB52" s="34">
        <f t="shared" si="140"/>
        <v>0</v>
      </c>
      <c r="KC52" s="34">
        <f t="shared" si="140"/>
        <v>0</v>
      </c>
      <c r="KD52" s="34">
        <f t="shared" si="140"/>
        <v>0</v>
      </c>
      <c r="KE52" s="34">
        <f t="shared" si="140"/>
        <v>0</v>
      </c>
      <c r="KF52" s="34">
        <f t="shared" si="140"/>
        <v>0</v>
      </c>
      <c r="KG52" s="35">
        <f t="shared" si="140"/>
        <v>0</v>
      </c>
    </row>
    <row r="53" spans="1:293" s="1" customFormat="1" ht="16" outlineLevel="1" thickBot="1">
      <c r="B53" s="492"/>
      <c r="C53" s="59" t="s">
        <v>713</v>
      </c>
      <c r="D53" s="48">
        <f t="shared" si="135"/>
        <v>1759092.4920356504</v>
      </c>
      <c r="E53" s="36">
        <f>E52</f>
        <v>31312</v>
      </c>
      <c r="F53" s="37">
        <f>E53+F52</f>
        <v>49036</v>
      </c>
      <c r="G53" s="37">
        <f>F53+G52</f>
        <v>65613</v>
      </c>
      <c r="H53" s="37">
        <f t="shared" ref="H53:BS53" si="141">G53+H52</f>
        <v>83066</v>
      </c>
      <c r="I53" s="37">
        <f t="shared" si="141"/>
        <v>104507</v>
      </c>
      <c r="J53" s="37">
        <f t="shared" si="141"/>
        <v>137317</v>
      </c>
      <c r="K53" s="37">
        <f t="shared" si="141"/>
        <v>158917</v>
      </c>
      <c r="L53" s="37">
        <f t="shared" si="141"/>
        <v>179196</v>
      </c>
      <c r="M53" s="37">
        <f t="shared" si="141"/>
        <v>199869</v>
      </c>
      <c r="N53" s="37">
        <f t="shared" si="141"/>
        <v>226450</v>
      </c>
      <c r="O53" s="37">
        <f t="shared" si="141"/>
        <v>246886</v>
      </c>
      <c r="P53" s="37">
        <f t="shared" si="141"/>
        <v>269940</v>
      </c>
      <c r="Q53" s="37">
        <f t="shared" si="141"/>
        <v>291658</v>
      </c>
      <c r="R53" s="37">
        <f t="shared" si="141"/>
        <v>324392</v>
      </c>
      <c r="S53" s="37">
        <f t="shared" si="141"/>
        <v>350786</v>
      </c>
      <c r="T53" s="37">
        <f t="shared" si="141"/>
        <v>388019</v>
      </c>
      <c r="U53" s="37">
        <f t="shared" si="141"/>
        <v>410394</v>
      </c>
      <c r="V53" s="37">
        <f t="shared" si="141"/>
        <v>440820</v>
      </c>
      <c r="W53" s="37">
        <f t="shared" si="141"/>
        <v>482153</v>
      </c>
      <c r="X53" s="37">
        <f t="shared" si="141"/>
        <v>512834</v>
      </c>
      <c r="Y53" s="37">
        <f t="shared" si="141"/>
        <v>541183</v>
      </c>
      <c r="Z53" s="37">
        <f t="shared" si="141"/>
        <v>566407.19999999995</v>
      </c>
      <c r="AA53" s="37">
        <f t="shared" si="141"/>
        <v>595494.31999999995</v>
      </c>
      <c r="AB53" s="37">
        <f t="shared" si="141"/>
        <v>623928.81999999995</v>
      </c>
      <c r="AC53" s="37">
        <f t="shared" si="141"/>
        <v>655069.85</v>
      </c>
      <c r="AD53" s="37">
        <f t="shared" si="141"/>
        <v>688572.23</v>
      </c>
      <c r="AE53" s="37">
        <f t="shared" si="141"/>
        <v>720719.22</v>
      </c>
      <c r="AF53" s="37">
        <f t="shared" si="141"/>
        <v>752492.91999999993</v>
      </c>
      <c r="AG53" s="37">
        <f t="shared" si="141"/>
        <v>780143.96</v>
      </c>
      <c r="AH53" s="37">
        <f t="shared" si="141"/>
        <v>813213.75</v>
      </c>
      <c r="AI53" s="37">
        <f t="shared" si="141"/>
        <v>841075.3</v>
      </c>
      <c r="AJ53" s="37">
        <f t="shared" si="141"/>
        <v>880687.75</v>
      </c>
      <c r="AK53" s="37">
        <f t="shared" si="141"/>
        <v>907009.89</v>
      </c>
      <c r="AL53" s="37">
        <f t="shared" si="141"/>
        <v>931659.04</v>
      </c>
      <c r="AM53" s="37">
        <f t="shared" si="141"/>
        <v>963902.89</v>
      </c>
      <c r="AN53" s="37">
        <f t="shared" si="141"/>
        <v>994665.0625</v>
      </c>
      <c r="AO53" s="37">
        <f t="shared" si="141"/>
        <v>1021522.105</v>
      </c>
      <c r="AP53" s="37">
        <f t="shared" si="141"/>
        <v>1048176.6675</v>
      </c>
      <c r="AQ53" s="37">
        <f t="shared" si="141"/>
        <v>1081049.3</v>
      </c>
      <c r="AR53" s="37">
        <f t="shared" si="141"/>
        <v>1112621.2225000001</v>
      </c>
      <c r="AS53" s="37">
        <f t="shared" si="141"/>
        <v>1144772.5750000002</v>
      </c>
      <c r="AT53" s="37">
        <f t="shared" si="141"/>
        <v>1176833.6475000002</v>
      </c>
      <c r="AU53" s="37">
        <f t="shared" si="141"/>
        <v>1205015.0566666669</v>
      </c>
      <c r="AV53" s="37">
        <f t="shared" si="141"/>
        <v>1234369.4719358976</v>
      </c>
      <c r="AW53" s="37">
        <f t="shared" si="141"/>
        <v>1263766.6811025643</v>
      </c>
      <c r="AX53" s="37">
        <f t="shared" si="141"/>
        <v>1293225.2469358977</v>
      </c>
      <c r="AY53" s="37">
        <f t="shared" si="141"/>
        <v>1323095.162769231</v>
      </c>
      <c r="AZ53" s="37">
        <f t="shared" si="141"/>
        <v>1354394.2586025645</v>
      </c>
      <c r="BA53" s="37">
        <f t="shared" si="141"/>
        <v>1384834.2211025644</v>
      </c>
      <c r="BB53" s="37">
        <f t="shared" si="141"/>
        <v>1416673.2036025643</v>
      </c>
      <c r="BC53" s="37">
        <f t="shared" si="141"/>
        <v>1446864.3580620987</v>
      </c>
      <c r="BD53" s="37">
        <f t="shared" si="141"/>
        <v>1475220.3905620987</v>
      </c>
      <c r="BE53" s="37">
        <f t="shared" si="141"/>
        <v>1524329.9730620987</v>
      </c>
      <c r="BF53" s="37">
        <f t="shared" si="141"/>
        <v>1552320.5755620988</v>
      </c>
      <c r="BG53" s="37">
        <f t="shared" si="141"/>
        <v>1576238.9980620989</v>
      </c>
      <c r="BH53" s="37">
        <f t="shared" si="141"/>
        <v>1606570.7205620988</v>
      </c>
      <c r="BI53" s="37">
        <f t="shared" si="141"/>
        <v>1632091.6204928292</v>
      </c>
      <c r="BJ53" s="37">
        <f t="shared" si="141"/>
        <v>1657495.8420356505</v>
      </c>
      <c r="BK53" s="37">
        <f t="shared" si="141"/>
        <v>1683366.5845356504</v>
      </c>
      <c r="BL53" s="37">
        <f t="shared" si="141"/>
        <v>1709789.1670356505</v>
      </c>
      <c r="BM53" s="37">
        <f t="shared" si="141"/>
        <v>1734892.4895356505</v>
      </c>
      <c r="BN53" s="207">
        <f t="shared" si="141"/>
        <v>1759092.4920356504</v>
      </c>
      <c r="BO53" s="37">
        <f t="shared" si="141"/>
        <v>1783178.0245356504</v>
      </c>
      <c r="BP53" s="37">
        <f t="shared" si="141"/>
        <v>1808099.6170356504</v>
      </c>
      <c r="BQ53" s="37">
        <f t="shared" si="141"/>
        <v>1808099.6170356504</v>
      </c>
      <c r="BR53" s="37">
        <f t="shared" si="141"/>
        <v>1808099.6170356504</v>
      </c>
      <c r="BS53" s="37">
        <f t="shared" si="141"/>
        <v>1808099.6170356504</v>
      </c>
      <c r="BT53" s="37">
        <f t="shared" ref="BT53:EE53" si="142">BS53+BT52</f>
        <v>1808099.6170356504</v>
      </c>
      <c r="BU53" s="37">
        <f t="shared" si="142"/>
        <v>1808099.6170356504</v>
      </c>
      <c r="BV53" s="37">
        <f t="shared" si="142"/>
        <v>1808099.6170356504</v>
      </c>
      <c r="BW53" s="37">
        <f t="shared" si="142"/>
        <v>1808099.6170356504</v>
      </c>
      <c r="BX53" s="37">
        <f t="shared" si="142"/>
        <v>1808099.6170356504</v>
      </c>
      <c r="BY53" s="37">
        <f t="shared" si="142"/>
        <v>1808099.6170356504</v>
      </c>
      <c r="BZ53" s="37">
        <f t="shared" si="142"/>
        <v>1808099.6170356504</v>
      </c>
      <c r="CA53" s="37">
        <f t="shared" si="142"/>
        <v>1808099.6170356504</v>
      </c>
      <c r="CB53" s="37">
        <f t="shared" si="142"/>
        <v>1808099.6170356504</v>
      </c>
      <c r="CC53" s="37">
        <f t="shared" si="142"/>
        <v>1808099.6170356504</v>
      </c>
      <c r="CD53" s="37">
        <f t="shared" si="142"/>
        <v>1808099.6170356504</v>
      </c>
      <c r="CE53" s="37">
        <f t="shared" si="142"/>
        <v>1808099.6170356504</v>
      </c>
      <c r="CF53" s="37">
        <f t="shared" si="142"/>
        <v>1808099.6170356504</v>
      </c>
      <c r="CG53" s="37">
        <f t="shared" si="142"/>
        <v>1808099.6170356504</v>
      </c>
      <c r="CH53" s="37">
        <f t="shared" si="142"/>
        <v>1808099.6170356504</v>
      </c>
      <c r="CI53" s="37">
        <f t="shared" si="142"/>
        <v>1808099.6170356504</v>
      </c>
      <c r="CJ53" s="37">
        <f t="shared" si="142"/>
        <v>1808099.6170356504</v>
      </c>
      <c r="CK53" s="37">
        <f t="shared" si="142"/>
        <v>1808099.6170356504</v>
      </c>
      <c r="CL53" s="37">
        <f t="shared" si="142"/>
        <v>1808099.6170356504</v>
      </c>
      <c r="CM53" s="37">
        <f t="shared" si="142"/>
        <v>1808099.6170356504</v>
      </c>
      <c r="CN53" s="37">
        <f t="shared" si="142"/>
        <v>1808099.6170356504</v>
      </c>
      <c r="CO53" s="37">
        <f t="shared" si="142"/>
        <v>1808099.6170356504</v>
      </c>
      <c r="CP53" s="37">
        <f t="shared" si="142"/>
        <v>1808099.6170356504</v>
      </c>
      <c r="CQ53" s="37">
        <f t="shared" si="142"/>
        <v>1808099.6170356504</v>
      </c>
      <c r="CR53" s="37">
        <f t="shared" si="142"/>
        <v>1808099.6170356504</v>
      </c>
      <c r="CS53" s="37">
        <f t="shared" si="142"/>
        <v>1808099.6170356504</v>
      </c>
      <c r="CT53" s="37">
        <f t="shared" si="142"/>
        <v>1808099.6170356504</v>
      </c>
      <c r="CU53" s="37">
        <f t="shared" si="142"/>
        <v>1808099.6170356504</v>
      </c>
      <c r="CV53" s="37">
        <f t="shared" si="142"/>
        <v>1808099.6170356504</v>
      </c>
      <c r="CW53" s="37">
        <f t="shared" si="142"/>
        <v>1808099.6170356504</v>
      </c>
      <c r="CX53" s="37">
        <f t="shared" si="142"/>
        <v>1808099.6170356504</v>
      </c>
      <c r="CY53" s="37">
        <f t="shared" si="142"/>
        <v>1808099.6170356504</v>
      </c>
      <c r="CZ53" s="37">
        <f t="shared" si="142"/>
        <v>1808099.6170356504</v>
      </c>
      <c r="DA53" s="37">
        <f t="shared" si="142"/>
        <v>1808099.6170356504</v>
      </c>
      <c r="DB53" s="37">
        <f t="shared" si="142"/>
        <v>1808099.6170356504</v>
      </c>
      <c r="DC53" s="37">
        <f t="shared" si="142"/>
        <v>1808099.6170356504</v>
      </c>
      <c r="DD53" s="37">
        <f t="shared" si="142"/>
        <v>1808099.6170356504</v>
      </c>
      <c r="DE53" s="37">
        <f t="shared" si="142"/>
        <v>1808099.6170356504</v>
      </c>
      <c r="DF53" s="37">
        <f t="shared" si="142"/>
        <v>1808099.6170356504</v>
      </c>
      <c r="DG53" s="37">
        <f t="shared" si="142"/>
        <v>1808099.6170356504</v>
      </c>
      <c r="DH53" s="37">
        <f t="shared" si="142"/>
        <v>1808099.6170356504</v>
      </c>
      <c r="DI53" s="37">
        <f t="shared" si="142"/>
        <v>1808099.6170356504</v>
      </c>
      <c r="DJ53" s="37">
        <f t="shared" si="142"/>
        <v>1808099.6170356504</v>
      </c>
      <c r="DK53" s="37">
        <f t="shared" si="142"/>
        <v>1808099.6170356504</v>
      </c>
      <c r="DL53" s="37">
        <f t="shared" si="142"/>
        <v>1808099.6170356504</v>
      </c>
      <c r="DM53" s="37">
        <f t="shared" si="142"/>
        <v>1808099.6170356504</v>
      </c>
      <c r="DN53" s="37">
        <f t="shared" si="142"/>
        <v>1808099.6170356504</v>
      </c>
      <c r="DO53" s="37">
        <f t="shared" si="142"/>
        <v>1808099.6170356504</v>
      </c>
      <c r="DP53" s="37">
        <f t="shared" si="142"/>
        <v>1808099.6170356504</v>
      </c>
      <c r="DQ53" s="37">
        <f t="shared" si="142"/>
        <v>1808099.6170356504</v>
      </c>
      <c r="DR53" s="37">
        <f t="shared" si="142"/>
        <v>1808099.6170356504</v>
      </c>
      <c r="DS53" s="37">
        <f t="shared" si="142"/>
        <v>1808099.6170356504</v>
      </c>
      <c r="DT53" s="37">
        <f t="shared" si="142"/>
        <v>1808099.6170356504</v>
      </c>
      <c r="DU53" s="37">
        <f t="shared" si="142"/>
        <v>1808099.6170356504</v>
      </c>
      <c r="DV53" s="37">
        <f t="shared" si="142"/>
        <v>1808099.6170356504</v>
      </c>
      <c r="DW53" s="37">
        <f t="shared" si="142"/>
        <v>1808099.6170356504</v>
      </c>
      <c r="DX53" s="37">
        <f t="shared" si="142"/>
        <v>1808099.6170356504</v>
      </c>
      <c r="DY53" s="37">
        <f t="shared" si="142"/>
        <v>1808099.6170356504</v>
      </c>
      <c r="DZ53" s="37">
        <f t="shared" si="142"/>
        <v>1808099.6170356504</v>
      </c>
      <c r="EA53" s="37">
        <f t="shared" si="142"/>
        <v>1808099.6170356504</v>
      </c>
      <c r="EB53" s="37">
        <f t="shared" si="142"/>
        <v>1808099.6170356504</v>
      </c>
      <c r="EC53" s="37">
        <f t="shared" si="142"/>
        <v>1808099.6170356504</v>
      </c>
      <c r="ED53" s="37">
        <f t="shared" si="142"/>
        <v>1808099.6170356504</v>
      </c>
      <c r="EE53" s="37">
        <f t="shared" si="142"/>
        <v>1808099.6170356504</v>
      </c>
      <c r="EF53" s="37">
        <f t="shared" ref="EF53:GQ53" si="143">EE53+EF52</f>
        <v>1808099.6170356504</v>
      </c>
      <c r="EG53" s="37">
        <f t="shared" si="143"/>
        <v>1808099.6170356504</v>
      </c>
      <c r="EH53" s="37">
        <f t="shared" si="143"/>
        <v>1808099.6170356504</v>
      </c>
      <c r="EI53" s="37">
        <f t="shared" si="143"/>
        <v>1808099.6170356504</v>
      </c>
      <c r="EJ53" s="37">
        <f t="shared" si="143"/>
        <v>1808099.6170356504</v>
      </c>
      <c r="EK53" s="37">
        <f t="shared" si="143"/>
        <v>1808099.6170356504</v>
      </c>
      <c r="EL53" s="37">
        <f t="shared" si="143"/>
        <v>1808099.6170356504</v>
      </c>
      <c r="EM53" s="37">
        <f t="shared" si="143"/>
        <v>1808099.6170356504</v>
      </c>
      <c r="EN53" s="37">
        <f t="shared" si="143"/>
        <v>1808099.6170356504</v>
      </c>
      <c r="EO53" s="37">
        <f t="shared" si="143"/>
        <v>1808099.6170356504</v>
      </c>
      <c r="EP53" s="37">
        <f t="shared" si="143"/>
        <v>1808099.6170356504</v>
      </c>
      <c r="EQ53" s="37">
        <f t="shared" si="143"/>
        <v>1808099.6170356504</v>
      </c>
      <c r="ER53" s="37">
        <f t="shared" si="143"/>
        <v>1808099.6170356504</v>
      </c>
      <c r="ES53" s="37">
        <f t="shared" si="143"/>
        <v>1808099.6170356504</v>
      </c>
      <c r="ET53" s="37">
        <f t="shared" si="143"/>
        <v>1808099.6170356504</v>
      </c>
      <c r="EU53" s="37">
        <f t="shared" si="143"/>
        <v>1808099.6170356504</v>
      </c>
      <c r="EV53" s="37">
        <f t="shared" si="143"/>
        <v>1808099.6170356504</v>
      </c>
      <c r="EW53" s="37">
        <f t="shared" si="143"/>
        <v>1808099.6170356504</v>
      </c>
      <c r="EX53" s="37">
        <f t="shared" si="143"/>
        <v>1808099.6170356504</v>
      </c>
      <c r="EY53" s="37">
        <f t="shared" si="143"/>
        <v>1808099.6170356504</v>
      </c>
      <c r="EZ53" s="37">
        <f t="shared" si="143"/>
        <v>1808099.6170356504</v>
      </c>
      <c r="FA53" s="37">
        <f t="shared" si="143"/>
        <v>1808099.6170356504</v>
      </c>
      <c r="FB53" s="37">
        <f t="shared" si="143"/>
        <v>1808099.6170356504</v>
      </c>
      <c r="FC53" s="37">
        <f t="shared" si="143"/>
        <v>1808099.6170356504</v>
      </c>
      <c r="FD53" s="37">
        <f t="shared" si="143"/>
        <v>1808099.6170356504</v>
      </c>
      <c r="FE53" s="37">
        <f t="shared" si="143"/>
        <v>1808099.6170356504</v>
      </c>
      <c r="FF53" s="37">
        <f t="shared" si="143"/>
        <v>1808099.6170356504</v>
      </c>
      <c r="FG53" s="37">
        <f t="shared" si="143"/>
        <v>1808099.6170356504</v>
      </c>
      <c r="FH53" s="37">
        <f t="shared" si="143"/>
        <v>1808099.6170356504</v>
      </c>
      <c r="FI53" s="37">
        <f t="shared" si="143"/>
        <v>1808099.6170356504</v>
      </c>
      <c r="FJ53" s="37">
        <f t="shared" si="143"/>
        <v>1808099.6170356504</v>
      </c>
      <c r="FK53" s="37">
        <f t="shared" si="143"/>
        <v>1808099.6170356504</v>
      </c>
      <c r="FL53" s="37">
        <f t="shared" si="143"/>
        <v>1808099.6170356504</v>
      </c>
      <c r="FM53" s="37">
        <f t="shared" si="143"/>
        <v>1808099.6170356504</v>
      </c>
      <c r="FN53" s="37">
        <f t="shared" si="143"/>
        <v>1808099.6170356504</v>
      </c>
      <c r="FO53" s="37">
        <f t="shared" si="143"/>
        <v>1808099.6170356504</v>
      </c>
      <c r="FP53" s="37">
        <f t="shared" si="143"/>
        <v>1808099.6170356504</v>
      </c>
      <c r="FQ53" s="37">
        <f t="shared" si="143"/>
        <v>1808099.6170356504</v>
      </c>
      <c r="FR53" s="37">
        <f t="shared" si="143"/>
        <v>1808099.6170356504</v>
      </c>
      <c r="FS53" s="37">
        <f t="shared" si="143"/>
        <v>1808099.6170356504</v>
      </c>
      <c r="FT53" s="37">
        <f t="shared" si="143"/>
        <v>1808099.6170356504</v>
      </c>
      <c r="FU53" s="37">
        <f t="shared" si="143"/>
        <v>1808099.6170356504</v>
      </c>
      <c r="FV53" s="37">
        <f t="shared" si="143"/>
        <v>1808099.6170356504</v>
      </c>
      <c r="FW53" s="37">
        <f t="shared" si="143"/>
        <v>1808099.6170356504</v>
      </c>
      <c r="FX53" s="37">
        <f t="shared" si="143"/>
        <v>1808099.6170356504</v>
      </c>
      <c r="FY53" s="37">
        <f t="shared" si="143"/>
        <v>1808099.6170356504</v>
      </c>
      <c r="FZ53" s="37">
        <f t="shared" si="143"/>
        <v>1808099.6170356504</v>
      </c>
      <c r="GA53" s="37">
        <f t="shared" si="143"/>
        <v>1808099.6170356504</v>
      </c>
      <c r="GB53" s="37">
        <f t="shared" si="143"/>
        <v>1808099.6170356504</v>
      </c>
      <c r="GC53" s="37">
        <f t="shared" si="143"/>
        <v>1808099.6170356504</v>
      </c>
      <c r="GD53" s="37">
        <f t="shared" si="143"/>
        <v>1808099.6170356504</v>
      </c>
      <c r="GE53" s="37">
        <f t="shared" si="143"/>
        <v>1808099.6170356504</v>
      </c>
      <c r="GF53" s="37">
        <f t="shared" si="143"/>
        <v>1808099.6170356504</v>
      </c>
      <c r="GG53" s="37">
        <f t="shared" si="143"/>
        <v>1808099.6170356504</v>
      </c>
      <c r="GH53" s="37">
        <f t="shared" si="143"/>
        <v>1808099.6170356504</v>
      </c>
      <c r="GI53" s="37">
        <f t="shared" si="143"/>
        <v>1808099.6170356504</v>
      </c>
      <c r="GJ53" s="37">
        <f t="shared" si="143"/>
        <v>1808099.6170356504</v>
      </c>
      <c r="GK53" s="37">
        <f t="shared" si="143"/>
        <v>1808099.6170356504</v>
      </c>
      <c r="GL53" s="37">
        <f t="shared" si="143"/>
        <v>1808099.6170356504</v>
      </c>
      <c r="GM53" s="37">
        <f t="shared" si="143"/>
        <v>1808099.6170356504</v>
      </c>
      <c r="GN53" s="37">
        <f t="shared" si="143"/>
        <v>1808099.6170356504</v>
      </c>
      <c r="GO53" s="37">
        <f t="shared" si="143"/>
        <v>1808099.6170356504</v>
      </c>
      <c r="GP53" s="37">
        <f t="shared" si="143"/>
        <v>1808099.6170356504</v>
      </c>
      <c r="GQ53" s="37">
        <f t="shared" si="143"/>
        <v>1808099.6170356504</v>
      </c>
      <c r="GR53" s="37">
        <f t="shared" ref="GR53:JC53" si="144">GQ53+GR52</f>
        <v>1808099.6170356504</v>
      </c>
      <c r="GS53" s="37">
        <f t="shared" si="144"/>
        <v>1808099.6170356504</v>
      </c>
      <c r="GT53" s="37">
        <f t="shared" si="144"/>
        <v>1808099.6170356504</v>
      </c>
      <c r="GU53" s="37">
        <f t="shared" si="144"/>
        <v>1808099.6170356504</v>
      </c>
      <c r="GV53" s="37">
        <f t="shared" si="144"/>
        <v>1808099.6170356504</v>
      </c>
      <c r="GW53" s="37">
        <f t="shared" si="144"/>
        <v>1808099.6170356504</v>
      </c>
      <c r="GX53" s="37">
        <f t="shared" si="144"/>
        <v>1808099.6170356504</v>
      </c>
      <c r="GY53" s="37">
        <f t="shared" si="144"/>
        <v>1808099.6170356504</v>
      </c>
      <c r="GZ53" s="37">
        <f t="shared" si="144"/>
        <v>1808099.6170356504</v>
      </c>
      <c r="HA53" s="37">
        <f t="shared" si="144"/>
        <v>1808099.6170356504</v>
      </c>
      <c r="HB53" s="37">
        <f t="shared" si="144"/>
        <v>1808099.6170356504</v>
      </c>
      <c r="HC53" s="37">
        <f t="shared" si="144"/>
        <v>1808099.6170356504</v>
      </c>
      <c r="HD53" s="37">
        <f t="shared" si="144"/>
        <v>1808099.6170356504</v>
      </c>
      <c r="HE53" s="37">
        <f t="shared" si="144"/>
        <v>1808099.6170356504</v>
      </c>
      <c r="HF53" s="37">
        <f t="shared" si="144"/>
        <v>1808099.6170356504</v>
      </c>
      <c r="HG53" s="37">
        <f t="shared" si="144"/>
        <v>1808099.6170356504</v>
      </c>
      <c r="HH53" s="37">
        <f t="shared" si="144"/>
        <v>1808099.6170356504</v>
      </c>
      <c r="HI53" s="37">
        <f t="shared" si="144"/>
        <v>1808099.6170356504</v>
      </c>
      <c r="HJ53" s="37">
        <f t="shared" si="144"/>
        <v>1808099.6170356504</v>
      </c>
      <c r="HK53" s="37">
        <f t="shared" si="144"/>
        <v>1808099.6170356504</v>
      </c>
      <c r="HL53" s="37">
        <f t="shared" si="144"/>
        <v>1808099.6170356504</v>
      </c>
      <c r="HM53" s="37">
        <f t="shared" si="144"/>
        <v>1808099.6170356504</v>
      </c>
      <c r="HN53" s="37">
        <f t="shared" si="144"/>
        <v>1808099.6170356504</v>
      </c>
      <c r="HO53" s="37">
        <f t="shared" si="144"/>
        <v>1808099.6170356504</v>
      </c>
      <c r="HP53" s="37">
        <f t="shared" si="144"/>
        <v>1808099.6170356504</v>
      </c>
      <c r="HQ53" s="37">
        <f t="shared" si="144"/>
        <v>1808099.6170356504</v>
      </c>
      <c r="HR53" s="37">
        <f t="shared" si="144"/>
        <v>1808099.6170356504</v>
      </c>
      <c r="HS53" s="37">
        <f t="shared" si="144"/>
        <v>1808099.6170356504</v>
      </c>
      <c r="HT53" s="37">
        <f t="shared" si="144"/>
        <v>1808099.6170356504</v>
      </c>
      <c r="HU53" s="37">
        <f t="shared" si="144"/>
        <v>1808099.6170356504</v>
      </c>
      <c r="HV53" s="37">
        <f t="shared" si="144"/>
        <v>1808099.6170356504</v>
      </c>
      <c r="HW53" s="37">
        <f t="shared" si="144"/>
        <v>1808099.6170356504</v>
      </c>
      <c r="HX53" s="37">
        <f t="shared" si="144"/>
        <v>1808099.6170356504</v>
      </c>
      <c r="HY53" s="37">
        <f t="shared" si="144"/>
        <v>1808099.6170356504</v>
      </c>
      <c r="HZ53" s="37">
        <f t="shared" si="144"/>
        <v>1808099.6170356504</v>
      </c>
      <c r="IA53" s="37">
        <f t="shared" si="144"/>
        <v>1808099.6170356504</v>
      </c>
      <c r="IB53" s="37">
        <f t="shared" si="144"/>
        <v>1808099.6170356504</v>
      </c>
      <c r="IC53" s="37">
        <f t="shared" si="144"/>
        <v>1808099.6170356504</v>
      </c>
      <c r="ID53" s="37">
        <f t="shared" si="144"/>
        <v>1808099.6170356504</v>
      </c>
      <c r="IE53" s="37">
        <f t="shared" si="144"/>
        <v>1808099.6170356504</v>
      </c>
      <c r="IF53" s="37">
        <f t="shared" si="144"/>
        <v>1808099.6170356504</v>
      </c>
      <c r="IG53" s="37">
        <f t="shared" si="144"/>
        <v>1808099.6170356504</v>
      </c>
      <c r="IH53" s="37">
        <f t="shared" si="144"/>
        <v>1808099.6170356504</v>
      </c>
      <c r="II53" s="37">
        <f t="shared" si="144"/>
        <v>1808099.6170356504</v>
      </c>
      <c r="IJ53" s="37">
        <f t="shared" si="144"/>
        <v>1808099.6170356504</v>
      </c>
      <c r="IK53" s="37">
        <f t="shared" si="144"/>
        <v>1808099.6170356504</v>
      </c>
      <c r="IL53" s="37">
        <f t="shared" si="144"/>
        <v>1808099.6170356504</v>
      </c>
      <c r="IM53" s="37">
        <f t="shared" si="144"/>
        <v>1808099.6170356504</v>
      </c>
      <c r="IN53" s="37">
        <f t="shared" si="144"/>
        <v>1808099.6170356504</v>
      </c>
      <c r="IO53" s="37">
        <f t="shared" si="144"/>
        <v>1808099.6170356504</v>
      </c>
      <c r="IP53" s="37">
        <f t="shared" si="144"/>
        <v>1808099.6170356504</v>
      </c>
      <c r="IQ53" s="37">
        <f t="shared" si="144"/>
        <v>1808099.6170356504</v>
      </c>
      <c r="IR53" s="37">
        <f t="shared" si="144"/>
        <v>1808099.6170356504</v>
      </c>
      <c r="IS53" s="37">
        <f t="shared" si="144"/>
        <v>1808099.6170356504</v>
      </c>
      <c r="IT53" s="37">
        <f t="shared" si="144"/>
        <v>1808099.6170356504</v>
      </c>
      <c r="IU53" s="37">
        <f t="shared" si="144"/>
        <v>1808099.6170356504</v>
      </c>
      <c r="IV53" s="37">
        <f t="shared" si="144"/>
        <v>1808099.6170356504</v>
      </c>
      <c r="IW53" s="37">
        <f t="shared" si="144"/>
        <v>1808099.6170356504</v>
      </c>
      <c r="IX53" s="37">
        <f t="shared" si="144"/>
        <v>1808099.6170356504</v>
      </c>
      <c r="IY53" s="37">
        <f t="shared" si="144"/>
        <v>1808099.6170356504</v>
      </c>
      <c r="IZ53" s="37">
        <f t="shared" si="144"/>
        <v>1808099.6170356504</v>
      </c>
      <c r="JA53" s="37">
        <f t="shared" si="144"/>
        <v>1808099.6170356504</v>
      </c>
      <c r="JB53" s="37">
        <f t="shared" si="144"/>
        <v>1808099.6170356504</v>
      </c>
      <c r="JC53" s="37">
        <f t="shared" si="144"/>
        <v>1808099.6170356504</v>
      </c>
      <c r="JD53" s="37">
        <f t="shared" ref="JD53:KG53" si="145">JC53+JD52</f>
        <v>1808099.6170356504</v>
      </c>
      <c r="JE53" s="37">
        <f t="shared" si="145"/>
        <v>1808099.6170356504</v>
      </c>
      <c r="JF53" s="37">
        <f t="shared" si="145"/>
        <v>1808099.6170356504</v>
      </c>
      <c r="JG53" s="37">
        <f t="shared" si="145"/>
        <v>1808099.6170356504</v>
      </c>
      <c r="JH53" s="37">
        <f t="shared" si="145"/>
        <v>1808099.6170356504</v>
      </c>
      <c r="JI53" s="37">
        <f t="shared" si="145"/>
        <v>1808099.6170356504</v>
      </c>
      <c r="JJ53" s="37">
        <f t="shared" si="145"/>
        <v>1808099.6170356504</v>
      </c>
      <c r="JK53" s="37">
        <f t="shared" si="145"/>
        <v>1808099.6170356504</v>
      </c>
      <c r="JL53" s="37">
        <f t="shared" si="145"/>
        <v>1808099.6170356504</v>
      </c>
      <c r="JM53" s="37">
        <f t="shared" si="145"/>
        <v>1808099.6170356504</v>
      </c>
      <c r="JN53" s="37">
        <f t="shared" si="145"/>
        <v>1808099.6170356504</v>
      </c>
      <c r="JO53" s="37">
        <f t="shared" si="145"/>
        <v>1808099.6170356504</v>
      </c>
      <c r="JP53" s="37">
        <f t="shared" si="145"/>
        <v>1808099.6170356504</v>
      </c>
      <c r="JQ53" s="37">
        <f t="shared" si="145"/>
        <v>1808099.6170356504</v>
      </c>
      <c r="JR53" s="37">
        <f t="shared" si="145"/>
        <v>1808099.6170356504</v>
      </c>
      <c r="JS53" s="37">
        <f t="shared" si="145"/>
        <v>1808099.6170356504</v>
      </c>
      <c r="JT53" s="37">
        <f t="shared" si="145"/>
        <v>1808099.6170356504</v>
      </c>
      <c r="JU53" s="37">
        <f t="shared" si="145"/>
        <v>1808099.6170356504</v>
      </c>
      <c r="JV53" s="37">
        <f t="shared" si="145"/>
        <v>1808099.6170356504</v>
      </c>
      <c r="JW53" s="37">
        <f t="shared" si="145"/>
        <v>1808099.6170356504</v>
      </c>
      <c r="JX53" s="37">
        <f t="shared" si="145"/>
        <v>1808099.6170356504</v>
      </c>
      <c r="JY53" s="37">
        <f t="shared" si="145"/>
        <v>1808099.6170356504</v>
      </c>
      <c r="JZ53" s="37">
        <f t="shared" si="145"/>
        <v>1808099.6170356504</v>
      </c>
      <c r="KA53" s="37">
        <f t="shared" si="145"/>
        <v>1808099.6170356504</v>
      </c>
      <c r="KB53" s="37">
        <f t="shared" si="145"/>
        <v>1808099.6170356504</v>
      </c>
      <c r="KC53" s="37">
        <f t="shared" si="145"/>
        <v>1808099.6170356504</v>
      </c>
      <c r="KD53" s="37">
        <f t="shared" si="145"/>
        <v>1808099.6170356504</v>
      </c>
      <c r="KE53" s="37">
        <f t="shared" si="145"/>
        <v>1808099.6170356504</v>
      </c>
      <c r="KF53" s="37">
        <f t="shared" si="145"/>
        <v>1808099.6170356504</v>
      </c>
      <c r="KG53" s="38">
        <f t="shared" si="145"/>
        <v>1808099.6170356504</v>
      </c>
    </row>
    <row r="54" spans="1:293" s="1" customFormat="1" outlineLevel="1">
      <c r="B54" s="477" t="s">
        <v>717</v>
      </c>
      <c r="C54" s="60" t="s">
        <v>712</v>
      </c>
      <c r="D54" s="61">
        <f t="shared" si="135"/>
        <v>3553.1974999999948</v>
      </c>
      <c r="E54" s="33">
        <f t="shared" ref="E54:BP54" si="146">E50-E52</f>
        <v>18128.139500064091</v>
      </c>
      <c r="F54" s="34">
        <f t="shared" si="146"/>
        <v>2471.5239287930599</v>
      </c>
      <c r="G54" s="34">
        <f t="shared" si="146"/>
        <v>4562.9089201788811</v>
      </c>
      <c r="H54" s="34">
        <f t="shared" si="146"/>
        <v>3341.4588203324674</v>
      </c>
      <c r="I54" s="34">
        <f t="shared" si="146"/>
        <v>6625.4838595415313</v>
      </c>
      <c r="J54" s="34">
        <f t="shared" si="146"/>
        <v>-8567.7671053235899</v>
      </c>
      <c r="K54" s="34">
        <f t="shared" si="146"/>
        <v>5656.9765354579322</v>
      </c>
      <c r="L54" s="34">
        <f t="shared" si="146"/>
        <v>2195.9246147292797</v>
      </c>
      <c r="M54" s="34">
        <f t="shared" si="146"/>
        <v>7095.6991044825882</v>
      </c>
      <c r="N54" s="34">
        <f t="shared" si="146"/>
        <v>-2824.789706480009</v>
      </c>
      <c r="O54" s="34">
        <f t="shared" si="146"/>
        <v>4633.0526619804223</v>
      </c>
      <c r="P54" s="34">
        <f t="shared" si="146"/>
        <v>3556.0092657244531</v>
      </c>
      <c r="Q54" s="34">
        <f t="shared" si="146"/>
        <v>3883.5459152103613</v>
      </c>
      <c r="R54" s="34">
        <f t="shared" si="146"/>
        <v>-8741.0497554393733</v>
      </c>
      <c r="S54" s="34">
        <f t="shared" si="146"/>
        <v>212.60662706528456</v>
      </c>
      <c r="T54" s="34">
        <f t="shared" si="146"/>
        <v>-5267.2605742750384</v>
      </c>
      <c r="U54" s="34">
        <f t="shared" si="146"/>
        <v>2823.3019615556113</v>
      </c>
      <c r="V54" s="34">
        <f t="shared" si="146"/>
        <v>-3259.7547219791886</v>
      </c>
      <c r="W54" s="34">
        <f t="shared" si="146"/>
        <v>-11694.720852108687</v>
      </c>
      <c r="X54" s="34">
        <f t="shared" si="146"/>
        <v>-2702.510253304772</v>
      </c>
      <c r="Y54" s="34">
        <f t="shared" si="146"/>
        <v>-1052.0575136957705</v>
      </c>
      <c r="Z54" s="34">
        <f t="shared" si="146"/>
        <v>1804.5215566920415</v>
      </c>
      <c r="AA54" s="34">
        <f t="shared" si="146"/>
        <v>1246.3647295483606</v>
      </c>
      <c r="AB54" s="34">
        <f t="shared" si="146"/>
        <v>3036.8121624275227</v>
      </c>
      <c r="AC54" s="34">
        <f t="shared" si="146"/>
        <v>376.99285576331022</v>
      </c>
      <c r="AD54" s="34">
        <f t="shared" si="146"/>
        <v>-2535.727618558758</v>
      </c>
      <c r="AE54" s="34">
        <f t="shared" si="146"/>
        <v>-3141.1199171167355</v>
      </c>
      <c r="AF54" s="34">
        <f t="shared" si="146"/>
        <v>-1180.7731335828503</v>
      </c>
      <c r="AG54" s="34">
        <f t="shared" si="146"/>
        <v>3399.6402773757763</v>
      </c>
      <c r="AH54" s="34">
        <f t="shared" si="146"/>
        <v>-2650.8536122278747</v>
      </c>
      <c r="AI54" s="34">
        <f t="shared" si="146"/>
        <v>2239.2541713826031</v>
      </c>
      <c r="AJ54" s="34">
        <f t="shared" si="146"/>
        <v>-8975.2677457422542</v>
      </c>
      <c r="AK54" s="34">
        <f t="shared" si="146"/>
        <v>2584.2348998096022</v>
      </c>
      <c r="AL54" s="34">
        <f t="shared" si="146"/>
        <v>2814.9938205391882</v>
      </c>
      <c r="AM54" s="34">
        <f t="shared" si="146"/>
        <v>152.50491533212335</v>
      </c>
      <c r="AN54" s="34">
        <f t="shared" si="146"/>
        <v>159.18101307511097</v>
      </c>
      <c r="AO54" s="34">
        <f t="shared" si="146"/>
        <v>7653.1069946200842</v>
      </c>
      <c r="AP54" s="34">
        <f t="shared" si="146"/>
        <v>4317.4179547289787</v>
      </c>
      <c r="AQ54" s="34">
        <f t="shared" si="146"/>
        <v>-1621.7234806620436</v>
      </c>
      <c r="AR54" s="34">
        <f t="shared" si="146"/>
        <v>-997.32674431940177</v>
      </c>
      <c r="AS54" s="34">
        <f t="shared" si="146"/>
        <v>-1882.1478776043768</v>
      </c>
      <c r="AT54" s="34">
        <f t="shared" si="146"/>
        <v>-1185.0526618779404</v>
      </c>
      <c r="AU54" s="34">
        <f t="shared" si="146"/>
        <v>2854.3484924456498</v>
      </c>
      <c r="AV54" s="34">
        <f t="shared" si="146"/>
        <v>1961.0679834269358</v>
      </c>
      <c r="AW54" s="34">
        <f t="shared" si="146"/>
        <v>139.98158117042476</v>
      </c>
      <c r="AX54" s="34">
        <f t="shared" si="146"/>
        <v>2334.0949907327631</v>
      </c>
      <c r="AY54" s="34">
        <f t="shared" si="146"/>
        <v>1673.8567666666604</v>
      </c>
      <c r="AZ54" s="34">
        <f t="shared" si="146"/>
        <v>-133.78323333333174</v>
      </c>
      <c r="BA54" s="34">
        <f t="shared" si="146"/>
        <v>1414.2600999999995</v>
      </c>
      <c r="BB54" s="34">
        <f t="shared" si="146"/>
        <v>-769.73450000000594</v>
      </c>
      <c r="BC54" s="34">
        <f t="shared" si="146"/>
        <v>1120.587029354454</v>
      </c>
      <c r="BD54" s="34">
        <f t="shared" si="146"/>
        <v>3667.0813074074067</v>
      </c>
      <c r="BE54" s="34">
        <f t="shared" si="146"/>
        <v>-15117.613164197537</v>
      </c>
      <c r="BF54" s="34">
        <f t="shared" si="146"/>
        <v>2557.2482709464966</v>
      </c>
      <c r="BG54" s="34">
        <f t="shared" si="146"/>
        <v>3601.1737406570574</v>
      </c>
      <c r="BH54" s="34">
        <f t="shared" si="146"/>
        <v>-2630.0879885691829</v>
      </c>
      <c r="BI54" s="34">
        <f t="shared" si="146"/>
        <v>2481.4832618611727</v>
      </c>
      <c r="BJ54" s="34">
        <f t="shared" si="146"/>
        <v>2512.3342084170799</v>
      </c>
      <c r="BK54" s="34">
        <f t="shared" si="146"/>
        <v>1882.4574999999932</v>
      </c>
      <c r="BL54" s="34">
        <f t="shared" si="146"/>
        <v>1330.6174999999967</v>
      </c>
      <c r="BM54" s="34">
        <f t="shared" si="146"/>
        <v>2649.8774999999987</v>
      </c>
      <c r="BN54" s="206">
        <f t="shared" si="146"/>
        <v>3553.1974999999948</v>
      </c>
      <c r="BO54" s="34">
        <f t="shared" si="146"/>
        <v>3667.6674999999996</v>
      </c>
      <c r="BP54" s="34">
        <f t="shared" si="146"/>
        <v>2831.6074999999983</v>
      </c>
      <c r="BQ54" s="34">
        <f t="shared" ref="BQ54:EB54" si="147">BQ50-BQ52</f>
        <v>25836.2</v>
      </c>
      <c r="BR54" s="34">
        <f t="shared" si="147"/>
        <v>25336.2</v>
      </c>
      <c r="BS54" s="34">
        <f t="shared" si="147"/>
        <v>25336.2</v>
      </c>
      <c r="BT54" s="34">
        <f t="shared" si="147"/>
        <v>25336.2</v>
      </c>
      <c r="BU54" s="34">
        <f t="shared" si="147"/>
        <v>25336.2</v>
      </c>
      <c r="BV54" s="34">
        <f t="shared" si="147"/>
        <v>25336.2</v>
      </c>
      <c r="BW54" s="34">
        <f t="shared" si="147"/>
        <v>25223.200000000001</v>
      </c>
      <c r="BX54" s="34">
        <f t="shared" si="147"/>
        <v>25223.200000000001</v>
      </c>
      <c r="BY54" s="34">
        <f t="shared" si="147"/>
        <v>25223.200000000001</v>
      </c>
      <c r="BZ54" s="34">
        <f t="shared" si="147"/>
        <v>25223.200000000001</v>
      </c>
      <c r="CA54" s="34">
        <f t="shared" si="147"/>
        <v>25223.200000000001</v>
      </c>
      <c r="CB54" s="34">
        <f t="shared" si="147"/>
        <v>25223.200000000001</v>
      </c>
      <c r="CC54" s="34">
        <f t="shared" si="147"/>
        <v>25223.200000000001</v>
      </c>
      <c r="CD54" s="34">
        <f t="shared" si="147"/>
        <v>25223.200000000001</v>
      </c>
      <c r="CE54" s="34">
        <f t="shared" si="147"/>
        <v>25223.200000000001</v>
      </c>
      <c r="CF54" s="34">
        <f t="shared" si="147"/>
        <v>25223.200000000001</v>
      </c>
      <c r="CG54" s="34">
        <f t="shared" si="147"/>
        <v>25223.200000000001</v>
      </c>
      <c r="CH54" s="34">
        <f t="shared" si="147"/>
        <v>25223.200000000001</v>
      </c>
      <c r="CI54" s="34">
        <f t="shared" si="147"/>
        <v>25162.2</v>
      </c>
      <c r="CJ54" s="34">
        <f t="shared" si="147"/>
        <v>25162.2</v>
      </c>
      <c r="CK54" s="34">
        <f t="shared" si="147"/>
        <v>25162.2</v>
      </c>
      <c r="CL54" s="34">
        <f t="shared" si="147"/>
        <v>25162.2</v>
      </c>
      <c r="CM54" s="34">
        <f t="shared" si="147"/>
        <v>25162.2</v>
      </c>
      <c r="CN54" s="34">
        <f t="shared" si="147"/>
        <v>25162.2</v>
      </c>
      <c r="CO54" s="34">
        <f t="shared" si="147"/>
        <v>25162.2</v>
      </c>
      <c r="CP54" s="34">
        <f t="shared" si="147"/>
        <v>25162.2</v>
      </c>
      <c r="CQ54" s="34">
        <f t="shared" si="147"/>
        <v>25162.2</v>
      </c>
      <c r="CR54" s="34">
        <f t="shared" si="147"/>
        <v>25162.2</v>
      </c>
      <c r="CS54" s="34">
        <f t="shared" si="147"/>
        <v>25162.2</v>
      </c>
      <c r="CT54" s="34">
        <f t="shared" si="147"/>
        <v>25162.2</v>
      </c>
      <c r="CU54" s="34">
        <f t="shared" si="147"/>
        <v>25170.2</v>
      </c>
      <c r="CV54" s="34">
        <f t="shared" si="147"/>
        <v>25170.2</v>
      </c>
      <c r="CW54" s="34">
        <f t="shared" si="147"/>
        <v>25170.2</v>
      </c>
      <c r="CX54" s="34">
        <f t="shared" si="147"/>
        <v>25170.2</v>
      </c>
      <c r="CY54" s="34">
        <f t="shared" si="147"/>
        <v>25170.2</v>
      </c>
      <c r="CZ54" s="34">
        <f t="shared" si="147"/>
        <v>25170.2</v>
      </c>
      <c r="DA54" s="34">
        <f t="shared" si="147"/>
        <v>25170.2</v>
      </c>
      <c r="DB54" s="34">
        <f t="shared" si="147"/>
        <v>25170.2</v>
      </c>
      <c r="DC54" s="34">
        <f t="shared" si="147"/>
        <v>25170.2</v>
      </c>
      <c r="DD54" s="34">
        <f t="shared" si="147"/>
        <v>25170.2</v>
      </c>
      <c r="DE54" s="34">
        <f t="shared" si="147"/>
        <v>25170.2</v>
      </c>
      <c r="DF54" s="34">
        <f t="shared" si="147"/>
        <v>25170.2</v>
      </c>
      <c r="DG54" s="34">
        <f t="shared" si="147"/>
        <v>25255.200000000001</v>
      </c>
      <c r="DH54" s="34">
        <f t="shared" si="147"/>
        <v>25255.200000000001</v>
      </c>
      <c r="DI54" s="34">
        <f t="shared" si="147"/>
        <v>21784.23</v>
      </c>
      <c r="DJ54" s="34">
        <f t="shared" si="147"/>
        <v>21784.23</v>
      </c>
      <c r="DK54" s="34">
        <f t="shared" si="147"/>
        <v>22004.23</v>
      </c>
      <c r="DL54" s="34">
        <f t="shared" si="147"/>
        <v>22004.23</v>
      </c>
      <c r="DM54" s="34">
        <f t="shared" si="147"/>
        <v>22004.23</v>
      </c>
      <c r="DN54" s="34">
        <f t="shared" si="147"/>
        <v>22004.23</v>
      </c>
      <c r="DO54" s="34">
        <f t="shared" si="147"/>
        <v>22004.23</v>
      </c>
      <c r="DP54" s="34">
        <f t="shared" si="147"/>
        <v>22004.23</v>
      </c>
      <c r="DQ54" s="34">
        <f t="shared" si="147"/>
        <v>22004.23</v>
      </c>
      <c r="DR54" s="34">
        <f t="shared" si="147"/>
        <v>22004.23</v>
      </c>
      <c r="DS54" s="34">
        <f t="shared" si="147"/>
        <v>22099.23</v>
      </c>
      <c r="DT54" s="34">
        <f t="shared" si="147"/>
        <v>22099.23</v>
      </c>
      <c r="DU54" s="34">
        <f t="shared" si="147"/>
        <v>22099.23</v>
      </c>
      <c r="DV54" s="34">
        <f t="shared" si="147"/>
        <v>22099.23</v>
      </c>
      <c r="DW54" s="34">
        <f t="shared" si="147"/>
        <v>22099.23</v>
      </c>
      <c r="DX54" s="34">
        <f t="shared" si="147"/>
        <v>22099.23</v>
      </c>
      <c r="DY54" s="34">
        <f t="shared" si="147"/>
        <v>22099.23</v>
      </c>
      <c r="DZ54" s="34">
        <f t="shared" si="147"/>
        <v>22099.23</v>
      </c>
      <c r="EA54" s="34">
        <f t="shared" si="147"/>
        <v>22099.23</v>
      </c>
      <c r="EB54" s="34">
        <f t="shared" si="147"/>
        <v>22099.23</v>
      </c>
      <c r="EC54" s="34">
        <f t="shared" ref="EC54:GN54" si="148">EC50-EC52</f>
        <v>22099.23</v>
      </c>
      <c r="ED54" s="34">
        <f t="shared" si="148"/>
        <v>22099.23</v>
      </c>
      <c r="EE54" s="34">
        <f t="shared" si="148"/>
        <v>22198.23</v>
      </c>
      <c r="EF54" s="34">
        <f t="shared" si="148"/>
        <v>22198.23</v>
      </c>
      <c r="EG54" s="34">
        <f t="shared" si="148"/>
        <v>22198.23</v>
      </c>
      <c r="EH54" s="34">
        <f t="shared" si="148"/>
        <v>22198.23</v>
      </c>
      <c r="EI54" s="34">
        <f t="shared" si="148"/>
        <v>22198.23</v>
      </c>
      <c r="EJ54" s="34">
        <f t="shared" si="148"/>
        <v>22198.23</v>
      </c>
      <c r="EK54" s="34">
        <f t="shared" si="148"/>
        <v>22198.23</v>
      </c>
      <c r="EL54" s="34">
        <f t="shared" si="148"/>
        <v>22198.23</v>
      </c>
      <c r="EM54" s="34">
        <f t="shared" si="148"/>
        <v>22198.23</v>
      </c>
      <c r="EN54" s="34">
        <f t="shared" si="148"/>
        <v>22198.23</v>
      </c>
      <c r="EO54" s="34">
        <f t="shared" si="148"/>
        <v>22198.23</v>
      </c>
      <c r="EP54" s="34">
        <f t="shared" si="148"/>
        <v>22198.23</v>
      </c>
      <c r="EQ54" s="34">
        <f t="shared" si="148"/>
        <v>22294.23</v>
      </c>
      <c r="ER54" s="34">
        <f t="shared" si="148"/>
        <v>22294.23</v>
      </c>
      <c r="ES54" s="34">
        <f t="shared" si="148"/>
        <v>22294.23</v>
      </c>
      <c r="ET54" s="34">
        <f t="shared" si="148"/>
        <v>22294.23</v>
      </c>
      <c r="EU54" s="34">
        <f t="shared" si="148"/>
        <v>22294.23</v>
      </c>
      <c r="EV54" s="34">
        <f t="shared" si="148"/>
        <v>22294.23</v>
      </c>
      <c r="EW54" s="34">
        <f t="shared" si="148"/>
        <v>22294.23</v>
      </c>
      <c r="EX54" s="34">
        <f t="shared" si="148"/>
        <v>22294.23</v>
      </c>
      <c r="EY54" s="34">
        <f t="shared" si="148"/>
        <v>22294.23</v>
      </c>
      <c r="EZ54" s="34">
        <f t="shared" si="148"/>
        <v>22294.23</v>
      </c>
      <c r="FA54" s="34">
        <f t="shared" si="148"/>
        <v>22294.23</v>
      </c>
      <c r="FB54" s="34">
        <f t="shared" si="148"/>
        <v>22294.23</v>
      </c>
      <c r="FC54" s="34">
        <f t="shared" si="148"/>
        <v>22397.23</v>
      </c>
      <c r="FD54" s="34">
        <f t="shared" si="148"/>
        <v>22397.23</v>
      </c>
      <c r="FE54" s="34">
        <f t="shared" si="148"/>
        <v>22397.23</v>
      </c>
      <c r="FF54" s="34">
        <f t="shared" si="148"/>
        <v>22397.23</v>
      </c>
      <c r="FG54" s="34">
        <f t="shared" si="148"/>
        <v>23497.23</v>
      </c>
      <c r="FH54" s="34">
        <f t="shared" si="148"/>
        <v>23497.23</v>
      </c>
      <c r="FI54" s="34">
        <f t="shared" si="148"/>
        <v>23497.23</v>
      </c>
      <c r="FJ54" s="34">
        <f t="shared" si="148"/>
        <v>23497.23</v>
      </c>
      <c r="FK54" s="34">
        <f t="shared" si="148"/>
        <v>23497.23</v>
      </c>
      <c r="FL54" s="34">
        <f t="shared" si="148"/>
        <v>23497.23</v>
      </c>
      <c r="FM54" s="34">
        <f t="shared" si="148"/>
        <v>23497.23</v>
      </c>
      <c r="FN54" s="34">
        <f t="shared" si="148"/>
        <v>23497.23</v>
      </c>
      <c r="FO54" s="34">
        <f t="shared" si="148"/>
        <v>23652.23</v>
      </c>
      <c r="FP54" s="34">
        <f t="shared" si="148"/>
        <v>23652.23</v>
      </c>
      <c r="FQ54" s="34">
        <f t="shared" si="148"/>
        <v>23652.23</v>
      </c>
      <c r="FR54" s="34">
        <f t="shared" si="148"/>
        <v>23652.23</v>
      </c>
      <c r="FS54" s="34">
        <f t="shared" si="148"/>
        <v>23652.23</v>
      </c>
      <c r="FT54" s="34">
        <f t="shared" si="148"/>
        <v>23652.23</v>
      </c>
      <c r="FU54" s="34">
        <f t="shared" si="148"/>
        <v>23652.23</v>
      </c>
      <c r="FV54" s="34">
        <f t="shared" si="148"/>
        <v>23652.23</v>
      </c>
      <c r="FW54" s="34">
        <f t="shared" si="148"/>
        <v>23652.23</v>
      </c>
      <c r="FX54" s="34">
        <f t="shared" si="148"/>
        <v>24152.579999999998</v>
      </c>
      <c r="FY54" s="34">
        <f t="shared" si="148"/>
        <v>24152.579999999998</v>
      </c>
      <c r="FZ54" s="34">
        <f t="shared" si="148"/>
        <v>24152.579999999998</v>
      </c>
      <c r="GA54" s="34">
        <f t="shared" si="148"/>
        <v>24152.579999999998</v>
      </c>
      <c r="GB54" s="34">
        <f t="shared" si="148"/>
        <v>24152.579999999998</v>
      </c>
      <c r="GC54" s="34">
        <f t="shared" si="148"/>
        <v>24152.579999999998</v>
      </c>
      <c r="GD54" s="34">
        <f t="shared" si="148"/>
        <v>24152.579999999998</v>
      </c>
      <c r="GE54" s="34">
        <f t="shared" si="148"/>
        <v>24152.579999999998</v>
      </c>
      <c r="GF54" s="34">
        <f t="shared" si="148"/>
        <v>24152.579999999998</v>
      </c>
      <c r="GG54" s="34">
        <f t="shared" si="148"/>
        <v>24152.579999999998</v>
      </c>
      <c r="GH54" s="34">
        <f t="shared" si="148"/>
        <v>24152.579999999998</v>
      </c>
      <c r="GI54" s="34">
        <f t="shared" si="148"/>
        <v>24152.579999999998</v>
      </c>
      <c r="GJ54" s="34">
        <f t="shared" si="148"/>
        <v>24152.579999999998</v>
      </c>
      <c r="GK54" s="34">
        <f t="shared" si="148"/>
        <v>24152.579999999998</v>
      </c>
      <c r="GL54" s="34">
        <f t="shared" si="148"/>
        <v>24152.579999999998</v>
      </c>
      <c r="GM54" s="34">
        <f t="shared" si="148"/>
        <v>24152.579999999998</v>
      </c>
      <c r="GN54" s="34">
        <f t="shared" si="148"/>
        <v>24152.579999999998</v>
      </c>
      <c r="GO54" s="34">
        <f t="shared" ref="GO54:IZ54" si="149">GO50-GO52</f>
        <v>24152.579999999998</v>
      </c>
      <c r="GP54" s="34">
        <f t="shared" si="149"/>
        <v>24152.579999999998</v>
      </c>
      <c r="GQ54" s="34">
        <f t="shared" si="149"/>
        <v>24152.579999999998</v>
      </c>
      <c r="GR54" s="34">
        <f t="shared" si="149"/>
        <v>24152.579999999998</v>
      </c>
      <c r="GS54" s="34">
        <f t="shared" si="149"/>
        <v>24152.579999999998</v>
      </c>
      <c r="GT54" s="34">
        <f t="shared" si="149"/>
        <v>24152.579999999998</v>
      </c>
      <c r="GU54" s="34">
        <f t="shared" si="149"/>
        <v>24152.579999999998</v>
      </c>
      <c r="GV54" s="34">
        <f t="shared" si="149"/>
        <v>24152.579999999998</v>
      </c>
      <c r="GW54" s="34">
        <f t="shared" si="149"/>
        <v>24152.579999999998</v>
      </c>
      <c r="GX54" s="34">
        <f t="shared" si="149"/>
        <v>24152.579999999998</v>
      </c>
      <c r="GY54" s="34">
        <f t="shared" si="149"/>
        <v>24152.579999999998</v>
      </c>
      <c r="GZ54" s="34">
        <f t="shared" si="149"/>
        <v>24152.579999999998</v>
      </c>
      <c r="HA54" s="34">
        <f t="shared" si="149"/>
        <v>24152.579999999998</v>
      </c>
      <c r="HB54" s="34">
        <f t="shared" si="149"/>
        <v>24152.579999999998</v>
      </c>
      <c r="HC54" s="34">
        <f t="shared" si="149"/>
        <v>24152.579999999998</v>
      </c>
      <c r="HD54" s="34">
        <f t="shared" si="149"/>
        <v>24152.579999999998</v>
      </c>
      <c r="HE54" s="34">
        <f t="shared" si="149"/>
        <v>24152.579999999998</v>
      </c>
      <c r="HF54" s="34">
        <f t="shared" si="149"/>
        <v>24152.579999999998</v>
      </c>
      <c r="HG54" s="34">
        <f t="shared" si="149"/>
        <v>24152.579999999998</v>
      </c>
      <c r="HH54" s="34">
        <f t="shared" si="149"/>
        <v>24152.579999999998</v>
      </c>
      <c r="HI54" s="34">
        <f t="shared" si="149"/>
        <v>24152.579999999998</v>
      </c>
      <c r="HJ54" s="34">
        <f t="shared" si="149"/>
        <v>24152.579999999998</v>
      </c>
      <c r="HK54" s="34">
        <f t="shared" si="149"/>
        <v>24152.579999999998</v>
      </c>
      <c r="HL54" s="34">
        <f t="shared" si="149"/>
        <v>24152.579999999998</v>
      </c>
      <c r="HM54" s="34">
        <f t="shared" si="149"/>
        <v>24152.579999999998</v>
      </c>
      <c r="HN54" s="34">
        <f t="shared" si="149"/>
        <v>24152.579999999998</v>
      </c>
      <c r="HO54" s="34">
        <f t="shared" si="149"/>
        <v>24152.579999999998</v>
      </c>
      <c r="HP54" s="34">
        <f t="shared" si="149"/>
        <v>24152.579999999998</v>
      </c>
      <c r="HQ54" s="34">
        <f t="shared" si="149"/>
        <v>24152.579999999998</v>
      </c>
      <c r="HR54" s="34">
        <f t="shared" si="149"/>
        <v>24152.579999999998</v>
      </c>
      <c r="HS54" s="34">
        <f t="shared" si="149"/>
        <v>24152.579999999998</v>
      </c>
      <c r="HT54" s="34">
        <f t="shared" si="149"/>
        <v>24152.579999999998</v>
      </c>
      <c r="HU54" s="34">
        <f t="shared" si="149"/>
        <v>24152.579999999998</v>
      </c>
      <c r="HV54" s="34">
        <f t="shared" si="149"/>
        <v>24152.579999999998</v>
      </c>
      <c r="HW54" s="34">
        <f t="shared" si="149"/>
        <v>24152.579999999998</v>
      </c>
      <c r="HX54" s="34">
        <f t="shared" si="149"/>
        <v>24152.579999999998</v>
      </c>
      <c r="HY54" s="34">
        <f t="shared" si="149"/>
        <v>24152.579999999998</v>
      </c>
      <c r="HZ54" s="34">
        <f t="shared" si="149"/>
        <v>24152.579999999998</v>
      </c>
      <c r="IA54" s="34">
        <f t="shared" si="149"/>
        <v>24152.579999999998</v>
      </c>
      <c r="IB54" s="34">
        <f t="shared" si="149"/>
        <v>24152.579999999998</v>
      </c>
      <c r="IC54" s="34">
        <f t="shared" si="149"/>
        <v>24152.579999999998</v>
      </c>
      <c r="ID54" s="34">
        <f t="shared" si="149"/>
        <v>24152.579999999998</v>
      </c>
      <c r="IE54" s="34">
        <f t="shared" si="149"/>
        <v>24152.579999999998</v>
      </c>
      <c r="IF54" s="34">
        <f t="shared" si="149"/>
        <v>24152.579999999998</v>
      </c>
      <c r="IG54" s="34">
        <f t="shared" si="149"/>
        <v>24152.579999999998</v>
      </c>
      <c r="IH54" s="34">
        <f t="shared" si="149"/>
        <v>24152.579999999998</v>
      </c>
      <c r="II54" s="34">
        <f t="shared" si="149"/>
        <v>24152.579999999998</v>
      </c>
      <c r="IJ54" s="34">
        <f t="shared" si="149"/>
        <v>24152.579999999998</v>
      </c>
      <c r="IK54" s="34">
        <f t="shared" si="149"/>
        <v>24152.579999999998</v>
      </c>
      <c r="IL54" s="34">
        <f t="shared" si="149"/>
        <v>24152.579999999998</v>
      </c>
      <c r="IM54" s="34">
        <f t="shared" si="149"/>
        <v>24152.579999999998</v>
      </c>
      <c r="IN54" s="34">
        <f t="shared" si="149"/>
        <v>24152.579999999998</v>
      </c>
      <c r="IO54" s="34">
        <f t="shared" si="149"/>
        <v>24152.579999999998</v>
      </c>
      <c r="IP54" s="34">
        <f t="shared" si="149"/>
        <v>24152.579999999998</v>
      </c>
      <c r="IQ54" s="34">
        <f t="shared" si="149"/>
        <v>24152.579999999998</v>
      </c>
      <c r="IR54" s="34">
        <f t="shared" si="149"/>
        <v>24152.579999999998</v>
      </c>
      <c r="IS54" s="34">
        <f t="shared" si="149"/>
        <v>24152.579999999998</v>
      </c>
      <c r="IT54" s="34">
        <f t="shared" si="149"/>
        <v>24152.579999999998</v>
      </c>
      <c r="IU54" s="34">
        <f t="shared" si="149"/>
        <v>24152.579999999998</v>
      </c>
      <c r="IV54" s="34">
        <f t="shared" si="149"/>
        <v>24152.579999999998</v>
      </c>
      <c r="IW54" s="34">
        <f t="shared" si="149"/>
        <v>24152.579999999998</v>
      </c>
      <c r="IX54" s="34">
        <f t="shared" si="149"/>
        <v>24152.579999999998</v>
      </c>
      <c r="IY54" s="34">
        <f t="shared" si="149"/>
        <v>24152.579999999998</v>
      </c>
      <c r="IZ54" s="34">
        <f t="shared" si="149"/>
        <v>24152.579999999998</v>
      </c>
      <c r="JA54" s="34">
        <f t="shared" ref="JA54:KG54" si="150">JA50-JA52</f>
        <v>24152.579999999998</v>
      </c>
      <c r="JB54" s="34">
        <f t="shared" si="150"/>
        <v>24152.579999999998</v>
      </c>
      <c r="JC54" s="34">
        <f t="shared" si="150"/>
        <v>24152.579999999998</v>
      </c>
      <c r="JD54" s="34">
        <f t="shared" si="150"/>
        <v>24152.579999999998</v>
      </c>
      <c r="JE54" s="34">
        <f t="shared" si="150"/>
        <v>24152.579999999998</v>
      </c>
      <c r="JF54" s="34">
        <f t="shared" si="150"/>
        <v>24152.579999999998</v>
      </c>
      <c r="JG54" s="34">
        <f t="shared" si="150"/>
        <v>24152.579999999998</v>
      </c>
      <c r="JH54" s="34">
        <f t="shared" si="150"/>
        <v>24152.579999999998</v>
      </c>
      <c r="JI54" s="34">
        <f t="shared" si="150"/>
        <v>24152.579999999998</v>
      </c>
      <c r="JJ54" s="34">
        <f t="shared" si="150"/>
        <v>24152.579999999998</v>
      </c>
      <c r="JK54" s="34">
        <f t="shared" si="150"/>
        <v>24152.579999999998</v>
      </c>
      <c r="JL54" s="34">
        <f t="shared" si="150"/>
        <v>24152.579999999998</v>
      </c>
      <c r="JM54" s="34">
        <f t="shared" si="150"/>
        <v>24152.579999999998</v>
      </c>
      <c r="JN54" s="34">
        <f t="shared" si="150"/>
        <v>24152.579999999998</v>
      </c>
      <c r="JO54" s="34">
        <f t="shared" si="150"/>
        <v>24152.579999999998</v>
      </c>
      <c r="JP54" s="34">
        <f t="shared" si="150"/>
        <v>24152.579999999998</v>
      </c>
      <c r="JQ54" s="34">
        <f t="shared" si="150"/>
        <v>24152.579999999998</v>
      </c>
      <c r="JR54" s="34">
        <f t="shared" si="150"/>
        <v>24152.579999999998</v>
      </c>
      <c r="JS54" s="34">
        <f t="shared" si="150"/>
        <v>24152.579999999998</v>
      </c>
      <c r="JT54" s="34">
        <f t="shared" si="150"/>
        <v>24152.579999999998</v>
      </c>
      <c r="JU54" s="34">
        <f t="shared" si="150"/>
        <v>24152.579999999998</v>
      </c>
      <c r="JV54" s="34">
        <f t="shared" si="150"/>
        <v>24152.579999999998</v>
      </c>
      <c r="JW54" s="34">
        <f t="shared" si="150"/>
        <v>24152.579999999998</v>
      </c>
      <c r="JX54" s="34">
        <f t="shared" si="150"/>
        <v>24152.579999999998</v>
      </c>
      <c r="JY54" s="34">
        <f t="shared" si="150"/>
        <v>24152.579999999998</v>
      </c>
      <c r="JZ54" s="34">
        <f t="shared" si="150"/>
        <v>24152.579999999998</v>
      </c>
      <c r="KA54" s="34">
        <f t="shared" si="150"/>
        <v>24152.579999999998</v>
      </c>
      <c r="KB54" s="34">
        <f t="shared" si="150"/>
        <v>24152.579999999998</v>
      </c>
      <c r="KC54" s="34">
        <f t="shared" si="150"/>
        <v>24152.579999999998</v>
      </c>
      <c r="KD54" s="34">
        <f t="shared" si="150"/>
        <v>24152.579999999998</v>
      </c>
      <c r="KE54" s="34">
        <f t="shared" si="150"/>
        <v>24152.579999999998</v>
      </c>
      <c r="KF54" s="34">
        <f t="shared" si="150"/>
        <v>24152.579999999998</v>
      </c>
      <c r="KG54" s="35">
        <f t="shared" si="150"/>
        <v>24152.579999999998</v>
      </c>
    </row>
    <row r="55" spans="1:293" s="1" customFormat="1" ht="16" outlineLevel="1" thickBot="1">
      <c r="B55" s="478"/>
      <c r="C55" s="62" t="s">
        <v>713</v>
      </c>
      <c r="D55" s="63">
        <f t="shared" si="135"/>
        <v>43774.202639098032</v>
      </c>
      <c r="E55" s="36">
        <f>E54</f>
        <v>18128.139500064091</v>
      </c>
      <c r="F55" s="37">
        <f>E55+F54</f>
        <v>20599.663428857151</v>
      </c>
      <c r="G55" s="37">
        <f>F55+G54</f>
        <v>25162.572349036032</v>
      </c>
      <c r="H55" s="37">
        <f t="shared" ref="H55:BS55" si="151">G55+H54</f>
        <v>28504.0311693685</v>
      </c>
      <c r="I55" s="37">
        <f t="shared" si="151"/>
        <v>35129.515028910027</v>
      </c>
      <c r="J55" s="37">
        <f t="shared" si="151"/>
        <v>26561.747923586438</v>
      </c>
      <c r="K55" s="37">
        <f t="shared" si="151"/>
        <v>32218.72445904437</v>
      </c>
      <c r="L55" s="37">
        <f t="shared" si="151"/>
        <v>34414.649073773646</v>
      </c>
      <c r="M55" s="37">
        <f t="shared" si="151"/>
        <v>41510.34817825623</v>
      </c>
      <c r="N55" s="37">
        <f t="shared" si="151"/>
        <v>38685.558471776225</v>
      </c>
      <c r="O55" s="37">
        <f t="shared" si="151"/>
        <v>43318.611133756647</v>
      </c>
      <c r="P55" s="37">
        <f t="shared" si="151"/>
        <v>46874.6203994811</v>
      </c>
      <c r="Q55" s="37">
        <f t="shared" si="151"/>
        <v>50758.166314691465</v>
      </c>
      <c r="R55" s="37">
        <f t="shared" si="151"/>
        <v>42017.116559252092</v>
      </c>
      <c r="S55" s="37">
        <f t="shared" si="151"/>
        <v>42229.72318631738</v>
      </c>
      <c r="T55" s="37">
        <f t="shared" si="151"/>
        <v>36962.462612042342</v>
      </c>
      <c r="U55" s="37">
        <f t="shared" si="151"/>
        <v>39785.764573597953</v>
      </c>
      <c r="V55" s="37">
        <f t="shared" si="151"/>
        <v>36526.009851618765</v>
      </c>
      <c r="W55" s="37">
        <f t="shared" si="151"/>
        <v>24831.288999510078</v>
      </c>
      <c r="X55" s="37">
        <f t="shared" si="151"/>
        <v>22128.778746205306</v>
      </c>
      <c r="Y55" s="37">
        <f t="shared" si="151"/>
        <v>21076.721232509535</v>
      </c>
      <c r="Z55" s="37">
        <f t="shared" si="151"/>
        <v>22881.242789201577</v>
      </c>
      <c r="AA55" s="37">
        <f t="shared" si="151"/>
        <v>24127.607518749937</v>
      </c>
      <c r="AB55" s="37">
        <f t="shared" si="151"/>
        <v>27164.41968117746</v>
      </c>
      <c r="AC55" s="37">
        <f t="shared" si="151"/>
        <v>27541.41253694077</v>
      </c>
      <c r="AD55" s="37">
        <f t="shared" si="151"/>
        <v>25005.684918382012</v>
      </c>
      <c r="AE55" s="37">
        <f t="shared" si="151"/>
        <v>21864.565001265277</v>
      </c>
      <c r="AF55" s="37">
        <f t="shared" si="151"/>
        <v>20683.791867682427</v>
      </c>
      <c r="AG55" s="37">
        <f t="shared" si="151"/>
        <v>24083.432145058203</v>
      </c>
      <c r="AH55" s="37">
        <f t="shared" si="151"/>
        <v>21432.578532830328</v>
      </c>
      <c r="AI55" s="37">
        <f t="shared" si="151"/>
        <v>23671.832704212931</v>
      </c>
      <c r="AJ55" s="37">
        <f t="shared" si="151"/>
        <v>14696.564958470677</v>
      </c>
      <c r="AK55" s="37">
        <f t="shared" si="151"/>
        <v>17280.799858280279</v>
      </c>
      <c r="AL55" s="37">
        <f t="shared" si="151"/>
        <v>20095.793678819467</v>
      </c>
      <c r="AM55" s="37">
        <f t="shared" si="151"/>
        <v>20248.298594151591</v>
      </c>
      <c r="AN55" s="37">
        <f t="shared" si="151"/>
        <v>20407.479607226702</v>
      </c>
      <c r="AO55" s="37">
        <f t="shared" si="151"/>
        <v>28060.586601846786</v>
      </c>
      <c r="AP55" s="37">
        <f t="shared" si="151"/>
        <v>32378.004556575765</v>
      </c>
      <c r="AQ55" s="37">
        <f t="shared" si="151"/>
        <v>30756.281075913721</v>
      </c>
      <c r="AR55" s="37">
        <f t="shared" si="151"/>
        <v>29758.954331594319</v>
      </c>
      <c r="AS55" s="37">
        <f t="shared" si="151"/>
        <v>27876.806453989942</v>
      </c>
      <c r="AT55" s="37">
        <f t="shared" si="151"/>
        <v>26691.753792112002</v>
      </c>
      <c r="AU55" s="37">
        <f t="shared" si="151"/>
        <v>29546.102284557652</v>
      </c>
      <c r="AV55" s="37">
        <f t="shared" si="151"/>
        <v>31507.170267984588</v>
      </c>
      <c r="AW55" s="37">
        <f t="shared" si="151"/>
        <v>31647.151849155012</v>
      </c>
      <c r="AX55" s="37">
        <f t="shared" si="151"/>
        <v>33981.246839887775</v>
      </c>
      <c r="AY55" s="37">
        <f t="shared" si="151"/>
        <v>35655.103606554432</v>
      </c>
      <c r="AZ55" s="37">
        <f t="shared" si="151"/>
        <v>35521.320373221097</v>
      </c>
      <c r="BA55" s="37">
        <f t="shared" si="151"/>
        <v>36935.580473221096</v>
      </c>
      <c r="BB55" s="37">
        <f t="shared" si="151"/>
        <v>36165.84597322109</v>
      </c>
      <c r="BC55" s="37">
        <f t="shared" si="151"/>
        <v>37286.433002575548</v>
      </c>
      <c r="BD55" s="37">
        <f t="shared" si="151"/>
        <v>40953.514309982958</v>
      </c>
      <c r="BE55" s="37">
        <f t="shared" si="151"/>
        <v>25835.901145785421</v>
      </c>
      <c r="BF55" s="37">
        <f t="shared" si="151"/>
        <v>28393.149416731918</v>
      </c>
      <c r="BG55" s="37">
        <f t="shared" si="151"/>
        <v>31994.323157388975</v>
      </c>
      <c r="BH55" s="37">
        <f t="shared" si="151"/>
        <v>29364.235168819792</v>
      </c>
      <c r="BI55" s="37">
        <f t="shared" si="151"/>
        <v>31845.718430680965</v>
      </c>
      <c r="BJ55" s="37">
        <f t="shared" si="151"/>
        <v>34358.052639098045</v>
      </c>
      <c r="BK55" s="37">
        <f t="shared" si="151"/>
        <v>36240.510139098042</v>
      </c>
      <c r="BL55" s="37">
        <f t="shared" si="151"/>
        <v>37571.127639098035</v>
      </c>
      <c r="BM55" s="37">
        <f t="shared" si="151"/>
        <v>40221.005139098037</v>
      </c>
      <c r="BN55" s="207">
        <f t="shared" si="151"/>
        <v>43774.202639098032</v>
      </c>
      <c r="BO55" s="37">
        <f t="shared" si="151"/>
        <v>47441.870139098028</v>
      </c>
      <c r="BP55" s="37">
        <f t="shared" si="151"/>
        <v>50273.477639098026</v>
      </c>
      <c r="BQ55" s="37">
        <f t="shared" si="151"/>
        <v>76109.677639098023</v>
      </c>
      <c r="BR55" s="37">
        <f t="shared" si="151"/>
        <v>101445.87763909802</v>
      </c>
      <c r="BS55" s="37">
        <f t="shared" si="151"/>
        <v>126782.07763909802</v>
      </c>
      <c r="BT55" s="37">
        <f t="shared" ref="BT55:EE55" si="152">BS55+BT54</f>
        <v>152118.27763909803</v>
      </c>
      <c r="BU55" s="37">
        <f t="shared" si="152"/>
        <v>177454.47763909804</v>
      </c>
      <c r="BV55" s="37">
        <f t="shared" si="152"/>
        <v>202790.67763909805</v>
      </c>
      <c r="BW55" s="37">
        <f t="shared" si="152"/>
        <v>228013.87763909806</v>
      </c>
      <c r="BX55" s="37">
        <f t="shared" si="152"/>
        <v>253237.07763909808</v>
      </c>
      <c r="BY55" s="37">
        <f t="shared" si="152"/>
        <v>278460.27763909806</v>
      </c>
      <c r="BZ55" s="37">
        <f t="shared" si="152"/>
        <v>303683.47763909807</v>
      </c>
      <c r="CA55" s="37">
        <f t="shared" si="152"/>
        <v>328906.67763909808</v>
      </c>
      <c r="CB55" s="37">
        <f t="shared" si="152"/>
        <v>354129.87763909809</v>
      </c>
      <c r="CC55" s="37">
        <f t="shared" si="152"/>
        <v>379353.0776390981</v>
      </c>
      <c r="CD55" s="37">
        <f t="shared" si="152"/>
        <v>404576.27763909812</v>
      </c>
      <c r="CE55" s="37">
        <f t="shared" si="152"/>
        <v>429799.47763909813</v>
      </c>
      <c r="CF55" s="37">
        <f t="shared" si="152"/>
        <v>455022.67763909814</v>
      </c>
      <c r="CG55" s="37">
        <f t="shared" si="152"/>
        <v>480245.87763909815</v>
      </c>
      <c r="CH55" s="37">
        <f t="shared" si="152"/>
        <v>505469.07763909816</v>
      </c>
      <c r="CI55" s="37">
        <f t="shared" si="152"/>
        <v>530631.27763909812</v>
      </c>
      <c r="CJ55" s="37">
        <f t="shared" si="152"/>
        <v>555793.47763909807</v>
      </c>
      <c r="CK55" s="37">
        <f t="shared" si="152"/>
        <v>580955.67763909802</v>
      </c>
      <c r="CL55" s="37">
        <f t="shared" si="152"/>
        <v>606117.87763909798</v>
      </c>
      <c r="CM55" s="37">
        <f t="shared" si="152"/>
        <v>631280.07763909793</v>
      </c>
      <c r="CN55" s="37">
        <f t="shared" si="152"/>
        <v>656442.27763909788</v>
      </c>
      <c r="CO55" s="37">
        <f t="shared" si="152"/>
        <v>681604.47763909784</v>
      </c>
      <c r="CP55" s="37">
        <f t="shared" si="152"/>
        <v>706766.67763909779</v>
      </c>
      <c r="CQ55" s="37">
        <f t="shared" si="152"/>
        <v>731928.87763909774</v>
      </c>
      <c r="CR55" s="37">
        <f t="shared" si="152"/>
        <v>757091.0776390977</v>
      </c>
      <c r="CS55" s="37">
        <f t="shared" si="152"/>
        <v>782253.27763909765</v>
      </c>
      <c r="CT55" s="37">
        <f t="shared" si="152"/>
        <v>807415.4776390976</v>
      </c>
      <c r="CU55" s="37">
        <f t="shared" si="152"/>
        <v>832585.67763909756</v>
      </c>
      <c r="CV55" s="37">
        <f t="shared" si="152"/>
        <v>857755.87763909751</v>
      </c>
      <c r="CW55" s="37">
        <f t="shared" si="152"/>
        <v>882926.07763909746</v>
      </c>
      <c r="CX55" s="37">
        <f t="shared" si="152"/>
        <v>908096.27763909742</v>
      </c>
      <c r="CY55" s="37">
        <f t="shared" si="152"/>
        <v>933266.47763909737</v>
      </c>
      <c r="CZ55" s="37">
        <f t="shared" si="152"/>
        <v>958436.67763909732</v>
      </c>
      <c r="DA55" s="37">
        <f t="shared" si="152"/>
        <v>983606.87763909728</v>
      </c>
      <c r="DB55" s="37">
        <f t="shared" si="152"/>
        <v>1008777.0776390972</v>
      </c>
      <c r="DC55" s="37">
        <f t="shared" si="152"/>
        <v>1033947.2776390972</v>
      </c>
      <c r="DD55" s="37">
        <f t="shared" si="152"/>
        <v>1059117.4776390973</v>
      </c>
      <c r="DE55" s="37">
        <f t="shared" si="152"/>
        <v>1084287.6776390972</v>
      </c>
      <c r="DF55" s="37">
        <f t="shared" si="152"/>
        <v>1109457.8776390972</v>
      </c>
      <c r="DG55" s="37">
        <f t="shared" si="152"/>
        <v>1134713.0776390971</v>
      </c>
      <c r="DH55" s="37">
        <f t="shared" si="152"/>
        <v>1159968.2776390971</v>
      </c>
      <c r="DI55" s="37">
        <f t="shared" si="152"/>
        <v>1181752.507639097</v>
      </c>
      <c r="DJ55" s="37">
        <f t="shared" si="152"/>
        <v>1203536.737639097</v>
      </c>
      <c r="DK55" s="37">
        <f t="shared" si="152"/>
        <v>1225540.967639097</v>
      </c>
      <c r="DL55" s="37">
        <f t="shared" si="152"/>
        <v>1247545.197639097</v>
      </c>
      <c r="DM55" s="37">
        <f t="shared" si="152"/>
        <v>1269549.427639097</v>
      </c>
      <c r="DN55" s="37">
        <f t="shared" si="152"/>
        <v>1291553.657639097</v>
      </c>
      <c r="DO55" s="37">
        <f t="shared" si="152"/>
        <v>1313557.8876390969</v>
      </c>
      <c r="DP55" s="37">
        <f t="shared" si="152"/>
        <v>1335562.1176390969</v>
      </c>
      <c r="DQ55" s="37">
        <f t="shared" si="152"/>
        <v>1357566.3476390969</v>
      </c>
      <c r="DR55" s="37">
        <f t="shared" si="152"/>
        <v>1379570.5776390969</v>
      </c>
      <c r="DS55" s="37">
        <f t="shared" si="152"/>
        <v>1401669.8076390969</v>
      </c>
      <c r="DT55" s="37">
        <f t="shared" si="152"/>
        <v>1423769.0376390968</v>
      </c>
      <c r="DU55" s="37">
        <f t="shared" si="152"/>
        <v>1445868.2676390968</v>
      </c>
      <c r="DV55" s="37">
        <f t="shared" si="152"/>
        <v>1467967.4976390968</v>
      </c>
      <c r="DW55" s="37">
        <f t="shared" si="152"/>
        <v>1490066.7276390968</v>
      </c>
      <c r="DX55" s="37">
        <f t="shared" si="152"/>
        <v>1512165.9576390968</v>
      </c>
      <c r="DY55" s="37">
        <f t="shared" si="152"/>
        <v>1534265.1876390968</v>
      </c>
      <c r="DZ55" s="37">
        <f t="shared" si="152"/>
        <v>1556364.4176390967</v>
      </c>
      <c r="EA55" s="37">
        <f t="shared" si="152"/>
        <v>1578463.6476390967</v>
      </c>
      <c r="EB55" s="37">
        <f t="shared" si="152"/>
        <v>1600562.8776390967</v>
      </c>
      <c r="EC55" s="37">
        <f t="shared" si="152"/>
        <v>1622662.1076390967</v>
      </c>
      <c r="ED55" s="37">
        <f t="shared" si="152"/>
        <v>1644761.3376390967</v>
      </c>
      <c r="EE55" s="37">
        <f t="shared" si="152"/>
        <v>1666959.5676390966</v>
      </c>
      <c r="EF55" s="37">
        <f t="shared" ref="EF55:GQ55" si="153">EE55+EF54</f>
        <v>1689157.7976390966</v>
      </c>
      <c r="EG55" s="37">
        <f t="shared" si="153"/>
        <v>1711356.0276390966</v>
      </c>
      <c r="EH55" s="37">
        <f t="shared" si="153"/>
        <v>1733554.2576390966</v>
      </c>
      <c r="EI55" s="37">
        <f t="shared" si="153"/>
        <v>1755752.4876390966</v>
      </c>
      <c r="EJ55" s="37">
        <f t="shared" si="153"/>
        <v>1777950.7176390965</v>
      </c>
      <c r="EK55" s="37">
        <f t="shared" si="153"/>
        <v>1800148.9476390965</v>
      </c>
      <c r="EL55" s="37">
        <f t="shared" si="153"/>
        <v>1822347.1776390965</v>
      </c>
      <c r="EM55" s="37">
        <f t="shared" si="153"/>
        <v>1844545.4076390965</v>
      </c>
      <c r="EN55" s="37">
        <f t="shared" si="153"/>
        <v>1866743.6376390965</v>
      </c>
      <c r="EO55" s="37">
        <f t="shared" si="153"/>
        <v>1888941.8676390965</v>
      </c>
      <c r="EP55" s="37">
        <f t="shared" si="153"/>
        <v>1911140.0976390964</v>
      </c>
      <c r="EQ55" s="37">
        <f t="shared" si="153"/>
        <v>1933434.3276390964</v>
      </c>
      <c r="ER55" s="37">
        <f t="shared" si="153"/>
        <v>1955728.5576390964</v>
      </c>
      <c r="ES55" s="37">
        <f t="shared" si="153"/>
        <v>1978022.7876390964</v>
      </c>
      <c r="ET55" s="37">
        <f t="shared" si="153"/>
        <v>2000317.0176390964</v>
      </c>
      <c r="EU55" s="37">
        <f t="shared" si="153"/>
        <v>2022611.2476390963</v>
      </c>
      <c r="EV55" s="37">
        <f t="shared" si="153"/>
        <v>2044905.4776390963</v>
      </c>
      <c r="EW55" s="37">
        <f t="shared" si="153"/>
        <v>2067199.7076390963</v>
      </c>
      <c r="EX55" s="37">
        <f t="shared" si="153"/>
        <v>2089493.9376390963</v>
      </c>
      <c r="EY55" s="37">
        <f t="shared" si="153"/>
        <v>2111788.1676390963</v>
      </c>
      <c r="EZ55" s="37">
        <f t="shared" si="153"/>
        <v>2134082.3976390962</v>
      </c>
      <c r="FA55" s="37">
        <f t="shared" si="153"/>
        <v>2156376.6276390962</v>
      </c>
      <c r="FB55" s="37">
        <f t="shared" si="153"/>
        <v>2178670.8576390962</v>
      </c>
      <c r="FC55" s="37">
        <f t="shared" si="153"/>
        <v>2201068.0876390962</v>
      </c>
      <c r="FD55" s="37">
        <f t="shared" si="153"/>
        <v>2223465.3176390962</v>
      </c>
      <c r="FE55" s="37">
        <f t="shared" si="153"/>
        <v>2245862.5476390962</v>
      </c>
      <c r="FF55" s="37">
        <f t="shared" si="153"/>
        <v>2268259.7776390961</v>
      </c>
      <c r="FG55" s="37">
        <f t="shared" si="153"/>
        <v>2291757.0076390961</v>
      </c>
      <c r="FH55" s="37">
        <f t="shared" si="153"/>
        <v>2315254.2376390961</v>
      </c>
      <c r="FI55" s="37">
        <f t="shared" si="153"/>
        <v>2338751.4676390961</v>
      </c>
      <c r="FJ55" s="37">
        <f t="shared" si="153"/>
        <v>2362248.6976390961</v>
      </c>
      <c r="FK55" s="37">
        <f t="shared" si="153"/>
        <v>2385745.927639096</v>
      </c>
      <c r="FL55" s="37">
        <f t="shared" si="153"/>
        <v>2409243.157639096</v>
      </c>
      <c r="FM55" s="37">
        <f t="shared" si="153"/>
        <v>2432740.387639096</v>
      </c>
      <c r="FN55" s="37">
        <f t="shared" si="153"/>
        <v>2456237.617639096</v>
      </c>
      <c r="FO55" s="37">
        <f t="shared" si="153"/>
        <v>2479889.847639096</v>
      </c>
      <c r="FP55" s="37">
        <f t="shared" si="153"/>
        <v>2503542.077639096</v>
      </c>
      <c r="FQ55" s="37">
        <f t="shared" si="153"/>
        <v>2527194.3076390959</v>
      </c>
      <c r="FR55" s="37">
        <f t="shared" si="153"/>
        <v>2550846.5376390959</v>
      </c>
      <c r="FS55" s="37">
        <f t="shared" si="153"/>
        <v>2574498.7676390959</v>
      </c>
      <c r="FT55" s="37">
        <f t="shared" si="153"/>
        <v>2598150.9976390959</v>
      </c>
      <c r="FU55" s="37">
        <f t="shared" si="153"/>
        <v>2621803.2276390959</v>
      </c>
      <c r="FV55" s="37">
        <f t="shared" si="153"/>
        <v>2645455.4576390958</v>
      </c>
      <c r="FW55" s="37">
        <f t="shared" si="153"/>
        <v>2669107.6876390958</v>
      </c>
      <c r="FX55" s="37">
        <f t="shared" si="153"/>
        <v>2693260.2676390959</v>
      </c>
      <c r="FY55" s="37">
        <f t="shared" si="153"/>
        <v>2717412.847639096</v>
      </c>
      <c r="FZ55" s="37">
        <f t="shared" si="153"/>
        <v>2741565.427639096</v>
      </c>
      <c r="GA55" s="37">
        <f t="shared" si="153"/>
        <v>2765718.0076390961</v>
      </c>
      <c r="GB55" s="37">
        <f t="shared" si="153"/>
        <v>2789870.5876390962</v>
      </c>
      <c r="GC55" s="37">
        <f t="shared" si="153"/>
        <v>2814023.1676390963</v>
      </c>
      <c r="GD55" s="37">
        <f t="shared" si="153"/>
        <v>2838175.7476390963</v>
      </c>
      <c r="GE55" s="37">
        <f t="shared" si="153"/>
        <v>2862328.3276390964</v>
      </c>
      <c r="GF55" s="37">
        <f t="shared" si="153"/>
        <v>2886480.9076390965</v>
      </c>
      <c r="GG55" s="37">
        <f t="shared" si="153"/>
        <v>2910633.4876390966</v>
      </c>
      <c r="GH55" s="37">
        <f t="shared" si="153"/>
        <v>2934786.0676390966</v>
      </c>
      <c r="GI55" s="37">
        <f t="shared" si="153"/>
        <v>2958938.6476390967</v>
      </c>
      <c r="GJ55" s="37">
        <f t="shared" si="153"/>
        <v>2983091.2276390968</v>
      </c>
      <c r="GK55" s="37">
        <f t="shared" si="153"/>
        <v>3007243.8076390969</v>
      </c>
      <c r="GL55" s="37">
        <f t="shared" si="153"/>
        <v>3031396.3876390969</v>
      </c>
      <c r="GM55" s="37">
        <f t="shared" si="153"/>
        <v>3055548.967639097</v>
      </c>
      <c r="GN55" s="37">
        <f t="shared" si="153"/>
        <v>3079701.5476390971</v>
      </c>
      <c r="GO55" s="37">
        <f t="shared" si="153"/>
        <v>3103854.1276390972</v>
      </c>
      <c r="GP55" s="37">
        <f t="shared" si="153"/>
        <v>3128006.7076390972</v>
      </c>
      <c r="GQ55" s="37">
        <f t="shared" si="153"/>
        <v>3152159.2876390973</v>
      </c>
      <c r="GR55" s="37">
        <f t="shared" ref="GR55:JC55" si="154">GQ55+GR54</f>
        <v>3176311.8676390974</v>
      </c>
      <c r="GS55" s="37">
        <f t="shared" si="154"/>
        <v>3200464.4476390975</v>
      </c>
      <c r="GT55" s="37">
        <f t="shared" si="154"/>
        <v>3224617.0276390975</v>
      </c>
      <c r="GU55" s="37">
        <f t="shared" si="154"/>
        <v>3248769.6076390976</v>
      </c>
      <c r="GV55" s="37">
        <f t="shared" si="154"/>
        <v>3272922.1876390977</v>
      </c>
      <c r="GW55" s="37">
        <f t="shared" si="154"/>
        <v>3297074.7676390978</v>
      </c>
      <c r="GX55" s="37">
        <f t="shared" si="154"/>
        <v>3321227.3476390978</v>
      </c>
      <c r="GY55" s="37">
        <f t="shared" si="154"/>
        <v>3345379.9276390979</v>
      </c>
      <c r="GZ55" s="37">
        <f t="shared" si="154"/>
        <v>3369532.507639098</v>
      </c>
      <c r="HA55" s="37">
        <f t="shared" si="154"/>
        <v>3393685.0876390981</v>
      </c>
      <c r="HB55" s="37">
        <f t="shared" si="154"/>
        <v>3417837.6676390981</v>
      </c>
      <c r="HC55" s="37">
        <f t="shared" si="154"/>
        <v>3441990.2476390982</v>
      </c>
      <c r="HD55" s="37">
        <f t="shared" si="154"/>
        <v>3466142.8276390983</v>
      </c>
      <c r="HE55" s="37">
        <f t="shared" si="154"/>
        <v>3490295.4076390984</v>
      </c>
      <c r="HF55" s="37">
        <f t="shared" si="154"/>
        <v>3514447.9876390984</v>
      </c>
      <c r="HG55" s="37">
        <f t="shared" si="154"/>
        <v>3538600.5676390985</v>
      </c>
      <c r="HH55" s="37">
        <f t="shared" si="154"/>
        <v>3562753.1476390986</v>
      </c>
      <c r="HI55" s="37">
        <f t="shared" si="154"/>
        <v>3586905.7276390987</v>
      </c>
      <c r="HJ55" s="37">
        <f t="shared" si="154"/>
        <v>3611058.3076390987</v>
      </c>
      <c r="HK55" s="37">
        <f t="shared" si="154"/>
        <v>3635210.8876390988</v>
      </c>
      <c r="HL55" s="37">
        <f t="shared" si="154"/>
        <v>3659363.4676390989</v>
      </c>
      <c r="HM55" s="37">
        <f t="shared" si="154"/>
        <v>3683516.0476390989</v>
      </c>
      <c r="HN55" s="37">
        <f t="shared" si="154"/>
        <v>3707668.627639099</v>
      </c>
      <c r="HO55" s="37">
        <f t="shared" si="154"/>
        <v>3731821.2076390991</v>
      </c>
      <c r="HP55" s="37">
        <f t="shared" si="154"/>
        <v>3755973.7876390992</v>
      </c>
      <c r="HQ55" s="37">
        <f t="shared" si="154"/>
        <v>3780126.3676390992</v>
      </c>
      <c r="HR55" s="37">
        <f t="shared" si="154"/>
        <v>3804278.9476390993</v>
      </c>
      <c r="HS55" s="37">
        <f t="shared" si="154"/>
        <v>3828431.5276390994</v>
      </c>
      <c r="HT55" s="37">
        <f t="shared" si="154"/>
        <v>3852584.1076390995</v>
      </c>
      <c r="HU55" s="37">
        <f t="shared" si="154"/>
        <v>3876736.6876390995</v>
      </c>
      <c r="HV55" s="37">
        <f t="shared" si="154"/>
        <v>3900889.2676390996</v>
      </c>
      <c r="HW55" s="37">
        <f t="shared" si="154"/>
        <v>3925041.8476390997</v>
      </c>
      <c r="HX55" s="37">
        <f t="shared" si="154"/>
        <v>3949194.4276390998</v>
      </c>
      <c r="HY55" s="37">
        <f t="shared" si="154"/>
        <v>3973347.0076390998</v>
      </c>
      <c r="HZ55" s="37">
        <f t="shared" si="154"/>
        <v>3997499.5876390999</v>
      </c>
      <c r="IA55" s="37">
        <f t="shared" si="154"/>
        <v>4021652.1676391</v>
      </c>
      <c r="IB55" s="37">
        <f t="shared" si="154"/>
        <v>4045804.7476391001</v>
      </c>
      <c r="IC55" s="37">
        <f t="shared" si="154"/>
        <v>4069957.3276391001</v>
      </c>
      <c r="ID55" s="37">
        <f t="shared" si="154"/>
        <v>4094109.9076391002</v>
      </c>
      <c r="IE55" s="37">
        <f t="shared" si="154"/>
        <v>4118262.4876391003</v>
      </c>
      <c r="IF55" s="37">
        <f t="shared" si="154"/>
        <v>4142415.0676391004</v>
      </c>
      <c r="IG55" s="37">
        <f t="shared" si="154"/>
        <v>4166567.6476391004</v>
      </c>
      <c r="IH55" s="37">
        <f t="shared" si="154"/>
        <v>4190720.2276391005</v>
      </c>
      <c r="II55" s="37">
        <f t="shared" si="154"/>
        <v>4214872.8076391006</v>
      </c>
      <c r="IJ55" s="37">
        <f t="shared" si="154"/>
        <v>4239025.3876391007</v>
      </c>
      <c r="IK55" s="37">
        <f t="shared" si="154"/>
        <v>4263177.9676391007</v>
      </c>
      <c r="IL55" s="37">
        <f t="shared" si="154"/>
        <v>4287330.5476391008</v>
      </c>
      <c r="IM55" s="37">
        <f t="shared" si="154"/>
        <v>4311483.1276391009</v>
      </c>
      <c r="IN55" s="37">
        <f t="shared" si="154"/>
        <v>4335635.707639101</v>
      </c>
      <c r="IO55" s="37">
        <f t="shared" si="154"/>
        <v>4359788.287639101</v>
      </c>
      <c r="IP55" s="37">
        <f t="shared" si="154"/>
        <v>4383940.8676391011</v>
      </c>
      <c r="IQ55" s="37">
        <f t="shared" si="154"/>
        <v>4408093.4476391012</v>
      </c>
      <c r="IR55" s="37">
        <f t="shared" si="154"/>
        <v>4432246.0276391013</v>
      </c>
      <c r="IS55" s="37">
        <f t="shared" si="154"/>
        <v>4456398.6076391013</v>
      </c>
      <c r="IT55" s="37">
        <f t="shared" si="154"/>
        <v>4480551.1876391014</v>
      </c>
      <c r="IU55" s="37">
        <f t="shared" si="154"/>
        <v>4504703.7676391015</v>
      </c>
      <c r="IV55" s="37">
        <f t="shared" si="154"/>
        <v>4528856.3476391016</v>
      </c>
      <c r="IW55" s="37">
        <f t="shared" si="154"/>
        <v>4553008.9276391016</v>
      </c>
      <c r="IX55" s="37">
        <f t="shared" si="154"/>
        <v>4577161.5076391017</v>
      </c>
      <c r="IY55" s="37">
        <f t="shared" si="154"/>
        <v>4601314.0876391018</v>
      </c>
      <c r="IZ55" s="37">
        <f t="shared" si="154"/>
        <v>4625466.6676391019</v>
      </c>
      <c r="JA55" s="37">
        <f t="shared" si="154"/>
        <v>4649619.2476391019</v>
      </c>
      <c r="JB55" s="37">
        <f t="shared" si="154"/>
        <v>4673771.827639102</v>
      </c>
      <c r="JC55" s="37">
        <f t="shared" si="154"/>
        <v>4697924.4076391021</v>
      </c>
      <c r="JD55" s="37">
        <f t="shared" ref="JD55:KG55" si="155">JC55+JD54</f>
        <v>4722076.9876391022</v>
      </c>
      <c r="JE55" s="37">
        <f t="shared" si="155"/>
        <v>4746229.5676391022</v>
      </c>
      <c r="JF55" s="37">
        <f t="shared" si="155"/>
        <v>4770382.1476391023</v>
      </c>
      <c r="JG55" s="37">
        <f t="shared" si="155"/>
        <v>4794534.7276391024</v>
      </c>
      <c r="JH55" s="37">
        <f t="shared" si="155"/>
        <v>4818687.3076391025</v>
      </c>
      <c r="JI55" s="37">
        <f t="shared" si="155"/>
        <v>4842839.8876391025</v>
      </c>
      <c r="JJ55" s="37">
        <f t="shared" si="155"/>
        <v>4866992.4676391026</v>
      </c>
      <c r="JK55" s="37">
        <f t="shared" si="155"/>
        <v>4891145.0476391027</v>
      </c>
      <c r="JL55" s="37">
        <f t="shared" si="155"/>
        <v>4915297.6276391027</v>
      </c>
      <c r="JM55" s="37">
        <f t="shared" si="155"/>
        <v>4939450.2076391028</v>
      </c>
      <c r="JN55" s="37">
        <f t="shared" si="155"/>
        <v>4963602.7876391029</v>
      </c>
      <c r="JO55" s="37">
        <f t="shared" si="155"/>
        <v>4987755.367639103</v>
      </c>
      <c r="JP55" s="37">
        <f t="shared" si="155"/>
        <v>5011907.947639103</v>
      </c>
      <c r="JQ55" s="37">
        <f t="shared" si="155"/>
        <v>5036060.5276391031</v>
      </c>
      <c r="JR55" s="37">
        <f t="shared" si="155"/>
        <v>5060213.1076391032</v>
      </c>
      <c r="JS55" s="37">
        <f t="shared" si="155"/>
        <v>5084365.6876391033</v>
      </c>
      <c r="JT55" s="37">
        <f t="shared" si="155"/>
        <v>5108518.2676391033</v>
      </c>
      <c r="JU55" s="37">
        <f t="shared" si="155"/>
        <v>5132670.8476391034</v>
      </c>
      <c r="JV55" s="37">
        <f t="shared" si="155"/>
        <v>5156823.4276391035</v>
      </c>
      <c r="JW55" s="37">
        <f t="shared" si="155"/>
        <v>5180976.0076391036</v>
      </c>
      <c r="JX55" s="37">
        <f t="shared" si="155"/>
        <v>5205128.5876391036</v>
      </c>
      <c r="JY55" s="37">
        <f t="shared" si="155"/>
        <v>5229281.1676391037</v>
      </c>
      <c r="JZ55" s="37">
        <f t="shared" si="155"/>
        <v>5253433.7476391038</v>
      </c>
      <c r="KA55" s="37">
        <f t="shared" si="155"/>
        <v>5277586.3276391039</v>
      </c>
      <c r="KB55" s="37">
        <f t="shared" si="155"/>
        <v>5301738.9076391039</v>
      </c>
      <c r="KC55" s="37">
        <f t="shared" si="155"/>
        <v>5325891.487639104</v>
      </c>
      <c r="KD55" s="37">
        <f t="shared" si="155"/>
        <v>5350044.0676391041</v>
      </c>
      <c r="KE55" s="37">
        <f t="shared" si="155"/>
        <v>5374196.6476391042</v>
      </c>
      <c r="KF55" s="37">
        <f t="shared" si="155"/>
        <v>5398349.2276391042</v>
      </c>
      <c r="KG55" s="38">
        <f t="shared" si="155"/>
        <v>5422501.8076391043</v>
      </c>
    </row>
    <row r="56" spans="1:293" s="50" customFormat="1" ht="16" outlineLevel="1" thickBot="1">
      <c r="B56" s="479" t="s">
        <v>718</v>
      </c>
      <c r="C56" s="480"/>
      <c r="D56" s="65">
        <f t="shared" si="135"/>
        <v>2.4280332410819346E-2</v>
      </c>
      <c r="E56" s="113">
        <f t="shared" ref="E56:J56" si="156">E55/E51</f>
        <v>0.36666845367700857</v>
      </c>
      <c r="F56" s="114">
        <f t="shared" si="156"/>
        <v>0.29582059557603946</v>
      </c>
      <c r="G56" s="114">
        <f t="shared" si="156"/>
        <v>0.27719541389708729</v>
      </c>
      <c r="H56" s="114">
        <f t="shared" si="156"/>
        <v>0.25548107202818698</v>
      </c>
      <c r="I56" s="114">
        <f t="shared" si="156"/>
        <v>0.25157828539072963</v>
      </c>
      <c r="J56" s="114">
        <f t="shared" si="156"/>
        <v>0.1620817113880543</v>
      </c>
      <c r="K56" s="114">
        <f>K55/K51</f>
        <v>0.16856463934322252</v>
      </c>
      <c r="L56" s="114">
        <f t="shared" ref="L56:BW56" si="157">L55/L51</f>
        <v>0.16110923880900727</v>
      </c>
      <c r="M56" s="114">
        <f t="shared" si="157"/>
        <v>0.1719714154982358</v>
      </c>
      <c r="N56" s="114">
        <f t="shared" si="157"/>
        <v>0.14590860122556631</v>
      </c>
      <c r="O56" s="114">
        <f t="shared" si="157"/>
        <v>0.14926920342348005</v>
      </c>
      <c r="P56" s="114">
        <f t="shared" si="157"/>
        <v>0.14795598871155463</v>
      </c>
      <c r="Q56" s="114">
        <f t="shared" si="157"/>
        <v>0.14823530927579823</v>
      </c>
      <c r="R56" s="114">
        <f t="shared" si="157"/>
        <v>0.11467268323946708</v>
      </c>
      <c r="S56" s="114">
        <f t="shared" si="157"/>
        <v>0.10745046748752463</v>
      </c>
      <c r="T56" s="114">
        <f t="shared" si="157"/>
        <v>8.6974293854752624E-2</v>
      </c>
      <c r="U56" s="114">
        <f t="shared" si="157"/>
        <v>8.8377505397832123E-2</v>
      </c>
      <c r="V56" s="114">
        <f t="shared" si="157"/>
        <v>7.6518938249788115E-2</v>
      </c>
      <c r="W56" s="114">
        <f t="shared" si="157"/>
        <v>4.8978419131118424E-2</v>
      </c>
      <c r="X56" s="114">
        <f t="shared" si="157"/>
        <v>4.1365081133436274E-2</v>
      </c>
      <c r="Y56" s="114">
        <f t="shared" si="157"/>
        <v>3.7485739128365808E-2</v>
      </c>
      <c r="Z56" s="114">
        <f t="shared" si="157"/>
        <v>3.8828595858593107E-2</v>
      </c>
      <c r="AA56" s="114">
        <f t="shared" si="157"/>
        <v>3.8939240926104617E-2</v>
      </c>
      <c r="AB56" s="114">
        <f t="shared" si="157"/>
        <v>4.1721243633982635E-2</v>
      </c>
      <c r="AC56" s="114">
        <f t="shared" si="157"/>
        <v>4.0347140530003066E-2</v>
      </c>
      <c r="AD56" s="114">
        <f t="shared" si="157"/>
        <v>3.5042683350481947E-2</v>
      </c>
      <c r="AE56" s="114">
        <f t="shared" si="157"/>
        <v>2.9443903089303277E-2</v>
      </c>
      <c r="AF56" s="114">
        <f t="shared" si="157"/>
        <v>2.6751700549436808E-2</v>
      </c>
      <c r="AG56" s="114">
        <f t="shared" si="157"/>
        <v>2.9946048070835021E-2</v>
      </c>
      <c r="AH56" s="114">
        <f t="shared" si="157"/>
        <v>2.5678635129810303E-2</v>
      </c>
      <c r="AI56" s="114">
        <f t="shared" si="157"/>
        <v>2.7374282965457245E-2</v>
      </c>
      <c r="AJ56" s="114">
        <f t="shared" si="157"/>
        <v>1.6413694893853852E-2</v>
      </c>
      <c r="AK56" s="114">
        <f t="shared" si="157"/>
        <v>1.869628250927196E-2</v>
      </c>
      <c r="AL56" s="114">
        <f t="shared" si="157"/>
        <v>2.1114464531945862E-2</v>
      </c>
      <c r="AM56" s="114">
        <f t="shared" si="157"/>
        <v>2.0574378031363298E-2</v>
      </c>
      <c r="AN56" s="114">
        <f t="shared" si="157"/>
        <v>2.0104454372159509E-2</v>
      </c>
      <c r="AO56" s="114">
        <f t="shared" si="157"/>
        <v>2.6734993656403975E-2</v>
      </c>
      <c r="AP56" s="114">
        <f t="shared" si="157"/>
        <v>2.9964244654971529E-2</v>
      </c>
      <c r="AQ56" s="114">
        <f t="shared" si="157"/>
        <v>2.7663362731234296E-2</v>
      </c>
      <c r="AR56" s="114">
        <f t="shared" si="157"/>
        <v>2.6049956866488307E-2</v>
      </c>
      <c r="AS56" s="114">
        <f t="shared" si="157"/>
        <v>2.3772499175691346E-2</v>
      </c>
      <c r="AT56" s="114">
        <f t="shared" si="157"/>
        <v>2.217797294802052E-2</v>
      </c>
      <c r="AU56" s="114">
        <f t="shared" si="157"/>
        <v>2.3932473551701115E-2</v>
      </c>
      <c r="AV56" s="114">
        <f t="shared" si="157"/>
        <v>2.4889605525172526E-2</v>
      </c>
      <c r="AW56" s="115">
        <f t="shared" si="157"/>
        <v>2.4430148145819994E-2</v>
      </c>
      <c r="AX56" s="114">
        <f t="shared" si="157"/>
        <v>2.560358693183766E-2</v>
      </c>
      <c r="AY56" s="114">
        <f t="shared" si="157"/>
        <v>2.6241101465729843E-2</v>
      </c>
      <c r="AZ56" s="114">
        <f t="shared" si="157"/>
        <v>2.5556458903350374E-2</v>
      </c>
      <c r="BA56" s="115">
        <f t="shared" si="157"/>
        <v>2.5978594025758889E-2</v>
      </c>
      <c r="BB56" s="114">
        <f t="shared" si="157"/>
        <v>2.4893222675823012E-2</v>
      </c>
      <c r="BC56" s="115">
        <f t="shared" si="157"/>
        <v>2.5123075921300194E-2</v>
      </c>
      <c r="BD56" s="115">
        <f t="shared" si="157"/>
        <v>2.7011092974481829E-2</v>
      </c>
      <c r="BE56" s="115">
        <f t="shared" si="157"/>
        <v>1.6666539739811557E-2</v>
      </c>
      <c r="BF56" s="115">
        <f t="shared" si="157"/>
        <v>1.7962233747993914E-2</v>
      </c>
      <c r="BG56" s="115">
        <f t="shared" si="157"/>
        <v>1.9894080501409082E-2</v>
      </c>
      <c r="BH56" s="115">
        <f t="shared" si="157"/>
        <v>1.7949512641656444E-2</v>
      </c>
      <c r="BI56" s="115">
        <f t="shared" si="157"/>
        <v>1.9138772648303971E-2</v>
      </c>
      <c r="BJ56" s="115">
        <f t="shared" si="157"/>
        <v>2.0307931286054248E-2</v>
      </c>
      <c r="BK56" s="115">
        <f t="shared" si="157"/>
        <v>2.1074878238946021E-2</v>
      </c>
      <c r="BL56" s="115">
        <f t="shared" si="157"/>
        <v>2.1501648946470702E-2</v>
      </c>
      <c r="BM56" s="115">
        <f t="shared" si="157"/>
        <v>2.2658272420191188E-2</v>
      </c>
      <c r="BN56" s="208">
        <f t="shared" si="157"/>
        <v>2.4280332410819346E-2</v>
      </c>
      <c r="BO56" s="114">
        <f t="shared" si="157"/>
        <v>2.5915740497033751E-2</v>
      </c>
      <c r="BP56" s="114">
        <f t="shared" si="157"/>
        <v>2.705241363166468E-2</v>
      </c>
      <c r="BQ56" s="114">
        <f t="shared" si="157"/>
        <v>4.039343073734071E-2</v>
      </c>
      <c r="BR56" s="114">
        <f t="shared" si="157"/>
        <v>5.3125666773588584E-2</v>
      </c>
      <c r="BS56" s="114">
        <f t="shared" si="157"/>
        <v>6.5524459706261265E-2</v>
      </c>
      <c r="BT56" s="114">
        <f t="shared" si="157"/>
        <v>7.7602738987513686E-2</v>
      </c>
      <c r="BU56" s="114">
        <f t="shared" si="157"/>
        <v>8.9372774136464286E-2</v>
      </c>
      <c r="BV56" s="114">
        <f t="shared" si="157"/>
        <v>0.1008462163133064</v>
      </c>
      <c r="BW56" s="114">
        <f t="shared" si="157"/>
        <v>0.11198485655905022</v>
      </c>
      <c r="BX56" s="114">
        <f t="shared" ref="BX56:EI56" si="158">BX55/BX51</f>
        <v>0.1228509046063703</v>
      </c>
      <c r="BY56" s="114">
        <f t="shared" si="158"/>
        <v>0.13345424607737147</v>
      </c>
      <c r="BZ56" s="114">
        <f t="shared" si="158"/>
        <v>0.14380429429750255</v>
      </c>
      <c r="CA56" s="114">
        <f t="shared" si="158"/>
        <v>0.15391001816827016</v>
      </c>
      <c r="CB56" s="114">
        <f t="shared" si="158"/>
        <v>0.16377996808908016</v>
      </c>
      <c r="CC56" s="114">
        <f t="shared" si="158"/>
        <v>0.17342230008567297</v>
      </c>
      <c r="CD56" s="114">
        <f t="shared" si="158"/>
        <v>0.18284479828825934</v>
      </c>
      <c r="CE56" s="114">
        <f t="shared" si="158"/>
        <v>0.19205489588955943</v>
      </c>
      <c r="CF56" s="114">
        <f t="shared" si="158"/>
        <v>0.20105969470133875</v>
      </c>
      <c r="CG56" s="114">
        <f t="shared" si="158"/>
        <v>0.20986598341757712</v>
      </c>
      <c r="CH56" s="114">
        <f t="shared" si="158"/>
        <v>0.21848025468297544</v>
      </c>
      <c r="CI56" s="114">
        <f t="shared" si="158"/>
        <v>0.22688855688670151</v>
      </c>
      <c r="CJ56" s="114">
        <f t="shared" si="158"/>
        <v>0.23511785659476717</v>
      </c>
      <c r="CK56" s="114">
        <f t="shared" si="158"/>
        <v>0.24317380972054498</v>
      </c>
      <c r="CL56" s="114">
        <f t="shared" si="158"/>
        <v>0.25106183638220875</v>
      </c>
      <c r="CM56" s="114">
        <f t="shared" si="158"/>
        <v>0.25878713306387036</v>
      </c>
      <c r="CN56" s="114">
        <f t="shared" si="158"/>
        <v>0.26635468403174772</v>
      </c>
      <c r="CO56" s="114">
        <f t="shared" si="158"/>
        <v>0.27376927205806811</v>
      </c>
      <c r="CP56" s="114">
        <f t="shared" si="158"/>
        <v>0.28103548850119064</v>
      </c>
      <c r="CQ56" s="114">
        <f t="shared" si="158"/>
        <v>0.28815774278659062</v>
      </c>
      <c r="CR56" s="114">
        <f t="shared" si="158"/>
        <v>0.29514027132984427</v>
      </c>
      <c r="CS56" s="114">
        <f t="shared" si="158"/>
        <v>0.30198714593955689</v>
      </c>
      <c r="CT56" s="114">
        <f t="shared" si="158"/>
        <v>0.30870228173525516</v>
      </c>
      <c r="CU56" s="114">
        <f t="shared" si="158"/>
        <v>0.31529151895460744</v>
      </c>
      <c r="CV56" s="114">
        <f t="shared" si="158"/>
        <v>0.32175632901052958</v>
      </c>
      <c r="CW56" s="114">
        <f t="shared" si="158"/>
        <v>0.3281002033486014</v>
      </c>
      <c r="CX56" s="114">
        <f t="shared" si="158"/>
        <v>0.33432650399754632</v>
      </c>
      <c r="CY56" s="114">
        <f t="shared" si="158"/>
        <v>0.34043846951051765</v>
      </c>
      <c r="CZ56" s="114">
        <f t="shared" si="158"/>
        <v>0.3464392205820585</v>
      </c>
      <c r="DA56" s="114">
        <f t="shared" si="158"/>
        <v>0.35233176536120508</v>
      </c>
      <c r="DB56" s="114">
        <f t="shared" si="158"/>
        <v>0.35811900447973799</v>
      </c>
      <c r="DC56" s="114">
        <f t="shared" si="158"/>
        <v>0.36380373581324149</v>
      </c>
      <c r="DD56" s="114">
        <f t="shared" si="158"/>
        <v>0.36938865899139034</v>
      </c>
      <c r="DE56" s="114">
        <f t="shared" si="158"/>
        <v>0.37487637967273829</v>
      </c>
      <c r="DF56" s="114">
        <f t="shared" si="158"/>
        <v>0.38026941359823263</v>
      </c>
      <c r="DG56" s="114">
        <f t="shared" si="158"/>
        <v>0.38558793758517079</v>
      </c>
      <c r="DH56" s="114">
        <f t="shared" si="158"/>
        <v>0.39081595125242524</v>
      </c>
      <c r="DI56" s="114">
        <f t="shared" si="158"/>
        <v>0.39525450034344162</v>
      </c>
      <c r="DJ56" s="114">
        <f t="shared" si="158"/>
        <v>0.39962883824633427</v>
      </c>
      <c r="DK56" s="114">
        <f t="shared" si="158"/>
        <v>0.40398357466281432</v>
      </c>
      <c r="DL56" s="114">
        <f t="shared" si="158"/>
        <v>0.408275592649955</v>
      </c>
      <c r="DM56" s="114">
        <f t="shared" si="158"/>
        <v>0.41250623745933418</v>
      </c>
      <c r="DN56" s="114">
        <f t="shared" si="158"/>
        <v>0.41667681614312801</v>
      </c>
      <c r="DO56" s="114">
        <f t="shared" si="158"/>
        <v>0.42078859890042836</v>
      </c>
      <c r="DP56" s="114">
        <f t="shared" si="158"/>
        <v>0.42484282036701876</v>
      </c>
      <c r="DQ56" s="114">
        <f t="shared" si="158"/>
        <v>0.42884068085135946</v>
      </c>
      <c r="DR56" s="114">
        <f t="shared" si="158"/>
        <v>0.43278334751938102</v>
      </c>
      <c r="DS56" s="114">
        <f t="shared" si="158"/>
        <v>0.43668862843041389</v>
      </c>
      <c r="DT56" s="114">
        <f t="shared" si="158"/>
        <v>0.4405405014153897</v>
      </c>
      <c r="DU56" s="114">
        <f t="shared" si="158"/>
        <v>0.44434005462952408</v>
      </c>
      <c r="DV56" s="114">
        <f t="shared" si="158"/>
        <v>0.44808834686673871</v>
      </c>
      <c r="DW56" s="114">
        <f t="shared" si="158"/>
        <v>0.45178640854333219</v>
      </c>
      <c r="DX56" s="114">
        <f t="shared" si="158"/>
        <v>0.45543524264236768</v>
      </c>
      <c r="DY56" s="114">
        <f t="shared" si="158"/>
        <v>0.45903582562059575</v>
      </c>
      <c r="DZ56" s="114">
        <f t="shared" si="158"/>
        <v>0.4625891082796349</v>
      </c>
      <c r="EA56" s="114">
        <f t="shared" si="158"/>
        <v>0.46609601660304223</v>
      </c>
      <c r="EB56" s="114">
        <f t="shared" si="158"/>
        <v>0.46955745256082287</v>
      </c>
      <c r="EC56" s="114">
        <f t="shared" si="158"/>
        <v>0.47297429488284559</v>
      </c>
      <c r="ED56" s="114">
        <f t="shared" si="158"/>
        <v>0.47634739980255797</v>
      </c>
      <c r="EE56" s="114">
        <f t="shared" si="158"/>
        <v>0.47969242509321897</v>
      </c>
      <c r="EF56" s="114">
        <f t="shared" si="158"/>
        <v>0.48299498645746358</v>
      </c>
      <c r="EG56" s="114">
        <f t="shared" si="158"/>
        <v>0.48625588739228159</v>
      </c>
      <c r="EH56" s="114">
        <f t="shared" si="158"/>
        <v>0.48947591125016332</v>
      </c>
      <c r="EI56" s="114">
        <f t="shared" si="158"/>
        <v>0.492655821866472</v>
      </c>
      <c r="EJ56" s="114">
        <f t="shared" ref="EJ56:GU56" si="159">EJ55/EJ51</f>
        <v>0.49579636416351436</v>
      </c>
      <c r="EK56" s="114">
        <f t="shared" si="159"/>
        <v>0.49889826473231386</v>
      </c>
      <c r="EL56" s="114">
        <f t="shared" si="159"/>
        <v>0.50196223239304028</v>
      </c>
      <c r="EM56" s="114">
        <f t="shared" si="159"/>
        <v>0.50498895873500393</v>
      </c>
      <c r="EN56" s="114">
        <f t="shared" si="159"/>
        <v>0.50797911863707912</v>
      </c>
      <c r="EO56" s="114">
        <f t="shared" si="159"/>
        <v>0.51093337076937773</v>
      </c>
      <c r="EP56" s="114">
        <f t="shared" si="159"/>
        <v>0.51385235807695862</v>
      </c>
      <c r="EQ56" s="114">
        <f t="shared" si="159"/>
        <v>0.51674910777995564</v>
      </c>
      <c r="ER56" s="114">
        <f t="shared" si="159"/>
        <v>0.51961154093015904</v>
      </c>
      <c r="ES56" s="114">
        <f t="shared" si="159"/>
        <v>0.52244026373706698</v>
      </c>
      <c r="ET56" s="114">
        <f t="shared" si="159"/>
        <v>0.5252358682153293</v>
      </c>
      <c r="EU56" s="114">
        <f t="shared" si="159"/>
        <v>0.52799893259780817</v>
      </c>
      <c r="EV56" s="114">
        <f t="shared" si="159"/>
        <v>0.53073002173429895</v>
      </c>
      <c r="EW56" s="114">
        <f t="shared" si="159"/>
        <v>0.53342968747648745</v>
      </c>
      <c r="EX56" s="114">
        <f t="shared" si="159"/>
        <v>0.5360984690496956</v>
      </c>
      <c r="EY56" s="114">
        <f t="shared" si="159"/>
        <v>0.53873689341194209</v>
      </c>
      <c r="EZ56" s="114">
        <f t="shared" si="159"/>
        <v>0.54134547560081836</v>
      </c>
      <c r="FA56" s="114">
        <f t="shared" si="159"/>
        <v>0.54392471906866124</v>
      </c>
      <c r="FB56" s="114">
        <f t="shared" si="159"/>
        <v>0.54647511600648035</v>
      </c>
      <c r="FC56" s="114">
        <f t="shared" si="159"/>
        <v>0.54900873442450815</v>
      </c>
      <c r="FD56" s="114">
        <f t="shared" si="159"/>
        <v>0.55151420197042533</v>
      </c>
      <c r="FE56" s="114">
        <f t="shared" si="159"/>
        <v>0.55399198522595994</v>
      </c>
      <c r="FF56" s="114">
        <f t="shared" si="159"/>
        <v>0.55644254051845632</v>
      </c>
      <c r="FG56" s="114">
        <f t="shared" si="159"/>
        <v>0.55898467128003637</v>
      </c>
      <c r="FH56" s="114">
        <f t="shared" si="159"/>
        <v>0.56149782900980771</v>
      </c>
      <c r="FI56" s="114">
        <f t="shared" si="159"/>
        <v>0.56398250621592549</v>
      </c>
      <c r="FJ56" s="114">
        <f t="shared" si="159"/>
        <v>0.56643918430667795</v>
      </c>
      <c r="FK56" s="114">
        <f t="shared" si="159"/>
        <v>0.56886833390143821</v>
      </c>
      <c r="FL56" s="114">
        <f t="shared" si="159"/>
        <v>0.57127041513121968</v>
      </c>
      <c r="FM56" s="114">
        <f t="shared" si="159"/>
        <v>0.57364587792924115</v>
      </c>
      <c r="FN56" s="114">
        <f t="shared" si="159"/>
        <v>0.57599516231188419</v>
      </c>
      <c r="FO56" s="114">
        <f t="shared" si="159"/>
        <v>0.5783339413655012</v>
      </c>
      <c r="FP56" s="114">
        <f t="shared" si="159"/>
        <v>0.58064706089357654</v>
      </c>
      <c r="FQ56" s="114">
        <f t="shared" si="159"/>
        <v>0.5829349408710951</v>
      </c>
      <c r="FR56" s="114">
        <f t="shared" si="159"/>
        <v>0.58519799215767743</v>
      </c>
      <c r="FS56" s="114">
        <f t="shared" si="159"/>
        <v>0.5874366167435523</v>
      </c>
      <c r="FT56" s="114">
        <f t="shared" si="159"/>
        <v>0.58965120798760473</v>
      </c>
      <c r="FU56" s="114">
        <f t="shared" si="159"/>
        <v>0.59184215084780001</v>
      </c>
      <c r="FV56" s="114">
        <f t="shared" si="159"/>
        <v>0.59400982210426423</v>
      </c>
      <c r="FW56" s="114">
        <f t="shared" si="159"/>
        <v>0.59615459057529407</v>
      </c>
      <c r="FX56" s="114">
        <f t="shared" si="159"/>
        <v>0.59832147098669386</v>
      </c>
      <c r="FY56" s="114">
        <f t="shared" si="159"/>
        <v>0.60046522219321574</v>
      </c>
      <c r="FZ56" s="114">
        <f t="shared" si="159"/>
        <v>0.60258621254943012</v>
      </c>
      <c r="GA56" s="114">
        <f t="shared" si="159"/>
        <v>0.60468480262934954</v>
      </c>
      <c r="GB56" s="114">
        <f t="shared" si="159"/>
        <v>0.6067613454307802</v>
      </c>
      <c r="GC56" s="114">
        <f t="shared" si="159"/>
        <v>0.60881618657326708</v>
      </c>
      <c r="GD56" s="114">
        <f t="shared" si="159"/>
        <v>0.610849664489864</v>
      </c>
      <c r="GE56" s="114">
        <f t="shared" si="159"/>
        <v>0.6128621106129547</v>
      </c>
      <c r="GF56" s="114">
        <f t="shared" si="159"/>
        <v>0.61485384955433742</v>
      </c>
      <c r="GG56" s="114">
        <f t="shared" si="159"/>
        <v>0.61682519927977864</v>
      </c>
      <c r="GH56" s="114">
        <f t="shared" si="159"/>
        <v>0.61877647127823376</v>
      </c>
      <c r="GI56" s="114">
        <f t="shared" si="159"/>
        <v>0.62070797072592343</v>
      </c>
      <c r="GJ56" s="114">
        <f t="shared" si="159"/>
        <v>0.62261999664544743</v>
      </c>
      <c r="GK56" s="114">
        <f t="shared" si="159"/>
        <v>0.62451284206011004</v>
      </c>
      <c r="GL56" s="114">
        <f t="shared" si="159"/>
        <v>0.62638679414362364</v>
      </c>
      <c r="GM56" s="114">
        <f t="shared" si="159"/>
        <v>0.62824213436535259</v>
      </c>
      <c r="GN56" s="114">
        <f t="shared" si="159"/>
        <v>0.63007913863125087</v>
      </c>
      <c r="GO56" s="114">
        <f t="shared" si="159"/>
        <v>0.63189807742064075</v>
      </c>
      <c r="GP56" s="114">
        <f t="shared" si="159"/>
        <v>0.63369921591897682</v>
      </c>
      <c r="GQ56" s="114">
        <f t="shared" si="159"/>
        <v>0.63548281414673102</v>
      </c>
      <c r="GR56" s="114">
        <f t="shared" si="159"/>
        <v>0.63724912708453019</v>
      </c>
      <c r="GS56" s="114">
        <f t="shared" si="159"/>
        <v>0.63899840479467362</v>
      </c>
      <c r="GT56" s="114">
        <f t="shared" si="159"/>
        <v>0.6407308925391505</v>
      </c>
      <c r="GU56" s="114">
        <f t="shared" si="159"/>
        <v>0.64244683089427679</v>
      </c>
      <c r="GV56" s="114">
        <f t="shared" ref="GV56:JG56" si="160">GV55/GV51</f>
        <v>0.64414645586206065</v>
      </c>
      <c r="GW56" s="114">
        <f t="shared" si="160"/>
        <v>0.64582999897840865</v>
      </c>
      <c r="GX56" s="114">
        <f t="shared" si="160"/>
        <v>0.64749768741827329</v>
      </c>
      <c r="GY56" s="114">
        <f t="shared" si="160"/>
        <v>0.64914974409784476</v>
      </c>
      <c r="GZ56" s="114">
        <f t="shared" si="160"/>
        <v>0.6507863877738822</v>
      </c>
      <c r="HA56" s="114">
        <f t="shared" si="160"/>
        <v>0.65240783314027739</v>
      </c>
      <c r="HB56" s="114">
        <f t="shared" si="160"/>
        <v>0.65401429092194119</v>
      </c>
      <c r="HC56" s="114">
        <f t="shared" si="160"/>
        <v>0.65560596796609827</v>
      </c>
      <c r="HD56" s="114">
        <f t="shared" si="160"/>
        <v>0.65718306733107346</v>
      </c>
      <c r="HE56" s="114">
        <f t="shared" si="160"/>
        <v>0.65874578837264941</v>
      </c>
      <c r="HF56" s="114">
        <f t="shared" si="160"/>
        <v>0.66029432682807399</v>
      </c>
      <c r="HG56" s="114">
        <f t="shared" si="160"/>
        <v>0.66182887489778919</v>
      </c>
      <c r="HH56" s="114">
        <f t="shared" si="160"/>
        <v>0.66334962132495656</v>
      </c>
      <c r="HI56" s="114">
        <f t="shared" si="160"/>
        <v>0.66485675147284518</v>
      </c>
      <c r="HJ56" s="114">
        <f t="shared" si="160"/>
        <v>0.6663504474001507</v>
      </c>
      <c r="HK56" s="114">
        <f t="shared" si="160"/>
        <v>0.66783088793430934</v>
      </c>
      <c r="HL56" s="114">
        <f t="shared" si="160"/>
        <v>0.66929824874286847</v>
      </c>
      <c r="HM56" s="114">
        <f t="shared" si="160"/>
        <v>0.6707527024029738</v>
      </c>
      <c r="HN56" s="114">
        <f t="shared" si="160"/>
        <v>0.67219441846903105</v>
      </c>
      <c r="HO56" s="114">
        <f t="shared" si="160"/>
        <v>0.67362356353859765</v>
      </c>
      <c r="HP56" s="114">
        <f t="shared" si="160"/>
        <v>0.67504030131655834</v>
      </c>
      <c r="HQ56" s="114">
        <f t="shared" si="160"/>
        <v>0.67644479267763635</v>
      </c>
      <c r="HR56" s="114">
        <f t="shared" si="160"/>
        <v>0.67783719572729118</v>
      </c>
      <c r="HS56" s="114">
        <f t="shared" si="160"/>
        <v>0.67921766586104926</v>
      </c>
      <c r="HT56" s="114">
        <f t="shared" si="160"/>
        <v>0.68058635582231763</v>
      </c>
      <c r="HU56" s="114">
        <f t="shared" si="160"/>
        <v>0.6819434157587223</v>
      </c>
      <c r="HV56" s="114">
        <f t="shared" si="160"/>
        <v>0.68328899327701731</v>
      </c>
      <c r="HW56" s="114">
        <f t="shared" si="160"/>
        <v>0.68462323349660548</v>
      </c>
      <c r="HX56" s="114">
        <f t="shared" si="160"/>
        <v>0.68594627910171224</v>
      </c>
      <c r="HY56" s="114">
        <f t="shared" si="160"/>
        <v>0.68725827039225196</v>
      </c>
      <c r="HZ56" s="114">
        <f t="shared" si="160"/>
        <v>0.68855934533342378</v>
      </c>
      <c r="IA56" s="114">
        <f t="shared" si="160"/>
        <v>0.68984963960407542</v>
      </c>
      <c r="IB56" s="114">
        <f t="shared" si="160"/>
        <v>0.69112928664386908</v>
      </c>
      <c r="IC56" s="114">
        <f t="shared" si="160"/>
        <v>0.69239841769928523</v>
      </c>
      <c r="ID56" s="114">
        <f t="shared" si="160"/>
        <v>0.69365716186849602</v>
      </c>
      <c r="IE56" s="114">
        <f t="shared" si="160"/>
        <v>0.69490564614514216</v>
      </c>
      <c r="IF56" s="114">
        <f t="shared" si="160"/>
        <v>0.69614399546104355</v>
      </c>
      <c r="IG56" s="114">
        <f t="shared" si="160"/>
        <v>0.69737233272787325</v>
      </c>
      <c r="IH56" s="114">
        <f t="shared" si="160"/>
        <v>0.69859077887782584</v>
      </c>
      <c r="II56" s="114">
        <f t="shared" si="160"/>
        <v>0.69979945290330658</v>
      </c>
      <c r="IJ56" s="114">
        <f t="shared" si="160"/>
        <v>0.70099847189566933</v>
      </c>
      <c r="IK56" s="114">
        <f t="shared" si="160"/>
        <v>0.70218795108303034</v>
      </c>
      <c r="IL56" s="114">
        <f t="shared" si="160"/>
        <v>0.70336800386718279</v>
      </c>
      <c r="IM56" s="114">
        <f t="shared" si="160"/>
        <v>0.70453874185963694</v>
      </c>
      <c r="IN56" s="114">
        <f t="shared" si="160"/>
        <v>0.70570027491681064</v>
      </c>
      <c r="IO56" s="114">
        <f t="shared" si="160"/>
        <v>0.70685271117439286</v>
      </c>
      <c r="IP56" s="114">
        <f t="shared" si="160"/>
        <v>0.70799615708090247</v>
      </c>
      <c r="IQ56" s="114">
        <f t="shared" si="160"/>
        <v>0.70913071743046585</v>
      </c>
      <c r="IR56" s="114">
        <f t="shared" si="160"/>
        <v>0.71025649539483204</v>
      </c>
      <c r="IS56" s="114">
        <f t="shared" si="160"/>
        <v>0.71137359255464805</v>
      </c>
      <c r="IT56" s="114">
        <f t="shared" si="160"/>
        <v>0.7124821089300134</v>
      </c>
      <c r="IU56" s="114">
        <f t="shared" si="160"/>
        <v>0.71358214301033307</v>
      </c>
      <c r="IV56" s="114">
        <f t="shared" si="160"/>
        <v>0.71467379178348756</v>
      </c>
      <c r="IW56" s="114">
        <f t="shared" si="160"/>
        <v>0.71575715076433932</v>
      </c>
      <c r="IX56" s="114">
        <f t="shared" si="160"/>
        <v>0.71683231402259084</v>
      </c>
      <c r="IY56" s="114">
        <f t="shared" si="160"/>
        <v>0.71789937421001426</v>
      </c>
      <c r="IZ56" s="114">
        <f t="shared" si="160"/>
        <v>0.71895842258706644</v>
      </c>
      <c r="JA56" s="114">
        <f t="shared" si="160"/>
        <v>0.7200095490489079</v>
      </c>
      <c r="JB56" s="114">
        <f t="shared" si="160"/>
        <v>0.72105284215083876</v>
      </c>
      <c r="JC56" s="114">
        <f t="shared" si="160"/>
        <v>0.72208838913316975</v>
      </c>
      <c r="JD56" s="114">
        <f t="shared" si="160"/>
        <v>0.7231162759455394</v>
      </c>
      <c r="JE56" s="114">
        <f t="shared" si="160"/>
        <v>0.7241365872706953</v>
      </c>
      <c r="JF56" s="114">
        <f t="shared" si="160"/>
        <v>0.72514940654775029</v>
      </c>
      <c r="JG56" s="114">
        <f t="shared" si="160"/>
        <v>0.72615481599492904</v>
      </c>
      <c r="JH56" s="114">
        <f t="shared" ref="JH56:KG56" si="161">JH55/JH51</f>
        <v>0.72715289663181659</v>
      </c>
      <c r="JI56" s="114">
        <f t="shared" si="161"/>
        <v>0.72814372830112228</v>
      </c>
      <c r="JJ56" s="114">
        <f t="shared" si="161"/>
        <v>0.72912738968997171</v>
      </c>
      <c r="JK56" s="114">
        <f t="shared" si="161"/>
        <v>0.73010395835073716</v>
      </c>
      <c r="JL56" s="114">
        <f t="shared" si="161"/>
        <v>0.73107351072142013</v>
      </c>
      <c r="JM56" s="114">
        <f t="shared" si="161"/>
        <v>0.73203612214559477</v>
      </c>
      <c r="JN56" s="114">
        <f t="shared" si="161"/>
        <v>0.73299186689192641</v>
      </c>
      <c r="JO56" s="114">
        <f t="shared" si="161"/>
        <v>0.73394081817327161</v>
      </c>
      <c r="JP56" s="114">
        <f t="shared" si="161"/>
        <v>0.73488304816537442</v>
      </c>
      <c r="JQ56" s="114">
        <f t="shared" si="161"/>
        <v>0.7358186280251654</v>
      </c>
      <c r="JR56" s="114">
        <f t="shared" si="161"/>
        <v>0.73674762790867521</v>
      </c>
      <c r="JS56" s="114">
        <f t="shared" si="161"/>
        <v>0.73767011698857143</v>
      </c>
      <c r="JT56" s="114">
        <f t="shared" si="161"/>
        <v>0.73858616347132744</v>
      </c>
      <c r="JU56" s="114">
        <f t="shared" si="161"/>
        <v>0.73949583461403423</v>
      </c>
      <c r="JV56" s="114">
        <f t="shared" si="161"/>
        <v>0.7403991967408603</v>
      </c>
      <c r="JW56" s="114">
        <f t="shared" si="161"/>
        <v>0.74129631525917261</v>
      </c>
      <c r="JX56" s="114">
        <f t="shared" si="161"/>
        <v>0.74218725467532232</v>
      </c>
      <c r="JY56" s="114">
        <f t="shared" si="161"/>
        <v>0.74307207861010693</v>
      </c>
      <c r="JZ56" s="114">
        <f t="shared" si="161"/>
        <v>0.74395084981391468</v>
      </c>
      <c r="KA56" s="114">
        <f t="shared" si="161"/>
        <v>0.74482363018155839</v>
      </c>
      <c r="KB56" s="114">
        <f t="shared" si="161"/>
        <v>0.74569048076680866</v>
      </c>
      <c r="KC56" s="114">
        <f t="shared" si="161"/>
        <v>0.74655146179663034</v>
      </c>
      <c r="KD56" s="114">
        <f t="shared" si="161"/>
        <v>0.74740663268513119</v>
      </c>
      <c r="KE56" s="114">
        <f t="shared" si="161"/>
        <v>0.74825605204722956</v>
      </c>
      <c r="KF56" s="114">
        <f t="shared" si="161"/>
        <v>0.74909977771204683</v>
      </c>
      <c r="KG56" s="116">
        <f t="shared" si="161"/>
        <v>0.74993786673603147</v>
      </c>
    </row>
    <row r="57" spans="1:293">
      <c r="AW57"/>
    </row>
    <row r="58" spans="1:293" ht="16" thickBot="1">
      <c r="AW58"/>
    </row>
    <row r="59" spans="1:293" s="1" customFormat="1" ht="16" thickBot="1">
      <c r="A59" s="51"/>
      <c r="B59" s="479" t="s">
        <v>121</v>
      </c>
      <c r="C59" s="498"/>
      <c r="D59" s="145" t="s">
        <v>920</v>
      </c>
      <c r="E59" s="68">
        <f>E49</f>
        <v>44287</v>
      </c>
      <c r="F59" s="69">
        <f>F49</f>
        <v>44317</v>
      </c>
      <c r="G59" s="69">
        <f t="shared" ref="G59:BR59" si="162">G49</f>
        <v>44348</v>
      </c>
      <c r="H59" s="69">
        <f t="shared" si="162"/>
        <v>44378</v>
      </c>
      <c r="I59" s="69">
        <f t="shared" si="162"/>
        <v>44409</v>
      </c>
      <c r="J59" s="69">
        <f t="shared" si="162"/>
        <v>44440</v>
      </c>
      <c r="K59" s="69">
        <f t="shared" si="162"/>
        <v>44470</v>
      </c>
      <c r="L59" s="69">
        <f t="shared" si="162"/>
        <v>44501</v>
      </c>
      <c r="M59" s="69">
        <f t="shared" si="162"/>
        <v>44531</v>
      </c>
      <c r="N59" s="69">
        <f t="shared" si="162"/>
        <v>44562</v>
      </c>
      <c r="O59" s="69">
        <f t="shared" si="162"/>
        <v>44593</v>
      </c>
      <c r="P59" s="69">
        <f t="shared" si="162"/>
        <v>44621</v>
      </c>
      <c r="Q59" s="69">
        <f t="shared" si="162"/>
        <v>44652</v>
      </c>
      <c r="R59" s="69">
        <f t="shared" si="162"/>
        <v>44682</v>
      </c>
      <c r="S59" s="69">
        <f t="shared" si="162"/>
        <v>44713</v>
      </c>
      <c r="T59" s="69">
        <f t="shared" si="162"/>
        <v>44743</v>
      </c>
      <c r="U59" s="69">
        <f t="shared" si="162"/>
        <v>44774</v>
      </c>
      <c r="V59" s="69">
        <f t="shared" si="162"/>
        <v>44805</v>
      </c>
      <c r="W59" s="69">
        <f t="shared" si="162"/>
        <v>44835</v>
      </c>
      <c r="X59" s="69">
        <f t="shared" si="162"/>
        <v>44866</v>
      </c>
      <c r="Y59" s="69">
        <f t="shared" si="162"/>
        <v>44896</v>
      </c>
      <c r="Z59" s="69">
        <f t="shared" si="162"/>
        <v>44927</v>
      </c>
      <c r="AA59" s="69">
        <f t="shared" si="162"/>
        <v>44958</v>
      </c>
      <c r="AB59" s="69">
        <f t="shared" si="162"/>
        <v>44986</v>
      </c>
      <c r="AC59" s="69">
        <f t="shared" si="162"/>
        <v>45017</v>
      </c>
      <c r="AD59" s="69">
        <f t="shared" si="162"/>
        <v>45047</v>
      </c>
      <c r="AE59" s="69">
        <f t="shared" si="162"/>
        <v>45078</v>
      </c>
      <c r="AF59" s="69">
        <f t="shared" si="162"/>
        <v>45108</v>
      </c>
      <c r="AG59" s="69">
        <f t="shared" si="162"/>
        <v>45139</v>
      </c>
      <c r="AH59" s="69">
        <f t="shared" si="162"/>
        <v>45170</v>
      </c>
      <c r="AI59" s="69">
        <f t="shared" si="162"/>
        <v>45200</v>
      </c>
      <c r="AJ59" s="69">
        <f t="shared" si="162"/>
        <v>45231</v>
      </c>
      <c r="AK59" s="69">
        <f t="shared" si="162"/>
        <v>45261</v>
      </c>
      <c r="AL59" s="69">
        <f t="shared" si="162"/>
        <v>45292</v>
      </c>
      <c r="AM59" s="69">
        <f t="shared" si="162"/>
        <v>45323</v>
      </c>
      <c r="AN59" s="69">
        <f t="shared" si="162"/>
        <v>45352</v>
      </c>
      <c r="AO59" s="69">
        <f t="shared" si="162"/>
        <v>45383</v>
      </c>
      <c r="AP59" s="69">
        <f t="shared" si="162"/>
        <v>45413</v>
      </c>
      <c r="AQ59" s="69">
        <f t="shared" si="162"/>
        <v>45444</v>
      </c>
      <c r="AR59" s="69">
        <f t="shared" si="162"/>
        <v>45474</v>
      </c>
      <c r="AS59" s="69">
        <f t="shared" si="162"/>
        <v>45505</v>
      </c>
      <c r="AT59" s="69">
        <f t="shared" si="162"/>
        <v>45536</v>
      </c>
      <c r="AU59" s="69">
        <f t="shared" si="162"/>
        <v>45566</v>
      </c>
      <c r="AV59" s="69">
        <f t="shared" si="162"/>
        <v>45597</v>
      </c>
      <c r="AW59" s="69">
        <f t="shared" si="162"/>
        <v>45627</v>
      </c>
      <c r="AX59" s="69">
        <f t="shared" si="162"/>
        <v>45658</v>
      </c>
      <c r="AY59" s="69">
        <f t="shared" si="162"/>
        <v>45689</v>
      </c>
      <c r="AZ59" s="69">
        <f t="shared" si="162"/>
        <v>45717</v>
      </c>
      <c r="BA59" s="69">
        <f t="shared" si="162"/>
        <v>45748</v>
      </c>
      <c r="BB59" s="69">
        <f t="shared" si="162"/>
        <v>45778</v>
      </c>
      <c r="BC59" s="69">
        <f t="shared" si="162"/>
        <v>45809</v>
      </c>
      <c r="BD59" s="69">
        <f t="shared" si="162"/>
        <v>45839</v>
      </c>
      <c r="BE59" s="69">
        <f t="shared" si="162"/>
        <v>45870</v>
      </c>
      <c r="BF59" s="69">
        <f t="shared" si="162"/>
        <v>45901</v>
      </c>
      <c r="BG59" s="69">
        <f t="shared" si="162"/>
        <v>45931</v>
      </c>
      <c r="BH59" s="69">
        <f t="shared" si="162"/>
        <v>45962</v>
      </c>
      <c r="BI59" s="69">
        <f t="shared" si="162"/>
        <v>45992</v>
      </c>
      <c r="BJ59" s="69">
        <f t="shared" si="162"/>
        <v>46023</v>
      </c>
      <c r="BK59" s="69">
        <f t="shared" si="162"/>
        <v>46054</v>
      </c>
      <c r="BL59" s="69">
        <f t="shared" si="162"/>
        <v>46082</v>
      </c>
      <c r="BM59" s="69">
        <f t="shared" si="162"/>
        <v>46113</v>
      </c>
      <c r="BN59" s="205">
        <f t="shared" si="162"/>
        <v>46143</v>
      </c>
      <c r="BO59" s="69">
        <f t="shared" si="162"/>
        <v>46174</v>
      </c>
      <c r="BP59" s="69">
        <f t="shared" si="162"/>
        <v>46204</v>
      </c>
      <c r="BQ59" s="69">
        <f t="shared" si="162"/>
        <v>46235</v>
      </c>
      <c r="BR59" s="69">
        <f t="shared" si="162"/>
        <v>46266</v>
      </c>
      <c r="BS59" s="69">
        <f t="shared" ref="BS59:ED59" si="163">BS49</f>
        <v>46296</v>
      </c>
      <c r="BT59" s="69">
        <f t="shared" si="163"/>
        <v>46327</v>
      </c>
      <c r="BU59" s="69">
        <f t="shared" si="163"/>
        <v>46357</v>
      </c>
      <c r="BV59" s="69">
        <f t="shared" si="163"/>
        <v>46388</v>
      </c>
      <c r="BW59" s="69">
        <f t="shared" si="163"/>
        <v>46419</v>
      </c>
      <c r="BX59" s="69">
        <f t="shared" si="163"/>
        <v>46447</v>
      </c>
      <c r="BY59" s="69">
        <f t="shared" si="163"/>
        <v>46478</v>
      </c>
      <c r="BZ59" s="69">
        <f t="shared" si="163"/>
        <v>46508</v>
      </c>
      <c r="CA59" s="69">
        <f t="shared" si="163"/>
        <v>46539</v>
      </c>
      <c r="CB59" s="69">
        <f t="shared" si="163"/>
        <v>46569</v>
      </c>
      <c r="CC59" s="69">
        <f t="shared" si="163"/>
        <v>46600</v>
      </c>
      <c r="CD59" s="69">
        <f t="shared" si="163"/>
        <v>46631</v>
      </c>
      <c r="CE59" s="69">
        <f t="shared" si="163"/>
        <v>46661</v>
      </c>
      <c r="CF59" s="69">
        <f t="shared" si="163"/>
        <v>46692</v>
      </c>
      <c r="CG59" s="69">
        <f t="shared" si="163"/>
        <v>46722</v>
      </c>
      <c r="CH59" s="69">
        <f t="shared" si="163"/>
        <v>46753</v>
      </c>
      <c r="CI59" s="69">
        <f t="shared" si="163"/>
        <v>46784</v>
      </c>
      <c r="CJ59" s="69">
        <f t="shared" si="163"/>
        <v>46813</v>
      </c>
      <c r="CK59" s="69">
        <f t="shared" si="163"/>
        <v>46844</v>
      </c>
      <c r="CL59" s="69">
        <f t="shared" si="163"/>
        <v>46874</v>
      </c>
      <c r="CM59" s="69">
        <f t="shared" si="163"/>
        <v>46905</v>
      </c>
      <c r="CN59" s="69">
        <f t="shared" si="163"/>
        <v>46935</v>
      </c>
      <c r="CO59" s="69">
        <f t="shared" si="163"/>
        <v>46966</v>
      </c>
      <c r="CP59" s="69">
        <f t="shared" si="163"/>
        <v>46997</v>
      </c>
      <c r="CQ59" s="69">
        <f t="shared" si="163"/>
        <v>47027</v>
      </c>
      <c r="CR59" s="69">
        <f t="shared" si="163"/>
        <v>47058</v>
      </c>
      <c r="CS59" s="69">
        <f t="shared" si="163"/>
        <v>47088</v>
      </c>
      <c r="CT59" s="69">
        <f t="shared" si="163"/>
        <v>47119</v>
      </c>
      <c r="CU59" s="69">
        <f t="shared" si="163"/>
        <v>47150</v>
      </c>
      <c r="CV59" s="69">
        <f t="shared" si="163"/>
        <v>47178</v>
      </c>
      <c r="CW59" s="69">
        <f t="shared" si="163"/>
        <v>47209</v>
      </c>
      <c r="CX59" s="69">
        <f t="shared" si="163"/>
        <v>47239</v>
      </c>
      <c r="CY59" s="69">
        <f t="shared" si="163"/>
        <v>47270</v>
      </c>
      <c r="CZ59" s="69">
        <f t="shared" si="163"/>
        <v>47300</v>
      </c>
      <c r="DA59" s="69">
        <f t="shared" si="163"/>
        <v>47331</v>
      </c>
      <c r="DB59" s="69">
        <f t="shared" si="163"/>
        <v>47362</v>
      </c>
      <c r="DC59" s="69">
        <f t="shared" si="163"/>
        <v>47392</v>
      </c>
      <c r="DD59" s="69">
        <f t="shared" si="163"/>
        <v>47423</v>
      </c>
      <c r="DE59" s="69">
        <f t="shared" si="163"/>
        <v>47453</v>
      </c>
      <c r="DF59" s="69">
        <f t="shared" si="163"/>
        <v>47484</v>
      </c>
      <c r="DG59" s="69">
        <f t="shared" si="163"/>
        <v>47515</v>
      </c>
      <c r="DH59" s="69">
        <f t="shared" si="163"/>
        <v>47543</v>
      </c>
      <c r="DI59" s="69">
        <f t="shared" si="163"/>
        <v>47574</v>
      </c>
      <c r="DJ59" s="69">
        <f t="shared" si="163"/>
        <v>47604</v>
      </c>
      <c r="DK59" s="69">
        <f t="shared" si="163"/>
        <v>47635</v>
      </c>
      <c r="DL59" s="69">
        <f t="shared" si="163"/>
        <v>47665</v>
      </c>
      <c r="DM59" s="69">
        <f t="shared" si="163"/>
        <v>47696</v>
      </c>
      <c r="DN59" s="69">
        <f t="shared" si="163"/>
        <v>47727</v>
      </c>
      <c r="DO59" s="69">
        <f t="shared" si="163"/>
        <v>47757</v>
      </c>
      <c r="DP59" s="69">
        <f t="shared" si="163"/>
        <v>47788</v>
      </c>
      <c r="DQ59" s="69">
        <f t="shared" si="163"/>
        <v>47818</v>
      </c>
      <c r="DR59" s="69">
        <f t="shared" si="163"/>
        <v>47849</v>
      </c>
      <c r="DS59" s="69">
        <f t="shared" si="163"/>
        <v>47880</v>
      </c>
      <c r="DT59" s="69">
        <f t="shared" si="163"/>
        <v>47908</v>
      </c>
      <c r="DU59" s="69">
        <f t="shared" si="163"/>
        <v>47939</v>
      </c>
      <c r="DV59" s="69">
        <f t="shared" si="163"/>
        <v>47969</v>
      </c>
      <c r="DW59" s="69">
        <f t="shared" si="163"/>
        <v>48000</v>
      </c>
      <c r="DX59" s="69">
        <f t="shared" si="163"/>
        <v>48030</v>
      </c>
      <c r="DY59" s="69">
        <f t="shared" si="163"/>
        <v>48061</v>
      </c>
      <c r="DZ59" s="69">
        <f t="shared" si="163"/>
        <v>48092</v>
      </c>
      <c r="EA59" s="69">
        <f t="shared" si="163"/>
        <v>48122</v>
      </c>
      <c r="EB59" s="69">
        <f t="shared" si="163"/>
        <v>48153</v>
      </c>
      <c r="EC59" s="69">
        <f t="shared" si="163"/>
        <v>48183</v>
      </c>
      <c r="ED59" s="69">
        <f t="shared" si="163"/>
        <v>48214</v>
      </c>
      <c r="EE59" s="69">
        <f t="shared" ref="EE59:GP59" si="164">EE49</f>
        <v>48245</v>
      </c>
      <c r="EF59" s="69">
        <f t="shared" si="164"/>
        <v>48274</v>
      </c>
      <c r="EG59" s="69">
        <f t="shared" si="164"/>
        <v>48305</v>
      </c>
      <c r="EH59" s="69">
        <f t="shared" si="164"/>
        <v>48335</v>
      </c>
      <c r="EI59" s="69">
        <f t="shared" si="164"/>
        <v>48366</v>
      </c>
      <c r="EJ59" s="69">
        <f t="shared" si="164"/>
        <v>48396</v>
      </c>
      <c r="EK59" s="69">
        <f t="shared" si="164"/>
        <v>48427</v>
      </c>
      <c r="EL59" s="69">
        <f t="shared" si="164"/>
        <v>48458</v>
      </c>
      <c r="EM59" s="69">
        <f t="shared" si="164"/>
        <v>48488</v>
      </c>
      <c r="EN59" s="69">
        <f t="shared" si="164"/>
        <v>48519</v>
      </c>
      <c r="EO59" s="69">
        <f t="shared" si="164"/>
        <v>48549</v>
      </c>
      <c r="EP59" s="69">
        <f t="shared" si="164"/>
        <v>48580</v>
      </c>
      <c r="EQ59" s="69">
        <f t="shared" si="164"/>
        <v>48611</v>
      </c>
      <c r="ER59" s="69">
        <f t="shared" si="164"/>
        <v>48639</v>
      </c>
      <c r="ES59" s="69">
        <f t="shared" si="164"/>
        <v>48670</v>
      </c>
      <c r="ET59" s="69">
        <f t="shared" si="164"/>
        <v>48700</v>
      </c>
      <c r="EU59" s="69">
        <f t="shared" si="164"/>
        <v>48731</v>
      </c>
      <c r="EV59" s="69">
        <f t="shared" si="164"/>
        <v>48761</v>
      </c>
      <c r="EW59" s="69">
        <f t="shared" si="164"/>
        <v>48792</v>
      </c>
      <c r="EX59" s="69">
        <f t="shared" si="164"/>
        <v>48823</v>
      </c>
      <c r="EY59" s="69">
        <f t="shared" si="164"/>
        <v>48853</v>
      </c>
      <c r="EZ59" s="69">
        <f t="shared" si="164"/>
        <v>48884</v>
      </c>
      <c r="FA59" s="69">
        <f t="shared" si="164"/>
        <v>48914</v>
      </c>
      <c r="FB59" s="69">
        <f t="shared" si="164"/>
        <v>48945</v>
      </c>
      <c r="FC59" s="69">
        <f t="shared" si="164"/>
        <v>48976</v>
      </c>
      <c r="FD59" s="69">
        <f t="shared" si="164"/>
        <v>49004</v>
      </c>
      <c r="FE59" s="69">
        <f t="shared" si="164"/>
        <v>49035</v>
      </c>
      <c r="FF59" s="69">
        <f t="shared" si="164"/>
        <v>49065</v>
      </c>
      <c r="FG59" s="69">
        <f t="shared" si="164"/>
        <v>49096</v>
      </c>
      <c r="FH59" s="69">
        <f t="shared" si="164"/>
        <v>49126</v>
      </c>
      <c r="FI59" s="69">
        <f t="shared" si="164"/>
        <v>49157</v>
      </c>
      <c r="FJ59" s="69">
        <f t="shared" si="164"/>
        <v>49188</v>
      </c>
      <c r="FK59" s="69">
        <f t="shared" si="164"/>
        <v>49218</v>
      </c>
      <c r="FL59" s="69">
        <f t="shared" si="164"/>
        <v>49249</v>
      </c>
      <c r="FM59" s="69">
        <f t="shared" si="164"/>
        <v>49279</v>
      </c>
      <c r="FN59" s="69">
        <f t="shared" si="164"/>
        <v>49310</v>
      </c>
      <c r="FO59" s="69">
        <f t="shared" si="164"/>
        <v>49341</v>
      </c>
      <c r="FP59" s="69">
        <f t="shared" si="164"/>
        <v>49369</v>
      </c>
      <c r="FQ59" s="69">
        <f t="shared" si="164"/>
        <v>49400</v>
      </c>
      <c r="FR59" s="69">
        <f t="shared" si="164"/>
        <v>49430</v>
      </c>
      <c r="FS59" s="69">
        <f t="shared" si="164"/>
        <v>49461</v>
      </c>
      <c r="FT59" s="69">
        <f t="shared" si="164"/>
        <v>49491</v>
      </c>
      <c r="FU59" s="69">
        <f t="shared" si="164"/>
        <v>49522</v>
      </c>
      <c r="FV59" s="69">
        <f t="shared" si="164"/>
        <v>49553</v>
      </c>
      <c r="FW59" s="69">
        <f t="shared" si="164"/>
        <v>49583</v>
      </c>
      <c r="FX59" s="69">
        <f t="shared" si="164"/>
        <v>49614</v>
      </c>
      <c r="FY59" s="69">
        <f t="shared" si="164"/>
        <v>49644</v>
      </c>
      <c r="FZ59" s="69">
        <f t="shared" si="164"/>
        <v>49675</v>
      </c>
      <c r="GA59" s="69">
        <f t="shared" si="164"/>
        <v>49706</v>
      </c>
      <c r="GB59" s="69">
        <f t="shared" si="164"/>
        <v>49735</v>
      </c>
      <c r="GC59" s="69">
        <f t="shared" si="164"/>
        <v>49766</v>
      </c>
      <c r="GD59" s="69">
        <f t="shared" si="164"/>
        <v>49796</v>
      </c>
      <c r="GE59" s="69">
        <f t="shared" si="164"/>
        <v>49827</v>
      </c>
      <c r="GF59" s="69">
        <f t="shared" si="164"/>
        <v>49857</v>
      </c>
      <c r="GG59" s="69">
        <f t="shared" si="164"/>
        <v>49888</v>
      </c>
      <c r="GH59" s="69">
        <f t="shared" si="164"/>
        <v>49919</v>
      </c>
      <c r="GI59" s="69">
        <f t="shared" si="164"/>
        <v>49949</v>
      </c>
      <c r="GJ59" s="69">
        <f t="shared" si="164"/>
        <v>49980</v>
      </c>
      <c r="GK59" s="69">
        <f t="shared" si="164"/>
        <v>50010</v>
      </c>
      <c r="GL59" s="69">
        <f t="shared" si="164"/>
        <v>50041</v>
      </c>
      <c r="GM59" s="69">
        <f t="shared" si="164"/>
        <v>50072</v>
      </c>
      <c r="GN59" s="69">
        <f t="shared" si="164"/>
        <v>50100</v>
      </c>
      <c r="GO59" s="69">
        <f t="shared" si="164"/>
        <v>50131</v>
      </c>
      <c r="GP59" s="69">
        <f t="shared" si="164"/>
        <v>50161</v>
      </c>
      <c r="GQ59" s="69">
        <f t="shared" ref="GQ59:JB59" si="165">GQ49</f>
        <v>50192</v>
      </c>
      <c r="GR59" s="69">
        <f t="shared" si="165"/>
        <v>50222</v>
      </c>
      <c r="GS59" s="69">
        <f t="shared" si="165"/>
        <v>50253</v>
      </c>
      <c r="GT59" s="69">
        <f t="shared" si="165"/>
        <v>50284</v>
      </c>
      <c r="GU59" s="69">
        <f t="shared" si="165"/>
        <v>50314</v>
      </c>
      <c r="GV59" s="69">
        <f t="shared" si="165"/>
        <v>50345</v>
      </c>
      <c r="GW59" s="69">
        <f t="shared" si="165"/>
        <v>50375</v>
      </c>
      <c r="GX59" s="69">
        <f t="shared" si="165"/>
        <v>50406</v>
      </c>
      <c r="GY59" s="69">
        <f t="shared" si="165"/>
        <v>50437</v>
      </c>
      <c r="GZ59" s="69">
        <f t="shared" si="165"/>
        <v>50465</v>
      </c>
      <c r="HA59" s="69">
        <f t="shared" si="165"/>
        <v>50496</v>
      </c>
      <c r="HB59" s="69">
        <f t="shared" si="165"/>
        <v>50526</v>
      </c>
      <c r="HC59" s="69">
        <f t="shared" si="165"/>
        <v>50557</v>
      </c>
      <c r="HD59" s="69">
        <f t="shared" si="165"/>
        <v>50587</v>
      </c>
      <c r="HE59" s="69">
        <f t="shared" si="165"/>
        <v>50618</v>
      </c>
      <c r="HF59" s="69">
        <f t="shared" si="165"/>
        <v>50649</v>
      </c>
      <c r="HG59" s="69">
        <f t="shared" si="165"/>
        <v>50679</v>
      </c>
      <c r="HH59" s="69">
        <f t="shared" si="165"/>
        <v>50710</v>
      </c>
      <c r="HI59" s="69">
        <f t="shared" si="165"/>
        <v>50740</v>
      </c>
      <c r="HJ59" s="69">
        <f t="shared" si="165"/>
        <v>50771</v>
      </c>
      <c r="HK59" s="69">
        <f t="shared" si="165"/>
        <v>50802</v>
      </c>
      <c r="HL59" s="69">
        <f t="shared" si="165"/>
        <v>50830</v>
      </c>
      <c r="HM59" s="69">
        <f t="shared" si="165"/>
        <v>50861</v>
      </c>
      <c r="HN59" s="69">
        <f t="shared" si="165"/>
        <v>50891</v>
      </c>
      <c r="HO59" s="69">
        <f t="shared" si="165"/>
        <v>50922</v>
      </c>
      <c r="HP59" s="69">
        <f t="shared" si="165"/>
        <v>50952</v>
      </c>
      <c r="HQ59" s="69">
        <f t="shared" si="165"/>
        <v>50983</v>
      </c>
      <c r="HR59" s="69">
        <f t="shared" si="165"/>
        <v>51014</v>
      </c>
      <c r="HS59" s="69">
        <f t="shared" si="165"/>
        <v>51044</v>
      </c>
      <c r="HT59" s="69">
        <f t="shared" si="165"/>
        <v>51075</v>
      </c>
      <c r="HU59" s="69">
        <f t="shared" si="165"/>
        <v>51105</v>
      </c>
      <c r="HV59" s="69">
        <f t="shared" si="165"/>
        <v>51136</v>
      </c>
      <c r="HW59" s="69">
        <f t="shared" si="165"/>
        <v>51167</v>
      </c>
      <c r="HX59" s="69">
        <f t="shared" si="165"/>
        <v>51196</v>
      </c>
      <c r="HY59" s="69">
        <f t="shared" si="165"/>
        <v>51227</v>
      </c>
      <c r="HZ59" s="69">
        <f t="shared" si="165"/>
        <v>51257</v>
      </c>
      <c r="IA59" s="69">
        <f t="shared" si="165"/>
        <v>51288</v>
      </c>
      <c r="IB59" s="69">
        <f t="shared" si="165"/>
        <v>51318</v>
      </c>
      <c r="IC59" s="69">
        <f t="shared" si="165"/>
        <v>51349</v>
      </c>
      <c r="ID59" s="69">
        <f t="shared" si="165"/>
        <v>51380</v>
      </c>
      <c r="IE59" s="69">
        <f t="shared" si="165"/>
        <v>51410</v>
      </c>
      <c r="IF59" s="69">
        <f t="shared" si="165"/>
        <v>51441</v>
      </c>
      <c r="IG59" s="69">
        <f t="shared" si="165"/>
        <v>51471</v>
      </c>
      <c r="IH59" s="69">
        <f t="shared" si="165"/>
        <v>51502</v>
      </c>
      <c r="II59" s="69">
        <f t="shared" si="165"/>
        <v>51533</v>
      </c>
      <c r="IJ59" s="69">
        <f t="shared" si="165"/>
        <v>51561</v>
      </c>
      <c r="IK59" s="69">
        <f t="shared" si="165"/>
        <v>51592</v>
      </c>
      <c r="IL59" s="69">
        <f t="shared" si="165"/>
        <v>51622</v>
      </c>
      <c r="IM59" s="69">
        <f t="shared" si="165"/>
        <v>51653</v>
      </c>
      <c r="IN59" s="69">
        <f t="shared" si="165"/>
        <v>51683</v>
      </c>
      <c r="IO59" s="69">
        <f t="shared" si="165"/>
        <v>51714</v>
      </c>
      <c r="IP59" s="69">
        <f t="shared" si="165"/>
        <v>51745</v>
      </c>
      <c r="IQ59" s="69">
        <f t="shared" si="165"/>
        <v>51775</v>
      </c>
      <c r="IR59" s="69">
        <f t="shared" si="165"/>
        <v>51806</v>
      </c>
      <c r="IS59" s="69">
        <f t="shared" si="165"/>
        <v>51836</v>
      </c>
      <c r="IT59" s="69">
        <f t="shared" si="165"/>
        <v>51867</v>
      </c>
      <c r="IU59" s="69">
        <f t="shared" si="165"/>
        <v>51898</v>
      </c>
      <c r="IV59" s="69">
        <f t="shared" si="165"/>
        <v>51926</v>
      </c>
      <c r="IW59" s="69">
        <f t="shared" si="165"/>
        <v>51957</v>
      </c>
      <c r="IX59" s="69">
        <f t="shared" si="165"/>
        <v>51987</v>
      </c>
      <c r="IY59" s="69">
        <f t="shared" si="165"/>
        <v>52018</v>
      </c>
      <c r="IZ59" s="69">
        <f t="shared" si="165"/>
        <v>52048</v>
      </c>
      <c r="JA59" s="69">
        <f t="shared" si="165"/>
        <v>52079</v>
      </c>
      <c r="JB59" s="69">
        <f t="shared" si="165"/>
        <v>52110</v>
      </c>
      <c r="JC59" s="69">
        <f t="shared" ref="JC59:KG59" si="166">JC49</f>
        <v>52140</v>
      </c>
      <c r="JD59" s="69">
        <f t="shared" si="166"/>
        <v>52171</v>
      </c>
      <c r="JE59" s="69">
        <f t="shared" si="166"/>
        <v>52201</v>
      </c>
      <c r="JF59" s="69">
        <f t="shared" si="166"/>
        <v>52232</v>
      </c>
      <c r="JG59" s="69">
        <f t="shared" si="166"/>
        <v>52263</v>
      </c>
      <c r="JH59" s="69">
        <f t="shared" si="166"/>
        <v>52291</v>
      </c>
      <c r="JI59" s="69">
        <f t="shared" si="166"/>
        <v>52322</v>
      </c>
      <c r="JJ59" s="69">
        <f t="shared" si="166"/>
        <v>52352</v>
      </c>
      <c r="JK59" s="69">
        <f t="shared" si="166"/>
        <v>52383</v>
      </c>
      <c r="JL59" s="69">
        <f t="shared" si="166"/>
        <v>52413</v>
      </c>
      <c r="JM59" s="69">
        <f t="shared" si="166"/>
        <v>52444</v>
      </c>
      <c r="JN59" s="69">
        <f t="shared" si="166"/>
        <v>52475</v>
      </c>
      <c r="JO59" s="69">
        <f t="shared" si="166"/>
        <v>52505</v>
      </c>
      <c r="JP59" s="69">
        <f t="shared" si="166"/>
        <v>52536</v>
      </c>
      <c r="JQ59" s="69">
        <f t="shared" si="166"/>
        <v>52566</v>
      </c>
      <c r="JR59" s="69">
        <f t="shared" si="166"/>
        <v>52597</v>
      </c>
      <c r="JS59" s="69">
        <f t="shared" si="166"/>
        <v>52628</v>
      </c>
      <c r="JT59" s="69">
        <f t="shared" si="166"/>
        <v>52657</v>
      </c>
      <c r="JU59" s="69">
        <f t="shared" si="166"/>
        <v>52688</v>
      </c>
      <c r="JV59" s="69">
        <f t="shared" si="166"/>
        <v>52718</v>
      </c>
      <c r="JW59" s="69">
        <f t="shared" si="166"/>
        <v>52749</v>
      </c>
      <c r="JX59" s="69">
        <f t="shared" si="166"/>
        <v>52779</v>
      </c>
      <c r="JY59" s="69">
        <f t="shared" si="166"/>
        <v>52810</v>
      </c>
      <c r="JZ59" s="69">
        <f t="shared" si="166"/>
        <v>52841</v>
      </c>
      <c r="KA59" s="69">
        <f t="shared" si="166"/>
        <v>52871</v>
      </c>
      <c r="KB59" s="69">
        <f t="shared" si="166"/>
        <v>52902</v>
      </c>
      <c r="KC59" s="69">
        <f t="shared" si="166"/>
        <v>52932</v>
      </c>
      <c r="KD59" s="69">
        <f t="shared" si="166"/>
        <v>52963</v>
      </c>
      <c r="KE59" s="69">
        <f t="shared" si="166"/>
        <v>52994</v>
      </c>
      <c r="KF59" s="69">
        <f t="shared" si="166"/>
        <v>53022</v>
      </c>
      <c r="KG59" s="70">
        <f t="shared" si="166"/>
        <v>53053</v>
      </c>
    </row>
    <row r="60" spans="1:293" s="1" customFormat="1" outlineLevel="1">
      <c r="B60" s="489" t="s">
        <v>147</v>
      </c>
      <c r="C60" s="57" t="s">
        <v>712</v>
      </c>
      <c r="D60" s="44">
        <f>BN60</f>
        <v>8435.4474374982819</v>
      </c>
      <c r="E60" s="33">
        <f t="shared" ref="E60:BP60" si="167">E6</f>
        <v>4435.7626873633708</v>
      </c>
      <c r="F60" s="34">
        <f t="shared" si="167"/>
        <v>6728.0926873633707</v>
      </c>
      <c r="G60" s="34">
        <f t="shared" si="167"/>
        <v>6889.7626873633699</v>
      </c>
      <c r="H60" s="34">
        <f t="shared" si="167"/>
        <v>6275.0826873633705</v>
      </c>
      <c r="I60" s="34">
        <f t="shared" si="167"/>
        <v>27240.752687363369</v>
      </c>
      <c r="J60" s="34">
        <f t="shared" si="167"/>
        <v>10647.23268736337</v>
      </c>
      <c r="K60" s="34">
        <f t="shared" si="167"/>
        <v>10980.252687363371</v>
      </c>
      <c r="L60" s="34">
        <f t="shared" si="167"/>
        <v>11785.592687363371</v>
      </c>
      <c r="M60" s="34">
        <f t="shared" si="167"/>
        <v>10931.39268736337</v>
      </c>
      <c r="N60" s="34">
        <f t="shared" si="167"/>
        <v>32908.284704420214</v>
      </c>
      <c r="O60" s="34">
        <f t="shared" si="167"/>
        <v>11834.485809233876</v>
      </c>
      <c r="P60" s="34">
        <f t="shared" si="167"/>
        <v>10852.455809233876</v>
      </c>
      <c r="Q60" s="34">
        <f t="shared" si="167"/>
        <v>12717.295809233878</v>
      </c>
      <c r="R60" s="34">
        <f t="shared" si="167"/>
        <v>11253.005809233877</v>
      </c>
      <c r="S60" s="34">
        <f t="shared" si="167"/>
        <v>12291.295809233876</v>
      </c>
      <c r="T60" s="34">
        <f t="shared" si="167"/>
        <v>11683.115809233877</v>
      </c>
      <c r="U60" s="34">
        <f t="shared" si="167"/>
        <v>16870.425809233875</v>
      </c>
      <c r="V60" s="34">
        <f t="shared" si="167"/>
        <v>26093.595809233917</v>
      </c>
      <c r="W60" s="34">
        <f t="shared" si="167"/>
        <v>17084.185809233877</v>
      </c>
      <c r="X60" s="34">
        <f t="shared" si="167"/>
        <v>16303.575809233876</v>
      </c>
      <c r="Y60" s="34">
        <f t="shared" si="167"/>
        <v>16959.505809233877</v>
      </c>
      <c r="Z60" s="34">
        <f t="shared" si="167"/>
        <v>14922.944744669623</v>
      </c>
      <c r="AA60" s="34">
        <f t="shared" si="167"/>
        <v>12284.064744669622</v>
      </c>
      <c r="AB60" s="34">
        <f t="shared" si="167"/>
        <v>13395.22474466962</v>
      </c>
      <c r="AC60" s="34">
        <f t="shared" si="167"/>
        <v>14821.714744669624</v>
      </c>
      <c r="AD60" s="34">
        <f t="shared" si="167"/>
        <v>12455.05474466962</v>
      </c>
      <c r="AE60" s="34">
        <f t="shared" si="167"/>
        <v>11922.874744669622</v>
      </c>
      <c r="AF60" s="34">
        <f t="shared" si="167"/>
        <v>11409.65474466962</v>
      </c>
      <c r="AG60" s="34">
        <f t="shared" si="167"/>
        <v>11026.384744669622</v>
      </c>
      <c r="AH60" s="34">
        <f t="shared" si="167"/>
        <v>12264.07474466962</v>
      </c>
      <c r="AI60" s="34">
        <f t="shared" si="167"/>
        <v>12938.384744669622</v>
      </c>
      <c r="AJ60" s="34">
        <f t="shared" si="167"/>
        <v>11435.264744669621</v>
      </c>
      <c r="AK60" s="34">
        <f t="shared" si="167"/>
        <v>18791.65474466962</v>
      </c>
      <c r="AL60" s="34">
        <f t="shared" si="167"/>
        <v>15759.654859174931</v>
      </c>
      <c r="AM60" s="34">
        <f t="shared" si="167"/>
        <v>15146.014859174933</v>
      </c>
      <c r="AN60" s="34">
        <f t="shared" si="167"/>
        <v>15223.154859174931</v>
      </c>
      <c r="AO60" s="34">
        <f t="shared" si="167"/>
        <v>19969.194859174931</v>
      </c>
      <c r="AP60" s="34">
        <f t="shared" si="167"/>
        <v>13973.414859174931</v>
      </c>
      <c r="AQ60" s="34">
        <f t="shared" si="167"/>
        <v>34238.924859174935</v>
      </c>
      <c r="AR60" s="34">
        <f t="shared" si="167"/>
        <v>11416.834859174931</v>
      </c>
      <c r="AS60" s="34">
        <f t="shared" si="167"/>
        <v>14131.374859174932</v>
      </c>
      <c r="AT60" s="34">
        <f t="shared" si="167"/>
        <v>14699.224859174932</v>
      </c>
      <c r="AU60" s="34">
        <f t="shared" si="167"/>
        <v>14803.564859174932</v>
      </c>
      <c r="AV60" s="34">
        <f t="shared" si="167"/>
        <v>16337.654859174932</v>
      </c>
      <c r="AW60" s="34">
        <f t="shared" si="167"/>
        <v>24197.534859174972</v>
      </c>
      <c r="AX60" s="34">
        <f t="shared" si="167"/>
        <v>13126.059767937973</v>
      </c>
      <c r="AY60" s="34">
        <f t="shared" si="167"/>
        <v>13126.059767937973</v>
      </c>
      <c r="AZ60" s="34">
        <f t="shared" si="167"/>
        <v>13126.059767937973</v>
      </c>
      <c r="BA60" s="34">
        <f t="shared" si="167"/>
        <v>11451.203323493526</v>
      </c>
      <c r="BB60" s="34">
        <f t="shared" si="167"/>
        <v>12011.322348734237</v>
      </c>
      <c r="BC60" s="34">
        <f t="shared" si="167"/>
        <v>11208.983759171946</v>
      </c>
      <c r="BD60" s="34">
        <f t="shared" si="167"/>
        <v>10448.983759171946</v>
      </c>
      <c r="BE60" s="34">
        <f t="shared" si="167"/>
        <v>12358.983759171946</v>
      </c>
      <c r="BF60" s="34">
        <f t="shared" si="167"/>
        <v>9851.7937591719474</v>
      </c>
      <c r="BG60" s="34">
        <f t="shared" si="167"/>
        <v>9724.7937591719474</v>
      </c>
      <c r="BH60" s="34">
        <f t="shared" si="167"/>
        <v>9075.9937591719554</v>
      </c>
      <c r="BI60" s="34">
        <f t="shared" si="167"/>
        <v>10085.993759171957</v>
      </c>
      <c r="BJ60" s="34">
        <f t="shared" si="167"/>
        <v>9005.4474374982819</v>
      </c>
      <c r="BK60" s="34">
        <f t="shared" si="167"/>
        <v>16314.357437498249</v>
      </c>
      <c r="BL60" s="34">
        <f t="shared" si="167"/>
        <v>9005.4474374982819</v>
      </c>
      <c r="BM60" s="34">
        <f t="shared" si="167"/>
        <v>8875.4474374982819</v>
      </c>
      <c r="BN60" s="206">
        <f t="shared" si="167"/>
        <v>8435.4474374982819</v>
      </c>
      <c r="BO60" s="34">
        <f t="shared" si="167"/>
        <v>8375.4474374982819</v>
      </c>
      <c r="BP60" s="34">
        <f t="shared" si="167"/>
        <v>6165.4474374982838</v>
      </c>
      <c r="BQ60" s="34">
        <f t="shared" ref="BQ60:EB60" si="168">BQ6</f>
        <v>6025.4474374982838</v>
      </c>
      <c r="BR60" s="34">
        <f t="shared" si="168"/>
        <v>6165.4474374982838</v>
      </c>
      <c r="BS60" s="34">
        <f t="shared" si="168"/>
        <v>6154.4474374982838</v>
      </c>
      <c r="BT60" s="34">
        <f t="shared" si="168"/>
        <v>6205.9674374982842</v>
      </c>
      <c r="BU60" s="34">
        <f t="shared" si="168"/>
        <v>6215.9674374982842</v>
      </c>
      <c r="BV60" s="34">
        <f t="shared" si="168"/>
        <v>6344.198140553779</v>
      </c>
      <c r="BW60" s="34">
        <f t="shared" si="168"/>
        <v>6204.198140553779</v>
      </c>
      <c r="BX60" s="34">
        <f t="shared" si="168"/>
        <v>6344.198140553779</v>
      </c>
      <c r="BY60" s="34">
        <f t="shared" si="168"/>
        <v>6204.198140553779</v>
      </c>
      <c r="BZ60" s="34">
        <f t="shared" si="168"/>
        <v>6130.3933538063284</v>
      </c>
      <c r="CA60" s="34">
        <f t="shared" si="168"/>
        <v>5990.3933538063284</v>
      </c>
      <c r="CB60" s="34">
        <f t="shared" si="168"/>
        <v>6130.3933538063284</v>
      </c>
      <c r="CC60" s="34">
        <f t="shared" si="168"/>
        <v>5990.3933538063284</v>
      </c>
      <c r="CD60" s="34">
        <f t="shared" si="168"/>
        <v>6130.3933538063284</v>
      </c>
      <c r="CE60" s="34">
        <f t="shared" si="168"/>
        <v>5990.3933538063284</v>
      </c>
      <c r="CF60" s="34">
        <f t="shared" si="168"/>
        <v>6041.5933538063282</v>
      </c>
      <c r="CG60" s="34">
        <f t="shared" si="168"/>
        <v>6051.5933538063282</v>
      </c>
      <c r="CH60" s="34">
        <f t="shared" si="168"/>
        <v>5918.9084764897616</v>
      </c>
      <c r="CI60" s="34">
        <f t="shared" si="168"/>
        <v>5778.9084764897616</v>
      </c>
      <c r="CJ60" s="34">
        <f t="shared" si="168"/>
        <v>5918.9084764897616</v>
      </c>
      <c r="CK60" s="34">
        <f t="shared" si="168"/>
        <v>5778.9084764897616</v>
      </c>
      <c r="CL60" s="34">
        <f t="shared" si="168"/>
        <v>5918.9084764897616</v>
      </c>
      <c r="CM60" s="34">
        <f t="shared" si="168"/>
        <v>5778.9084764897616</v>
      </c>
      <c r="CN60" s="34">
        <f t="shared" si="168"/>
        <v>5818.9084764897616</v>
      </c>
      <c r="CO60" s="34">
        <f t="shared" si="168"/>
        <v>5778.9084764897616</v>
      </c>
      <c r="CP60" s="34">
        <f t="shared" si="168"/>
        <v>5818.9084764897616</v>
      </c>
      <c r="CQ60" s="34">
        <f t="shared" si="168"/>
        <v>5778.9084764897616</v>
      </c>
      <c r="CR60" s="34">
        <f t="shared" si="168"/>
        <v>5730.1084764897614</v>
      </c>
      <c r="CS60" s="34">
        <f t="shared" si="168"/>
        <v>5840.1084764897614</v>
      </c>
      <c r="CT60" s="34">
        <f t="shared" si="168"/>
        <v>5821.5043318935259</v>
      </c>
      <c r="CU60" s="34">
        <f t="shared" si="168"/>
        <v>5781.5043318935259</v>
      </c>
      <c r="CV60" s="34">
        <f t="shared" si="168"/>
        <v>5821.5043318935259</v>
      </c>
      <c r="CW60" s="34">
        <f t="shared" si="168"/>
        <v>5781.5043318935259</v>
      </c>
      <c r="CX60" s="34">
        <f t="shared" si="168"/>
        <v>5821.5043318935259</v>
      </c>
      <c r="CY60" s="34">
        <f t="shared" si="168"/>
        <v>5781.5043318935259</v>
      </c>
      <c r="CZ60" s="34">
        <f t="shared" si="168"/>
        <v>5821.5043318935259</v>
      </c>
      <c r="DA60" s="34">
        <f t="shared" si="168"/>
        <v>5781.5043318935259</v>
      </c>
      <c r="DB60" s="34">
        <f t="shared" si="168"/>
        <v>5821.5043318935259</v>
      </c>
      <c r="DC60" s="34">
        <f t="shared" si="168"/>
        <v>5781.5043318935259</v>
      </c>
      <c r="DD60" s="34">
        <f t="shared" si="168"/>
        <v>5732.7043318935266</v>
      </c>
      <c r="DE60" s="34">
        <f t="shared" si="168"/>
        <v>5842.7043318935266</v>
      </c>
      <c r="DF60" s="34">
        <f t="shared" si="168"/>
        <v>5870.629535281324</v>
      </c>
      <c r="DG60" s="34">
        <f t="shared" si="168"/>
        <v>5830.629535281324</v>
      </c>
      <c r="DH60" s="34">
        <f t="shared" si="168"/>
        <v>5870.629535281324</v>
      </c>
      <c r="DI60" s="34">
        <f t="shared" si="168"/>
        <v>5830.629535281324</v>
      </c>
      <c r="DJ60" s="34">
        <f t="shared" si="168"/>
        <v>5870.629535281324</v>
      </c>
      <c r="DK60" s="34">
        <f t="shared" si="168"/>
        <v>5923.9895352813237</v>
      </c>
      <c r="DL60" s="34">
        <f t="shared" si="168"/>
        <v>5741.3095352813234</v>
      </c>
      <c r="DM60" s="34">
        <f t="shared" si="168"/>
        <v>5701.3095352813234</v>
      </c>
      <c r="DN60" s="34">
        <f t="shared" si="168"/>
        <v>5741.3095352813234</v>
      </c>
      <c r="DO60" s="34">
        <f t="shared" si="168"/>
        <v>5701.3095352813234</v>
      </c>
      <c r="DP60" s="34">
        <f t="shared" si="168"/>
        <v>5652.5095352813241</v>
      </c>
      <c r="DQ60" s="34">
        <f t="shared" si="168"/>
        <v>5985.1895352813235</v>
      </c>
      <c r="DR60" s="34">
        <f t="shared" si="168"/>
        <v>5797.1028990196</v>
      </c>
      <c r="DS60" s="34">
        <f t="shared" si="168"/>
        <v>5757.1028990196</v>
      </c>
      <c r="DT60" s="34">
        <f t="shared" si="168"/>
        <v>5797.1028990196</v>
      </c>
      <c r="DU60" s="34">
        <f t="shared" si="168"/>
        <v>5757.1028990196</v>
      </c>
      <c r="DV60" s="34">
        <f t="shared" si="168"/>
        <v>5797.1028990196</v>
      </c>
      <c r="DW60" s="34">
        <f t="shared" si="168"/>
        <v>5979.7828990196003</v>
      </c>
      <c r="DX60" s="34">
        <f t="shared" si="168"/>
        <v>5797.1028990196</v>
      </c>
      <c r="DY60" s="34">
        <f t="shared" si="168"/>
        <v>5757.1028990196</v>
      </c>
      <c r="DZ60" s="34">
        <f t="shared" si="168"/>
        <v>5797.1028990196</v>
      </c>
      <c r="EA60" s="34">
        <f t="shared" si="168"/>
        <v>5757.1028990196</v>
      </c>
      <c r="EB60" s="34">
        <f t="shared" si="168"/>
        <v>5708.3028990196008</v>
      </c>
      <c r="EC60" s="34">
        <f t="shared" ref="EC60:GN60" si="169">EC6</f>
        <v>6040.9828990196002</v>
      </c>
      <c r="ED60" s="34">
        <f t="shared" si="169"/>
        <v>5855.6527957032522</v>
      </c>
      <c r="EE60" s="34">
        <f t="shared" si="169"/>
        <v>5815.6527957032522</v>
      </c>
      <c r="EF60" s="34">
        <f t="shared" si="169"/>
        <v>5855.6527957032522</v>
      </c>
      <c r="EG60" s="34">
        <f t="shared" si="169"/>
        <v>5815.6527957032522</v>
      </c>
      <c r="EH60" s="34">
        <f t="shared" si="169"/>
        <v>5855.6527957032522</v>
      </c>
      <c r="EI60" s="34">
        <f t="shared" si="169"/>
        <v>6038.3327957032525</v>
      </c>
      <c r="EJ60" s="34">
        <f t="shared" si="169"/>
        <v>5855.6527957032522</v>
      </c>
      <c r="EK60" s="34">
        <f t="shared" si="169"/>
        <v>5815.6527957032522</v>
      </c>
      <c r="EL60" s="34">
        <f t="shared" si="169"/>
        <v>5855.6527957032522</v>
      </c>
      <c r="EM60" s="34">
        <f t="shared" si="169"/>
        <v>5815.6527957032522</v>
      </c>
      <c r="EN60" s="34">
        <f t="shared" si="169"/>
        <v>5766.8527957032529</v>
      </c>
      <c r="EO60" s="34">
        <f t="shared" si="169"/>
        <v>6099.5327957032532</v>
      </c>
      <c r="EP60" s="34">
        <f t="shared" si="169"/>
        <v>5917.09669401473</v>
      </c>
      <c r="EQ60" s="34">
        <f t="shared" si="169"/>
        <v>5877.09669401473</v>
      </c>
      <c r="ER60" s="34">
        <f t="shared" si="169"/>
        <v>5917.09669401473</v>
      </c>
      <c r="ES60" s="34">
        <f t="shared" si="169"/>
        <v>5877.09669401473</v>
      </c>
      <c r="ET60" s="34">
        <f t="shared" si="169"/>
        <v>5917.09669401473</v>
      </c>
      <c r="EU60" s="34">
        <f t="shared" si="169"/>
        <v>6099.7766940147303</v>
      </c>
      <c r="EV60" s="34">
        <f t="shared" si="169"/>
        <v>5917.09669401473</v>
      </c>
      <c r="EW60" s="34">
        <f t="shared" si="169"/>
        <v>5877.09669401473</v>
      </c>
      <c r="EX60" s="34">
        <f t="shared" si="169"/>
        <v>5917.09669401473</v>
      </c>
      <c r="EY60" s="34">
        <f t="shared" si="169"/>
        <v>5877.09669401473</v>
      </c>
      <c r="EZ60" s="34">
        <f t="shared" si="169"/>
        <v>5828.2966940147307</v>
      </c>
      <c r="FA60" s="34">
        <f t="shared" si="169"/>
        <v>6160.9766940147301</v>
      </c>
      <c r="FB60" s="34">
        <f t="shared" si="169"/>
        <v>5981.5789666296441</v>
      </c>
      <c r="FC60" s="34">
        <f t="shared" si="169"/>
        <v>5941.5789666296441</v>
      </c>
      <c r="FD60" s="34">
        <f t="shared" si="169"/>
        <v>5981.5789666296441</v>
      </c>
      <c r="FE60" s="34">
        <f t="shared" si="169"/>
        <v>4546.1338723975732</v>
      </c>
      <c r="FF60" s="34">
        <f t="shared" si="169"/>
        <v>4546.1338723975732</v>
      </c>
      <c r="FG60" s="34">
        <f t="shared" si="169"/>
        <v>4546.1338723975732</v>
      </c>
      <c r="FH60" s="34">
        <f t="shared" si="169"/>
        <v>4546.1338723975732</v>
      </c>
      <c r="FI60" s="34">
        <f t="shared" si="169"/>
        <v>4546.1338723975732</v>
      </c>
      <c r="FJ60" s="34">
        <f t="shared" si="169"/>
        <v>4546.1338723975732</v>
      </c>
      <c r="FK60" s="34">
        <f t="shared" si="169"/>
        <v>4546.1338723975732</v>
      </c>
      <c r="FL60" s="34">
        <f t="shared" si="169"/>
        <v>4546.1338723975732</v>
      </c>
      <c r="FM60" s="34">
        <f t="shared" si="169"/>
        <v>4546.1338723975732</v>
      </c>
      <c r="FN60" s="34">
        <f t="shared" si="169"/>
        <v>4546.1338723975732</v>
      </c>
      <c r="FO60" s="34">
        <f t="shared" si="169"/>
        <v>4546.1338723975732</v>
      </c>
      <c r="FP60" s="34">
        <f t="shared" si="169"/>
        <v>4546.1338723975732</v>
      </c>
      <c r="FQ60" s="34">
        <f t="shared" si="169"/>
        <v>4546.1338723975732</v>
      </c>
      <c r="FR60" s="34">
        <f t="shared" si="169"/>
        <v>4546.1338723975732</v>
      </c>
      <c r="FS60" s="34">
        <f t="shared" si="169"/>
        <v>4546.1338723975732</v>
      </c>
      <c r="FT60" s="34">
        <f t="shared" si="169"/>
        <v>4546.1338723975732</v>
      </c>
      <c r="FU60" s="34">
        <f t="shared" si="169"/>
        <v>4546.1338723975732</v>
      </c>
      <c r="FV60" s="34">
        <f t="shared" si="169"/>
        <v>4546.1338723975732</v>
      </c>
      <c r="FW60" s="34">
        <f t="shared" si="169"/>
        <v>4546.1338723975732</v>
      </c>
      <c r="FX60" s="34">
        <f t="shared" si="169"/>
        <v>4546.1338723975732</v>
      </c>
      <c r="FY60" s="34">
        <f t="shared" si="169"/>
        <v>4546.1338723975732</v>
      </c>
      <c r="FZ60" s="34">
        <f t="shared" si="169"/>
        <v>4546.1338723975732</v>
      </c>
      <c r="GA60" s="34">
        <f t="shared" si="169"/>
        <v>4546.1338723975732</v>
      </c>
      <c r="GB60" s="34">
        <f t="shared" si="169"/>
        <v>4546.1338723975732</v>
      </c>
      <c r="GC60" s="34">
        <f t="shared" si="169"/>
        <v>4546.1338723975732</v>
      </c>
      <c r="GD60" s="34">
        <f t="shared" si="169"/>
        <v>4546.1338723975732</v>
      </c>
      <c r="GE60" s="34">
        <f t="shared" si="169"/>
        <v>4546.1338723975732</v>
      </c>
      <c r="GF60" s="34">
        <f t="shared" si="169"/>
        <v>4546.1338723975732</v>
      </c>
      <c r="GG60" s="34">
        <f t="shared" si="169"/>
        <v>4546.1338723975732</v>
      </c>
      <c r="GH60" s="34">
        <f t="shared" si="169"/>
        <v>4546.1338723975732</v>
      </c>
      <c r="GI60" s="34">
        <f t="shared" si="169"/>
        <v>4546.1338723975732</v>
      </c>
      <c r="GJ60" s="34">
        <f t="shared" si="169"/>
        <v>4546.1338723975732</v>
      </c>
      <c r="GK60" s="34">
        <f t="shared" si="169"/>
        <v>4546.1338723975732</v>
      </c>
      <c r="GL60" s="34">
        <f t="shared" si="169"/>
        <v>4546.1338723975732</v>
      </c>
      <c r="GM60" s="34">
        <f t="shared" si="169"/>
        <v>4546.1338723975732</v>
      </c>
      <c r="GN60" s="34">
        <f t="shared" si="169"/>
        <v>4546.1338723975732</v>
      </c>
      <c r="GO60" s="34">
        <f t="shared" ref="GO60:IZ60" si="170">GO6</f>
        <v>4546.1338723975732</v>
      </c>
      <c r="GP60" s="34">
        <f t="shared" si="170"/>
        <v>4546.1338723975732</v>
      </c>
      <c r="GQ60" s="34">
        <f t="shared" si="170"/>
        <v>4546.1338723975732</v>
      </c>
      <c r="GR60" s="34">
        <f t="shared" si="170"/>
        <v>4546.1338723975732</v>
      </c>
      <c r="GS60" s="34">
        <f t="shared" si="170"/>
        <v>4546.1338723975732</v>
      </c>
      <c r="GT60" s="34">
        <f t="shared" si="170"/>
        <v>4546.1338723975732</v>
      </c>
      <c r="GU60" s="34">
        <f t="shared" si="170"/>
        <v>4546.1338723975732</v>
      </c>
      <c r="GV60" s="34">
        <f t="shared" si="170"/>
        <v>4546.1338723975732</v>
      </c>
      <c r="GW60" s="34">
        <f t="shared" si="170"/>
        <v>4546.1338723975732</v>
      </c>
      <c r="GX60" s="34">
        <f t="shared" si="170"/>
        <v>4546.1338723975732</v>
      </c>
      <c r="GY60" s="34">
        <f t="shared" si="170"/>
        <v>4546.1338723975732</v>
      </c>
      <c r="GZ60" s="34">
        <f t="shared" si="170"/>
        <v>4546.1338723975732</v>
      </c>
      <c r="HA60" s="34">
        <f t="shared" si="170"/>
        <v>4546.1338723975732</v>
      </c>
      <c r="HB60" s="34">
        <f t="shared" si="170"/>
        <v>4546.1338723975732</v>
      </c>
      <c r="HC60" s="34">
        <f t="shared" si="170"/>
        <v>4546.1338723975732</v>
      </c>
      <c r="HD60" s="34">
        <f t="shared" si="170"/>
        <v>4546.1338723975732</v>
      </c>
      <c r="HE60" s="34">
        <f t="shared" si="170"/>
        <v>4546.1338723975732</v>
      </c>
      <c r="HF60" s="34">
        <f t="shared" si="170"/>
        <v>4546.1338723975732</v>
      </c>
      <c r="HG60" s="34">
        <f t="shared" si="170"/>
        <v>4546.1338723975732</v>
      </c>
      <c r="HH60" s="34">
        <f t="shared" si="170"/>
        <v>4546.1338723975732</v>
      </c>
      <c r="HI60" s="34">
        <f t="shared" si="170"/>
        <v>4546.1338723975732</v>
      </c>
      <c r="HJ60" s="34">
        <f t="shared" si="170"/>
        <v>4546.1338723975732</v>
      </c>
      <c r="HK60" s="34">
        <f t="shared" si="170"/>
        <v>4546.1338723975732</v>
      </c>
      <c r="HL60" s="34">
        <f t="shared" si="170"/>
        <v>4546.1338723975732</v>
      </c>
      <c r="HM60" s="34">
        <f t="shared" si="170"/>
        <v>4546.1338723975732</v>
      </c>
      <c r="HN60" s="34">
        <f t="shared" si="170"/>
        <v>4546.1338723975732</v>
      </c>
      <c r="HO60" s="34">
        <f t="shared" si="170"/>
        <v>4546.1338723975732</v>
      </c>
      <c r="HP60" s="34">
        <f t="shared" si="170"/>
        <v>4546.1338723975732</v>
      </c>
      <c r="HQ60" s="34">
        <f t="shared" si="170"/>
        <v>4546.1338723975732</v>
      </c>
      <c r="HR60" s="34">
        <f t="shared" si="170"/>
        <v>4546.1338723975732</v>
      </c>
      <c r="HS60" s="34">
        <f t="shared" si="170"/>
        <v>4546.1338723975732</v>
      </c>
      <c r="HT60" s="34">
        <f t="shared" si="170"/>
        <v>4546.1338723975732</v>
      </c>
      <c r="HU60" s="34">
        <f t="shared" si="170"/>
        <v>4546.1338723975732</v>
      </c>
      <c r="HV60" s="34">
        <f t="shared" si="170"/>
        <v>4546.1338723975732</v>
      </c>
      <c r="HW60" s="34">
        <f t="shared" si="170"/>
        <v>4546.1338723975732</v>
      </c>
      <c r="HX60" s="34">
        <f t="shared" si="170"/>
        <v>4546.1338723975732</v>
      </c>
      <c r="HY60" s="34">
        <f t="shared" si="170"/>
        <v>4546.1338723975732</v>
      </c>
      <c r="HZ60" s="34">
        <f t="shared" si="170"/>
        <v>4546.1338723975732</v>
      </c>
      <c r="IA60" s="34">
        <f t="shared" si="170"/>
        <v>4546.1338723975732</v>
      </c>
      <c r="IB60" s="34">
        <f t="shared" si="170"/>
        <v>4546.1338723975732</v>
      </c>
      <c r="IC60" s="34">
        <f t="shared" si="170"/>
        <v>4546.1338723975732</v>
      </c>
      <c r="ID60" s="34">
        <f t="shared" si="170"/>
        <v>4546.1338723975732</v>
      </c>
      <c r="IE60" s="34">
        <f t="shared" si="170"/>
        <v>4546.1338723975732</v>
      </c>
      <c r="IF60" s="34">
        <f t="shared" si="170"/>
        <v>4546.1338723975732</v>
      </c>
      <c r="IG60" s="34">
        <f t="shared" si="170"/>
        <v>4546.1338723975732</v>
      </c>
      <c r="IH60" s="34">
        <f t="shared" si="170"/>
        <v>4546.1338723975732</v>
      </c>
      <c r="II60" s="34">
        <f t="shared" si="170"/>
        <v>4546.1338723975732</v>
      </c>
      <c r="IJ60" s="34">
        <f t="shared" si="170"/>
        <v>4546.1338723975732</v>
      </c>
      <c r="IK60" s="34">
        <f t="shared" si="170"/>
        <v>4546.1338723975732</v>
      </c>
      <c r="IL60" s="34">
        <f t="shared" si="170"/>
        <v>4546.1338723975732</v>
      </c>
      <c r="IM60" s="34">
        <f t="shared" si="170"/>
        <v>4546.1338723975732</v>
      </c>
      <c r="IN60" s="34">
        <f t="shared" si="170"/>
        <v>4546.1338723975732</v>
      </c>
      <c r="IO60" s="34">
        <f t="shared" si="170"/>
        <v>4546.1338723975732</v>
      </c>
      <c r="IP60" s="34">
        <f t="shared" si="170"/>
        <v>4546.1338723975732</v>
      </c>
      <c r="IQ60" s="34">
        <f t="shared" si="170"/>
        <v>4546.1338723975732</v>
      </c>
      <c r="IR60" s="34">
        <f t="shared" si="170"/>
        <v>4546.1338723975732</v>
      </c>
      <c r="IS60" s="34">
        <f t="shared" si="170"/>
        <v>4546.1338723975732</v>
      </c>
      <c r="IT60" s="34">
        <f t="shared" si="170"/>
        <v>4546.1338723975732</v>
      </c>
      <c r="IU60" s="34">
        <f t="shared" si="170"/>
        <v>4546.1338723975732</v>
      </c>
      <c r="IV60" s="34">
        <f t="shared" si="170"/>
        <v>4546.1338723975732</v>
      </c>
      <c r="IW60" s="34">
        <f t="shared" si="170"/>
        <v>4546.1338723975732</v>
      </c>
      <c r="IX60" s="34">
        <f t="shared" si="170"/>
        <v>4546.1338723975732</v>
      </c>
      <c r="IY60" s="34">
        <f t="shared" si="170"/>
        <v>4546.1338723975732</v>
      </c>
      <c r="IZ60" s="34">
        <f t="shared" si="170"/>
        <v>4546.1338723975732</v>
      </c>
      <c r="JA60" s="34">
        <f t="shared" ref="JA60:KG60" si="171">JA6</f>
        <v>4546.1338723975732</v>
      </c>
      <c r="JB60" s="34">
        <f t="shared" si="171"/>
        <v>4546.1338723975732</v>
      </c>
      <c r="JC60" s="34">
        <f t="shared" si="171"/>
        <v>4546.1338723975732</v>
      </c>
      <c r="JD60" s="34">
        <f t="shared" si="171"/>
        <v>4546.1338723975732</v>
      </c>
      <c r="JE60" s="34">
        <f t="shared" si="171"/>
        <v>4546.1338723975732</v>
      </c>
      <c r="JF60" s="34">
        <f t="shared" si="171"/>
        <v>4546.1338723975732</v>
      </c>
      <c r="JG60" s="34">
        <f t="shared" si="171"/>
        <v>4546.1338723975732</v>
      </c>
      <c r="JH60" s="34">
        <f t="shared" si="171"/>
        <v>4546.1338723975732</v>
      </c>
      <c r="JI60" s="34">
        <f t="shared" si="171"/>
        <v>4546.1338723975732</v>
      </c>
      <c r="JJ60" s="34">
        <f t="shared" si="171"/>
        <v>4546.1338723975732</v>
      </c>
      <c r="JK60" s="34">
        <f t="shared" si="171"/>
        <v>4546.1338723975732</v>
      </c>
      <c r="JL60" s="34">
        <f t="shared" si="171"/>
        <v>4546.1338723975732</v>
      </c>
      <c r="JM60" s="34">
        <f t="shared" si="171"/>
        <v>4546.1338723975732</v>
      </c>
      <c r="JN60" s="34">
        <f t="shared" si="171"/>
        <v>4546.1338723975732</v>
      </c>
      <c r="JO60" s="34">
        <f t="shared" si="171"/>
        <v>4546.1338723975732</v>
      </c>
      <c r="JP60" s="34">
        <f t="shared" si="171"/>
        <v>4546.1338723975732</v>
      </c>
      <c r="JQ60" s="34">
        <f t="shared" si="171"/>
        <v>4546.1338723975732</v>
      </c>
      <c r="JR60" s="34">
        <f t="shared" si="171"/>
        <v>4546.1338723975732</v>
      </c>
      <c r="JS60" s="34">
        <f t="shared" si="171"/>
        <v>4546.1338723975732</v>
      </c>
      <c r="JT60" s="34">
        <f t="shared" si="171"/>
        <v>4546.1338723975732</v>
      </c>
      <c r="JU60" s="34">
        <f t="shared" si="171"/>
        <v>4546.1338723975732</v>
      </c>
      <c r="JV60" s="34">
        <f t="shared" si="171"/>
        <v>4546.1338723975732</v>
      </c>
      <c r="JW60" s="34">
        <f t="shared" si="171"/>
        <v>4546.1338723975732</v>
      </c>
      <c r="JX60" s="34">
        <f t="shared" si="171"/>
        <v>4546.1338723975732</v>
      </c>
      <c r="JY60" s="34">
        <f t="shared" si="171"/>
        <v>4546.1338723975732</v>
      </c>
      <c r="JZ60" s="34">
        <f t="shared" si="171"/>
        <v>4546.1338723975732</v>
      </c>
      <c r="KA60" s="34">
        <f t="shared" si="171"/>
        <v>4546.1338723975732</v>
      </c>
      <c r="KB60" s="34">
        <f t="shared" si="171"/>
        <v>4546.1338723975732</v>
      </c>
      <c r="KC60" s="34">
        <f t="shared" si="171"/>
        <v>4546.1338723975732</v>
      </c>
      <c r="KD60" s="34">
        <f t="shared" si="171"/>
        <v>4546.1338723975732</v>
      </c>
      <c r="KE60" s="34">
        <f t="shared" si="171"/>
        <v>4546.1338723975732</v>
      </c>
      <c r="KF60" s="34">
        <f t="shared" si="171"/>
        <v>4546.1338723975732</v>
      </c>
      <c r="KG60" s="35">
        <f t="shared" si="171"/>
        <v>0</v>
      </c>
    </row>
    <row r="61" spans="1:293" s="1" customFormat="1" ht="16" outlineLevel="1" thickBot="1">
      <c r="B61" s="490"/>
      <c r="C61" s="58" t="s">
        <v>713</v>
      </c>
      <c r="D61" s="45">
        <f>BN61</f>
        <v>847561.37651613436</v>
      </c>
      <c r="E61" s="36">
        <f>E60</f>
        <v>4435.7626873633708</v>
      </c>
      <c r="F61" s="37">
        <f>E61+F60</f>
        <v>11163.855374726742</v>
      </c>
      <c r="G61" s="37">
        <f>F61+G60</f>
        <v>18053.61806209011</v>
      </c>
      <c r="H61" s="37">
        <f t="shared" ref="H61:BS61" si="172">G61+H60</f>
        <v>24328.700749453481</v>
      </c>
      <c r="I61" s="37">
        <f t="shared" si="172"/>
        <v>51569.453436816853</v>
      </c>
      <c r="J61" s="37">
        <f t="shared" si="172"/>
        <v>62216.686124180225</v>
      </c>
      <c r="K61" s="37">
        <f t="shared" si="172"/>
        <v>73196.938811543601</v>
      </c>
      <c r="L61" s="37">
        <f t="shared" si="172"/>
        <v>84982.531498906974</v>
      </c>
      <c r="M61" s="37">
        <f t="shared" si="172"/>
        <v>95913.924186270349</v>
      </c>
      <c r="N61" s="37">
        <f t="shared" si="172"/>
        <v>128822.20889069056</v>
      </c>
      <c r="O61" s="37">
        <f t="shared" si="172"/>
        <v>140656.69469992444</v>
      </c>
      <c r="P61" s="37">
        <f t="shared" si="172"/>
        <v>151509.15050915832</v>
      </c>
      <c r="Q61" s="37">
        <f t="shared" si="172"/>
        <v>164226.44631839221</v>
      </c>
      <c r="R61" s="37">
        <f t="shared" si="172"/>
        <v>175479.45212762608</v>
      </c>
      <c r="S61" s="37">
        <f t="shared" si="172"/>
        <v>187770.74793685996</v>
      </c>
      <c r="T61" s="37">
        <f t="shared" si="172"/>
        <v>199453.86374609385</v>
      </c>
      <c r="U61" s="37">
        <f t="shared" si="172"/>
        <v>216324.28955532773</v>
      </c>
      <c r="V61" s="37">
        <f t="shared" si="172"/>
        <v>242417.88536456166</v>
      </c>
      <c r="W61" s="37">
        <f t="shared" si="172"/>
        <v>259502.07117379553</v>
      </c>
      <c r="X61" s="37">
        <f t="shared" si="172"/>
        <v>275805.64698302938</v>
      </c>
      <c r="Y61" s="37">
        <f t="shared" si="172"/>
        <v>292765.15279226325</v>
      </c>
      <c r="Z61" s="37">
        <f t="shared" si="172"/>
        <v>307688.09753693285</v>
      </c>
      <c r="AA61" s="37">
        <f t="shared" si="172"/>
        <v>319972.16228160245</v>
      </c>
      <c r="AB61" s="37">
        <f t="shared" si="172"/>
        <v>333367.38702627207</v>
      </c>
      <c r="AC61" s="37">
        <f t="shared" si="172"/>
        <v>348189.10177094169</v>
      </c>
      <c r="AD61" s="37">
        <f t="shared" si="172"/>
        <v>360644.15651561134</v>
      </c>
      <c r="AE61" s="37">
        <f t="shared" si="172"/>
        <v>372567.03126028099</v>
      </c>
      <c r="AF61" s="37">
        <f t="shared" si="172"/>
        <v>383976.68600495061</v>
      </c>
      <c r="AG61" s="37">
        <f t="shared" si="172"/>
        <v>395003.07074962021</v>
      </c>
      <c r="AH61" s="37">
        <f t="shared" si="172"/>
        <v>407267.14549428981</v>
      </c>
      <c r="AI61" s="37">
        <f t="shared" si="172"/>
        <v>420205.53023895941</v>
      </c>
      <c r="AJ61" s="37">
        <f t="shared" si="172"/>
        <v>431640.79498362902</v>
      </c>
      <c r="AK61" s="37">
        <f t="shared" si="172"/>
        <v>450432.44972829864</v>
      </c>
      <c r="AL61" s="37">
        <f t="shared" si="172"/>
        <v>466192.10458747356</v>
      </c>
      <c r="AM61" s="37">
        <f t="shared" si="172"/>
        <v>481338.11944664852</v>
      </c>
      <c r="AN61" s="37">
        <f t="shared" si="172"/>
        <v>496561.27430582343</v>
      </c>
      <c r="AO61" s="37">
        <f t="shared" si="172"/>
        <v>516530.46916499839</v>
      </c>
      <c r="AP61" s="37">
        <f t="shared" si="172"/>
        <v>530503.88402417337</v>
      </c>
      <c r="AQ61" s="37">
        <f t="shared" si="172"/>
        <v>564742.80888334825</v>
      </c>
      <c r="AR61" s="37">
        <f t="shared" si="172"/>
        <v>576159.64374252316</v>
      </c>
      <c r="AS61" s="37">
        <f t="shared" si="172"/>
        <v>590291.0186016981</v>
      </c>
      <c r="AT61" s="37">
        <f t="shared" si="172"/>
        <v>604990.24346087303</v>
      </c>
      <c r="AU61" s="37">
        <f t="shared" si="172"/>
        <v>619793.80832004792</v>
      </c>
      <c r="AV61" s="37">
        <f t="shared" si="172"/>
        <v>636131.46317922289</v>
      </c>
      <c r="AW61" s="37">
        <f t="shared" si="172"/>
        <v>660328.99803839787</v>
      </c>
      <c r="AX61" s="37">
        <f t="shared" si="172"/>
        <v>673455.05780633586</v>
      </c>
      <c r="AY61" s="37">
        <f t="shared" si="172"/>
        <v>686581.11757427384</v>
      </c>
      <c r="AZ61" s="37">
        <f t="shared" si="172"/>
        <v>699707.17734221183</v>
      </c>
      <c r="BA61" s="37">
        <f t="shared" si="172"/>
        <v>711158.38066570531</v>
      </c>
      <c r="BB61" s="37">
        <f t="shared" si="172"/>
        <v>723169.70301443955</v>
      </c>
      <c r="BC61" s="37">
        <f t="shared" si="172"/>
        <v>734378.68677361147</v>
      </c>
      <c r="BD61" s="37">
        <f t="shared" si="172"/>
        <v>744827.67053278338</v>
      </c>
      <c r="BE61" s="37">
        <f t="shared" si="172"/>
        <v>757186.65429195529</v>
      </c>
      <c r="BF61" s="37">
        <f t="shared" si="172"/>
        <v>767038.44805112726</v>
      </c>
      <c r="BG61" s="37">
        <f t="shared" si="172"/>
        <v>776763.24181029922</v>
      </c>
      <c r="BH61" s="37">
        <f t="shared" si="172"/>
        <v>785839.23556947114</v>
      </c>
      <c r="BI61" s="37">
        <f t="shared" si="172"/>
        <v>795925.22932864306</v>
      </c>
      <c r="BJ61" s="37">
        <f t="shared" si="172"/>
        <v>804930.67676614132</v>
      </c>
      <c r="BK61" s="37">
        <f t="shared" si="172"/>
        <v>821245.0342036396</v>
      </c>
      <c r="BL61" s="37">
        <f t="shared" si="172"/>
        <v>830250.48164113786</v>
      </c>
      <c r="BM61" s="37">
        <f t="shared" si="172"/>
        <v>839125.92907863611</v>
      </c>
      <c r="BN61" s="207">
        <f t="shared" si="172"/>
        <v>847561.37651613436</v>
      </c>
      <c r="BO61" s="37">
        <f t="shared" si="172"/>
        <v>855936.82395363261</v>
      </c>
      <c r="BP61" s="37">
        <f t="shared" si="172"/>
        <v>862102.27139113087</v>
      </c>
      <c r="BQ61" s="37">
        <f t="shared" si="172"/>
        <v>868127.71882862912</v>
      </c>
      <c r="BR61" s="37">
        <f t="shared" si="172"/>
        <v>874293.16626612737</v>
      </c>
      <c r="BS61" s="37">
        <f t="shared" si="172"/>
        <v>880447.61370362563</v>
      </c>
      <c r="BT61" s="37">
        <f t="shared" ref="BT61:EE61" si="173">BS61+BT60</f>
        <v>886653.5811411239</v>
      </c>
      <c r="BU61" s="37">
        <f t="shared" si="173"/>
        <v>892869.54857862217</v>
      </c>
      <c r="BV61" s="37">
        <f t="shared" si="173"/>
        <v>899213.74671917595</v>
      </c>
      <c r="BW61" s="37">
        <f t="shared" si="173"/>
        <v>905417.94485972973</v>
      </c>
      <c r="BX61" s="37">
        <f t="shared" si="173"/>
        <v>911762.14300028351</v>
      </c>
      <c r="BY61" s="37">
        <f t="shared" si="173"/>
        <v>917966.34114083729</v>
      </c>
      <c r="BZ61" s="37">
        <f t="shared" si="173"/>
        <v>924096.73449464364</v>
      </c>
      <c r="CA61" s="37">
        <f t="shared" si="173"/>
        <v>930087.12784844998</v>
      </c>
      <c r="CB61" s="37">
        <f t="shared" si="173"/>
        <v>936217.52120225632</v>
      </c>
      <c r="CC61" s="37">
        <f t="shared" si="173"/>
        <v>942207.91455606266</v>
      </c>
      <c r="CD61" s="37">
        <f t="shared" si="173"/>
        <v>948338.30790986901</v>
      </c>
      <c r="CE61" s="37">
        <f t="shared" si="173"/>
        <v>954328.70126367535</v>
      </c>
      <c r="CF61" s="37">
        <f t="shared" si="173"/>
        <v>960370.29461748165</v>
      </c>
      <c r="CG61" s="37">
        <f t="shared" si="173"/>
        <v>966421.88797128794</v>
      </c>
      <c r="CH61" s="37">
        <f t="shared" si="173"/>
        <v>972340.79644777765</v>
      </c>
      <c r="CI61" s="37">
        <f t="shared" si="173"/>
        <v>978119.70492426737</v>
      </c>
      <c r="CJ61" s="37">
        <f t="shared" si="173"/>
        <v>984038.61340075708</v>
      </c>
      <c r="CK61" s="37">
        <f t="shared" si="173"/>
        <v>989817.52187724679</v>
      </c>
      <c r="CL61" s="37">
        <f t="shared" si="173"/>
        <v>995736.4303537365</v>
      </c>
      <c r="CM61" s="37">
        <f t="shared" si="173"/>
        <v>1001515.3388302262</v>
      </c>
      <c r="CN61" s="37">
        <f t="shared" si="173"/>
        <v>1007334.2473067159</v>
      </c>
      <c r="CO61" s="37">
        <f t="shared" si="173"/>
        <v>1013113.1557832056</v>
      </c>
      <c r="CP61" s="37">
        <f t="shared" si="173"/>
        <v>1018932.0642596954</v>
      </c>
      <c r="CQ61" s="37">
        <f t="shared" si="173"/>
        <v>1024710.9727361851</v>
      </c>
      <c r="CR61" s="37">
        <f t="shared" si="173"/>
        <v>1030441.0812126748</v>
      </c>
      <c r="CS61" s="37">
        <f t="shared" si="173"/>
        <v>1036281.1896891646</v>
      </c>
      <c r="CT61" s="37">
        <f t="shared" si="173"/>
        <v>1042102.6940210582</v>
      </c>
      <c r="CU61" s="37">
        <f t="shared" si="173"/>
        <v>1047884.1983529517</v>
      </c>
      <c r="CV61" s="37">
        <f t="shared" si="173"/>
        <v>1053705.7026848453</v>
      </c>
      <c r="CW61" s="37">
        <f t="shared" si="173"/>
        <v>1059487.2070167388</v>
      </c>
      <c r="CX61" s="37">
        <f t="shared" si="173"/>
        <v>1065308.7113486324</v>
      </c>
      <c r="CY61" s="37">
        <f t="shared" si="173"/>
        <v>1071090.2156805259</v>
      </c>
      <c r="CZ61" s="37">
        <f t="shared" si="173"/>
        <v>1076911.7200124194</v>
      </c>
      <c r="DA61" s="37">
        <f t="shared" si="173"/>
        <v>1082693.2243443129</v>
      </c>
      <c r="DB61" s="37">
        <f t="shared" si="173"/>
        <v>1088514.7286762064</v>
      </c>
      <c r="DC61" s="37">
        <f t="shared" si="173"/>
        <v>1094296.2330081</v>
      </c>
      <c r="DD61" s="37">
        <f t="shared" si="173"/>
        <v>1100028.9373399934</v>
      </c>
      <c r="DE61" s="37">
        <f t="shared" si="173"/>
        <v>1105871.6416718869</v>
      </c>
      <c r="DF61" s="37">
        <f t="shared" si="173"/>
        <v>1111742.2712071682</v>
      </c>
      <c r="DG61" s="37">
        <f t="shared" si="173"/>
        <v>1117572.9007424496</v>
      </c>
      <c r="DH61" s="37">
        <f t="shared" si="173"/>
        <v>1123443.5302777309</v>
      </c>
      <c r="DI61" s="37">
        <f t="shared" si="173"/>
        <v>1129274.1598130122</v>
      </c>
      <c r="DJ61" s="37">
        <f t="shared" si="173"/>
        <v>1135144.7893482936</v>
      </c>
      <c r="DK61" s="37">
        <f t="shared" si="173"/>
        <v>1141068.778883575</v>
      </c>
      <c r="DL61" s="37">
        <f t="shared" si="173"/>
        <v>1146810.0884188563</v>
      </c>
      <c r="DM61" s="37">
        <f t="shared" si="173"/>
        <v>1152511.3979541375</v>
      </c>
      <c r="DN61" s="37">
        <f t="shared" si="173"/>
        <v>1158252.7074894188</v>
      </c>
      <c r="DO61" s="37">
        <f t="shared" si="173"/>
        <v>1163954.0170247001</v>
      </c>
      <c r="DP61" s="37">
        <f t="shared" si="173"/>
        <v>1169606.5265599813</v>
      </c>
      <c r="DQ61" s="37">
        <f t="shared" si="173"/>
        <v>1175591.7160952627</v>
      </c>
      <c r="DR61" s="37">
        <f t="shared" si="173"/>
        <v>1181388.8189942823</v>
      </c>
      <c r="DS61" s="37">
        <f t="shared" si="173"/>
        <v>1187145.9218933019</v>
      </c>
      <c r="DT61" s="37">
        <f t="shared" si="173"/>
        <v>1192943.0247923215</v>
      </c>
      <c r="DU61" s="37">
        <f t="shared" si="173"/>
        <v>1198700.1276913411</v>
      </c>
      <c r="DV61" s="37">
        <f t="shared" si="173"/>
        <v>1204497.2305903607</v>
      </c>
      <c r="DW61" s="37">
        <f t="shared" si="173"/>
        <v>1210477.0134893802</v>
      </c>
      <c r="DX61" s="37">
        <f t="shared" si="173"/>
        <v>1216274.1163883999</v>
      </c>
      <c r="DY61" s="37">
        <f t="shared" si="173"/>
        <v>1222031.2192874195</v>
      </c>
      <c r="DZ61" s="37">
        <f t="shared" si="173"/>
        <v>1227828.3221864391</v>
      </c>
      <c r="EA61" s="37">
        <f t="shared" si="173"/>
        <v>1233585.4250854587</v>
      </c>
      <c r="EB61" s="37">
        <f t="shared" si="173"/>
        <v>1239293.7279844782</v>
      </c>
      <c r="EC61" s="37">
        <f t="shared" si="173"/>
        <v>1245334.7108834977</v>
      </c>
      <c r="ED61" s="37">
        <f t="shared" si="173"/>
        <v>1251190.3636792009</v>
      </c>
      <c r="EE61" s="37">
        <f t="shared" si="173"/>
        <v>1257006.016474904</v>
      </c>
      <c r="EF61" s="37">
        <f t="shared" ref="EF61:GQ61" si="174">EE61+EF60</f>
        <v>1262861.6692706072</v>
      </c>
      <c r="EG61" s="37">
        <f t="shared" si="174"/>
        <v>1268677.3220663103</v>
      </c>
      <c r="EH61" s="37">
        <f t="shared" si="174"/>
        <v>1274532.9748620135</v>
      </c>
      <c r="EI61" s="37">
        <f t="shared" si="174"/>
        <v>1280571.3076577168</v>
      </c>
      <c r="EJ61" s="37">
        <f t="shared" si="174"/>
        <v>1286426.9604534199</v>
      </c>
      <c r="EK61" s="37">
        <f t="shared" si="174"/>
        <v>1292242.6132491231</v>
      </c>
      <c r="EL61" s="37">
        <f t="shared" si="174"/>
        <v>1298098.2660448262</v>
      </c>
      <c r="EM61" s="37">
        <f t="shared" si="174"/>
        <v>1303913.9188405294</v>
      </c>
      <c r="EN61" s="37">
        <f t="shared" si="174"/>
        <v>1309680.7716362327</v>
      </c>
      <c r="EO61" s="37">
        <f t="shared" si="174"/>
        <v>1315780.304431936</v>
      </c>
      <c r="EP61" s="37">
        <f t="shared" si="174"/>
        <v>1321697.4011259507</v>
      </c>
      <c r="EQ61" s="37">
        <f t="shared" si="174"/>
        <v>1327574.4978199655</v>
      </c>
      <c r="ER61" s="37">
        <f t="shared" si="174"/>
        <v>1333491.5945139802</v>
      </c>
      <c r="ES61" s="37">
        <f t="shared" si="174"/>
        <v>1339368.6912079949</v>
      </c>
      <c r="ET61" s="37">
        <f t="shared" si="174"/>
        <v>1345285.7879020097</v>
      </c>
      <c r="EU61" s="37">
        <f t="shared" si="174"/>
        <v>1351385.5645960243</v>
      </c>
      <c r="EV61" s="37">
        <f t="shared" si="174"/>
        <v>1357302.6612900391</v>
      </c>
      <c r="EW61" s="37">
        <f t="shared" si="174"/>
        <v>1363179.7579840538</v>
      </c>
      <c r="EX61" s="37">
        <f t="shared" si="174"/>
        <v>1369096.8546780685</v>
      </c>
      <c r="EY61" s="37">
        <f t="shared" si="174"/>
        <v>1374973.9513720833</v>
      </c>
      <c r="EZ61" s="37">
        <f t="shared" si="174"/>
        <v>1380802.248066098</v>
      </c>
      <c r="FA61" s="37">
        <f t="shared" si="174"/>
        <v>1386963.2247601126</v>
      </c>
      <c r="FB61" s="37">
        <f t="shared" si="174"/>
        <v>1392944.8037267423</v>
      </c>
      <c r="FC61" s="37">
        <f t="shared" si="174"/>
        <v>1398886.382693372</v>
      </c>
      <c r="FD61" s="37">
        <f t="shared" si="174"/>
        <v>1404867.9616600017</v>
      </c>
      <c r="FE61" s="37">
        <f t="shared" si="174"/>
        <v>1409414.0955323991</v>
      </c>
      <c r="FF61" s="37">
        <f t="shared" si="174"/>
        <v>1413960.2294047966</v>
      </c>
      <c r="FG61" s="37">
        <f t="shared" si="174"/>
        <v>1418506.3632771941</v>
      </c>
      <c r="FH61" s="37">
        <f t="shared" si="174"/>
        <v>1423052.4971495916</v>
      </c>
      <c r="FI61" s="37">
        <f t="shared" si="174"/>
        <v>1427598.631021989</v>
      </c>
      <c r="FJ61" s="37">
        <f t="shared" si="174"/>
        <v>1432144.7648943865</v>
      </c>
      <c r="FK61" s="37">
        <f t="shared" si="174"/>
        <v>1436690.898766784</v>
      </c>
      <c r="FL61" s="37">
        <f t="shared" si="174"/>
        <v>1441237.0326391815</v>
      </c>
      <c r="FM61" s="37">
        <f t="shared" si="174"/>
        <v>1445783.166511579</v>
      </c>
      <c r="FN61" s="37">
        <f t="shared" si="174"/>
        <v>1450329.3003839764</v>
      </c>
      <c r="FO61" s="37">
        <f t="shared" si="174"/>
        <v>1454875.4342563739</v>
      </c>
      <c r="FP61" s="37">
        <f t="shared" si="174"/>
        <v>1459421.5681287714</v>
      </c>
      <c r="FQ61" s="37">
        <f t="shared" si="174"/>
        <v>1463967.7020011689</v>
      </c>
      <c r="FR61" s="37">
        <f t="shared" si="174"/>
        <v>1468513.8358735663</v>
      </c>
      <c r="FS61" s="37">
        <f t="shared" si="174"/>
        <v>1473059.9697459638</v>
      </c>
      <c r="FT61" s="37">
        <f t="shared" si="174"/>
        <v>1477606.1036183613</v>
      </c>
      <c r="FU61" s="37">
        <f t="shared" si="174"/>
        <v>1482152.2374907588</v>
      </c>
      <c r="FV61" s="37">
        <f t="shared" si="174"/>
        <v>1486698.3713631562</v>
      </c>
      <c r="FW61" s="37">
        <f t="shared" si="174"/>
        <v>1491244.5052355537</v>
      </c>
      <c r="FX61" s="37">
        <f t="shared" si="174"/>
        <v>1495790.6391079512</v>
      </c>
      <c r="FY61" s="37">
        <f t="shared" si="174"/>
        <v>1500336.7729803487</v>
      </c>
      <c r="FZ61" s="37">
        <f t="shared" si="174"/>
        <v>1504882.9068527461</v>
      </c>
      <c r="GA61" s="37">
        <f t="shared" si="174"/>
        <v>1509429.0407251436</v>
      </c>
      <c r="GB61" s="37">
        <f t="shared" si="174"/>
        <v>1513975.1745975411</v>
      </c>
      <c r="GC61" s="37">
        <f t="shared" si="174"/>
        <v>1518521.3084699386</v>
      </c>
      <c r="GD61" s="37">
        <f t="shared" si="174"/>
        <v>1523067.4423423361</v>
      </c>
      <c r="GE61" s="37">
        <f t="shared" si="174"/>
        <v>1527613.5762147335</v>
      </c>
      <c r="GF61" s="37">
        <f t="shared" si="174"/>
        <v>1532159.710087131</v>
      </c>
      <c r="GG61" s="37">
        <f t="shared" si="174"/>
        <v>1536705.8439595285</v>
      </c>
      <c r="GH61" s="37">
        <f t="shared" si="174"/>
        <v>1541251.977831926</v>
      </c>
      <c r="GI61" s="37">
        <f t="shared" si="174"/>
        <v>1545798.1117043234</v>
      </c>
      <c r="GJ61" s="37">
        <f t="shared" si="174"/>
        <v>1550344.2455767209</v>
      </c>
      <c r="GK61" s="37">
        <f t="shared" si="174"/>
        <v>1554890.3794491184</v>
      </c>
      <c r="GL61" s="37">
        <f t="shared" si="174"/>
        <v>1559436.5133215159</v>
      </c>
      <c r="GM61" s="37">
        <f t="shared" si="174"/>
        <v>1563982.6471939133</v>
      </c>
      <c r="GN61" s="37">
        <f t="shared" si="174"/>
        <v>1568528.7810663108</v>
      </c>
      <c r="GO61" s="37">
        <f t="shared" si="174"/>
        <v>1573074.9149387083</v>
      </c>
      <c r="GP61" s="37">
        <f t="shared" si="174"/>
        <v>1577621.0488111058</v>
      </c>
      <c r="GQ61" s="37">
        <f t="shared" si="174"/>
        <v>1582167.1826835033</v>
      </c>
      <c r="GR61" s="37">
        <f t="shared" ref="GR61:JC61" si="175">GQ61+GR60</f>
        <v>1586713.3165559007</v>
      </c>
      <c r="GS61" s="37">
        <f t="shared" si="175"/>
        <v>1591259.4504282982</v>
      </c>
      <c r="GT61" s="37">
        <f t="shared" si="175"/>
        <v>1595805.5843006957</v>
      </c>
      <c r="GU61" s="37">
        <f t="shared" si="175"/>
        <v>1600351.7181730932</v>
      </c>
      <c r="GV61" s="37">
        <f t="shared" si="175"/>
        <v>1604897.8520454906</v>
      </c>
      <c r="GW61" s="37">
        <f t="shared" si="175"/>
        <v>1609443.9859178881</v>
      </c>
      <c r="GX61" s="37">
        <f t="shared" si="175"/>
        <v>1613990.1197902856</v>
      </c>
      <c r="GY61" s="37">
        <f t="shared" si="175"/>
        <v>1618536.2536626831</v>
      </c>
      <c r="GZ61" s="37">
        <f t="shared" si="175"/>
        <v>1623082.3875350805</v>
      </c>
      <c r="HA61" s="37">
        <f t="shared" si="175"/>
        <v>1627628.521407478</v>
      </c>
      <c r="HB61" s="37">
        <f t="shared" si="175"/>
        <v>1632174.6552798755</v>
      </c>
      <c r="HC61" s="37">
        <f t="shared" si="175"/>
        <v>1636720.789152273</v>
      </c>
      <c r="HD61" s="37">
        <f t="shared" si="175"/>
        <v>1641266.9230246705</v>
      </c>
      <c r="HE61" s="37">
        <f t="shared" si="175"/>
        <v>1645813.0568970679</v>
      </c>
      <c r="HF61" s="37">
        <f t="shared" si="175"/>
        <v>1650359.1907694654</v>
      </c>
      <c r="HG61" s="37">
        <f t="shared" si="175"/>
        <v>1654905.3246418629</v>
      </c>
      <c r="HH61" s="37">
        <f t="shared" si="175"/>
        <v>1659451.4585142604</v>
      </c>
      <c r="HI61" s="37">
        <f t="shared" si="175"/>
        <v>1663997.5923866578</v>
      </c>
      <c r="HJ61" s="37">
        <f t="shared" si="175"/>
        <v>1668543.7262590553</v>
      </c>
      <c r="HK61" s="37">
        <f t="shared" si="175"/>
        <v>1673089.8601314528</v>
      </c>
      <c r="HL61" s="37">
        <f t="shared" si="175"/>
        <v>1677635.9940038503</v>
      </c>
      <c r="HM61" s="37">
        <f t="shared" si="175"/>
        <v>1682182.1278762477</v>
      </c>
      <c r="HN61" s="37">
        <f t="shared" si="175"/>
        <v>1686728.2617486452</v>
      </c>
      <c r="HO61" s="37">
        <f t="shared" si="175"/>
        <v>1691274.3956210427</v>
      </c>
      <c r="HP61" s="37">
        <f t="shared" si="175"/>
        <v>1695820.5294934402</v>
      </c>
      <c r="HQ61" s="37">
        <f t="shared" si="175"/>
        <v>1700366.6633658377</v>
      </c>
      <c r="HR61" s="37">
        <f t="shared" si="175"/>
        <v>1704912.7972382351</v>
      </c>
      <c r="HS61" s="37">
        <f t="shared" si="175"/>
        <v>1709458.9311106326</v>
      </c>
      <c r="HT61" s="37">
        <f t="shared" si="175"/>
        <v>1714005.0649830301</v>
      </c>
      <c r="HU61" s="37">
        <f t="shared" si="175"/>
        <v>1718551.1988554276</v>
      </c>
      <c r="HV61" s="37">
        <f t="shared" si="175"/>
        <v>1723097.332727825</v>
      </c>
      <c r="HW61" s="37">
        <f t="shared" si="175"/>
        <v>1727643.4666002225</v>
      </c>
      <c r="HX61" s="37">
        <f t="shared" si="175"/>
        <v>1732189.60047262</v>
      </c>
      <c r="HY61" s="37">
        <f t="shared" si="175"/>
        <v>1736735.7343450175</v>
      </c>
      <c r="HZ61" s="37">
        <f t="shared" si="175"/>
        <v>1741281.8682174149</v>
      </c>
      <c r="IA61" s="37">
        <f t="shared" si="175"/>
        <v>1745828.0020898124</v>
      </c>
      <c r="IB61" s="37">
        <f t="shared" si="175"/>
        <v>1750374.1359622099</v>
      </c>
      <c r="IC61" s="37">
        <f t="shared" si="175"/>
        <v>1754920.2698346074</v>
      </c>
      <c r="ID61" s="37">
        <f t="shared" si="175"/>
        <v>1759466.4037070049</v>
      </c>
      <c r="IE61" s="37">
        <f t="shared" si="175"/>
        <v>1764012.5375794023</v>
      </c>
      <c r="IF61" s="37">
        <f t="shared" si="175"/>
        <v>1768558.6714517998</v>
      </c>
      <c r="IG61" s="37">
        <f t="shared" si="175"/>
        <v>1773104.8053241973</v>
      </c>
      <c r="IH61" s="37">
        <f t="shared" si="175"/>
        <v>1777650.9391965948</v>
      </c>
      <c r="II61" s="37">
        <f t="shared" si="175"/>
        <v>1782197.0730689922</v>
      </c>
      <c r="IJ61" s="37">
        <f t="shared" si="175"/>
        <v>1786743.2069413897</v>
      </c>
      <c r="IK61" s="37">
        <f t="shared" si="175"/>
        <v>1791289.3408137872</v>
      </c>
      <c r="IL61" s="37">
        <f t="shared" si="175"/>
        <v>1795835.4746861847</v>
      </c>
      <c r="IM61" s="37">
        <f t="shared" si="175"/>
        <v>1800381.6085585821</v>
      </c>
      <c r="IN61" s="37">
        <f t="shared" si="175"/>
        <v>1804927.7424309796</v>
      </c>
      <c r="IO61" s="37">
        <f t="shared" si="175"/>
        <v>1809473.8763033771</v>
      </c>
      <c r="IP61" s="37">
        <f t="shared" si="175"/>
        <v>1814020.0101757746</v>
      </c>
      <c r="IQ61" s="37">
        <f t="shared" si="175"/>
        <v>1818566.144048172</v>
      </c>
      <c r="IR61" s="37">
        <f t="shared" si="175"/>
        <v>1823112.2779205695</v>
      </c>
      <c r="IS61" s="37">
        <f t="shared" si="175"/>
        <v>1827658.411792967</v>
      </c>
      <c r="IT61" s="37">
        <f t="shared" si="175"/>
        <v>1832204.5456653645</v>
      </c>
      <c r="IU61" s="37">
        <f t="shared" si="175"/>
        <v>1836750.679537762</v>
      </c>
      <c r="IV61" s="37">
        <f t="shared" si="175"/>
        <v>1841296.8134101594</v>
      </c>
      <c r="IW61" s="37">
        <f t="shared" si="175"/>
        <v>1845842.9472825569</v>
      </c>
      <c r="IX61" s="37">
        <f t="shared" si="175"/>
        <v>1850389.0811549544</v>
      </c>
      <c r="IY61" s="37">
        <f t="shared" si="175"/>
        <v>1854935.2150273519</v>
      </c>
      <c r="IZ61" s="37">
        <f t="shared" si="175"/>
        <v>1859481.3488997493</v>
      </c>
      <c r="JA61" s="37">
        <f t="shared" si="175"/>
        <v>1864027.4827721468</v>
      </c>
      <c r="JB61" s="37">
        <f t="shared" si="175"/>
        <v>1868573.6166445443</v>
      </c>
      <c r="JC61" s="37">
        <f t="shared" si="175"/>
        <v>1873119.7505169418</v>
      </c>
      <c r="JD61" s="37">
        <f t="shared" ref="JD61:KG61" si="176">JC61+JD60</f>
        <v>1877665.8843893392</v>
      </c>
      <c r="JE61" s="37">
        <f t="shared" si="176"/>
        <v>1882212.0182617367</v>
      </c>
      <c r="JF61" s="37">
        <f t="shared" si="176"/>
        <v>1886758.1521341342</v>
      </c>
      <c r="JG61" s="37">
        <f t="shared" si="176"/>
        <v>1891304.2860065317</v>
      </c>
      <c r="JH61" s="37">
        <f t="shared" si="176"/>
        <v>1895850.4198789292</v>
      </c>
      <c r="JI61" s="37">
        <f t="shared" si="176"/>
        <v>1900396.5537513266</v>
      </c>
      <c r="JJ61" s="37">
        <f t="shared" si="176"/>
        <v>1904942.6876237241</v>
      </c>
      <c r="JK61" s="37">
        <f t="shared" si="176"/>
        <v>1909488.8214961216</v>
      </c>
      <c r="JL61" s="37">
        <f t="shared" si="176"/>
        <v>1914034.9553685191</v>
      </c>
      <c r="JM61" s="37">
        <f t="shared" si="176"/>
        <v>1918581.0892409165</v>
      </c>
      <c r="JN61" s="37">
        <f t="shared" si="176"/>
        <v>1923127.223113314</v>
      </c>
      <c r="JO61" s="37">
        <f t="shared" si="176"/>
        <v>1927673.3569857115</v>
      </c>
      <c r="JP61" s="37">
        <f t="shared" si="176"/>
        <v>1932219.490858109</v>
      </c>
      <c r="JQ61" s="37">
        <f t="shared" si="176"/>
        <v>1936765.6247305064</v>
      </c>
      <c r="JR61" s="37">
        <f t="shared" si="176"/>
        <v>1941311.7586029039</v>
      </c>
      <c r="JS61" s="37">
        <f t="shared" si="176"/>
        <v>1945857.8924753014</v>
      </c>
      <c r="JT61" s="37">
        <f t="shared" si="176"/>
        <v>1950404.0263476989</v>
      </c>
      <c r="JU61" s="37">
        <f t="shared" si="176"/>
        <v>1954950.1602200964</v>
      </c>
      <c r="JV61" s="37">
        <f t="shared" si="176"/>
        <v>1959496.2940924938</v>
      </c>
      <c r="JW61" s="37">
        <f t="shared" si="176"/>
        <v>1964042.4279648913</v>
      </c>
      <c r="JX61" s="37">
        <f t="shared" si="176"/>
        <v>1968588.5618372888</v>
      </c>
      <c r="JY61" s="37">
        <f t="shared" si="176"/>
        <v>1973134.6957096863</v>
      </c>
      <c r="JZ61" s="37">
        <f t="shared" si="176"/>
        <v>1977680.8295820837</v>
      </c>
      <c r="KA61" s="37">
        <f t="shared" si="176"/>
        <v>1982226.9634544812</v>
      </c>
      <c r="KB61" s="37">
        <f t="shared" si="176"/>
        <v>1986773.0973268787</v>
      </c>
      <c r="KC61" s="37">
        <f t="shared" si="176"/>
        <v>1991319.2311992762</v>
      </c>
      <c r="KD61" s="37">
        <f t="shared" si="176"/>
        <v>1995865.3650716736</v>
      </c>
      <c r="KE61" s="37">
        <f t="shared" si="176"/>
        <v>2000411.4989440711</v>
      </c>
      <c r="KF61" s="37">
        <f t="shared" si="176"/>
        <v>2004957.6328164686</v>
      </c>
      <c r="KG61" s="38">
        <f t="shared" si="176"/>
        <v>2004957.6328164686</v>
      </c>
    </row>
    <row r="62" spans="1:293" s="1" customFormat="1" outlineLevel="1">
      <c r="B62" s="491" t="s">
        <v>148</v>
      </c>
      <c r="C62" s="59" t="s">
        <v>712</v>
      </c>
      <c r="D62" s="44">
        <f t="shared" ref="D62:D66" si="177">BM62</f>
        <v>4870.1399999999994</v>
      </c>
      <c r="E62" s="33">
        <f t="shared" ref="E62:BP62" si="178">E14</f>
        <v>760</v>
      </c>
      <c r="F62" s="34">
        <f t="shared" si="178"/>
        <v>5027</v>
      </c>
      <c r="G62" s="34">
        <f t="shared" si="178"/>
        <v>4700</v>
      </c>
      <c r="H62" s="34">
        <f t="shared" si="178"/>
        <v>3416</v>
      </c>
      <c r="I62" s="34">
        <f t="shared" si="178"/>
        <v>15672</v>
      </c>
      <c r="J62" s="34">
        <f t="shared" si="178"/>
        <v>3729</v>
      </c>
      <c r="K62" s="34">
        <f t="shared" si="178"/>
        <v>11017</v>
      </c>
      <c r="L62" s="34">
        <f t="shared" si="178"/>
        <v>7959</v>
      </c>
      <c r="M62" s="34">
        <f t="shared" si="178"/>
        <v>8296</v>
      </c>
      <c r="N62" s="34">
        <f t="shared" si="178"/>
        <v>3171</v>
      </c>
      <c r="O62" s="34">
        <f t="shared" si="178"/>
        <v>9823</v>
      </c>
      <c r="P62" s="34">
        <f t="shared" si="178"/>
        <v>13080</v>
      </c>
      <c r="Q62" s="34">
        <f t="shared" si="178"/>
        <v>3217</v>
      </c>
      <c r="R62" s="34">
        <f t="shared" si="178"/>
        <v>14912</v>
      </c>
      <c r="S62" s="34">
        <f t="shared" si="178"/>
        <v>10998</v>
      </c>
      <c r="T62" s="34">
        <f t="shared" si="178"/>
        <v>3606</v>
      </c>
      <c r="U62" s="34">
        <f t="shared" si="178"/>
        <v>14761</v>
      </c>
      <c r="V62" s="34">
        <f t="shared" si="178"/>
        <v>10135</v>
      </c>
      <c r="W62" s="34">
        <f t="shared" si="178"/>
        <v>9232</v>
      </c>
      <c r="X62" s="34">
        <f t="shared" si="178"/>
        <v>9890</v>
      </c>
      <c r="Y62" s="34">
        <f t="shared" si="178"/>
        <v>9090</v>
      </c>
      <c r="Z62" s="34">
        <f t="shared" si="178"/>
        <v>9731</v>
      </c>
      <c r="AA62" s="34">
        <f t="shared" si="178"/>
        <v>8421</v>
      </c>
      <c r="AB62" s="34">
        <f t="shared" si="178"/>
        <v>16722</v>
      </c>
      <c r="AC62" s="34">
        <f t="shared" si="178"/>
        <v>11520</v>
      </c>
      <c r="AD62" s="34">
        <f t="shared" si="178"/>
        <v>9542</v>
      </c>
      <c r="AE62" s="34">
        <f t="shared" si="178"/>
        <v>14013</v>
      </c>
      <c r="AF62" s="34">
        <f t="shared" si="178"/>
        <v>5249</v>
      </c>
      <c r="AG62" s="34">
        <f t="shared" si="178"/>
        <v>9851</v>
      </c>
      <c r="AH62" s="34">
        <f t="shared" si="178"/>
        <v>4638</v>
      </c>
      <c r="AI62" s="34">
        <f t="shared" si="178"/>
        <v>5792</v>
      </c>
      <c r="AJ62" s="34">
        <f t="shared" si="178"/>
        <v>18869</v>
      </c>
      <c r="AK62" s="34">
        <f t="shared" si="178"/>
        <v>5155</v>
      </c>
      <c r="AL62" s="34">
        <f t="shared" si="178"/>
        <v>14370</v>
      </c>
      <c r="AM62" s="34">
        <f t="shared" si="178"/>
        <v>12342</v>
      </c>
      <c r="AN62" s="34">
        <f t="shared" si="178"/>
        <v>17016</v>
      </c>
      <c r="AO62" s="34">
        <f t="shared" si="178"/>
        <v>6419</v>
      </c>
      <c r="AP62" s="34">
        <f t="shared" si="178"/>
        <v>6290</v>
      </c>
      <c r="AQ62" s="34">
        <f t="shared" si="178"/>
        <v>14101</v>
      </c>
      <c r="AR62" s="34">
        <f t="shared" si="178"/>
        <v>14803</v>
      </c>
      <c r="AS62" s="34">
        <f t="shared" si="178"/>
        <v>23365</v>
      </c>
      <c r="AT62" s="34">
        <f t="shared" si="178"/>
        <v>17354</v>
      </c>
      <c r="AU62" s="34">
        <f t="shared" si="178"/>
        <v>7032</v>
      </c>
      <c r="AV62" s="34">
        <f t="shared" si="178"/>
        <v>5747</v>
      </c>
      <c r="AW62" s="34">
        <f t="shared" si="178"/>
        <v>16948</v>
      </c>
      <c r="AX62" s="34">
        <f t="shared" si="178"/>
        <v>8674</v>
      </c>
      <c r="AY62" s="34">
        <f t="shared" si="178"/>
        <v>12784</v>
      </c>
      <c r="AZ62" s="34">
        <f t="shared" si="178"/>
        <v>7823</v>
      </c>
      <c r="BA62" s="34">
        <f t="shared" si="178"/>
        <v>39067</v>
      </c>
      <c r="BB62" s="34">
        <f t="shared" si="178"/>
        <v>9595</v>
      </c>
      <c r="BC62" s="34">
        <f t="shared" si="178"/>
        <v>6995</v>
      </c>
      <c r="BD62" s="34">
        <f t="shared" si="178"/>
        <v>12102</v>
      </c>
      <c r="BE62" s="34">
        <f t="shared" si="178"/>
        <v>13134</v>
      </c>
      <c r="BF62" s="34">
        <f t="shared" si="178"/>
        <v>6117</v>
      </c>
      <c r="BG62" s="34">
        <f t="shared" si="178"/>
        <v>4904</v>
      </c>
      <c r="BH62" s="34">
        <f t="shared" si="178"/>
        <v>10058.950000000001</v>
      </c>
      <c r="BI62" s="34">
        <f t="shared" si="178"/>
        <v>5560.5599999999995</v>
      </c>
      <c r="BJ62" s="34">
        <f t="shared" si="178"/>
        <v>5058.37</v>
      </c>
      <c r="BK62" s="34">
        <f t="shared" si="178"/>
        <v>8996.93</v>
      </c>
      <c r="BL62" s="34">
        <f t="shared" si="178"/>
        <v>4823</v>
      </c>
      <c r="BM62" s="34">
        <f t="shared" si="178"/>
        <v>4870.1399999999994</v>
      </c>
      <c r="BN62" s="206">
        <f t="shared" si="178"/>
        <v>4551.29</v>
      </c>
      <c r="BO62" s="34">
        <f t="shared" si="178"/>
        <v>7161.9218000000001</v>
      </c>
      <c r="BP62" s="34">
        <f t="shared" si="178"/>
        <v>5683.9117999999999</v>
      </c>
      <c r="BQ62" s="34">
        <f t="shared" ref="BQ62:EB62" si="179">BQ14</f>
        <v>0</v>
      </c>
      <c r="BR62" s="34">
        <f t="shared" si="179"/>
        <v>0</v>
      </c>
      <c r="BS62" s="34">
        <f t="shared" si="179"/>
        <v>0</v>
      </c>
      <c r="BT62" s="34">
        <f t="shared" si="179"/>
        <v>0</v>
      </c>
      <c r="BU62" s="34">
        <f t="shared" si="179"/>
        <v>0</v>
      </c>
      <c r="BV62" s="34">
        <f t="shared" si="179"/>
        <v>0</v>
      </c>
      <c r="BW62" s="34">
        <f t="shared" si="179"/>
        <v>0</v>
      </c>
      <c r="BX62" s="34">
        <f t="shared" si="179"/>
        <v>0</v>
      </c>
      <c r="BY62" s="34">
        <f t="shared" si="179"/>
        <v>0</v>
      </c>
      <c r="BZ62" s="34">
        <f t="shared" si="179"/>
        <v>0</v>
      </c>
      <c r="CA62" s="34">
        <f t="shared" si="179"/>
        <v>0</v>
      </c>
      <c r="CB62" s="34">
        <f t="shared" si="179"/>
        <v>0</v>
      </c>
      <c r="CC62" s="34">
        <f t="shared" si="179"/>
        <v>0</v>
      </c>
      <c r="CD62" s="34">
        <f t="shared" si="179"/>
        <v>0</v>
      </c>
      <c r="CE62" s="34">
        <f t="shared" si="179"/>
        <v>0</v>
      </c>
      <c r="CF62" s="34">
        <f t="shared" si="179"/>
        <v>0</v>
      </c>
      <c r="CG62" s="34">
        <f t="shared" si="179"/>
        <v>0</v>
      </c>
      <c r="CH62" s="34">
        <f t="shared" si="179"/>
        <v>0</v>
      </c>
      <c r="CI62" s="34">
        <f t="shared" si="179"/>
        <v>0</v>
      </c>
      <c r="CJ62" s="34">
        <f t="shared" si="179"/>
        <v>0</v>
      </c>
      <c r="CK62" s="34">
        <f t="shared" si="179"/>
        <v>0</v>
      </c>
      <c r="CL62" s="34">
        <f t="shared" si="179"/>
        <v>0</v>
      </c>
      <c r="CM62" s="34">
        <f t="shared" si="179"/>
        <v>0</v>
      </c>
      <c r="CN62" s="34">
        <f t="shared" si="179"/>
        <v>0</v>
      </c>
      <c r="CO62" s="34">
        <f t="shared" si="179"/>
        <v>0</v>
      </c>
      <c r="CP62" s="34">
        <f t="shared" si="179"/>
        <v>0</v>
      </c>
      <c r="CQ62" s="34">
        <f t="shared" si="179"/>
        <v>0</v>
      </c>
      <c r="CR62" s="34">
        <f t="shared" si="179"/>
        <v>0</v>
      </c>
      <c r="CS62" s="34">
        <f t="shared" si="179"/>
        <v>0</v>
      </c>
      <c r="CT62" s="34">
        <f t="shared" si="179"/>
        <v>0</v>
      </c>
      <c r="CU62" s="34">
        <f t="shared" si="179"/>
        <v>0</v>
      </c>
      <c r="CV62" s="34">
        <f t="shared" si="179"/>
        <v>0</v>
      </c>
      <c r="CW62" s="34">
        <f t="shared" si="179"/>
        <v>0</v>
      </c>
      <c r="CX62" s="34">
        <f t="shared" si="179"/>
        <v>0</v>
      </c>
      <c r="CY62" s="34">
        <f t="shared" si="179"/>
        <v>0</v>
      </c>
      <c r="CZ62" s="34">
        <f t="shared" si="179"/>
        <v>0</v>
      </c>
      <c r="DA62" s="34">
        <f t="shared" si="179"/>
        <v>0</v>
      </c>
      <c r="DB62" s="34">
        <f t="shared" si="179"/>
        <v>0</v>
      </c>
      <c r="DC62" s="34">
        <f t="shared" si="179"/>
        <v>0</v>
      </c>
      <c r="DD62" s="34">
        <f t="shared" si="179"/>
        <v>0</v>
      </c>
      <c r="DE62" s="34">
        <f t="shared" si="179"/>
        <v>0</v>
      </c>
      <c r="DF62" s="34">
        <f t="shared" si="179"/>
        <v>0</v>
      </c>
      <c r="DG62" s="34">
        <f t="shared" si="179"/>
        <v>0</v>
      </c>
      <c r="DH62" s="34">
        <f t="shared" si="179"/>
        <v>0</v>
      </c>
      <c r="DI62" s="34">
        <f t="shared" si="179"/>
        <v>0</v>
      </c>
      <c r="DJ62" s="34">
        <f t="shared" si="179"/>
        <v>0</v>
      </c>
      <c r="DK62" s="34">
        <f t="shared" si="179"/>
        <v>0</v>
      </c>
      <c r="DL62" s="34">
        <f t="shared" si="179"/>
        <v>0</v>
      </c>
      <c r="DM62" s="34">
        <f t="shared" si="179"/>
        <v>0</v>
      </c>
      <c r="DN62" s="34">
        <f t="shared" si="179"/>
        <v>0</v>
      </c>
      <c r="DO62" s="34">
        <f t="shared" si="179"/>
        <v>0</v>
      </c>
      <c r="DP62" s="34">
        <f t="shared" si="179"/>
        <v>0</v>
      </c>
      <c r="DQ62" s="34">
        <f t="shared" si="179"/>
        <v>0</v>
      </c>
      <c r="DR62" s="34">
        <f t="shared" si="179"/>
        <v>0</v>
      </c>
      <c r="DS62" s="34">
        <f t="shared" si="179"/>
        <v>0</v>
      </c>
      <c r="DT62" s="34">
        <f t="shared" si="179"/>
        <v>0</v>
      </c>
      <c r="DU62" s="34">
        <f t="shared" si="179"/>
        <v>0</v>
      </c>
      <c r="DV62" s="34">
        <f t="shared" si="179"/>
        <v>0</v>
      </c>
      <c r="DW62" s="34">
        <f t="shared" si="179"/>
        <v>0</v>
      </c>
      <c r="DX62" s="34">
        <f t="shared" si="179"/>
        <v>0</v>
      </c>
      <c r="DY62" s="34">
        <f t="shared" si="179"/>
        <v>0</v>
      </c>
      <c r="DZ62" s="34">
        <f t="shared" si="179"/>
        <v>0</v>
      </c>
      <c r="EA62" s="34">
        <f t="shared" si="179"/>
        <v>0</v>
      </c>
      <c r="EB62" s="34">
        <f t="shared" si="179"/>
        <v>0</v>
      </c>
      <c r="EC62" s="34">
        <f t="shared" ref="EC62:GN62" si="180">EC14</f>
        <v>0</v>
      </c>
      <c r="ED62" s="34">
        <f t="shared" si="180"/>
        <v>0</v>
      </c>
      <c r="EE62" s="34">
        <f t="shared" si="180"/>
        <v>0</v>
      </c>
      <c r="EF62" s="34">
        <f t="shared" si="180"/>
        <v>0</v>
      </c>
      <c r="EG62" s="34">
        <f t="shared" si="180"/>
        <v>0</v>
      </c>
      <c r="EH62" s="34">
        <f t="shared" si="180"/>
        <v>0</v>
      </c>
      <c r="EI62" s="34">
        <f t="shared" si="180"/>
        <v>0</v>
      </c>
      <c r="EJ62" s="34">
        <f t="shared" si="180"/>
        <v>0</v>
      </c>
      <c r="EK62" s="34">
        <f t="shared" si="180"/>
        <v>0</v>
      </c>
      <c r="EL62" s="34">
        <f t="shared" si="180"/>
        <v>0</v>
      </c>
      <c r="EM62" s="34">
        <f t="shared" si="180"/>
        <v>0</v>
      </c>
      <c r="EN62" s="34">
        <f t="shared" si="180"/>
        <v>0</v>
      </c>
      <c r="EO62" s="34">
        <f t="shared" si="180"/>
        <v>0</v>
      </c>
      <c r="EP62" s="34">
        <f t="shared" si="180"/>
        <v>0</v>
      </c>
      <c r="EQ62" s="34">
        <f t="shared" si="180"/>
        <v>0</v>
      </c>
      <c r="ER62" s="34">
        <f t="shared" si="180"/>
        <v>0</v>
      </c>
      <c r="ES62" s="34">
        <f t="shared" si="180"/>
        <v>0</v>
      </c>
      <c r="ET62" s="34">
        <f t="shared" si="180"/>
        <v>0</v>
      </c>
      <c r="EU62" s="34">
        <f t="shared" si="180"/>
        <v>0</v>
      </c>
      <c r="EV62" s="34">
        <f t="shared" si="180"/>
        <v>0</v>
      </c>
      <c r="EW62" s="34">
        <f t="shared" si="180"/>
        <v>0</v>
      </c>
      <c r="EX62" s="34">
        <f t="shared" si="180"/>
        <v>0</v>
      </c>
      <c r="EY62" s="34">
        <f t="shared" si="180"/>
        <v>0</v>
      </c>
      <c r="EZ62" s="34">
        <f t="shared" si="180"/>
        <v>0</v>
      </c>
      <c r="FA62" s="34">
        <f t="shared" si="180"/>
        <v>0</v>
      </c>
      <c r="FB62" s="34">
        <f t="shared" si="180"/>
        <v>0</v>
      </c>
      <c r="FC62" s="34">
        <f t="shared" si="180"/>
        <v>0</v>
      </c>
      <c r="FD62" s="34">
        <f t="shared" si="180"/>
        <v>0</v>
      </c>
      <c r="FE62" s="34">
        <f t="shared" si="180"/>
        <v>0</v>
      </c>
      <c r="FF62" s="34">
        <f t="shared" si="180"/>
        <v>0</v>
      </c>
      <c r="FG62" s="34">
        <f t="shared" si="180"/>
        <v>0</v>
      </c>
      <c r="FH62" s="34">
        <f t="shared" si="180"/>
        <v>0</v>
      </c>
      <c r="FI62" s="34">
        <f t="shared" si="180"/>
        <v>0</v>
      </c>
      <c r="FJ62" s="34">
        <f t="shared" si="180"/>
        <v>0</v>
      </c>
      <c r="FK62" s="34">
        <f t="shared" si="180"/>
        <v>0</v>
      </c>
      <c r="FL62" s="34">
        <f t="shared" si="180"/>
        <v>0</v>
      </c>
      <c r="FM62" s="34">
        <f t="shared" si="180"/>
        <v>0</v>
      </c>
      <c r="FN62" s="34">
        <f t="shared" si="180"/>
        <v>0</v>
      </c>
      <c r="FO62" s="34">
        <f t="shared" si="180"/>
        <v>0</v>
      </c>
      <c r="FP62" s="34">
        <f t="shared" si="180"/>
        <v>0</v>
      </c>
      <c r="FQ62" s="34">
        <f t="shared" si="180"/>
        <v>0</v>
      </c>
      <c r="FR62" s="34">
        <f t="shared" si="180"/>
        <v>0</v>
      </c>
      <c r="FS62" s="34">
        <f t="shared" si="180"/>
        <v>0</v>
      </c>
      <c r="FT62" s="34">
        <f t="shared" si="180"/>
        <v>0</v>
      </c>
      <c r="FU62" s="34">
        <f t="shared" si="180"/>
        <v>0</v>
      </c>
      <c r="FV62" s="34">
        <f t="shared" si="180"/>
        <v>0</v>
      </c>
      <c r="FW62" s="34">
        <f t="shared" si="180"/>
        <v>0</v>
      </c>
      <c r="FX62" s="34">
        <f t="shared" si="180"/>
        <v>0</v>
      </c>
      <c r="FY62" s="34">
        <f t="shared" si="180"/>
        <v>0</v>
      </c>
      <c r="FZ62" s="34">
        <f t="shared" si="180"/>
        <v>0</v>
      </c>
      <c r="GA62" s="34">
        <f t="shared" si="180"/>
        <v>0</v>
      </c>
      <c r="GB62" s="34">
        <f t="shared" si="180"/>
        <v>0</v>
      </c>
      <c r="GC62" s="34">
        <f t="shared" si="180"/>
        <v>0</v>
      </c>
      <c r="GD62" s="34">
        <f t="shared" si="180"/>
        <v>0</v>
      </c>
      <c r="GE62" s="34">
        <f t="shared" si="180"/>
        <v>0</v>
      </c>
      <c r="GF62" s="34">
        <f t="shared" si="180"/>
        <v>0</v>
      </c>
      <c r="GG62" s="34">
        <f t="shared" si="180"/>
        <v>0</v>
      </c>
      <c r="GH62" s="34">
        <f t="shared" si="180"/>
        <v>0</v>
      </c>
      <c r="GI62" s="34">
        <f t="shared" si="180"/>
        <v>0</v>
      </c>
      <c r="GJ62" s="34">
        <f t="shared" si="180"/>
        <v>0</v>
      </c>
      <c r="GK62" s="34">
        <f t="shared" si="180"/>
        <v>0</v>
      </c>
      <c r="GL62" s="34">
        <f t="shared" si="180"/>
        <v>0</v>
      </c>
      <c r="GM62" s="34">
        <f t="shared" si="180"/>
        <v>0</v>
      </c>
      <c r="GN62" s="34">
        <f t="shared" si="180"/>
        <v>0</v>
      </c>
      <c r="GO62" s="34">
        <f t="shared" ref="GO62:IZ62" si="181">GO14</f>
        <v>0</v>
      </c>
      <c r="GP62" s="34">
        <f t="shared" si="181"/>
        <v>0</v>
      </c>
      <c r="GQ62" s="34">
        <f t="shared" si="181"/>
        <v>0</v>
      </c>
      <c r="GR62" s="34">
        <f t="shared" si="181"/>
        <v>0</v>
      </c>
      <c r="GS62" s="34">
        <f t="shared" si="181"/>
        <v>0</v>
      </c>
      <c r="GT62" s="34">
        <f t="shared" si="181"/>
        <v>0</v>
      </c>
      <c r="GU62" s="34">
        <f t="shared" si="181"/>
        <v>0</v>
      </c>
      <c r="GV62" s="34">
        <f t="shared" si="181"/>
        <v>0</v>
      </c>
      <c r="GW62" s="34">
        <f t="shared" si="181"/>
        <v>0</v>
      </c>
      <c r="GX62" s="34">
        <f t="shared" si="181"/>
        <v>0</v>
      </c>
      <c r="GY62" s="34">
        <f t="shared" si="181"/>
        <v>0</v>
      </c>
      <c r="GZ62" s="34">
        <f t="shared" si="181"/>
        <v>0</v>
      </c>
      <c r="HA62" s="34">
        <f t="shared" si="181"/>
        <v>0</v>
      </c>
      <c r="HB62" s="34">
        <f t="shared" si="181"/>
        <v>0</v>
      </c>
      <c r="HC62" s="34">
        <f t="shared" si="181"/>
        <v>0</v>
      </c>
      <c r="HD62" s="34">
        <f t="shared" si="181"/>
        <v>0</v>
      </c>
      <c r="HE62" s="34">
        <f t="shared" si="181"/>
        <v>0</v>
      </c>
      <c r="HF62" s="34">
        <f t="shared" si="181"/>
        <v>0</v>
      </c>
      <c r="HG62" s="34">
        <f t="shared" si="181"/>
        <v>0</v>
      </c>
      <c r="HH62" s="34">
        <f t="shared" si="181"/>
        <v>0</v>
      </c>
      <c r="HI62" s="34">
        <f t="shared" si="181"/>
        <v>0</v>
      </c>
      <c r="HJ62" s="34">
        <f t="shared" si="181"/>
        <v>0</v>
      </c>
      <c r="HK62" s="34">
        <f t="shared" si="181"/>
        <v>0</v>
      </c>
      <c r="HL62" s="34">
        <f t="shared" si="181"/>
        <v>0</v>
      </c>
      <c r="HM62" s="34">
        <f t="shared" si="181"/>
        <v>0</v>
      </c>
      <c r="HN62" s="34">
        <f t="shared" si="181"/>
        <v>0</v>
      </c>
      <c r="HO62" s="34">
        <f t="shared" si="181"/>
        <v>0</v>
      </c>
      <c r="HP62" s="34">
        <f t="shared" si="181"/>
        <v>0</v>
      </c>
      <c r="HQ62" s="34">
        <f t="shared" si="181"/>
        <v>0</v>
      </c>
      <c r="HR62" s="34">
        <f t="shared" si="181"/>
        <v>0</v>
      </c>
      <c r="HS62" s="34">
        <f t="shared" si="181"/>
        <v>0</v>
      </c>
      <c r="HT62" s="34">
        <f t="shared" si="181"/>
        <v>0</v>
      </c>
      <c r="HU62" s="34">
        <f t="shared" si="181"/>
        <v>0</v>
      </c>
      <c r="HV62" s="34">
        <f t="shared" si="181"/>
        <v>0</v>
      </c>
      <c r="HW62" s="34">
        <f t="shared" si="181"/>
        <v>0</v>
      </c>
      <c r="HX62" s="34">
        <f t="shared" si="181"/>
        <v>0</v>
      </c>
      <c r="HY62" s="34">
        <f t="shared" si="181"/>
        <v>0</v>
      </c>
      <c r="HZ62" s="34">
        <f t="shared" si="181"/>
        <v>0</v>
      </c>
      <c r="IA62" s="34">
        <f t="shared" si="181"/>
        <v>0</v>
      </c>
      <c r="IB62" s="34">
        <f t="shared" si="181"/>
        <v>0</v>
      </c>
      <c r="IC62" s="34">
        <f t="shared" si="181"/>
        <v>0</v>
      </c>
      <c r="ID62" s="34">
        <f t="shared" si="181"/>
        <v>0</v>
      </c>
      <c r="IE62" s="34">
        <f t="shared" si="181"/>
        <v>0</v>
      </c>
      <c r="IF62" s="34">
        <f t="shared" si="181"/>
        <v>0</v>
      </c>
      <c r="IG62" s="34">
        <f t="shared" si="181"/>
        <v>0</v>
      </c>
      <c r="IH62" s="34">
        <f t="shared" si="181"/>
        <v>0</v>
      </c>
      <c r="II62" s="34">
        <f t="shared" si="181"/>
        <v>0</v>
      </c>
      <c r="IJ62" s="34">
        <f t="shared" si="181"/>
        <v>0</v>
      </c>
      <c r="IK62" s="34">
        <f t="shared" si="181"/>
        <v>0</v>
      </c>
      <c r="IL62" s="34">
        <f t="shared" si="181"/>
        <v>0</v>
      </c>
      <c r="IM62" s="34">
        <f t="shared" si="181"/>
        <v>0</v>
      </c>
      <c r="IN62" s="34">
        <f t="shared" si="181"/>
        <v>0</v>
      </c>
      <c r="IO62" s="34">
        <f t="shared" si="181"/>
        <v>0</v>
      </c>
      <c r="IP62" s="34">
        <f t="shared" si="181"/>
        <v>0</v>
      </c>
      <c r="IQ62" s="34">
        <f t="shared" si="181"/>
        <v>0</v>
      </c>
      <c r="IR62" s="34">
        <f t="shared" si="181"/>
        <v>0</v>
      </c>
      <c r="IS62" s="34">
        <f t="shared" si="181"/>
        <v>0</v>
      </c>
      <c r="IT62" s="34">
        <f t="shared" si="181"/>
        <v>0</v>
      </c>
      <c r="IU62" s="34">
        <f t="shared" si="181"/>
        <v>0</v>
      </c>
      <c r="IV62" s="34">
        <f t="shared" si="181"/>
        <v>0</v>
      </c>
      <c r="IW62" s="34">
        <f t="shared" si="181"/>
        <v>0</v>
      </c>
      <c r="IX62" s="34">
        <f t="shared" si="181"/>
        <v>0</v>
      </c>
      <c r="IY62" s="34">
        <f t="shared" si="181"/>
        <v>0</v>
      </c>
      <c r="IZ62" s="34">
        <f t="shared" si="181"/>
        <v>0</v>
      </c>
      <c r="JA62" s="34">
        <f t="shared" ref="JA62:KG62" si="182">JA14</f>
        <v>0</v>
      </c>
      <c r="JB62" s="34">
        <f t="shared" si="182"/>
        <v>0</v>
      </c>
      <c r="JC62" s="34">
        <f t="shared" si="182"/>
        <v>0</v>
      </c>
      <c r="JD62" s="34">
        <f t="shared" si="182"/>
        <v>0</v>
      </c>
      <c r="JE62" s="34">
        <f t="shared" si="182"/>
        <v>0</v>
      </c>
      <c r="JF62" s="34">
        <f t="shared" si="182"/>
        <v>0</v>
      </c>
      <c r="JG62" s="34">
        <f t="shared" si="182"/>
        <v>0</v>
      </c>
      <c r="JH62" s="34">
        <f t="shared" si="182"/>
        <v>0</v>
      </c>
      <c r="JI62" s="34">
        <f t="shared" si="182"/>
        <v>0</v>
      </c>
      <c r="JJ62" s="34">
        <f t="shared" si="182"/>
        <v>0</v>
      </c>
      <c r="JK62" s="34">
        <f t="shared" si="182"/>
        <v>0</v>
      </c>
      <c r="JL62" s="34">
        <f t="shared" si="182"/>
        <v>0</v>
      </c>
      <c r="JM62" s="34">
        <f t="shared" si="182"/>
        <v>0</v>
      </c>
      <c r="JN62" s="34">
        <f t="shared" si="182"/>
        <v>0</v>
      </c>
      <c r="JO62" s="34">
        <f t="shared" si="182"/>
        <v>0</v>
      </c>
      <c r="JP62" s="34">
        <f t="shared" si="182"/>
        <v>0</v>
      </c>
      <c r="JQ62" s="34">
        <f t="shared" si="182"/>
        <v>0</v>
      </c>
      <c r="JR62" s="34">
        <f t="shared" si="182"/>
        <v>0</v>
      </c>
      <c r="JS62" s="34">
        <f t="shared" si="182"/>
        <v>0</v>
      </c>
      <c r="JT62" s="34">
        <f t="shared" si="182"/>
        <v>0</v>
      </c>
      <c r="JU62" s="34">
        <f t="shared" si="182"/>
        <v>0</v>
      </c>
      <c r="JV62" s="34">
        <f t="shared" si="182"/>
        <v>0</v>
      </c>
      <c r="JW62" s="34">
        <f t="shared" si="182"/>
        <v>0</v>
      </c>
      <c r="JX62" s="34">
        <f t="shared" si="182"/>
        <v>0</v>
      </c>
      <c r="JY62" s="34">
        <f t="shared" si="182"/>
        <v>0</v>
      </c>
      <c r="JZ62" s="34">
        <f t="shared" si="182"/>
        <v>0</v>
      </c>
      <c r="KA62" s="34">
        <f t="shared" si="182"/>
        <v>0</v>
      </c>
      <c r="KB62" s="34">
        <f t="shared" si="182"/>
        <v>0</v>
      </c>
      <c r="KC62" s="34">
        <f t="shared" si="182"/>
        <v>0</v>
      </c>
      <c r="KD62" s="34">
        <f t="shared" si="182"/>
        <v>0</v>
      </c>
      <c r="KE62" s="34">
        <f t="shared" si="182"/>
        <v>0</v>
      </c>
      <c r="KF62" s="34">
        <f t="shared" si="182"/>
        <v>0</v>
      </c>
      <c r="KG62" s="35">
        <f t="shared" si="182"/>
        <v>0</v>
      </c>
    </row>
    <row r="63" spans="1:293" s="1" customFormat="1" ht="16" outlineLevel="1" thickBot="1">
      <c r="B63" s="492"/>
      <c r="C63" s="59" t="s">
        <v>713</v>
      </c>
      <c r="D63" s="45">
        <f t="shared" si="177"/>
        <v>608343.95000000007</v>
      </c>
      <c r="E63" s="36">
        <f>E62</f>
        <v>760</v>
      </c>
      <c r="F63" s="37">
        <f>E63+F62</f>
        <v>5787</v>
      </c>
      <c r="G63" s="37">
        <f>F63+G62</f>
        <v>10487</v>
      </c>
      <c r="H63" s="37">
        <f t="shared" ref="H63:BS63" si="183">G63+H62</f>
        <v>13903</v>
      </c>
      <c r="I63" s="37">
        <f t="shared" si="183"/>
        <v>29575</v>
      </c>
      <c r="J63" s="37">
        <f t="shared" si="183"/>
        <v>33304</v>
      </c>
      <c r="K63" s="37">
        <f t="shared" si="183"/>
        <v>44321</v>
      </c>
      <c r="L63" s="37">
        <f t="shared" si="183"/>
        <v>52280</v>
      </c>
      <c r="M63" s="37">
        <f t="shared" si="183"/>
        <v>60576</v>
      </c>
      <c r="N63" s="37">
        <f t="shared" si="183"/>
        <v>63747</v>
      </c>
      <c r="O63" s="37">
        <f t="shared" si="183"/>
        <v>73570</v>
      </c>
      <c r="P63" s="37">
        <f t="shared" si="183"/>
        <v>86650</v>
      </c>
      <c r="Q63" s="37">
        <f t="shared" si="183"/>
        <v>89867</v>
      </c>
      <c r="R63" s="37">
        <f t="shared" si="183"/>
        <v>104779</v>
      </c>
      <c r="S63" s="37">
        <f t="shared" si="183"/>
        <v>115777</v>
      </c>
      <c r="T63" s="37">
        <f t="shared" si="183"/>
        <v>119383</v>
      </c>
      <c r="U63" s="37">
        <f t="shared" si="183"/>
        <v>134144</v>
      </c>
      <c r="V63" s="37">
        <f t="shared" si="183"/>
        <v>144279</v>
      </c>
      <c r="W63" s="37">
        <f t="shared" si="183"/>
        <v>153511</v>
      </c>
      <c r="X63" s="37">
        <f t="shared" si="183"/>
        <v>163401</v>
      </c>
      <c r="Y63" s="37">
        <f t="shared" si="183"/>
        <v>172491</v>
      </c>
      <c r="Z63" s="37">
        <f t="shared" si="183"/>
        <v>182222</v>
      </c>
      <c r="AA63" s="37">
        <f t="shared" si="183"/>
        <v>190643</v>
      </c>
      <c r="AB63" s="37">
        <f t="shared" si="183"/>
        <v>207365</v>
      </c>
      <c r="AC63" s="37">
        <f t="shared" si="183"/>
        <v>218885</v>
      </c>
      <c r="AD63" s="37">
        <f t="shared" si="183"/>
        <v>228427</v>
      </c>
      <c r="AE63" s="37">
        <f t="shared" si="183"/>
        <v>242440</v>
      </c>
      <c r="AF63" s="37">
        <f t="shared" si="183"/>
        <v>247689</v>
      </c>
      <c r="AG63" s="37">
        <f t="shared" si="183"/>
        <v>257540</v>
      </c>
      <c r="AH63" s="37">
        <f t="shared" si="183"/>
        <v>262178</v>
      </c>
      <c r="AI63" s="37">
        <f t="shared" si="183"/>
        <v>267970</v>
      </c>
      <c r="AJ63" s="37">
        <f t="shared" si="183"/>
        <v>286839</v>
      </c>
      <c r="AK63" s="37">
        <f t="shared" si="183"/>
        <v>291994</v>
      </c>
      <c r="AL63" s="37">
        <f t="shared" si="183"/>
        <v>306364</v>
      </c>
      <c r="AM63" s="37">
        <f t="shared" si="183"/>
        <v>318706</v>
      </c>
      <c r="AN63" s="37">
        <f t="shared" si="183"/>
        <v>335722</v>
      </c>
      <c r="AO63" s="37">
        <f t="shared" si="183"/>
        <v>342141</v>
      </c>
      <c r="AP63" s="37">
        <f t="shared" si="183"/>
        <v>348431</v>
      </c>
      <c r="AQ63" s="37">
        <f t="shared" si="183"/>
        <v>362532</v>
      </c>
      <c r="AR63" s="37">
        <f t="shared" si="183"/>
        <v>377335</v>
      </c>
      <c r="AS63" s="37">
        <f t="shared" si="183"/>
        <v>400700</v>
      </c>
      <c r="AT63" s="37">
        <f t="shared" si="183"/>
        <v>418054</v>
      </c>
      <c r="AU63" s="37">
        <f t="shared" si="183"/>
        <v>425086</v>
      </c>
      <c r="AV63" s="37">
        <f t="shared" si="183"/>
        <v>430833</v>
      </c>
      <c r="AW63" s="37">
        <f t="shared" si="183"/>
        <v>447781</v>
      </c>
      <c r="AX63" s="37">
        <f t="shared" si="183"/>
        <v>456455</v>
      </c>
      <c r="AY63" s="37">
        <f t="shared" si="183"/>
        <v>469239</v>
      </c>
      <c r="AZ63" s="37">
        <f t="shared" si="183"/>
        <v>477062</v>
      </c>
      <c r="BA63" s="37">
        <f t="shared" si="183"/>
        <v>516129</v>
      </c>
      <c r="BB63" s="37">
        <f t="shared" si="183"/>
        <v>525724</v>
      </c>
      <c r="BC63" s="37">
        <f t="shared" si="183"/>
        <v>532719</v>
      </c>
      <c r="BD63" s="37">
        <f t="shared" si="183"/>
        <v>544821</v>
      </c>
      <c r="BE63" s="37">
        <f t="shared" si="183"/>
        <v>557955</v>
      </c>
      <c r="BF63" s="37">
        <f t="shared" si="183"/>
        <v>564072</v>
      </c>
      <c r="BG63" s="37">
        <f t="shared" si="183"/>
        <v>568976</v>
      </c>
      <c r="BH63" s="37">
        <f t="shared" si="183"/>
        <v>579034.94999999995</v>
      </c>
      <c r="BI63" s="37">
        <f t="shared" si="183"/>
        <v>584595.51</v>
      </c>
      <c r="BJ63" s="37">
        <f t="shared" si="183"/>
        <v>589653.88</v>
      </c>
      <c r="BK63" s="37">
        <f t="shared" si="183"/>
        <v>598650.81000000006</v>
      </c>
      <c r="BL63" s="37">
        <f t="shared" si="183"/>
        <v>603473.81000000006</v>
      </c>
      <c r="BM63" s="37">
        <f t="shared" si="183"/>
        <v>608343.95000000007</v>
      </c>
      <c r="BN63" s="207">
        <f t="shared" si="183"/>
        <v>612895.24000000011</v>
      </c>
      <c r="BO63" s="37">
        <f t="shared" si="183"/>
        <v>620057.16180000012</v>
      </c>
      <c r="BP63" s="37">
        <f t="shared" si="183"/>
        <v>625741.07360000012</v>
      </c>
      <c r="BQ63" s="37">
        <f t="shared" si="183"/>
        <v>625741.07360000012</v>
      </c>
      <c r="BR63" s="37">
        <f t="shared" si="183"/>
        <v>625741.07360000012</v>
      </c>
      <c r="BS63" s="37">
        <f t="shared" si="183"/>
        <v>625741.07360000012</v>
      </c>
      <c r="BT63" s="37">
        <f t="shared" ref="BT63:EE63" si="184">BS63+BT62</f>
        <v>625741.07360000012</v>
      </c>
      <c r="BU63" s="37">
        <f t="shared" si="184"/>
        <v>625741.07360000012</v>
      </c>
      <c r="BV63" s="37">
        <f t="shared" si="184"/>
        <v>625741.07360000012</v>
      </c>
      <c r="BW63" s="37">
        <f t="shared" si="184"/>
        <v>625741.07360000012</v>
      </c>
      <c r="BX63" s="37">
        <f t="shared" si="184"/>
        <v>625741.07360000012</v>
      </c>
      <c r="BY63" s="37">
        <f t="shared" si="184"/>
        <v>625741.07360000012</v>
      </c>
      <c r="BZ63" s="37">
        <f t="shared" si="184"/>
        <v>625741.07360000012</v>
      </c>
      <c r="CA63" s="37">
        <f t="shared" si="184"/>
        <v>625741.07360000012</v>
      </c>
      <c r="CB63" s="37">
        <f t="shared" si="184"/>
        <v>625741.07360000012</v>
      </c>
      <c r="CC63" s="37">
        <f t="shared" si="184"/>
        <v>625741.07360000012</v>
      </c>
      <c r="CD63" s="37">
        <f t="shared" si="184"/>
        <v>625741.07360000012</v>
      </c>
      <c r="CE63" s="37">
        <f t="shared" si="184"/>
        <v>625741.07360000012</v>
      </c>
      <c r="CF63" s="37">
        <f t="shared" si="184"/>
        <v>625741.07360000012</v>
      </c>
      <c r="CG63" s="37">
        <f t="shared" si="184"/>
        <v>625741.07360000012</v>
      </c>
      <c r="CH63" s="37">
        <f t="shared" si="184"/>
        <v>625741.07360000012</v>
      </c>
      <c r="CI63" s="37">
        <f t="shared" si="184"/>
        <v>625741.07360000012</v>
      </c>
      <c r="CJ63" s="37">
        <f t="shared" si="184"/>
        <v>625741.07360000012</v>
      </c>
      <c r="CK63" s="37">
        <f t="shared" si="184"/>
        <v>625741.07360000012</v>
      </c>
      <c r="CL63" s="37">
        <f t="shared" si="184"/>
        <v>625741.07360000012</v>
      </c>
      <c r="CM63" s="37">
        <f t="shared" si="184"/>
        <v>625741.07360000012</v>
      </c>
      <c r="CN63" s="37">
        <f t="shared" si="184"/>
        <v>625741.07360000012</v>
      </c>
      <c r="CO63" s="37">
        <f t="shared" si="184"/>
        <v>625741.07360000012</v>
      </c>
      <c r="CP63" s="37">
        <f t="shared" si="184"/>
        <v>625741.07360000012</v>
      </c>
      <c r="CQ63" s="37">
        <f t="shared" si="184"/>
        <v>625741.07360000012</v>
      </c>
      <c r="CR63" s="37">
        <f t="shared" si="184"/>
        <v>625741.07360000012</v>
      </c>
      <c r="CS63" s="37">
        <f t="shared" si="184"/>
        <v>625741.07360000012</v>
      </c>
      <c r="CT63" s="37">
        <f t="shared" si="184"/>
        <v>625741.07360000012</v>
      </c>
      <c r="CU63" s="37">
        <f t="shared" si="184"/>
        <v>625741.07360000012</v>
      </c>
      <c r="CV63" s="37">
        <f t="shared" si="184"/>
        <v>625741.07360000012</v>
      </c>
      <c r="CW63" s="37">
        <f t="shared" si="184"/>
        <v>625741.07360000012</v>
      </c>
      <c r="CX63" s="37">
        <f t="shared" si="184"/>
        <v>625741.07360000012</v>
      </c>
      <c r="CY63" s="37">
        <f t="shared" si="184"/>
        <v>625741.07360000012</v>
      </c>
      <c r="CZ63" s="37">
        <f t="shared" si="184"/>
        <v>625741.07360000012</v>
      </c>
      <c r="DA63" s="37">
        <f t="shared" si="184"/>
        <v>625741.07360000012</v>
      </c>
      <c r="DB63" s="37">
        <f t="shared" si="184"/>
        <v>625741.07360000012</v>
      </c>
      <c r="DC63" s="37">
        <f t="shared" si="184"/>
        <v>625741.07360000012</v>
      </c>
      <c r="DD63" s="37">
        <f t="shared" si="184"/>
        <v>625741.07360000012</v>
      </c>
      <c r="DE63" s="37">
        <f t="shared" si="184"/>
        <v>625741.07360000012</v>
      </c>
      <c r="DF63" s="37">
        <f t="shared" si="184"/>
        <v>625741.07360000012</v>
      </c>
      <c r="DG63" s="37">
        <f t="shared" si="184"/>
        <v>625741.07360000012</v>
      </c>
      <c r="DH63" s="37">
        <f t="shared" si="184"/>
        <v>625741.07360000012</v>
      </c>
      <c r="DI63" s="37">
        <f t="shared" si="184"/>
        <v>625741.07360000012</v>
      </c>
      <c r="DJ63" s="37">
        <f t="shared" si="184"/>
        <v>625741.07360000012</v>
      </c>
      <c r="DK63" s="37">
        <f t="shared" si="184"/>
        <v>625741.07360000012</v>
      </c>
      <c r="DL63" s="37">
        <f t="shared" si="184"/>
        <v>625741.07360000012</v>
      </c>
      <c r="DM63" s="37">
        <f t="shared" si="184"/>
        <v>625741.07360000012</v>
      </c>
      <c r="DN63" s="37">
        <f t="shared" si="184"/>
        <v>625741.07360000012</v>
      </c>
      <c r="DO63" s="37">
        <f t="shared" si="184"/>
        <v>625741.07360000012</v>
      </c>
      <c r="DP63" s="37">
        <f t="shared" si="184"/>
        <v>625741.07360000012</v>
      </c>
      <c r="DQ63" s="37">
        <f t="shared" si="184"/>
        <v>625741.07360000012</v>
      </c>
      <c r="DR63" s="37">
        <f t="shared" si="184"/>
        <v>625741.07360000012</v>
      </c>
      <c r="DS63" s="37">
        <f t="shared" si="184"/>
        <v>625741.07360000012</v>
      </c>
      <c r="DT63" s="37">
        <f t="shared" si="184"/>
        <v>625741.07360000012</v>
      </c>
      <c r="DU63" s="37">
        <f t="shared" si="184"/>
        <v>625741.07360000012</v>
      </c>
      <c r="DV63" s="37">
        <f t="shared" si="184"/>
        <v>625741.07360000012</v>
      </c>
      <c r="DW63" s="37">
        <f t="shared" si="184"/>
        <v>625741.07360000012</v>
      </c>
      <c r="DX63" s="37">
        <f t="shared" si="184"/>
        <v>625741.07360000012</v>
      </c>
      <c r="DY63" s="37">
        <f t="shared" si="184"/>
        <v>625741.07360000012</v>
      </c>
      <c r="DZ63" s="37">
        <f t="shared" si="184"/>
        <v>625741.07360000012</v>
      </c>
      <c r="EA63" s="37">
        <f t="shared" si="184"/>
        <v>625741.07360000012</v>
      </c>
      <c r="EB63" s="37">
        <f t="shared" si="184"/>
        <v>625741.07360000012</v>
      </c>
      <c r="EC63" s="37">
        <f t="shared" si="184"/>
        <v>625741.07360000012</v>
      </c>
      <c r="ED63" s="37">
        <f t="shared" si="184"/>
        <v>625741.07360000012</v>
      </c>
      <c r="EE63" s="37">
        <f t="shared" si="184"/>
        <v>625741.07360000012</v>
      </c>
      <c r="EF63" s="37">
        <f t="shared" ref="EF63:GQ63" si="185">EE63+EF62</f>
        <v>625741.07360000012</v>
      </c>
      <c r="EG63" s="37">
        <f t="shared" si="185"/>
        <v>625741.07360000012</v>
      </c>
      <c r="EH63" s="37">
        <f t="shared" si="185"/>
        <v>625741.07360000012</v>
      </c>
      <c r="EI63" s="37">
        <f t="shared" si="185"/>
        <v>625741.07360000012</v>
      </c>
      <c r="EJ63" s="37">
        <f t="shared" si="185"/>
        <v>625741.07360000012</v>
      </c>
      <c r="EK63" s="37">
        <f t="shared" si="185"/>
        <v>625741.07360000012</v>
      </c>
      <c r="EL63" s="37">
        <f t="shared" si="185"/>
        <v>625741.07360000012</v>
      </c>
      <c r="EM63" s="37">
        <f t="shared" si="185"/>
        <v>625741.07360000012</v>
      </c>
      <c r="EN63" s="37">
        <f t="shared" si="185"/>
        <v>625741.07360000012</v>
      </c>
      <c r="EO63" s="37">
        <f t="shared" si="185"/>
        <v>625741.07360000012</v>
      </c>
      <c r="EP63" s="37">
        <f t="shared" si="185"/>
        <v>625741.07360000012</v>
      </c>
      <c r="EQ63" s="37">
        <f t="shared" si="185"/>
        <v>625741.07360000012</v>
      </c>
      <c r="ER63" s="37">
        <f t="shared" si="185"/>
        <v>625741.07360000012</v>
      </c>
      <c r="ES63" s="37">
        <f t="shared" si="185"/>
        <v>625741.07360000012</v>
      </c>
      <c r="ET63" s="37">
        <f t="shared" si="185"/>
        <v>625741.07360000012</v>
      </c>
      <c r="EU63" s="37">
        <f t="shared" si="185"/>
        <v>625741.07360000012</v>
      </c>
      <c r="EV63" s="37">
        <f t="shared" si="185"/>
        <v>625741.07360000012</v>
      </c>
      <c r="EW63" s="37">
        <f t="shared" si="185"/>
        <v>625741.07360000012</v>
      </c>
      <c r="EX63" s="37">
        <f t="shared" si="185"/>
        <v>625741.07360000012</v>
      </c>
      <c r="EY63" s="37">
        <f t="shared" si="185"/>
        <v>625741.07360000012</v>
      </c>
      <c r="EZ63" s="37">
        <f t="shared" si="185"/>
        <v>625741.07360000012</v>
      </c>
      <c r="FA63" s="37">
        <f t="shared" si="185"/>
        <v>625741.07360000012</v>
      </c>
      <c r="FB63" s="37">
        <f t="shared" si="185"/>
        <v>625741.07360000012</v>
      </c>
      <c r="FC63" s="37">
        <f t="shared" si="185"/>
        <v>625741.07360000012</v>
      </c>
      <c r="FD63" s="37">
        <f t="shared" si="185"/>
        <v>625741.07360000012</v>
      </c>
      <c r="FE63" s="37">
        <f t="shared" si="185"/>
        <v>625741.07360000012</v>
      </c>
      <c r="FF63" s="37">
        <f t="shared" si="185"/>
        <v>625741.07360000012</v>
      </c>
      <c r="FG63" s="37">
        <f t="shared" si="185"/>
        <v>625741.07360000012</v>
      </c>
      <c r="FH63" s="37">
        <f t="shared" si="185"/>
        <v>625741.07360000012</v>
      </c>
      <c r="FI63" s="37">
        <f t="shared" si="185"/>
        <v>625741.07360000012</v>
      </c>
      <c r="FJ63" s="37">
        <f t="shared" si="185"/>
        <v>625741.07360000012</v>
      </c>
      <c r="FK63" s="37">
        <f t="shared" si="185"/>
        <v>625741.07360000012</v>
      </c>
      <c r="FL63" s="37">
        <f t="shared" si="185"/>
        <v>625741.07360000012</v>
      </c>
      <c r="FM63" s="37">
        <f t="shared" si="185"/>
        <v>625741.07360000012</v>
      </c>
      <c r="FN63" s="37">
        <f t="shared" si="185"/>
        <v>625741.07360000012</v>
      </c>
      <c r="FO63" s="37">
        <f t="shared" si="185"/>
        <v>625741.07360000012</v>
      </c>
      <c r="FP63" s="37">
        <f t="shared" si="185"/>
        <v>625741.07360000012</v>
      </c>
      <c r="FQ63" s="37">
        <f t="shared" si="185"/>
        <v>625741.07360000012</v>
      </c>
      <c r="FR63" s="37">
        <f t="shared" si="185"/>
        <v>625741.07360000012</v>
      </c>
      <c r="FS63" s="37">
        <f t="shared" si="185"/>
        <v>625741.07360000012</v>
      </c>
      <c r="FT63" s="37">
        <f t="shared" si="185"/>
        <v>625741.07360000012</v>
      </c>
      <c r="FU63" s="37">
        <f t="shared" si="185"/>
        <v>625741.07360000012</v>
      </c>
      <c r="FV63" s="37">
        <f t="shared" si="185"/>
        <v>625741.07360000012</v>
      </c>
      <c r="FW63" s="37">
        <f t="shared" si="185"/>
        <v>625741.07360000012</v>
      </c>
      <c r="FX63" s="37">
        <f t="shared" si="185"/>
        <v>625741.07360000012</v>
      </c>
      <c r="FY63" s="37">
        <f t="shared" si="185"/>
        <v>625741.07360000012</v>
      </c>
      <c r="FZ63" s="37">
        <f t="shared" si="185"/>
        <v>625741.07360000012</v>
      </c>
      <c r="GA63" s="37">
        <f t="shared" si="185"/>
        <v>625741.07360000012</v>
      </c>
      <c r="GB63" s="37">
        <f t="shared" si="185"/>
        <v>625741.07360000012</v>
      </c>
      <c r="GC63" s="37">
        <f t="shared" si="185"/>
        <v>625741.07360000012</v>
      </c>
      <c r="GD63" s="37">
        <f t="shared" si="185"/>
        <v>625741.07360000012</v>
      </c>
      <c r="GE63" s="37">
        <f t="shared" si="185"/>
        <v>625741.07360000012</v>
      </c>
      <c r="GF63" s="37">
        <f t="shared" si="185"/>
        <v>625741.07360000012</v>
      </c>
      <c r="GG63" s="37">
        <f t="shared" si="185"/>
        <v>625741.07360000012</v>
      </c>
      <c r="GH63" s="37">
        <f t="shared" si="185"/>
        <v>625741.07360000012</v>
      </c>
      <c r="GI63" s="37">
        <f t="shared" si="185"/>
        <v>625741.07360000012</v>
      </c>
      <c r="GJ63" s="37">
        <f t="shared" si="185"/>
        <v>625741.07360000012</v>
      </c>
      <c r="GK63" s="37">
        <f t="shared" si="185"/>
        <v>625741.07360000012</v>
      </c>
      <c r="GL63" s="37">
        <f t="shared" si="185"/>
        <v>625741.07360000012</v>
      </c>
      <c r="GM63" s="37">
        <f t="shared" si="185"/>
        <v>625741.07360000012</v>
      </c>
      <c r="GN63" s="37">
        <f t="shared" si="185"/>
        <v>625741.07360000012</v>
      </c>
      <c r="GO63" s="37">
        <f t="shared" si="185"/>
        <v>625741.07360000012</v>
      </c>
      <c r="GP63" s="37">
        <f t="shared" si="185"/>
        <v>625741.07360000012</v>
      </c>
      <c r="GQ63" s="37">
        <f t="shared" si="185"/>
        <v>625741.07360000012</v>
      </c>
      <c r="GR63" s="37">
        <f t="shared" ref="GR63:JC63" si="186">GQ63+GR62</f>
        <v>625741.07360000012</v>
      </c>
      <c r="GS63" s="37">
        <f t="shared" si="186"/>
        <v>625741.07360000012</v>
      </c>
      <c r="GT63" s="37">
        <f t="shared" si="186"/>
        <v>625741.07360000012</v>
      </c>
      <c r="GU63" s="37">
        <f t="shared" si="186"/>
        <v>625741.07360000012</v>
      </c>
      <c r="GV63" s="37">
        <f t="shared" si="186"/>
        <v>625741.07360000012</v>
      </c>
      <c r="GW63" s="37">
        <f t="shared" si="186"/>
        <v>625741.07360000012</v>
      </c>
      <c r="GX63" s="37">
        <f t="shared" si="186"/>
        <v>625741.07360000012</v>
      </c>
      <c r="GY63" s="37">
        <f t="shared" si="186"/>
        <v>625741.07360000012</v>
      </c>
      <c r="GZ63" s="37">
        <f t="shared" si="186"/>
        <v>625741.07360000012</v>
      </c>
      <c r="HA63" s="37">
        <f t="shared" si="186"/>
        <v>625741.07360000012</v>
      </c>
      <c r="HB63" s="37">
        <f t="shared" si="186"/>
        <v>625741.07360000012</v>
      </c>
      <c r="HC63" s="37">
        <f t="shared" si="186"/>
        <v>625741.07360000012</v>
      </c>
      <c r="HD63" s="37">
        <f t="shared" si="186"/>
        <v>625741.07360000012</v>
      </c>
      <c r="HE63" s="37">
        <f t="shared" si="186"/>
        <v>625741.07360000012</v>
      </c>
      <c r="HF63" s="37">
        <f t="shared" si="186"/>
        <v>625741.07360000012</v>
      </c>
      <c r="HG63" s="37">
        <f t="shared" si="186"/>
        <v>625741.07360000012</v>
      </c>
      <c r="HH63" s="37">
        <f t="shared" si="186"/>
        <v>625741.07360000012</v>
      </c>
      <c r="HI63" s="37">
        <f t="shared" si="186"/>
        <v>625741.07360000012</v>
      </c>
      <c r="HJ63" s="37">
        <f t="shared" si="186"/>
        <v>625741.07360000012</v>
      </c>
      <c r="HK63" s="37">
        <f t="shared" si="186"/>
        <v>625741.07360000012</v>
      </c>
      <c r="HL63" s="37">
        <f t="shared" si="186"/>
        <v>625741.07360000012</v>
      </c>
      <c r="HM63" s="37">
        <f t="shared" si="186"/>
        <v>625741.07360000012</v>
      </c>
      <c r="HN63" s="37">
        <f t="shared" si="186"/>
        <v>625741.07360000012</v>
      </c>
      <c r="HO63" s="37">
        <f t="shared" si="186"/>
        <v>625741.07360000012</v>
      </c>
      <c r="HP63" s="37">
        <f t="shared" si="186"/>
        <v>625741.07360000012</v>
      </c>
      <c r="HQ63" s="37">
        <f t="shared" si="186"/>
        <v>625741.07360000012</v>
      </c>
      <c r="HR63" s="37">
        <f t="shared" si="186"/>
        <v>625741.07360000012</v>
      </c>
      <c r="HS63" s="37">
        <f t="shared" si="186"/>
        <v>625741.07360000012</v>
      </c>
      <c r="HT63" s="37">
        <f t="shared" si="186"/>
        <v>625741.07360000012</v>
      </c>
      <c r="HU63" s="37">
        <f t="shared" si="186"/>
        <v>625741.07360000012</v>
      </c>
      <c r="HV63" s="37">
        <f t="shared" si="186"/>
        <v>625741.07360000012</v>
      </c>
      <c r="HW63" s="37">
        <f t="shared" si="186"/>
        <v>625741.07360000012</v>
      </c>
      <c r="HX63" s="37">
        <f t="shared" si="186"/>
        <v>625741.07360000012</v>
      </c>
      <c r="HY63" s="37">
        <f t="shared" si="186"/>
        <v>625741.07360000012</v>
      </c>
      <c r="HZ63" s="37">
        <f t="shared" si="186"/>
        <v>625741.07360000012</v>
      </c>
      <c r="IA63" s="37">
        <f t="shared" si="186"/>
        <v>625741.07360000012</v>
      </c>
      <c r="IB63" s="37">
        <f t="shared" si="186"/>
        <v>625741.07360000012</v>
      </c>
      <c r="IC63" s="37">
        <f t="shared" si="186"/>
        <v>625741.07360000012</v>
      </c>
      <c r="ID63" s="37">
        <f t="shared" si="186"/>
        <v>625741.07360000012</v>
      </c>
      <c r="IE63" s="37">
        <f t="shared" si="186"/>
        <v>625741.07360000012</v>
      </c>
      <c r="IF63" s="37">
        <f t="shared" si="186"/>
        <v>625741.07360000012</v>
      </c>
      <c r="IG63" s="37">
        <f t="shared" si="186"/>
        <v>625741.07360000012</v>
      </c>
      <c r="IH63" s="37">
        <f t="shared" si="186"/>
        <v>625741.07360000012</v>
      </c>
      <c r="II63" s="37">
        <f t="shared" si="186"/>
        <v>625741.07360000012</v>
      </c>
      <c r="IJ63" s="37">
        <f t="shared" si="186"/>
        <v>625741.07360000012</v>
      </c>
      <c r="IK63" s="37">
        <f t="shared" si="186"/>
        <v>625741.07360000012</v>
      </c>
      <c r="IL63" s="37">
        <f t="shared" si="186"/>
        <v>625741.07360000012</v>
      </c>
      <c r="IM63" s="37">
        <f t="shared" si="186"/>
        <v>625741.07360000012</v>
      </c>
      <c r="IN63" s="37">
        <f t="shared" si="186"/>
        <v>625741.07360000012</v>
      </c>
      <c r="IO63" s="37">
        <f t="shared" si="186"/>
        <v>625741.07360000012</v>
      </c>
      <c r="IP63" s="37">
        <f t="shared" si="186"/>
        <v>625741.07360000012</v>
      </c>
      <c r="IQ63" s="37">
        <f t="shared" si="186"/>
        <v>625741.07360000012</v>
      </c>
      <c r="IR63" s="37">
        <f t="shared" si="186"/>
        <v>625741.07360000012</v>
      </c>
      <c r="IS63" s="37">
        <f t="shared" si="186"/>
        <v>625741.07360000012</v>
      </c>
      <c r="IT63" s="37">
        <f t="shared" si="186"/>
        <v>625741.07360000012</v>
      </c>
      <c r="IU63" s="37">
        <f t="shared" si="186"/>
        <v>625741.07360000012</v>
      </c>
      <c r="IV63" s="37">
        <f t="shared" si="186"/>
        <v>625741.07360000012</v>
      </c>
      <c r="IW63" s="37">
        <f t="shared" si="186"/>
        <v>625741.07360000012</v>
      </c>
      <c r="IX63" s="37">
        <f t="shared" si="186"/>
        <v>625741.07360000012</v>
      </c>
      <c r="IY63" s="37">
        <f t="shared" si="186"/>
        <v>625741.07360000012</v>
      </c>
      <c r="IZ63" s="37">
        <f t="shared" si="186"/>
        <v>625741.07360000012</v>
      </c>
      <c r="JA63" s="37">
        <f t="shared" si="186"/>
        <v>625741.07360000012</v>
      </c>
      <c r="JB63" s="37">
        <f t="shared" si="186"/>
        <v>625741.07360000012</v>
      </c>
      <c r="JC63" s="37">
        <f t="shared" si="186"/>
        <v>625741.07360000012</v>
      </c>
      <c r="JD63" s="37">
        <f t="shared" ref="JD63:KG63" si="187">JC63+JD62</f>
        <v>625741.07360000012</v>
      </c>
      <c r="JE63" s="37">
        <f t="shared" si="187"/>
        <v>625741.07360000012</v>
      </c>
      <c r="JF63" s="37">
        <f t="shared" si="187"/>
        <v>625741.07360000012</v>
      </c>
      <c r="JG63" s="37">
        <f t="shared" si="187"/>
        <v>625741.07360000012</v>
      </c>
      <c r="JH63" s="37">
        <f t="shared" si="187"/>
        <v>625741.07360000012</v>
      </c>
      <c r="JI63" s="37">
        <f t="shared" si="187"/>
        <v>625741.07360000012</v>
      </c>
      <c r="JJ63" s="37">
        <f t="shared" si="187"/>
        <v>625741.07360000012</v>
      </c>
      <c r="JK63" s="37">
        <f t="shared" si="187"/>
        <v>625741.07360000012</v>
      </c>
      <c r="JL63" s="37">
        <f t="shared" si="187"/>
        <v>625741.07360000012</v>
      </c>
      <c r="JM63" s="37">
        <f t="shared" si="187"/>
        <v>625741.07360000012</v>
      </c>
      <c r="JN63" s="37">
        <f t="shared" si="187"/>
        <v>625741.07360000012</v>
      </c>
      <c r="JO63" s="37">
        <f t="shared" si="187"/>
        <v>625741.07360000012</v>
      </c>
      <c r="JP63" s="37">
        <f t="shared" si="187"/>
        <v>625741.07360000012</v>
      </c>
      <c r="JQ63" s="37">
        <f t="shared" si="187"/>
        <v>625741.07360000012</v>
      </c>
      <c r="JR63" s="37">
        <f t="shared" si="187"/>
        <v>625741.07360000012</v>
      </c>
      <c r="JS63" s="37">
        <f t="shared" si="187"/>
        <v>625741.07360000012</v>
      </c>
      <c r="JT63" s="37">
        <f t="shared" si="187"/>
        <v>625741.07360000012</v>
      </c>
      <c r="JU63" s="37">
        <f t="shared" si="187"/>
        <v>625741.07360000012</v>
      </c>
      <c r="JV63" s="37">
        <f t="shared" si="187"/>
        <v>625741.07360000012</v>
      </c>
      <c r="JW63" s="37">
        <f t="shared" si="187"/>
        <v>625741.07360000012</v>
      </c>
      <c r="JX63" s="37">
        <f t="shared" si="187"/>
        <v>625741.07360000012</v>
      </c>
      <c r="JY63" s="37">
        <f t="shared" si="187"/>
        <v>625741.07360000012</v>
      </c>
      <c r="JZ63" s="37">
        <f t="shared" si="187"/>
        <v>625741.07360000012</v>
      </c>
      <c r="KA63" s="37">
        <f t="shared" si="187"/>
        <v>625741.07360000012</v>
      </c>
      <c r="KB63" s="37">
        <f t="shared" si="187"/>
        <v>625741.07360000012</v>
      </c>
      <c r="KC63" s="37">
        <f t="shared" si="187"/>
        <v>625741.07360000012</v>
      </c>
      <c r="KD63" s="37">
        <f t="shared" si="187"/>
        <v>625741.07360000012</v>
      </c>
      <c r="KE63" s="37">
        <f t="shared" si="187"/>
        <v>625741.07360000012</v>
      </c>
      <c r="KF63" s="37">
        <f t="shared" si="187"/>
        <v>625741.07360000012</v>
      </c>
      <c r="KG63" s="38">
        <f t="shared" si="187"/>
        <v>625741.07360000012</v>
      </c>
    </row>
    <row r="64" spans="1:293" s="1" customFormat="1" outlineLevel="1">
      <c r="B64" s="477" t="s">
        <v>717</v>
      </c>
      <c r="C64" s="60" t="s">
        <v>712</v>
      </c>
      <c r="D64" s="44">
        <f t="shared" si="177"/>
        <v>4005.3074374982825</v>
      </c>
      <c r="E64" s="33">
        <f t="shared" ref="E64:BP64" si="188">E60-E62</f>
        <v>3675.7626873633708</v>
      </c>
      <c r="F64" s="34">
        <f t="shared" si="188"/>
        <v>1701.0926873633707</v>
      </c>
      <c r="G64" s="34">
        <f t="shared" si="188"/>
        <v>2189.7626873633699</v>
      </c>
      <c r="H64" s="34">
        <f t="shared" si="188"/>
        <v>2859.0826873633705</v>
      </c>
      <c r="I64" s="34">
        <f t="shared" si="188"/>
        <v>11568.752687363369</v>
      </c>
      <c r="J64" s="34">
        <f t="shared" si="188"/>
        <v>6918.2326873633701</v>
      </c>
      <c r="K64" s="34">
        <f t="shared" si="188"/>
        <v>-36.747312636629431</v>
      </c>
      <c r="L64" s="34">
        <f t="shared" si="188"/>
        <v>3826.5926873633707</v>
      </c>
      <c r="M64" s="34">
        <f t="shared" si="188"/>
        <v>2635.39268736337</v>
      </c>
      <c r="N64" s="34">
        <f t="shared" si="188"/>
        <v>29737.284704420214</v>
      </c>
      <c r="O64" s="34">
        <f t="shared" si="188"/>
        <v>2011.4858092338764</v>
      </c>
      <c r="P64" s="34">
        <f t="shared" si="188"/>
        <v>-2227.5441907661243</v>
      </c>
      <c r="Q64" s="34">
        <f t="shared" si="188"/>
        <v>9500.2958092338777</v>
      </c>
      <c r="R64" s="34">
        <f t="shared" si="188"/>
        <v>-3658.9941907661232</v>
      </c>
      <c r="S64" s="34">
        <f t="shared" si="188"/>
        <v>1293.2958092338758</v>
      </c>
      <c r="T64" s="34">
        <f t="shared" si="188"/>
        <v>8077.1158092338774</v>
      </c>
      <c r="U64" s="34">
        <f t="shared" si="188"/>
        <v>2109.425809233875</v>
      </c>
      <c r="V64" s="34">
        <f t="shared" si="188"/>
        <v>15958.595809233917</v>
      </c>
      <c r="W64" s="34">
        <f t="shared" si="188"/>
        <v>7852.1858092338771</v>
      </c>
      <c r="X64" s="34">
        <f t="shared" si="188"/>
        <v>6413.5758092338765</v>
      </c>
      <c r="Y64" s="34">
        <f t="shared" si="188"/>
        <v>7869.5058092338768</v>
      </c>
      <c r="Z64" s="34">
        <f t="shared" si="188"/>
        <v>5191.9447446696231</v>
      </c>
      <c r="AA64" s="34">
        <f t="shared" si="188"/>
        <v>3863.0647446696221</v>
      </c>
      <c r="AB64" s="34">
        <f t="shared" si="188"/>
        <v>-3326.7752553303799</v>
      </c>
      <c r="AC64" s="34">
        <f t="shared" si="188"/>
        <v>3301.7147446696235</v>
      </c>
      <c r="AD64" s="34">
        <f t="shared" si="188"/>
        <v>2913.05474466962</v>
      </c>
      <c r="AE64" s="34">
        <f t="shared" si="188"/>
        <v>-2090.1252553303784</v>
      </c>
      <c r="AF64" s="34">
        <f t="shared" si="188"/>
        <v>6160.6547446696204</v>
      </c>
      <c r="AG64" s="34">
        <f t="shared" si="188"/>
        <v>1175.3847446696218</v>
      </c>
      <c r="AH64" s="34">
        <f t="shared" si="188"/>
        <v>7626.0747446696205</v>
      </c>
      <c r="AI64" s="34">
        <f t="shared" si="188"/>
        <v>7146.3847446696218</v>
      </c>
      <c r="AJ64" s="34">
        <f t="shared" si="188"/>
        <v>-7433.735255330379</v>
      </c>
      <c r="AK64" s="34">
        <f t="shared" si="188"/>
        <v>13636.65474466962</v>
      </c>
      <c r="AL64" s="34">
        <f t="shared" si="188"/>
        <v>1389.6548591749306</v>
      </c>
      <c r="AM64" s="34">
        <f t="shared" si="188"/>
        <v>2804.014859174933</v>
      </c>
      <c r="AN64" s="34">
        <f t="shared" si="188"/>
        <v>-1792.8451408250694</v>
      </c>
      <c r="AO64" s="34">
        <f t="shared" si="188"/>
        <v>13550.194859174931</v>
      </c>
      <c r="AP64" s="34">
        <f t="shared" si="188"/>
        <v>7683.4148591749308</v>
      </c>
      <c r="AQ64" s="34">
        <f t="shared" si="188"/>
        <v>20137.924859174935</v>
      </c>
      <c r="AR64" s="34">
        <f t="shared" si="188"/>
        <v>-3386.1651408250691</v>
      </c>
      <c r="AS64" s="34">
        <f t="shared" si="188"/>
        <v>-9233.6251408250682</v>
      </c>
      <c r="AT64" s="34">
        <f t="shared" si="188"/>
        <v>-2654.7751408250679</v>
      </c>
      <c r="AU64" s="34">
        <f t="shared" si="188"/>
        <v>7771.5648591749323</v>
      </c>
      <c r="AV64" s="34">
        <f t="shared" si="188"/>
        <v>10590.654859174932</v>
      </c>
      <c r="AW64" s="34">
        <f t="shared" si="188"/>
        <v>7249.5348591749716</v>
      </c>
      <c r="AX64" s="34">
        <f t="shared" si="188"/>
        <v>4452.0597679379734</v>
      </c>
      <c r="AY64" s="34">
        <f t="shared" si="188"/>
        <v>342.05976793797345</v>
      </c>
      <c r="AZ64" s="34">
        <f t="shared" si="188"/>
        <v>5303.0597679379734</v>
      </c>
      <c r="BA64" s="34">
        <f>BA60-BA62</f>
        <v>-27615.796676506474</v>
      </c>
      <c r="BB64" s="34">
        <f t="shared" si="188"/>
        <v>2416.3223487342366</v>
      </c>
      <c r="BC64" s="34">
        <f t="shared" si="188"/>
        <v>4213.9837591719461</v>
      </c>
      <c r="BD64" s="34">
        <f t="shared" si="188"/>
        <v>-1653.0162408280539</v>
      </c>
      <c r="BE64" s="34">
        <f t="shared" si="188"/>
        <v>-775.01624082805392</v>
      </c>
      <c r="BF64" s="34">
        <f t="shared" si="188"/>
        <v>3734.7937591719474</v>
      </c>
      <c r="BG64" s="34">
        <f t="shared" si="188"/>
        <v>4820.7937591719474</v>
      </c>
      <c r="BH64" s="34">
        <f t="shared" si="188"/>
        <v>-982.95624082804534</v>
      </c>
      <c r="BI64" s="34">
        <f t="shared" si="188"/>
        <v>4525.4337591719577</v>
      </c>
      <c r="BJ64" s="34">
        <f t="shared" si="188"/>
        <v>3947.0774374982821</v>
      </c>
      <c r="BK64" s="34">
        <f t="shared" si="188"/>
        <v>7317.4274374982488</v>
      </c>
      <c r="BL64" s="34">
        <f t="shared" si="188"/>
        <v>4182.4474374982819</v>
      </c>
      <c r="BM64" s="34">
        <f t="shared" si="188"/>
        <v>4005.3074374982825</v>
      </c>
      <c r="BN64" s="206">
        <f t="shared" si="188"/>
        <v>3884.157437498282</v>
      </c>
      <c r="BO64" s="34">
        <f t="shared" si="188"/>
        <v>1213.5256374982819</v>
      </c>
      <c r="BP64" s="34">
        <f t="shared" si="188"/>
        <v>481.5356374982839</v>
      </c>
      <c r="BQ64" s="34">
        <f t="shared" ref="BQ64:EB64" si="189">BQ60-BQ62</f>
        <v>6025.4474374982838</v>
      </c>
      <c r="BR64" s="34">
        <f t="shared" si="189"/>
        <v>6165.4474374982838</v>
      </c>
      <c r="BS64" s="34">
        <f t="shared" si="189"/>
        <v>6154.4474374982838</v>
      </c>
      <c r="BT64" s="34">
        <f t="shared" si="189"/>
        <v>6205.9674374982842</v>
      </c>
      <c r="BU64" s="34">
        <f t="shared" si="189"/>
        <v>6215.9674374982842</v>
      </c>
      <c r="BV64" s="34">
        <f t="shared" si="189"/>
        <v>6344.198140553779</v>
      </c>
      <c r="BW64" s="34">
        <f t="shared" si="189"/>
        <v>6204.198140553779</v>
      </c>
      <c r="BX64" s="34">
        <f t="shared" si="189"/>
        <v>6344.198140553779</v>
      </c>
      <c r="BY64" s="34">
        <f t="shared" si="189"/>
        <v>6204.198140553779</v>
      </c>
      <c r="BZ64" s="34">
        <f t="shared" si="189"/>
        <v>6130.3933538063284</v>
      </c>
      <c r="CA64" s="34">
        <f t="shared" si="189"/>
        <v>5990.3933538063284</v>
      </c>
      <c r="CB64" s="34">
        <f t="shared" si="189"/>
        <v>6130.3933538063284</v>
      </c>
      <c r="CC64" s="34">
        <f t="shared" si="189"/>
        <v>5990.3933538063284</v>
      </c>
      <c r="CD64" s="34">
        <f t="shared" si="189"/>
        <v>6130.3933538063284</v>
      </c>
      <c r="CE64" s="34">
        <f t="shared" si="189"/>
        <v>5990.3933538063284</v>
      </c>
      <c r="CF64" s="34">
        <f t="shared" si="189"/>
        <v>6041.5933538063282</v>
      </c>
      <c r="CG64" s="34">
        <f t="shared" si="189"/>
        <v>6051.5933538063282</v>
      </c>
      <c r="CH64" s="34">
        <f t="shared" si="189"/>
        <v>5918.9084764897616</v>
      </c>
      <c r="CI64" s="34">
        <f t="shared" si="189"/>
        <v>5778.9084764897616</v>
      </c>
      <c r="CJ64" s="34">
        <f t="shared" si="189"/>
        <v>5918.9084764897616</v>
      </c>
      <c r="CK64" s="34">
        <f t="shared" si="189"/>
        <v>5778.9084764897616</v>
      </c>
      <c r="CL64" s="34">
        <f t="shared" si="189"/>
        <v>5918.9084764897616</v>
      </c>
      <c r="CM64" s="34">
        <f t="shared" si="189"/>
        <v>5778.9084764897616</v>
      </c>
      <c r="CN64" s="34">
        <f t="shared" si="189"/>
        <v>5818.9084764897616</v>
      </c>
      <c r="CO64" s="34">
        <f t="shared" si="189"/>
        <v>5778.9084764897616</v>
      </c>
      <c r="CP64" s="34">
        <f t="shared" si="189"/>
        <v>5818.9084764897616</v>
      </c>
      <c r="CQ64" s="34">
        <f t="shared" si="189"/>
        <v>5778.9084764897616</v>
      </c>
      <c r="CR64" s="34">
        <f t="shared" si="189"/>
        <v>5730.1084764897614</v>
      </c>
      <c r="CS64" s="34">
        <f t="shared" si="189"/>
        <v>5840.1084764897614</v>
      </c>
      <c r="CT64" s="34">
        <f t="shared" si="189"/>
        <v>5821.5043318935259</v>
      </c>
      <c r="CU64" s="34">
        <f t="shared" si="189"/>
        <v>5781.5043318935259</v>
      </c>
      <c r="CV64" s="34">
        <f t="shared" si="189"/>
        <v>5821.5043318935259</v>
      </c>
      <c r="CW64" s="34">
        <f t="shared" si="189"/>
        <v>5781.5043318935259</v>
      </c>
      <c r="CX64" s="34">
        <f t="shared" si="189"/>
        <v>5821.5043318935259</v>
      </c>
      <c r="CY64" s="34">
        <f t="shared" si="189"/>
        <v>5781.5043318935259</v>
      </c>
      <c r="CZ64" s="34">
        <f t="shared" si="189"/>
        <v>5821.5043318935259</v>
      </c>
      <c r="DA64" s="34">
        <f t="shared" si="189"/>
        <v>5781.5043318935259</v>
      </c>
      <c r="DB64" s="34">
        <f t="shared" si="189"/>
        <v>5821.5043318935259</v>
      </c>
      <c r="DC64" s="34">
        <f t="shared" si="189"/>
        <v>5781.5043318935259</v>
      </c>
      <c r="DD64" s="34">
        <f t="shared" si="189"/>
        <v>5732.7043318935266</v>
      </c>
      <c r="DE64" s="34">
        <f t="shared" si="189"/>
        <v>5842.7043318935266</v>
      </c>
      <c r="DF64" s="34">
        <f t="shared" si="189"/>
        <v>5870.629535281324</v>
      </c>
      <c r="DG64" s="34">
        <f t="shared" si="189"/>
        <v>5830.629535281324</v>
      </c>
      <c r="DH64" s="34">
        <f t="shared" si="189"/>
        <v>5870.629535281324</v>
      </c>
      <c r="DI64" s="34">
        <f t="shared" si="189"/>
        <v>5830.629535281324</v>
      </c>
      <c r="DJ64" s="34">
        <f t="shared" si="189"/>
        <v>5870.629535281324</v>
      </c>
      <c r="DK64" s="34">
        <f t="shared" si="189"/>
        <v>5923.9895352813237</v>
      </c>
      <c r="DL64" s="34">
        <f t="shared" si="189"/>
        <v>5741.3095352813234</v>
      </c>
      <c r="DM64" s="34">
        <f t="shared" si="189"/>
        <v>5701.3095352813234</v>
      </c>
      <c r="DN64" s="34">
        <f t="shared" si="189"/>
        <v>5741.3095352813234</v>
      </c>
      <c r="DO64" s="34">
        <f t="shared" si="189"/>
        <v>5701.3095352813234</v>
      </c>
      <c r="DP64" s="34">
        <f t="shared" si="189"/>
        <v>5652.5095352813241</v>
      </c>
      <c r="DQ64" s="34">
        <f t="shared" si="189"/>
        <v>5985.1895352813235</v>
      </c>
      <c r="DR64" s="34">
        <f t="shared" si="189"/>
        <v>5797.1028990196</v>
      </c>
      <c r="DS64" s="34">
        <f t="shared" si="189"/>
        <v>5757.1028990196</v>
      </c>
      <c r="DT64" s="34">
        <f t="shared" si="189"/>
        <v>5797.1028990196</v>
      </c>
      <c r="DU64" s="34">
        <f t="shared" si="189"/>
        <v>5757.1028990196</v>
      </c>
      <c r="DV64" s="34">
        <f t="shared" si="189"/>
        <v>5797.1028990196</v>
      </c>
      <c r="DW64" s="34">
        <f t="shared" si="189"/>
        <v>5979.7828990196003</v>
      </c>
      <c r="DX64" s="34">
        <f t="shared" si="189"/>
        <v>5797.1028990196</v>
      </c>
      <c r="DY64" s="34">
        <f t="shared" si="189"/>
        <v>5757.1028990196</v>
      </c>
      <c r="DZ64" s="34">
        <f t="shared" si="189"/>
        <v>5797.1028990196</v>
      </c>
      <c r="EA64" s="34">
        <f t="shared" si="189"/>
        <v>5757.1028990196</v>
      </c>
      <c r="EB64" s="34">
        <f t="shared" si="189"/>
        <v>5708.3028990196008</v>
      </c>
      <c r="EC64" s="34">
        <f t="shared" ref="EC64:GN64" si="190">EC60-EC62</f>
        <v>6040.9828990196002</v>
      </c>
      <c r="ED64" s="34">
        <f t="shared" si="190"/>
        <v>5855.6527957032522</v>
      </c>
      <c r="EE64" s="34">
        <f t="shared" si="190"/>
        <v>5815.6527957032522</v>
      </c>
      <c r="EF64" s="34">
        <f t="shared" si="190"/>
        <v>5855.6527957032522</v>
      </c>
      <c r="EG64" s="34">
        <f t="shared" si="190"/>
        <v>5815.6527957032522</v>
      </c>
      <c r="EH64" s="34">
        <f t="shared" si="190"/>
        <v>5855.6527957032522</v>
      </c>
      <c r="EI64" s="34">
        <f t="shared" si="190"/>
        <v>6038.3327957032525</v>
      </c>
      <c r="EJ64" s="34">
        <f t="shared" si="190"/>
        <v>5855.6527957032522</v>
      </c>
      <c r="EK64" s="34">
        <f t="shared" si="190"/>
        <v>5815.6527957032522</v>
      </c>
      <c r="EL64" s="34">
        <f t="shared" si="190"/>
        <v>5855.6527957032522</v>
      </c>
      <c r="EM64" s="34">
        <f t="shared" si="190"/>
        <v>5815.6527957032522</v>
      </c>
      <c r="EN64" s="34">
        <f t="shared" si="190"/>
        <v>5766.8527957032529</v>
      </c>
      <c r="EO64" s="34">
        <f t="shared" si="190"/>
        <v>6099.5327957032532</v>
      </c>
      <c r="EP64" s="34">
        <f t="shared" si="190"/>
        <v>5917.09669401473</v>
      </c>
      <c r="EQ64" s="34">
        <f t="shared" si="190"/>
        <v>5877.09669401473</v>
      </c>
      <c r="ER64" s="34">
        <f t="shared" si="190"/>
        <v>5917.09669401473</v>
      </c>
      <c r="ES64" s="34">
        <f t="shared" si="190"/>
        <v>5877.09669401473</v>
      </c>
      <c r="ET64" s="34">
        <f t="shared" si="190"/>
        <v>5917.09669401473</v>
      </c>
      <c r="EU64" s="34">
        <f t="shared" si="190"/>
        <v>6099.7766940147303</v>
      </c>
      <c r="EV64" s="34">
        <f t="shared" si="190"/>
        <v>5917.09669401473</v>
      </c>
      <c r="EW64" s="34">
        <f t="shared" si="190"/>
        <v>5877.09669401473</v>
      </c>
      <c r="EX64" s="34">
        <f t="shared" si="190"/>
        <v>5917.09669401473</v>
      </c>
      <c r="EY64" s="34">
        <f t="shared" si="190"/>
        <v>5877.09669401473</v>
      </c>
      <c r="EZ64" s="34">
        <f t="shared" si="190"/>
        <v>5828.2966940147307</v>
      </c>
      <c r="FA64" s="34">
        <f t="shared" si="190"/>
        <v>6160.9766940147301</v>
      </c>
      <c r="FB64" s="34">
        <f t="shared" si="190"/>
        <v>5981.5789666296441</v>
      </c>
      <c r="FC64" s="34">
        <f t="shared" si="190"/>
        <v>5941.5789666296441</v>
      </c>
      <c r="FD64" s="34">
        <f t="shared" si="190"/>
        <v>5981.5789666296441</v>
      </c>
      <c r="FE64" s="34">
        <f t="shared" si="190"/>
        <v>4546.1338723975732</v>
      </c>
      <c r="FF64" s="34">
        <f t="shared" si="190"/>
        <v>4546.1338723975732</v>
      </c>
      <c r="FG64" s="34">
        <f t="shared" si="190"/>
        <v>4546.1338723975732</v>
      </c>
      <c r="FH64" s="34">
        <f t="shared" si="190"/>
        <v>4546.1338723975732</v>
      </c>
      <c r="FI64" s="34">
        <f t="shared" si="190"/>
        <v>4546.1338723975732</v>
      </c>
      <c r="FJ64" s="34">
        <f t="shared" si="190"/>
        <v>4546.1338723975732</v>
      </c>
      <c r="FK64" s="34">
        <f t="shared" si="190"/>
        <v>4546.1338723975732</v>
      </c>
      <c r="FL64" s="34">
        <f t="shared" si="190"/>
        <v>4546.1338723975732</v>
      </c>
      <c r="FM64" s="34">
        <f t="shared" si="190"/>
        <v>4546.1338723975732</v>
      </c>
      <c r="FN64" s="34">
        <f t="shared" si="190"/>
        <v>4546.1338723975732</v>
      </c>
      <c r="FO64" s="34">
        <f t="shared" si="190"/>
        <v>4546.1338723975732</v>
      </c>
      <c r="FP64" s="34">
        <f t="shared" si="190"/>
        <v>4546.1338723975732</v>
      </c>
      <c r="FQ64" s="34">
        <f t="shared" si="190"/>
        <v>4546.1338723975732</v>
      </c>
      <c r="FR64" s="34">
        <f t="shared" si="190"/>
        <v>4546.1338723975732</v>
      </c>
      <c r="FS64" s="34">
        <f t="shared" si="190"/>
        <v>4546.1338723975732</v>
      </c>
      <c r="FT64" s="34">
        <f t="shared" si="190"/>
        <v>4546.1338723975732</v>
      </c>
      <c r="FU64" s="34">
        <f t="shared" si="190"/>
        <v>4546.1338723975732</v>
      </c>
      <c r="FV64" s="34">
        <f t="shared" si="190"/>
        <v>4546.1338723975732</v>
      </c>
      <c r="FW64" s="34">
        <f t="shared" si="190"/>
        <v>4546.1338723975732</v>
      </c>
      <c r="FX64" s="34">
        <f t="shared" si="190"/>
        <v>4546.1338723975732</v>
      </c>
      <c r="FY64" s="34">
        <f t="shared" si="190"/>
        <v>4546.1338723975732</v>
      </c>
      <c r="FZ64" s="34">
        <f t="shared" si="190"/>
        <v>4546.1338723975732</v>
      </c>
      <c r="GA64" s="34">
        <f t="shared" si="190"/>
        <v>4546.1338723975732</v>
      </c>
      <c r="GB64" s="34">
        <f t="shared" si="190"/>
        <v>4546.1338723975732</v>
      </c>
      <c r="GC64" s="34">
        <f t="shared" si="190"/>
        <v>4546.1338723975732</v>
      </c>
      <c r="GD64" s="34">
        <f t="shared" si="190"/>
        <v>4546.1338723975732</v>
      </c>
      <c r="GE64" s="34">
        <f t="shared" si="190"/>
        <v>4546.1338723975732</v>
      </c>
      <c r="GF64" s="34">
        <f t="shared" si="190"/>
        <v>4546.1338723975732</v>
      </c>
      <c r="GG64" s="34">
        <f t="shared" si="190"/>
        <v>4546.1338723975732</v>
      </c>
      <c r="GH64" s="34">
        <f t="shared" si="190"/>
        <v>4546.1338723975732</v>
      </c>
      <c r="GI64" s="34">
        <f t="shared" si="190"/>
        <v>4546.1338723975732</v>
      </c>
      <c r="GJ64" s="34">
        <f t="shared" si="190"/>
        <v>4546.1338723975732</v>
      </c>
      <c r="GK64" s="34">
        <f t="shared" si="190"/>
        <v>4546.1338723975732</v>
      </c>
      <c r="GL64" s="34">
        <f t="shared" si="190"/>
        <v>4546.1338723975732</v>
      </c>
      <c r="GM64" s="34">
        <f t="shared" si="190"/>
        <v>4546.1338723975732</v>
      </c>
      <c r="GN64" s="34">
        <f t="shared" si="190"/>
        <v>4546.1338723975732</v>
      </c>
      <c r="GO64" s="34">
        <f t="shared" ref="GO64:IZ64" si="191">GO60-GO62</f>
        <v>4546.1338723975732</v>
      </c>
      <c r="GP64" s="34">
        <f t="shared" si="191"/>
        <v>4546.1338723975732</v>
      </c>
      <c r="GQ64" s="34">
        <f t="shared" si="191"/>
        <v>4546.1338723975732</v>
      </c>
      <c r="GR64" s="34">
        <f t="shared" si="191"/>
        <v>4546.1338723975732</v>
      </c>
      <c r="GS64" s="34">
        <f t="shared" si="191"/>
        <v>4546.1338723975732</v>
      </c>
      <c r="GT64" s="34">
        <f t="shared" si="191"/>
        <v>4546.1338723975732</v>
      </c>
      <c r="GU64" s="34">
        <f t="shared" si="191"/>
        <v>4546.1338723975732</v>
      </c>
      <c r="GV64" s="34">
        <f t="shared" si="191"/>
        <v>4546.1338723975732</v>
      </c>
      <c r="GW64" s="34">
        <f t="shared" si="191"/>
        <v>4546.1338723975732</v>
      </c>
      <c r="GX64" s="34">
        <f t="shared" si="191"/>
        <v>4546.1338723975732</v>
      </c>
      <c r="GY64" s="34">
        <f t="shared" si="191"/>
        <v>4546.1338723975732</v>
      </c>
      <c r="GZ64" s="34">
        <f t="shared" si="191"/>
        <v>4546.1338723975732</v>
      </c>
      <c r="HA64" s="34">
        <f t="shared" si="191"/>
        <v>4546.1338723975732</v>
      </c>
      <c r="HB64" s="34">
        <f t="shared" si="191"/>
        <v>4546.1338723975732</v>
      </c>
      <c r="HC64" s="34">
        <f t="shared" si="191"/>
        <v>4546.1338723975732</v>
      </c>
      <c r="HD64" s="34">
        <f t="shared" si="191"/>
        <v>4546.1338723975732</v>
      </c>
      <c r="HE64" s="34">
        <f t="shared" si="191"/>
        <v>4546.1338723975732</v>
      </c>
      <c r="HF64" s="34">
        <f t="shared" si="191"/>
        <v>4546.1338723975732</v>
      </c>
      <c r="HG64" s="34">
        <f t="shared" si="191"/>
        <v>4546.1338723975732</v>
      </c>
      <c r="HH64" s="34">
        <f t="shared" si="191"/>
        <v>4546.1338723975732</v>
      </c>
      <c r="HI64" s="34">
        <f t="shared" si="191"/>
        <v>4546.1338723975732</v>
      </c>
      <c r="HJ64" s="34">
        <f t="shared" si="191"/>
        <v>4546.1338723975732</v>
      </c>
      <c r="HK64" s="34">
        <f t="shared" si="191"/>
        <v>4546.1338723975732</v>
      </c>
      <c r="HL64" s="34">
        <f t="shared" si="191"/>
        <v>4546.1338723975732</v>
      </c>
      <c r="HM64" s="34">
        <f t="shared" si="191"/>
        <v>4546.1338723975732</v>
      </c>
      <c r="HN64" s="34">
        <f t="shared" si="191"/>
        <v>4546.1338723975732</v>
      </c>
      <c r="HO64" s="34">
        <f t="shared" si="191"/>
        <v>4546.1338723975732</v>
      </c>
      <c r="HP64" s="34">
        <f t="shared" si="191"/>
        <v>4546.1338723975732</v>
      </c>
      <c r="HQ64" s="34">
        <f t="shared" si="191"/>
        <v>4546.1338723975732</v>
      </c>
      <c r="HR64" s="34">
        <f t="shared" si="191"/>
        <v>4546.1338723975732</v>
      </c>
      <c r="HS64" s="34">
        <f t="shared" si="191"/>
        <v>4546.1338723975732</v>
      </c>
      <c r="HT64" s="34">
        <f t="shared" si="191"/>
        <v>4546.1338723975732</v>
      </c>
      <c r="HU64" s="34">
        <f t="shared" si="191"/>
        <v>4546.1338723975732</v>
      </c>
      <c r="HV64" s="34">
        <f t="shared" si="191"/>
        <v>4546.1338723975732</v>
      </c>
      <c r="HW64" s="34">
        <f t="shared" si="191"/>
        <v>4546.1338723975732</v>
      </c>
      <c r="HX64" s="34">
        <f t="shared" si="191"/>
        <v>4546.1338723975732</v>
      </c>
      <c r="HY64" s="34">
        <f t="shared" si="191"/>
        <v>4546.1338723975732</v>
      </c>
      <c r="HZ64" s="34">
        <f t="shared" si="191"/>
        <v>4546.1338723975732</v>
      </c>
      <c r="IA64" s="34">
        <f t="shared" si="191"/>
        <v>4546.1338723975732</v>
      </c>
      <c r="IB64" s="34">
        <f t="shared" si="191"/>
        <v>4546.1338723975732</v>
      </c>
      <c r="IC64" s="34">
        <f t="shared" si="191"/>
        <v>4546.1338723975732</v>
      </c>
      <c r="ID64" s="34">
        <f t="shared" si="191"/>
        <v>4546.1338723975732</v>
      </c>
      <c r="IE64" s="34">
        <f t="shared" si="191"/>
        <v>4546.1338723975732</v>
      </c>
      <c r="IF64" s="34">
        <f t="shared" si="191"/>
        <v>4546.1338723975732</v>
      </c>
      <c r="IG64" s="34">
        <f t="shared" si="191"/>
        <v>4546.1338723975732</v>
      </c>
      <c r="IH64" s="34">
        <f t="shared" si="191"/>
        <v>4546.1338723975732</v>
      </c>
      <c r="II64" s="34">
        <f t="shared" si="191"/>
        <v>4546.1338723975732</v>
      </c>
      <c r="IJ64" s="34">
        <f t="shared" si="191"/>
        <v>4546.1338723975732</v>
      </c>
      <c r="IK64" s="34">
        <f t="shared" si="191"/>
        <v>4546.1338723975732</v>
      </c>
      <c r="IL64" s="34">
        <f t="shared" si="191"/>
        <v>4546.1338723975732</v>
      </c>
      <c r="IM64" s="34">
        <f t="shared" si="191"/>
        <v>4546.1338723975732</v>
      </c>
      <c r="IN64" s="34">
        <f t="shared" si="191"/>
        <v>4546.1338723975732</v>
      </c>
      <c r="IO64" s="34">
        <f t="shared" si="191"/>
        <v>4546.1338723975732</v>
      </c>
      <c r="IP64" s="34">
        <f t="shared" si="191"/>
        <v>4546.1338723975732</v>
      </c>
      <c r="IQ64" s="34">
        <f t="shared" si="191"/>
        <v>4546.1338723975732</v>
      </c>
      <c r="IR64" s="34">
        <f t="shared" si="191"/>
        <v>4546.1338723975732</v>
      </c>
      <c r="IS64" s="34">
        <f t="shared" si="191"/>
        <v>4546.1338723975732</v>
      </c>
      <c r="IT64" s="34">
        <f t="shared" si="191"/>
        <v>4546.1338723975732</v>
      </c>
      <c r="IU64" s="34">
        <f t="shared" si="191"/>
        <v>4546.1338723975732</v>
      </c>
      <c r="IV64" s="34">
        <f t="shared" si="191"/>
        <v>4546.1338723975732</v>
      </c>
      <c r="IW64" s="34">
        <f t="shared" si="191"/>
        <v>4546.1338723975732</v>
      </c>
      <c r="IX64" s="34">
        <f t="shared" si="191"/>
        <v>4546.1338723975732</v>
      </c>
      <c r="IY64" s="34">
        <f t="shared" si="191"/>
        <v>4546.1338723975732</v>
      </c>
      <c r="IZ64" s="34">
        <f t="shared" si="191"/>
        <v>4546.1338723975732</v>
      </c>
      <c r="JA64" s="34">
        <f t="shared" ref="JA64:KG64" si="192">JA60-JA62</f>
        <v>4546.1338723975732</v>
      </c>
      <c r="JB64" s="34">
        <f t="shared" si="192"/>
        <v>4546.1338723975732</v>
      </c>
      <c r="JC64" s="34">
        <f t="shared" si="192"/>
        <v>4546.1338723975732</v>
      </c>
      <c r="JD64" s="34">
        <f t="shared" si="192"/>
        <v>4546.1338723975732</v>
      </c>
      <c r="JE64" s="34">
        <f t="shared" si="192"/>
        <v>4546.1338723975732</v>
      </c>
      <c r="JF64" s="34">
        <f t="shared" si="192"/>
        <v>4546.1338723975732</v>
      </c>
      <c r="JG64" s="34">
        <f t="shared" si="192"/>
        <v>4546.1338723975732</v>
      </c>
      <c r="JH64" s="34">
        <f t="shared" si="192"/>
        <v>4546.1338723975732</v>
      </c>
      <c r="JI64" s="34">
        <f t="shared" si="192"/>
        <v>4546.1338723975732</v>
      </c>
      <c r="JJ64" s="34">
        <f t="shared" si="192"/>
        <v>4546.1338723975732</v>
      </c>
      <c r="JK64" s="34">
        <f t="shared" si="192"/>
        <v>4546.1338723975732</v>
      </c>
      <c r="JL64" s="34">
        <f t="shared" si="192"/>
        <v>4546.1338723975732</v>
      </c>
      <c r="JM64" s="34">
        <f t="shared" si="192"/>
        <v>4546.1338723975732</v>
      </c>
      <c r="JN64" s="34">
        <f t="shared" si="192"/>
        <v>4546.1338723975732</v>
      </c>
      <c r="JO64" s="34">
        <f t="shared" si="192"/>
        <v>4546.1338723975732</v>
      </c>
      <c r="JP64" s="34">
        <f t="shared" si="192"/>
        <v>4546.1338723975732</v>
      </c>
      <c r="JQ64" s="34">
        <f t="shared" si="192"/>
        <v>4546.1338723975732</v>
      </c>
      <c r="JR64" s="34">
        <f t="shared" si="192"/>
        <v>4546.1338723975732</v>
      </c>
      <c r="JS64" s="34">
        <f t="shared" si="192"/>
        <v>4546.1338723975732</v>
      </c>
      <c r="JT64" s="34">
        <f t="shared" si="192"/>
        <v>4546.1338723975732</v>
      </c>
      <c r="JU64" s="34">
        <f t="shared" si="192"/>
        <v>4546.1338723975732</v>
      </c>
      <c r="JV64" s="34">
        <f t="shared" si="192"/>
        <v>4546.1338723975732</v>
      </c>
      <c r="JW64" s="34">
        <f t="shared" si="192"/>
        <v>4546.1338723975732</v>
      </c>
      <c r="JX64" s="34">
        <f t="shared" si="192"/>
        <v>4546.1338723975732</v>
      </c>
      <c r="JY64" s="34">
        <f t="shared" si="192"/>
        <v>4546.1338723975732</v>
      </c>
      <c r="JZ64" s="34">
        <f t="shared" si="192"/>
        <v>4546.1338723975732</v>
      </c>
      <c r="KA64" s="34">
        <f t="shared" si="192"/>
        <v>4546.1338723975732</v>
      </c>
      <c r="KB64" s="34">
        <f t="shared" si="192"/>
        <v>4546.1338723975732</v>
      </c>
      <c r="KC64" s="34">
        <f t="shared" si="192"/>
        <v>4546.1338723975732</v>
      </c>
      <c r="KD64" s="34">
        <f t="shared" si="192"/>
        <v>4546.1338723975732</v>
      </c>
      <c r="KE64" s="34">
        <f t="shared" si="192"/>
        <v>4546.1338723975732</v>
      </c>
      <c r="KF64" s="34">
        <f t="shared" si="192"/>
        <v>4546.1338723975732</v>
      </c>
      <c r="KG64" s="35">
        <f t="shared" si="192"/>
        <v>0</v>
      </c>
    </row>
    <row r="65" spans="1:293" s="1" customFormat="1" ht="16" outlineLevel="1" thickBot="1">
      <c r="B65" s="478"/>
      <c r="C65" s="62" t="s">
        <v>713</v>
      </c>
      <c r="D65" s="45">
        <f t="shared" si="177"/>
        <v>230781.97907863639</v>
      </c>
      <c r="E65" s="36">
        <f>E64</f>
        <v>3675.7626873633708</v>
      </c>
      <c r="F65" s="37">
        <f>E65+F64</f>
        <v>5376.8553747267415</v>
      </c>
      <c r="G65" s="37">
        <f>F65+G64</f>
        <v>7566.6180620901114</v>
      </c>
      <c r="H65" s="37">
        <f t="shared" ref="H65:BS65" si="193">G65+H64</f>
        <v>10425.700749453481</v>
      </c>
      <c r="I65" s="37">
        <f t="shared" si="193"/>
        <v>21994.45343681685</v>
      </c>
      <c r="J65" s="37">
        <f t="shared" si="193"/>
        <v>28912.686124180218</v>
      </c>
      <c r="K65" s="37">
        <f t="shared" si="193"/>
        <v>28875.938811543587</v>
      </c>
      <c r="L65" s="37">
        <f t="shared" si="193"/>
        <v>32702.531498906959</v>
      </c>
      <c r="M65" s="37">
        <f t="shared" si="193"/>
        <v>35337.924186270327</v>
      </c>
      <c r="N65" s="37">
        <f t="shared" si="193"/>
        <v>65075.208890690541</v>
      </c>
      <c r="O65" s="37">
        <f t="shared" si="193"/>
        <v>67086.69469992441</v>
      </c>
      <c r="P65" s="37">
        <f t="shared" si="193"/>
        <v>64859.150509158288</v>
      </c>
      <c r="Q65" s="37">
        <f t="shared" si="193"/>
        <v>74359.446318392162</v>
      </c>
      <c r="R65" s="37">
        <f t="shared" si="193"/>
        <v>70700.452127626035</v>
      </c>
      <c r="S65" s="37">
        <f t="shared" si="193"/>
        <v>71993.747936859916</v>
      </c>
      <c r="T65" s="37">
        <f t="shared" si="193"/>
        <v>80070.86374609379</v>
      </c>
      <c r="U65" s="37">
        <f t="shared" si="193"/>
        <v>82180.289555327661</v>
      </c>
      <c r="V65" s="37">
        <f t="shared" si="193"/>
        <v>98138.885364561575</v>
      </c>
      <c r="W65" s="37">
        <f t="shared" si="193"/>
        <v>105991.07117379546</v>
      </c>
      <c r="X65" s="37">
        <f t="shared" si="193"/>
        <v>112404.64698302934</v>
      </c>
      <c r="Y65" s="37">
        <f t="shared" si="193"/>
        <v>120274.15279226321</v>
      </c>
      <c r="Z65" s="37">
        <f t="shared" si="193"/>
        <v>125466.09753693284</v>
      </c>
      <c r="AA65" s="37">
        <f t="shared" si="193"/>
        <v>129329.16228160246</v>
      </c>
      <c r="AB65" s="37">
        <f t="shared" si="193"/>
        <v>126002.38702627207</v>
      </c>
      <c r="AC65" s="37">
        <f t="shared" si="193"/>
        <v>129304.10177094169</v>
      </c>
      <c r="AD65" s="37">
        <f t="shared" si="193"/>
        <v>132217.15651561131</v>
      </c>
      <c r="AE65" s="37">
        <f t="shared" si="193"/>
        <v>130127.03126028093</v>
      </c>
      <c r="AF65" s="37">
        <f t="shared" si="193"/>
        <v>136287.68600495055</v>
      </c>
      <c r="AG65" s="37">
        <f t="shared" si="193"/>
        <v>137463.07074962018</v>
      </c>
      <c r="AH65" s="37">
        <f t="shared" si="193"/>
        <v>145089.14549428981</v>
      </c>
      <c r="AI65" s="37">
        <f t="shared" si="193"/>
        <v>152235.53023895944</v>
      </c>
      <c r="AJ65" s="37">
        <f t="shared" si="193"/>
        <v>144801.79498362908</v>
      </c>
      <c r="AK65" s="37">
        <f t="shared" si="193"/>
        <v>158438.4497282987</v>
      </c>
      <c r="AL65" s="37">
        <f t="shared" si="193"/>
        <v>159828.10458747362</v>
      </c>
      <c r="AM65" s="37">
        <f t="shared" si="193"/>
        <v>162632.11944664855</v>
      </c>
      <c r="AN65" s="37">
        <f t="shared" si="193"/>
        <v>160839.27430582349</v>
      </c>
      <c r="AO65" s="37">
        <f t="shared" si="193"/>
        <v>174389.46916499842</v>
      </c>
      <c r="AP65" s="37">
        <f t="shared" si="193"/>
        <v>182072.88402417334</v>
      </c>
      <c r="AQ65" s="37">
        <f t="shared" si="193"/>
        <v>202210.80888334828</v>
      </c>
      <c r="AR65" s="37">
        <f t="shared" si="193"/>
        <v>198824.64374252321</v>
      </c>
      <c r="AS65" s="37">
        <f t="shared" si="193"/>
        <v>189591.01860169816</v>
      </c>
      <c r="AT65" s="37">
        <f t="shared" si="193"/>
        <v>186936.24346087308</v>
      </c>
      <c r="AU65" s="37">
        <f t="shared" si="193"/>
        <v>194707.808320048</v>
      </c>
      <c r="AV65" s="37">
        <f t="shared" si="193"/>
        <v>205298.46317922295</v>
      </c>
      <c r="AW65" s="37">
        <f t="shared" si="193"/>
        <v>212547.99803839793</v>
      </c>
      <c r="AX65" s="37">
        <f t="shared" si="193"/>
        <v>217000.05780633591</v>
      </c>
      <c r="AY65" s="37">
        <f t="shared" si="193"/>
        <v>217342.1175742739</v>
      </c>
      <c r="AZ65" s="37">
        <f t="shared" si="193"/>
        <v>222645.17734221189</v>
      </c>
      <c r="BA65" s="37">
        <f t="shared" si="193"/>
        <v>195029.38066570542</v>
      </c>
      <c r="BB65" s="37">
        <f t="shared" si="193"/>
        <v>197445.70301443967</v>
      </c>
      <c r="BC65" s="37">
        <f t="shared" si="193"/>
        <v>201659.68677361161</v>
      </c>
      <c r="BD65" s="37">
        <f t="shared" si="193"/>
        <v>200006.67053278355</v>
      </c>
      <c r="BE65" s="37">
        <f t="shared" si="193"/>
        <v>199231.65429195549</v>
      </c>
      <c r="BF65" s="37">
        <f t="shared" si="193"/>
        <v>202966.44805112743</v>
      </c>
      <c r="BG65" s="37">
        <f t="shared" si="193"/>
        <v>207787.24181029937</v>
      </c>
      <c r="BH65" s="37">
        <f t="shared" si="193"/>
        <v>206804.28556947134</v>
      </c>
      <c r="BI65" s="37">
        <f t="shared" si="193"/>
        <v>211329.71932864329</v>
      </c>
      <c r="BJ65" s="37">
        <f t="shared" si="193"/>
        <v>215276.79676614158</v>
      </c>
      <c r="BK65" s="37">
        <f t="shared" si="193"/>
        <v>222594.22420363984</v>
      </c>
      <c r="BL65" s="37">
        <f t="shared" si="193"/>
        <v>226776.67164113812</v>
      </c>
      <c r="BM65" s="37">
        <f t="shared" si="193"/>
        <v>230781.97907863639</v>
      </c>
      <c r="BN65" s="207">
        <f t="shared" si="193"/>
        <v>234666.13651613466</v>
      </c>
      <c r="BO65" s="37">
        <f t="shared" si="193"/>
        <v>235879.66215363293</v>
      </c>
      <c r="BP65" s="37">
        <f t="shared" si="193"/>
        <v>236361.19779113121</v>
      </c>
      <c r="BQ65" s="37">
        <f t="shared" si="193"/>
        <v>242386.6452286295</v>
      </c>
      <c r="BR65" s="37">
        <f t="shared" si="193"/>
        <v>248552.09266612778</v>
      </c>
      <c r="BS65" s="37">
        <f t="shared" si="193"/>
        <v>254706.54010362606</v>
      </c>
      <c r="BT65" s="37">
        <f t="shared" ref="BT65:EE65" si="194">BS65+BT64</f>
        <v>260912.50754112433</v>
      </c>
      <c r="BU65" s="37">
        <f t="shared" si="194"/>
        <v>267128.47497862263</v>
      </c>
      <c r="BV65" s="37">
        <f t="shared" si="194"/>
        <v>273472.67311917641</v>
      </c>
      <c r="BW65" s="37">
        <f t="shared" si="194"/>
        <v>279676.87125973019</v>
      </c>
      <c r="BX65" s="37">
        <f t="shared" si="194"/>
        <v>286021.06940028397</v>
      </c>
      <c r="BY65" s="37">
        <f t="shared" si="194"/>
        <v>292225.26754083775</v>
      </c>
      <c r="BZ65" s="37">
        <f t="shared" si="194"/>
        <v>298355.6608946441</v>
      </c>
      <c r="CA65" s="37">
        <f t="shared" si="194"/>
        <v>304346.05424845044</v>
      </c>
      <c r="CB65" s="37">
        <f t="shared" si="194"/>
        <v>310476.44760225678</v>
      </c>
      <c r="CC65" s="37">
        <f t="shared" si="194"/>
        <v>316466.84095606313</v>
      </c>
      <c r="CD65" s="37">
        <f t="shared" si="194"/>
        <v>322597.23430986947</v>
      </c>
      <c r="CE65" s="37">
        <f t="shared" si="194"/>
        <v>328587.62766367581</v>
      </c>
      <c r="CF65" s="37">
        <f t="shared" si="194"/>
        <v>334629.22101748217</v>
      </c>
      <c r="CG65" s="37">
        <f t="shared" si="194"/>
        <v>340680.81437128852</v>
      </c>
      <c r="CH65" s="37">
        <f t="shared" si="194"/>
        <v>346599.72284777829</v>
      </c>
      <c r="CI65" s="37">
        <f t="shared" si="194"/>
        <v>352378.63132426806</v>
      </c>
      <c r="CJ65" s="37">
        <f t="shared" si="194"/>
        <v>358297.53980075783</v>
      </c>
      <c r="CK65" s="37">
        <f t="shared" si="194"/>
        <v>364076.4482772476</v>
      </c>
      <c r="CL65" s="37">
        <f t="shared" si="194"/>
        <v>369995.35675373737</v>
      </c>
      <c r="CM65" s="37">
        <f t="shared" si="194"/>
        <v>375774.26523022715</v>
      </c>
      <c r="CN65" s="37">
        <f t="shared" si="194"/>
        <v>381593.17370671692</v>
      </c>
      <c r="CO65" s="37">
        <f t="shared" si="194"/>
        <v>387372.08218320669</v>
      </c>
      <c r="CP65" s="37">
        <f t="shared" si="194"/>
        <v>393190.99065969646</v>
      </c>
      <c r="CQ65" s="37">
        <f t="shared" si="194"/>
        <v>398969.89913618623</v>
      </c>
      <c r="CR65" s="37">
        <f t="shared" si="194"/>
        <v>404700.00761267601</v>
      </c>
      <c r="CS65" s="37">
        <f t="shared" si="194"/>
        <v>410540.11608916579</v>
      </c>
      <c r="CT65" s="37">
        <f t="shared" si="194"/>
        <v>416361.62042105931</v>
      </c>
      <c r="CU65" s="37">
        <f t="shared" si="194"/>
        <v>422143.12475295283</v>
      </c>
      <c r="CV65" s="37">
        <f t="shared" si="194"/>
        <v>427964.62908484635</v>
      </c>
      <c r="CW65" s="37">
        <f t="shared" si="194"/>
        <v>433746.13341673987</v>
      </c>
      <c r="CX65" s="37">
        <f t="shared" si="194"/>
        <v>439567.63774863339</v>
      </c>
      <c r="CY65" s="37">
        <f t="shared" si="194"/>
        <v>445349.14208052692</v>
      </c>
      <c r="CZ65" s="37">
        <f t="shared" si="194"/>
        <v>451170.64641242044</v>
      </c>
      <c r="DA65" s="37">
        <f t="shared" si="194"/>
        <v>456952.15074431396</v>
      </c>
      <c r="DB65" s="37">
        <f t="shared" si="194"/>
        <v>462773.65507620748</v>
      </c>
      <c r="DC65" s="37">
        <f t="shared" si="194"/>
        <v>468555.159408101</v>
      </c>
      <c r="DD65" s="37">
        <f t="shared" si="194"/>
        <v>474287.86373999453</v>
      </c>
      <c r="DE65" s="37">
        <f t="shared" si="194"/>
        <v>480130.56807188806</v>
      </c>
      <c r="DF65" s="37">
        <f t="shared" si="194"/>
        <v>486001.19760716939</v>
      </c>
      <c r="DG65" s="37">
        <f t="shared" si="194"/>
        <v>491831.82714245073</v>
      </c>
      <c r="DH65" s="37">
        <f t="shared" si="194"/>
        <v>497702.45667773206</v>
      </c>
      <c r="DI65" s="37">
        <f t="shared" si="194"/>
        <v>503533.08621301339</v>
      </c>
      <c r="DJ65" s="37">
        <f t="shared" si="194"/>
        <v>509403.71574829472</v>
      </c>
      <c r="DK65" s="37">
        <f t="shared" si="194"/>
        <v>515327.70528357604</v>
      </c>
      <c r="DL65" s="37">
        <f t="shared" si="194"/>
        <v>521069.01481885737</v>
      </c>
      <c r="DM65" s="37">
        <f t="shared" si="194"/>
        <v>526770.32435413869</v>
      </c>
      <c r="DN65" s="37">
        <f t="shared" si="194"/>
        <v>532511.63388941996</v>
      </c>
      <c r="DO65" s="37">
        <f t="shared" si="194"/>
        <v>538212.94342470123</v>
      </c>
      <c r="DP65" s="37">
        <f t="shared" si="194"/>
        <v>543865.45295998256</v>
      </c>
      <c r="DQ65" s="37">
        <f t="shared" si="194"/>
        <v>549850.64249526383</v>
      </c>
      <c r="DR65" s="37">
        <f t="shared" si="194"/>
        <v>555647.74539428344</v>
      </c>
      <c r="DS65" s="37">
        <f t="shared" si="194"/>
        <v>561404.84829330305</v>
      </c>
      <c r="DT65" s="37">
        <f t="shared" si="194"/>
        <v>567201.95119232265</v>
      </c>
      <c r="DU65" s="37">
        <f t="shared" si="194"/>
        <v>572959.05409134226</v>
      </c>
      <c r="DV65" s="37">
        <f t="shared" si="194"/>
        <v>578756.15699036187</v>
      </c>
      <c r="DW65" s="37">
        <f t="shared" si="194"/>
        <v>584735.93988938152</v>
      </c>
      <c r="DX65" s="37">
        <f t="shared" si="194"/>
        <v>590533.04278840113</v>
      </c>
      <c r="DY65" s="37">
        <f t="shared" si="194"/>
        <v>596290.14568742074</v>
      </c>
      <c r="DZ65" s="37">
        <f t="shared" si="194"/>
        <v>602087.24858644034</v>
      </c>
      <c r="EA65" s="37">
        <f t="shared" si="194"/>
        <v>607844.35148545995</v>
      </c>
      <c r="EB65" s="37">
        <f t="shared" si="194"/>
        <v>613552.65438447951</v>
      </c>
      <c r="EC65" s="37">
        <f t="shared" si="194"/>
        <v>619593.63728349912</v>
      </c>
      <c r="ED65" s="37">
        <f t="shared" si="194"/>
        <v>625449.29007920239</v>
      </c>
      <c r="EE65" s="37">
        <f t="shared" si="194"/>
        <v>631264.94287490565</v>
      </c>
      <c r="EF65" s="37">
        <f t="shared" ref="EF65:GQ65" si="195">EE65+EF64</f>
        <v>637120.59567060892</v>
      </c>
      <c r="EG65" s="37">
        <f t="shared" si="195"/>
        <v>642936.24846631219</v>
      </c>
      <c r="EH65" s="37">
        <f t="shared" si="195"/>
        <v>648791.90126201545</v>
      </c>
      <c r="EI65" s="37">
        <f t="shared" si="195"/>
        <v>654830.23405771866</v>
      </c>
      <c r="EJ65" s="37">
        <f t="shared" si="195"/>
        <v>660685.88685342192</v>
      </c>
      <c r="EK65" s="37">
        <f t="shared" si="195"/>
        <v>666501.53964912519</v>
      </c>
      <c r="EL65" s="37">
        <f t="shared" si="195"/>
        <v>672357.19244482846</v>
      </c>
      <c r="EM65" s="37">
        <f t="shared" si="195"/>
        <v>678172.84524053172</v>
      </c>
      <c r="EN65" s="37">
        <f t="shared" si="195"/>
        <v>683939.69803623494</v>
      </c>
      <c r="EO65" s="37">
        <f t="shared" si="195"/>
        <v>690039.23083193821</v>
      </c>
      <c r="EP65" s="37">
        <f t="shared" si="195"/>
        <v>695956.32752595295</v>
      </c>
      <c r="EQ65" s="37">
        <f t="shared" si="195"/>
        <v>701833.42421996768</v>
      </c>
      <c r="ER65" s="37">
        <f t="shared" si="195"/>
        <v>707750.52091398241</v>
      </c>
      <c r="ES65" s="37">
        <f t="shared" si="195"/>
        <v>713627.61760799715</v>
      </c>
      <c r="ET65" s="37">
        <f t="shared" si="195"/>
        <v>719544.71430201188</v>
      </c>
      <c r="EU65" s="37">
        <f t="shared" si="195"/>
        <v>725644.49099602667</v>
      </c>
      <c r="EV65" s="37">
        <f t="shared" si="195"/>
        <v>731561.5876900414</v>
      </c>
      <c r="EW65" s="37">
        <f t="shared" si="195"/>
        <v>737438.68438405613</v>
      </c>
      <c r="EX65" s="37">
        <f t="shared" si="195"/>
        <v>743355.78107807087</v>
      </c>
      <c r="EY65" s="37">
        <f t="shared" si="195"/>
        <v>749232.8777720856</v>
      </c>
      <c r="EZ65" s="37">
        <f t="shared" si="195"/>
        <v>755061.17446610029</v>
      </c>
      <c r="FA65" s="37">
        <f t="shared" si="195"/>
        <v>761222.15116011503</v>
      </c>
      <c r="FB65" s="37">
        <f t="shared" si="195"/>
        <v>767203.73012674472</v>
      </c>
      <c r="FC65" s="37">
        <f t="shared" si="195"/>
        <v>773145.30909337441</v>
      </c>
      <c r="FD65" s="37">
        <f t="shared" si="195"/>
        <v>779126.8880600041</v>
      </c>
      <c r="FE65" s="37">
        <f t="shared" si="195"/>
        <v>783673.02193240169</v>
      </c>
      <c r="FF65" s="37">
        <f t="shared" si="195"/>
        <v>788219.15580479929</v>
      </c>
      <c r="FG65" s="37">
        <f t="shared" si="195"/>
        <v>792765.28967719688</v>
      </c>
      <c r="FH65" s="37">
        <f t="shared" si="195"/>
        <v>797311.42354959447</v>
      </c>
      <c r="FI65" s="37">
        <f t="shared" si="195"/>
        <v>801857.55742199207</v>
      </c>
      <c r="FJ65" s="37">
        <f t="shared" si="195"/>
        <v>806403.69129438966</v>
      </c>
      <c r="FK65" s="37">
        <f t="shared" si="195"/>
        <v>810949.82516678725</v>
      </c>
      <c r="FL65" s="37">
        <f t="shared" si="195"/>
        <v>815495.95903918485</v>
      </c>
      <c r="FM65" s="37">
        <f t="shared" si="195"/>
        <v>820042.09291158244</v>
      </c>
      <c r="FN65" s="37">
        <f t="shared" si="195"/>
        <v>824588.22678398003</v>
      </c>
      <c r="FO65" s="37">
        <f t="shared" si="195"/>
        <v>829134.36065637763</v>
      </c>
      <c r="FP65" s="37">
        <f t="shared" si="195"/>
        <v>833680.49452877522</v>
      </c>
      <c r="FQ65" s="37">
        <f t="shared" si="195"/>
        <v>838226.62840117281</v>
      </c>
      <c r="FR65" s="37">
        <f t="shared" si="195"/>
        <v>842772.76227357041</v>
      </c>
      <c r="FS65" s="37">
        <f t="shared" si="195"/>
        <v>847318.896145968</v>
      </c>
      <c r="FT65" s="37">
        <f t="shared" si="195"/>
        <v>851865.03001836559</v>
      </c>
      <c r="FU65" s="37">
        <f t="shared" si="195"/>
        <v>856411.16389076319</v>
      </c>
      <c r="FV65" s="37">
        <f t="shared" si="195"/>
        <v>860957.29776316078</v>
      </c>
      <c r="FW65" s="37">
        <f t="shared" si="195"/>
        <v>865503.43163555837</v>
      </c>
      <c r="FX65" s="37">
        <f t="shared" si="195"/>
        <v>870049.56550795597</v>
      </c>
      <c r="FY65" s="37">
        <f t="shared" si="195"/>
        <v>874595.69938035356</v>
      </c>
      <c r="FZ65" s="37">
        <f t="shared" si="195"/>
        <v>879141.83325275115</v>
      </c>
      <c r="GA65" s="37">
        <f t="shared" si="195"/>
        <v>883687.96712514875</v>
      </c>
      <c r="GB65" s="37">
        <f t="shared" si="195"/>
        <v>888234.10099754634</v>
      </c>
      <c r="GC65" s="37">
        <f t="shared" si="195"/>
        <v>892780.23486994393</v>
      </c>
      <c r="GD65" s="37">
        <f t="shared" si="195"/>
        <v>897326.36874234152</v>
      </c>
      <c r="GE65" s="37">
        <f t="shared" si="195"/>
        <v>901872.50261473912</v>
      </c>
      <c r="GF65" s="37">
        <f t="shared" si="195"/>
        <v>906418.63648713671</v>
      </c>
      <c r="GG65" s="37">
        <f t="shared" si="195"/>
        <v>910964.7703595343</v>
      </c>
      <c r="GH65" s="37">
        <f t="shared" si="195"/>
        <v>915510.9042319319</v>
      </c>
      <c r="GI65" s="37">
        <f t="shared" si="195"/>
        <v>920057.03810432949</v>
      </c>
      <c r="GJ65" s="37">
        <f t="shared" si="195"/>
        <v>924603.17197672708</v>
      </c>
      <c r="GK65" s="37">
        <f t="shared" si="195"/>
        <v>929149.30584912468</v>
      </c>
      <c r="GL65" s="37">
        <f t="shared" si="195"/>
        <v>933695.43972152227</v>
      </c>
      <c r="GM65" s="37">
        <f t="shared" si="195"/>
        <v>938241.57359391986</v>
      </c>
      <c r="GN65" s="37">
        <f t="shared" si="195"/>
        <v>942787.70746631746</v>
      </c>
      <c r="GO65" s="37">
        <f t="shared" si="195"/>
        <v>947333.84133871505</v>
      </c>
      <c r="GP65" s="37">
        <f t="shared" si="195"/>
        <v>951879.97521111264</v>
      </c>
      <c r="GQ65" s="37">
        <f t="shared" si="195"/>
        <v>956426.10908351024</v>
      </c>
      <c r="GR65" s="37">
        <f t="shared" ref="GR65:JC65" si="196">GQ65+GR64</f>
        <v>960972.24295590783</v>
      </c>
      <c r="GS65" s="37">
        <f t="shared" si="196"/>
        <v>965518.37682830542</v>
      </c>
      <c r="GT65" s="37">
        <f t="shared" si="196"/>
        <v>970064.51070070302</v>
      </c>
      <c r="GU65" s="37">
        <f t="shared" si="196"/>
        <v>974610.64457310061</v>
      </c>
      <c r="GV65" s="37">
        <f t="shared" si="196"/>
        <v>979156.7784454982</v>
      </c>
      <c r="GW65" s="37">
        <f t="shared" si="196"/>
        <v>983702.9123178958</v>
      </c>
      <c r="GX65" s="37">
        <f t="shared" si="196"/>
        <v>988249.04619029339</v>
      </c>
      <c r="GY65" s="37">
        <f t="shared" si="196"/>
        <v>992795.18006269098</v>
      </c>
      <c r="GZ65" s="37">
        <f t="shared" si="196"/>
        <v>997341.31393508858</v>
      </c>
      <c r="HA65" s="37">
        <f t="shared" si="196"/>
        <v>1001887.4478074862</v>
      </c>
      <c r="HB65" s="37">
        <f t="shared" si="196"/>
        <v>1006433.5816798838</v>
      </c>
      <c r="HC65" s="37">
        <f t="shared" si="196"/>
        <v>1010979.7155522814</v>
      </c>
      <c r="HD65" s="37">
        <f t="shared" si="196"/>
        <v>1015525.8494246789</v>
      </c>
      <c r="HE65" s="37">
        <f t="shared" si="196"/>
        <v>1020071.9832970765</v>
      </c>
      <c r="HF65" s="37">
        <f t="shared" si="196"/>
        <v>1024618.1171694741</v>
      </c>
      <c r="HG65" s="37">
        <f t="shared" si="196"/>
        <v>1029164.2510418717</v>
      </c>
      <c r="HH65" s="37">
        <f t="shared" si="196"/>
        <v>1033710.3849142693</v>
      </c>
      <c r="HI65" s="37">
        <f t="shared" si="196"/>
        <v>1038256.5187866669</v>
      </c>
      <c r="HJ65" s="37">
        <f t="shared" si="196"/>
        <v>1042802.6526590645</v>
      </c>
      <c r="HK65" s="37">
        <f t="shared" si="196"/>
        <v>1047348.7865314621</v>
      </c>
      <c r="HL65" s="37">
        <f t="shared" si="196"/>
        <v>1051894.9204038596</v>
      </c>
      <c r="HM65" s="37">
        <f t="shared" si="196"/>
        <v>1056441.0542762571</v>
      </c>
      <c r="HN65" s="37">
        <f t="shared" si="196"/>
        <v>1060987.1881486545</v>
      </c>
      <c r="HO65" s="37">
        <f t="shared" si="196"/>
        <v>1065533.322021052</v>
      </c>
      <c r="HP65" s="37">
        <f t="shared" si="196"/>
        <v>1070079.4558934495</v>
      </c>
      <c r="HQ65" s="37">
        <f t="shared" si="196"/>
        <v>1074625.589765847</v>
      </c>
      <c r="HR65" s="37">
        <f t="shared" si="196"/>
        <v>1079171.7236382444</v>
      </c>
      <c r="HS65" s="37">
        <f t="shared" si="196"/>
        <v>1083717.8575106419</v>
      </c>
      <c r="HT65" s="37">
        <f t="shared" si="196"/>
        <v>1088263.9913830394</v>
      </c>
      <c r="HU65" s="37">
        <f t="shared" si="196"/>
        <v>1092810.1252554369</v>
      </c>
      <c r="HV65" s="37">
        <f t="shared" si="196"/>
        <v>1097356.2591278343</v>
      </c>
      <c r="HW65" s="37">
        <f t="shared" si="196"/>
        <v>1101902.3930002318</v>
      </c>
      <c r="HX65" s="37">
        <f t="shared" si="196"/>
        <v>1106448.5268726293</v>
      </c>
      <c r="HY65" s="37">
        <f t="shared" si="196"/>
        <v>1110994.6607450268</v>
      </c>
      <c r="HZ65" s="37">
        <f t="shared" si="196"/>
        <v>1115540.7946174243</v>
      </c>
      <c r="IA65" s="37">
        <f t="shared" si="196"/>
        <v>1120086.9284898217</v>
      </c>
      <c r="IB65" s="37">
        <f t="shared" si="196"/>
        <v>1124633.0623622192</v>
      </c>
      <c r="IC65" s="37">
        <f t="shared" si="196"/>
        <v>1129179.1962346167</v>
      </c>
      <c r="ID65" s="37">
        <f t="shared" si="196"/>
        <v>1133725.3301070142</v>
      </c>
      <c r="IE65" s="37">
        <f t="shared" si="196"/>
        <v>1138271.4639794116</v>
      </c>
      <c r="IF65" s="37">
        <f t="shared" si="196"/>
        <v>1142817.5978518091</v>
      </c>
      <c r="IG65" s="37">
        <f t="shared" si="196"/>
        <v>1147363.7317242066</v>
      </c>
      <c r="IH65" s="37">
        <f t="shared" si="196"/>
        <v>1151909.8655966041</v>
      </c>
      <c r="II65" s="37">
        <f t="shared" si="196"/>
        <v>1156455.9994690015</v>
      </c>
      <c r="IJ65" s="37">
        <f t="shared" si="196"/>
        <v>1161002.133341399</v>
      </c>
      <c r="IK65" s="37">
        <f t="shared" si="196"/>
        <v>1165548.2672137965</v>
      </c>
      <c r="IL65" s="37">
        <f t="shared" si="196"/>
        <v>1170094.401086194</v>
      </c>
      <c r="IM65" s="37">
        <f t="shared" si="196"/>
        <v>1174640.5349585915</v>
      </c>
      <c r="IN65" s="37">
        <f t="shared" si="196"/>
        <v>1179186.6688309889</v>
      </c>
      <c r="IO65" s="37">
        <f t="shared" si="196"/>
        <v>1183732.8027033864</v>
      </c>
      <c r="IP65" s="37">
        <f t="shared" si="196"/>
        <v>1188278.9365757839</v>
      </c>
      <c r="IQ65" s="37">
        <f t="shared" si="196"/>
        <v>1192825.0704481814</v>
      </c>
      <c r="IR65" s="37">
        <f t="shared" si="196"/>
        <v>1197371.2043205788</v>
      </c>
      <c r="IS65" s="37">
        <f t="shared" si="196"/>
        <v>1201917.3381929763</v>
      </c>
      <c r="IT65" s="37">
        <f t="shared" si="196"/>
        <v>1206463.4720653738</v>
      </c>
      <c r="IU65" s="37">
        <f t="shared" si="196"/>
        <v>1211009.6059377713</v>
      </c>
      <c r="IV65" s="37">
        <f t="shared" si="196"/>
        <v>1215555.7398101687</v>
      </c>
      <c r="IW65" s="37">
        <f t="shared" si="196"/>
        <v>1220101.8736825662</v>
      </c>
      <c r="IX65" s="37">
        <f t="shared" si="196"/>
        <v>1224648.0075549637</v>
      </c>
      <c r="IY65" s="37">
        <f t="shared" si="196"/>
        <v>1229194.1414273612</v>
      </c>
      <c r="IZ65" s="37">
        <f t="shared" si="196"/>
        <v>1233740.2752997587</v>
      </c>
      <c r="JA65" s="37">
        <f t="shared" si="196"/>
        <v>1238286.4091721561</v>
      </c>
      <c r="JB65" s="37">
        <f t="shared" si="196"/>
        <v>1242832.5430445536</v>
      </c>
      <c r="JC65" s="37">
        <f t="shared" si="196"/>
        <v>1247378.6769169511</v>
      </c>
      <c r="JD65" s="37">
        <f t="shared" ref="JD65:KG65" si="197">JC65+JD64</f>
        <v>1251924.8107893486</v>
      </c>
      <c r="JE65" s="37">
        <f t="shared" si="197"/>
        <v>1256470.944661746</v>
      </c>
      <c r="JF65" s="37">
        <f t="shared" si="197"/>
        <v>1261017.0785341435</v>
      </c>
      <c r="JG65" s="37">
        <f t="shared" si="197"/>
        <v>1265563.212406541</v>
      </c>
      <c r="JH65" s="37">
        <f t="shared" si="197"/>
        <v>1270109.3462789385</v>
      </c>
      <c r="JI65" s="37">
        <f t="shared" si="197"/>
        <v>1274655.4801513359</v>
      </c>
      <c r="JJ65" s="37">
        <f t="shared" si="197"/>
        <v>1279201.6140237334</v>
      </c>
      <c r="JK65" s="37">
        <f t="shared" si="197"/>
        <v>1283747.7478961309</v>
      </c>
      <c r="JL65" s="37">
        <f t="shared" si="197"/>
        <v>1288293.8817685284</v>
      </c>
      <c r="JM65" s="37">
        <f t="shared" si="197"/>
        <v>1292840.0156409258</v>
      </c>
      <c r="JN65" s="37">
        <f t="shared" si="197"/>
        <v>1297386.1495133233</v>
      </c>
      <c r="JO65" s="37">
        <f t="shared" si="197"/>
        <v>1301932.2833857208</v>
      </c>
      <c r="JP65" s="37">
        <f t="shared" si="197"/>
        <v>1306478.4172581183</v>
      </c>
      <c r="JQ65" s="37">
        <f t="shared" si="197"/>
        <v>1311024.5511305158</v>
      </c>
      <c r="JR65" s="37">
        <f t="shared" si="197"/>
        <v>1315570.6850029132</v>
      </c>
      <c r="JS65" s="37">
        <f t="shared" si="197"/>
        <v>1320116.8188753107</v>
      </c>
      <c r="JT65" s="37">
        <f t="shared" si="197"/>
        <v>1324662.9527477082</v>
      </c>
      <c r="JU65" s="37">
        <f t="shared" si="197"/>
        <v>1329209.0866201057</v>
      </c>
      <c r="JV65" s="37">
        <f t="shared" si="197"/>
        <v>1333755.2204925031</v>
      </c>
      <c r="JW65" s="37">
        <f t="shared" si="197"/>
        <v>1338301.3543649006</v>
      </c>
      <c r="JX65" s="37">
        <f t="shared" si="197"/>
        <v>1342847.4882372981</v>
      </c>
      <c r="JY65" s="37">
        <f t="shared" si="197"/>
        <v>1347393.6221096956</v>
      </c>
      <c r="JZ65" s="37">
        <f t="shared" si="197"/>
        <v>1351939.755982093</v>
      </c>
      <c r="KA65" s="37">
        <f t="shared" si="197"/>
        <v>1356485.8898544905</v>
      </c>
      <c r="KB65" s="37">
        <f t="shared" si="197"/>
        <v>1361032.023726888</v>
      </c>
      <c r="KC65" s="37">
        <f t="shared" si="197"/>
        <v>1365578.1575992855</v>
      </c>
      <c r="KD65" s="37">
        <f t="shared" si="197"/>
        <v>1370124.291471683</v>
      </c>
      <c r="KE65" s="37">
        <f t="shared" si="197"/>
        <v>1374670.4253440804</v>
      </c>
      <c r="KF65" s="37">
        <f t="shared" si="197"/>
        <v>1379216.5592164779</v>
      </c>
      <c r="KG65" s="38">
        <f t="shared" si="197"/>
        <v>1379216.5592164779</v>
      </c>
    </row>
    <row r="66" spans="1:293" s="50" customFormat="1" ht="16" outlineLevel="1" thickBot="1">
      <c r="B66" s="479" t="s">
        <v>718</v>
      </c>
      <c r="C66" s="480"/>
      <c r="D66" s="44">
        <f t="shared" si="177"/>
        <v>0.27502663316820158</v>
      </c>
      <c r="E66" s="113">
        <f t="shared" ref="E66:J66" si="198">E65/E61</f>
        <v>0.82866531562540691</v>
      </c>
      <c r="F66" s="114">
        <f t="shared" si="198"/>
        <v>0.48163069067511555</v>
      </c>
      <c r="G66" s="114">
        <f t="shared" si="198"/>
        <v>0.41911920569422451</v>
      </c>
      <c r="H66" s="114">
        <f t="shared" si="198"/>
        <v>0.42853504002624077</v>
      </c>
      <c r="I66" s="114">
        <f t="shared" si="198"/>
        <v>0.42650158128521881</v>
      </c>
      <c r="J66" s="114">
        <f t="shared" si="198"/>
        <v>0.46470951645467723</v>
      </c>
      <c r="K66" s="114">
        <f>K65/K61</f>
        <v>0.39449653606264851</v>
      </c>
      <c r="L66" s="114">
        <f t="shared" ref="L66:BW66" si="199">L65/L61</f>
        <v>0.38481474865605259</v>
      </c>
      <c r="M66" s="114">
        <f t="shared" si="199"/>
        <v>0.36843372311242367</v>
      </c>
      <c r="N66" s="114">
        <f t="shared" si="199"/>
        <v>0.50515520150651028</v>
      </c>
      <c r="O66" s="114">
        <f t="shared" si="199"/>
        <v>0.47695344215962476</v>
      </c>
      <c r="P66" s="114">
        <f t="shared" si="199"/>
        <v>0.42808734846175328</v>
      </c>
      <c r="Q66" s="114">
        <f t="shared" si="199"/>
        <v>0.45278606451867448</v>
      </c>
      <c r="R66" s="114">
        <f t="shared" si="199"/>
        <v>0.40289875122362273</v>
      </c>
      <c r="S66" s="114">
        <f t="shared" si="199"/>
        <v>0.3834130114935082</v>
      </c>
      <c r="T66" s="114">
        <f t="shared" si="199"/>
        <v>0.40145055223409737</v>
      </c>
      <c r="U66" s="114">
        <f t="shared" si="199"/>
        <v>0.37989395330619585</v>
      </c>
      <c r="V66" s="114">
        <f t="shared" si="199"/>
        <v>0.40483351802601031</v>
      </c>
      <c r="W66" s="114">
        <f t="shared" si="199"/>
        <v>0.40844017427055673</v>
      </c>
      <c r="X66" s="114">
        <f t="shared" si="199"/>
        <v>0.40755020142842002</v>
      </c>
      <c r="Y66" s="114">
        <f t="shared" si="199"/>
        <v>0.4108212731096651</v>
      </c>
      <c r="Z66" s="114">
        <f t="shared" si="199"/>
        <v>0.40777039651939317</v>
      </c>
      <c r="AA66" s="114">
        <f t="shared" si="199"/>
        <v>0.40418879367318805</v>
      </c>
      <c r="AB66" s="114">
        <f t="shared" si="199"/>
        <v>0.37796854740425478</v>
      </c>
      <c r="AC66" s="114">
        <f t="shared" si="199"/>
        <v>0.37136171440542437</v>
      </c>
      <c r="AD66" s="114">
        <f t="shared" si="199"/>
        <v>0.3666138883076232</v>
      </c>
      <c r="AE66" s="114">
        <f t="shared" si="199"/>
        <v>0.34927146081632815</v>
      </c>
      <c r="AF66" s="114">
        <f t="shared" si="199"/>
        <v>0.35493739847318073</v>
      </c>
      <c r="AG66" s="114">
        <f t="shared" si="199"/>
        <v>0.3480050686409818</v>
      </c>
      <c r="AH66" s="114">
        <f t="shared" si="199"/>
        <v>0.35625055224672936</v>
      </c>
      <c r="AI66" s="114">
        <f t="shared" si="199"/>
        <v>0.3622882596342491</v>
      </c>
      <c r="AJ66" s="114">
        <f t="shared" si="199"/>
        <v>0.33546827979760585</v>
      </c>
      <c r="AK66" s="114">
        <f t="shared" si="199"/>
        <v>0.35174741478743138</v>
      </c>
      <c r="AL66" s="114">
        <f t="shared" si="199"/>
        <v>0.34283743335572603</v>
      </c>
      <c r="AM66" s="114">
        <f t="shared" si="199"/>
        <v>0.33787500485856425</v>
      </c>
      <c r="AN66" s="114">
        <f t="shared" si="199"/>
        <v>0.32390619774099699</v>
      </c>
      <c r="AO66" s="114">
        <f t="shared" si="199"/>
        <v>0.33761700340138534</v>
      </c>
      <c r="AP66" s="114">
        <f t="shared" si="199"/>
        <v>0.34320744768737049</v>
      </c>
      <c r="AQ66" s="114">
        <f t="shared" si="199"/>
        <v>0.35805822704174778</v>
      </c>
      <c r="AR66" s="114">
        <f t="shared" si="199"/>
        <v>0.34508602937031613</v>
      </c>
      <c r="AS66" s="114">
        <f t="shared" si="199"/>
        <v>0.3211822857322274</v>
      </c>
      <c r="AT66" s="114">
        <f t="shared" si="199"/>
        <v>0.30899050932044153</v>
      </c>
      <c r="AU66" s="114">
        <f t="shared" si="199"/>
        <v>0.31414932789955391</v>
      </c>
      <c r="AV66" s="114">
        <f t="shared" si="199"/>
        <v>0.32272961653742699</v>
      </c>
      <c r="AW66" s="115">
        <f t="shared" si="199"/>
        <v>0.32188196894245485</v>
      </c>
      <c r="AX66" s="114">
        <f t="shared" si="199"/>
        <v>0.32221906315942794</v>
      </c>
      <c r="AY66" s="114">
        <f t="shared" si="199"/>
        <v>0.31655708555189327</v>
      </c>
      <c r="AZ66" s="114">
        <f t="shared" si="199"/>
        <v>0.31819764688982299</v>
      </c>
      <c r="BA66" s="115">
        <f t="shared" si="199"/>
        <v>0.27424183693531273</v>
      </c>
      <c r="BB66" s="114">
        <f t="shared" si="199"/>
        <v>0.2730281733200558</v>
      </c>
      <c r="BC66" s="115">
        <f t="shared" si="199"/>
        <v>0.27459904597664025</v>
      </c>
      <c r="BD66" s="115">
        <f t="shared" si="199"/>
        <v>0.26852744392500427</v>
      </c>
      <c r="BE66" s="115">
        <f t="shared" si="199"/>
        <v>0.26312092687140248</v>
      </c>
      <c r="BF66" s="115">
        <f t="shared" si="199"/>
        <v>0.26461052710828209</v>
      </c>
      <c r="BG66" s="115">
        <f t="shared" si="199"/>
        <v>0.26750395825378809</v>
      </c>
      <c r="BH66" s="115">
        <f t="shared" si="199"/>
        <v>0.26316360421938878</v>
      </c>
      <c r="BI66" s="115">
        <f t="shared" si="199"/>
        <v>0.26551453772472866</v>
      </c>
      <c r="BJ66" s="115">
        <f t="shared" si="199"/>
        <v>0.26744762372708841</v>
      </c>
      <c r="BK66" s="115">
        <f t="shared" si="199"/>
        <v>0.27104483428565168</v>
      </c>
      <c r="BL66" s="115">
        <f t="shared" si="199"/>
        <v>0.27314247525984409</v>
      </c>
      <c r="BM66" s="115">
        <f t="shared" si="199"/>
        <v>0.27502663316820158</v>
      </c>
      <c r="BN66" s="208">
        <f t="shared" si="199"/>
        <v>0.27687214521350656</v>
      </c>
      <c r="BO66" s="114">
        <f t="shared" si="199"/>
        <v>0.27558069188341278</v>
      </c>
      <c r="BP66" s="114">
        <f t="shared" si="199"/>
        <v>0.27416839699276874</v>
      </c>
      <c r="BQ66" s="114">
        <f t="shared" si="199"/>
        <v>0.27920620430791393</v>
      </c>
      <c r="BR66" s="114">
        <f t="shared" si="199"/>
        <v>0.2842891861177726</v>
      </c>
      <c r="BS66" s="114">
        <f t="shared" si="199"/>
        <v>0.28929210113046522</v>
      </c>
      <c r="BT66" s="114">
        <f t="shared" si="199"/>
        <v>0.29426656936898593</v>
      </c>
      <c r="BU66" s="114">
        <f t="shared" si="199"/>
        <v>0.2991797350507362</v>
      </c>
      <c r="BV66" s="114">
        <f t="shared" si="199"/>
        <v>0.30412421308832793</v>
      </c>
      <c r="BW66" s="114">
        <f t="shared" si="199"/>
        <v>0.30889256486191979</v>
      </c>
      <c r="BX66" s="114">
        <f t="shared" ref="BX66:EI66" si="200">BX65/BX61</f>
        <v>0.31370140951355013</v>
      </c>
      <c r="BY66" s="114">
        <f t="shared" si="200"/>
        <v>0.31833985021462091</v>
      </c>
      <c r="BZ66" s="114">
        <f t="shared" si="200"/>
        <v>0.32286193615628828</v>
      </c>
      <c r="CA66" s="114">
        <f t="shared" si="200"/>
        <v>0.32722316558932218</v>
      </c>
      <c r="CB66" s="114">
        <f t="shared" si="200"/>
        <v>0.3316285377820683</v>
      </c>
      <c r="CC66" s="114">
        <f t="shared" si="200"/>
        <v>0.33587792680044709</v>
      </c>
      <c r="CD66" s="114">
        <f t="shared" si="200"/>
        <v>0.34017104615426907</v>
      </c>
      <c r="CE66" s="114">
        <f t="shared" si="200"/>
        <v>0.3443128423451754</v>
      </c>
      <c r="CF66" s="114">
        <f t="shared" si="200"/>
        <v>0.34843770459473239</v>
      </c>
      <c r="CG66" s="114">
        <f t="shared" si="200"/>
        <v>0.35251769295751922</v>
      </c>
      <c r="CH66" s="114">
        <f t="shared" si="200"/>
        <v>0.35645909758594957</v>
      </c>
      <c r="CI66" s="114">
        <f t="shared" si="200"/>
        <v>0.36026125386314717</v>
      </c>
      <c r="CJ66" s="114">
        <f t="shared" si="200"/>
        <v>0.36410922795245887</v>
      </c>
      <c r="CK66" s="114">
        <f t="shared" si="200"/>
        <v>0.36782178556180267</v>
      </c>
      <c r="CL66" s="114">
        <f t="shared" si="200"/>
        <v>0.37157961230995246</v>
      </c>
      <c r="CM66" s="114">
        <f t="shared" si="200"/>
        <v>0.3752057014614803</v>
      </c>
      <c r="CN66" s="114">
        <f t="shared" si="200"/>
        <v>0.37881485189942954</v>
      </c>
      <c r="CO66" s="114">
        <f t="shared" si="200"/>
        <v>0.38235816006529066</v>
      </c>
      <c r="CP66" s="114">
        <f t="shared" si="200"/>
        <v>0.38588538377715026</v>
      </c>
      <c r="CQ66" s="114">
        <f t="shared" si="200"/>
        <v>0.38934871368738844</v>
      </c>
      <c r="CR66" s="114">
        <f t="shared" si="200"/>
        <v>0.39274444215326187</v>
      </c>
      <c r="CS66" s="114">
        <f t="shared" si="200"/>
        <v>0.39616671630632261</v>
      </c>
      <c r="CT66" s="114">
        <f t="shared" si="200"/>
        <v>0.39953991368594016</v>
      </c>
      <c r="CU66" s="114">
        <f t="shared" si="200"/>
        <v>0.40285283948023159</v>
      </c>
      <c r="CV66" s="114">
        <f t="shared" si="200"/>
        <v>0.40615195304950064</v>
      </c>
      <c r="CW66" s="114">
        <f t="shared" si="200"/>
        <v>0.40939251606261928</v>
      </c>
      <c r="CX66" s="114">
        <f t="shared" si="200"/>
        <v>0.4126199598914016</v>
      </c>
      <c r="CY66" s="114">
        <f t="shared" si="200"/>
        <v>0.41579050537546991</v>
      </c>
      <c r="CZ66" s="114">
        <f t="shared" si="200"/>
        <v>0.41894858977597288</v>
      </c>
      <c r="DA66" s="114">
        <f t="shared" si="200"/>
        <v>0.42205136272192667</v>
      </c>
      <c r="DB66" s="114">
        <f t="shared" si="200"/>
        <v>0.42514229976383333</v>
      </c>
      <c r="DC66" s="114">
        <f t="shared" si="200"/>
        <v>0.42817945020252368</v>
      </c>
      <c r="DD66" s="114">
        <f t="shared" si="200"/>
        <v>0.43115944284782315</v>
      </c>
      <c r="DE66" s="114">
        <f t="shared" si="200"/>
        <v>0.43416482526490469</v>
      </c>
      <c r="DF66" s="114">
        <f t="shared" si="200"/>
        <v>0.43715275580863944</v>
      </c>
      <c r="DG66" s="114">
        <f t="shared" si="200"/>
        <v>0.44008925665225657</v>
      </c>
      <c r="DH66" s="114">
        <f t="shared" si="200"/>
        <v>0.44301510780403275</v>
      </c>
      <c r="DI66" s="114">
        <f t="shared" si="200"/>
        <v>0.44589091305904804</v>
      </c>
      <c r="DJ66" s="114">
        <f t="shared" si="200"/>
        <v>0.44875659962351788</v>
      </c>
      <c r="DK66" s="114">
        <f t="shared" si="200"/>
        <v>0.45161844300724285</v>
      </c>
      <c r="DL66" s="114">
        <f t="shared" si="200"/>
        <v>0.45436382194481029</v>
      </c>
      <c r="DM66" s="114">
        <f t="shared" si="200"/>
        <v>0.45706300630885449</v>
      </c>
      <c r="DN66" s="114">
        <f t="shared" si="200"/>
        <v>0.45975427507842431</v>
      </c>
      <c r="DO66" s="114">
        <f t="shared" si="200"/>
        <v>0.46240052059829773</v>
      </c>
      <c r="DP66" s="114">
        <f t="shared" si="200"/>
        <v>0.46499864750206771</v>
      </c>
      <c r="DQ66" s="114">
        <f t="shared" si="200"/>
        <v>0.46772245412003849</v>
      </c>
      <c r="DR66" s="114">
        <f t="shared" si="200"/>
        <v>0.47033435263701501</v>
      </c>
      <c r="DS66" s="114">
        <f t="shared" si="200"/>
        <v>0.47290298348323934</v>
      </c>
      <c r="DT66" s="114">
        <f t="shared" si="200"/>
        <v>0.47546440978693544</v>
      </c>
      <c r="DU66" s="114">
        <f t="shared" si="200"/>
        <v>0.4779836431608992</v>
      </c>
      <c r="DV66" s="114">
        <f t="shared" si="200"/>
        <v>0.48049604622726771</v>
      </c>
      <c r="DW66" s="114">
        <f t="shared" si="200"/>
        <v>0.48306240711155107</v>
      </c>
      <c r="DX66" s="114">
        <f t="shared" si="200"/>
        <v>0.48552627638079471</v>
      </c>
      <c r="DY66" s="114">
        <f t="shared" si="200"/>
        <v>0.48795001001293931</v>
      </c>
      <c r="DZ66" s="114">
        <f t="shared" si="200"/>
        <v>0.49036761712279242</v>
      </c>
      <c r="EA66" s="114">
        <f t="shared" si="200"/>
        <v>0.4927460548128238</v>
      </c>
      <c r="EB66" s="114">
        <f t="shared" si="200"/>
        <v>0.49508251395924441</v>
      </c>
      <c r="EC66" s="114">
        <f t="shared" si="200"/>
        <v>0.49753181363099636</v>
      </c>
      <c r="ED66" s="114">
        <f t="shared" si="200"/>
        <v>0.49988339763106149</v>
      </c>
      <c r="EE66" s="114">
        <f t="shared" si="200"/>
        <v>0.50219723263155025</v>
      </c>
      <c r="EF66" s="114">
        <f t="shared" si="200"/>
        <v>0.5045054507344352</v>
      </c>
      <c r="EG66" s="114">
        <f t="shared" si="200"/>
        <v>0.50677681178942646</v>
      </c>
      <c r="EH66" s="114">
        <f t="shared" si="200"/>
        <v>0.50904285260430904</v>
      </c>
      <c r="EI66" s="114">
        <f t="shared" si="200"/>
        <v>0.51135788389282566</v>
      </c>
      <c r="EJ66" s="114">
        <f t="shared" ref="EJ66:GU66" si="201">EJ65/EJ61</f>
        <v>0.51358212099391443</v>
      </c>
      <c r="EK66" s="114">
        <f t="shared" si="201"/>
        <v>0.51577121263113357</v>
      </c>
      <c r="EL66" s="114">
        <f t="shared" si="201"/>
        <v>0.51795554314499825</v>
      </c>
      <c r="EM66" s="114">
        <f t="shared" si="201"/>
        <v>0.52010553414720717</v>
      </c>
      <c r="EN66" s="114">
        <f t="shared" si="201"/>
        <v>0.52221862979767486</v>
      </c>
      <c r="EO66" s="114">
        <f t="shared" si="201"/>
        <v>0.52443347001599172</v>
      </c>
      <c r="EP66" s="114">
        <f t="shared" si="201"/>
        <v>0.52656253007161058</v>
      </c>
      <c r="EQ66" s="114">
        <f t="shared" si="201"/>
        <v>0.52865841078783993</v>
      </c>
      <c r="ER66" s="114">
        <f t="shared" si="201"/>
        <v>0.53074989285698304</v>
      </c>
      <c r="ES66" s="114">
        <f t="shared" si="201"/>
        <v>0.53280894371539078</v>
      </c>
      <c r="ET66" s="114">
        <f t="shared" si="201"/>
        <v>0.53486383396954706</v>
      </c>
      <c r="EU66" s="114">
        <f t="shared" si="201"/>
        <v>0.53696332860633067</v>
      </c>
      <c r="EV66" s="114">
        <f t="shared" si="201"/>
        <v>0.53898191505403348</v>
      </c>
      <c r="EW66" s="114">
        <f t="shared" si="201"/>
        <v>0.54096950902104179</v>
      </c>
      <c r="EX66" s="114">
        <f t="shared" si="201"/>
        <v>0.54295339189342062</v>
      </c>
      <c r="EY66" s="114">
        <f t="shared" si="201"/>
        <v>0.54490696134601524</v>
      </c>
      <c r="EZ66" s="114">
        <f t="shared" si="201"/>
        <v>0.54682788612461475</v>
      </c>
      <c r="FA66" s="114">
        <f t="shared" si="201"/>
        <v>0.54884090477004177</v>
      </c>
      <c r="FB66" s="114">
        <f t="shared" si="201"/>
        <v>0.55077827066380236</v>
      </c>
      <c r="FC66" s="114">
        <f t="shared" si="201"/>
        <v>0.55268627864171838</v>
      </c>
      <c r="FD66" s="114">
        <f t="shared" si="201"/>
        <v>0.55459082940391236</v>
      </c>
      <c r="FE66" s="114">
        <f t="shared" si="201"/>
        <v>0.55602751839683651</v>
      </c>
      <c r="FF66" s="114">
        <f t="shared" si="201"/>
        <v>0.55745496896797331</v>
      </c>
      <c r="FG66" s="114">
        <f t="shared" si="201"/>
        <v>0.55887326994125053</v>
      </c>
      <c r="FH66" s="114">
        <f t="shared" si="201"/>
        <v>0.56028250900555565</v>
      </c>
      <c r="FI66" s="114">
        <f t="shared" si="201"/>
        <v>0.56168277273280831</v>
      </c>
      <c r="FJ66" s="114">
        <f t="shared" si="201"/>
        <v>0.56307414659568855</v>
      </c>
      <c r="FK66" s="114">
        <f t="shared" si="201"/>
        <v>0.5644567149850287</v>
      </c>
      <c r="FL66" s="114">
        <f t="shared" si="201"/>
        <v>0.56583056122687558</v>
      </c>
      <c r="FM66" s="114">
        <f t="shared" si="201"/>
        <v>0.5671957675992314</v>
      </c>
      <c r="FN66" s="114">
        <f t="shared" si="201"/>
        <v>0.56855241534847933</v>
      </c>
      <c r="FO66" s="114">
        <f t="shared" si="201"/>
        <v>0.56990058470550131</v>
      </c>
      <c r="FP66" s="114">
        <f t="shared" si="201"/>
        <v>0.57124035490149461</v>
      </c>
      <c r="FQ66" s="114">
        <f t="shared" si="201"/>
        <v>0.57257180418349396</v>
      </c>
      <c r="FR66" s="114">
        <f t="shared" si="201"/>
        <v>0.5738950098296044</v>
      </c>
      <c r="FS66" s="114">
        <f t="shared" si="201"/>
        <v>0.57521004816395371</v>
      </c>
      <c r="FT66" s="114">
        <f t="shared" si="201"/>
        <v>0.57651699457136707</v>
      </c>
      <c r="FU66" s="114">
        <f t="shared" si="201"/>
        <v>0.5778159235117728</v>
      </c>
      <c r="FV66" s="114">
        <f t="shared" si="201"/>
        <v>0.57910690853434355</v>
      </c>
      <c r="FW66" s="114">
        <f t="shared" si="201"/>
        <v>0.58039002229137826</v>
      </c>
      <c r="FX66" s="114">
        <f t="shared" si="201"/>
        <v>0.58166533655193209</v>
      </c>
      <c r="FY66" s="114">
        <f t="shared" si="201"/>
        <v>0.58293292221519721</v>
      </c>
      <c r="FZ66" s="114">
        <f t="shared" si="201"/>
        <v>0.58419284932364224</v>
      </c>
      <c r="GA66" s="114">
        <f t="shared" si="201"/>
        <v>0.58544518707591375</v>
      </c>
      <c r="GB66" s="114">
        <f t="shared" si="201"/>
        <v>0.58669000383950476</v>
      </c>
      <c r="GC66" s="114">
        <f t="shared" si="201"/>
        <v>0.58792736716319705</v>
      </c>
      <c r="GD66" s="114">
        <f t="shared" si="201"/>
        <v>0.58915734378927898</v>
      </c>
      <c r="GE66" s="114">
        <f t="shared" si="201"/>
        <v>0.59037999966554677</v>
      </c>
      <c r="GF66" s="114">
        <f t="shared" si="201"/>
        <v>0.59159539995709087</v>
      </c>
      <c r="GG66" s="114">
        <f t="shared" si="201"/>
        <v>0.59280360905787377</v>
      </c>
      <c r="GH66" s="114">
        <f t="shared" si="201"/>
        <v>0.59400469060210259</v>
      </c>
      <c r="GI66" s="114">
        <f t="shared" si="201"/>
        <v>0.59519870747540138</v>
      </c>
      <c r="GJ66" s="114">
        <f t="shared" si="201"/>
        <v>0.59638572182578653</v>
      </c>
      <c r="GK66" s="114">
        <f t="shared" si="201"/>
        <v>0.5975657950744494</v>
      </c>
      <c r="GL66" s="114">
        <f t="shared" si="201"/>
        <v>0.59873898792635116</v>
      </c>
      <c r="GM66" s="114">
        <f t="shared" si="201"/>
        <v>0.59990536038063225</v>
      </c>
      <c r="GN66" s="114">
        <f t="shared" si="201"/>
        <v>0.60106497174084073</v>
      </c>
      <c r="GO66" s="114">
        <f t="shared" si="201"/>
        <v>0.60221788062498349</v>
      </c>
      <c r="GP66" s="114">
        <f t="shared" si="201"/>
        <v>0.6033641449754038</v>
      </c>
      <c r="GQ66" s="114">
        <f t="shared" si="201"/>
        <v>0.60450382206848852</v>
      </c>
      <c r="GR66" s="114">
        <f t="shared" si="201"/>
        <v>0.60563696852420801</v>
      </c>
      <c r="GS66" s="114">
        <f t="shared" si="201"/>
        <v>0.60676364031549324</v>
      </c>
      <c r="GT66" s="114">
        <f t="shared" si="201"/>
        <v>0.60788389277745192</v>
      </c>
      <c r="GU66" s="114">
        <f t="shared" si="201"/>
        <v>0.60899778061642773</v>
      </c>
      <c r="GV66" s="114">
        <f t="shared" ref="GV66:JG66" si="202">GV65/GV61</f>
        <v>0.61010535791890641</v>
      </c>
      <c r="GW66" s="114">
        <f t="shared" si="202"/>
        <v>0.61120667816026941</v>
      </c>
      <c r="GX66" s="114">
        <f t="shared" si="202"/>
        <v>0.6123017942134007</v>
      </c>
      <c r="GY66" s="114">
        <f t="shared" si="202"/>
        <v>0.61339075835714829</v>
      </c>
      <c r="GZ66" s="114">
        <f t="shared" si="202"/>
        <v>0.61447362228464353</v>
      </c>
      <c r="HA66" s="114">
        <f t="shared" si="202"/>
        <v>0.61555043711148072</v>
      </c>
      <c r="HB66" s="114">
        <f t="shared" si="202"/>
        <v>0.61662125338376028</v>
      </c>
      <c r="HC66" s="114">
        <f t="shared" si="202"/>
        <v>0.61768612108599819</v>
      </c>
      <c r="HD66" s="114">
        <f t="shared" si="202"/>
        <v>0.61874508964890307</v>
      </c>
      <c r="HE66" s="114">
        <f t="shared" si="202"/>
        <v>0.61979820795702534</v>
      </c>
      <c r="HF66" s="114">
        <f t="shared" si="202"/>
        <v>0.62084552435627971</v>
      </c>
      <c r="HG66" s="114">
        <f t="shared" si="202"/>
        <v>0.62188708666134274</v>
      </c>
      <c r="HH66" s="114">
        <f t="shared" si="202"/>
        <v>0.62292294216293054</v>
      </c>
      <c r="HI66" s="114">
        <f t="shared" si="202"/>
        <v>0.62395313763495552</v>
      </c>
      <c r="HJ66" s="114">
        <f t="shared" si="202"/>
        <v>0.6249777193415671</v>
      </c>
      <c r="HK66" s="114">
        <f t="shared" si="202"/>
        <v>0.62599673304407755</v>
      </c>
      <c r="HL66" s="114">
        <f t="shared" si="202"/>
        <v>0.62701022400777451</v>
      </c>
      <c r="HM66" s="114">
        <f t="shared" si="202"/>
        <v>0.62801823700862414</v>
      </c>
      <c r="HN66" s="114">
        <f t="shared" si="202"/>
        <v>0.62902081633986517</v>
      </c>
      <c r="HO66" s="114">
        <f t="shared" si="202"/>
        <v>0.63001800581849632</v>
      </c>
      <c r="HP66" s="114">
        <f t="shared" si="202"/>
        <v>0.63100984879166055</v>
      </c>
      <c r="HQ66" s="114">
        <f t="shared" si="202"/>
        <v>0.63199638814292547</v>
      </c>
      <c r="HR66" s="114">
        <f t="shared" si="202"/>
        <v>0.63297766629846397</v>
      </c>
      <c r="HS66" s="114">
        <f t="shared" si="202"/>
        <v>0.63395372523313687</v>
      </c>
      <c r="HT66" s="114">
        <f t="shared" si="202"/>
        <v>0.63492460647647742</v>
      </c>
      <c r="HU66" s="114">
        <f t="shared" si="202"/>
        <v>0.63589035111858139</v>
      </c>
      <c r="HV66" s="114">
        <f t="shared" si="202"/>
        <v>0.63685099981590487</v>
      </c>
      <c r="HW66" s="114">
        <f t="shared" si="202"/>
        <v>0.63780659279696883</v>
      </c>
      <c r="HX66" s="114">
        <f t="shared" si="202"/>
        <v>0.63875716986797515</v>
      </c>
      <c r="HY66" s="114">
        <f t="shared" si="202"/>
        <v>0.63970277041833368</v>
      </c>
      <c r="HZ66" s="114">
        <f t="shared" si="202"/>
        <v>0.6406434334261033</v>
      </c>
      <c r="IA66" s="114">
        <f t="shared" si="202"/>
        <v>0.64157919746334779</v>
      </c>
      <c r="IB66" s="114">
        <f t="shared" si="202"/>
        <v>0.64251010070140779</v>
      </c>
      <c r="IC66" s="114">
        <f t="shared" si="202"/>
        <v>0.64343618091609156</v>
      </c>
      <c r="ID66" s="114">
        <f t="shared" si="202"/>
        <v>0.64435747549278455</v>
      </c>
      <c r="IE66" s="114">
        <f t="shared" si="202"/>
        <v>0.64527402143148049</v>
      </c>
      <c r="IF66" s="114">
        <f t="shared" si="202"/>
        <v>0.64618585535173489</v>
      </c>
      <c r="IG66" s="114">
        <f t="shared" si="202"/>
        <v>0.64709301349754156</v>
      </c>
      <c r="IH66" s="114">
        <f t="shared" si="202"/>
        <v>0.64799553174213553</v>
      </c>
      <c r="II66" s="114">
        <f t="shared" si="202"/>
        <v>0.64889344559272144</v>
      </c>
      <c r="IJ66" s="114">
        <f t="shared" si="202"/>
        <v>0.6497867901951303</v>
      </c>
      <c r="IK66" s="114">
        <f t="shared" si="202"/>
        <v>0.65067560033840488</v>
      </c>
      <c r="IL66" s="114">
        <f t="shared" si="202"/>
        <v>0.65155991045931616</v>
      </c>
      <c r="IM66" s="114">
        <f t="shared" si="202"/>
        <v>0.65243975464681059</v>
      </c>
      <c r="IN66" s="114">
        <f t="shared" si="202"/>
        <v>0.65331516664639055</v>
      </c>
      <c r="IO66" s="114">
        <f t="shared" si="202"/>
        <v>0.65418617986442884</v>
      </c>
      <c r="IP66" s="114">
        <f t="shared" si="202"/>
        <v>0.6550528273724181</v>
      </c>
      <c r="IQ66" s="114">
        <f t="shared" si="202"/>
        <v>0.65591514191115641</v>
      </c>
      <c r="IR66" s="114">
        <f t="shared" si="202"/>
        <v>0.65677315589487062</v>
      </c>
      <c r="IS66" s="114">
        <f t="shared" si="202"/>
        <v>0.65762690141527758</v>
      </c>
      <c r="IT66" s="114">
        <f t="shared" si="202"/>
        <v>0.6584764102455859</v>
      </c>
      <c r="IU66" s="114">
        <f t="shared" si="202"/>
        <v>0.65932171384443683</v>
      </c>
      <c r="IV66" s="114">
        <f t="shared" si="202"/>
        <v>0.66016284335978848</v>
      </c>
      <c r="IW66" s="114">
        <f t="shared" si="202"/>
        <v>0.66099982963274073</v>
      </c>
      <c r="IX66" s="114">
        <f t="shared" si="202"/>
        <v>0.66183270320130572</v>
      </c>
      <c r="IY66" s="114">
        <f t="shared" si="202"/>
        <v>0.66266149430412113</v>
      </c>
      <c r="IZ66" s="114">
        <f t="shared" si="202"/>
        <v>0.66348623288411035</v>
      </c>
      <c r="JA66" s="114">
        <f t="shared" si="202"/>
        <v>0.66430694859208816</v>
      </c>
      <c r="JB66" s="114">
        <f t="shared" si="202"/>
        <v>0.66512367079031476</v>
      </c>
      <c r="JC66" s="114">
        <f t="shared" si="202"/>
        <v>0.66593642855599633</v>
      </c>
      <c r="JD66" s="114">
        <f t="shared" si="202"/>
        <v>0.66674525068473711</v>
      </c>
      <c r="JE66" s="114">
        <f t="shared" si="202"/>
        <v>0.66755016569393921</v>
      </c>
      <c r="JF66" s="114">
        <f t="shared" si="202"/>
        <v>0.66835120182615471</v>
      </c>
      <c r="JG66" s="114">
        <f t="shared" si="202"/>
        <v>0.6691483870523891</v>
      </c>
      <c r="JH66" s="114">
        <f t="shared" ref="JH66:KG66" si="203">JH65/JH61</f>
        <v>0.66994174907535631</v>
      </c>
      <c r="JI66" s="114">
        <f t="shared" si="203"/>
        <v>0.6707313153326887</v>
      </c>
      <c r="JJ66" s="114">
        <f t="shared" si="203"/>
        <v>0.67151711300009942</v>
      </c>
      <c r="JK66" s="114">
        <f t="shared" si="203"/>
        <v>0.6722991689945006</v>
      </c>
      <c r="JL66" s="114">
        <f t="shared" si="203"/>
        <v>0.67307750997707694</v>
      </c>
      <c r="JM66" s="114">
        <f t="shared" si="203"/>
        <v>0.67385216235631507</v>
      </c>
      <c r="JN66" s="114">
        <f t="shared" si="203"/>
        <v>0.67462315229099068</v>
      </c>
      <c r="JO66" s="114">
        <f t="shared" si="203"/>
        <v>0.67539050569311321</v>
      </c>
      <c r="JP66" s="114">
        <f t="shared" si="203"/>
        <v>0.67615424823082815</v>
      </c>
      <c r="JQ66" s="114">
        <f t="shared" si="203"/>
        <v>0.67691440533128</v>
      </c>
      <c r="JR66" s="114">
        <f t="shared" si="203"/>
        <v>0.67767100218343335</v>
      </c>
      <c r="JS66" s="114">
        <f t="shared" si="203"/>
        <v>0.67842406374085551</v>
      </c>
      <c r="JT66" s="114">
        <f t="shared" si="203"/>
        <v>0.67917361472446036</v>
      </c>
      <c r="JU66" s="114">
        <f t="shared" si="203"/>
        <v>0.67991967962521249</v>
      </c>
      <c r="JV66" s="114">
        <f t="shared" si="203"/>
        <v>0.68066228270679552</v>
      </c>
      <c r="JW66" s="114">
        <f t="shared" si="203"/>
        <v>0.68140144800824221</v>
      </c>
      <c r="JX66" s="114">
        <f t="shared" si="203"/>
        <v>0.68213719934652828</v>
      </c>
      <c r="JY66" s="114">
        <f t="shared" si="203"/>
        <v>0.68286956031913093</v>
      </c>
      <c r="JZ66" s="114">
        <f t="shared" si="203"/>
        <v>0.68359855430655103</v>
      </c>
      <c r="KA66" s="114">
        <f t="shared" si="203"/>
        <v>0.68432420447480213</v>
      </c>
      <c r="KB66" s="114">
        <f t="shared" si="203"/>
        <v>0.68504653377786351</v>
      </c>
      <c r="KC66" s="114">
        <f t="shared" si="203"/>
        <v>0.68576556496010088</v>
      </c>
      <c r="KD66" s="114">
        <f t="shared" si="203"/>
        <v>0.68648132055865418</v>
      </c>
      <c r="KE66" s="114">
        <f t="shared" si="203"/>
        <v>0.68719382290579123</v>
      </c>
      <c r="KF66" s="114">
        <f t="shared" si="203"/>
        <v>0.6879030941312313</v>
      </c>
      <c r="KG66" s="116">
        <f t="shared" si="203"/>
        <v>0.6879030941312313</v>
      </c>
    </row>
    <row r="67" spans="1:293">
      <c r="AW67"/>
    </row>
    <row r="68" spans="1:293" ht="16" thickBot="1">
      <c r="AW68"/>
    </row>
    <row r="69" spans="1:293" s="1" customFormat="1" ht="16" thickBot="1">
      <c r="A69" s="51"/>
      <c r="B69" s="479" t="s">
        <v>130</v>
      </c>
      <c r="C69" s="498"/>
      <c r="D69" s="145" t="s">
        <v>920</v>
      </c>
      <c r="E69" s="68">
        <f>E59</f>
        <v>44287</v>
      </c>
      <c r="F69" s="69">
        <f>F59</f>
        <v>44317</v>
      </c>
      <c r="G69" s="69">
        <f t="shared" ref="G69:BR69" si="204">G59</f>
        <v>44348</v>
      </c>
      <c r="H69" s="69">
        <f t="shared" si="204"/>
        <v>44378</v>
      </c>
      <c r="I69" s="69">
        <f t="shared" si="204"/>
        <v>44409</v>
      </c>
      <c r="J69" s="69">
        <f t="shared" si="204"/>
        <v>44440</v>
      </c>
      <c r="K69" s="69">
        <f t="shared" si="204"/>
        <v>44470</v>
      </c>
      <c r="L69" s="69">
        <f t="shared" si="204"/>
        <v>44501</v>
      </c>
      <c r="M69" s="69">
        <f t="shared" si="204"/>
        <v>44531</v>
      </c>
      <c r="N69" s="69">
        <f t="shared" si="204"/>
        <v>44562</v>
      </c>
      <c r="O69" s="69">
        <f t="shared" si="204"/>
        <v>44593</v>
      </c>
      <c r="P69" s="69">
        <f t="shared" si="204"/>
        <v>44621</v>
      </c>
      <c r="Q69" s="69">
        <f t="shared" si="204"/>
        <v>44652</v>
      </c>
      <c r="R69" s="69">
        <f t="shared" si="204"/>
        <v>44682</v>
      </c>
      <c r="S69" s="69">
        <f t="shared" si="204"/>
        <v>44713</v>
      </c>
      <c r="T69" s="69">
        <f t="shared" si="204"/>
        <v>44743</v>
      </c>
      <c r="U69" s="69">
        <f t="shared" si="204"/>
        <v>44774</v>
      </c>
      <c r="V69" s="69">
        <f t="shared" si="204"/>
        <v>44805</v>
      </c>
      <c r="W69" s="69">
        <f t="shared" si="204"/>
        <v>44835</v>
      </c>
      <c r="X69" s="69">
        <f t="shared" si="204"/>
        <v>44866</v>
      </c>
      <c r="Y69" s="69">
        <f t="shared" si="204"/>
        <v>44896</v>
      </c>
      <c r="Z69" s="69">
        <f t="shared" si="204"/>
        <v>44927</v>
      </c>
      <c r="AA69" s="69">
        <f t="shared" si="204"/>
        <v>44958</v>
      </c>
      <c r="AB69" s="69">
        <f t="shared" si="204"/>
        <v>44986</v>
      </c>
      <c r="AC69" s="69">
        <f t="shared" si="204"/>
        <v>45017</v>
      </c>
      <c r="AD69" s="69">
        <f t="shared" si="204"/>
        <v>45047</v>
      </c>
      <c r="AE69" s="69">
        <f t="shared" si="204"/>
        <v>45078</v>
      </c>
      <c r="AF69" s="69">
        <f t="shared" si="204"/>
        <v>45108</v>
      </c>
      <c r="AG69" s="69">
        <f t="shared" si="204"/>
        <v>45139</v>
      </c>
      <c r="AH69" s="69">
        <f t="shared" si="204"/>
        <v>45170</v>
      </c>
      <c r="AI69" s="69">
        <f t="shared" si="204"/>
        <v>45200</v>
      </c>
      <c r="AJ69" s="69">
        <f t="shared" si="204"/>
        <v>45231</v>
      </c>
      <c r="AK69" s="69">
        <f t="shared" si="204"/>
        <v>45261</v>
      </c>
      <c r="AL69" s="69">
        <f t="shared" si="204"/>
        <v>45292</v>
      </c>
      <c r="AM69" s="69">
        <f t="shared" si="204"/>
        <v>45323</v>
      </c>
      <c r="AN69" s="69">
        <f t="shared" si="204"/>
        <v>45352</v>
      </c>
      <c r="AO69" s="69">
        <f t="shared" si="204"/>
        <v>45383</v>
      </c>
      <c r="AP69" s="69">
        <f t="shared" si="204"/>
        <v>45413</v>
      </c>
      <c r="AQ69" s="69">
        <f t="shared" si="204"/>
        <v>45444</v>
      </c>
      <c r="AR69" s="69">
        <f t="shared" si="204"/>
        <v>45474</v>
      </c>
      <c r="AS69" s="69">
        <f t="shared" si="204"/>
        <v>45505</v>
      </c>
      <c r="AT69" s="69">
        <f t="shared" si="204"/>
        <v>45536</v>
      </c>
      <c r="AU69" s="69">
        <f t="shared" si="204"/>
        <v>45566</v>
      </c>
      <c r="AV69" s="69">
        <f t="shared" si="204"/>
        <v>45597</v>
      </c>
      <c r="AW69" s="69">
        <f t="shared" si="204"/>
        <v>45627</v>
      </c>
      <c r="AX69" s="69">
        <f t="shared" si="204"/>
        <v>45658</v>
      </c>
      <c r="AY69" s="69">
        <f t="shared" si="204"/>
        <v>45689</v>
      </c>
      <c r="AZ69" s="69">
        <f t="shared" si="204"/>
        <v>45717</v>
      </c>
      <c r="BA69" s="69">
        <f t="shared" si="204"/>
        <v>45748</v>
      </c>
      <c r="BB69" s="69">
        <f t="shared" si="204"/>
        <v>45778</v>
      </c>
      <c r="BC69" s="69">
        <f t="shared" si="204"/>
        <v>45809</v>
      </c>
      <c r="BD69" s="69">
        <f t="shared" si="204"/>
        <v>45839</v>
      </c>
      <c r="BE69" s="69">
        <f t="shared" si="204"/>
        <v>45870</v>
      </c>
      <c r="BF69" s="69">
        <f t="shared" si="204"/>
        <v>45901</v>
      </c>
      <c r="BG69" s="69">
        <f t="shared" si="204"/>
        <v>45931</v>
      </c>
      <c r="BH69" s="69">
        <f t="shared" si="204"/>
        <v>45962</v>
      </c>
      <c r="BI69" s="69">
        <f t="shared" si="204"/>
        <v>45992</v>
      </c>
      <c r="BJ69" s="69">
        <f t="shared" si="204"/>
        <v>46023</v>
      </c>
      <c r="BK69" s="69">
        <f t="shared" si="204"/>
        <v>46054</v>
      </c>
      <c r="BL69" s="69">
        <f t="shared" si="204"/>
        <v>46082</v>
      </c>
      <c r="BM69" s="69">
        <f t="shared" si="204"/>
        <v>46113</v>
      </c>
      <c r="BN69" s="205">
        <f t="shared" si="204"/>
        <v>46143</v>
      </c>
      <c r="BO69" s="69">
        <f t="shared" si="204"/>
        <v>46174</v>
      </c>
      <c r="BP69" s="69">
        <f t="shared" si="204"/>
        <v>46204</v>
      </c>
      <c r="BQ69" s="69">
        <f t="shared" si="204"/>
        <v>46235</v>
      </c>
      <c r="BR69" s="69">
        <f t="shared" si="204"/>
        <v>46266</v>
      </c>
      <c r="BS69" s="69">
        <f t="shared" ref="BS69:ED69" si="205">BS59</f>
        <v>46296</v>
      </c>
      <c r="BT69" s="69">
        <f t="shared" si="205"/>
        <v>46327</v>
      </c>
      <c r="BU69" s="69">
        <f t="shared" si="205"/>
        <v>46357</v>
      </c>
      <c r="BV69" s="69">
        <f t="shared" si="205"/>
        <v>46388</v>
      </c>
      <c r="BW69" s="69">
        <f t="shared" si="205"/>
        <v>46419</v>
      </c>
      <c r="BX69" s="69">
        <f t="shared" si="205"/>
        <v>46447</v>
      </c>
      <c r="BY69" s="69">
        <f t="shared" si="205"/>
        <v>46478</v>
      </c>
      <c r="BZ69" s="69">
        <f t="shared" si="205"/>
        <v>46508</v>
      </c>
      <c r="CA69" s="69">
        <f t="shared" si="205"/>
        <v>46539</v>
      </c>
      <c r="CB69" s="69">
        <f t="shared" si="205"/>
        <v>46569</v>
      </c>
      <c r="CC69" s="69">
        <f t="shared" si="205"/>
        <v>46600</v>
      </c>
      <c r="CD69" s="69">
        <f t="shared" si="205"/>
        <v>46631</v>
      </c>
      <c r="CE69" s="69">
        <f t="shared" si="205"/>
        <v>46661</v>
      </c>
      <c r="CF69" s="69">
        <f t="shared" si="205"/>
        <v>46692</v>
      </c>
      <c r="CG69" s="69">
        <f t="shared" si="205"/>
        <v>46722</v>
      </c>
      <c r="CH69" s="69">
        <f t="shared" si="205"/>
        <v>46753</v>
      </c>
      <c r="CI69" s="69">
        <f t="shared" si="205"/>
        <v>46784</v>
      </c>
      <c r="CJ69" s="69">
        <f t="shared" si="205"/>
        <v>46813</v>
      </c>
      <c r="CK69" s="69">
        <f t="shared" si="205"/>
        <v>46844</v>
      </c>
      <c r="CL69" s="69">
        <f t="shared" si="205"/>
        <v>46874</v>
      </c>
      <c r="CM69" s="69">
        <f t="shared" si="205"/>
        <v>46905</v>
      </c>
      <c r="CN69" s="69">
        <f t="shared" si="205"/>
        <v>46935</v>
      </c>
      <c r="CO69" s="69">
        <f t="shared" si="205"/>
        <v>46966</v>
      </c>
      <c r="CP69" s="69">
        <f t="shared" si="205"/>
        <v>46997</v>
      </c>
      <c r="CQ69" s="69">
        <f t="shared" si="205"/>
        <v>47027</v>
      </c>
      <c r="CR69" s="69">
        <f t="shared" si="205"/>
        <v>47058</v>
      </c>
      <c r="CS69" s="69">
        <f t="shared" si="205"/>
        <v>47088</v>
      </c>
      <c r="CT69" s="69">
        <f t="shared" si="205"/>
        <v>47119</v>
      </c>
      <c r="CU69" s="69">
        <f t="shared" si="205"/>
        <v>47150</v>
      </c>
      <c r="CV69" s="69">
        <f t="shared" si="205"/>
        <v>47178</v>
      </c>
      <c r="CW69" s="69">
        <f t="shared" si="205"/>
        <v>47209</v>
      </c>
      <c r="CX69" s="69">
        <f t="shared" si="205"/>
        <v>47239</v>
      </c>
      <c r="CY69" s="69">
        <f t="shared" si="205"/>
        <v>47270</v>
      </c>
      <c r="CZ69" s="69">
        <f t="shared" si="205"/>
        <v>47300</v>
      </c>
      <c r="DA69" s="69">
        <f t="shared" si="205"/>
        <v>47331</v>
      </c>
      <c r="DB69" s="69">
        <f t="shared" si="205"/>
        <v>47362</v>
      </c>
      <c r="DC69" s="69">
        <f t="shared" si="205"/>
        <v>47392</v>
      </c>
      <c r="DD69" s="69">
        <f t="shared" si="205"/>
        <v>47423</v>
      </c>
      <c r="DE69" s="69">
        <f t="shared" si="205"/>
        <v>47453</v>
      </c>
      <c r="DF69" s="69">
        <f t="shared" si="205"/>
        <v>47484</v>
      </c>
      <c r="DG69" s="69">
        <f t="shared" si="205"/>
        <v>47515</v>
      </c>
      <c r="DH69" s="69">
        <f t="shared" si="205"/>
        <v>47543</v>
      </c>
      <c r="DI69" s="69">
        <f t="shared" si="205"/>
        <v>47574</v>
      </c>
      <c r="DJ69" s="69">
        <f t="shared" si="205"/>
        <v>47604</v>
      </c>
      <c r="DK69" s="69">
        <f t="shared" si="205"/>
        <v>47635</v>
      </c>
      <c r="DL69" s="69">
        <f t="shared" si="205"/>
        <v>47665</v>
      </c>
      <c r="DM69" s="69">
        <f t="shared" si="205"/>
        <v>47696</v>
      </c>
      <c r="DN69" s="69">
        <f t="shared" si="205"/>
        <v>47727</v>
      </c>
      <c r="DO69" s="69">
        <f t="shared" si="205"/>
        <v>47757</v>
      </c>
      <c r="DP69" s="69">
        <f t="shared" si="205"/>
        <v>47788</v>
      </c>
      <c r="DQ69" s="69">
        <f t="shared" si="205"/>
        <v>47818</v>
      </c>
      <c r="DR69" s="69">
        <f t="shared" si="205"/>
        <v>47849</v>
      </c>
      <c r="DS69" s="69">
        <f t="shared" si="205"/>
        <v>47880</v>
      </c>
      <c r="DT69" s="69">
        <f t="shared" si="205"/>
        <v>47908</v>
      </c>
      <c r="DU69" s="69">
        <f t="shared" si="205"/>
        <v>47939</v>
      </c>
      <c r="DV69" s="69">
        <f t="shared" si="205"/>
        <v>47969</v>
      </c>
      <c r="DW69" s="69">
        <f t="shared" si="205"/>
        <v>48000</v>
      </c>
      <c r="DX69" s="69">
        <f t="shared" si="205"/>
        <v>48030</v>
      </c>
      <c r="DY69" s="69">
        <f t="shared" si="205"/>
        <v>48061</v>
      </c>
      <c r="DZ69" s="69">
        <f t="shared" si="205"/>
        <v>48092</v>
      </c>
      <c r="EA69" s="69">
        <f t="shared" si="205"/>
        <v>48122</v>
      </c>
      <c r="EB69" s="69">
        <f t="shared" si="205"/>
        <v>48153</v>
      </c>
      <c r="EC69" s="69">
        <f t="shared" si="205"/>
        <v>48183</v>
      </c>
      <c r="ED69" s="69">
        <f t="shared" si="205"/>
        <v>48214</v>
      </c>
      <c r="EE69" s="69">
        <f t="shared" ref="EE69:GP69" si="206">EE59</f>
        <v>48245</v>
      </c>
      <c r="EF69" s="69">
        <f t="shared" si="206"/>
        <v>48274</v>
      </c>
      <c r="EG69" s="69">
        <f t="shared" si="206"/>
        <v>48305</v>
      </c>
      <c r="EH69" s="69">
        <f t="shared" si="206"/>
        <v>48335</v>
      </c>
      <c r="EI69" s="69">
        <f t="shared" si="206"/>
        <v>48366</v>
      </c>
      <c r="EJ69" s="69">
        <f t="shared" si="206"/>
        <v>48396</v>
      </c>
      <c r="EK69" s="69">
        <f t="shared" si="206"/>
        <v>48427</v>
      </c>
      <c r="EL69" s="69">
        <f t="shared" si="206"/>
        <v>48458</v>
      </c>
      <c r="EM69" s="69">
        <f t="shared" si="206"/>
        <v>48488</v>
      </c>
      <c r="EN69" s="69">
        <f t="shared" si="206"/>
        <v>48519</v>
      </c>
      <c r="EO69" s="69">
        <f t="shared" si="206"/>
        <v>48549</v>
      </c>
      <c r="EP69" s="69">
        <f t="shared" si="206"/>
        <v>48580</v>
      </c>
      <c r="EQ69" s="69">
        <f t="shared" si="206"/>
        <v>48611</v>
      </c>
      <c r="ER69" s="69">
        <f t="shared" si="206"/>
        <v>48639</v>
      </c>
      <c r="ES69" s="69">
        <f t="shared" si="206"/>
        <v>48670</v>
      </c>
      <c r="ET69" s="69">
        <f t="shared" si="206"/>
        <v>48700</v>
      </c>
      <c r="EU69" s="69">
        <f t="shared" si="206"/>
        <v>48731</v>
      </c>
      <c r="EV69" s="69">
        <f t="shared" si="206"/>
        <v>48761</v>
      </c>
      <c r="EW69" s="69">
        <f t="shared" si="206"/>
        <v>48792</v>
      </c>
      <c r="EX69" s="69">
        <f t="shared" si="206"/>
        <v>48823</v>
      </c>
      <c r="EY69" s="69">
        <f t="shared" si="206"/>
        <v>48853</v>
      </c>
      <c r="EZ69" s="69">
        <f t="shared" si="206"/>
        <v>48884</v>
      </c>
      <c r="FA69" s="69">
        <f t="shared" si="206"/>
        <v>48914</v>
      </c>
      <c r="FB69" s="69">
        <f t="shared" si="206"/>
        <v>48945</v>
      </c>
      <c r="FC69" s="69">
        <f t="shared" si="206"/>
        <v>48976</v>
      </c>
      <c r="FD69" s="69">
        <f t="shared" si="206"/>
        <v>49004</v>
      </c>
      <c r="FE69" s="69">
        <f t="shared" si="206"/>
        <v>49035</v>
      </c>
      <c r="FF69" s="69">
        <f t="shared" si="206"/>
        <v>49065</v>
      </c>
      <c r="FG69" s="69">
        <f t="shared" si="206"/>
        <v>49096</v>
      </c>
      <c r="FH69" s="69">
        <f t="shared" si="206"/>
        <v>49126</v>
      </c>
      <c r="FI69" s="69">
        <f t="shared" si="206"/>
        <v>49157</v>
      </c>
      <c r="FJ69" s="69">
        <f t="shared" si="206"/>
        <v>49188</v>
      </c>
      <c r="FK69" s="69">
        <f t="shared" si="206"/>
        <v>49218</v>
      </c>
      <c r="FL69" s="69">
        <f t="shared" si="206"/>
        <v>49249</v>
      </c>
      <c r="FM69" s="69">
        <f t="shared" si="206"/>
        <v>49279</v>
      </c>
      <c r="FN69" s="69">
        <f t="shared" si="206"/>
        <v>49310</v>
      </c>
      <c r="FO69" s="69">
        <f t="shared" si="206"/>
        <v>49341</v>
      </c>
      <c r="FP69" s="69">
        <f t="shared" si="206"/>
        <v>49369</v>
      </c>
      <c r="FQ69" s="69">
        <f t="shared" si="206"/>
        <v>49400</v>
      </c>
      <c r="FR69" s="69">
        <f t="shared" si="206"/>
        <v>49430</v>
      </c>
      <c r="FS69" s="69">
        <f t="shared" si="206"/>
        <v>49461</v>
      </c>
      <c r="FT69" s="69">
        <f t="shared" si="206"/>
        <v>49491</v>
      </c>
      <c r="FU69" s="69">
        <f t="shared" si="206"/>
        <v>49522</v>
      </c>
      <c r="FV69" s="69">
        <f t="shared" si="206"/>
        <v>49553</v>
      </c>
      <c r="FW69" s="69">
        <f t="shared" si="206"/>
        <v>49583</v>
      </c>
      <c r="FX69" s="69">
        <f t="shared" si="206"/>
        <v>49614</v>
      </c>
      <c r="FY69" s="69">
        <f t="shared" si="206"/>
        <v>49644</v>
      </c>
      <c r="FZ69" s="69">
        <f t="shared" si="206"/>
        <v>49675</v>
      </c>
      <c r="GA69" s="69">
        <f t="shared" si="206"/>
        <v>49706</v>
      </c>
      <c r="GB69" s="69">
        <f t="shared" si="206"/>
        <v>49735</v>
      </c>
      <c r="GC69" s="69">
        <f t="shared" si="206"/>
        <v>49766</v>
      </c>
      <c r="GD69" s="69">
        <f t="shared" si="206"/>
        <v>49796</v>
      </c>
      <c r="GE69" s="69">
        <f t="shared" si="206"/>
        <v>49827</v>
      </c>
      <c r="GF69" s="69">
        <f t="shared" si="206"/>
        <v>49857</v>
      </c>
      <c r="GG69" s="69">
        <f t="shared" si="206"/>
        <v>49888</v>
      </c>
      <c r="GH69" s="69">
        <f t="shared" si="206"/>
        <v>49919</v>
      </c>
      <c r="GI69" s="69">
        <f t="shared" si="206"/>
        <v>49949</v>
      </c>
      <c r="GJ69" s="69">
        <f t="shared" si="206"/>
        <v>49980</v>
      </c>
      <c r="GK69" s="69">
        <f t="shared" si="206"/>
        <v>50010</v>
      </c>
      <c r="GL69" s="69">
        <f t="shared" si="206"/>
        <v>50041</v>
      </c>
      <c r="GM69" s="69">
        <f t="shared" si="206"/>
        <v>50072</v>
      </c>
      <c r="GN69" s="69">
        <f t="shared" si="206"/>
        <v>50100</v>
      </c>
      <c r="GO69" s="69">
        <f t="shared" si="206"/>
        <v>50131</v>
      </c>
      <c r="GP69" s="69">
        <f t="shared" si="206"/>
        <v>50161</v>
      </c>
      <c r="GQ69" s="69">
        <f t="shared" ref="GQ69:JB69" si="207">GQ59</f>
        <v>50192</v>
      </c>
      <c r="GR69" s="69">
        <f t="shared" si="207"/>
        <v>50222</v>
      </c>
      <c r="GS69" s="69">
        <f t="shared" si="207"/>
        <v>50253</v>
      </c>
      <c r="GT69" s="69">
        <f t="shared" si="207"/>
        <v>50284</v>
      </c>
      <c r="GU69" s="69">
        <f t="shared" si="207"/>
        <v>50314</v>
      </c>
      <c r="GV69" s="69">
        <f t="shared" si="207"/>
        <v>50345</v>
      </c>
      <c r="GW69" s="69">
        <f t="shared" si="207"/>
        <v>50375</v>
      </c>
      <c r="GX69" s="69">
        <f t="shared" si="207"/>
        <v>50406</v>
      </c>
      <c r="GY69" s="69">
        <f t="shared" si="207"/>
        <v>50437</v>
      </c>
      <c r="GZ69" s="69">
        <f t="shared" si="207"/>
        <v>50465</v>
      </c>
      <c r="HA69" s="69">
        <f t="shared" si="207"/>
        <v>50496</v>
      </c>
      <c r="HB69" s="69">
        <f t="shared" si="207"/>
        <v>50526</v>
      </c>
      <c r="HC69" s="69">
        <f t="shared" si="207"/>
        <v>50557</v>
      </c>
      <c r="HD69" s="69">
        <f t="shared" si="207"/>
        <v>50587</v>
      </c>
      <c r="HE69" s="69">
        <f t="shared" si="207"/>
        <v>50618</v>
      </c>
      <c r="HF69" s="69">
        <f t="shared" si="207"/>
        <v>50649</v>
      </c>
      <c r="HG69" s="69">
        <f t="shared" si="207"/>
        <v>50679</v>
      </c>
      <c r="HH69" s="69">
        <f t="shared" si="207"/>
        <v>50710</v>
      </c>
      <c r="HI69" s="69">
        <f t="shared" si="207"/>
        <v>50740</v>
      </c>
      <c r="HJ69" s="69">
        <f t="shared" si="207"/>
        <v>50771</v>
      </c>
      <c r="HK69" s="69">
        <f t="shared" si="207"/>
        <v>50802</v>
      </c>
      <c r="HL69" s="69">
        <f t="shared" si="207"/>
        <v>50830</v>
      </c>
      <c r="HM69" s="69">
        <f t="shared" si="207"/>
        <v>50861</v>
      </c>
      <c r="HN69" s="69">
        <f t="shared" si="207"/>
        <v>50891</v>
      </c>
      <c r="HO69" s="69">
        <f t="shared" si="207"/>
        <v>50922</v>
      </c>
      <c r="HP69" s="69">
        <f t="shared" si="207"/>
        <v>50952</v>
      </c>
      <c r="HQ69" s="69">
        <f t="shared" si="207"/>
        <v>50983</v>
      </c>
      <c r="HR69" s="69">
        <f t="shared" si="207"/>
        <v>51014</v>
      </c>
      <c r="HS69" s="69">
        <f t="shared" si="207"/>
        <v>51044</v>
      </c>
      <c r="HT69" s="69">
        <f t="shared" si="207"/>
        <v>51075</v>
      </c>
      <c r="HU69" s="69">
        <f t="shared" si="207"/>
        <v>51105</v>
      </c>
      <c r="HV69" s="69">
        <f t="shared" si="207"/>
        <v>51136</v>
      </c>
      <c r="HW69" s="69">
        <f t="shared" si="207"/>
        <v>51167</v>
      </c>
      <c r="HX69" s="69">
        <f t="shared" si="207"/>
        <v>51196</v>
      </c>
      <c r="HY69" s="69">
        <f t="shared" si="207"/>
        <v>51227</v>
      </c>
      <c r="HZ69" s="69">
        <f t="shared" si="207"/>
        <v>51257</v>
      </c>
      <c r="IA69" s="69">
        <f t="shared" si="207"/>
        <v>51288</v>
      </c>
      <c r="IB69" s="69">
        <f t="shared" si="207"/>
        <v>51318</v>
      </c>
      <c r="IC69" s="69">
        <f t="shared" si="207"/>
        <v>51349</v>
      </c>
      <c r="ID69" s="69">
        <f t="shared" si="207"/>
        <v>51380</v>
      </c>
      <c r="IE69" s="69">
        <f t="shared" si="207"/>
        <v>51410</v>
      </c>
      <c r="IF69" s="69">
        <f t="shared" si="207"/>
        <v>51441</v>
      </c>
      <c r="IG69" s="69">
        <f t="shared" si="207"/>
        <v>51471</v>
      </c>
      <c r="IH69" s="69">
        <f t="shared" si="207"/>
        <v>51502</v>
      </c>
      <c r="II69" s="69">
        <f t="shared" si="207"/>
        <v>51533</v>
      </c>
      <c r="IJ69" s="69">
        <f t="shared" si="207"/>
        <v>51561</v>
      </c>
      <c r="IK69" s="69">
        <f t="shared" si="207"/>
        <v>51592</v>
      </c>
      <c r="IL69" s="69">
        <f t="shared" si="207"/>
        <v>51622</v>
      </c>
      <c r="IM69" s="69">
        <f t="shared" si="207"/>
        <v>51653</v>
      </c>
      <c r="IN69" s="69">
        <f t="shared" si="207"/>
        <v>51683</v>
      </c>
      <c r="IO69" s="69">
        <f t="shared" si="207"/>
        <v>51714</v>
      </c>
      <c r="IP69" s="69">
        <f t="shared" si="207"/>
        <v>51745</v>
      </c>
      <c r="IQ69" s="69">
        <f t="shared" si="207"/>
        <v>51775</v>
      </c>
      <c r="IR69" s="69">
        <f t="shared" si="207"/>
        <v>51806</v>
      </c>
      <c r="IS69" s="69">
        <f t="shared" si="207"/>
        <v>51836</v>
      </c>
      <c r="IT69" s="69">
        <f t="shared" si="207"/>
        <v>51867</v>
      </c>
      <c r="IU69" s="69">
        <f t="shared" si="207"/>
        <v>51898</v>
      </c>
      <c r="IV69" s="69">
        <f t="shared" si="207"/>
        <v>51926</v>
      </c>
      <c r="IW69" s="69">
        <f t="shared" si="207"/>
        <v>51957</v>
      </c>
      <c r="IX69" s="69">
        <f t="shared" si="207"/>
        <v>51987</v>
      </c>
      <c r="IY69" s="69">
        <f t="shared" si="207"/>
        <v>52018</v>
      </c>
      <c r="IZ69" s="69">
        <f t="shared" si="207"/>
        <v>52048</v>
      </c>
      <c r="JA69" s="69">
        <f t="shared" si="207"/>
        <v>52079</v>
      </c>
      <c r="JB69" s="69">
        <f t="shared" si="207"/>
        <v>52110</v>
      </c>
      <c r="JC69" s="69">
        <f t="shared" ref="JC69:KG69" si="208">JC59</f>
        <v>52140</v>
      </c>
      <c r="JD69" s="69">
        <f t="shared" si="208"/>
        <v>52171</v>
      </c>
      <c r="JE69" s="69">
        <f t="shared" si="208"/>
        <v>52201</v>
      </c>
      <c r="JF69" s="69">
        <f t="shared" si="208"/>
        <v>52232</v>
      </c>
      <c r="JG69" s="69">
        <f t="shared" si="208"/>
        <v>52263</v>
      </c>
      <c r="JH69" s="69">
        <f t="shared" si="208"/>
        <v>52291</v>
      </c>
      <c r="JI69" s="69">
        <f t="shared" si="208"/>
        <v>52322</v>
      </c>
      <c r="JJ69" s="69">
        <f t="shared" si="208"/>
        <v>52352</v>
      </c>
      <c r="JK69" s="69">
        <f t="shared" si="208"/>
        <v>52383</v>
      </c>
      <c r="JL69" s="69">
        <f t="shared" si="208"/>
        <v>52413</v>
      </c>
      <c r="JM69" s="69">
        <f t="shared" si="208"/>
        <v>52444</v>
      </c>
      <c r="JN69" s="69">
        <f t="shared" si="208"/>
        <v>52475</v>
      </c>
      <c r="JO69" s="69">
        <f t="shared" si="208"/>
        <v>52505</v>
      </c>
      <c r="JP69" s="69">
        <f t="shared" si="208"/>
        <v>52536</v>
      </c>
      <c r="JQ69" s="69">
        <f t="shared" si="208"/>
        <v>52566</v>
      </c>
      <c r="JR69" s="69">
        <f t="shared" si="208"/>
        <v>52597</v>
      </c>
      <c r="JS69" s="69">
        <f t="shared" si="208"/>
        <v>52628</v>
      </c>
      <c r="JT69" s="69">
        <f t="shared" si="208"/>
        <v>52657</v>
      </c>
      <c r="JU69" s="69">
        <f t="shared" si="208"/>
        <v>52688</v>
      </c>
      <c r="JV69" s="69">
        <f t="shared" si="208"/>
        <v>52718</v>
      </c>
      <c r="JW69" s="69">
        <f t="shared" si="208"/>
        <v>52749</v>
      </c>
      <c r="JX69" s="69">
        <f t="shared" si="208"/>
        <v>52779</v>
      </c>
      <c r="JY69" s="69">
        <f t="shared" si="208"/>
        <v>52810</v>
      </c>
      <c r="JZ69" s="69">
        <f t="shared" si="208"/>
        <v>52841</v>
      </c>
      <c r="KA69" s="69">
        <f t="shared" si="208"/>
        <v>52871</v>
      </c>
      <c r="KB69" s="69">
        <f t="shared" si="208"/>
        <v>52902</v>
      </c>
      <c r="KC69" s="69">
        <f t="shared" si="208"/>
        <v>52932</v>
      </c>
      <c r="KD69" s="69">
        <f t="shared" si="208"/>
        <v>52963</v>
      </c>
      <c r="KE69" s="69">
        <f t="shared" si="208"/>
        <v>52994</v>
      </c>
      <c r="KF69" s="69">
        <f t="shared" si="208"/>
        <v>53022</v>
      </c>
      <c r="KG69" s="70">
        <f t="shared" si="208"/>
        <v>53053</v>
      </c>
    </row>
    <row r="70" spans="1:293" s="1" customFormat="1" outlineLevel="1">
      <c r="B70" s="489" t="s">
        <v>147</v>
      </c>
      <c r="C70" s="57" t="s">
        <v>712</v>
      </c>
      <c r="D70" s="44">
        <f>BN70</f>
        <v>24540.771745930499</v>
      </c>
      <c r="E70" s="33">
        <f t="shared" ref="E70:BP70" si="209">E7</f>
        <v>18947.456107300251</v>
      </c>
      <c r="F70" s="34">
        <f t="shared" si="209"/>
        <v>18947.456107300251</v>
      </c>
      <c r="G70" s="34">
        <f t="shared" si="209"/>
        <v>18947.456107300251</v>
      </c>
      <c r="H70" s="34">
        <f t="shared" si="209"/>
        <v>18947.456107300251</v>
      </c>
      <c r="I70" s="34">
        <f t="shared" si="209"/>
        <v>18947.456107300251</v>
      </c>
      <c r="J70" s="34">
        <f t="shared" si="209"/>
        <v>18947.456107300251</v>
      </c>
      <c r="K70" s="34">
        <f t="shared" si="209"/>
        <v>18947.456107300251</v>
      </c>
      <c r="L70" s="34">
        <f t="shared" si="209"/>
        <v>18947.456107300251</v>
      </c>
      <c r="M70" s="34">
        <f t="shared" si="209"/>
        <v>18947.456107300251</v>
      </c>
      <c r="N70" s="34">
        <f t="shared" si="209"/>
        <v>20043.006628026586</v>
      </c>
      <c r="O70" s="34">
        <f t="shared" si="209"/>
        <v>20043.006628026586</v>
      </c>
      <c r="P70" s="34">
        <f t="shared" si="209"/>
        <v>1764043.0066280265</v>
      </c>
      <c r="Q70" s="34">
        <f t="shared" si="209"/>
        <v>20043.006628026586</v>
      </c>
      <c r="R70" s="34">
        <f t="shared" si="209"/>
        <v>20043.006628026586</v>
      </c>
      <c r="S70" s="34">
        <f t="shared" si="209"/>
        <v>20043.006628026586</v>
      </c>
      <c r="T70" s="34">
        <f t="shared" si="209"/>
        <v>20043.006628026586</v>
      </c>
      <c r="U70" s="34">
        <f t="shared" si="209"/>
        <v>20043.006628026586</v>
      </c>
      <c r="V70" s="34">
        <f t="shared" si="209"/>
        <v>20043.006628026586</v>
      </c>
      <c r="W70" s="34">
        <f t="shared" si="209"/>
        <v>20043.006628026586</v>
      </c>
      <c r="X70" s="34">
        <f t="shared" si="209"/>
        <v>20043.006628026586</v>
      </c>
      <c r="Y70" s="34">
        <f t="shared" si="209"/>
        <v>20043.006628026586</v>
      </c>
      <c r="Z70" s="34">
        <f t="shared" si="209"/>
        <v>21047.743186020503</v>
      </c>
      <c r="AA70" s="34">
        <f t="shared" si="209"/>
        <v>21047.743186020503</v>
      </c>
      <c r="AB70" s="34">
        <f t="shared" si="209"/>
        <v>21047.743186020503</v>
      </c>
      <c r="AC70" s="34">
        <f t="shared" si="209"/>
        <v>21047.743186020503</v>
      </c>
      <c r="AD70" s="34">
        <f t="shared" si="209"/>
        <v>21047.743186020503</v>
      </c>
      <c r="AE70" s="34">
        <f t="shared" si="209"/>
        <v>21047.743186020503</v>
      </c>
      <c r="AF70" s="34">
        <f t="shared" si="209"/>
        <v>21047.743186020503</v>
      </c>
      <c r="AG70" s="34">
        <f t="shared" si="209"/>
        <v>21047.743186020503</v>
      </c>
      <c r="AH70" s="34">
        <f t="shared" si="209"/>
        <v>21047.743186020503</v>
      </c>
      <c r="AI70" s="34">
        <f t="shared" si="209"/>
        <v>1765047.7431860205</v>
      </c>
      <c r="AJ70" s="34">
        <f t="shared" si="209"/>
        <v>21047.743186020503</v>
      </c>
      <c r="AK70" s="34">
        <f t="shared" si="209"/>
        <v>21047.743186020503</v>
      </c>
      <c r="AL70" s="34">
        <f t="shared" si="209"/>
        <v>22180.841150432665</v>
      </c>
      <c r="AM70" s="34">
        <f t="shared" si="209"/>
        <v>22180.841150432665</v>
      </c>
      <c r="AN70" s="34">
        <f t="shared" si="209"/>
        <v>22180.841150432665</v>
      </c>
      <c r="AO70" s="34">
        <f t="shared" si="209"/>
        <v>22180.841150432665</v>
      </c>
      <c r="AP70" s="34">
        <f t="shared" si="209"/>
        <v>22180.841150432665</v>
      </c>
      <c r="AQ70" s="34">
        <f t="shared" si="209"/>
        <v>22180.841150432665</v>
      </c>
      <c r="AR70" s="34">
        <f t="shared" si="209"/>
        <v>22180.841150432665</v>
      </c>
      <c r="AS70" s="34">
        <f t="shared" si="209"/>
        <v>22180.841150432665</v>
      </c>
      <c r="AT70" s="34">
        <f t="shared" si="209"/>
        <v>22180.841150432665</v>
      </c>
      <c r="AU70" s="34">
        <f t="shared" si="209"/>
        <v>1766180.8411504326</v>
      </c>
      <c r="AV70" s="34">
        <f t="shared" si="209"/>
        <v>22180.841150432665</v>
      </c>
      <c r="AW70" s="34">
        <f t="shared" si="209"/>
        <v>22180.841150432665</v>
      </c>
      <c r="AX70" s="34">
        <f t="shared" si="209"/>
        <v>23345.682305401337</v>
      </c>
      <c r="AY70" s="34">
        <f t="shared" si="209"/>
        <v>23345.682305401337</v>
      </c>
      <c r="AZ70" s="34">
        <f t="shared" si="209"/>
        <v>23345.682305401337</v>
      </c>
      <c r="BA70" s="34">
        <f t="shared" si="209"/>
        <v>23345.682305401337</v>
      </c>
      <c r="BB70" s="34">
        <f t="shared" si="209"/>
        <v>23345.682305401337</v>
      </c>
      <c r="BC70" s="34">
        <f t="shared" si="209"/>
        <v>23345.682305401337</v>
      </c>
      <c r="BD70" s="34">
        <f t="shared" si="209"/>
        <v>23345.682305401337</v>
      </c>
      <c r="BE70" s="34">
        <f t="shared" si="209"/>
        <v>23345.682305401337</v>
      </c>
      <c r="BF70" s="34">
        <f t="shared" si="209"/>
        <v>23345.682305401337</v>
      </c>
      <c r="BG70" s="34">
        <f t="shared" si="209"/>
        <v>1767345.6823054014</v>
      </c>
      <c r="BH70" s="34">
        <f t="shared" si="209"/>
        <v>23345.682305401337</v>
      </c>
      <c r="BI70" s="34">
        <f t="shared" si="209"/>
        <v>23345.682305401337</v>
      </c>
      <c r="BJ70" s="34">
        <f t="shared" si="209"/>
        <v>24540.771745930499</v>
      </c>
      <c r="BK70" s="34">
        <f t="shared" si="209"/>
        <v>24540.771745930499</v>
      </c>
      <c r="BL70" s="34">
        <f t="shared" si="209"/>
        <v>24540.771745930499</v>
      </c>
      <c r="BM70" s="34">
        <f t="shared" si="209"/>
        <v>24540.771745930499</v>
      </c>
      <c r="BN70" s="206">
        <f t="shared" si="209"/>
        <v>24540.771745930499</v>
      </c>
      <c r="BO70" s="34">
        <f t="shared" si="209"/>
        <v>24540.771745930499</v>
      </c>
      <c r="BP70" s="34">
        <f t="shared" si="209"/>
        <v>24540.771745930499</v>
      </c>
      <c r="BQ70" s="34">
        <f t="shared" ref="BQ70:EB70" si="210">BQ7</f>
        <v>24540.771745930499</v>
      </c>
      <c r="BR70" s="34">
        <f t="shared" si="210"/>
        <v>24540.771745930499</v>
      </c>
      <c r="BS70" s="34">
        <f t="shared" si="210"/>
        <v>1108540.7717459304</v>
      </c>
      <c r="BT70" s="34">
        <f t="shared" si="210"/>
        <v>24540.771745930499</v>
      </c>
      <c r="BU70" s="34">
        <f t="shared" si="210"/>
        <v>24540.771745930499</v>
      </c>
      <c r="BV70" s="34">
        <f t="shared" si="210"/>
        <v>25668.340059722752</v>
      </c>
      <c r="BW70" s="34">
        <f t="shared" si="210"/>
        <v>25668.340059722752</v>
      </c>
      <c r="BX70" s="34">
        <f t="shared" si="210"/>
        <v>25668.340059722752</v>
      </c>
      <c r="BY70" s="34">
        <f t="shared" si="210"/>
        <v>25668.340059722752</v>
      </c>
      <c r="BZ70" s="34">
        <f t="shared" si="210"/>
        <v>25668.340059722752</v>
      </c>
      <c r="CA70" s="34">
        <f t="shared" si="210"/>
        <v>25668.340059722752</v>
      </c>
      <c r="CB70" s="34">
        <f t="shared" si="210"/>
        <v>25668.340059722752</v>
      </c>
      <c r="CC70" s="34">
        <f t="shared" si="210"/>
        <v>25668.340059722752</v>
      </c>
      <c r="CD70" s="34">
        <f t="shared" si="210"/>
        <v>25668.340059722752</v>
      </c>
      <c r="CE70" s="34">
        <f t="shared" si="210"/>
        <v>1109668.3400597228</v>
      </c>
      <c r="CF70" s="34">
        <f t="shared" si="210"/>
        <v>25668.340059722752</v>
      </c>
      <c r="CG70" s="34">
        <f t="shared" si="210"/>
        <v>25668.340059722752</v>
      </c>
      <c r="CH70" s="34">
        <f t="shared" si="210"/>
        <v>25655.367100502583</v>
      </c>
      <c r="CI70" s="34">
        <f t="shared" si="210"/>
        <v>25655.367100502583</v>
      </c>
      <c r="CJ70" s="34">
        <f t="shared" si="210"/>
        <v>25655.367100502583</v>
      </c>
      <c r="CK70" s="34">
        <f t="shared" si="210"/>
        <v>25655.367100502583</v>
      </c>
      <c r="CL70" s="34">
        <f t="shared" si="210"/>
        <v>25655.367100502583</v>
      </c>
      <c r="CM70" s="34">
        <f t="shared" si="210"/>
        <v>25655.367100502583</v>
      </c>
      <c r="CN70" s="34">
        <f t="shared" si="210"/>
        <v>25655.367100502583</v>
      </c>
      <c r="CO70" s="34">
        <f t="shared" si="210"/>
        <v>25655.367100502583</v>
      </c>
      <c r="CP70" s="34">
        <f t="shared" si="210"/>
        <v>0</v>
      </c>
      <c r="CQ70" s="34">
        <f t="shared" si="210"/>
        <v>1084000</v>
      </c>
      <c r="CR70" s="34">
        <f t="shared" si="210"/>
        <v>0</v>
      </c>
      <c r="CS70" s="34">
        <f t="shared" si="210"/>
        <v>0</v>
      </c>
      <c r="CT70" s="34">
        <f t="shared" si="210"/>
        <v>0</v>
      </c>
      <c r="CU70" s="34">
        <f t="shared" si="210"/>
        <v>0</v>
      </c>
      <c r="CV70" s="34">
        <f t="shared" si="210"/>
        <v>0</v>
      </c>
      <c r="CW70" s="34">
        <f t="shared" si="210"/>
        <v>0</v>
      </c>
      <c r="CX70" s="34">
        <f t="shared" si="210"/>
        <v>0</v>
      </c>
      <c r="CY70" s="34">
        <f t="shared" si="210"/>
        <v>0</v>
      </c>
      <c r="CZ70" s="34">
        <f t="shared" si="210"/>
        <v>0</v>
      </c>
      <c r="DA70" s="34">
        <f t="shared" si="210"/>
        <v>0</v>
      </c>
      <c r="DB70" s="34">
        <f t="shared" si="210"/>
        <v>0</v>
      </c>
      <c r="DC70" s="34">
        <f t="shared" si="210"/>
        <v>1084000</v>
      </c>
      <c r="DD70" s="34">
        <f t="shared" si="210"/>
        <v>0</v>
      </c>
      <c r="DE70" s="34">
        <f t="shared" si="210"/>
        <v>0</v>
      </c>
      <c r="DF70" s="34">
        <f t="shared" si="210"/>
        <v>0</v>
      </c>
      <c r="DG70" s="34">
        <f t="shared" si="210"/>
        <v>0</v>
      </c>
      <c r="DH70" s="34">
        <f t="shared" si="210"/>
        <v>0</v>
      </c>
      <c r="DI70" s="34">
        <f t="shared" si="210"/>
        <v>0</v>
      </c>
      <c r="DJ70" s="34">
        <f t="shared" si="210"/>
        <v>0</v>
      </c>
      <c r="DK70" s="34">
        <f t="shared" si="210"/>
        <v>0</v>
      </c>
      <c r="DL70" s="34">
        <f t="shared" si="210"/>
        <v>0</v>
      </c>
      <c r="DM70" s="34">
        <f t="shared" si="210"/>
        <v>0</v>
      </c>
      <c r="DN70" s="34">
        <f t="shared" si="210"/>
        <v>0</v>
      </c>
      <c r="DO70" s="34">
        <f t="shared" si="210"/>
        <v>1084000</v>
      </c>
      <c r="DP70" s="34">
        <f t="shared" si="210"/>
        <v>0</v>
      </c>
      <c r="DQ70" s="34">
        <f t="shared" si="210"/>
        <v>0</v>
      </c>
      <c r="DR70" s="34">
        <f t="shared" si="210"/>
        <v>0</v>
      </c>
      <c r="DS70" s="34">
        <f t="shared" si="210"/>
        <v>0</v>
      </c>
      <c r="DT70" s="34">
        <f t="shared" si="210"/>
        <v>0</v>
      </c>
      <c r="DU70" s="34">
        <f t="shared" si="210"/>
        <v>0</v>
      </c>
      <c r="DV70" s="34">
        <f t="shared" si="210"/>
        <v>0</v>
      </c>
      <c r="DW70" s="34">
        <f t="shared" si="210"/>
        <v>0</v>
      </c>
      <c r="DX70" s="34">
        <f t="shared" si="210"/>
        <v>0</v>
      </c>
      <c r="DY70" s="34">
        <f t="shared" si="210"/>
        <v>0</v>
      </c>
      <c r="DZ70" s="34">
        <f t="shared" si="210"/>
        <v>0</v>
      </c>
      <c r="EA70" s="34">
        <f t="shared" si="210"/>
        <v>1084000</v>
      </c>
      <c r="EB70" s="34">
        <f t="shared" si="210"/>
        <v>0</v>
      </c>
      <c r="EC70" s="34">
        <f t="shared" ref="EC70:GN70" si="211">EC7</f>
        <v>0</v>
      </c>
      <c r="ED70" s="34">
        <f t="shared" si="211"/>
        <v>0</v>
      </c>
      <c r="EE70" s="34">
        <f t="shared" si="211"/>
        <v>0</v>
      </c>
      <c r="EF70" s="34">
        <f t="shared" si="211"/>
        <v>0</v>
      </c>
      <c r="EG70" s="34">
        <f t="shared" si="211"/>
        <v>0</v>
      </c>
      <c r="EH70" s="34">
        <f t="shared" si="211"/>
        <v>0</v>
      </c>
      <c r="EI70" s="34">
        <f t="shared" si="211"/>
        <v>0</v>
      </c>
      <c r="EJ70" s="34">
        <f t="shared" si="211"/>
        <v>0</v>
      </c>
      <c r="EK70" s="34">
        <f t="shared" si="211"/>
        <v>0</v>
      </c>
      <c r="EL70" s="34">
        <f t="shared" si="211"/>
        <v>0</v>
      </c>
      <c r="EM70" s="34">
        <f t="shared" si="211"/>
        <v>1084000</v>
      </c>
      <c r="EN70" s="34">
        <f t="shared" si="211"/>
        <v>0</v>
      </c>
      <c r="EO70" s="34">
        <f t="shared" si="211"/>
        <v>0</v>
      </c>
      <c r="EP70" s="34">
        <f t="shared" si="211"/>
        <v>0</v>
      </c>
      <c r="EQ70" s="34">
        <f t="shared" si="211"/>
        <v>0</v>
      </c>
      <c r="ER70" s="34">
        <f t="shared" si="211"/>
        <v>0</v>
      </c>
      <c r="ES70" s="34">
        <f t="shared" si="211"/>
        <v>0</v>
      </c>
      <c r="ET70" s="34">
        <f t="shared" si="211"/>
        <v>0</v>
      </c>
      <c r="EU70" s="34">
        <f t="shared" si="211"/>
        <v>0</v>
      </c>
      <c r="EV70" s="34">
        <f t="shared" si="211"/>
        <v>0</v>
      </c>
      <c r="EW70" s="34">
        <f t="shared" si="211"/>
        <v>0</v>
      </c>
      <c r="EX70" s="34">
        <f t="shared" si="211"/>
        <v>0</v>
      </c>
      <c r="EY70" s="34">
        <f t="shared" si="211"/>
        <v>1084000</v>
      </c>
      <c r="EZ70" s="34">
        <f t="shared" si="211"/>
        <v>0</v>
      </c>
      <c r="FA70" s="34">
        <f t="shared" si="211"/>
        <v>3252000</v>
      </c>
      <c r="FB70" s="34">
        <f t="shared" si="211"/>
        <v>0</v>
      </c>
      <c r="FC70" s="34">
        <f t="shared" si="211"/>
        <v>0</v>
      </c>
      <c r="FD70" s="34">
        <f t="shared" si="211"/>
        <v>0</v>
      </c>
      <c r="FE70" s="34">
        <f t="shared" si="211"/>
        <v>0</v>
      </c>
      <c r="FF70" s="34">
        <f t="shared" si="211"/>
        <v>0</v>
      </c>
      <c r="FG70" s="34">
        <f t="shared" si="211"/>
        <v>0</v>
      </c>
      <c r="FH70" s="34">
        <f t="shared" si="211"/>
        <v>0</v>
      </c>
      <c r="FI70" s="34">
        <f t="shared" si="211"/>
        <v>0</v>
      </c>
      <c r="FJ70" s="34">
        <f t="shared" si="211"/>
        <v>0</v>
      </c>
      <c r="FK70" s="34">
        <f t="shared" si="211"/>
        <v>0</v>
      </c>
      <c r="FL70" s="34">
        <f t="shared" si="211"/>
        <v>0</v>
      </c>
      <c r="FM70" s="34">
        <f t="shared" si="211"/>
        <v>0</v>
      </c>
      <c r="FN70" s="34">
        <f t="shared" si="211"/>
        <v>0</v>
      </c>
      <c r="FO70" s="34">
        <f t="shared" si="211"/>
        <v>0</v>
      </c>
      <c r="FP70" s="34">
        <f t="shared" si="211"/>
        <v>0</v>
      </c>
      <c r="FQ70" s="34">
        <f t="shared" si="211"/>
        <v>0</v>
      </c>
      <c r="FR70" s="34">
        <f t="shared" si="211"/>
        <v>0</v>
      </c>
      <c r="FS70" s="34">
        <f t="shared" si="211"/>
        <v>0</v>
      </c>
      <c r="FT70" s="34">
        <f t="shared" si="211"/>
        <v>0</v>
      </c>
      <c r="FU70" s="34">
        <f t="shared" si="211"/>
        <v>0</v>
      </c>
      <c r="FV70" s="34">
        <f t="shared" si="211"/>
        <v>0</v>
      </c>
      <c r="FW70" s="34">
        <f t="shared" si="211"/>
        <v>0</v>
      </c>
      <c r="FX70" s="34">
        <f t="shared" si="211"/>
        <v>0</v>
      </c>
      <c r="FY70" s="34">
        <f t="shared" si="211"/>
        <v>0</v>
      </c>
      <c r="FZ70" s="34">
        <f t="shared" si="211"/>
        <v>0</v>
      </c>
      <c r="GA70" s="34">
        <f t="shared" si="211"/>
        <v>0</v>
      </c>
      <c r="GB70" s="34">
        <f t="shared" si="211"/>
        <v>0</v>
      </c>
      <c r="GC70" s="34">
        <f t="shared" si="211"/>
        <v>0</v>
      </c>
      <c r="GD70" s="34">
        <f t="shared" si="211"/>
        <v>0</v>
      </c>
      <c r="GE70" s="34">
        <f t="shared" si="211"/>
        <v>0</v>
      </c>
      <c r="GF70" s="34">
        <f t="shared" si="211"/>
        <v>0</v>
      </c>
      <c r="GG70" s="34">
        <f t="shared" si="211"/>
        <v>0</v>
      </c>
      <c r="GH70" s="34">
        <f t="shared" si="211"/>
        <v>0</v>
      </c>
      <c r="GI70" s="34">
        <f t="shared" si="211"/>
        <v>0</v>
      </c>
      <c r="GJ70" s="34">
        <f t="shared" si="211"/>
        <v>0</v>
      </c>
      <c r="GK70" s="34">
        <f t="shared" si="211"/>
        <v>0</v>
      </c>
      <c r="GL70" s="34">
        <f t="shared" si="211"/>
        <v>0</v>
      </c>
      <c r="GM70" s="34">
        <f t="shared" si="211"/>
        <v>0</v>
      </c>
      <c r="GN70" s="34">
        <f t="shared" si="211"/>
        <v>0</v>
      </c>
      <c r="GO70" s="34">
        <f t="shared" ref="GO70:IZ70" si="212">GO7</f>
        <v>0</v>
      </c>
      <c r="GP70" s="34">
        <f t="shared" si="212"/>
        <v>0</v>
      </c>
      <c r="GQ70" s="34">
        <f t="shared" si="212"/>
        <v>0</v>
      </c>
      <c r="GR70" s="34">
        <f t="shared" si="212"/>
        <v>0</v>
      </c>
      <c r="GS70" s="34">
        <f t="shared" si="212"/>
        <v>0</v>
      </c>
      <c r="GT70" s="34">
        <f t="shared" si="212"/>
        <v>0</v>
      </c>
      <c r="GU70" s="34">
        <f t="shared" si="212"/>
        <v>0</v>
      </c>
      <c r="GV70" s="34">
        <f t="shared" si="212"/>
        <v>0</v>
      </c>
      <c r="GW70" s="34">
        <f t="shared" si="212"/>
        <v>0</v>
      </c>
      <c r="GX70" s="34">
        <f t="shared" si="212"/>
        <v>0</v>
      </c>
      <c r="GY70" s="34">
        <f t="shared" si="212"/>
        <v>0</v>
      </c>
      <c r="GZ70" s="34">
        <f t="shared" si="212"/>
        <v>0</v>
      </c>
      <c r="HA70" s="34">
        <f t="shared" si="212"/>
        <v>0</v>
      </c>
      <c r="HB70" s="34">
        <f t="shared" si="212"/>
        <v>0</v>
      </c>
      <c r="HC70" s="34">
        <f t="shared" si="212"/>
        <v>0</v>
      </c>
      <c r="HD70" s="34">
        <f t="shared" si="212"/>
        <v>0</v>
      </c>
      <c r="HE70" s="34">
        <f t="shared" si="212"/>
        <v>0</v>
      </c>
      <c r="HF70" s="34">
        <f t="shared" si="212"/>
        <v>0</v>
      </c>
      <c r="HG70" s="34">
        <f t="shared" si="212"/>
        <v>0</v>
      </c>
      <c r="HH70" s="34">
        <f t="shared" si="212"/>
        <v>0</v>
      </c>
      <c r="HI70" s="34">
        <f t="shared" si="212"/>
        <v>0</v>
      </c>
      <c r="HJ70" s="34">
        <f t="shared" si="212"/>
        <v>0</v>
      </c>
      <c r="HK70" s="34">
        <f t="shared" si="212"/>
        <v>0</v>
      </c>
      <c r="HL70" s="34">
        <f t="shared" si="212"/>
        <v>0</v>
      </c>
      <c r="HM70" s="34">
        <f t="shared" si="212"/>
        <v>0</v>
      </c>
      <c r="HN70" s="34">
        <f t="shared" si="212"/>
        <v>0</v>
      </c>
      <c r="HO70" s="34">
        <f t="shared" si="212"/>
        <v>0</v>
      </c>
      <c r="HP70" s="34">
        <f t="shared" si="212"/>
        <v>0</v>
      </c>
      <c r="HQ70" s="34">
        <f t="shared" si="212"/>
        <v>0</v>
      </c>
      <c r="HR70" s="34">
        <f t="shared" si="212"/>
        <v>0</v>
      </c>
      <c r="HS70" s="34">
        <f t="shared" si="212"/>
        <v>0</v>
      </c>
      <c r="HT70" s="34">
        <f t="shared" si="212"/>
        <v>0</v>
      </c>
      <c r="HU70" s="34">
        <f t="shared" si="212"/>
        <v>0</v>
      </c>
      <c r="HV70" s="34">
        <f t="shared" si="212"/>
        <v>0</v>
      </c>
      <c r="HW70" s="34">
        <f t="shared" si="212"/>
        <v>0</v>
      </c>
      <c r="HX70" s="34">
        <f t="shared" si="212"/>
        <v>0</v>
      </c>
      <c r="HY70" s="34">
        <f t="shared" si="212"/>
        <v>0</v>
      </c>
      <c r="HZ70" s="34">
        <f t="shared" si="212"/>
        <v>0</v>
      </c>
      <c r="IA70" s="34">
        <f t="shared" si="212"/>
        <v>0</v>
      </c>
      <c r="IB70" s="34">
        <f t="shared" si="212"/>
        <v>0</v>
      </c>
      <c r="IC70" s="34">
        <f t="shared" si="212"/>
        <v>0</v>
      </c>
      <c r="ID70" s="34">
        <f t="shared" si="212"/>
        <v>0</v>
      </c>
      <c r="IE70" s="34">
        <f t="shared" si="212"/>
        <v>0</v>
      </c>
      <c r="IF70" s="34">
        <f t="shared" si="212"/>
        <v>0</v>
      </c>
      <c r="IG70" s="34">
        <f t="shared" si="212"/>
        <v>0</v>
      </c>
      <c r="IH70" s="34">
        <f t="shared" si="212"/>
        <v>0</v>
      </c>
      <c r="II70" s="34">
        <f t="shared" si="212"/>
        <v>0</v>
      </c>
      <c r="IJ70" s="34">
        <f t="shared" si="212"/>
        <v>0</v>
      </c>
      <c r="IK70" s="34">
        <f t="shared" si="212"/>
        <v>0</v>
      </c>
      <c r="IL70" s="34">
        <f t="shared" si="212"/>
        <v>0</v>
      </c>
      <c r="IM70" s="34">
        <f t="shared" si="212"/>
        <v>0</v>
      </c>
      <c r="IN70" s="34">
        <f t="shared" si="212"/>
        <v>0</v>
      </c>
      <c r="IO70" s="34">
        <f t="shared" si="212"/>
        <v>0</v>
      </c>
      <c r="IP70" s="34">
        <f t="shared" si="212"/>
        <v>0</v>
      </c>
      <c r="IQ70" s="34">
        <f t="shared" si="212"/>
        <v>0</v>
      </c>
      <c r="IR70" s="34">
        <f t="shared" si="212"/>
        <v>0</v>
      </c>
      <c r="IS70" s="34">
        <f t="shared" si="212"/>
        <v>0</v>
      </c>
      <c r="IT70" s="34">
        <f t="shared" si="212"/>
        <v>0</v>
      </c>
      <c r="IU70" s="34">
        <f t="shared" si="212"/>
        <v>0</v>
      </c>
      <c r="IV70" s="34">
        <f t="shared" si="212"/>
        <v>0</v>
      </c>
      <c r="IW70" s="34">
        <f t="shared" si="212"/>
        <v>0</v>
      </c>
      <c r="IX70" s="34">
        <f t="shared" si="212"/>
        <v>0</v>
      </c>
      <c r="IY70" s="34">
        <f t="shared" si="212"/>
        <v>0</v>
      </c>
      <c r="IZ70" s="34">
        <f t="shared" si="212"/>
        <v>0</v>
      </c>
      <c r="JA70" s="34">
        <f t="shared" ref="JA70:KG70" si="213">JA7</f>
        <v>0</v>
      </c>
      <c r="JB70" s="34">
        <f t="shared" si="213"/>
        <v>0</v>
      </c>
      <c r="JC70" s="34">
        <f t="shared" si="213"/>
        <v>0</v>
      </c>
      <c r="JD70" s="34">
        <f t="shared" si="213"/>
        <v>0</v>
      </c>
      <c r="JE70" s="34">
        <f t="shared" si="213"/>
        <v>0</v>
      </c>
      <c r="JF70" s="34">
        <f t="shared" si="213"/>
        <v>0</v>
      </c>
      <c r="JG70" s="34">
        <f t="shared" si="213"/>
        <v>0</v>
      </c>
      <c r="JH70" s="34">
        <f t="shared" si="213"/>
        <v>0</v>
      </c>
      <c r="JI70" s="34">
        <f t="shared" si="213"/>
        <v>0</v>
      </c>
      <c r="JJ70" s="34">
        <f t="shared" si="213"/>
        <v>0</v>
      </c>
      <c r="JK70" s="34">
        <f t="shared" si="213"/>
        <v>0</v>
      </c>
      <c r="JL70" s="34">
        <f t="shared" si="213"/>
        <v>0</v>
      </c>
      <c r="JM70" s="34">
        <f t="shared" si="213"/>
        <v>0</v>
      </c>
      <c r="JN70" s="34">
        <f t="shared" si="213"/>
        <v>0</v>
      </c>
      <c r="JO70" s="34">
        <f t="shared" si="213"/>
        <v>0</v>
      </c>
      <c r="JP70" s="34">
        <f t="shared" si="213"/>
        <v>0</v>
      </c>
      <c r="JQ70" s="34">
        <f t="shared" si="213"/>
        <v>0</v>
      </c>
      <c r="JR70" s="34">
        <f t="shared" si="213"/>
        <v>0</v>
      </c>
      <c r="JS70" s="34">
        <f t="shared" si="213"/>
        <v>0</v>
      </c>
      <c r="JT70" s="34">
        <f t="shared" si="213"/>
        <v>0</v>
      </c>
      <c r="JU70" s="34">
        <f t="shared" si="213"/>
        <v>0</v>
      </c>
      <c r="JV70" s="34">
        <f t="shared" si="213"/>
        <v>0</v>
      </c>
      <c r="JW70" s="34">
        <f t="shared" si="213"/>
        <v>0</v>
      </c>
      <c r="JX70" s="34">
        <f t="shared" si="213"/>
        <v>0</v>
      </c>
      <c r="JY70" s="34">
        <f t="shared" si="213"/>
        <v>0</v>
      </c>
      <c r="JZ70" s="34">
        <f t="shared" si="213"/>
        <v>0</v>
      </c>
      <c r="KA70" s="34">
        <f t="shared" si="213"/>
        <v>0</v>
      </c>
      <c r="KB70" s="34">
        <f t="shared" si="213"/>
        <v>0</v>
      </c>
      <c r="KC70" s="34">
        <f t="shared" si="213"/>
        <v>0</v>
      </c>
      <c r="KD70" s="34">
        <f t="shared" si="213"/>
        <v>0</v>
      </c>
      <c r="KE70" s="34">
        <f t="shared" si="213"/>
        <v>0</v>
      </c>
      <c r="KF70" s="34">
        <f t="shared" si="213"/>
        <v>0</v>
      </c>
      <c r="KG70" s="35">
        <f t="shared" si="213"/>
        <v>0</v>
      </c>
    </row>
    <row r="71" spans="1:293" s="1" customFormat="1" ht="16" outlineLevel="1" thickBot="1">
      <c r="B71" s="490"/>
      <c r="C71" s="58" t="s">
        <v>713</v>
      </c>
      <c r="D71" s="45">
        <f>BN71</f>
        <v>8308638.2429339252</v>
      </c>
      <c r="E71" s="36">
        <f>E70</f>
        <v>18947.456107300251</v>
      </c>
      <c r="F71" s="37">
        <f>E71+F70</f>
        <v>37894.912214600503</v>
      </c>
      <c r="G71" s="37">
        <f>F71+G70</f>
        <v>56842.368321900751</v>
      </c>
      <c r="H71" s="37">
        <f t="shared" ref="H71:BS71" si="214">G71+H70</f>
        <v>75789.824429201006</v>
      </c>
      <c r="I71" s="37">
        <f t="shared" si="214"/>
        <v>94737.280536501261</v>
      </c>
      <c r="J71" s="37">
        <f t="shared" si="214"/>
        <v>113684.73664380152</v>
      </c>
      <c r="K71" s="37">
        <f t="shared" si="214"/>
        <v>132632.19275110177</v>
      </c>
      <c r="L71" s="37">
        <f t="shared" si="214"/>
        <v>151579.64885840201</v>
      </c>
      <c r="M71" s="37">
        <f t="shared" si="214"/>
        <v>170527.10496570225</v>
      </c>
      <c r="N71" s="37">
        <f t="shared" si="214"/>
        <v>190570.11159372883</v>
      </c>
      <c r="O71" s="37">
        <f t="shared" si="214"/>
        <v>210613.1182217554</v>
      </c>
      <c r="P71" s="37">
        <f t="shared" si="214"/>
        <v>1974656.1248497819</v>
      </c>
      <c r="Q71" s="37">
        <f t="shared" si="214"/>
        <v>1994699.1314778083</v>
      </c>
      <c r="R71" s="37">
        <f t="shared" si="214"/>
        <v>2014742.1381058348</v>
      </c>
      <c r="S71" s="37">
        <f t="shared" si="214"/>
        <v>2034785.1447338613</v>
      </c>
      <c r="T71" s="37">
        <f t="shared" si="214"/>
        <v>2054828.1513618878</v>
      </c>
      <c r="U71" s="37">
        <f t="shared" si="214"/>
        <v>2074871.1579899143</v>
      </c>
      <c r="V71" s="37">
        <f t="shared" si="214"/>
        <v>2094914.1646179408</v>
      </c>
      <c r="W71" s="37">
        <f t="shared" si="214"/>
        <v>2114957.1712459675</v>
      </c>
      <c r="X71" s="37">
        <f t="shared" si="214"/>
        <v>2135000.1778739942</v>
      </c>
      <c r="Y71" s="37">
        <f t="shared" si="214"/>
        <v>2155043.1845020209</v>
      </c>
      <c r="Z71" s="37">
        <f t="shared" si="214"/>
        <v>2176090.9276880412</v>
      </c>
      <c r="AA71" s="37">
        <f t="shared" si="214"/>
        <v>2197138.6708740615</v>
      </c>
      <c r="AB71" s="37">
        <f t="shared" si="214"/>
        <v>2218186.4140600818</v>
      </c>
      <c r="AC71" s="37">
        <f t="shared" si="214"/>
        <v>2239234.1572461021</v>
      </c>
      <c r="AD71" s="37">
        <f t="shared" si="214"/>
        <v>2260281.9004321224</v>
      </c>
      <c r="AE71" s="37">
        <f t="shared" si="214"/>
        <v>2281329.6436181427</v>
      </c>
      <c r="AF71" s="37">
        <f t="shared" si="214"/>
        <v>2302377.386804163</v>
      </c>
      <c r="AG71" s="37">
        <f t="shared" si="214"/>
        <v>2323425.1299901833</v>
      </c>
      <c r="AH71" s="37">
        <f t="shared" si="214"/>
        <v>2344472.8731762036</v>
      </c>
      <c r="AI71" s="37">
        <f t="shared" si="214"/>
        <v>4109520.6163622243</v>
      </c>
      <c r="AJ71" s="37">
        <f t="shared" si="214"/>
        <v>4130568.3595482446</v>
      </c>
      <c r="AK71" s="37">
        <f t="shared" si="214"/>
        <v>4151616.1027342649</v>
      </c>
      <c r="AL71" s="37">
        <f t="shared" si="214"/>
        <v>4173796.9438846977</v>
      </c>
      <c r="AM71" s="37">
        <f t="shared" si="214"/>
        <v>4195977.7850351306</v>
      </c>
      <c r="AN71" s="37">
        <f t="shared" si="214"/>
        <v>4218158.6261855634</v>
      </c>
      <c r="AO71" s="37">
        <f t="shared" si="214"/>
        <v>4240339.4673359962</v>
      </c>
      <c r="AP71" s="37">
        <f t="shared" si="214"/>
        <v>4262520.308486429</v>
      </c>
      <c r="AQ71" s="37">
        <f t="shared" si="214"/>
        <v>4284701.1496368619</v>
      </c>
      <c r="AR71" s="37">
        <f t="shared" si="214"/>
        <v>4306881.9907872947</v>
      </c>
      <c r="AS71" s="37">
        <f t="shared" si="214"/>
        <v>4329062.8319377275</v>
      </c>
      <c r="AT71" s="37">
        <f t="shared" si="214"/>
        <v>4351243.6730881603</v>
      </c>
      <c r="AU71" s="37">
        <f t="shared" si="214"/>
        <v>6117424.5142385932</v>
      </c>
      <c r="AV71" s="37">
        <f t="shared" si="214"/>
        <v>6139605.355389026</v>
      </c>
      <c r="AW71" s="37">
        <f t="shared" si="214"/>
        <v>6161786.1965394588</v>
      </c>
      <c r="AX71" s="37">
        <f t="shared" si="214"/>
        <v>6185131.87884486</v>
      </c>
      <c r="AY71" s="37">
        <f t="shared" si="214"/>
        <v>6208477.5611502612</v>
      </c>
      <c r="AZ71" s="37">
        <f t="shared" si="214"/>
        <v>6231823.2434556624</v>
      </c>
      <c r="BA71" s="37">
        <f t="shared" si="214"/>
        <v>6255168.9257610636</v>
      </c>
      <c r="BB71" s="37">
        <f t="shared" si="214"/>
        <v>6278514.6080664648</v>
      </c>
      <c r="BC71" s="37">
        <f t="shared" si="214"/>
        <v>6301860.290371866</v>
      </c>
      <c r="BD71" s="37">
        <f t="shared" si="214"/>
        <v>6325205.9726772672</v>
      </c>
      <c r="BE71" s="37">
        <f t="shared" si="214"/>
        <v>6348551.6549826683</v>
      </c>
      <c r="BF71" s="37">
        <f t="shared" si="214"/>
        <v>6371897.3372880695</v>
      </c>
      <c r="BG71" s="37">
        <f t="shared" si="214"/>
        <v>8139243.0195934707</v>
      </c>
      <c r="BH71" s="37">
        <f t="shared" si="214"/>
        <v>8162588.7018988719</v>
      </c>
      <c r="BI71" s="37">
        <f t="shared" si="214"/>
        <v>8185934.3842042731</v>
      </c>
      <c r="BJ71" s="37">
        <f t="shared" si="214"/>
        <v>8210475.1559502035</v>
      </c>
      <c r="BK71" s="37">
        <f t="shared" si="214"/>
        <v>8235015.927696134</v>
      </c>
      <c r="BL71" s="37">
        <f t="shared" si="214"/>
        <v>8259556.6994420644</v>
      </c>
      <c r="BM71" s="37">
        <f t="shared" si="214"/>
        <v>8284097.4711879948</v>
      </c>
      <c r="BN71" s="207">
        <f t="shared" si="214"/>
        <v>8308638.2429339252</v>
      </c>
      <c r="BO71" s="37">
        <f t="shared" si="214"/>
        <v>8333179.0146798557</v>
      </c>
      <c r="BP71" s="37">
        <f t="shared" si="214"/>
        <v>8357719.7864257861</v>
      </c>
      <c r="BQ71" s="37">
        <f t="shared" si="214"/>
        <v>8382260.5581717165</v>
      </c>
      <c r="BR71" s="37">
        <f t="shared" si="214"/>
        <v>8406801.3299176469</v>
      </c>
      <c r="BS71" s="37">
        <f t="shared" si="214"/>
        <v>9515342.1016635783</v>
      </c>
      <c r="BT71" s="37">
        <f t="shared" ref="BT71:EE71" si="215">BS71+BT70</f>
        <v>9539882.8734095097</v>
      </c>
      <c r="BU71" s="37">
        <f t="shared" si="215"/>
        <v>9564423.645155441</v>
      </c>
      <c r="BV71" s="37">
        <f t="shared" si="215"/>
        <v>9590091.9852151629</v>
      </c>
      <c r="BW71" s="37">
        <f t="shared" si="215"/>
        <v>9615760.3252748847</v>
      </c>
      <c r="BX71" s="37">
        <f t="shared" si="215"/>
        <v>9641428.6653346065</v>
      </c>
      <c r="BY71" s="37">
        <f t="shared" si="215"/>
        <v>9667097.0053943284</v>
      </c>
      <c r="BZ71" s="37">
        <f t="shared" si="215"/>
        <v>9692765.3454540502</v>
      </c>
      <c r="CA71" s="37">
        <f t="shared" si="215"/>
        <v>9718433.6855137721</v>
      </c>
      <c r="CB71" s="37">
        <f t="shared" si="215"/>
        <v>9744102.0255734939</v>
      </c>
      <c r="CC71" s="37">
        <f t="shared" si="215"/>
        <v>9769770.3656332158</v>
      </c>
      <c r="CD71" s="37">
        <f t="shared" si="215"/>
        <v>9795438.7056929376</v>
      </c>
      <c r="CE71" s="37">
        <f t="shared" si="215"/>
        <v>10905107.045752659</v>
      </c>
      <c r="CF71" s="37">
        <f t="shared" si="215"/>
        <v>10930775.385812381</v>
      </c>
      <c r="CG71" s="37">
        <f t="shared" si="215"/>
        <v>10956443.725872103</v>
      </c>
      <c r="CH71" s="37">
        <f t="shared" si="215"/>
        <v>10982099.092972606</v>
      </c>
      <c r="CI71" s="37">
        <f t="shared" si="215"/>
        <v>11007754.46007311</v>
      </c>
      <c r="CJ71" s="37">
        <f t="shared" si="215"/>
        <v>11033409.827173613</v>
      </c>
      <c r="CK71" s="37">
        <f t="shared" si="215"/>
        <v>11059065.194274116</v>
      </c>
      <c r="CL71" s="37">
        <f t="shared" si="215"/>
        <v>11084720.56137462</v>
      </c>
      <c r="CM71" s="37">
        <f t="shared" si="215"/>
        <v>11110375.928475123</v>
      </c>
      <c r="CN71" s="37">
        <f t="shared" si="215"/>
        <v>11136031.295575626</v>
      </c>
      <c r="CO71" s="37">
        <f t="shared" si="215"/>
        <v>11161686.662676129</v>
      </c>
      <c r="CP71" s="37">
        <f t="shared" si="215"/>
        <v>11161686.662676129</v>
      </c>
      <c r="CQ71" s="37">
        <f t="shared" si="215"/>
        <v>12245686.662676129</v>
      </c>
      <c r="CR71" s="37">
        <f t="shared" si="215"/>
        <v>12245686.662676129</v>
      </c>
      <c r="CS71" s="37">
        <f t="shared" si="215"/>
        <v>12245686.662676129</v>
      </c>
      <c r="CT71" s="37">
        <f t="shared" si="215"/>
        <v>12245686.662676129</v>
      </c>
      <c r="CU71" s="37">
        <f t="shared" si="215"/>
        <v>12245686.662676129</v>
      </c>
      <c r="CV71" s="37">
        <f t="shared" si="215"/>
        <v>12245686.662676129</v>
      </c>
      <c r="CW71" s="37">
        <f t="shared" si="215"/>
        <v>12245686.662676129</v>
      </c>
      <c r="CX71" s="37">
        <f t="shared" si="215"/>
        <v>12245686.662676129</v>
      </c>
      <c r="CY71" s="37">
        <f t="shared" si="215"/>
        <v>12245686.662676129</v>
      </c>
      <c r="CZ71" s="37">
        <f t="shared" si="215"/>
        <v>12245686.662676129</v>
      </c>
      <c r="DA71" s="37">
        <f t="shared" si="215"/>
        <v>12245686.662676129</v>
      </c>
      <c r="DB71" s="37">
        <f t="shared" si="215"/>
        <v>12245686.662676129</v>
      </c>
      <c r="DC71" s="37">
        <f t="shared" si="215"/>
        <v>13329686.662676129</v>
      </c>
      <c r="DD71" s="37">
        <f t="shared" si="215"/>
        <v>13329686.662676129</v>
      </c>
      <c r="DE71" s="37">
        <f t="shared" si="215"/>
        <v>13329686.662676129</v>
      </c>
      <c r="DF71" s="37">
        <f t="shared" si="215"/>
        <v>13329686.662676129</v>
      </c>
      <c r="DG71" s="37">
        <f t="shared" si="215"/>
        <v>13329686.662676129</v>
      </c>
      <c r="DH71" s="37">
        <f t="shared" si="215"/>
        <v>13329686.662676129</v>
      </c>
      <c r="DI71" s="37">
        <f t="shared" si="215"/>
        <v>13329686.662676129</v>
      </c>
      <c r="DJ71" s="37">
        <f t="shared" si="215"/>
        <v>13329686.662676129</v>
      </c>
      <c r="DK71" s="37">
        <f t="shared" si="215"/>
        <v>13329686.662676129</v>
      </c>
      <c r="DL71" s="37">
        <f t="shared" si="215"/>
        <v>13329686.662676129</v>
      </c>
      <c r="DM71" s="37">
        <f t="shared" si="215"/>
        <v>13329686.662676129</v>
      </c>
      <c r="DN71" s="37">
        <f t="shared" si="215"/>
        <v>13329686.662676129</v>
      </c>
      <c r="DO71" s="37">
        <f t="shared" si="215"/>
        <v>14413686.662676129</v>
      </c>
      <c r="DP71" s="37">
        <f t="shared" si="215"/>
        <v>14413686.662676129</v>
      </c>
      <c r="DQ71" s="37">
        <f t="shared" si="215"/>
        <v>14413686.662676129</v>
      </c>
      <c r="DR71" s="37">
        <f t="shared" si="215"/>
        <v>14413686.662676129</v>
      </c>
      <c r="DS71" s="37">
        <f t="shared" si="215"/>
        <v>14413686.662676129</v>
      </c>
      <c r="DT71" s="37">
        <f t="shared" si="215"/>
        <v>14413686.662676129</v>
      </c>
      <c r="DU71" s="37">
        <f t="shared" si="215"/>
        <v>14413686.662676129</v>
      </c>
      <c r="DV71" s="37">
        <f t="shared" si="215"/>
        <v>14413686.662676129</v>
      </c>
      <c r="DW71" s="37">
        <f t="shared" si="215"/>
        <v>14413686.662676129</v>
      </c>
      <c r="DX71" s="37">
        <f t="shared" si="215"/>
        <v>14413686.662676129</v>
      </c>
      <c r="DY71" s="37">
        <f t="shared" si="215"/>
        <v>14413686.662676129</v>
      </c>
      <c r="DZ71" s="37">
        <f t="shared" si="215"/>
        <v>14413686.662676129</v>
      </c>
      <c r="EA71" s="37">
        <f t="shared" si="215"/>
        <v>15497686.662676129</v>
      </c>
      <c r="EB71" s="37">
        <f t="shared" si="215"/>
        <v>15497686.662676129</v>
      </c>
      <c r="EC71" s="37">
        <f t="shared" si="215"/>
        <v>15497686.662676129</v>
      </c>
      <c r="ED71" s="37">
        <f t="shared" si="215"/>
        <v>15497686.662676129</v>
      </c>
      <c r="EE71" s="37">
        <f t="shared" si="215"/>
        <v>15497686.662676129</v>
      </c>
      <c r="EF71" s="37">
        <f t="shared" ref="EF71:GQ71" si="216">EE71+EF70</f>
        <v>15497686.662676129</v>
      </c>
      <c r="EG71" s="37">
        <f t="shared" si="216"/>
        <v>15497686.662676129</v>
      </c>
      <c r="EH71" s="37">
        <f t="shared" si="216"/>
        <v>15497686.662676129</v>
      </c>
      <c r="EI71" s="37">
        <f t="shared" si="216"/>
        <v>15497686.662676129</v>
      </c>
      <c r="EJ71" s="37">
        <f t="shared" si="216"/>
        <v>15497686.662676129</v>
      </c>
      <c r="EK71" s="37">
        <f t="shared" si="216"/>
        <v>15497686.662676129</v>
      </c>
      <c r="EL71" s="37">
        <f t="shared" si="216"/>
        <v>15497686.662676129</v>
      </c>
      <c r="EM71" s="37">
        <f t="shared" si="216"/>
        <v>16581686.662676129</v>
      </c>
      <c r="EN71" s="37">
        <f t="shared" si="216"/>
        <v>16581686.662676129</v>
      </c>
      <c r="EO71" s="37">
        <f t="shared" si="216"/>
        <v>16581686.662676129</v>
      </c>
      <c r="EP71" s="37">
        <f t="shared" si="216"/>
        <v>16581686.662676129</v>
      </c>
      <c r="EQ71" s="37">
        <f t="shared" si="216"/>
        <v>16581686.662676129</v>
      </c>
      <c r="ER71" s="37">
        <f t="shared" si="216"/>
        <v>16581686.662676129</v>
      </c>
      <c r="ES71" s="37">
        <f t="shared" si="216"/>
        <v>16581686.662676129</v>
      </c>
      <c r="ET71" s="37">
        <f t="shared" si="216"/>
        <v>16581686.662676129</v>
      </c>
      <c r="EU71" s="37">
        <f t="shared" si="216"/>
        <v>16581686.662676129</v>
      </c>
      <c r="EV71" s="37">
        <f t="shared" si="216"/>
        <v>16581686.662676129</v>
      </c>
      <c r="EW71" s="37">
        <f t="shared" si="216"/>
        <v>16581686.662676129</v>
      </c>
      <c r="EX71" s="37">
        <f t="shared" si="216"/>
        <v>16581686.662676129</v>
      </c>
      <c r="EY71" s="37">
        <f t="shared" si="216"/>
        <v>17665686.662676129</v>
      </c>
      <c r="EZ71" s="37">
        <f t="shared" si="216"/>
        <v>17665686.662676129</v>
      </c>
      <c r="FA71" s="37">
        <f t="shared" si="216"/>
        <v>20917686.662676129</v>
      </c>
      <c r="FB71" s="37">
        <f t="shared" si="216"/>
        <v>20917686.662676129</v>
      </c>
      <c r="FC71" s="37">
        <f t="shared" si="216"/>
        <v>20917686.662676129</v>
      </c>
      <c r="FD71" s="37">
        <f t="shared" si="216"/>
        <v>20917686.662676129</v>
      </c>
      <c r="FE71" s="37">
        <f t="shared" si="216"/>
        <v>20917686.662676129</v>
      </c>
      <c r="FF71" s="37">
        <f t="shared" si="216"/>
        <v>20917686.662676129</v>
      </c>
      <c r="FG71" s="37">
        <f t="shared" si="216"/>
        <v>20917686.662676129</v>
      </c>
      <c r="FH71" s="37">
        <f t="shared" si="216"/>
        <v>20917686.662676129</v>
      </c>
      <c r="FI71" s="37">
        <f t="shared" si="216"/>
        <v>20917686.662676129</v>
      </c>
      <c r="FJ71" s="37">
        <f t="shared" si="216"/>
        <v>20917686.662676129</v>
      </c>
      <c r="FK71" s="37">
        <f t="shared" si="216"/>
        <v>20917686.662676129</v>
      </c>
      <c r="FL71" s="37">
        <f t="shared" si="216"/>
        <v>20917686.662676129</v>
      </c>
      <c r="FM71" s="37">
        <f t="shared" si="216"/>
        <v>20917686.662676129</v>
      </c>
      <c r="FN71" s="37">
        <f t="shared" si="216"/>
        <v>20917686.662676129</v>
      </c>
      <c r="FO71" s="37">
        <f t="shared" si="216"/>
        <v>20917686.662676129</v>
      </c>
      <c r="FP71" s="37">
        <f t="shared" si="216"/>
        <v>20917686.662676129</v>
      </c>
      <c r="FQ71" s="37">
        <f t="shared" si="216"/>
        <v>20917686.662676129</v>
      </c>
      <c r="FR71" s="37">
        <f t="shared" si="216"/>
        <v>20917686.662676129</v>
      </c>
      <c r="FS71" s="37">
        <f t="shared" si="216"/>
        <v>20917686.662676129</v>
      </c>
      <c r="FT71" s="37">
        <f t="shared" si="216"/>
        <v>20917686.662676129</v>
      </c>
      <c r="FU71" s="37">
        <f t="shared" si="216"/>
        <v>20917686.662676129</v>
      </c>
      <c r="FV71" s="37">
        <f t="shared" si="216"/>
        <v>20917686.662676129</v>
      </c>
      <c r="FW71" s="37">
        <f t="shared" si="216"/>
        <v>20917686.662676129</v>
      </c>
      <c r="FX71" s="37">
        <f t="shared" si="216"/>
        <v>20917686.662676129</v>
      </c>
      <c r="FY71" s="37">
        <f t="shared" si="216"/>
        <v>20917686.662676129</v>
      </c>
      <c r="FZ71" s="37">
        <f t="shared" si="216"/>
        <v>20917686.662676129</v>
      </c>
      <c r="GA71" s="37">
        <f t="shared" si="216"/>
        <v>20917686.662676129</v>
      </c>
      <c r="GB71" s="37">
        <f t="shared" si="216"/>
        <v>20917686.662676129</v>
      </c>
      <c r="GC71" s="37">
        <f t="shared" si="216"/>
        <v>20917686.662676129</v>
      </c>
      <c r="GD71" s="37">
        <f t="shared" si="216"/>
        <v>20917686.662676129</v>
      </c>
      <c r="GE71" s="37">
        <f t="shared" si="216"/>
        <v>20917686.662676129</v>
      </c>
      <c r="GF71" s="37">
        <f t="shared" si="216"/>
        <v>20917686.662676129</v>
      </c>
      <c r="GG71" s="37">
        <f t="shared" si="216"/>
        <v>20917686.662676129</v>
      </c>
      <c r="GH71" s="37">
        <f t="shared" si="216"/>
        <v>20917686.662676129</v>
      </c>
      <c r="GI71" s="37">
        <f t="shared" si="216"/>
        <v>20917686.662676129</v>
      </c>
      <c r="GJ71" s="37">
        <f t="shared" si="216"/>
        <v>20917686.662676129</v>
      </c>
      <c r="GK71" s="37">
        <f t="shared" si="216"/>
        <v>20917686.662676129</v>
      </c>
      <c r="GL71" s="37">
        <f t="shared" si="216"/>
        <v>20917686.662676129</v>
      </c>
      <c r="GM71" s="37">
        <f t="shared" si="216"/>
        <v>20917686.662676129</v>
      </c>
      <c r="GN71" s="37">
        <f t="shared" si="216"/>
        <v>20917686.662676129</v>
      </c>
      <c r="GO71" s="37">
        <f t="shared" si="216"/>
        <v>20917686.662676129</v>
      </c>
      <c r="GP71" s="37">
        <f t="shared" si="216"/>
        <v>20917686.662676129</v>
      </c>
      <c r="GQ71" s="37">
        <f t="shared" si="216"/>
        <v>20917686.662676129</v>
      </c>
      <c r="GR71" s="37">
        <f t="shared" ref="GR71:JC71" si="217">GQ71+GR70</f>
        <v>20917686.662676129</v>
      </c>
      <c r="GS71" s="37">
        <f t="shared" si="217"/>
        <v>20917686.662676129</v>
      </c>
      <c r="GT71" s="37">
        <f t="shared" si="217"/>
        <v>20917686.662676129</v>
      </c>
      <c r="GU71" s="37">
        <f t="shared" si="217"/>
        <v>20917686.662676129</v>
      </c>
      <c r="GV71" s="37">
        <f t="shared" si="217"/>
        <v>20917686.662676129</v>
      </c>
      <c r="GW71" s="37">
        <f t="shared" si="217"/>
        <v>20917686.662676129</v>
      </c>
      <c r="GX71" s="37">
        <f t="shared" si="217"/>
        <v>20917686.662676129</v>
      </c>
      <c r="GY71" s="37">
        <f t="shared" si="217"/>
        <v>20917686.662676129</v>
      </c>
      <c r="GZ71" s="37">
        <f t="shared" si="217"/>
        <v>20917686.662676129</v>
      </c>
      <c r="HA71" s="37">
        <f t="shared" si="217"/>
        <v>20917686.662676129</v>
      </c>
      <c r="HB71" s="37">
        <f t="shared" si="217"/>
        <v>20917686.662676129</v>
      </c>
      <c r="HC71" s="37">
        <f t="shared" si="217"/>
        <v>20917686.662676129</v>
      </c>
      <c r="HD71" s="37">
        <f t="shared" si="217"/>
        <v>20917686.662676129</v>
      </c>
      <c r="HE71" s="37">
        <f t="shared" si="217"/>
        <v>20917686.662676129</v>
      </c>
      <c r="HF71" s="37">
        <f t="shared" si="217"/>
        <v>20917686.662676129</v>
      </c>
      <c r="HG71" s="37">
        <f t="shared" si="217"/>
        <v>20917686.662676129</v>
      </c>
      <c r="HH71" s="37">
        <f t="shared" si="217"/>
        <v>20917686.662676129</v>
      </c>
      <c r="HI71" s="37">
        <f t="shared" si="217"/>
        <v>20917686.662676129</v>
      </c>
      <c r="HJ71" s="37">
        <f t="shared" si="217"/>
        <v>20917686.662676129</v>
      </c>
      <c r="HK71" s="37">
        <f t="shared" si="217"/>
        <v>20917686.662676129</v>
      </c>
      <c r="HL71" s="37">
        <f t="shared" si="217"/>
        <v>20917686.662676129</v>
      </c>
      <c r="HM71" s="37">
        <f t="shared" si="217"/>
        <v>20917686.662676129</v>
      </c>
      <c r="HN71" s="37">
        <f t="shared" si="217"/>
        <v>20917686.662676129</v>
      </c>
      <c r="HO71" s="37">
        <f t="shared" si="217"/>
        <v>20917686.662676129</v>
      </c>
      <c r="HP71" s="37">
        <f t="shared" si="217"/>
        <v>20917686.662676129</v>
      </c>
      <c r="HQ71" s="37">
        <f t="shared" si="217"/>
        <v>20917686.662676129</v>
      </c>
      <c r="HR71" s="37">
        <f t="shared" si="217"/>
        <v>20917686.662676129</v>
      </c>
      <c r="HS71" s="37">
        <f t="shared" si="217"/>
        <v>20917686.662676129</v>
      </c>
      <c r="HT71" s="37">
        <f t="shared" si="217"/>
        <v>20917686.662676129</v>
      </c>
      <c r="HU71" s="37">
        <f t="shared" si="217"/>
        <v>20917686.662676129</v>
      </c>
      <c r="HV71" s="37">
        <f t="shared" si="217"/>
        <v>20917686.662676129</v>
      </c>
      <c r="HW71" s="37">
        <f t="shared" si="217"/>
        <v>20917686.662676129</v>
      </c>
      <c r="HX71" s="37">
        <f t="shared" si="217"/>
        <v>20917686.662676129</v>
      </c>
      <c r="HY71" s="37">
        <f t="shared" si="217"/>
        <v>20917686.662676129</v>
      </c>
      <c r="HZ71" s="37">
        <f t="shared" si="217"/>
        <v>20917686.662676129</v>
      </c>
      <c r="IA71" s="37">
        <f t="shared" si="217"/>
        <v>20917686.662676129</v>
      </c>
      <c r="IB71" s="37">
        <f t="shared" si="217"/>
        <v>20917686.662676129</v>
      </c>
      <c r="IC71" s="37">
        <f t="shared" si="217"/>
        <v>20917686.662676129</v>
      </c>
      <c r="ID71" s="37">
        <f t="shared" si="217"/>
        <v>20917686.662676129</v>
      </c>
      <c r="IE71" s="37">
        <f t="shared" si="217"/>
        <v>20917686.662676129</v>
      </c>
      <c r="IF71" s="37">
        <f t="shared" si="217"/>
        <v>20917686.662676129</v>
      </c>
      <c r="IG71" s="37">
        <f t="shared" si="217"/>
        <v>20917686.662676129</v>
      </c>
      <c r="IH71" s="37">
        <f t="shared" si="217"/>
        <v>20917686.662676129</v>
      </c>
      <c r="II71" s="37">
        <f t="shared" si="217"/>
        <v>20917686.662676129</v>
      </c>
      <c r="IJ71" s="37">
        <f t="shared" si="217"/>
        <v>20917686.662676129</v>
      </c>
      <c r="IK71" s="37">
        <f t="shared" si="217"/>
        <v>20917686.662676129</v>
      </c>
      <c r="IL71" s="37">
        <f t="shared" si="217"/>
        <v>20917686.662676129</v>
      </c>
      <c r="IM71" s="37">
        <f t="shared" si="217"/>
        <v>20917686.662676129</v>
      </c>
      <c r="IN71" s="37">
        <f t="shared" si="217"/>
        <v>20917686.662676129</v>
      </c>
      <c r="IO71" s="37">
        <f t="shared" si="217"/>
        <v>20917686.662676129</v>
      </c>
      <c r="IP71" s="37">
        <f t="shared" si="217"/>
        <v>20917686.662676129</v>
      </c>
      <c r="IQ71" s="37">
        <f t="shared" si="217"/>
        <v>20917686.662676129</v>
      </c>
      <c r="IR71" s="37">
        <f t="shared" si="217"/>
        <v>20917686.662676129</v>
      </c>
      <c r="IS71" s="37">
        <f t="shared" si="217"/>
        <v>20917686.662676129</v>
      </c>
      <c r="IT71" s="37">
        <f t="shared" si="217"/>
        <v>20917686.662676129</v>
      </c>
      <c r="IU71" s="37">
        <f t="shared" si="217"/>
        <v>20917686.662676129</v>
      </c>
      <c r="IV71" s="37">
        <f t="shared" si="217"/>
        <v>20917686.662676129</v>
      </c>
      <c r="IW71" s="37">
        <f t="shared" si="217"/>
        <v>20917686.662676129</v>
      </c>
      <c r="IX71" s="37">
        <f t="shared" si="217"/>
        <v>20917686.662676129</v>
      </c>
      <c r="IY71" s="37">
        <f t="shared" si="217"/>
        <v>20917686.662676129</v>
      </c>
      <c r="IZ71" s="37">
        <f t="shared" si="217"/>
        <v>20917686.662676129</v>
      </c>
      <c r="JA71" s="37">
        <f t="shared" si="217"/>
        <v>20917686.662676129</v>
      </c>
      <c r="JB71" s="37">
        <f t="shared" si="217"/>
        <v>20917686.662676129</v>
      </c>
      <c r="JC71" s="37">
        <f t="shared" si="217"/>
        <v>20917686.662676129</v>
      </c>
      <c r="JD71" s="37">
        <f t="shared" ref="JD71:KG71" si="218">JC71+JD70</f>
        <v>20917686.662676129</v>
      </c>
      <c r="JE71" s="37">
        <f t="shared" si="218"/>
        <v>20917686.662676129</v>
      </c>
      <c r="JF71" s="37">
        <f t="shared" si="218"/>
        <v>20917686.662676129</v>
      </c>
      <c r="JG71" s="37">
        <f t="shared" si="218"/>
        <v>20917686.662676129</v>
      </c>
      <c r="JH71" s="37">
        <f t="shared" si="218"/>
        <v>20917686.662676129</v>
      </c>
      <c r="JI71" s="37">
        <f t="shared" si="218"/>
        <v>20917686.662676129</v>
      </c>
      <c r="JJ71" s="37">
        <f t="shared" si="218"/>
        <v>20917686.662676129</v>
      </c>
      <c r="JK71" s="37">
        <f t="shared" si="218"/>
        <v>20917686.662676129</v>
      </c>
      <c r="JL71" s="37">
        <f t="shared" si="218"/>
        <v>20917686.662676129</v>
      </c>
      <c r="JM71" s="37">
        <f t="shared" si="218"/>
        <v>20917686.662676129</v>
      </c>
      <c r="JN71" s="37">
        <f t="shared" si="218"/>
        <v>20917686.662676129</v>
      </c>
      <c r="JO71" s="37">
        <f t="shared" si="218"/>
        <v>20917686.662676129</v>
      </c>
      <c r="JP71" s="37">
        <f t="shared" si="218"/>
        <v>20917686.662676129</v>
      </c>
      <c r="JQ71" s="37">
        <f t="shared" si="218"/>
        <v>20917686.662676129</v>
      </c>
      <c r="JR71" s="37">
        <f t="shared" si="218"/>
        <v>20917686.662676129</v>
      </c>
      <c r="JS71" s="37">
        <f t="shared" si="218"/>
        <v>20917686.662676129</v>
      </c>
      <c r="JT71" s="37">
        <f t="shared" si="218"/>
        <v>20917686.662676129</v>
      </c>
      <c r="JU71" s="37">
        <f t="shared" si="218"/>
        <v>20917686.662676129</v>
      </c>
      <c r="JV71" s="37">
        <f t="shared" si="218"/>
        <v>20917686.662676129</v>
      </c>
      <c r="JW71" s="37">
        <f t="shared" si="218"/>
        <v>20917686.662676129</v>
      </c>
      <c r="JX71" s="37">
        <f t="shared" si="218"/>
        <v>20917686.662676129</v>
      </c>
      <c r="JY71" s="37">
        <f t="shared" si="218"/>
        <v>20917686.662676129</v>
      </c>
      <c r="JZ71" s="37">
        <f t="shared" si="218"/>
        <v>20917686.662676129</v>
      </c>
      <c r="KA71" s="37">
        <f t="shared" si="218"/>
        <v>20917686.662676129</v>
      </c>
      <c r="KB71" s="37">
        <f t="shared" si="218"/>
        <v>20917686.662676129</v>
      </c>
      <c r="KC71" s="37">
        <f t="shared" si="218"/>
        <v>20917686.662676129</v>
      </c>
      <c r="KD71" s="37">
        <f t="shared" si="218"/>
        <v>20917686.662676129</v>
      </c>
      <c r="KE71" s="37">
        <f t="shared" si="218"/>
        <v>20917686.662676129</v>
      </c>
      <c r="KF71" s="37">
        <f t="shared" si="218"/>
        <v>20917686.662676129</v>
      </c>
      <c r="KG71" s="38">
        <f t="shared" si="218"/>
        <v>20917686.662676129</v>
      </c>
    </row>
    <row r="72" spans="1:293" s="1" customFormat="1" outlineLevel="1">
      <c r="B72" s="491" t="s">
        <v>148</v>
      </c>
      <c r="C72" s="59" t="s">
        <v>712</v>
      </c>
      <c r="D72" s="48">
        <f t="shared" ref="D72:D76" si="219">BN72</f>
        <v>18424.028045722604</v>
      </c>
      <c r="E72" s="33">
        <f t="shared" ref="E72:BP72" si="220">E15</f>
        <v>0</v>
      </c>
      <c r="F72" s="34">
        <f t="shared" si="220"/>
        <v>16284.863655147199</v>
      </c>
      <c r="G72" s="34">
        <f t="shared" si="220"/>
        <v>18467.727284672801</v>
      </c>
      <c r="H72" s="34">
        <f t="shared" si="220"/>
        <v>18410.3039994836</v>
      </c>
      <c r="I72" s="34">
        <f t="shared" si="220"/>
        <v>23018.453925152498</v>
      </c>
      <c r="J72" s="34">
        <f t="shared" si="220"/>
        <v>21517.785995641701</v>
      </c>
      <c r="K72" s="34">
        <f t="shared" si="220"/>
        <v>21810.213865367201</v>
      </c>
      <c r="L72" s="34">
        <f t="shared" si="220"/>
        <v>21749.376114896699</v>
      </c>
      <c r="M72" s="34">
        <f t="shared" si="220"/>
        <v>21497.844647854599</v>
      </c>
      <c r="N72" s="34">
        <f t="shared" si="220"/>
        <v>23251.710788885801</v>
      </c>
      <c r="O72" s="34">
        <f t="shared" si="220"/>
        <v>25682.0200757893</v>
      </c>
      <c r="P72" s="34">
        <f t="shared" si="220"/>
        <v>22724.147733816098</v>
      </c>
      <c r="Q72" s="34">
        <f t="shared" si="220"/>
        <v>22541.135409418199</v>
      </c>
      <c r="R72" s="34">
        <f t="shared" si="220"/>
        <v>18562.573496127799</v>
      </c>
      <c r="S72" s="34">
        <f t="shared" si="220"/>
        <v>18705.958087775201</v>
      </c>
      <c r="T72" s="34">
        <f t="shared" si="220"/>
        <v>17192.3035472464</v>
      </c>
      <c r="U72" s="34">
        <f t="shared" si="220"/>
        <v>17782.391084761199</v>
      </c>
      <c r="V72" s="34">
        <f t="shared" si="220"/>
        <v>15688.753799570301</v>
      </c>
      <c r="W72" s="34">
        <f t="shared" si="220"/>
        <v>11325.9956648957</v>
      </c>
      <c r="X72" s="34">
        <f t="shared" si="220"/>
        <v>7577.2543395761704</v>
      </c>
      <c r="Y72" s="34">
        <f t="shared" si="220"/>
        <v>6904.2770748070097</v>
      </c>
      <c r="Z72" s="34">
        <f t="shared" si="220"/>
        <v>9445.3141999108593</v>
      </c>
      <c r="AA72" s="34">
        <f t="shared" si="220"/>
        <v>11909.386199357399</v>
      </c>
      <c r="AB72" s="34">
        <f t="shared" si="220"/>
        <v>12403.405390170999</v>
      </c>
      <c r="AC72" s="34">
        <f t="shared" si="220"/>
        <v>14101.359624286901</v>
      </c>
      <c r="AD72" s="34">
        <f t="shared" si="220"/>
        <v>18541.3114130143</v>
      </c>
      <c r="AE72" s="34">
        <f t="shared" si="220"/>
        <v>21470.0378906941</v>
      </c>
      <c r="AF72" s="34">
        <f t="shared" si="220"/>
        <v>19148.289674802199</v>
      </c>
      <c r="AG72" s="34">
        <f t="shared" si="220"/>
        <v>17059.725791918201</v>
      </c>
      <c r="AH72" s="34">
        <f t="shared" si="220"/>
        <v>18107.340371701699</v>
      </c>
      <c r="AI72" s="34">
        <f t="shared" si="220"/>
        <v>15259.2509830402</v>
      </c>
      <c r="AJ72" s="34">
        <f t="shared" si="220"/>
        <v>17272.551399757602</v>
      </c>
      <c r="AK72" s="34">
        <f t="shared" si="220"/>
        <v>20318.504450192799</v>
      </c>
      <c r="AL72" s="34">
        <f t="shared" si="220"/>
        <v>15687.5711817053</v>
      </c>
      <c r="AM72" s="34">
        <f t="shared" si="220"/>
        <v>20737.407822322799</v>
      </c>
      <c r="AN72" s="34">
        <f t="shared" si="220"/>
        <v>17345.155068760199</v>
      </c>
      <c r="AO72" s="34">
        <f t="shared" si="220"/>
        <v>20285.2207743488</v>
      </c>
      <c r="AP72" s="34">
        <f t="shared" si="220"/>
        <v>17868.481226006901</v>
      </c>
      <c r="AQ72" s="34">
        <f t="shared" si="220"/>
        <v>18998.159510379301</v>
      </c>
      <c r="AR72" s="34">
        <f t="shared" si="220"/>
        <v>17017.099999999999</v>
      </c>
      <c r="AS72" s="34">
        <f t="shared" si="220"/>
        <v>17351.730016166937</v>
      </c>
      <c r="AT72" s="34">
        <f t="shared" si="220"/>
        <v>16729.234439519336</v>
      </c>
      <c r="AU72" s="34">
        <f t="shared" si="220"/>
        <v>15690.091609243491</v>
      </c>
      <c r="AV72" s="34">
        <f t="shared" si="220"/>
        <v>19261.962618244357</v>
      </c>
      <c r="AW72" s="34">
        <f t="shared" si="220"/>
        <v>17146.865950480693</v>
      </c>
      <c r="AX72" s="34">
        <f t="shared" si="220"/>
        <v>19490.550077476433</v>
      </c>
      <c r="AY72" s="34">
        <f t="shared" si="220"/>
        <v>20611.172943985479</v>
      </c>
      <c r="AZ72" s="34">
        <f t="shared" si="220"/>
        <v>19489.6485136355</v>
      </c>
      <c r="BA72" s="34">
        <f t="shared" si="220"/>
        <v>23482.103510593301</v>
      </c>
      <c r="BB72" s="34">
        <f t="shared" si="220"/>
        <v>18293.398534842872</v>
      </c>
      <c r="BC72" s="34">
        <f t="shared" si="220"/>
        <v>19387.485582018573</v>
      </c>
      <c r="BD72" s="34">
        <f t="shared" si="220"/>
        <v>19387.485582018573</v>
      </c>
      <c r="BE72" s="34">
        <f t="shared" si="220"/>
        <v>17045.334924329069</v>
      </c>
      <c r="BF72" s="34">
        <f t="shared" si="220"/>
        <v>16187.434574332699</v>
      </c>
      <c r="BG72" s="34">
        <f t="shared" si="220"/>
        <v>17298.374950596211</v>
      </c>
      <c r="BH72" s="34">
        <f t="shared" si="220"/>
        <v>18857</v>
      </c>
      <c r="BI72" s="34">
        <f t="shared" si="220"/>
        <v>19260</v>
      </c>
      <c r="BJ72" s="34">
        <f t="shared" si="220"/>
        <v>19393</v>
      </c>
      <c r="BK72" s="34">
        <f t="shared" si="220"/>
        <v>20430</v>
      </c>
      <c r="BL72" s="34">
        <f t="shared" si="220"/>
        <v>19649.662031575514</v>
      </c>
      <c r="BM72" s="34">
        <f t="shared" si="220"/>
        <v>22309.695066064643</v>
      </c>
      <c r="BN72" s="206">
        <f t="shared" si="220"/>
        <v>18424.028045722604</v>
      </c>
      <c r="BO72" s="34">
        <f t="shared" si="220"/>
        <v>18559.576249999998</v>
      </c>
      <c r="BP72" s="34">
        <f t="shared" si="220"/>
        <v>17486.47</v>
      </c>
      <c r="BQ72" s="34">
        <f t="shared" ref="BQ72:EB72" si="221">BQ15</f>
        <v>0</v>
      </c>
      <c r="BR72" s="34">
        <f t="shared" si="221"/>
        <v>0</v>
      </c>
      <c r="BS72" s="34">
        <f t="shared" si="221"/>
        <v>0</v>
      </c>
      <c r="BT72" s="34">
        <f t="shared" si="221"/>
        <v>0</v>
      </c>
      <c r="BU72" s="34">
        <f t="shared" si="221"/>
        <v>0</v>
      </c>
      <c r="BV72" s="34">
        <f t="shared" si="221"/>
        <v>0</v>
      </c>
      <c r="BW72" s="34">
        <f t="shared" si="221"/>
        <v>0</v>
      </c>
      <c r="BX72" s="34">
        <f t="shared" si="221"/>
        <v>0</v>
      </c>
      <c r="BY72" s="34">
        <f t="shared" si="221"/>
        <v>0</v>
      </c>
      <c r="BZ72" s="34">
        <f t="shared" si="221"/>
        <v>0</v>
      </c>
      <c r="CA72" s="34">
        <f t="shared" si="221"/>
        <v>0</v>
      </c>
      <c r="CB72" s="34">
        <f t="shared" si="221"/>
        <v>0</v>
      </c>
      <c r="CC72" s="34">
        <f t="shared" si="221"/>
        <v>0</v>
      </c>
      <c r="CD72" s="34">
        <f t="shared" si="221"/>
        <v>0</v>
      </c>
      <c r="CE72" s="34">
        <f t="shared" si="221"/>
        <v>0</v>
      </c>
      <c r="CF72" s="34">
        <f t="shared" si="221"/>
        <v>0</v>
      </c>
      <c r="CG72" s="34">
        <f t="shared" si="221"/>
        <v>0</v>
      </c>
      <c r="CH72" s="34">
        <f t="shared" si="221"/>
        <v>0</v>
      </c>
      <c r="CI72" s="34">
        <f t="shared" si="221"/>
        <v>0</v>
      </c>
      <c r="CJ72" s="34">
        <f t="shared" si="221"/>
        <v>0</v>
      </c>
      <c r="CK72" s="34">
        <f t="shared" si="221"/>
        <v>0</v>
      </c>
      <c r="CL72" s="34">
        <f t="shared" si="221"/>
        <v>0</v>
      </c>
      <c r="CM72" s="34">
        <f t="shared" si="221"/>
        <v>0</v>
      </c>
      <c r="CN72" s="34">
        <f t="shared" si="221"/>
        <v>0</v>
      </c>
      <c r="CO72" s="34">
        <f t="shared" si="221"/>
        <v>0</v>
      </c>
      <c r="CP72" s="34">
        <f t="shared" si="221"/>
        <v>0</v>
      </c>
      <c r="CQ72" s="34">
        <f t="shared" si="221"/>
        <v>0</v>
      </c>
      <c r="CR72" s="34">
        <f t="shared" si="221"/>
        <v>0</v>
      </c>
      <c r="CS72" s="34">
        <f t="shared" si="221"/>
        <v>0</v>
      </c>
      <c r="CT72" s="34">
        <f t="shared" si="221"/>
        <v>0</v>
      </c>
      <c r="CU72" s="34">
        <f t="shared" si="221"/>
        <v>0</v>
      </c>
      <c r="CV72" s="34">
        <f t="shared" si="221"/>
        <v>0</v>
      </c>
      <c r="CW72" s="34">
        <f t="shared" si="221"/>
        <v>0</v>
      </c>
      <c r="CX72" s="34">
        <f t="shared" si="221"/>
        <v>0</v>
      </c>
      <c r="CY72" s="34">
        <f t="shared" si="221"/>
        <v>0</v>
      </c>
      <c r="CZ72" s="34">
        <f t="shared" si="221"/>
        <v>0</v>
      </c>
      <c r="DA72" s="34">
        <f t="shared" si="221"/>
        <v>0</v>
      </c>
      <c r="DB72" s="34">
        <f t="shared" si="221"/>
        <v>0</v>
      </c>
      <c r="DC72" s="34">
        <f t="shared" si="221"/>
        <v>0</v>
      </c>
      <c r="DD72" s="34">
        <f t="shared" si="221"/>
        <v>0</v>
      </c>
      <c r="DE72" s="34">
        <f t="shared" si="221"/>
        <v>0</v>
      </c>
      <c r="DF72" s="34">
        <f t="shared" si="221"/>
        <v>0</v>
      </c>
      <c r="DG72" s="34">
        <f t="shared" si="221"/>
        <v>0</v>
      </c>
      <c r="DH72" s="34">
        <f t="shared" si="221"/>
        <v>0</v>
      </c>
      <c r="DI72" s="34">
        <f t="shared" si="221"/>
        <v>0</v>
      </c>
      <c r="DJ72" s="34">
        <f t="shared" si="221"/>
        <v>0</v>
      </c>
      <c r="DK72" s="34">
        <f t="shared" si="221"/>
        <v>0</v>
      </c>
      <c r="DL72" s="34">
        <f t="shared" si="221"/>
        <v>0</v>
      </c>
      <c r="DM72" s="34">
        <f t="shared" si="221"/>
        <v>0</v>
      </c>
      <c r="DN72" s="34">
        <f t="shared" si="221"/>
        <v>0</v>
      </c>
      <c r="DO72" s="34">
        <f t="shared" si="221"/>
        <v>0</v>
      </c>
      <c r="DP72" s="34">
        <f t="shared" si="221"/>
        <v>0</v>
      </c>
      <c r="DQ72" s="34">
        <f t="shared" si="221"/>
        <v>0</v>
      </c>
      <c r="DR72" s="34">
        <f t="shared" si="221"/>
        <v>0</v>
      </c>
      <c r="DS72" s="34">
        <f t="shared" si="221"/>
        <v>0</v>
      </c>
      <c r="DT72" s="34">
        <f t="shared" si="221"/>
        <v>0</v>
      </c>
      <c r="DU72" s="34">
        <f t="shared" si="221"/>
        <v>0</v>
      </c>
      <c r="DV72" s="34">
        <f t="shared" si="221"/>
        <v>0</v>
      </c>
      <c r="DW72" s="34">
        <f t="shared" si="221"/>
        <v>0</v>
      </c>
      <c r="DX72" s="34">
        <f t="shared" si="221"/>
        <v>0</v>
      </c>
      <c r="DY72" s="34">
        <f t="shared" si="221"/>
        <v>0</v>
      </c>
      <c r="DZ72" s="34">
        <f t="shared" si="221"/>
        <v>0</v>
      </c>
      <c r="EA72" s="34">
        <f t="shared" si="221"/>
        <v>0</v>
      </c>
      <c r="EB72" s="34">
        <f t="shared" si="221"/>
        <v>0</v>
      </c>
      <c r="EC72" s="34">
        <f t="shared" ref="EC72:GN72" si="222">EC15</f>
        <v>0</v>
      </c>
      <c r="ED72" s="34">
        <f t="shared" si="222"/>
        <v>0</v>
      </c>
      <c r="EE72" s="34">
        <f t="shared" si="222"/>
        <v>0</v>
      </c>
      <c r="EF72" s="34">
        <f t="shared" si="222"/>
        <v>0</v>
      </c>
      <c r="EG72" s="34">
        <f t="shared" si="222"/>
        <v>0</v>
      </c>
      <c r="EH72" s="34">
        <f t="shared" si="222"/>
        <v>0</v>
      </c>
      <c r="EI72" s="34">
        <f t="shared" si="222"/>
        <v>0</v>
      </c>
      <c r="EJ72" s="34">
        <f t="shared" si="222"/>
        <v>0</v>
      </c>
      <c r="EK72" s="34">
        <f t="shared" si="222"/>
        <v>0</v>
      </c>
      <c r="EL72" s="34">
        <f t="shared" si="222"/>
        <v>0</v>
      </c>
      <c r="EM72" s="34">
        <f t="shared" si="222"/>
        <v>0</v>
      </c>
      <c r="EN72" s="34">
        <f t="shared" si="222"/>
        <v>0</v>
      </c>
      <c r="EO72" s="34">
        <f t="shared" si="222"/>
        <v>0</v>
      </c>
      <c r="EP72" s="34">
        <f t="shared" si="222"/>
        <v>0</v>
      </c>
      <c r="EQ72" s="34">
        <f t="shared" si="222"/>
        <v>0</v>
      </c>
      <c r="ER72" s="34">
        <f t="shared" si="222"/>
        <v>0</v>
      </c>
      <c r="ES72" s="34">
        <f t="shared" si="222"/>
        <v>0</v>
      </c>
      <c r="ET72" s="34">
        <f t="shared" si="222"/>
        <v>0</v>
      </c>
      <c r="EU72" s="34">
        <f t="shared" si="222"/>
        <v>0</v>
      </c>
      <c r="EV72" s="34">
        <f t="shared" si="222"/>
        <v>0</v>
      </c>
      <c r="EW72" s="34">
        <f t="shared" si="222"/>
        <v>0</v>
      </c>
      <c r="EX72" s="34">
        <f t="shared" si="222"/>
        <v>0</v>
      </c>
      <c r="EY72" s="34">
        <f t="shared" si="222"/>
        <v>0</v>
      </c>
      <c r="EZ72" s="34">
        <f t="shared" si="222"/>
        <v>0</v>
      </c>
      <c r="FA72" s="34">
        <f t="shared" si="222"/>
        <v>0</v>
      </c>
      <c r="FB72" s="34">
        <f t="shared" si="222"/>
        <v>0</v>
      </c>
      <c r="FC72" s="34">
        <f t="shared" si="222"/>
        <v>0</v>
      </c>
      <c r="FD72" s="34">
        <f t="shared" si="222"/>
        <v>0</v>
      </c>
      <c r="FE72" s="34">
        <f t="shared" si="222"/>
        <v>0</v>
      </c>
      <c r="FF72" s="34">
        <f t="shared" si="222"/>
        <v>0</v>
      </c>
      <c r="FG72" s="34">
        <f t="shared" si="222"/>
        <v>0</v>
      </c>
      <c r="FH72" s="34">
        <f t="shared" si="222"/>
        <v>0</v>
      </c>
      <c r="FI72" s="34">
        <f t="shared" si="222"/>
        <v>0</v>
      </c>
      <c r="FJ72" s="34">
        <f t="shared" si="222"/>
        <v>0</v>
      </c>
      <c r="FK72" s="34">
        <f t="shared" si="222"/>
        <v>0</v>
      </c>
      <c r="FL72" s="34">
        <f t="shared" si="222"/>
        <v>0</v>
      </c>
      <c r="FM72" s="34">
        <f t="shared" si="222"/>
        <v>0</v>
      </c>
      <c r="FN72" s="34">
        <f t="shared" si="222"/>
        <v>0</v>
      </c>
      <c r="FO72" s="34">
        <f t="shared" si="222"/>
        <v>0</v>
      </c>
      <c r="FP72" s="34">
        <f t="shared" si="222"/>
        <v>0</v>
      </c>
      <c r="FQ72" s="34">
        <f t="shared" si="222"/>
        <v>0</v>
      </c>
      <c r="FR72" s="34">
        <f t="shared" si="222"/>
        <v>0</v>
      </c>
      <c r="FS72" s="34">
        <f t="shared" si="222"/>
        <v>0</v>
      </c>
      <c r="FT72" s="34">
        <f t="shared" si="222"/>
        <v>0</v>
      </c>
      <c r="FU72" s="34">
        <f t="shared" si="222"/>
        <v>0</v>
      </c>
      <c r="FV72" s="34">
        <f t="shared" si="222"/>
        <v>0</v>
      </c>
      <c r="FW72" s="34">
        <f t="shared" si="222"/>
        <v>0</v>
      </c>
      <c r="FX72" s="34">
        <f t="shared" si="222"/>
        <v>0</v>
      </c>
      <c r="FY72" s="34">
        <f t="shared" si="222"/>
        <v>0</v>
      </c>
      <c r="FZ72" s="34">
        <f t="shared" si="222"/>
        <v>0</v>
      </c>
      <c r="GA72" s="34">
        <f t="shared" si="222"/>
        <v>0</v>
      </c>
      <c r="GB72" s="34">
        <f t="shared" si="222"/>
        <v>0</v>
      </c>
      <c r="GC72" s="34">
        <f t="shared" si="222"/>
        <v>0</v>
      </c>
      <c r="GD72" s="34">
        <f t="shared" si="222"/>
        <v>0</v>
      </c>
      <c r="GE72" s="34">
        <f t="shared" si="222"/>
        <v>0</v>
      </c>
      <c r="GF72" s="34">
        <f t="shared" si="222"/>
        <v>0</v>
      </c>
      <c r="GG72" s="34">
        <f t="shared" si="222"/>
        <v>0</v>
      </c>
      <c r="GH72" s="34">
        <f t="shared" si="222"/>
        <v>0</v>
      </c>
      <c r="GI72" s="34">
        <f t="shared" si="222"/>
        <v>0</v>
      </c>
      <c r="GJ72" s="34">
        <f t="shared" si="222"/>
        <v>0</v>
      </c>
      <c r="GK72" s="34">
        <f t="shared" si="222"/>
        <v>0</v>
      </c>
      <c r="GL72" s="34">
        <f t="shared" si="222"/>
        <v>0</v>
      </c>
      <c r="GM72" s="34">
        <f t="shared" si="222"/>
        <v>0</v>
      </c>
      <c r="GN72" s="34">
        <f t="shared" si="222"/>
        <v>0</v>
      </c>
      <c r="GO72" s="34">
        <f t="shared" ref="GO72:IZ72" si="223">GO15</f>
        <v>0</v>
      </c>
      <c r="GP72" s="34">
        <f t="shared" si="223"/>
        <v>0</v>
      </c>
      <c r="GQ72" s="34">
        <f t="shared" si="223"/>
        <v>0</v>
      </c>
      <c r="GR72" s="34">
        <f t="shared" si="223"/>
        <v>0</v>
      </c>
      <c r="GS72" s="34">
        <f t="shared" si="223"/>
        <v>0</v>
      </c>
      <c r="GT72" s="34">
        <f t="shared" si="223"/>
        <v>0</v>
      </c>
      <c r="GU72" s="34">
        <f t="shared" si="223"/>
        <v>0</v>
      </c>
      <c r="GV72" s="34">
        <f t="shared" si="223"/>
        <v>0</v>
      </c>
      <c r="GW72" s="34">
        <f t="shared" si="223"/>
        <v>0</v>
      </c>
      <c r="GX72" s="34">
        <f t="shared" si="223"/>
        <v>0</v>
      </c>
      <c r="GY72" s="34">
        <f t="shared" si="223"/>
        <v>0</v>
      </c>
      <c r="GZ72" s="34">
        <f t="shared" si="223"/>
        <v>0</v>
      </c>
      <c r="HA72" s="34">
        <f t="shared" si="223"/>
        <v>0</v>
      </c>
      <c r="HB72" s="34">
        <f t="shared" si="223"/>
        <v>0</v>
      </c>
      <c r="HC72" s="34">
        <f t="shared" si="223"/>
        <v>0</v>
      </c>
      <c r="HD72" s="34">
        <f t="shared" si="223"/>
        <v>0</v>
      </c>
      <c r="HE72" s="34">
        <f t="shared" si="223"/>
        <v>0</v>
      </c>
      <c r="HF72" s="34">
        <f t="shared" si="223"/>
        <v>0</v>
      </c>
      <c r="HG72" s="34">
        <f t="shared" si="223"/>
        <v>0</v>
      </c>
      <c r="HH72" s="34">
        <f t="shared" si="223"/>
        <v>0</v>
      </c>
      <c r="HI72" s="34">
        <f t="shared" si="223"/>
        <v>0</v>
      </c>
      <c r="HJ72" s="34">
        <f t="shared" si="223"/>
        <v>0</v>
      </c>
      <c r="HK72" s="34">
        <f t="shared" si="223"/>
        <v>0</v>
      </c>
      <c r="HL72" s="34">
        <f t="shared" si="223"/>
        <v>0</v>
      </c>
      <c r="HM72" s="34">
        <f t="shared" si="223"/>
        <v>0</v>
      </c>
      <c r="HN72" s="34">
        <f t="shared" si="223"/>
        <v>0</v>
      </c>
      <c r="HO72" s="34">
        <f t="shared" si="223"/>
        <v>0</v>
      </c>
      <c r="HP72" s="34">
        <f t="shared" si="223"/>
        <v>0</v>
      </c>
      <c r="HQ72" s="34">
        <f t="shared" si="223"/>
        <v>0</v>
      </c>
      <c r="HR72" s="34">
        <f t="shared" si="223"/>
        <v>0</v>
      </c>
      <c r="HS72" s="34">
        <f t="shared" si="223"/>
        <v>0</v>
      </c>
      <c r="HT72" s="34">
        <f t="shared" si="223"/>
        <v>0</v>
      </c>
      <c r="HU72" s="34">
        <f t="shared" si="223"/>
        <v>0</v>
      </c>
      <c r="HV72" s="34">
        <f t="shared" si="223"/>
        <v>0</v>
      </c>
      <c r="HW72" s="34">
        <f t="shared" si="223"/>
        <v>0</v>
      </c>
      <c r="HX72" s="34">
        <f t="shared" si="223"/>
        <v>0</v>
      </c>
      <c r="HY72" s="34">
        <f t="shared" si="223"/>
        <v>0</v>
      </c>
      <c r="HZ72" s="34">
        <f t="shared" si="223"/>
        <v>0</v>
      </c>
      <c r="IA72" s="34">
        <f t="shared" si="223"/>
        <v>0</v>
      </c>
      <c r="IB72" s="34">
        <f t="shared" si="223"/>
        <v>0</v>
      </c>
      <c r="IC72" s="34">
        <f t="shared" si="223"/>
        <v>0</v>
      </c>
      <c r="ID72" s="34">
        <f t="shared" si="223"/>
        <v>0</v>
      </c>
      <c r="IE72" s="34">
        <f t="shared" si="223"/>
        <v>0</v>
      </c>
      <c r="IF72" s="34">
        <f t="shared" si="223"/>
        <v>0</v>
      </c>
      <c r="IG72" s="34">
        <f t="shared" si="223"/>
        <v>0</v>
      </c>
      <c r="IH72" s="34">
        <f t="shared" si="223"/>
        <v>0</v>
      </c>
      <c r="II72" s="34">
        <f t="shared" si="223"/>
        <v>0</v>
      </c>
      <c r="IJ72" s="34">
        <f t="shared" si="223"/>
        <v>0</v>
      </c>
      <c r="IK72" s="34">
        <f t="shared" si="223"/>
        <v>0</v>
      </c>
      <c r="IL72" s="34">
        <f t="shared" si="223"/>
        <v>0</v>
      </c>
      <c r="IM72" s="34">
        <f t="shared" si="223"/>
        <v>0</v>
      </c>
      <c r="IN72" s="34">
        <f t="shared" si="223"/>
        <v>0</v>
      </c>
      <c r="IO72" s="34">
        <f t="shared" si="223"/>
        <v>0</v>
      </c>
      <c r="IP72" s="34">
        <f t="shared" si="223"/>
        <v>0</v>
      </c>
      <c r="IQ72" s="34">
        <f t="shared" si="223"/>
        <v>0</v>
      </c>
      <c r="IR72" s="34">
        <f t="shared" si="223"/>
        <v>0</v>
      </c>
      <c r="IS72" s="34">
        <f t="shared" si="223"/>
        <v>0</v>
      </c>
      <c r="IT72" s="34">
        <f t="shared" si="223"/>
        <v>0</v>
      </c>
      <c r="IU72" s="34">
        <f t="shared" si="223"/>
        <v>0</v>
      </c>
      <c r="IV72" s="34">
        <f t="shared" si="223"/>
        <v>0</v>
      </c>
      <c r="IW72" s="34">
        <f t="shared" si="223"/>
        <v>0</v>
      </c>
      <c r="IX72" s="34">
        <f t="shared" si="223"/>
        <v>0</v>
      </c>
      <c r="IY72" s="34">
        <f t="shared" si="223"/>
        <v>0</v>
      </c>
      <c r="IZ72" s="34">
        <f t="shared" si="223"/>
        <v>0</v>
      </c>
      <c r="JA72" s="34">
        <f t="shared" ref="JA72:KG72" si="224">JA15</f>
        <v>0</v>
      </c>
      <c r="JB72" s="34">
        <f t="shared" si="224"/>
        <v>0</v>
      </c>
      <c r="JC72" s="34">
        <f t="shared" si="224"/>
        <v>0</v>
      </c>
      <c r="JD72" s="34">
        <f t="shared" si="224"/>
        <v>0</v>
      </c>
      <c r="JE72" s="34">
        <f t="shared" si="224"/>
        <v>0</v>
      </c>
      <c r="JF72" s="34">
        <f t="shared" si="224"/>
        <v>0</v>
      </c>
      <c r="JG72" s="34">
        <f t="shared" si="224"/>
        <v>0</v>
      </c>
      <c r="JH72" s="34">
        <f t="shared" si="224"/>
        <v>0</v>
      </c>
      <c r="JI72" s="34">
        <f t="shared" si="224"/>
        <v>0</v>
      </c>
      <c r="JJ72" s="34">
        <f t="shared" si="224"/>
        <v>0</v>
      </c>
      <c r="JK72" s="34">
        <f t="shared" si="224"/>
        <v>0</v>
      </c>
      <c r="JL72" s="34">
        <f t="shared" si="224"/>
        <v>0</v>
      </c>
      <c r="JM72" s="34">
        <f t="shared" si="224"/>
        <v>0</v>
      </c>
      <c r="JN72" s="34">
        <f t="shared" si="224"/>
        <v>0</v>
      </c>
      <c r="JO72" s="34">
        <f t="shared" si="224"/>
        <v>0</v>
      </c>
      <c r="JP72" s="34">
        <f t="shared" si="224"/>
        <v>0</v>
      </c>
      <c r="JQ72" s="34">
        <f t="shared" si="224"/>
        <v>0</v>
      </c>
      <c r="JR72" s="34">
        <f t="shared" si="224"/>
        <v>0</v>
      </c>
      <c r="JS72" s="34">
        <f t="shared" si="224"/>
        <v>0</v>
      </c>
      <c r="JT72" s="34">
        <f t="shared" si="224"/>
        <v>0</v>
      </c>
      <c r="JU72" s="34">
        <f t="shared" si="224"/>
        <v>0</v>
      </c>
      <c r="JV72" s="34">
        <f t="shared" si="224"/>
        <v>0</v>
      </c>
      <c r="JW72" s="34">
        <f t="shared" si="224"/>
        <v>0</v>
      </c>
      <c r="JX72" s="34">
        <f t="shared" si="224"/>
        <v>0</v>
      </c>
      <c r="JY72" s="34">
        <f t="shared" si="224"/>
        <v>0</v>
      </c>
      <c r="JZ72" s="34">
        <f t="shared" si="224"/>
        <v>0</v>
      </c>
      <c r="KA72" s="34">
        <f t="shared" si="224"/>
        <v>0</v>
      </c>
      <c r="KB72" s="34">
        <f t="shared" si="224"/>
        <v>0</v>
      </c>
      <c r="KC72" s="34">
        <f t="shared" si="224"/>
        <v>0</v>
      </c>
      <c r="KD72" s="34">
        <f t="shared" si="224"/>
        <v>0</v>
      </c>
      <c r="KE72" s="34">
        <f t="shared" si="224"/>
        <v>0</v>
      </c>
      <c r="KF72" s="34">
        <f t="shared" si="224"/>
        <v>0</v>
      </c>
      <c r="KG72" s="35">
        <f t="shared" si="224"/>
        <v>0</v>
      </c>
    </row>
    <row r="73" spans="1:293" s="1" customFormat="1" ht="16" outlineLevel="1" thickBot="1">
      <c r="B73" s="492"/>
      <c r="C73" s="59" t="s">
        <v>713</v>
      </c>
      <c r="D73" s="48">
        <f t="shared" si="219"/>
        <v>1108846.9225341023</v>
      </c>
      <c r="E73" s="36">
        <f>E72</f>
        <v>0</v>
      </c>
      <c r="F73" s="37">
        <f>E73+F72</f>
        <v>16284.863655147199</v>
      </c>
      <c r="G73" s="37">
        <f>F73+G72</f>
        <v>34752.590939820002</v>
      </c>
      <c r="H73" s="37">
        <f t="shared" ref="H73:BS73" si="225">G73+H72</f>
        <v>53162.894939303602</v>
      </c>
      <c r="I73" s="37">
        <f t="shared" si="225"/>
        <v>76181.3488644561</v>
      </c>
      <c r="J73" s="37">
        <f t="shared" si="225"/>
        <v>97699.134860097809</v>
      </c>
      <c r="K73" s="37">
        <f t="shared" si="225"/>
        <v>119509.34872546501</v>
      </c>
      <c r="L73" s="37">
        <f t="shared" si="225"/>
        <v>141258.72484036171</v>
      </c>
      <c r="M73" s="37">
        <f t="shared" si="225"/>
        <v>162756.56948821631</v>
      </c>
      <c r="N73" s="37">
        <f t="shared" si="225"/>
        <v>186008.28027710211</v>
      </c>
      <c r="O73" s="37">
        <f t="shared" si="225"/>
        <v>211690.30035289141</v>
      </c>
      <c r="P73" s="37">
        <f t="shared" si="225"/>
        <v>234414.4480867075</v>
      </c>
      <c r="Q73" s="37">
        <f t="shared" si="225"/>
        <v>256955.58349612571</v>
      </c>
      <c r="R73" s="37">
        <f t="shared" si="225"/>
        <v>275518.1569922535</v>
      </c>
      <c r="S73" s="37">
        <f t="shared" si="225"/>
        <v>294224.11508002871</v>
      </c>
      <c r="T73" s="37">
        <f t="shared" si="225"/>
        <v>311416.4186272751</v>
      </c>
      <c r="U73" s="37">
        <f t="shared" si="225"/>
        <v>329198.80971203628</v>
      </c>
      <c r="V73" s="37">
        <f t="shared" si="225"/>
        <v>344887.5635116066</v>
      </c>
      <c r="W73" s="37">
        <f t="shared" si="225"/>
        <v>356213.55917650228</v>
      </c>
      <c r="X73" s="37">
        <f t="shared" si="225"/>
        <v>363790.81351607846</v>
      </c>
      <c r="Y73" s="37">
        <f t="shared" si="225"/>
        <v>370695.09059088549</v>
      </c>
      <c r="Z73" s="37">
        <f t="shared" si="225"/>
        <v>380140.40479079634</v>
      </c>
      <c r="AA73" s="37">
        <f t="shared" si="225"/>
        <v>392049.79099015374</v>
      </c>
      <c r="AB73" s="37">
        <f t="shared" si="225"/>
        <v>404453.19638032472</v>
      </c>
      <c r="AC73" s="37">
        <f t="shared" si="225"/>
        <v>418554.5560046116</v>
      </c>
      <c r="AD73" s="37">
        <f t="shared" si="225"/>
        <v>437095.86741762591</v>
      </c>
      <c r="AE73" s="37">
        <f t="shared" si="225"/>
        <v>458565.90530832001</v>
      </c>
      <c r="AF73" s="37">
        <f t="shared" si="225"/>
        <v>477714.19498312223</v>
      </c>
      <c r="AG73" s="37">
        <f t="shared" si="225"/>
        <v>494773.9207750404</v>
      </c>
      <c r="AH73" s="37">
        <f t="shared" si="225"/>
        <v>512881.26114674209</v>
      </c>
      <c r="AI73" s="37">
        <f t="shared" si="225"/>
        <v>528140.51212978235</v>
      </c>
      <c r="AJ73" s="37">
        <f t="shared" si="225"/>
        <v>545413.06352953997</v>
      </c>
      <c r="AK73" s="37">
        <f t="shared" si="225"/>
        <v>565731.56797973276</v>
      </c>
      <c r="AL73" s="37">
        <f t="shared" si="225"/>
        <v>581419.1391614381</v>
      </c>
      <c r="AM73" s="37">
        <f t="shared" si="225"/>
        <v>602156.5469837609</v>
      </c>
      <c r="AN73" s="37">
        <f t="shared" si="225"/>
        <v>619501.70205252105</v>
      </c>
      <c r="AO73" s="37">
        <f t="shared" si="225"/>
        <v>639786.92282686988</v>
      </c>
      <c r="AP73" s="37">
        <f t="shared" si="225"/>
        <v>657655.40405287675</v>
      </c>
      <c r="AQ73" s="37">
        <f t="shared" si="225"/>
        <v>676653.56356325606</v>
      </c>
      <c r="AR73" s="37">
        <f t="shared" si="225"/>
        <v>693670.66356325604</v>
      </c>
      <c r="AS73" s="37">
        <f t="shared" si="225"/>
        <v>711022.39357942296</v>
      </c>
      <c r="AT73" s="37">
        <f t="shared" si="225"/>
        <v>727751.62801894231</v>
      </c>
      <c r="AU73" s="37">
        <f t="shared" si="225"/>
        <v>743441.71962818585</v>
      </c>
      <c r="AV73" s="37">
        <f t="shared" si="225"/>
        <v>762703.68224643019</v>
      </c>
      <c r="AW73" s="37">
        <f t="shared" si="225"/>
        <v>779850.54819691088</v>
      </c>
      <c r="AX73" s="37">
        <f t="shared" si="225"/>
        <v>799341.0982743873</v>
      </c>
      <c r="AY73" s="37">
        <f t="shared" si="225"/>
        <v>819952.27121837274</v>
      </c>
      <c r="AZ73" s="37">
        <f t="shared" si="225"/>
        <v>839441.91973200825</v>
      </c>
      <c r="BA73" s="37">
        <f t="shared" si="225"/>
        <v>862924.02324260154</v>
      </c>
      <c r="BB73" s="37">
        <f t="shared" si="225"/>
        <v>881217.42177744443</v>
      </c>
      <c r="BC73" s="37">
        <f t="shared" si="225"/>
        <v>900604.90735946305</v>
      </c>
      <c r="BD73" s="37">
        <f t="shared" si="225"/>
        <v>919992.39294148167</v>
      </c>
      <c r="BE73" s="37">
        <f t="shared" si="225"/>
        <v>937037.72786581074</v>
      </c>
      <c r="BF73" s="37">
        <f t="shared" si="225"/>
        <v>953225.16244014341</v>
      </c>
      <c r="BG73" s="37">
        <f t="shared" si="225"/>
        <v>970523.53739073966</v>
      </c>
      <c r="BH73" s="37">
        <f t="shared" si="225"/>
        <v>989380.53739073966</v>
      </c>
      <c r="BI73" s="37">
        <f t="shared" si="225"/>
        <v>1008640.5373907397</v>
      </c>
      <c r="BJ73" s="37">
        <f t="shared" si="225"/>
        <v>1028033.5373907397</v>
      </c>
      <c r="BK73" s="37">
        <f t="shared" si="225"/>
        <v>1048463.5373907397</v>
      </c>
      <c r="BL73" s="37">
        <f t="shared" si="225"/>
        <v>1068113.1994223152</v>
      </c>
      <c r="BM73" s="37">
        <f t="shared" si="225"/>
        <v>1090422.8944883798</v>
      </c>
      <c r="BN73" s="207">
        <f t="shared" si="225"/>
        <v>1108846.9225341023</v>
      </c>
      <c r="BO73" s="37">
        <f t="shared" si="225"/>
        <v>1127406.4987841023</v>
      </c>
      <c r="BP73" s="37">
        <f t="shared" si="225"/>
        <v>1144892.9687841022</v>
      </c>
      <c r="BQ73" s="37">
        <f t="shared" si="225"/>
        <v>1144892.9687841022</v>
      </c>
      <c r="BR73" s="37">
        <f t="shared" si="225"/>
        <v>1144892.9687841022</v>
      </c>
      <c r="BS73" s="37">
        <f t="shared" si="225"/>
        <v>1144892.9687841022</v>
      </c>
      <c r="BT73" s="37">
        <f t="shared" ref="BT73:EE73" si="226">BS73+BT72</f>
        <v>1144892.9687841022</v>
      </c>
      <c r="BU73" s="37">
        <f t="shared" si="226"/>
        <v>1144892.9687841022</v>
      </c>
      <c r="BV73" s="37">
        <f t="shared" si="226"/>
        <v>1144892.9687841022</v>
      </c>
      <c r="BW73" s="37">
        <f t="shared" si="226"/>
        <v>1144892.9687841022</v>
      </c>
      <c r="BX73" s="37">
        <f t="shared" si="226"/>
        <v>1144892.9687841022</v>
      </c>
      <c r="BY73" s="37">
        <f t="shared" si="226"/>
        <v>1144892.9687841022</v>
      </c>
      <c r="BZ73" s="37">
        <f t="shared" si="226"/>
        <v>1144892.9687841022</v>
      </c>
      <c r="CA73" s="37">
        <f t="shared" si="226"/>
        <v>1144892.9687841022</v>
      </c>
      <c r="CB73" s="37">
        <f t="shared" si="226"/>
        <v>1144892.9687841022</v>
      </c>
      <c r="CC73" s="37">
        <f t="shared" si="226"/>
        <v>1144892.9687841022</v>
      </c>
      <c r="CD73" s="37">
        <f t="shared" si="226"/>
        <v>1144892.9687841022</v>
      </c>
      <c r="CE73" s="37">
        <f t="shared" si="226"/>
        <v>1144892.9687841022</v>
      </c>
      <c r="CF73" s="37">
        <f t="shared" si="226"/>
        <v>1144892.9687841022</v>
      </c>
      <c r="CG73" s="37">
        <f t="shared" si="226"/>
        <v>1144892.9687841022</v>
      </c>
      <c r="CH73" s="37">
        <f t="shared" si="226"/>
        <v>1144892.9687841022</v>
      </c>
      <c r="CI73" s="37">
        <f t="shared" si="226"/>
        <v>1144892.9687841022</v>
      </c>
      <c r="CJ73" s="37">
        <f t="shared" si="226"/>
        <v>1144892.9687841022</v>
      </c>
      <c r="CK73" s="37">
        <f t="shared" si="226"/>
        <v>1144892.9687841022</v>
      </c>
      <c r="CL73" s="37">
        <f t="shared" si="226"/>
        <v>1144892.9687841022</v>
      </c>
      <c r="CM73" s="37">
        <f t="shared" si="226"/>
        <v>1144892.9687841022</v>
      </c>
      <c r="CN73" s="37">
        <f t="shared" si="226"/>
        <v>1144892.9687841022</v>
      </c>
      <c r="CO73" s="37">
        <f t="shared" si="226"/>
        <v>1144892.9687841022</v>
      </c>
      <c r="CP73" s="37">
        <f t="shared" si="226"/>
        <v>1144892.9687841022</v>
      </c>
      <c r="CQ73" s="37">
        <f t="shared" si="226"/>
        <v>1144892.9687841022</v>
      </c>
      <c r="CR73" s="37">
        <f t="shared" si="226"/>
        <v>1144892.9687841022</v>
      </c>
      <c r="CS73" s="37">
        <f t="shared" si="226"/>
        <v>1144892.9687841022</v>
      </c>
      <c r="CT73" s="37">
        <f t="shared" si="226"/>
        <v>1144892.9687841022</v>
      </c>
      <c r="CU73" s="37">
        <f t="shared" si="226"/>
        <v>1144892.9687841022</v>
      </c>
      <c r="CV73" s="37">
        <f t="shared" si="226"/>
        <v>1144892.9687841022</v>
      </c>
      <c r="CW73" s="37">
        <f t="shared" si="226"/>
        <v>1144892.9687841022</v>
      </c>
      <c r="CX73" s="37">
        <f t="shared" si="226"/>
        <v>1144892.9687841022</v>
      </c>
      <c r="CY73" s="37">
        <f t="shared" si="226"/>
        <v>1144892.9687841022</v>
      </c>
      <c r="CZ73" s="37">
        <f t="shared" si="226"/>
        <v>1144892.9687841022</v>
      </c>
      <c r="DA73" s="37">
        <f t="shared" si="226"/>
        <v>1144892.9687841022</v>
      </c>
      <c r="DB73" s="37">
        <f t="shared" si="226"/>
        <v>1144892.9687841022</v>
      </c>
      <c r="DC73" s="37">
        <f t="shared" si="226"/>
        <v>1144892.9687841022</v>
      </c>
      <c r="DD73" s="37">
        <f t="shared" si="226"/>
        <v>1144892.9687841022</v>
      </c>
      <c r="DE73" s="37">
        <f t="shared" si="226"/>
        <v>1144892.9687841022</v>
      </c>
      <c r="DF73" s="37">
        <f t="shared" si="226"/>
        <v>1144892.9687841022</v>
      </c>
      <c r="DG73" s="37">
        <f t="shared" si="226"/>
        <v>1144892.9687841022</v>
      </c>
      <c r="DH73" s="37">
        <f t="shared" si="226"/>
        <v>1144892.9687841022</v>
      </c>
      <c r="DI73" s="37">
        <f t="shared" si="226"/>
        <v>1144892.9687841022</v>
      </c>
      <c r="DJ73" s="37">
        <f t="shared" si="226"/>
        <v>1144892.9687841022</v>
      </c>
      <c r="DK73" s="37">
        <f t="shared" si="226"/>
        <v>1144892.9687841022</v>
      </c>
      <c r="DL73" s="37">
        <f t="shared" si="226"/>
        <v>1144892.9687841022</v>
      </c>
      <c r="DM73" s="37">
        <f t="shared" si="226"/>
        <v>1144892.9687841022</v>
      </c>
      <c r="DN73" s="37">
        <f t="shared" si="226"/>
        <v>1144892.9687841022</v>
      </c>
      <c r="DO73" s="37">
        <f t="shared" si="226"/>
        <v>1144892.9687841022</v>
      </c>
      <c r="DP73" s="37">
        <f t="shared" si="226"/>
        <v>1144892.9687841022</v>
      </c>
      <c r="DQ73" s="37">
        <f t="shared" si="226"/>
        <v>1144892.9687841022</v>
      </c>
      <c r="DR73" s="37">
        <f t="shared" si="226"/>
        <v>1144892.9687841022</v>
      </c>
      <c r="DS73" s="37">
        <f t="shared" si="226"/>
        <v>1144892.9687841022</v>
      </c>
      <c r="DT73" s="37">
        <f t="shared" si="226"/>
        <v>1144892.9687841022</v>
      </c>
      <c r="DU73" s="37">
        <f t="shared" si="226"/>
        <v>1144892.9687841022</v>
      </c>
      <c r="DV73" s="37">
        <f t="shared" si="226"/>
        <v>1144892.9687841022</v>
      </c>
      <c r="DW73" s="37">
        <f t="shared" si="226"/>
        <v>1144892.9687841022</v>
      </c>
      <c r="DX73" s="37">
        <f t="shared" si="226"/>
        <v>1144892.9687841022</v>
      </c>
      <c r="DY73" s="37">
        <f t="shared" si="226"/>
        <v>1144892.9687841022</v>
      </c>
      <c r="DZ73" s="37">
        <f t="shared" si="226"/>
        <v>1144892.9687841022</v>
      </c>
      <c r="EA73" s="37">
        <f t="shared" si="226"/>
        <v>1144892.9687841022</v>
      </c>
      <c r="EB73" s="37">
        <f t="shared" si="226"/>
        <v>1144892.9687841022</v>
      </c>
      <c r="EC73" s="37">
        <f t="shared" si="226"/>
        <v>1144892.9687841022</v>
      </c>
      <c r="ED73" s="37">
        <f t="shared" si="226"/>
        <v>1144892.9687841022</v>
      </c>
      <c r="EE73" s="37">
        <f t="shared" si="226"/>
        <v>1144892.9687841022</v>
      </c>
      <c r="EF73" s="37">
        <f t="shared" ref="EF73:GQ73" si="227">EE73+EF72</f>
        <v>1144892.9687841022</v>
      </c>
      <c r="EG73" s="37">
        <f t="shared" si="227"/>
        <v>1144892.9687841022</v>
      </c>
      <c r="EH73" s="37">
        <f t="shared" si="227"/>
        <v>1144892.9687841022</v>
      </c>
      <c r="EI73" s="37">
        <f t="shared" si="227"/>
        <v>1144892.9687841022</v>
      </c>
      <c r="EJ73" s="37">
        <f t="shared" si="227"/>
        <v>1144892.9687841022</v>
      </c>
      <c r="EK73" s="37">
        <f t="shared" si="227"/>
        <v>1144892.9687841022</v>
      </c>
      <c r="EL73" s="37">
        <f t="shared" si="227"/>
        <v>1144892.9687841022</v>
      </c>
      <c r="EM73" s="37">
        <f t="shared" si="227"/>
        <v>1144892.9687841022</v>
      </c>
      <c r="EN73" s="37">
        <f t="shared" si="227"/>
        <v>1144892.9687841022</v>
      </c>
      <c r="EO73" s="37">
        <f t="shared" si="227"/>
        <v>1144892.9687841022</v>
      </c>
      <c r="EP73" s="37">
        <f t="shared" si="227"/>
        <v>1144892.9687841022</v>
      </c>
      <c r="EQ73" s="37">
        <f t="shared" si="227"/>
        <v>1144892.9687841022</v>
      </c>
      <c r="ER73" s="37">
        <f t="shared" si="227"/>
        <v>1144892.9687841022</v>
      </c>
      <c r="ES73" s="37">
        <f t="shared" si="227"/>
        <v>1144892.9687841022</v>
      </c>
      <c r="ET73" s="37">
        <f t="shared" si="227"/>
        <v>1144892.9687841022</v>
      </c>
      <c r="EU73" s="37">
        <f t="shared" si="227"/>
        <v>1144892.9687841022</v>
      </c>
      <c r="EV73" s="37">
        <f t="shared" si="227"/>
        <v>1144892.9687841022</v>
      </c>
      <c r="EW73" s="37">
        <f t="shared" si="227"/>
        <v>1144892.9687841022</v>
      </c>
      <c r="EX73" s="37">
        <f t="shared" si="227"/>
        <v>1144892.9687841022</v>
      </c>
      <c r="EY73" s="37">
        <f t="shared" si="227"/>
        <v>1144892.9687841022</v>
      </c>
      <c r="EZ73" s="37">
        <f t="shared" si="227"/>
        <v>1144892.9687841022</v>
      </c>
      <c r="FA73" s="37">
        <f t="shared" si="227"/>
        <v>1144892.9687841022</v>
      </c>
      <c r="FB73" s="37">
        <f t="shared" si="227"/>
        <v>1144892.9687841022</v>
      </c>
      <c r="FC73" s="37">
        <f t="shared" si="227"/>
        <v>1144892.9687841022</v>
      </c>
      <c r="FD73" s="37">
        <f t="shared" si="227"/>
        <v>1144892.9687841022</v>
      </c>
      <c r="FE73" s="37">
        <f t="shared" si="227"/>
        <v>1144892.9687841022</v>
      </c>
      <c r="FF73" s="37">
        <f t="shared" si="227"/>
        <v>1144892.9687841022</v>
      </c>
      <c r="FG73" s="37">
        <f t="shared" si="227"/>
        <v>1144892.9687841022</v>
      </c>
      <c r="FH73" s="37">
        <f t="shared" si="227"/>
        <v>1144892.9687841022</v>
      </c>
      <c r="FI73" s="37">
        <f t="shared" si="227"/>
        <v>1144892.9687841022</v>
      </c>
      <c r="FJ73" s="37">
        <f t="shared" si="227"/>
        <v>1144892.9687841022</v>
      </c>
      <c r="FK73" s="37">
        <f t="shared" si="227"/>
        <v>1144892.9687841022</v>
      </c>
      <c r="FL73" s="37">
        <f t="shared" si="227"/>
        <v>1144892.9687841022</v>
      </c>
      <c r="FM73" s="37">
        <f t="shared" si="227"/>
        <v>1144892.9687841022</v>
      </c>
      <c r="FN73" s="37">
        <f t="shared" si="227"/>
        <v>1144892.9687841022</v>
      </c>
      <c r="FO73" s="37">
        <f t="shared" si="227"/>
        <v>1144892.9687841022</v>
      </c>
      <c r="FP73" s="37">
        <f t="shared" si="227"/>
        <v>1144892.9687841022</v>
      </c>
      <c r="FQ73" s="37">
        <f t="shared" si="227"/>
        <v>1144892.9687841022</v>
      </c>
      <c r="FR73" s="37">
        <f t="shared" si="227"/>
        <v>1144892.9687841022</v>
      </c>
      <c r="FS73" s="37">
        <f t="shared" si="227"/>
        <v>1144892.9687841022</v>
      </c>
      <c r="FT73" s="37">
        <f t="shared" si="227"/>
        <v>1144892.9687841022</v>
      </c>
      <c r="FU73" s="37">
        <f t="shared" si="227"/>
        <v>1144892.9687841022</v>
      </c>
      <c r="FV73" s="37">
        <f t="shared" si="227"/>
        <v>1144892.9687841022</v>
      </c>
      <c r="FW73" s="37">
        <f t="shared" si="227"/>
        <v>1144892.9687841022</v>
      </c>
      <c r="FX73" s="37">
        <f t="shared" si="227"/>
        <v>1144892.9687841022</v>
      </c>
      <c r="FY73" s="37">
        <f t="shared" si="227"/>
        <v>1144892.9687841022</v>
      </c>
      <c r="FZ73" s="37">
        <f t="shared" si="227"/>
        <v>1144892.9687841022</v>
      </c>
      <c r="GA73" s="37">
        <f t="shared" si="227"/>
        <v>1144892.9687841022</v>
      </c>
      <c r="GB73" s="37">
        <f t="shared" si="227"/>
        <v>1144892.9687841022</v>
      </c>
      <c r="GC73" s="37">
        <f t="shared" si="227"/>
        <v>1144892.9687841022</v>
      </c>
      <c r="GD73" s="37">
        <f t="shared" si="227"/>
        <v>1144892.9687841022</v>
      </c>
      <c r="GE73" s="37">
        <f t="shared" si="227"/>
        <v>1144892.9687841022</v>
      </c>
      <c r="GF73" s="37">
        <f t="shared" si="227"/>
        <v>1144892.9687841022</v>
      </c>
      <c r="GG73" s="37">
        <f t="shared" si="227"/>
        <v>1144892.9687841022</v>
      </c>
      <c r="GH73" s="37">
        <f t="shared" si="227"/>
        <v>1144892.9687841022</v>
      </c>
      <c r="GI73" s="37">
        <f t="shared" si="227"/>
        <v>1144892.9687841022</v>
      </c>
      <c r="GJ73" s="37">
        <f t="shared" si="227"/>
        <v>1144892.9687841022</v>
      </c>
      <c r="GK73" s="37">
        <f t="shared" si="227"/>
        <v>1144892.9687841022</v>
      </c>
      <c r="GL73" s="37">
        <f t="shared" si="227"/>
        <v>1144892.9687841022</v>
      </c>
      <c r="GM73" s="37">
        <f t="shared" si="227"/>
        <v>1144892.9687841022</v>
      </c>
      <c r="GN73" s="37">
        <f t="shared" si="227"/>
        <v>1144892.9687841022</v>
      </c>
      <c r="GO73" s="37">
        <f t="shared" si="227"/>
        <v>1144892.9687841022</v>
      </c>
      <c r="GP73" s="37">
        <f t="shared" si="227"/>
        <v>1144892.9687841022</v>
      </c>
      <c r="GQ73" s="37">
        <f t="shared" si="227"/>
        <v>1144892.9687841022</v>
      </c>
      <c r="GR73" s="37">
        <f t="shared" ref="GR73:JC73" si="228">GQ73+GR72</f>
        <v>1144892.9687841022</v>
      </c>
      <c r="GS73" s="37">
        <f t="shared" si="228"/>
        <v>1144892.9687841022</v>
      </c>
      <c r="GT73" s="37">
        <f t="shared" si="228"/>
        <v>1144892.9687841022</v>
      </c>
      <c r="GU73" s="37">
        <f t="shared" si="228"/>
        <v>1144892.9687841022</v>
      </c>
      <c r="GV73" s="37">
        <f t="shared" si="228"/>
        <v>1144892.9687841022</v>
      </c>
      <c r="GW73" s="37">
        <f t="shared" si="228"/>
        <v>1144892.9687841022</v>
      </c>
      <c r="GX73" s="37">
        <f t="shared" si="228"/>
        <v>1144892.9687841022</v>
      </c>
      <c r="GY73" s="37">
        <f t="shared" si="228"/>
        <v>1144892.9687841022</v>
      </c>
      <c r="GZ73" s="37">
        <f t="shared" si="228"/>
        <v>1144892.9687841022</v>
      </c>
      <c r="HA73" s="37">
        <f t="shared" si="228"/>
        <v>1144892.9687841022</v>
      </c>
      <c r="HB73" s="37">
        <f t="shared" si="228"/>
        <v>1144892.9687841022</v>
      </c>
      <c r="HC73" s="37">
        <f t="shared" si="228"/>
        <v>1144892.9687841022</v>
      </c>
      <c r="HD73" s="37">
        <f t="shared" si="228"/>
        <v>1144892.9687841022</v>
      </c>
      <c r="HE73" s="37">
        <f t="shared" si="228"/>
        <v>1144892.9687841022</v>
      </c>
      <c r="HF73" s="37">
        <f t="shared" si="228"/>
        <v>1144892.9687841022</v>
      </c>
      <c r="HG73" s="37">
        <f t="shared" si="228"/>
        <v>1144892.9687841022</v>
      </c>
      <c r="HH73" s="37">
        <f t="shared" si="228"/>
        <v>1144892.9687841022</v>
      </c>
      <c r="HI73" s="37">
        <f t="shared" si="228"/>
        <v>1144892.9687841022</v>
      </c>
      <c r="HJ73" s="37">
        <f t="shared" si="228"/>
        <v>1144892.9687841022</v>
      </c>
      <c r="HK73" s="37">
        <f t="shared" si="228"/>
        <v>1144892.9687841022</v>
      </c>
      <c r="HL73" s="37">
        <f t="shared" si="228"/>
        <v>1144892.9687841022</v>
      </c>
      <c r="HM73" s="37">
        <f t="shared" si="228"/>
        <v>1144892.9687841022</v>
      </c>
      <c r="HN73" s="37">
        <f t="shared" si="228"/>
        <v>1144892.9687841022</v>
      </c>
      <c r="HO73" s="37">
        <f t="shared" si="228"/>
        <v>1144892.9687841022</v>
      </c>
      <c r="HP73" s="37">
        <f t="shared" si="228"/>
        <v>1144892.9687841022</v>
      </c>
      <c r="HQ73" s="37">
        <f t="shared" si="228"/>
        <v>1144892.9687841022</v>
      </c>
      <c r="HR73" s="37">
        <f t="shared" si="228"/>
        <v>1144892.9687841022</v>
      </c>
      <c r="HS73" s="37">
        <f t="shared" si="228"/>
        <v>1144892.9687841022</v>
      </c>
      <c r="HT73" s="37">
        <f t="shared" si="228"/>
        <v>1144892.9687841022</v>
      </c>
      <c r="HU73" s="37">
        <f t="shared" si="228"/>
        <v>1144892.9687841022</v>
      </c>
      <c r="HV73" s="37">
        <f t="shared" si="228"/>
        <v>1144892.9687841022</v>
      </c>
      <c r="HW73" s="37">
        <f t="shared" si="228"/>
        <v>1144892.9687841022</v>
      </c>
      <c r="HX73" s="37">
        <f t="shared" si="228"/>
        <v>1144892.9687841022</v>
      </c>
      <c r="HY73" s="37">
        <f t="shared" si="228"/>
        <v>1144892.9687841022</v>
      </c>
      <c r="HZ73" s="37">
        <f t="shared" si="228"/>
        <v>1144892.9687841022</v>
      </c>
      <c r="IA73" s="37">
        <f t="shared" si="228"/>
        <v>1144892.9687841022</v>
      </c>
      <c r="IB73" s="37">
        <f t="shared" si="228"/>
        <v>1144892.9687841022</v>
      </c>
      <c r="IC73" s="37">
        <f t="shared" si="228"/>
        <v>1144892.9687841022</v>
      </c>
      <c r="ID73" s="37">
        <f t="shared" si="228"/>
        <v>1144892.9687841022</v>
      </c>
      <c r="IE73" s="37">
        <f t="shared" si="228"/>
        <v>1144892.9687841022</v>
      </c>
      <c r="IF73" s="37">
        <f t="shared" si="228"/>
        <v>1144892.9687841022</v>
      </c>
      <c r="IG73" s="37">
        <f t="shared" si="228"/>
        <v>1144892.9687841022</v>
      </c>
      <c r="IH73" s="37">
        <f t="shared" si="228"/>
        <v>1144892.9687841022</v>
      </c>
      <c r="II73" s="37">
        <f t="shared" si="228"/>
        <v>1144892.9687841022</v>
      </c>
      <c r="IJ73" s="37">
        <f t="shared" si="228"/>
        <v>1144892.9687841022</v>
      </c>
      <c r="IK73" s="37">
        <f t="shared" si="228"/>
        <v>1144892.9687841022</v>
      </c>
      <c r="IL73" s="37">
        <f t="shared" si="228"/>
        <v>1144892.9687841022</v>
      </c>
      <c r="IM73" s="37">
        <f t="shared" si="228"/>
        <v>1144892.9687841022</v>
      </c>
      <c r="IN73" s="37">
        <f t="shared" si="228"/>
        <v>1144892.9687841022</v>
      </c>
      <c r="IO73" s="37">
        <f t="shared" si="228"/>
        <v>1144892.9687841022</v>
      </c>
      <c r="IP73" s="37">
        <f t="shared" si="228"/>
        <v>1144892.9687841022</v>
      </c>
      <c r="IQ73" s="37">
        <f t="shared" si="228"/>
        <v>1144892.9687841022</v>
      </c>
      <c r="IR73" s="37">
        <f t="shared" si="228"/>
        <v>1144892.9687841022</v>
      </c>
      <c r="IS73" s="37">
        <f t="shared" si="228"/>
        <v>1144892.9687841022</v>
      </c>
      <c r="IT73" s="37">
        <f t="shared" si="228"/>
        <v>1144892.9687841022</v>
      </c>
      <c r="IU73" s="37">
        <f t="shared" si="228"/>
        <v>1144892.9687841022</v>
      </c>
      <c r="IV73" s="37">
        <f t="shared" si="228"/>
        <v>1144892.9687841022</v>
      </c>
      <c r="IW73" s="37">
        <f t="shared" si="228"/>
        <v>1144892.9687841022</v>
      </c>
      <c r="IX73" s="37">
        <f t="shared" si="228"/>
        <v>1144892.9687841022</v>
      </c>
      <c r="IY73" s="37">
        <f t="shared" si="228"/>
        <v>1144892.9687841022</v>
      </c>
      <c r="IZ73" s="37">
        <f t="shared" si="228"/>
        <v>1144892.9687841022</v>
      </c>
      <c r="JA73" s="37">
        <f t="shared" si="228"/>
        <v>1144892.9687841022</v>
      </c>
      <c r="JB73" s="37">
        <f t="shared" si="228"/>
        <v>1144892.9687841022</v>
      </c>
      <c r="JC73" s="37">
        <f t="shared" si="228"/>
        <v>1144892.9687841022</v>
      </c>
      <c r="JD73" s="37">
        <f t="shared" ref="JD73:KG73" si="229">JC73+JD72</f>
        <v>1144892.9687841022</v>
      </c>
      <c r="JE73" s="37">
        <f t="shared" si="229"/>
        <v>1144892.9687841022</v>
      </c>
      <c r="JF73" s="37">
        <f t="shared" si="229"/>
        <v>1144892.9687841022</v>
      </c>
      <c r="JG73" s="37">
        <f t="shared" si="229"/>
        <v>1144892.9687841022</v>
      </c>
      <c r="JH73" s="37">
        <f t="shared" si="229"/>
        <v>1144892.9687841022</v>
      </c>
      <c r="JI73" s="37">
        <f t="shared" si="229"/>
        <v>1144892.9687841022</v>
      </c>
      <c r="JJ73" s="37">
        <f t="shared" si="229"/>
        <v>1144892.9687841022</v>
      </c>
      <c r="JK73" s="37">
        <f t="shared" si="229"/>
        <v>1144892.9687841022</v>
      </c>
      <c r="JL73" s="37">
        <f t="shared" si="229"/>
        <v>1144892.9687841022</v>
      </c>
      <c r="JM73" s="37">
        <f t="shared" si="229"/>
        <v>1144892.9687841022</v>
      </c>
      <c r="JN73" s="37">
        <f t="shared" si="229"/>
        <v>1144892.9687841022</v>
      </c>
      <c r="JO73" s="37">
        <f t="shared" si="229"/>
        <v>1144892.9687841022</v>
      </c>
      <c r="JP73" s="37">
        <f t="shared" si="229"/>
        <v>1144892.9687841022</v>
      </c>
      <c r="JQ73" s="37">
        <f t="shared" si="229"/>
        <v>1144892.9687841022</v>
      </c>
      <c r="JR73" s="37">
        <f t="shared" si="229"/>
        <v>1144892.9687841022</v>
      </c>
      <c r="JS73" s="37">
        <f t="shared" si="229"/>
        <v>1144892.9687841022</v>
      </c>
      <c r="JT73" s="37">
        <f t="shared" si="229"/>
        <v>1144892.9687841022</v>
      </c>
      <c r="JU73" s="37">
        <f t="shared" si="229"/>
        <v>1144892.9687841022</v>
      </c>
      <c r="JV73" s="37">
        <f t="shared" si="229"/>
        <v>1144892.9687841022</v>
      </c>
      <c r="JW73" s="37">
        <f t="shared" si="229"/>
        <v>1144892.9687841022</v>
      </c>
      <c r="JX73" s="37">
        <f t="shared" si="229"/>
        <v>1144892.9687841022</v>
      </c>
      <c r="JY73" s="37">
        <f t="shared" si="229"/>
        <v>1144892.9687841022</v>
      </c>
      <c r="JZ73" s="37">
        <f t="shared" si="229"/>
        <v>1144892.9687841022</v>
      </c>
      <c r="KA73" s="37">
        <f t="shared" si="229"/>
        <v>1144892.9687841022</v>
      </c>
      <c r="KB73" s="37">
        <f t="shared" si="229"/>
        <v>1144892.9687841022</v>
      </c>
      <c r="KC73" s="37">
        <f t="shared" si="229"/>
        <v>1144892.9687841022</v>
      </c>
      <c r="KD73" s="37">
        <f t="shared" si="229"/>
        <v>1144892.9687841022</v>
      </c>
      <c r="KE73" s="37">
        <f t="shared" si="229"/>
        <v>1144892.9687841022</v>
      </c>
      <c r="KF73" s="37">
        <f t="shared" si="229"/>
        <v>1144892.9687841022</v>
      </c>
      <c r="KG73" s="38">
        <f t="shared" si="229"/>
        <v>1144892.9687841022</v>
      </c>
    </row>
    <row r="74" spans="1:293" s="1" customFormat="1" outlineLevel="1">
      <c r="B74" s="477" t="s">
        <v>717</v>
      </c>
      <c r="C74" s="60" t="s">
        <v>712</v>
      </c>
      <c r="D74" s="61">
        <f t="shared" si="219"/>
        <v>6116.743700207895</v>
      </c>
      <c r="E74" s="33">
        <f t="shared" ref="E74:BP74" si="230">E70-E72</f>
        <v>18947.456107300251</v>
      </c>
      <c r="F74" s="34">
        <f t="shared" si="230"/>
        <v>2662.5924521530524</v>
      </c>
      <c r="G74" s="34">
        <f t="shared" si="230"/>
        <v>479.72882262745043</v>
      </c>
      <c r="H74" s="34">
        <f t="shared" si="230"/>
        <v>537.15210781665155</v>
      </c>
      <c r="I74" s="34">
        <f t="shared" si="230"/>
        <v>-4070.997817852247</v>
      </c>
      <c r="J74" s="34">
        <f t="shared" si="230"/>
        <v>-2570.32988834145</v>
      </c>
      <c r="K74" s="34">
        <f t="shared" si="230"/>
        <v>-2862.7577580669495</v>
      </c>
      <c r="L74" s="34">
        <f t="shared" si="230"/>
        <v>-2801.9200075964472</v>
      </c>
      <c r="M74" s="34">
        <f t="shared" si="230"/>
        <v>-2550.3885405543479</v>
      </c>
      <c r="N74" s="34">
        <f t="shared" si="230"/>
        <v>-3208.7041608592153</v>
      </c>
      <c r="O74" s="34">
        <f t="shared" si="230"/>
        <v>-5639.0134477627143</v>
      </c>
      <c r="P74" s="34">
        <f t="shared" si="230"/>
        <v>1741318.8588942103</v>
      </c>
      <c r="Q74" s="34">
        <f t="shared" si="230"/>
        <v>-2498.1287813916133</v>
      </c>
      <c r="R74" s="34">
        <f t="shared" si="230"/>
        <v>1480.4331318987861</v>
      </c>
      <c r="S74" s="34">
        <f t="shared" si="230"/>
        <v>1337.0485402513841</v>
      </c>
      <c r="T74" s="34">
        <f t="shared" si="230"/>
        <v>2850.7030807801857</v>
      </c>
      <c r="U74" s="34">
        <f t="shared" si="230"/>
        <v>2260.6155432653868</v>
      </c>
      <c r="V74" s="34">
        <f t="shared" si="230"/>
        <v>4354.252828456285</v>
      </c>
      <c r="W74" s="34">
        <f t="shared" si="230"/>
        <v>8717.010963130886</v>
      </c>
      <c r="X74" s="34">
        <f t="shared" si="230"/>
        <v>12465.752288450414</v>
      </c>
      <c r="Y74" s="34">
        <f t="shared" si="230"/>
        <v>13138.729553219575</v>
      </c>
      <c r="Z74" s="34">
        <f t="shared" si="230"/>
        <v>11602.428986109644</v>
      </c>
      <c r="AA74" s="34">
        <f t="shared" si="230"/>
        <v>9138.3569866631042</v>
      </c>
      <c r="AB74" s="34">
        <f t="shared" si="230"/>
        <v>8644.3377958495039</v>
      </c>
      <c r="AC74" s="34">
        <f t="shared" si="230"/>
        <v>6946.3835617336026</v>
      </c>
      <c r="AD74" s="34">
        <f t="shared" si="230"/>
        <v>2506.431773006203</v>
      </c>
      <c r="AE74" s="34">
        <f t="shared" si="230"/>
        <v>-422.29470467359715</v>
      </c>
      <c r="AF74" s="34">
        <f t="shared" si="230"/>
        <v>1899.4535112183039</v>
      </c>
      <c r="AG74" s="34">
        <f t="shared" si="230"/>
        <v>3988.0173941023022</v>
      </c>
      <c r="AH74" s="34">
        <f t="shared" si="230"/>
        <v>2940.4028143188043</v>
      </c>
      <c r="AI74" s="34">
        <f t="shared" si="230"/>
        <v>1749788.4922029802</v>
      </c>
      <c r="AJ74" s="34">
        <f t="shared" si="230"/>
        <v>3775.1917862629016</v>
      </c>
      <c r="AK74" s="34">
        <f t="shared" si="230"/>
        <v>729.23873582770466</v>
      </c>
      <c r="AL74" s="34">
        <f t="shared" si="230"/>
        <v>6493.2699687273653</v>
      </c>
      <c r="AM74" s="34">
        <f t="shared" si="230"/>
        <v>1443.4333281098661</v>
      </c>
      <c r="AN74" s="34">
        <f t="shared" si="230"/>
        <v>4835.6860816724657</v>
      </c>
      <c r="AO74" s="34">
        <f t="shared" si="230"/>
        <v>1895.6203760838653</v>
      </c>
      <c r="AP74" s="34">
        <f t="shared" si="230"/>
        <v>4312.3599244257639</v>
      </c>
      <c r="AQ74" s="34">
        <f t="shared" si="230"/>
        <v>3182.6816400533644</v>
      </c>
      <c r="AR74" s="34">
        <f t="shared" si="230"/>
        <v>5163.7411504326665</v>
      </c>
      <c r="AS74" s="34">
        <f t="shared" si="230"/>
        <v>4829.1111342657277</v>
      </c>
      <c r="AT74" s="34">
        <f t="shared" si="230"/>
        <v>5451.6067109133292</v>
      </c>
      <c r="AU74" s="34">
        <f t="shared" si="230"/>
        <v>1750490.7495411891</v>
      </c>
      <c r="AV74" s="34">
        <f t="shared" si="230"/>
        <v>2918.8785321883079</v>
      </c>
      <c r="AW74" s="34">
        <f t="shared" si="230"/>
        <v>5033.9751999519722</v>
      </c>
      <c r="AX74" s="34">
        <f t="shared" si="230"/>
        <v>3855.1322279249034</v>
      </c>
      <c r="AY74" s="34">
        <f t="shared" si="230"/>
        <v>2734.5093614158577</v>
      </c>
      <c r="AZ74" s="34">
        <f t="shared" si="230"/>
        <v>3856.0337917658362</v>
      </c>
      <c r="BA74" s="34">
        <f t="shared" si="230"/>
        <v>-136.42120519196396</v>
      </c>
      <c r="BB74" s="34">
        <f t="shared" si="230"/>
        <v>5052.2837705584643</v>
      </c>
      <c r="BC74" s="34">
        <f t="shared" si="230"/>
        <v>3958.1967233827636</v>
      </c>
      <c r="BD74" s="34">
        <f t="shared" si="230"/>
        <v>3958.1967233827636</v>
      </c>
      <c r="BE74" s="34">
        <f t="shared" si="230"/>
        <v>6300.347381072268</v>
      </c>
      <c r="BF74" s="34">
        <f t="shared" si="230"/>
        <v>7158.2477310686372</v>
      </c>
      <c r="BG74" s="34">
        <f t="shared" si="230"/>
        <v>1750047.3073548053</v>
      </c>
      <c r="BH74" s="34">
        <f t="shared" si="230"/>
        <v>4488.6823054013366</v>
      </c>
      <c r="BI74" s="34">
        <f t="shared" si="230"/>
        <v>4085.6823054013366</v>
      </c>
      <c r="BJ74" s="34">
        <f t="shared" si="230"/>
        <v>5147.7717459304986</v>
      </c>
      <c r="BK74" s="34">
        <f t="shared" si="230"/>
        <v>4110.7717459304986</v>
      </c>
      <c r="BL74" s="34">
        <f t="shared" si="230"/>
        <v>4891.109714354985</v>
      </c>
      <c r="BM74" s="34">
        <f t="shared" si="230"/>
        <v>2231.0766798658551</v>
      </c>
      <c r="BN74" s="206">
        <f t="shared" si="230"/>
        <v>6116.743700207895</v>
      </c>
      <c r="BO74" s="34">
        <f t="shared" si="230"/>
        <v>5981.1954959305003</v>
      </c>
      <c r="BP74" s="34">
        <f t="shared" si="230"/>
        <v>7054.3017459304974</v>
      </c>
      <c r="BQ74" s="34">
        <f t="shared" ref="BQ74:EB74" si="231">BQ70-BQ72</f>
        <v>24540.771745930499</v>
      </c>
      <c r="BR74" s="34">
        <f t="shared" si="231"/>
        <v>24540.771745930499</v>
      </c>
      <c r="BS74" s="34">
        <f t="shared" si="231"/>
        <v>1108540.7717459304</v>
      </c>
      <c r="BT74" s="34">
        <f t="shared" si="231"/>
        <v>24540.771745930499</v>
      </c>
      <c r="BU74" s="34">
        <f t="shared" si="231"/>
        <v>24540.771745930499</v>
      </c>
      <c r="BV74" s="34">
        <f t="shared" si="231"/>
        <v>25668.340059722752</v>
      </c>
      <c r="BW74" s="34">
        <f t="shared" si="231"/>
        <v>25668.340059722752</v>
      </c>
      <c r="BX74" s="34">
        <f t="shared" si="231"/>
        <v>25668.340059722752</v>
      </c>
      <c r="BY74" s="34">
        <f t="shared" si="231"/>
        <v>25668.340059722752</v>
      </c>
      <c r="BZ74" s="34">
        <f t="shared" si="231"/>
        <v>25668.340059722752</v>
      </c>
      <c r="CA74" s="34">
        <f t="shared" si="231"/>
        <v>25668.340059722752</v>
      </c>
      <c r="CB74" s="34">
        <f t="shared" si="231"/>
        <v>25668.340059722752</v>
      </c>
      <c r="CC74" s="34">
        <f t="shared" si="231"/>
        <v>25668.340059722752</v>
      </c>
      <c r="CD74" s="34">
        <f t="shared" si="231"/>
        <v>25668.340059722752</v>
      </c>
      <c r="CE74" s="34">
        <f t="shared" si="231"/>
        <v>1109668.3400597228</v>
      </c>
      <c r="CF74" s="34">
        <f t="shared" si="231"/>
        <v>25668.340059722752</v>
      </c>
      <c r="CG74" s="34">
        <f t="shared" si="231"/>
        <v>25668.340059722752</v>
      </c>
      <c r="CH74" s="34">
        <f t="shared" si="231"/>
        <v>25655.367100502583</v>
      </c>
      <c r="CI74" s="34">
        <f t="shared" si="231"/>
        <v>25655.367100502583</v>
      </c>
      <c r="CJ74" s="34">
        <f t="shared" si="231"/>
        <v>25655.367100502583</v>
      </c>
      <c r="CK74" s="34">
        <f t="shared" si="231"/>
        <v>25655.367100502583</v>
      </c>
      <c r="CL74" s="34">
        <f t="shared" si="231"/>
        <v>25655.367100502583</v>
      </c>
      <c r="CM74" s="34">
        <f t="shared" si="231"/>
        <v>25655.367100502583</v>
      </c>
      <c r="CN74" s="34">
        <f t="shared" si="231"/>
        <v>25655.367100502583</v>
      </c>
      <c r="CO74" s="34">
        <f t="shared" si="231"/>
        <v>25655.367100502583</v>
      </c>
      <c r="CP74" s="34">
        <f t="shared" si="231"/>
        <v>0</v>
      </c>
      <c r="CQ74" s="34">
        <f t="shared" si="231"/>
        <v>1084000</v>
      </c>
      <c r="CR74" s="34">
        <f t="shared" si="231"/>
        <v>0</v>
      </c>
      <c r="CS74" s="34">
        <f t="shared" si="231"/>
        <v>0</v>
      </c>
      <c r="CT74" s="34">
        <f t="shared" si="231"/>
        <v>0</v>
      </c>
      <c r="CU74" s="34">
        <f t="shared" si="231"/>
        <v>0</v>
      </c>
      <c r="CV74" s="34">
        <f t="shared" si="231"/>
        <v>0</v>
      </c>
      <c r="CW74" s="34">
        <f t="shared" si="231"/>
        <v>0</v>
      </c>
      <c r="CX74" s="34">
        <f t="shared" si="231"/>
        <v>0</v>
      </c>
      <c r="CY74" s="34">
        <f t="shared" si="231"/>
        <v>0</v>
      </c>
      <c r="CZ74" s="34">
        <f t="shared" si="231"/>
        <v>0</v>
      </c>
      <c r="DA74" s="34">
        <f t="shared" si="231"/>
        <v>0</v>
      </c>
      <c r="DB74" s="34">
        <f t="shared" si="231"/>
        <v>0</v>
      </c>
      <c r="DC74" s="34">
        <f t="shared" si="231"/>
        <v>1084000</v>
      </c>
      <c r="DD74" s="34">
        <f t="shared" si="231"/>
        <v>0</v>
      </c>
      <c r="DE74" s="34">
        <f t="shared" si="231"/>
        <v>0</v>
      </c>
      <c r="DF74" s="34">
        <f t="shared" si="231"/>
        <v>0</v>
      </c>
      <c r="DG74" s="34">
        <f t="shared" si="231"/>
        <v>0</v>
      </c>
      <c r="DH74" s="34">
        <f t="shared" si="231"/>
        <v>0</v>
      </c>
      <c r="DI74" s="34">
        <f t="shared" si="231"/>
        <v>0</v>
      </c>
      <c r="DJ74" s="34">
        <f t="shared" si="231"/>
        <v>0</v>
      </c>
      <c r="DK74" s="34">
        <f t="shared" si="231"/>
        <v>0</v>
      </c>
      <c r="DL74" s="34">
        <f t="shared" si="231"/>
        <v>0</v>
      </c>
      <c r="DM74" s="34">
        <f t="shared" si="231"/>
        <v>0</v>
      </c>
      <c r="DN74" s="34">
        <f t="shared" si="231"/>
        <v>0</v>
      </c>
      <c r="DO74" s="34">
        <f t="shared" si="231"/>
        <v>1084000</v>
      </c>
      <c r="DP74" s="34">
        <f t="shared" si="231"/>
        <v>0</v>
      </c>
      <c r="DQ74" s="34">
        <f t="shared" si="231"/>
        <v>0</v>
      </c>
      <c r="DR74" s="34">
        <f t="shared" si="231"/>
        <v>0</v>
      </c>
      <c r="DS74" s="34">
        <f t="shared" si="231"/>
        <v>0</v>
      </c>
      <c r="DT74" s="34">
        <f t="shared" si="231"/>
        <v>0</v>
      </c>
      <c r="DU74" s="34">
        <f t="shared" si="231"/>
        <v>0</v>
      </c>
      <c r="DV74" s="34">
        <f t="shared" si="231"/>
        <v>0</v>
      </c>
      <c r="DW74" s="34">
        <f t="shared" si="231"/>
        <v>0</v>
      </c>
      <c r="DX74" s="34">
        <f t="shared" si="231"/>
        <v>0</v>
      </c>
      <c r="DY74" s="34">
        <f t="shared" si="231"/>
        <v>0</v>
      </c>
      <c r="DZ74" s="34">
        <f t="shared" si="231"/>
        <v>0</v>
      </c>
      <c r="EA74" s="34">
        <f t="shared" si="231"/>
        <v>1084000</v>
      </c>
      <c r="EB74" s="34">
        <f t="shared" si="231"/>
        <v>0</v>
      </c>
      <c r="EC74" s="34">
        <f t="shared" ref="EC74:GN74" si="232">EC70-EC72</f>
        <v>0</v>
      </c>
      <c r="ED74" s="34">
        <f t="shared" si="232"/>
        <v>0</v>
      </c>
      <c r="EE74" s="34">
        <f t="shared" si="232"/>
        <v>0</v>
      </c>
      <c r="EF74" s="34">
        <f t="shared" si="232"/>
        <v>0</v>
      </c>
      <c r="EG74" s="34">
        <f t="shared" si="232"/>
        <v>0</v>
      </c>
      <c r="EH74" s="34">
        <f t="shared" si="232"/>
        <v>0</v>
      </c>
      <c r="EI74" s="34">
        <f t="shared" si="232"/>
        <v>0</v>
      </c>
      <c r="EJ74" s="34">
        <f t="shared" si="232"/>
        <v>0</v>
      </c>
      <c r="EK74" s="34">
        <f t="shared" si="232"/>
        <v>0</v>
      </c>
      <c r="EL74" s="34">
        <f t="shared" si="232"/>
        <v>0</v>
      </c>
      <c r="EM74" s="34">
        <f t="shared" si="232"/>
        <v>1084000</v>
      </c>
      <c r="EN74" s="34">
        <f t="shared" si="232"/>
        <v>0</v>
      </c>
      <c r="EO74" s="34">
        <f t="shared" si="232"/>
        <v>0</v>
      </c>
      <c r="EP74" s="34">
        <f t="shared" si="232"/>
        <v>0</v>
      </c>
      <c r="EQ74" s="34">
        <f t="shared" si="232"/>
        <v>0</v>
      </c>
      <c r="ER74" s="34">
        <f t="shared" si="232"/>
        <v>0</v>
      </c>
      <c r="ES74" s="34">
        <f t="shared" si="232"/>
        <v>0</v>
      </c>
      <c r="ET74" s="34">
        <f t="shared" si="232"/>
        <v>0</v>
      </c>
      <c r="EU74" s="34">
        <f t="shared" si="232"/>
        <v>0</v>
      </c>
      <c r="EV74" s="34">
        <f t="shared" si="232"/>
        <v>0</v>
      </c>
      <c r="EW74" s="34">
        <f t="shared" si="232"/>
        <v>0</v>
      </c>
      <c r="EX74" s="34">
        <f t="shared" si="232"/>
        <v>0</v>
      </c>
      <c r="EY74" s="34">
        <f t="shared" si="232"/>
        <v>1084000</v>
      </c>
      <c r="EZ74" s="34">
        <f t="shared" si="232"/>
        <v>0</v>
      </c>
      <c r="FA74" s="34">
        <f t="shared" si="232"/>
        <v>3252000</v>
      </c>
      <c r="FB74" s="34">
        <f t="shared" si="232"/>
        <v>0</v>
      </c>
      <c r="FC74" s="34">
        <f t="shared" si="232"/>
        <v>0</v>
      </c>
      <c r="FD74" s="34">
        <f t="shared" si="232"/>
        <v>0</v>
      </c>
      <c r="FE74" s="34">
        <f t="shared" si="232"/>
        <v>0</v>
      </c>
      <c r="FF74" s="34">
        <f t="shared" si="232"/>
        <v>0</v>
      </c>
      <c r="FG74" s="34">
        <f t="shared" si="232"/>
        <v>0</v>
      </c>
      <c r="FH74" s="34">
        <f t="shared" si="232"/>
        <v>0</v>
      </c>
      <c r="FI74" s="34">
        <f t="shared" si="232"/>
        <v>0</v>
      </c>
      <c r="FJ74" s="34">
        <f t="shared" si="232"/>
        <v>0</v>
      </c>
      <c r="FK74" s="34">
        <f t="shared" si="232"/>
        <v>0</v>
      </c>
      <c r="FL74" s="34">
        <f t="shared" si="232"/>
        <v>0</v>
      </c>
      <c r="FM74" s="34">
        <f t="shared" si="232"/>
        <v>0</v>
      </c>
      <c r="FN74" s="34">
        <f t="shared" si="232"/>
        <v>0</v>
      </c>
      <c r="FO74" s="34">
        <f t="shared" si="232"/>
        <v>0</v>
      </c>
      <c r="FP74" s="34">
        <f t="shared" si="232"/>
        <v>0</v>
      </c>
      <c r="FQ74" s="34">
        <f t="shared" si="232"/>
        <v>0</v>
      </c>
      <c r="FR74" s="34">
        <f t="shared" si="232"/>
        <v>0</v>
      </c>
      <c r="FS74" s="34">
        <f t="shared" si="232"/>
        <v>0</v>
      </c>
      <c r="FT74" s="34">
        <f t="shared" si="232"/>
        <v>0</v>
      </c>
      <c r="FU74" s="34">
        <f t="shared" si="232"/>
        <v>0</v>
      </c>
      <c r="FV74" s="34">
        <f t="shared" si="232"/>
        <v>0</v>
      </c>
      <c r="FW74" s="34">
        <f t="shared" si="232"/>
        <v>0</v>
      </c>
      <c r="FX74" s="34">
        <f t="shared" si="232"/>
        <v>0</v>
      </c>
      <c r="FY74" s="34">
        <f t="shared" si="232"/>
        <v>0</v>
      </c>
      <c r="FZ74" s="34">
        <f t="shared" si="232"/>
        <v>0</v>
      </c>
      <c r="GA74" s="34">
        <f t="shared" si="232"/>
        <v>0</v>
      </c>
      <c r="GB74" s="34">
        <f t="shared" si="232"/>
        <v>0</v>
      </c>
      <c r="GC74" s="34">
        <f t="shared" si="232"/>
        <v>0</v>
      </c>
      <c r="GD74" s="34">
        <f t="shared" si="232"/>
        <v>0</v>
      </c>
      <c r="GE74" s="34">
        <f t="shared" si="232"/>
        <v>0</v>
      </c>
      <c r="GF74" s="34">
        <f t="shared" si="232"/>
        <v>0</v>
      </c>
      <c r="GG74" s="34">
        <f t="shared" si="232"/>
        <v>0</v>
      </c>
      <c r="GH74" s="34">
        <f t="shared" si="232"/>
        <v>0</v>
      </c>
      <c r="GI74" s="34">
        <f t="shared" si="232"/>
        <v>0</v>
      </c>
      <c r="GJ74" s="34">
        <f t="shared" si="232"/>
        <v>0</v>
      </c>
      <c r="GK74" s="34">
        <f t="shared" si="232"/>
        <v>0</v>
      </c>
      <c r="GL74" s="34">
        <f t="shared" si="232"/>
        <v>0</v>
      </c>
      <c r="GM74" s="34">
        <f t="shared" si="232"/>
        <v>0</v>
      </c>
      <c r="GN74" s="34">
        <f t="shared" si="232"/>
        <v>0</v>
      </c>
      <c r="GO74" s="34">
        <f t="shared" ref="GO74:IZ74" si="233">GO70-GO72</f>
        <v>0</v>
      </c>
      <c r="GP74" s="34">
        <f t="shared" si="233"/>
        <v>0</v>
      </c>
      <c r="GQ74" s="34">
        <f t="shared" si="233"/>
        <v>0</v>
      </c>
      <c r="GR74" s="34">
        <f t="shared" si="233"/>
        <v>0</v>
      </c>
      <c r="GS74" s="34">
        <f t="shared" si="233"/>
        <v>0</v>
      </c>
      <c r="GT74" s="34">
        <f t="shared" si="233"/>
        <v>0</v>
      </c>
      <c r="GU74" s="34">
        <f t="shared" si="233"/>
        <v>0</v>
      </c>
      <c r="GV74" s="34">
        <f t="shared" si="233"/>
        <v>0</v>
      </c>
      <c r="GW74" s="34">
        <f t="shared" si="233"/>
        <v>0</v>
      </c>
      <c r="GX74" s="34">
        <f t="shared" si="233"/>
        <v>0</v>
      </c>
      <c r="GY74" s="34">
        <f t="shared" si="233"/>
        <v>0</v>
      </c>
      <c r="GZ74" s="34">
        <f t="shared" si="233"/>
        <v>0</v>
      </c>
      <c r="HA74" s="34">
        <f t="shared" si="233"/>
        <v>0</v>
      </c>
      <c r="HB74" s="34">
        <f t="shared" si="233"/>
        <v>0</v>
      </c>
      <c r="HC74" s="34">
        <f t="shared" si="233"/>
        <v>0</v>
      </c>
      <c r="HD74" s="34">
        <f t="shared" si="233"/>
        <v>0</v>
      </c>
      <c r="HE74" s="34">
        <f t="shared" si="233"/>
        <v>0</v>
      </c>
      <c r="HF74" s="34">
        <f t="shared" si="233"/>
        <v>0</v>
      </c>
      <c r="HG74" s="34">
        <f t="shared" si="233"/>
        <v>0</v>
      </c>
      <c r="HH74" s="34">
        <f t="shared" si="233"/>
        <v>0</v>
      </c>
      <c r="HI74" s="34">
        <f t="shared" si="233"/>
        <v>0</v>
      </c>
      <c r="HJ74" s="34">
        <f t="shared" si="233"/>
        <v>0</v>
      </c>
      <c r="HK74" s="34">
        <f t="shared" si="233"/>
        <v>0</v>
      </c>
      <c r="HL74" s="34">
        <f t="shared" si="233"/>
        <v>0</v>
      </c>
      <c r="HM74" s="34">
        <f t="shared" si="233"/>
        <v>0</v>
      </c>
      <c r="HN74" s="34">
        <f t="shared" si="233"/>
        <v>0</v>
      </c>
      <c r="HO74" s="34">
        <f t="shared" si="233"/>
        <v>0</v>
      </c>
      <c r="HP74" s="34">
        <f t="shared" si="233"/>
        <v>0</v>
      </c>
      <c r="HQ74" s="34">
        <f t="shared" si="233"/>
        <v>0</v>
      </c>
      <c r="HR74" s="34">
        <f t="shared" si="233"/>
        <v>0</v>
      </c>
      <c r="HS74" s="34">
        <f t="shared" si="233"/>
        <v>0</v>
      </c>
      <c r="HT74" s="34">
        <f t="shared" si="233"/>
        <v>0</v>
      </c>
      <c r="HU74" s="34">
        <f t="shared" si="233"/>
        <v>0</v>
      </c>
      <c r="HV74" s="34">
        <f t="shared" si="233"/>
        <v>0</v>
      </c>
      <c r="HW74" s="34">
        <f t="shared" si="233"/>
        <v>0</v>
      </c>
      <c r="HX74" s="34">
        <f t="shared" si="233"/>
        <v>0</v>
      </c>
      <c r="HY74" s="34">
        <f t="shared" si="233"/>
        <v>0</v>
      </c>
      <c r="HZ74" s="34">
        <f t="shared" si="233"/>
        <v>0</v>
      </c>
      <c r="IA74" s="34">
        <f t="shared" si="233"/>
        <v>0</v>
      </c>
      <c r="IB74" s="34">
        <f t="shared" si="233"/>
        <v>0</v>
      </c>
      <c r="IC74" s="34">
        <f t="shared" si="233"/>
        <v>0</v>
      </c>
      <c r="ID74" s="34">
        <f t="shared" si="233"/>
        <v>0</v>
      </c>
      <c r="IE74" s="34">
        <f t="shared" si="233"/>
        <v>0</v>
      </c>
      <c r="IF74" s="34">
        <f t="shared" si="233"/>
        <v>0</v>
      </c>
      <c r="IG74" s="34">
        <f t="shared" si="233"/>
        <v>0</v>
      </c>
      <c r="IH74" s="34">
        <f t="shared" si="233"/>
        <v>0</v>
      </c>
      <c r="II74" s="34">
        <f t="shared" si="233"/>
        <v>0</v>
      </c>
      <c r="IJ74" s="34">
        <f t="shared" si="233"/>
        <v>0</v>
      </c>
      <c r="IK74" s="34">
        <f t="shared" si="233"/>
        <v>0</v>
      </c>
      <c r="IL74" s="34">
        <f t="shared" si="233"/>
        <v>0</v>
      </c>
      <c r="IM74" s="34">
        <f t="shared" si="233"/>
        <v>0</v>
      </c>
      <c r="IN74" s="34">
        <f t="shared" si="233"/>
        <v>0</v>
      </c>
      <c r="IO74" s="34">
        <f t="shared" si="233"/>
        <v>0</v>
      </c>
      <c r="IP74" s="34">
        <f t="shared" si="233"/>
        <v>0</v>
      </c>
      <c r="IQ74" s="34">
        <f t="shared" si="233"/>
        <v>0</v>
      </c>
      <c r="IR74" s="34">
        <f t="shared" si="233"/>
        <v>0</v>
      </c>
      <c r="IS74" s="34">
        <f t="shared" si="233"/>
        <v>0</v>
      </c>
      <c r="IT74" s="34">
        <f t="shared" si="233"/>
        <v>0</v>
      </c>
      <c r="IU74" s="34">
        <f t="shared" si="233"/>
        <v>0</v>
      </c>
      <c r="IV74" s="34">
        <f t="shared" si="233"/>
        <v>0</v>
      </c>
      <c r="IW74" s="34">
        <f t="shared" si="233"/>
        <v>0</v>
      </c>
      <c r="IX74" s="34">
        <f t="shared" si="233"/>
        <v>0</v>
      </c>
      <c r="IY74" s="34">
        <f t="shared" si="233"/>
        <v>0</v>
      </c>
      <c r="IZ74" s="34">
        <f t="shared" si="233"/>
        <v>0</v>
      </c>
      <c r="JA74" s="34">
        <f t="shared" ref="JA74:KG74" si="234">JA70-JA72</f>
        <v>0</v>
      </c>
      <c r="JB74" s="34">
        <f t="shared" si="234"/>
        <v>0</v>
      </c>
      <c r="JC74" s="34">
        <f t="shared" si="234"/>
        <v>0</v>
      </c>
      <c r="JD74" s="34">
        <f t="shared" si="234"/>
        <v>0</v>
      </c>
      <c r="JE74" s="34">
        <f t="shared" si="234"/>
        <v>0</v>
      </c>
      <c r="JF74" s="34">
        <f t="shared" si="234"/>
        <v>0</v>
      </c>
      <c r="JG74" s="34">
        <f t="shared" si="234"/>
        <v>0</v>
      </c>
      <c r="JH74" s="34">
        <f t="shared" si="234"/>
        <v>0</v>
      </c>
      <c r="JI74" s="34">
        <f t="shared" si="234"/>
        <v>0</v>
      </c>
      <c r="JJ74" s="34">
        <f t="shared" si="234"/>
        <v>0</v>
      </c>
      <c r="JK74" s="34">
        <f t="shared" si="234"/>
        <v>0</v>
      </c>
      <c r="JL74" s="34">
        <f t="shared" si="234"/>
        <v>0</v>
      </c>
      <c r="JM74" s="34">
        <f t="shared" si="234"/>
        <v>0</v>
      </c>
      <c r="JN74" s="34">
        <f t="shared" si="234"/>
        <v>0</v>
      </c>
      <c r="JO74" s="34">
        <f t="shared" si="234"/>
        <v>0</v>
      </c>
      <c r="JP74" s="34">
        <f t="shared" si="234"/>
        <v>0</v>
      </c>
      <c r="JQ74" s="34">
        <f t="shared" si="234"/>
        <v>0</v>
      </c>
      <c r="JR74" s="34">
        <f t="shared" si="234"/>
        <v>0</v>
      </c>
      <c r="JS74" s="34">
        <f t="shared" si="234"/>
        <v>0</v>
      </c>
      <c r="JT74" s="34">
        <f t="shared" si="234"/>
        <v>0</v>
      </c>
      <c r="JU74" s="34">
        <f t="shared" si="234"/>
        <v>0</v>
      </c>
      <c r="JV74" s="34">
        <f t="shared" si="234"/>
        <v>0</v>
      </c>
      <c r="JW74" s="34">
        <f t="shared" si="234"/>
        <v>0</v>
      </c>
      <c r="JX74" s="34">
        <f t="shared" si="234"/>
        <v>0</v>
      </c>
      <c r="JY74" s="34">
        <f t="shared" si="234"/>
        <v>0</v>
      </c>
      <c r="JZ74" s="34">
        <f t="shared" si="234"/>
        <v>0</v>
      </c>
      <c r="KA74" s="34">
        <f t="shared" si="234"/>
        <v>0</v>
      </c>
      <c r="KB74" s="34">
        <f t="shared" si="234"/>
        <v>0</v>
      </c>
      <c r="KC74" s="34">
        <f t="shared" si="234"/>
        <v>0</v>
      </c>
      <c r="KD74" s="34">
        <f t="shared" si="234"/>
        <v>0</v>
      </c>
      <c r="KE74" s="34">
        <f t="shared" si="234"/>
        <v>0</v>
      </c>
      <c r="KF74" s="34">
        <f t="shared" si="234"/>
        <v>0</v>
      </c>
      <c r="KG74" s="35">
        <f t="shared" si="234"/>
        <v>0</v>
      </c>
    </row>
    <row r="75" spans="1:293" s="1" customFormat="1" ht="16" outlineLevel="1" thickBot="1">
      <c r="B75" s="478"/>
      <c r="C75" s="62" t="s">
        <v>713</v>
      </c>
      <c r="D75" s="63">
        <f t="shared" si="219"/>
        <v>7199791.3203998245</v>
      </c>
      <c r="E75" s="36">
        <f>E74</f>
        <v>18947.456107300251</v>
      </c>
      <c r="F75" s="37">
        <f>E75+F74</f>
        <v>21610.048559453302</v>
      </c>
      <c r="G75" s="37">
        <f>F75+G74</f>
        <v>22089.777382080752</v>
      </c>
      <c r="H75" s="37">
        <f t="shared" ref="H75:BS75" si="235">G75+H74</f>
        <v>22626.929489897404</v>
      </c>
      <c r="I75" s="37">
        <f t="shared" si="235"/>
        <v>18555.931672045157</v>
      </c>
      <c r="J75" s="37">
        <f t="shared" si="235"/>
        <v>15985.601783703707</v>
      </c>
      <c r="K75" s="37">
        <f t="shared" si="235"/>
        <v>13122.844025636758</v>
      </c>
      <c r="L75" s="37">
        <f t="shared" si="235"/>
        <v>10320.92401804031</v>
      </c>
      <c r="M75" s="37">
        <f t="shared" si="235"/>
        <v>7770.5354774859625</v>
      </c>
      <c r="N75" s="37">
        <f t="shared" si="235"/>
        <v>4561.8313166267471</v>
      </c>
      <c r="O75" s="37">
        <f t="shared" si="235"/>
        <v>-1077.1821311359672</v>
      </c>
      <c r="P75" s="37">
        <f t="shared" si="235"/>
        <v>1740241.6767630742</v>
      </c>
      <c r="Q75" s="37">
        <f t="shared" si="235"/>
        <v>1737743.5479816827</v>
      </c>
      <c r="R75" s="37">
        <f t="shared" si="235"/>
        <v>1739223.9811135815</v>
      </c>
      <c r="S75" s="37">
        <f t="shared" si="235"/>
        <v>1740561.0296538328</v>
      </c>
      <c r="T75" s="37">
        <f t="shared" si="235"/>
        <v>1743411.7327346129</v>
      </c>
      <c r="U75" s="37">
        <f t="shared" si="235"/>
        <v>1745672.3482778782</v>
      </c>
      <c r="V75" s="37">
        <f t="shared" si="235"/>
        <v>1750026.6011063345</v>
      </c>
      <c r="W75" s="37">
        <f t="shared" si="235"/>
        <v>1758743.6120694655</v>
      </c>
      <c r="X75" s="37">
        <f t="shared" si="235"/>
        <v>1771209.3643579159</v>
      </c>
      <c r="Y75" s="37">
        <f t="shared" si="235"/>
        <v>1784348.0939111356</v>
      </c>
      <c r="Z75" s="37">
        <f t="shared" si="235"/>
        <v>1795950.5228972451</v>
      </c>
      <c r="AA75" s="37">
        <f t="shared" si="235"/>
        <v>1805088.8798839082</v>
      </c>
      <c r="AB75" s="37">
        <f t="shared" si="235"/>
        <v>1813733.2176797576</v>
      </c>
      <c r="AC75" s="37">
        <f t="shared" si="235"/>
        <v>1820679.6012414913</v>
      </c>
      <c r="AD75" s="37">
        <f t="shared" si="235"/>
        <v>1823186.0330144975</v>
      </c>
      <c r="AE75" s="37">
        <f t="shared" si="235"/>
        <v>1822763.7383098239</v>
      </c>
      <c r="AF75" s="37">
        <f t="shared" si="235"/>
        <v>1824663.1918210422</v>
      </c>
      <c r="AG75" s="37">
        <f t="shared" si="235"/>
        <v>1828651.2092151446</v>
      </c>
      <c r="AH75" s="37">
        <f t="shared" si="235"/>
        <v>1831591.6120294635</v>
      </c>
      <c r="AI75" s="37">
        <f t="shared" si="235"/>
        <v>3581380.1042324435</v>
      </c>
      <c r="AJ75" s="37">
        <f t="shared" si="235"/>
        <v>3585155.2960187062</v>
      </c>
      <c r="AK75" s="37">
        <f t="shared" si="235"/>
        <v>3585884.5347545338</v>
      </c>
      <c r="AL75" s="37">
        <f t="shared" si="235"/>
        <v>3592377.8047232609</v>
      </c>
      <c r="AM75" s="37">
        <f t="shared" si="235"/>
        <v>3593821.2380513707</v>
      </c>
      <c r="AN75" s="37">
        <f t="shared" si="235"/>
        <v>3598656.9241330433</v>
      </c>
      <c r="AO75" s="37">
        <f t="shared" si="235"/>
        <v>3600552.5445091273</v>
      </c>
      <c r="AP75" s="37">
        <f t="shared" si="235"/>
        <v>3604864.9044335531</v>
      </c>
      <c r="AQ75" s="37">
        <f t="shared" si="235"/>
        <v>3608047.5860736063</v>
      </c>
      <c r="AR75" s="37">
        <f t="shared" si="235"/>
        <v>3613211.327224039</v>
      </c>
      <c r="AS75" s="37">
        <f t="shared" si="235"/>
        <v>3618040.4383583046</v>
      </c>
      <c r="AT75" s="37">
        <f t="shared" si="235"/>
        <v>3623492.0450692177</v>
      </c>
      <c r="AU75" s="37">
        <f t="shared" si="235"/>
        <v>5373982.7946104072</v>
      </c>
      <c r="AV75" s="37">
        <f t="shared" si="235"/>
        <v>5376901.6731425952</v>
      </c>
      <c r="AW75" s="37">
        <f t="shared" si="235"/>
        <v>5381935.648342547</v>
      </c>
      <c r="AX75" s="37">
        <f t="shared" si="235"/>
        <v>5385790.7805704717</v>
      </c>
      <c r="AY75" s="37">
        <f t="shared" si="235"/>
        <v>5388525.2899318878</v>
      </c>
      <c r="AZ75" s="37">
        <f t="shared" si="235"/>
        <v>5392381.3237236533</v>
      </c>
      <c r="BA75" s="37">
        <f t="shared" si="235"/>
        <v>5392244.9025184615</v>
      </c>
      <c r="BB75" s="37">
        <f t="shared" si="235"/>
        <v>5397297.1862890199</v>
      </c>
      <c r="BC75" s="37">
        <f t="shared" si="235"/>
        <v>5401255.3830124028</v>
      </c>
      <c r="BD75" s="37">
        <f t="shared" si="235"/>
        <v>5405213.5797357857</v>
      </c>
      <c r="BE75" s="37">
        <f t="shared" si="235"/>
        <v>5411513.9271168578</v>
      </c>
      <c r="BF75" s="37">
        <f t="shared" si="235"/>
        <v>5418672.1748479269</v>
      </c>
      <c r="BG75" s="37">
        <f t="shared" si="235"/>
        <v>7168719.482202732</v>
      </c>
      <c r="BH75" s="37">
        <f t="shared" si="235"/>
        <v>7173208.1645081332</v>
      </c>
      <c r="BI75" s="37">
        <f t="shared" si="235"/>
        <v>7177293.8468135344</v>
      </c>
      <c r="BJ75" s="37">
        <f t="shared" si="235"/>
        <v>7182441.6185594648</v>
      </c>
      <c r="BK75" s="37">
        <f t="shared" si="235"/>
        <v>7186552.3903053952</v>
      </c>
      <c r="BL75" s="37">
        <f t="shared" si="235"/>
        <v>7191443.5000197506</v>
      </c>
      <c r="BM75" s="37">
        <f t="shared" si="235"/>
        <v>7193674.5766996164</v>
      </c>
      <c r="BN75" s="207">
        <f t="shared" si="235"/>
        <v>7199791.3203998245</v>
      </c>
      <c r="BO75" s="37">
        <f t="shared" si="235"/>
        <v>7205772.515895755</v>
      </c>
      <c r="BP75" s="37">
        <f t="shared" si="235"/>
        <v>7212826.8176416857</v>
      </c>
      <c r="BQ75" s="37">
        <f t="shared" si="235"/>
        <v>7237367.5893876161</v>
      </c>
      <c r="BR75" s="37">
        <f t="shared" si="235"/>
        <v>7261908.3611335466</v>
      </c>
      <c r="BS75" s="37">
        <f t="shared" si="235"/>
        <v>8370449.132879477</v>
      </c>
      <c r="BT75" s="37">
        <f t="shared" ref="BT75:EE75" si="236">BS75+BT74</f>
        <v>8394989.9046254084</v>
      </c>
      <c r="BU75" s="37">
        <f t="shared" si="236"/>
        <v>8419530.6763713397</v>
      </c>
      <c r="BV75" s="37">
        <f t="shared" si="236"/>
        <v>8445199.0164310616</v>
      </c>
      <c r="BW75" s="37">
        <f t="shared" si="236"/>
        <v>8470867.3564907834</v>
      </c>
      <c r="BX75" s="37">
        <f t="shared" si="236"/>
        <v>8496535.6965505052</v>
      </c>
      <c r="BY75" s="37">
        <f t="shared" si="236"/>
        <v>8522204.0366102271</v>
      </c>
      <c r="BZ75" s="37">
        <f t="shared" si="236"/>
        <v>8547872.3766699489</v>
      </c>
      <c r="CA75" s="37">
        <f t="shared" si="236"/>
        <v>8573540.7167296708</v>
      </c>
      <c r="CB75" s="37">
        <f t="shared" si="236"/>
        <v>8599209.0567893926</v>
      </c>
      <c r="CC75" s="37">
        <f t="shared" si="236"/>
        <v>8624877.3968491144</v>
      </c>
      <c r="CD75" s="37">
        <f t="shared" si="236"/>
        <v>8650545.7369088363</v>
      </c>
      <c r="CE75" s="37">
        <f t="shared" si="236"/>
        <v>9760214.0769685581</v>
      </c>
      <c r="CF75" s="37">
        <f t="shared" si="236"/>
        <v>9785882.41702828</v>
      </c>
      <c r="CG75" s="37">
        <f t="shared" si="236"/>
        <v>9811550.7570880018</v>
      </c>
      <c r="CH75" s="37">
        <f t="shared" si="236"/>
        <v>9837206.1241885051</v>
      </c>
      <c r="CI75" s="37">
        <f t="shared" si="236"/>
        <v>9862861.4912890084</v>
      </c>
      <c r="CJ75" s="37">
        <f t="shared" si="236"/>
        <v>9888516.8583895117</v>
      </c>
      <c r="CK75" s="37">
        <f t="shared" si="236"/>
        <v>9914172.225490015</v>
      </c>
      <c r="CL75" s="37">
        <f t="shared" si="236"/>
        <v>9939827.5925905183</v>
      </c>
      <c r="CM75" s="37">
        <f t="shared" si="236"/>
        <v>9965482.9596910216</v>
      </c>
      <c r="CN75" s="37">
        <f t="shared" si="236"/>
        <v>9991138.3267915249</v>
      </c>
      <c r="CO75" s="37">
        <f t="shared" si="236"/>
        <v>10016793.693892028</v>
      </c>
      <c r="CP75" s="37">
        <f t="shared" si="236"/>
        <v>10016793.693892028</v>
      </c>
      <c r="CQ75" s="37">
        <f t="shared" si="236"/>
        <v>11100793.693892028</v>
      </c>
      <c r="CR75" s="37">
        <f t="shared" si="236"/>
        <v>11100793.693892028</v>
      </c>
      <c r="CS75" s="37">
        <f t="shared" si="236"/>
        <v>11100793.693892028</v>
      </c>
      <c r="CT75" s="37">
        <f t="shared" si="236"/>
        <v>11100793.693892028</v>
      </c>
      <c r="CU75" s="37">
        <f t="shared" si="236"/>
        <v>11100793.693892028</v>
      </c>
      <c r="CV75" s="37">
        <f t="shared" si="236"/>
        <v>11100793.693892028</v>
      </c>
      <c r="CW75" s="37">
        <f t="shared" si="236"/>
        <v>11100793.693892028</v>
      </c>
      <c r="CX75" s="37">
        <f t="shared" si="236"/>
        <v>11100793.693892028</v>
      </c>
      <c r="CY75" s="37">
        <f t="shared" si="236"/>
        <v>11100793.693892028</v>
      </c>
      <c r="CZ75" s="37">
        <f t="shared" si="236"/>
        <v>11100793.693892028</v>
      </c>
      <c r="DA75" s="37">
        <f t="shared" si="236"/>
        <v>11100793.693892028</v>
      </c>
      <c r="DB75" s="37">
        <f t="shared" si="236"/>
        <v>11100793.693892028</v>
      </c>
      <c r="DC75" s="37">
        <f t="shared" si="236"/>
        <v>12184793.693892028</v>
      </c>
      <c r="DD75" s="37">
        <f t="shared" si="236"/>
        <v>12184793.693892028</v>
      </c>
      <c r="DE75" s="37">
        <f t="shared" si="236"/>
        <v>12184793.693892028</v>
      </c>
      <c r="DF75" s="37">
        <f t="shared" si="236"/>
        <v>12184793.693892028</v>
      </c>
      <c r="DG75" s="37">
        <f t="shared" si="236"/>
        <v>12184793.693892028</v>
      </c>
      <c r="DH75" s="37">
        <f t="shared" si="236"/>
        <v>12184793.693892028</v>
      </c>
      <c r="DI75" s="37">
        <f t="shared" si="236"/>
        <v>12184793.693892028</v>
      </c>
      <c r="DJ75" s="37">
        <f t="shared" si="236"/>
        <v>12184793.693892028</v>
      </c>
      <c r="DK75" s="37">
        <f t="shared" si="236"/>
        <v>12184793.693892028</v>
      </c>
      <c r="DL75" s="37">
        <f t="shared" si="236"/>
        <v>12184793.693892028</v>
      </c>
      <c r="DM75" s="37">
        <f t="shared" si="236"/>
        <v>12184793.693892028</v>
      </c>
      <c r="DN75" s="37">
        <f t="shared" si="236"/>
        <v>12184793.693892028</v>
      </c>
      <c r="DO75" s="37">
        <f t="shared" si="236"/>
        <v>13268793.693892028</v>
      </c>
      <c r="DP75" s="37">
        <f t="shared" si="236"/>
        <v>13268793.693892028</v>
      </c>
      <c r="DQ75" s="37">
        <f t="shared" si="236"/>
        <v>13268793.693892028</v>
      </c>
      <c r="DR75" s="37">
        <f t="shared" si="236"/>
        <v>13268793.693892028</v>
      </c>
      <c r="DS75" s="37">
        <f t="shared" si="236"/>
        <v>13268793.693892028</v>
      </c>
      <c r="DT75" s="37">
        <f t="shared" si="236"/>
        <v>13268793.693892028</v>
      </c>
      <c r="DU75" s="37">
        <f t="shared" si="236"/>
        <v>13268793.693892028</v>
      </c>
      <c r="DV75" s="37">
        <f t="shared" si="236"/>
        <v>13268793.693892028</v>
      </c>
      <c r="DW75" s="37">
        <f t="shared" si="236"/>
        <v>13268793.693892028</v>
      </c>
      <c r="DX75" s="37">
        <f t="shared" si="236"/>
        <v>13268793.693892028</v>
      </c>
      <c r="DY75" s="37">
        <f t="shared" si="236"/>
        <v>13268793.693892028</v>
      </c>
      <c r="DZ75" s="37">
        <f t="shared" si="236"/>
        <v>13268793.693892028</v>
      </c>
      <c r="EA75" s="37">
        <f t="shared" si="236"/>
        <v>14352793.693892028</v>
      </c>
      <c r="EB75" s="37">
        <f t="shared" si="236"/>
        <v>14352793.693892028</v>
      </c>
      <c r="EC75" s="37">
        <f t="shared" si="236"/>
        <v>14352793.693892028</v>
      </c>
      <c r="ED75" s="37">
        <f t="shared" si="236"/>
        <v>14352793.693892028</v>
      </c>
      <c r="EE75" s="37">
        <f t="shared" si="236"/>
        <v>14352793.693892028</v>
      </c>
      <c r="EF75" s="37">
        <f t="shared" ref="EF75:GQ75" si="237">EE75+EF74</f>
        <v>14352793.693892028</v>
      </c>
      <c r="EG75" s="37">
        <f t="shared" si="237"/>
        <v>14352793.693892028</v>
      </c>
      <c r="EH75" s="37">
        <f t="shared" si="237"/>
        <v>14352793.693892028</v>
      </c>
      <c r="EI75" s="37">
        <f t="shared" si="237"/>
        <v>14352793.693892028</v>
      </c>
      <c r="EJ75" s="37">
        <f t="shared" si="237"/>
        <v>14352793.693892028</v>
      </c>
      <c r="EK75" s="37">
        <f t="shared" si="237"/>
        <v>14352793.693892028</v>
      </c>
      <c r="EL75" s="37">
        <f t="shared" si="237"/>
        <v>14352793.693892028</v>
      </c>
      <c r="EM75" s="37">
        <f t="shared" si="237"/>
        <v>15436793.693892028</v>
      </c>
      <c r="EN75" s="37">
        <f t="shared" si="237"/>
        <v>15436793.693892028</v>
      </c>
      <c r="EO75" s="37">
        <f t="shared" si="237"/>
        <v>15436793.693892028</v>
      </c>
      <c r="EP75" s="37">
        <f t="shared" si="237"/>
        <v>15436793.693892028</v>
      </c>
      <c r="EQ75" s="37">
        <f t="shared" si="237"/>
        <v>15436793.693892028</v>
      </c>
      <c r="ER75" s="37">
        <f t="shared" si="237"/>
        <v>15436793.693892028</v>
      </c>
      <c r="ES75" s="37">
        <f t="shared" si="237"/>
        <v>15436793.693892028</v>
      </c>
      <c r="ET75" s="37">
        <f t="shared" si="237"/>
        <v>15436793.693892028</v>
      </c>
      <c r="EU75" s="37">
        <f t="shared" si="237"/>
        <v>15436793.693892028</v>
      </c>
      <c r="EV75" s="37">
        <f t="shared" si="237"/>
        <v>15436793.693892028</v>
      </c>
      <c r="EW75" s="37">
        <f t="shared" si="237"/>
        <v>15436793.693892028</v>
      </c>
      <c r="EX75" s="37">
        <f t="shared" si="237"/>
        <v>15436793.693892028</v>
      </c>
      <c r="EY75" s="37">
        <f t="shared" si="237"/>
        <v>16520793.693892028</v>
      </c>
      <c r="EZ75" s="37">
        <f t="shared" si="237"/>
        <v>16520793.693892028</v>
      </c>
      <c r="FA75" s="37">
        <f t="shared" si="237"/>
        <v>19772793.693892028</v>
      </c>
      <c r="FB75" s="37">
        <f t="shared" si="237"/>
        <v>19772793.693892028</v>
      </c>
      <c r="FC75" s="37">
        <f t="shared" si="237"/>
        <v>19772793.693892028</v>
      </c>
      <c r="FD75" s="37">
        <f t="shared" si="237"/>
        <v>19772793.693892028</v>
      </c>
      <c r="FE75" s="37">
        <f t="shared" si="237"/>
        <v>19772793.693892028</v>
      </c>
      <c r="FF75" s="37">
        <f t="shared" si="237"/>
        <v>19772793.693892028</v>
      </c>
      <c r="FG75" s="37">
        <f t="shared" si="237"/>
        <v>19772793.693892028</v>
      </c>
      <c r="FH75" s="37">
        <f t="shared" si="237"/>
        <v>19772793.693892028</v>
      </c>
      <c r="FI75" s="37">
        <f t="shared" si="237"/>
        <v>19772793.693892028</v>
      </c>
      <c r="FJ75" s="37">
        <f t="shared" si="237"/>
        <v>19772793.693892028</v>
      </c>
      <c r="FK75" s="37">
        <f t="shared" si="237"/>
        <v>19772793.693892028</v>
      </c>
      <c r="FL75" s="37">
        <f t="shared" si="237"/>
        <v>19772793.693892028</v>
      </c>
      <c r="FM75" s="37">
        <f t="shared" si="237"/>
        <v>19772793.693892028</v>
      </c>
      <c r="FN75" s="37">
        <f t="shared" si="237"/>
        <v>19772793.693892028</v>
      </c>
      <c r="FO75" s="37">
        <f t="shared" si="237"/>
        <v>19772793.693892028</v>
      </c>
      <c r="FP75" s="37">
        <f t="shared" si="237"/>
        <v>19772793.693892028</v>
      </c>
      <c r="FQ75" s="37">
        <f t="shared" si="237"/>
        <v>19772793.693892028</v>
      </c>
      <c r="FR75" s="37">
        <f t="shared" si="237"/>
        <v>19772793.693892028</v>
      </c>
      <c r="FS75" s="37">
        <f t="shared" si="237"/>
        <v>19772793.693892028</v>
      </c>
      <c r="FT75" s="37">
        <f t="shared" si="237"/>
        <v>19772793.693892028</v>
      </c>
      <c r="FU75" s="37">
        <f t="shared" si="237"/>
        <v>19772793.693892028</v>
      </c>
      <c r="FV75" s="37">
        <f t="shared" si="237"/>
        <v>19772793.693892028</v>
      </c>
      <c r="FW75" s="37">
        <f t="shared" si="237"/>
        <v>19772793.693892028</v>
      </c>
      <c r="FX75" s="37">
        <f t="shared" si="237"/>
        <v>19772793.693892028</v>
      </c>
      <c r="FY75" s="37">
        <f t="shared" si="237"/>
        <v>19772793.693892028</v>
      </c>
      <c r="FZ75" s="37">
        <f t="shared" si="237"/>
        <v>19772793.693892028</v>
      </c>
      <c r="GA75" s="37">
        <f t="shared" si="237"/>
        <v>19772793.693892028</v>
      </c>
      <c r="GB75" s="37">
        <f t="shared" si="237"/>
        <v>19772793.693892028</v>
      </c>
      <c r="GC75" s="37">
        <f t="shared" si="237"/>
        <v>19772793.693892028</v>
      </c>
      <c r="GD75" s="37">
        <f t="shared" si="237"/>
        <v>19772793.693892028</v>
      </c>
      <c r="GE75" s="37">
        <f t="shared" si="237"/>
        <v>19772793.693892028</v>
      </c>
      <c r="GF75" s="37">
        <f t="shared" si="237"/>
        <v>19772793.693892028</v>
      </c>
      <c r="GG75" s="37">
        <f t="shared" si="237"/>
        <v>19772793.693892028</v>
      </c>
      <c r="GH75" s="37">
        <f t="shared" si="237"/>
        <v>19772793.693892028</v>
      </c>
      <c r="GI75" s="37">
        <f t="shared" si="237"/>
        <v>19772793.693892028</v>
      </c>
      <c r="GJ75" s="37">
        <f t="shared" si="237"/>
        <v>19772793.693892028</v>
      </c>
      <c r="GK75" s="37">
        <f t="shared" si="237"/>
        <v>19772793.693892028</v>
      </c>
      <c r="GL75" s="37">
        <f t="shared" si="237"/>
        <v>19772793.693892028</v>
      </c>
      <c r="GM75" s="37">
        <f t="shared" si="237"/>
        <v>19772793.693892028</v>
      </c>
      <c r="GN75" s="37">
        <f t="shared" si="237"/>
        <v>19772793.693892028</v>
      </c>
      <c r="GO75" s="37">
        <f t="shared" si="237"/>
        <v>19772793.693892028</v>
      </c>
      <c r="GP75" s="37">
        <f t="shared" si="237"/>
        <v>19772793.693892028</v>
      </c>
      <c r="GQ75" s="37">
        <f t="shared" si="237"/>
        <v>19772793.693892028</v>
      </c>
      <c r="GR75" s="37">
        <f t="shared" ref="GR75:JC75" si="238">GQ75+GR74</f>
        <v>19772793.693892028</v>
      </c>
      <c r="GS75" s="37">
        <f t="shared" si="238"/>
        <v>19772793.693892028</v>
      </c>
      <c r="GT75" s="37">
        <f t="shared" si="238"/>
        <v>19772793.693892028</v>
      </c>
      <c r="GU75" s="37">
        <f t="shared" si="238"/>
        <v>19772793.693892028</v>
      </c>
      <c r="GV75" s="37">
        <f t="shared" si="238"/>
        <v>19772793.693892028</v>
      </c>
      <c r="GW75" s="37">
        <f t="shared" si="238"/>
        <v>19772793.693892028</v>
      </c>
      <c r="GX75" s="37">
        <f t="shared" si="238"/>
        <v>19772793.693892028</v>
      </c>
      <c r="GY75" s="37">
        <f t="shared" si="238"/>
        <v>19772793.693892028</v>
      </c>
      <c r="GZ75" s="37">
        <f t="shared" si="238"/>
        <v>19772793.693892028</v>
      </c>
      <c r="HA75" s="37">
        <f t="shared" si="238"/>
        <v>19772793.693892028</v>
      </c>
      <c r="HB75" s="37">
        <f t="shared" si="238"/>
        <v>19772793.693892028</v>
      </c>
      <c r="HC75" s="37">
        <f t="shared" si="238"/>
        <v>19772793.693892028</v>
      </c>
      <c r="HD75" s="37">
        <f t="shared" si="238"/>
        <v>19772793.693892028</v>
      </c>
      <c r="HE75" s="37">
        <f t="shared" si="238"/>
        <v>19772793.693892028</v>
      </c>
      <c r="HF75" s="37">
        <f t="shared" si="238"/>
        <v>19772793.693892028</v>
      </c>
      <c r="HG75" s="37">
        <f t="shared" si="238"/>
        <v>19772793.693892028</v>
      </c>
      <c r="HH75" s="37">
        <f t="shared" si="238"/>
        <v>19772793.693892028</v>
      </c>
      <c r="HI75" s="37">
        <f t="shared" si="238"/>
        <v>19772793.693892028</v>
      </c>
      <c r="HJ75" s="37">
        <f t="shared" si="238"/>
        <v>19772793.693892028</v>
      </c>
      <c r="HK75" s="37">
        <f t="shared" si="238"/>
        <v>19772793.693892028</v>
      </c>
      <c r="HL75" s="37">
        <f t="shared" si="238"/>
        <v>19772793.693892028</v>
      </c>
      <c r="HM75" s="37">
        <f t="shared" si="238"/>
        <v>19772793.693892028</v>
      </c>
      <c r="HN75" s="37">
        <f t="shared" si="238"/>
        <v>19772793.693892028</v>
      </c>
      <c r="HO75" s="37">
        <f t="shared" si="238"/>
        <v>19772793.693892028</v>
      </c>
      <c r="HP75" s="37">
        <f t="shared" si="238"/>
        <v>19772793.693892028</v>
      </c>
      <c r="HQ75" s="37">
        <f t="shared" si="238"/>
        <v>19772793.693892028</v>
      </c>
      <c r="HR75" s="37">
        <f t="shared" si="238"/>
        <v>19772793.693892028</v>
      </c>
      <c r="HS75" s="37">
        <f t="shared" si="238"/>
        <v>19772793.693892028</v>
      </c>
      <c r="HT75" s="37">
        <f t="shared" si="238"/>
        <v>19772793.693892028</v>
      </c>
      <c r="HU75" s="37">
        <f t="shared" si="238"/>
        <v>19772793.693892028</v>
      </c>
      <c r="HV75" s="37">
        <f t="shared" si="238"/>
        <v>19772793.693892028</v>
      </c>
      <c r="HW75" s="37">
        <f t="shared" si="238"/>
        <v>19772793.693892028</v>
      </c>
      <c r="HX75" s="37">
        <f t="shared" si="238"/>
        <v>19772793.693892028</v>
      </c>
      <c r="HY75" s="37">
        <f t="shared" si="238"/>
        <v>19772793.693892028</v>
      </c>
      <c r="HZ75" s="37">
        <f t="shared" si="238"/>
        <v>19772793.693892028</v>
      </c>
      <c r="IA75" s="37">
        <f t="shared" si="238"/>
        <v>19772793.693892028</v>
      </c>
      <c r="IB75" s="37">
        <f t="shared" si="238"/>
        <v>19772793.693892028</v>
      </c>
      <c r="IC75" s="37">
        <f t="shared" si="238"/>
        <v>19772793.693892028</v>
      </c>
      <c r="ID75" s="37">
        <f t="shared" si="238"/>
        <v>19772793.693892028</v>
      </c>
      <c r="IE75" s="37">
        <f t="shared" si="238"/>
        <v>19772793.693892028</v>
      </c>
      <c r="IF75" s="37">
        <f t="shared" si="238"/>
        <v>19772793.693892028</v>
      </c>
      <c r="IG75" s="37">
        <f t="shared" si="238"/>
        <v>19772793.693892028</v>
      </c>
      <c r="IH75" s="37">
        <f t="shared" si="238"/>
        <v>19772793.693892028</v>
      </c>
      <c r="II75" s="37">
        <f t="shared" si="238"/>
        <v>19772793.693892028</v>
      </c>
      <c r="IJ75" s="37">
        <f t="shared" si="238"/>
        <v>19772793.693892028</v>
      </c>
      <c r="IK75" s="37">
        <f t="shared" si="238"/>
        <v>19772793.693892028</v>
      </c>
      <c r="IL75" s="37">
        <f t="shared" si="238"/>
        <v>19772793.693892028</v>
      </c>
      <c r="IM75" s="37">
        <f t="shared" si="238"/>
        <v>19772793.693892028</v>
      </c>
      <c r="IN75" s="37">
        <f t="shared" si="238"/>
        <v>19772793.693892028</v>
      </c>
      <c r="IO75" s="37">
        <f t="shared" si="238"/>
        <v>19772793.693892028</v>
      </c>
      <c r="IP75" s="37">
        <f t="shared" si="238"/>
        <v>19772793.693892028</v>
      </c>
      <c r="IQ75" s="37">
        <f t="shared" si="238"/>
        <v>19772793.693892028</v>
      </c>
      <c r="IR75" s="37">
        <f t="shared" si="238"/>
        <v>19772793.693892028</v>
      </c>
      <c r="IS75" s="37">
        <f t="shared" si="238"/>
        <v>19772793.693892028</v>
      </c>
      <c r="IT75" s="37">
        <f t="shared" si="238"/>
        <v>19772793.693892028</v>
      </c>
      <c r="IU75" s="37">
        <f t="shared" si="238"/>
        <v>19772793.693892028</v>
      </c>
      <c r="IV75" s="37">
        <f t="shared" si="238"/>
        <v>19772793.693892028</v>
      </c>
      <c r="IW75" s="37">
        <f t="shared" si="238"/>
        <v>19772793.693892028</v>
      </c>
      <c r="IX75" s="37">
        <f t="shared" si="238"/>
        <v>19772793.693892028</v>
      </c>
      <c r="IY75" s="37">
        <f t="shared" si="238"/>
        <v>19772793.693892028</v>
      </c>
      <c r="IZ75" s="37">
        <f t="shared" si="238"/>
        <v>19772793.693892028</v>
      </c>
      <c r="JA75" s="37">
        <f t="shared" si="238"/>
        <v>19772793.693892028</v>
      </c>
      <c r="JB75" s="37">
        <f t="shared" si="238"/>
        <v>19772793.693892028</v>
      </c>
      <c r="JC75" s="37">
        <f t="shared" si="238"/>
        <v>19772793.693892028</v>
      </c>
      <c r="JD75" s="37">
        <f t="shared" ref="JD75:KG75" si="239">JC75+JD74</f>
        <v>19772793.693892028</v>
      </c>
      <c r="JE75" s="37">
        <f t="shared" si="239"/>
        <v>19772793.693892028</v>
      </c>
      <c r="JF75" s="37">
        <f t="shared" si="239"/>
        <v>19772793.693892028</v>
      </c>
      <c r="JG75" s="37">
        <f t="shared" si="239"/>
        <v>19772793.693892028</v>
      </c>
      <c r="JH75" s="37">
        <f t="shared" si="239"/>
        <v>19772793.693892028</v>
      </c>
      <c r="JI75" s="37">
        <f t="shared" si="239"/>
        <v>19772793.693892028</v>
      </c>
      <c r="JJ75" s="37">
        <f t="shared" si="239"/>
        <v>19772793.693892028</v>
      </c>
      <c r="JK75" s="37">
        <f t="shared" si="239"/>
        <v>19772793.693892028</v>
      </c>
      <c r="JL75" s="37">
        <f t="shared" si="239"/>
        <v>19772793.693892028</v>
      </c>
      <c r="JM75" s="37">
        <f t="shared" si="239"/>
        <v>19772793.693892028</v>
      </c>
      <c r="JN75" s="37">
        <f t="shared" si="239"/>
        <v>19772793.693892028</v>
      </c>
      <c r="JO75" s="37">
        <f t="shared" si="239"/>
        <v>19772793.693892028</v>
      </c>
      <c r="JP75" s="37">
        <f t="shared" si="239"/>
        <v>19772793.693892028</v>
      </c>
      <c r="JQ75" s="37">
        <f t="shared" si="239"/>
        <v>19772793.693892028</v>
      </c>
      <c r="JR75" s="37">
        <f t="shared" si="239"/>
        <v>19772793.693892028</v>
      </c>
      <c r="JS75" s="37">
        <f t="shared" si="239"/>
        <v>19772793.693892028</v>
      </c>
      <c r="JT75" s="37">
        <f t="shared" si="239"/>
        <v>19772793.693892028</v>
      </c>
      <c r="JU75" s="37">
        <f t="shared" si="239"/>
        <v>19772793.693892028</v>
      </c>
      <c r="JV75" s="37">
        <f t="shared" si="239"/>
        <v>19772793.693892028</v>
      </c>
      <c r="JW75" s="37">
        <f t="shared" si="239"/>
        <v>19772793.693892028</v>
      </c>
      <c r="JX75" s="37">
        <f t="shared" si="239"/>
        <v>19772793.693892028</v>
      </c>
      <c r="JY75" s="37">
        <f t="shared" si="239"/>
        <v>19772793.693892028</v>
      </c>
      <c r="JZ75" s="37">
        <f t="shared" si="239"/>
        <v>19772793.693892028</v>
      </c>
      <c r="KA75" s="37">
        <f t="shared" si="239"/>
        <v>19772793.693892028</v>
      </c>
      <c r="KB75" s="37">
        <f t="shared" si="239"/>
        <v>19772793.693892028</v>
      </c>
      <c r="KC75" s="37">
        <f t="shared" si="239"/>
        <v>19772793.693892028</v>
      </c>
      <c r="KD75" s="37">
        <f t="shared" si="239"/>
        <v>19772793.693892028</v>
      </c>
      <c r="KE75" s="37">
        <f t="shared" si="239"/>
        <v>19772793.693892028</v>
      </c>
      <c r="KF75" s="37">
        <f t="shared" si="239"/>
        <v>19772793.693892028</v>
      </c>
      <c r="KG75" s="38">
        <f t="shared" si="239"/>
        <v>19772793.693892028</v>
      </c>
    </row>
    <row r="76" spans="1:293" s="50" customFormat="1" ht="16" outlineLevel="1" thickBot="1">
      <c r="B76" s="479" t="s">
        <v>718</v>
      </c>
      <c r="C76" s="480"/>
      <c r="D76" s="65">
        <f t="shared" si="219"/>
        <v>0.86654288102179455</v>
      </c>
      <c r="E76" s="113">
        <f t="shared" ref="E76:J76" si="240">E75/E71</f>
        <v>1</v>
      </c>
      <c r="F76" s="114">
        <f t="shared" si="240"/>
        <v>0.57026253120932635</v>
      </c>
      <c r="G76" s="114">
        <f t="shared" si="240"/>
        <v>0.38861465547996527</v>
      </c>
      <c r="H76" s="114">
        <f t="shared" si="240"/>
        <v>0.29854838245514514</v>
      </c>
      <c r="I76" s="114">
        <f t="shared" si="240"/>
        <v>0.19586726119814843</v>
      </c>
      <c r="J76" s="114">
        <f t="shared" si="240"/>
        <v>0.14061343902119422</v>
      </c>
      <c r="K76" s="114">
        <f>K75/K71</f>
        <v>9.8941620080602546E-2</v>
      </c>
      <c r="L76" s="114">
        <f t="shared" ref="L76:BW76" si="241">L75/L71</f>
        <v>6.8089114177072627E-2</v>
      </c>
      <c r="M76" s="114">
        <f t="shared" si="241"/>
        <v>4.5567744078273263E-2</v>
      </c>
      <c r="N76" s="114">
        <f t="shared" si="241"/>
        <v>2.3937811015989692E-2</v>
      </c>
      <c r="O76" s="114">
        <f t="shared" si="241"/>
        <v>-5.1145063528369485E-3</v>
      </c>
      <c r="P76" s="114">
        <f t="shared" si="241"/>
        <v>0.8812884708700659</v>
      </c>
      <c r="Q76" s="114">
        <f t="shared" si="241"/>
        <v>0.87118078138142285</v>
      </c>
      <c r="R76" s="114">
        <f t="shared" si="241"/>
        <v>0.86324892313450963</v>
      </c>
      <c r="S76" s="114">
        <f t="shared" si="241"/>
        <v>0.85540285870402721</v>
      </c>
      <c r="T76" s="114">
        <f t="shared" si="241"/>
        <v>0.8484464900771016</v>
      </c>
      <c r="U76" s="114">
        <f t="shared" si="241"/>
        <v>0.84134011962894317</v>
      </c>
      <c r="V76" s="114">
        <f t="shared" si="241"/>
        <v>0.8353691194911057</v>
      </c>
      <c r="W76" s="114">
        <f t="shared" si="241"/>
        <v>0.83157410276698474</v>
      </c>
      <c r="X76" s="114">
        <f t="shared" si="241"/>
        <v>0.82960619053515183</v>
      </c>
      <c r="Y76" s="114">
        <f t="shared" si="241"/>
        <v>0.82798716366486913</v>
      </c>
      <c r="Z76" s="114">
        <f t="shared" si="241"/>
        <v>0.8253104224855754</v>
      </c>
      <c r="AA76" s="114">
        <f t="shared" si="241"/>
        <v>0.82156347426437637</v>
      </c>
      <c r="AB76" s="114">
        <f t="shared" si="241"/>
        <v>0.81766492039772765</v>
      </c>
      <c r="AC76" s="114">
        <f t="shared" si="241"/>
        <v>0.81308138112748085</v>
      </c>
      <c r="AD76" s="114">
        <f t="shared" si="241"/>
        <v>0.80661887026832335</v>
      </c>
      <c r="AE76" s="114">
        <f t="shared" si="241"/>
        <v>0.79899182628379717</v>
      </c>
      <c r="AF76" s="114">
        <f t="shared" si="241"/>
        <v>0.79251264465978077</v>
      </c>
      <c r="AG76" s="114">
        <f t="shared" si="241"/>
        <v>0.78704976786700709</v>
      </c>
      <c r="AH76" s="114">
        <f t="shared" si="241"/>
        <v>0.78123813373370032</v>
      </c>
      <c r="AI76" s="114">
        <f t="shared" si="241"/>
        <v>0.87148366891579332</v>
      </c>
      <c r="AJ76" s="114">
        <f t="shared" si="241"/>
        <v>0.86795689695613953</v>
      </c>
      <c r="AK76" s="114">
        <f t="shared" si="241"/>
        <v>0.86373220596982969</v>
      </c>
      <c r="AL76" s="114">
        <f t="shared" si="241"/>
        <v>0.86069778981143008</v>
      </c>
      <c r="AM76" s="114">
        <f t="shared" si="241"/>
        <v>0.85649196019784968</v>
      </c>
      <c r="AN76" s="114">
        <f t="shared" si="241"/>
        <v>0.85313456487701389</v>
      </c>
      <c r="AO76" s="114">
        <f t="shared" si="241"/>
        <v>0.84911893782201908</v>
      </c>
      <c r="AP76" s="114">
        <f t="shared" si="241"/>
        <v>0.84571207725543918</v>
      </c>
      <c r="AQ76" s="114">
        <f t="shared" si="241"/>
        <v>0.84207683571569436</v>
      </c>
      <c r="AR76" s="114">
        <f t="shared" si="241"/>
        <v>0.83893901317773201</v>
      </c>
      <c r="AS76" s="114">
        <f t="shared" si="241"/>
        <v>0.83575604670511028</v>
      </c>
      <c r="AT76" s="114">
        <f t="shared" si="241"/>
        <v>0.83274859265639711</v>
      </c>
      <c r="AU76" s="114">
        <f t="shared" si="241"/>
        <v>0.87847145185072728</v>
      </c>
      <c r="AV76" s="114">
        <f t="shared" si="241"/>
        <v>0.87577317464273674</v>
      </c>
      <c r="AW76" s="115">
        <f t="shared" si="241"/>
        <v>0.87343758395335325</v>
      </c>
      <c r="AX76" s="114">
        <f t="shared" si="241"/>
        <v>0.87076409785078446</v>
      </c>
      <c r="AY76" s="114">
        <f t="shared" si="241"/>
        <v>0.86793021910085499</v>
      </c>
      <c r="AZ76" s="114">
        <f t="shared" si="241"/>
        <v>0.86529754023213878</v>
      </c>
      <c r="BA76" s="115">
        <f t="shared" si="241"/>
        <v>0.8620462479136628</v>
      </c>
      <c r="BB76" s="114">
        <f t="shared" si="241"/>
        <v>0.85964555682560961</v>
      </c>
      <c r="BC76" s="115">
        <f t="shared" si="241"/>
        <v>0.85708903944833104</v>
      </c>
      <c r="BD76" s="115">
        <f t="shared" si="241"/>
        <v>0.85455139375452205</v>
      </c>
      <c r="BE76" s="115">
        <f t="shared" si="241"/>
        <v>0.85240133832251719</v>
      </c>
      <c r="BF76" s="115">
        <f t="shared" si="241"/>
        <v>0.85040167598716476</v>
      </c>
      <c r="BG76" s="115">
        <f t="shared" si="241"/>
        <v>0.8807599754603207</v>
      </c>
      <c r="BH76" s="115">
        <f t="shared" si="241"/>
        <v>0.8787908378673327</v>
      </c>
      <c r="BI76" s="115">
        <f t="shared" si="241"/>
        <v>0.87678370115731319</v>
      </c>
      <c r="BJ76" s="115">
        <f t="shared" si="241"/>
        <v>0.87479000692844022</v>
      </c>
      <c r="BK76" s="115">
        <f t="shared" si="241"/>
        <v>0.87268226964024076</v>
      </c>
      <c r="BL76" s="115">
        <f t="shared" si="241"/>
        <v>0.87068153433773687</v>
      </c>
      <c r="BM76" s="115">
        <f t="shared" si="241"/>
        <v>0.86837155184606918</v>
      </c>
      <c r="BN76" s="208">
        <f t="shared" si="241"/>
        <v>0.86654288102179455</v>
      </c>
      <c r="BO76" s="114">
        <f t="shared" si="241"/>
        <v>0.86470871478963263</v>
      </c>
      <c r="BP76" s="114">
        <f t="shared" si="241"/>
        <v>0.86301371689398088</v>
      </c>
      <c r="BQ76" s="114">
        <f t="shared" si="241"/>
        <v>0.86341477208460615</v>
      </c>
      <c r="BR76" s="114">
        <f t="shared" si="241"/>
        <v>0.86381348578921213</v>
      </c>
      <c r="BS76" s="114">
        <f t="shared" si="241"/>
        <v>0.87967926359852699</v>
      </c>
      <c r="BT76" s="114">
        <f t="shared" si="241"/>
        <v>0.87998878141625214</v>
      </c>
      <c r="BU76" s="114">
        <f t="shared" si="241"/>
        <v>0.88029671088816619</v>
      </c>
      <c r="BV76" s="114">
        <f t="shared" si="241"/>
        <v>0.88061710246896918</v>
      </c>
      <c r="BW76" s="114">
        <f t="shared" si="241"/>
        <v>0.88093578354123836</v>
      </c>
      <c r="BX76" s="114">
        <f t="shared" ref="BX76:EI76" si="242">BX75/BX71</f>
        <v>0.88125276776661521</v>
      </c>
      <c r="BY76" s="114">
        <f t="shared" si="242"/>
        <v>0.88156806866164261</v>
      </c>
      <c r="BZ76" s="114">
        <f t="shared" si="242"/>
        <v>0.88188169959968532</v>
      </c>
      <c r="CA76" s="114">
        <f t="shared" si="242"/>
        <v>0.88219367381282121</v>
      </c>
      <c r="CB76" s="114">
        <f t="shared" si="242"/>
        <v>0.88250400439370214</v>
      </c>
      <c r="CC76" s="114">
        <f t="shared" si="242"/>
        <v>0.88281270429738534</v>
      </c>
      <c r="CD76" s="114">
        <f t="shared" si="242"/>
        <v>0.88311978634313648</v>
      </c>
      <c r="CE76" s="114">
        <f t="shared" si="242"/>
        <v>0.89501313797465054</v>
      </c>
      <c r="CF76" s="114">
        <f t="shared" si="242"/>
        <v>0.89525967478298774</v>
      </c>
      <c r="CG76" s="114">
        <f t="shared" si="242"/>
        <v>0.89550505643719069</v>
      </c>
      <c r="CH76" s="114">
        <f t="shared" si="242"/>
        <v>0.89574916788752046</v>
      </c>
      <c r="CI76" s="114">
        <f t="shared" si="242"/>
        <v>0.89599214145475248</v>
      </c>
      <c r="CJ76" s="114">
        <f t="shared" si="242"/>
        <v>0.89623398507645358</v>
      </c>
      <c r="CK76" s="114">
        <f t="shared" si="242"/>
        <v>0.89647470661653439</v>
      </c>
      <c r="CL76" s="114">
        <f t="shared" si="242"/>
        <v>0.89671431386610234</v>
      </c>
      <c r="CM76" s="114">
        <f t="shared" si="242"/>
        <v>0.89695281454430176</v>
      </c>
      <c r="CN76" s="114">
        <f t="shared" si="242"/>
        <v>0.89719021629914331</v>
      </c>
      <c r="CO76" s="114">
        <f t="shared" si="242"/>
        <v>0.8974265267083209</v>
      </c>
      <c r="CP76" s="114">
        <f t="shared" si="242"/>
        <v>0.8974265267083209</v>
      </c>
      <c r="CQ76" s="114">
        <f t="shared" si="242"/>
        <v>0.90650642954358429</v>
      </c>
      <c r="CR76" s="114">
        <f t="shared" si="242"/>
        <v>0.90650642954358429</v>
      </c>
      <c r="CS76" s="114">
        <f t="shared" si="242"/>
        <v>0.90650642954358429</v>
      </c>
      <c r="CT76" s="114">
        <f t="shared" si="242"/>
        <v>0.90650642954358429</v>
      </c>
      <c r="CU76" s="114">
        <f t="shared" si="242"/>
        <v>0.90650642954358429</v>
      </c>
      <c r="CV76" s="114">
        <f t="shared" si="242"/>
        <v>0.90650642954358429</v>
      </c>
      <c r="CW76" s="114">
        <f t="shared" si="242"/>
        <v>0.90650642954358429</v>
      </c>
      <c r="CX76" s="114">
        <f t="shared" si="242"/>
        <v>0.90650642954358429</v>
      </c>
      <c r="CY76" s="114">
        <f t="shared" si="242"/>
        <v>0.90650642954358429</v>
      </c>
      <c r="CZ76" s="114">
        <f t="shared" si="242"/>
        <v>0.90650642954358429</v>
      </c>
      <c r="DA76" s="114">
        <f t="shared" si="242"/>
        <v>0.90650642954358429</v>
      </c>
      <c r="DB76" s="114">
        <f t="shared" si="242"/>
        <v>0.90650642954358429</v>
      </c>
      <c r="DC76" s="114">
        <f t="shared" si="242"/>
        <v>0.9141095362736571</v>
      </c>
      <c r="DD76" s="114">
        <f t="shared" si="242"/>
        <v>0.9141095362736571</v>
      </c>
      <c r="DE76" s="114">
        <f t="shared" si="242"/>
        <v>0.9141095362736571</v>
      </c>
      <c r="DF76" s="114">
        <f t="shared" si="242"/>
        <v>0.9141095362736571</v>
      </c>
      <c r="DG76" s="114">
        <f t="shared" si="242"/>
        <v>0.9141095362736571</v>
      </c>
      <c r="DH76" s="114">
        <f t="shared" si="242"/>
        <v>0.9141095362736571</v>
      </c>
      <c r="DI76" s="114">
        <f t="shared" si="242"/>
        <v>0.9141095362736571</v>
      </c>
      <c r="DJ76" s="114">
        <f t="shared" si="242"/>
        <v>0.9141095362736571</v>
      </c>
      <c r="DK76" s="114">
        <f t="shared" si="242"/>
        <v>0.9141095362736571</v>
      </c>
      <c r="DL76" s="114">
        <f t="shared" si="242"/>
        <v>0.9141095362736571</v>
      </c>
      <c r="DM76" s="114">
        <f t="shared" si="242"/>
        <v>0.9141095362736571</v>
      </c>
      <c r="DN76" s="114">
        <f t="shared" si="242"/>
        <v>0.9141095362736571</v>
      </c>
      <c r="DO76" s="114">
        <f t="shared" si="242"/>
        <v>0.92056903999801998</v>
      </c>
      <c r="DP76" s="114">
        <f t="shared" si="242"/>
        <v>0.92056903999801998</v>
      </c>
      <c r="DQ76" s="114">
        <f t="shared" si="242"/>
        <v>0.92056903999801998</v>
      </c>
      <c r="DR76" s="114">
        <f t="shared" si="242"/>
        <v>0.92056903999801998</v>
      </c>
      <c r="DS76" s="114">
        <f t="shared" si="242"/>
        <v>0.92056903999801998</v>
      </c>
      <c r="DT76" s="114">
        <f t="shared" si="242"/>
        <v>0.92056903999801998</v>
      </c>
      <c r="DU76" s="114">
        <f t="shared" si="242"/>
        <v>0.92056903999801998</v>
      </c>
      <c r="DV76" s="114">
        <f t="shared" si="242"/>
        <v>0.92056903999801998</v>
      </c>
      <c r="DW76" s="114">
        <f t="shared" si="242"/>
        <v>0.92056903999801998</v>
      </c>
      <c r="DX76" s="114">
        <f t="shared" si="242"/>
        <v>0.92056903999801998</v>
      </c>
      <c r="DY76" s="114">
        <f t="shared" si="242"/>
        <v>0.92056903999801998</v>
      </c>
      <c r="DZ76" s="114">
        <f t="shared" si="242"/>
        <v>0.92056903999801998</v>
      </c>
      <c r="EA76" s="114">
        <f t="shared" si="242"/>
        <v>0.92612491182045864</v>
      </c>
      <c r="EB76" s="114">
        <f t="shared" si="242"/>
        <v>0.92612491182045864</v>
      </c>
      <c r="EC76" s="114">
        <f t="shared" si="242"/>
        <v>0.92612491182045864</v>
      </c>
      <c r="ED76" s="114">
        <f t="shared" si="242"/>
        <v>0.92612491182045864</v>
      </c>
      <c r="EE76" s="114">
        <f t="shared" si="242"/>
        <v>0.92612491182045864</v>
      </c>
      <c r="EF76" s="114">
        <f t="shared" si="242"/>
        <v>0.92612491182045864</v>
      </c>
      <c r="EG76" s="114">
        <f t="shared" si="242"/>
        <v>0.92612491182045864</v>
      </c>
      <c r="EH76" s="114">
        <f t="shared" si="242"/>
        <v>0.92612491182045864</v>
      </c>
      <c r="EI76" s="114">
        <f t="shared" si="242"/>
        <v>0.92612491182045864</v>
      </c>
      <c r="EJ76" s="114">
        <f t="shared" ref="EJ76:GU76" si="243">EJ75/EJ71</f>
        <v>0.92612491182045864</v>
      </c>
      <c r="EK76" s="114">
        <f t="shared" si="243"/>
        <v>0.92612491182045864</v>
      </c>
      <c r="EL76" s="114">
        <f t="shared" si="243"/>
        <v>0.92612491182045864</v>
      </c>
      <c r="EM76" s="114">
        <f t="shared" si="243"/>
        <v>0.93095437200841868</v>
      </c>
      <c r="EN76" s="114">
        <f t="shared" si="243"/>
        <v>0.93095437200841868</v>
      </c>
      <c r="EO76" s="114">
        <f t="shared" si="243"/>
        <v>0.93095437200841868</v>
      </c>
      <c r="EP76" s="114">
        <f t="shared" si="243"/>
        <v>0.93095437200841868</v>
      </c>
      <c r="EQ76" s="114">
        <f t="shared" si="243"/>
        <v>0.93095437200841868</v>
      </c>
      <c r="ER76" s="114">
        <f t="shared" si="243"/>
        <v>0.93095437200841868</v>
      </c>
      <c r="ES76" s="114">
        <f t="shared" si="243"/>
        <v>0.93095437200841868</v>
      </c>
      <c r="ET76" s="114">
        <f t="shared" si="243"/>
        <v>0.93095437200841868</v>
      </c>
      <c r="EU76" s="114">
        <f t="shared" si="243"/>
        <v>0.93095437200841868</v>
      </c>
      <c r="EV76" s="114">
        <f t="shared" si="243"/>
        <v>0.93095437200841868</v>
      </c>
      <c r="EW76" s="114">
        <f t="shared" si="243"/>
        <v>0.93095437200841868</v>
      </c>
      <c r="EX76" s="114">
        <f t="shared" si="243"/>
        <v>0.93095437200841868</v>
      </c>
      <c r="EY76" s="114">
        <f t="shared" si="243"/>
        <v>0.93519114254397939</v>
      </c>
      <c r="EZ76" s="114">
        <f t="shared" si="243"/>
        <v>0.93519114254397939</v>
      </c>
      <c r="FA76" s="114">
        <f t="shared" si="243"/>
        <v>0.94526675022688056</v>
      </c>
      <c r="FB76" s="114">
        <f t="shared" si="243"/>
        <v>0.94526675022688056</v>
      </c>
      <c r="FC76" s="114">
        <f t="shared" si="243"/>
        <v>0.94526675022688056</v>
      </c>
      <c r="FD76" s="114">
        <f t="shared" si="243"/>
        <v>0.94526675022688056</v>
      </c>
      <c r="FE76" s="114">
        <f t="shared" si="243"/>
        <v>0.94526675022688056</v>
      </c>
      <c r="FF76" s="114">
        <f t="shared" si="243"/>
        <v>0.94526675022688056</v>
      </c>
      <c r="FG76" s="114">
        <f t="shared" si="243"/>
        <v>0.94526675022688056</v>
      </c>
      <c r="FH76" s="114">
        <f t="shared" si="243"/>
        <v>0.94526675022688056</v>
      </c>
      <c r="FI76" s="114">
        <f t="shared" si="243"/>
        <v>0.94526675022688056</v>
      </c>
      <c r="FJ76" s="114">
        <f t="shared" si="243"/>
        <v>0.94526675022688056</v>
      </c>
      <c r="FK76" s="114">
        <f t="shared" si="243"/>
        <v>0.94526675022688056</v>
      </c>
      <c r="FL76" s="114">
        <f t="shared" si="243"/>
        <v>0.94526675022688056</v>
      </c>
      <c r="FM76" s="114">
        <f t="shared" si="243"/>
        <v>0.94526675022688056</v>
      </c>
      <c r="FN76" s="114">
        <f t="shared" si="243"/>
        <v>0.94526675022688056</v>
      </c>
      <c r="FO76" s="114">
        <f t="shared" si="243"/>
        <v>0.94526675022688056</v>
      </c>
      <c r="FP76" s="114">
        <f t="shared" si="243"/>
        <v>0.94526675022688056</v>
      </c>
      <c r="FQ76" s="114">
        <f t="shared" si="243"/>
        <v>0.94526675022688056</v>
      </c>
      <c r="FR76" s="114">
        <f t="shared" si="243"/>
        <v>0.94526675022688056</v>
      </c>
      <c r="FS76" s="114">
        <f t="shared" si="243"/>
        <v>0.94526675022688056</v>
      </c>
      <c r="FT76" s="114">
        <f t="shared" si="243"/>
        <v>0.94526675022688056</v>
      </c>
      <c r="FU76" s="114">
        <f t="shared" si="243"/>
        <v>0.94526675022688056</v>
      </c>
      <c r="FV76" s="114">
        <f t="shared" si="243"/>
        <v>0.94526675022688056</v>
      </c>
      <c r="FW76" s="114">
        <f t="shared" si="243"/>
        <v>0.94526675022688056</v>
      </c>
      <c r="FX76" s="114">
        <f t="shared" si="243"/>
        <v>0.94526675022688056</v>
      </c>
      <c r="FY76" s="114">
        <f t="shared" si="243"/>
        <v>0.94526675022688056</v>
      </c>
      <c r="FZ76" s="114">
        <f t="shared" si="243"/>
        <v>0.94526675022688056</v>
      </c>
      <c r="GA76" s="114">
        <f t="shared" si="243"/>
        <v>0.94526675022688056</v>
      </c>
      <c r="GB76" s="114">
        <f t="shared" si="243"/>
        <v>0.94526675022688056</v>
      </c>
      <c r="GC76" s="114">
        <f t="shared" si="243"/>
        <v>0.94526675022688056</v>
      </c>
      <c r="GD76" s="114">
        <f t="shared" si="243"/>
        <v>0.94526675022688056</v>
      </c>
      <c r="GE76" s="114">
        <f t="shared" si="243"/>
        <v>0.94526675022688056</v>
      </c>
      <c r="GF76" s="114">
        <f t="shared" si="243"/>
        <v>0.94526675022688056</v>
      </c>
      <c r="GG76" s="114">
        <f t="shared" si="243"/>
        <v>0.94526675022688056</v>
      </c>
      <c r="GH76" s="114">
        <f t="shared" si="243"/>
        <v>0.94526675022688056</v>
      </c>
      <c r="GI76" s="114">
        <f t="shared" si="243"/>
        <v>0.94526675022688056</v>
      </c>
      <c r="GJ76" s="114">
        <f t="shared" si="243"/>
        <v>0.94526675022688056</v>
      </c>
      <c r="GK76" s="114">
        <f t="shared" si="243"/>
        <v>0.94526675022688056</v>
      </c>
      <c r="GL76" s="114">
        <f t="shared" si="243"/>
        <v>0.94526675022688056</v>
      </c>
      <c r="GM76" s="114">
        <f t="shared" si="243"/>
        <v>0.94526675022688056</v>
      </c>
      <c r="GN76" s="114">
        <f t="shared" si="243"/>
        <v>0.94526675022688056</v>
      </c>
      <c r="GO76" s="114">
        <f t="shared" si="243"/>
        <v>0.94526675022688056</v>
      </c>
      <c r="GP76" s="114">
        <f t="shared" si="243"/>
        <v>0.94526675022688056</v>
      </c>
      <c r="GQ76" s="114">
        <f t="shared" si="243"/>
        <v>0.94526675022688056</v>
      </c>
      <c r="GR76" s="114">
        <f t="shared" si="243"/>
        <v>0.94526675022688056</v>
      </c>
      <c r="GS76" s="114">
        <f t="shared" si="243"/>
        <v>0.94526675022688056</v>
      </c>
      <c r="GT76" s="114">
        <f t="shared" si="243"/>
        <v>0.94526675022688056</v>
      </c>
      <c r="GU76" s="114">
        <f t="shared" si="243"/>
        <v>0.94526675022688056</v>
      </c>
      <c r="GV76" s="114">
        <f t="shared" ref="GV76:JG76" si="244">GV75/GV71</f>
        <v>0.94526675022688056</v>
      </c>
      <c r="GW76" s="114">
        <f t="shared" si="244"/>
        <v>0.94526675022688056</v>
      </c>
      <c r="GX76" s="114">
        <f t="shared" si="244"/>
        <v>0.94526675022688056</v>
      </c>
      <c r="GY76" s="114">
        <f t="shared" si="244"/>
        <v>0.94526675022688056</v>
      </c>
      <c r="GZ76" s="114">
        <f t="shared" si="244"/>
        <v>0.94526675022688056</v>
      </c>
      <c r="HA76" s="114">
        <f t="shared" si="244"/>
        <v>0.94526675022688056</v>
      </c>
      <c r="HB76" s="114">
        <f t="shared" si="244"/>
        <v>0.94526675022688056</v>
      </c>
      <c r="HC76" s="114">
        <f t="shared" si="244"/>
        <v>0.94526675022688056</v>
      </c>
      <c r="HD76" s="114">
        <f t="shared" si="244"/>
        <v>0.94526675022688056</v>
      </c>
      <c r="HE76" s="114">
        <f t="shared" si="244"/>
        <v>0.94526675022688056</v>
      </c>
      <c r="HF76" s="114">
        <f t="shared" si="244"/>
        <v>0.94526675022688056</v>
      </c>
      <c r="HG76" s="114">
        <f t="shared" si="244"/>
        <v>0.94526675022688056</v>
      </c>
      <c r="HH76" s="114">
        <f t="shared" si="244"/>
        <v>0.94526675022688056</v>
      </c>
      <c r="HI76" s="114">
        <f t="shared" si="244"/>
        <v>0.94526675022688056</v>
      </c>
      <c r="HJ76" s="114">
        <f t="shared" si="244"/>
        <v>0.94526675022688056</v>
      </c>
      <c r="HK76" s="114">
        <f t="shared" si="244"/>
        <v>0.94526675022688056</v>
      </c>
      <c r="HL76" s="114">
        <f t="shared" si="244"/>
        <v>0.94526675022688056</v>
      </c>
      <c r="HM76" s="114">
        <f t="shared" si="244"/>
        <v>0.94526675022688056</v>
      </c>
      <c r="HN76" s="114">
        <f t="shared" si="244"/>
        <v>0.94526675022688056</v>
      </c>
      <c r="HO76" s="114">
        <f t="shared" si="244"/>
        <v>0.94526675022688056</v>
      </c>
      <c r="HP76" s="114">
        <f t="shared" si="244"/>
        <v>0.94526675022688056</v>
      </c>
      <c r="HQ76" s="114">
        <f t="shared" si="244"/>
        <v>0.94526675022688056</v>
      </c>
      <c r="HR76" s="114">
        <f t="shared" si="244"/>
        <v>0.94526675022688056</v>
      </c>
      <c r="HS76" s="114">
        <f t="shared" si="244"/>
        <v>0.94526675022688056</v>
      </c>
      <c r="HT76" s="114">
        <f t="shared" si="244"/>
        <v>0.94526675022688056</v>
      </c>
      <c r="HU76" s="114">
        <f t="shared" si="244"/>
        <v>0.94526675022688056</v>
      </c>
      <c r="HV76" s="114">
        <f t="shared" si="244"/>
        <v>0.94526675022688056</v>
      </c>
      <c r="HW76" s="114">
        <f t="shared" si="244"/>
        <v>0.94526675022688056</v>
      </c>
      <c r="HX76" s="114">
        <f t="shared" si="244"/>
        <v>0.94526675022688056</v>
      </c>
      <c r="HY76" s="114">
        <f t="shared" si="244"/>
        <v>0.94526675022688056</v>
      </c>
      <c r="HZ76" s="114">
        <f t="shared" si="244"/>
        <v>0.94526675022688056</v>
      </c>
      <c r="IA76" s="114">
        <f t="shared" si="244"/>
        <v>0.94526675022688056</v>
      </c>
      <c r="IB76" s="114">
        <f t="shared" si="244"/>
        <v>0.94526675022688056</v>
      </c>
      <c r="IC76" s="114">
        <f t="shared" si="244"/>
        <v>0.94526675022688056</v>
      </c>
      <c r="ID76" s="114">
        <f t="shared" si="244"/>
        <v>0.94526675022688056</v>
      </c>
      <c r="IE76" s="114">
        <f t="shared" si="244"/>
        <v>0.94526675022688056</v>
      </c>
      <c r="IF76" s="114">
        <f t="shared" si="244"/>
        <v>0.94526675022688056</v>
      </c>
      <c r="IG76" s="114">
        <f t="shared" si="244"/>
        <v>0.94526675022688056</v>
      </c>
      <c r="IH76" s="114">
        <f t="shared" si="244"/>
        <v>0.94526675022688056</v>
      </c>
      <c r="II76" s="114">
        <f t="shared" si="244"/>
        <v>0.94526675022688056</v>
      </c>
      <c r="IJ76" s="114">
        <f t="shared" si="244"/>
        <v>0.94526675022688056</v>
      </c>
      <c r="IK76" s="114">
        <f t="shared" si="244"/>
        <v>0.94526675022688056</v>
      </c>
      <c r="IL76" s="114">
        <f t="shared" si="244"/>
        <v>0.94526675022688056</v>
      </c>
      <c r="IM76" s="114">
        <f t="shared" si="244"/>
        <v>0.94526675022688056</v>
      </c>
      <c r="IN76" s="114">
        <f t="shared" si="244"/>
        <v>0.94526675022688056</v>
      </c>
      <c r="IO76" s="114">
        <f t="shared" si="244"/>
        <v>0.94526675022688056</v>
      </c>
      <c r="IP76" s="114">
        <f t="shared" si="244"/>
        <v>0.94526675022688056</v>
      </c>
      <c r="IQ76" s="114">
        <f t="shared" si="244"/>
        <v>0.94526675022688056</v>
      </c>
      <c r="IR76" s="114">
        <f t="shared" si="244"/>
        <v>0.94526675022688056</v>
      </c>
      <c r="IS76" s="114">
        <f t="shared" si="244"/>
        <v>0.94526675022688056</v>
      </c>
      <c r="IT76" s="114">
        <f t="shared" si="244"/>
        <v>0.94526675022688056</v>
      </c>
      <c r="IU76" s="114">
        <f t="shared" si="244"/>
        <v>0.94526675022688056</v>
      </c>
      <c r="IV76" s="114">
        <f t="shared" si="244"/>
        <v>0.94526675022688056</v>
      </c>
      <c r="IW76" s="114">
        <f t="shared" si="244"/>
        <v>0.94526675022688056</v>
      </c>
      <c r="IX76" s="114">
        <f t="shared" si="244"/>
        <v>0.94526675022688056</v>
      </c>
      <c r="IY76" s="114">
        <f t="shared" si="244"/>
        <v>0.94526675022688056</v>
      </c>
      <c r="IZ76" s="114">
        <f t="shared" si="244"/>
        <v>0.94526675022688056</v>
      </c>
      <c r="JA76" s="114">
        <f t="shared" si="244"/>
        <v>0.94526675022688056</v>
      </c>
      <c r="JB76" s="114">
        <f t="shared" si="244"/>
        <v>0.94526675022688056</v>
      </c>
      <c r="JC76" s="114">
        <f t="shared" si="244"/>
        <v>0.94526675022688056</v>
      </c>
      <c r="JD76" s="114">
        <f t="shared" si="244"/>
        <v>0.94526675022688056</v>
      </c>
      <c r="JE76" s="114">
        <f t="shared" si="244"/>
        <v>0.94526675022688056</v>
      </c>
      <c r="JF76" s="114">
        <f t="shared" si="244"/>
        <v>0.94526675022688056</v>
      </c>
      <c r="JG76" s="114">
        <f t="shared" si="244"/>
        <v>0.94526675022688056</v>
      </c>
      <c r="JH76" s="114">
        <f t="shared" ref="JH76:KG76" si="245">JH75/JH71</f>
        <v>0.94526675022688056</v>
      </c>
      <c r="JI76" s="114">
        <f t="shared" si="245"/>
        <v>0.94526675022688056</v>
      </c>
      <c r="JJ76" s="114">
        <f t="shared" si="245"/>
        <v>0.94526675022688056</v>
      </c>
      <c r="JK76" s="114">
        <f t="shared" si="245"/>
        <v>0.94526675022688056</v>
      </c>
      <c r="JL76" s="114">
        <f t="shared" si="245"/>
        <v>0.94526675022688056</v>
      </c>
      <c r="JM76" s="114">
        <f t="shared" si="245"/>
        <v>0.94526675022688056</v>
      </c>
      <c r="JN76" s="114">
        <f t="shared" si="245"/>
        <v>0.94526675022688056</v>
      </c>
      <c r="JO76" s="114">
        <f t="shared" si="245"/>
        <v>0.94526675022688056</v>
      </c>
      <c r="JP76" s="114">
        <f t="shared" si="245"/>
        <v>0.94526675022688056</v>
      </c>
      <c r="JQ76" s="114">
        <f t="shared" si="245"/>
        <v>0.94526675022688056</v>
      </c>
      <c r="JR76" s="114">
        <f t="shared" si="245"/>
        <v>0.94526675022688056</v>
      </c>
      <c r="JS76" s="114">
        <f t="shared" si="245"/>
        <v>0.94526675022688056</v>
      </c>
      <c r="JT76" s="114">
        <f t="shared" si="245"/>
        <v>0.94526675022688056</v>
      </c>
      <c r="JU76" s="114">
        <f t="shared" si="245"/>
        <v>0.94526675022688056</v>
      </c>
      <c r="JV76" s="114">
        <f t="shared" si="245"/>
        <v>0.94526675022688056</v>
      </c>
      <c r="JW76" s="114">
        <f t="shared" si="245"/>
        <v>0.94526675022688056</v>
      </c>
      <c r="JX76" s="114">
        <f t="shared" si="245"/>
        <v>0.94526675022688056</v>
      </c>
      <c r="JY76" s="114">
        <f t="shared" si="245"/>
        <v>0.94526675022688056</v>
      </c>
      <c r="JZ76" s="114">
        <f t="shared" si="245"/>
        <v>0.94526675022688056</v>
      </c>
      <c r="KA76" s="114">
        <f t="shared" si="245"/>
        <v>0.94526675022688056</v>
      </c>
      <c r="KB76" s="114">
        <f t="shared" si="245"/>
        <v>0.94526675022688056</v>
      </c>
      <c r="KC76" s="114">
        <f t="shared" si="245"/>
        <v>0.94526675022688056</v>
      </c>
      <c r="KD76" s="114">
        <f t="shared" si="245"/>
        <v>0.94526675022688056</v>
      </c>
      <c r="KE76" s="114">
        <f t="shared" si="245"/>
        <v>0.94526675022688056</v>
      </c>
      <c r="KF76" s="114">
        <f t="shared" si="245"/>
        <v>0.94526675022688056</v>
      </c>
      <c r="KG76" s="116">
        <f t="shared" si="245"/>
        <v>0.94526675022688056</v>
      </c>
    </row>
    <row r="77" spans="1:293">
      <c r="AW77"/>
    </row>
    <row r="78" spans="1:293" ht="16" thickBot="1">
      <c r="AW78"/>
    </row>
    <row r="79" spans="1:293" s="1" customFormat="1" ht="16" thickBot="1">
      <c r="A79" s="51"/>
      <c r="B79" s="479" t="s">
        <v>140</v>
      </c>
      <c r="C79" s="498"/>
      <c r="D79" s="145" t="s">
        <v>920</v>
      </c>
      <c r="E79" s="68">
        <f>E69</f>
        <v>44287</v>
      </c>
      <c r="F79" s="69">
        <f>F69</f>
        <v>44317</v>
      </c>
      <c r="G79" s="69">
        <f t="shared" ref="G79:BR79" si="246">G69</f>
        <v>44348</v>
      </c>
      <c r="H79" s="69">
        <f t="shared" si="246"/>
        <v>44378</v>
      </c>
      <c r="I79" s="69">
        <f t="shared" si="246"/>
        <v>44409</v>
      </c>
      <c r="J79" s="69">
        <f t="shared" si="246"/>
        <v>44440</v>
      </c>
      <c r="K79" s="69">
        <f t="shared" si="246"/>
        <v>44470</v>
      </c>
      <c r="L79" s="69">
        <f t="shared" si="246"/>
        <v>44501</v>
      </c>
      <c r="M79" s="69">
        <f t="shared" si="246"/>
        <v>44531</v>
      </c>
      <c r="N79" s="69">
        <f t="shared" si="246"/>
        <v>44562</v>
      </c>
      <c r="O79" s="69">
        <f t="shared" si="246"/>
        <v>44593</v>
      </c>
      <c r="P79" s="69">
        <f t="shared" si="246"/>
        <v>44621</v>
      </c>
      <c r="Q79" s="69">
        <f t="shared" si="246"/>
        <v>44652</v>
      </c>
      <c r="R79" s="69">
        <f t="shared" si="246"/>
        <v>44682</v>
      </c>
      <c r="S79" s="69">
        <f t="shared" si="246"/>
        <v>44713</v>
      </c>
      <c r="T79" s="69">
        <f t="shared" si="246"/>
        <v>44743</v>
      </c>
      <c r="U79" s="69">
        <f t="shared" si="246"/>
        <v>44774</v>
      </c>
      <c r="V79" s="69">
        <f t="shared" si="246"/>
        <v>44805</v>
      </c>
      <c r="W79" s="69">
        <f t="shared" si="246"/>
        <v>44835</v>
      </c>
      <c r="X79" s="69">
        <f t="shared" si="246"/>
        <v>44866</v>
      </c>
      <c r="Y79" s="69">
        <f t="shared" si="246"/>
        <v>44896</v>
      </c>
      <c r="Z79" s="69">
        <f t="shared" si="246"/>
        <v>44927</v>
      </c>
      <c r="AA79" s="69">
        <f t="shared" si="246"/>
        <v>44958</v>
      </c>
      <c r="AB79" s="69">
        <f t="shared" si="246"/>
        <v>44986</v>
      </c>
      <c r="AC79" s="69">
        <f t="shared" si="246"/>
        <v>45017</v>
      </c>
      <c r="AD79" s="69">
        <f t="shared" si="246"/>
        <v>45047</v>
      </c>
      <c r="AE79" s="69">
        <f t="shared" si="246"/>
        <v>45078</v>
      </c>
      <c r="AF79" s="69">
        <f t="shared" si="246"/>
        <v>45108</v>
      </c>
      <c r="AG79" s="69">
        <f t="shared" si="246"/>
        <v>45139</v>
      </c>
      <c r="AH79" s="69">
        <f t="shared" si="246"/>
        <v>45170</v>
      </c>
      <c r="AI79" s="69">
        <f t="shared" si="246"/>
        <v>45200</v>
      </c>
      <c r="AJ79" s="69">
        <f t="shared" si="246"/>
        <v>45231</v>
      </c>
      <c r="AK79" s="69">
        <f t="shared" si="246"/>
        <v>45261</v>
      </c>
      <c r="AL79" s="69">
        <f t="shared" si="246"/>
        <v>45292</v>
      </c>
      <c r="AM79" s="69">
        <f t="shared" si="246"/>
        <v>45323</v>
      </c>
      <c r="AN79" s="69">
        <f t="shared" si="246"/>
        <v>45352</v>
      </c>
      <c r="AO79" s="69">
        <f t="shared" si="246"/>
        <v>45383</v>
      </c>
      <c r="AP79" s="69">
        <f t="shared" si="246"/>
        <v>45413</v>
      </c>
      <c r="AQ79" s="69">
        <f t="shared" si="246"/>
        <v>45444</v>
      </c>
      <c r="AR79" s="69">
        <f t="shared" si="246"/>
        <v>45474</v>
      </c>
      <c r="AS79" s="69">
        <f t="shared" si="246"/>
        <v>45505</v>
      </c>
      <c r="AT79" s="69">
        <f t="shared" si="246"/>
        <v>45536</v>
      </c>
      <c r="AU79" s="69">
        <f t="shared" si="246"/>
        <v>45566</v>
      </c>
      <c r="AV79" s="69">
        <f t="shared" si="246"/>
        <v>45597</v>
      </c>
      <c r="AW79" s="69">
        <f t="shared" si="246"/>
        <v>45627</v>
      </c>
      <c r="AX79" s="69">
        <f t="shared" si="246"/>
        <v>45658</v>
      </c>
      <c r="AY79" s="69">
        <f t="shared" si="246"/>
        <v>45689</v>
      </c>
      <c r="AZ79" s="69">
        <f t="shared" si="246"/>
        <v>45717</v>
      </c>
      <c r="BA79" s="69">
        <f t="shared" si="246"/>
        <v>45748</v>
      </c>
      <c r="BB79" s="69">
        <f t="shared" si="246"/>
        <v>45778</v>
      </c>
      <c r="BC79" s="69">
        <f t="shared" si="246"/>
        <v>45809</v>
      </c>
      <c r="BD79" s="69">
        <f t="shared" si="246"/>
        <v>45839</v>
      </c>
      <c r="BE79" s="69">
        <f t="shared" si="246"/>
        <v>45870</v>
      </c>
      <c r="BF79" s="69">
        <f t="shared" si="246"/>
        <v>45901</v>
      </c>
      <c r="BG79" s="69">
        <f t="shared" si="246"/>
        <v>45931</v>
      </c>
      <c r="BH79" s="69">
        <f t="shared" si="246"/>
        <v>45962</v>
      </c>
      <c r="BI79" s="69">
        <f t="shared" si="246"/>
        <v>45992</v>
      </c>
      <c r="BJ79" s="69">
        <f t="shared" si="246"/>
        <v>46023</v>
      </c>
      <c r="BK79" s="69">
        <f t="shared" si="246"/>
        <v>46054</v>
      </c>
      <c r="BL79" s="69">
        <f t="shared" si="246"/>
        <v>46082</v>
      </c>
      <c r="BM79" s="69">
        <f t="shared" si="246"/>
        <v>46113</v>
      </c>
      <c r="BN79" s="205">
        <f t="shared" si="246"/>
        <v>46143</v>
      </c>
      <c r="BO79" s="69">
        <f t="shared" si="246"/>
        <v>46174</v>
      </c>
      <c r="BP79" s="69">
        <f t="shared" si="246"/>
        <v>46204</v>
      </c>
      <c r="BQ79" s="69">
        <f t="shared" si="246"/>
        <v>46235</v>
      </c>
      <c r="BR79" s="69">
        <f t="shared" si="246"/>
        <v>46266</v>
      </c>
      <c r="BS79" s="69">
        <f t="shared" ref="BS79:ED79" si="247">BS69</f>
        <v>46296</v>
      </c>
      <c r="BT79" s="69">
        <f t="shared" si="247"/>
        <v>46327</v>
      </c>
      <c r="BU79" s="69">
        <f t="shared" si="247"/>
        <v>46357</v>
      </c>
      <c r="BV79" s="69">
        <f t="shared" si="247"/>
        <v>46388</v>
      </c>
      <c r="BW79" s="69">
        <f t="shared" si="247"/>
        <v>46419</v>
      </c>
      <c r="BX79" s="69">
        <f t="shared" si="247"/>
        <v>46447</v>
      </c>
      <c r="BY79" s="69">
        <f t="shared" si="247"/>
        <v>46478</v>
      </c>
      <c r="BZ79" s="69">
        <f t="shared" si="247"/>
        <v>46508</v>
      </c>
      <c r="CA79" s="69">
        <f t="shared" si="247"/>
        <v>46539</v>
      </c>
      <c r="CB79" s="69">
        <f t="shared" si="247"/>
        <v>46569</v>
      </c>
      <c r="CC79" s="69">
        <f t="shared" si="247"/>
        <v>46600</v>
      </c>
      <c r="CD79" s="69">
        <f t="shared" si="247"/>
        <v>46631</v>
      </c>
      <c r="CE79" s="69">
        <f t="shared" si="247"/>
        <v>46661</v>
      </c>
      <c r="CF79" s="69">
        <f t="shared" si="247"/>
        <v>46692</v>
      </c>
      <c r="CG79" s="69">
        <f t="shared" si="247"/>
        <v>46722</v>
      </c>
      <c r="CH79" s="69">
        <f t="shared" si="247"/>
        <v>46753</v>
      </c>
      <c r="CI79" s="69">
        <f t="shared" si="247"/>
        <v>46784</v>
      </c>
      <c r="CJ79" s="69">
        <f t="shared" si="247"/>
        <v>46813</v>
      </c>
      <c r="CK79" s="69">
        <f t="shared" si="247"/>
        <v>46844</v>
      </c>
      <c r="CL79" s="69">
        <f t="shared" si="247"/>
        <v>46874</v>
      </c>
      <c r="CM79" s="69">
        <f t="shared" si="247"/>
        <v>46905</v>
      </c>
      <c r="CN79" s="69">
        <f t="shared" si="247"/>
        <v>46935</v>
      </c>
      <c r="CO79" s="69">
        <f t="shared" si="247"/>
        <v>46966</v>
      </c>
      <c r="CP79" s="69">
        <f t="shared" si="247"/>
        <v>46997</v>
      </c>
      <c r="CQ79" s="69">
        <f t="shared" si="247"/>
        <v>47027</v>
      </c>
      <c r="CR79" s="69">
        <f t="shared" si="247"/>
        <v>47058</v>
      </c>
      <c r="CS79" s="69">
        <f t="shared" si="247"/>
        <v>47088</v>
      </c>
      <c r="CT79" s="69">
        <f t="shared" si="247"/>
        <v>47119</v>
      </c>
      <c r="CU79" s="69">
        <f t="shared" si="247"/>
        <v>47150</v>
      </c>
      <c r="CV79" s="69">
        <f t="shared" si="247"/>
        <v>47178</v>
      </c>
      <c r="CW79" s="69">
        <f t="shared" si="247"/>
        <v>47209</v>
      </c>
      <c r="CX79" s="69">
        <f t="shared" si="247"/>
        <v>47239</v>
      </c>
      <c r="CY79" s="69">
        <f t="shared" si="247"/>
        <v>47270</v>
      </c>
      <c r="CZ79" s="69">
        <f t="shared" si="247"/>
        <v>47300</v>
      </c>
      <c r="DA79" s="69">
        <f t="shared" si="247"/>
        <v>47331</v>
      </c>
      <c r="DB79" s="69">
        <f t="shared" si="247"/>
        <v>47362</v>
      </c>
      <c r="DC79" s="69">
        <f t="shared" si="247"/>
        <v>47392</v>
      </c>
      <c r="DD79" s="69">
        <f t="shared" si="247"/>
        <v>47423</v>
      </c>
      <c r="DE79" s="69">
        <f t="shared" si="247"/>
        <v>47453</v>
      </c>
      <c r="DF79" s="69">
        <f t="shared" si="247"/>
        <v>47484</v>
      </c>
      <c r="DG79" s="69">
        <f t="shared" si="247"/>
        <v>47515</v>
      </c>
      <c r="DH79" s="69">
        <f t="shared" si="247"/>
        <v>47543</v>
      </c>
      <c r="DI79" s="69">
        <f t="shared" si="247"/>
        <v>47574</v>
      </c>
      <c r="DJ79" s="69">
        <f t="shared" si="247"/>
        <v>47604</v>
      </c>
      <c r="DK79" s="69">
        <f t="shared" si="247"/>
        <v>47635</v>
      </c>
      <c r="DL79" s="69">
        <f t="shared" si="247"/>
        <v>47665</v>
      </c>
      <c r="DM79" s="69">
        <f t="shared" si="247"/>
        <v>47696</v>
      </c>
      <c r="DN79" s="69">
        <f t="shared" si="247"/>
        <v>47727</v>
      </c>
      <c r="DO79" s="69">
        <f t="shared" si="247"/>
        <v>47757</v>
      </c>
      <c r="DP79" s="69">
        <f t="shared" si="247"/>
        <v>47788</v>
      </c>
      <c r="DQ79" s="69">
        <f t="shared" si="247"/>
        <v>47818</v>
      </c>
      <c r="DR79" s="69">
        <f t="shared" si="247"/>
        <v>47849</v>
      </c>
      <c r="DS79" s="69">
        <f t="shared" si="247"/>
        <v>47880</v>
      </c>
      <c r="DT79" s="69">
        <f t="shared" si="247"/>
        <v>47908</v>
      </c>
      <c r="DU79" s="69">
        <f t="shared" si="247"/>
        <v>47939</v>
      </c>
      <c r="DV79" s="69">
        <f t="shared" si="247"/>
        <v>47969</v>
      </c>
      <c r="DW79" s="69">
        <f t="shared" si="247"/>
        <v>48000</v>
      </c>
      <c r="DX79" s="69">
        <f t="shared" si="247"/>
        <v>48030</v>
      </c>
      <c r="DY79" s="69">
        <f t="shared" si="247"/>
        <v>48061</v>
      </c>
      <c r="DZ79" s="69">
        <f t="shared" si="247"/>
        <v>48092</v>
      </c>
      <c r="EA79" s="69">
        <f t="shared" si="247"/>
        <v>48122</v>
      </c>
      <c r="EB79" s="69">
        <f t="shared" si="247"/>
        <v>48153</v>
      </c>
      <c r="EC79" s="69">
        <f t="shared" si="247"/>
        <v>48183</v>
      </c>
      <c r="ED79" s="69">
        <f t="shared" si="247"/>
        <v>48214</v>
      </c>
      <c r="EE79" s="69">
        <f t="shared" ref="EE79:GP79" si="248">EE69</f>
        <v>48245</v>
      </c>
      <c r="EF79" s="69">
        <f t="shared" si="248"/>
        <v>48274</v>
      </c>
      <c r="EG79" s="69">
        <f t="shared" si="248"/>
        <v>48305</v>
      </c>
      <c r="EH79" s="69">
        <f t="shared" si="248"/>
        <v>48335</v>
      </c>
      <c r="EI79" s="69">
        <f t="shared" si="248"/>
        <v>48366</v>
      </c>
      <c r="EJ79" s="69">
        <f t="shared" si="248"/>
        <v>48396</v>
      </c>
      <c r="EK79" s="69">
        <f t="shared" si="248"/>
        <v>48427</v>
      </c>
      <c r="EL79" s="69">
        <f t="shared" si="248"/>
        <v>48458</v>
      </c>
      <c r="EM79" s="69">
        <f t="shared" si="248"/>
        <v>48488</v>
      </c>
      <c r="EN79" s="69">
        <f t="shared" si="248"/>
        <v>48519</v>
      </c>
      <c r="EO79" s="69">
        <f t="shared" si="248"/>
        <v>48549</v>
      </c>
      <c r="EP79" s="69">
        <f t="shared" si="248"/>
        <v>48580</v>
      </c>
      <c r="EQ79" s="69">
        <f t="shared" si="248"/>
        <v>48611</v>
      </c>
      <c r="ER79" s="69">
        <f t="shared" si="248"/>
        <v>48639</v>
      </c>
      <c r="ES79" s="69">
        <f t="shared" si="248"/>
        <v>48670</v>
      </c>
      <c r="ET79" s="69">
        <f t="shared" si="248"/>
        <v>48700</v>
      </c>
      <c r="EU79" s="69">
        <f t="shared" si="248"/>
        <v>48731</v>
      </c>
      <c r="EV79" s="69">
        <f t="shared" si="248"/>
        <v>48761</v>
      </c>
      <c r="EW79" s="69">
        <f t="shared" si="248"/>
        <v>48792</v>
      </c>
      <c r="EX79" s="69">
        <f t="shared" si="248"/>
        <v>48823</v>
      </c>
      <c r="EY79" s="69">
        <f t="shared" si="248"/>
        <v>48853</v>
      </c>
      <c r="EZ79" s="69">
        <f t="shared" si="248"/>
        <v>48884</v>
      </c>
      <c r="FA79" s="69">
        <f t="shared" si="248"/>
        <v>48914</v>
      </c>
      <c r="FB79" s="69">
        <f t="shared" si="248"/>
        <v>48945</v>
      </c>
      <c r="FC79" s="69">
        <f t="shared" si="248"/>
        <v>48976</v>
      </c>
      <c r="FD79" s="69">
        <f t="shared" si="248"/>
        <v>49004</v>
      </c>
      <c r="FE79" s="69">
        <f t="shared" si="248"/>
        <v>49035</v>
      </c>
      <c r="FF79" s="69">
        <f t="shared" si="248"/>
        <v>49065</v>
      </c>
      <c r="FG79" s="69">
        <f t="shared" si="248"/>
        <v>49096</v>
      </c>
      <c r="FH79" s="69">
        <f t="shared" si="248"/>
        <v>49126</v>
      </c>
      <c r="FI79" s="69">
        <f t="shared" si="248"/>
        <v>49157</v>
      </c>
      <c r="FJ79" s="69">
        <f t="shared" si="248"/>
        <v>49188</v>
      </c>
      <c r="FK79" s="69">
        <f t="shared" si="248"/>
        <v>49218</v>
      </c>
      <c r="FL79" s="69">
        <f t="shared" si="248"/>
        <v>49249</v>
      </c>
      <c r="FM79" s="69">
        <f t="shared" si="248"/>
        <v>49279</v>
      </c>
      <c r="FN79" s="69">
        <f t="shared" si="248"/>
        <v>49310</v>
      </c>
      <c r="FO79" s="69">
        <f t="shared" si="248"/>
        <v>49341</v>
      </c>
      <c r="FP79" s="69">
        <f t="shared" si="248"/>
        <v>49369</v>
      </c>
      <c r="FQ79" s="69">
        <f t="shared" si="248"/>
        <v>49400</v>
      </c>
      <c r="FR79" s="69">
        <f t="shared" si="248"/>
        <v>49430</v>
      </c>
      <c r="FS79" s="69">
        <f t="shared" si="248"/>
        <v>49461</v>
      </c>
      <c r="FT79" s="69">
        <f t="shared" si="248"/>
        <v>49491</v>
      </c>
      <c r="FU79" s="69">
        <f t="shared" si="248"/>
        <v>49522</v>
      </c>
      <c r="FV79" s="69">
        <f t="shared" si="248"/>
        <v>49553</v>
      </c>
      <c r="FW79" s="69">
        <f t="shared" si="248"/>
        <v>49583</v>
      </c>
      <c r="FX79" s="69">
        <f t="shared" si="248"/>
        <v>49614</v>
      </c>
      <c r="FY79" s="69">
        <f t="shared" si="248"/>
        <v>49644</v>
      </c>
      <c r="FZ79" s="69">
        <f t="shared" si="248"/>
        <v>49675</v>
      </c>
      <c r="GA79" s="69">
        <f t="shared" si="248"/>
        <v>49706</v>
      </c>
      <c r="GB79" s="69">
        <f t="shared" si="248"/>
        <v>49735</v>
      </c>
      <c r="GC79" s="69">
        <f t="shared" si="248"/>
        <v>49766</v>
      </c>
      <c r="GD79" s="69">
        <f t="shared" si="248"/>
        <v>49796</v>
      </c>
      <c r="GE79" s="69">
        <f t="shared" si="248"/>
        <v>49827</v>
      </c>
      <c r="GF79" s="69">
        <f t="shared" si="248"/>
        <v>49857</v>
      </c>
      <c r="GG79" s="69">
        <f t="shared" si="248"/>
        <v>49888</v>
      </c>
      <c r="GH79" s="69">
        <f t="shared" si="248"/>
        <v>49919</v>
      </c>
      <c r="GI79" s="69">
        <f t="shared" si="248"/>
        <v>49949</v>
      </c>
      <c r="GJ79" s="69">
        <f t="shared" si="248"/>
        <v>49980</v>
      </c>
      <c r="GK79" s="69">
        <f t="shared" si="248"/>
        <v>50010</v>
      </c>
      <c r="GL79" s="69">
        <f t="shared" si="248"/>
        <v>50041</v>
      </c>
      <c r="GM79" s="69">
        <f t="shared" si="248"/>
        <v>50072</v>
      </c>
      <c r="GN79" s="69">
        <f t="shared" si="248"/>
        <v>50100</v>
      </c>
      <c r="GO79" s="69">
        <f t="shared" si="248"/>
        <v>50131</v>
      </c>
      <c r="GP79" s="69">
        <f t="shared" si="248"/>
        <v>50161</v>
      </c>
      <c r="GQ79" s="69">
        <f t="shared" ref="GQ79:JB79" si="249">GQ69</f>
        <v>50192</v>
      </c>
      <c r="GR79" s="69">
        <f t="shared" si="249"/>
        <v>50222</v>
      </c>
      <c r="GS79" s="69">
        <f t="shared" si="249"/>
        <v>50253</v>
      </c>
      <c r="GT79" s="69">
        <f t="shared" si="249"/>
        <v>50284</v>
      </c>
      <c r="GU79" s="69">
        <f t="shared" si="249"/>
        <v>50314</v>
      </c>
      <c r="GV79" s="69">
        <f t="shared" si="249"/>
        <v>50345</v>
      </c>
      <c r="GW79" s="69">
        <f t="shared" si="249"/>
        <v>50375</v>
      </c>
      <c r="GX79" s="69">
        <f t="shared" si="249"/>
        <v>50406</v>
      </c>
      <c r="GY79" s="69">
        <f t="shared" si="249"/>
        <v>50437</v>
      </c>
      <c r="GZ79" s="69">
        <f t="shared" si="249"/>
        <v>50465</v>
      </c>
      <c r="HA79" s="69">
        <f t="shared" si="249"/>
        <v>50496</v>
      </c>
      <c r="HB79" s="69">
        <f t="shared" si="249"/>
        <v>50526</v>
      </c>
      <c r="HC79" s="69">
        <f t="shared" si="249"/>
        <v>50557</v>
      </c>
      <c r="HD79" s="69">
        <f t="shared" si="249"/>
        <v>50587</v>
      </c>
      <c r="HE79" s="69">
        <f t="shared" si="249"/>
        <v>50618</v>
      </c>
      <c r="HF79" s="69">
        <f t="shared" si="249"/>
        <v>50649</v>
      </c>
      <c r="HG79" s="69">
        <f t="shared" si="249"/>
        <v>50679</v>
      </c>
      <c r="HH79" s="69">
        <f t="shared" si="249"/>
        <v>50710</v>
      </c>
      <c r="HI79" s="69">
        <f t="shared" si="249"/>
        <v>50740</v>
      </c>
      <c r="HJ79" s="69">
        <f t="shared" si="249"/>
        <v>50771</v>
      </c>
      <c r="HK79" s="69">
        <f t="shared" si="249"/>
        <v>50802</v>
      </c>
      <c r="HL79" s="69">
        <f t="shared" si="249"/>
        <v>50830</v>
      </c>
      <c r="HM79" s="69">
        <f t="shared" si="249"/>
        <v>50861</v>
      </c>
      <c r="HN79" s="69">
        <f t="shared" si="249"/>
        <v>50891</v>
      </c>
      <c r="HO79" s="69">
        <f t="shared" si="249"/>
        <v>50922</v>
      </c>
      <c r="HP79" s="69">
        <f t="shared" si="249"/>
        <v>50952</v>
      </c>
      <c r="HQ79" s="69">
        <f t="shared" si="249"/>
        <v>50983</v>
      </c>
      <c r="HR79" s="69">
        <f t="shared" si="249"/>
        <v>51014</v>
      </c>
      <c r="HS79" s="69">
        <f t="shared" si="249"/>
        <v>51044</v>
      </c>
      <c r="HT79" s="69">
        <f t="shared" si="249"/>
        <v>51075</v>
      </c>
      <c r="HU79" s="69">
        <f t="shared" si="249"/>
        <v>51105</v>
      </c>
      <c r="HV79" s="69">
        <f t="shared" si="249"/>
        <v>51136</v>
      </c>
      <c r="HW79" s="69">
        <f t="shared" si="249"/>
        <v>51167</v>
      </c>
      <c r="HX79" s="69">
        <f t="shared" si="249"/>
        <v>51196</v>
      </c>
      <c r="HY79" s="69">
        <f t="shared" si="249"/>
        <v>51227</v>
      </c>
      <c r="HZ79" s="69">
        <f t="shared" si="249"/>
        <v>51257</v>
      </c>
      <c r="IA79" s="69">
        <f t="shared" si="249"/>
        <v>51288</v>
      </c>
      <c r="IB79" s="69">
        <f t="shared" si="249"/>
        <v>51318</v>
      </c>
      <c r="IC79" s="69">
        <f t="shared" si="249"/>
        <v>51349</v>
      </c>
      <c r="ID79" s="69">
        <f t="shared" si="249"/>
        <v>51380</v>
      </c>
      <c r="IE79" s="69">
        <f t="shared" si="249"/>
        <v>51410</v>
      </c>
      <c r="IF79" s="69">
        <f t="shared" si="249"/>
        <v>51441</v>
      </c>
      <c r="IG79" s="69">
        <f t="shared" si="249"/>
        <v>51471</v>
      </c>
      <c r="IH79" s="69">
        <f t="shared" si="249"/>
        <v>51502</v>
      </c>
      <c r="II79" s="69">
        <f t="shared" si="249"/>
        <v>51533</v>
      </c>
      <c r="IJ79" s="69">
        <f t="shared" si="249"/>
        <v>51561</v>
      </c>
      <c r="IK79" s="69">
        <f t="shared" si="249"/>
        <v>51592</v>
      </c>
      <c r="IL79" s="69">
        <f t="shared" si="249"/>
        <v>51622</v>
      </c>
      <c r="IM79" s="69">
        <f t="shared" si="249"/>
        <v>51653</v>
      </c>
      <c r="IN79" s="69">
        <f t="shared" si="249"/>
        <v>51683</v>
      </c>
      <c r="IO79" s="69">
        <f t="shared" si="249"/>
        <v>51714</v>
      </c>
      <c r="IP79" s="69">
        <f t="shared" si="249"/>
        <v>51745</v>
      </c>
      <c r="IQ79" s="69">
        <f t="shared" si="249"/>
        <v>51775</v>
      </c>
      <c r="IR79" s="69">
        <f t="shared" si="249"/>
        <v>51806</v>
      </c>
      <c r="IS79" s="69">
        <f t="shared" si="249"/>
        <v>51836</v>
      </c>
      <c r="IT79" s="69">
        <f t="shared" si="249"/>
        <v>51867</v>
      </c>
      <c r="IU79" s="69">
        <f t="shared" si="249"/>
        <v>51898</v>
      </c>
      <c r="IV79" s="69">
        <f t="shared" si="249"/>
        <v>51926</v>
      </c>
      <c r="IW79" s="69">
        <f t="shared" si="249"/>
        <v>51957</v>
      </c>
      <c r="IX79" s="69">
        <f t="shared" si="249"/>
        <v>51987</v>
      </c>
      <c r="IY79" s="69">
        <f t="shared" si="249"/>
        <v>52018</v>
      </c>
      <c r="IZ79" s="69">
        <f t="shared" si="249"/>
        <v>52048</v>
      </c>
      <c r="JA79" s="69">
        <f t="shared" si="249"/>
        <v>52079</v>
      </c>
      <c r="JB79" s="69">
        <f t="shared" si="249"/>
        <v>52110</v>
      </c>
      <c r="JC79" s="69">
        <f t="shared" ref="JC79:KG79" si="250">JC69</f>
        <v>52140</v>
      </c>
      <c r="JD79" s="69">
        <f t="shared" si="250"/>
        <v>52171</v>
      </c>
      <c r="JE79" s="69">
        <f t="shared" si="250"/>
        <v>52201</v>
      </c>
      <c r="JF79" s="69">
        <f t="shared" si="250"/>
        <v>52232</v>
      </c>
      <c r="JG79" s="69">
        <f t="shared" si="250"/>
        <v>52263</v>
      </c>
      <c r="JH79" s="69">
        <f t="shared" si="250"/>
        <v>52291</v>
      </c>
      <c r="JI79" s="69">
        <f t="shared" si="250"/>
        <v>52322</v>
      </c>
      <c r="JJ79" s="69">
        <f t="shared" si="250"/>
        <v>52352</v>
      </c>
      <c r="JK79" s="69">
        <f t="shared" si="250"/>
        <v>52383</v>
      </c>
      <c r="JL79" s="69">
        <f t="shared" si="250"/>
        <v>52413</v>
      </c>
      <c r="JM79" s="69">
        <f t="shared" si="250"/>
        <v>52444</v>
      </c>
      <c r="JN79" s="69">
        <f t="shared" si="250"/>
        <v>52475</v>
      </c>
      <c r="JO79" s="69">
        <f t="shared" si="250"/>
        <v>52505</v>
      </c>
      <c r="JP79" s="69">
        <f t="shared" si="250"/>
        <v>52536</v>
      </c>
      <c r="JQ79" s="69">
        <f t="shared" si="250"/>
        <v>52566</v>
      </c>
      <c r="JR79" s="69">
        <f t="shared" si="250"/>
        <v>52597</v>
      </c>
      <c r="JS79" s="69">
        <f t="shared" si="250"/>
        <v>52628</v>
      </c>
      <c r="JT79" s="69">
        <f t="shared" si="250"/>
        <v>52657</v>
      </c>
      <c r="JU79" s="69">
        <f t="shared" si="250"/>
        <v>52688</v>
      </c>
      <c r="JV79" s="69">
        <f t="shared" si="250"/>
        <v>52718</v>
      </c>
      <c r="JW79" s="69">
        <f t="shared" si="250"/>
        <v>52749</v>
      </c>
      <c r="JX79" s="69">
        <f t="shared" si="250"/>
        <v>52779</v>
      </c>
      <c r="JY79" s="69">
        <f t="shared" si="250"/>
        <v>52810</v>
      </c>
      <c r="JZ79" s="69">
        <f t="shared" si="250"/>
        <v>52841</v>
      </c>
      <c r="KA79" s="69">
        <f t="shared" si="250"/>
        <v>52871</v>
      </c>
      <c r="KB79" s="69">
        <f t="shared" si="250"/>
        <v>52902</v>
      </c>
      <c r="KC79" s="69">
        <f t="shared" si="250"/>
        <v>52932</v>
      </c>
      <c r="KD79" s="69">
        <f t="shared" si="250"/>
        <v>52963</v>
      </c>
      <c r="KE79" s="69">
        <f t="shared" si="250"/>
        <v>52994</v>
      </c>
      <c r="KF79" s="69">
        <f t="shared" si="250"/>
        <v>53022</v>
      </c>
      <c r="KG79" s="70">
        <f t="shared" si="250"/>
        <v>53053</v>
      </c>
    </row>
    <row r="80" spans="1:293" s="1" customFormat="1" outlineLevel="1">
      <c r="B80" s="489" t="s">
        <v>147</v>
      </c>
      <c r="C80" s="57" t="s">
        <v>712</v>
      </c>
      <c r="D80" s="44">
        <f>BN80</f>
        <v>230.40525336666701</v>
      </c>
      <c r="E80" s="33">
        <f t="shared" ref="E80:BP80" si="251">E8</f>
        <v>3242.583333333333</v>
      </c>
      <c r="F80" s="34">
        <f t="shared" si="251"/>
        <v>3242.583333333333</v>
      </c>
      <c r="G80" s="34">
        <f t="shared" si="251"/>
        <v>3242.583333333333</v>
      </c>
      <c r="H80" s="34">
        <f t="shared" si="251"/>
        <v>3242.583333333333</v>
      </c>
      <c r="I80" s="34">
        <f t="shared" si="251"/>
        <v>3242.583333333333</v>
      </c>
      <c r="J80" s="34">
        <f t="shared" si="251"/>
        <v>3242.583333333333</v>
      </c>
      <c r="K80" s="34">
        <f t="shared" si="251"/>
        <v>3242.583333333333</v>
      </c>
      <c r="L80" s="34">
        <f t="shared" si="251"/>
        <v>3242.583333333333</v>
      </c>
      <c r="M80" s="34">
        <f t="shared" si="251"/>
        <v>3242.583333333333</v>
      </c>
      <c r="N80" s="34">
        <f t="shared" si="251"/>
        <v>3242.583333333333</v>
      </c>
      <c r="O80" s="34">
        <f t="shared" si="251"/>
        <v>3242.583333333333</v>
      </c>
      <c r="P80" s="34">
        <f t="shared" si="251"/>
        <v>3242.583333333333</v>
      </c>
      <c r="Q80" s="34">
        <f t="shared" si="251"/>
        <v>2952.833333333333</v>
      </c>
      <c r="R80" s="34">
        <f t="shared" si="251"/>
        <v>2952.833333333333</v>
      </c>
      <c r="S80" s="34">
        <f t="shared" si="251"/>
        <v>2952.833333333333</v>
      </c>
      <c r="T80" s="34">
        <f t="shared" si="251"/>
        <v>2952.833333333333</v>
      </c>
      <c r="U80" s="34">
        <f t="shared" si="251"/>
        <v>2952.833333333333</v>
      </c>
      <c r="V80" s="34">
        <f t="shared" si="251"/>
        <v>2952.833333333333</v>
      </c>
      <c r="W80" s="34">
        <f t="shared" si="251"/>
        <v>2952.833333333333</v>
      </c>
      <c r="X80" s="34">
        <f t="shared" si="251"/>
        <v>2952.833333333333</v>
      </c>
      <c r="Y80" s="34">
        <f t="shared" si="251"/>
        <v>2952.833333333333</v>
      </c>
      <c r="Z80" s="34">
        <f t="shared" si="251"/>
        <v>2952.833333333333</v>
      </c>
      <c r="AA80" s="34">
        <f t="shared" si="251"/>
        <v>2952.833333333333</v>
      </c>
      <c r="AB80" s="34">
        <f t="shared" si="251"/>
        <v>2952.833333333333</v>
      </c>
      <c r="AC80" s="34">
        <f t="shared" si="251"/>
        <v>2932.0000000000032</v>
      </c>
      <c r="AD80" s="34">
        <f t="shared" si="251"/>
        <v>2932.0000000000032</v>
      </c>
      <c r="AE80" s="34">
        <f t="shared" si="251"/>
        <v>2932.0000000000032</v>
      </c>
      <c r="AF80" s="34">
        <f t="shared" si="251"/>
        <v>2932.0000000000032</v>
      </c>
      <c r="AG80" s="34">
        <f t="shared" si="251"/>
        <v>2932.0000000000032</v>
      </c>
      <c r="AH80" s="34">
        <f t="shared" si="251"/>
        <v>2932.0000000000032</v>
      </c>
      <c r="AI80" s="34">
        <f t="shared" si="251"/>
        <v>2932.0000000000032</v>
      </c>
      <c r="AJ80" s="34">
        <f t="shared" si="251"/>
        <v>2932.0000000000032</v>
      </c>
      <c r="AK80" s="34">
        <f t="shared" si="251"/>
        <v>2932.0000000000032</v>
      </c>
      <c r="AL80" s="34">
        <f t="shared" si="251"/>
        <v>2932.0000000000032</v>
      </c>
      <c r="AM80" s="34">
        <f t="shared" si="251"/>
        <v>2932.0000000000032</v>
      </c>
      <c r="AN80" s="34">
        <f t="shared" si="251"/>
        <v>2932.0000000000032</v>
      </c>
      <c r="AO80" s="34">
        <f t="shared" si="251"/>
        <v>3257.5141666666632</v>
      </c>
      <c r="AP80" s="34">
        <f t="shared" si="251"/>
        <v>3257.5141666666632</v>
      </c>
      <c r="AQ80" s="34">
        <f t="shared" si="251"/>
        <v>3257.5141666666632</v>
      </c>
      <c r="AR80" s="34">
        <f t="shared" si="251"/>
        <v>3257.5141666666632</v>
      </c>
      <c r="AS80" s="34">
        <f t="shared" si="251"/>
        <v>3257.5141666666632</v>
      </c>
      <c r="AT80" s="34">
        <f t="shared" si="251"/>
        <v>3257.5141666666632</v>
      </c>
      <c r="AU80" s="34">
        <f t="shared" si="251"/>
        <v>3257.5141666666632</v>
      </c>
      <c r="AV80" s="34">
        <f t="shared" si="251"/>
        <v>3257.5141666666632</v>
      </c>
      <c r="AW80" s="34">
        <f t="shared" si="251"/>
        <v>3257.5141666666632</v>
      </c>
      <c r="AX80" s="34">
        <f t="shared" si="251"/>
        <v>3403.3474999999971</v>
      </c>
      <c r="AY80" s="34">
        <f t="shared" si="251"/>
        <v>3403.3474999999971</v>
      </c>
      <c r="AZ80" s="34">
        <f t="shared" si="251"/>
        <v>3403.3474999999971</v>
      </c>
      <c r="BA80" s="34">
        <f t="shared" si="251"/>
        <v>3242.0660416666669</v>
      </c>
      <c r="BB80" s="34">
        <f t="shared" si="251"/>
        <v>230.40525336666701</v>
      </c>
      <c r="BC80" s="34">
        <f t="shared" si="251"/>
        <v>230.40525336666701</v>
      </c>
      <c r="BD80" s="34">
        <f t="shared" si="251"/>
        <v>230.40525336666701</v>
      </c>
      <c r="BE80" s="34">
        <f t="shared" si="251"/>
        <v>230.40525336666701</v>
      </c>
      <c r="BF80" s="34">
        <f t="shared" si="251"/>
        <v>230.40525336666701</v>
      </c>
      <c r="BG80" s="34">
        <f t="shared" si="251"/>
        <v>230.40525336666701</v>
      </c>
      <c r="BH80" s="34">
        <f t="shared" si="251"/>
        <v>230.40525336666701</v>
      </c>
      <c r="BI80" s="34">
        <f t="shared" si="251"/>
        <v>230.40525336666701</v>
      </c>
      <c r="BJ80" s="34">
        <f t="shared" si="251"/>
        <v>230.40525336666701</v>
      </c>
      <c r="BK80" s="34">
        <f t="shared" si="251"/>
        <v>50610.405253366669</v>
      </c>
      <c r="BL80" s="34">
        <f t="shared" si="251"/>
        <v>230.40525336666701</v>
      </c>
      <c r="BM80" s="34">
        <f t="shared" si="251"/>
        <v>230.40525336666701</v>
      </c>
      <c r="BN80" s="206">
        <f t="shared" si="251"/>
        <v>230.40525336666701</v>
      </c>
      <c r="BO80" s="34">
        <f t="shared" si="251"/>
        <v>230.40525336666701</v>
      </c>
      <c r="BP80" s="34">
        <f t="shared" si="251"/>
        <v>186.65525336666701</v>
      </c>
      <c r="BQ80" s="34">
        <f t="shared" ref="BQ80:EB80" si="252">BQ8</f>
        <v>186.65525336666701</v>
      </c>
      <c r="BR80" s="34">
        <f t="shared" si="252"/>
        <v>186.65525336666701</v>
      </c>
      <c r="BS80" s="34">
        <f t="shared" si="252"/>
        <v>186.65525336666701</v>
      </c>
      <c r="BT80" s="34">
        <f t="shared" si="252"/>
        <v>186.65525336666701</v>
      </c>
      <c r="BU80" s="34">
        <f t="shared" si="252"/>
        <v>157.48858670000001</v>
      </c>
      <c r="BV80" s="34">
        <f t="shared" si="252"/>
        <v>219.98858670000001</v>
      </c>
      <c r="BW80" s="34">
        <f t="shared" si="252"/>
        <v>50599.988586699998</v>
      </c>
      <c r="BX80" s="34">
        <f t="shared" si="252"/>
        <v>219.98858670000001</v>
      </c>
      <c r="BY80" s="34">
        <f t="shared" si="252"/>
        <v>219.98858670000001</v>
      </c>
      <c r="BZ80" s="34">
        <f t="shared" si="252"/>
        <v>176.23858670000001</v>
      </c>
      <c r="CA80" s="34">
        <f t="shared" si="252"/>
        <v>176.23858670000001</v>
      </c>
      <c r="CB80" s="34">
        <f t="shared" si="252"/>
        <v>176.23858670000001</v>
      </c>
      <c r="CC80" s="34">
        <f t="shared" si="252"/>
        <v>176.23858670000001</v>
      </c>
      <c r="CD80" s="34">
        <f t="shared" si="252"/>
        <v>176.23858670000001</v>
      </c>
      <c r="CE80" s="34">
        <f t="shared" si="252"/>
        <v>176.23858670000001</v>
      </c>
      <c r="CF80" s="34">
        <f t="shared" si="252"/>
        <v>176.23858670000001</v>
      </c>
      <c r="CG80" s="34">
        <f t="shared" si="252"/>
        <v>176.23858670000001</v>
      </c>
      <c r="CH80" s="34">
        <f t="shared" si="252"/>
        <v>176.23858670000001</v>
      </c>
      <c r="CI80" s="34">
        <f t="shared" si="252"/>
        <v>50556.238586699998</v>
      </c>
      <c r="CJ80" s="34">
        <f t="shared" si="252"/>
        <v>176.23858670000001</v>
      </c>
      <c r="CK80" s="34">
        <f t="shared" si="252"/>
        <v>176.23858670000001</v>
      </c>
      <c r="CL80" s="34">
        <f t="shared" si="252"/>
        <v>176.23858670000001</v>
      </c>
      <c r="CM80" s="34">
        <f t="shared" si="252"/>
        <v>230.40525336666701</v>
      </c>
      <c r="CN80" s="34">
        <f t="shared" si="252"/>
        <v>230.40525336666701</v>
      </c>
      <c r="CO80" s="34">
        <f t="shared" si="252"/>
        <v>230.40525336666701</v>
      </c>
      <c r="CP80" s="34">
        <f t="shared" si="252"/>
        <v>230.40525336666701</v>
      </c>
      <c r="CQ80" s="34">
        <f t="shared" si="252"/>
        <v>230.40525336666701</v>
      </c>
      <c r="CR80" s="34">
        <f t="shared" si="252"/>
        <v>230.40525336666701</v>
      </c>
      <c r="CS80" s="34">
        <f t="shared" si="252"/>
        <v>230.40525336666701</v>
      </c>
      <c r="CT80" s="34">
        <f t="shared" si="252"/>
        <v>230.40525336666701</v>
      </c>
      <c r="CU80" s="34">
        <f t="shared" si="252"/>
        <v>50610.405253366669</v>
      </c>
      <c r="CV80" s="34">
        <f t="shared" si="252"/>
        <v>230.40525336666701</v>
      </c>
      <c r="CW80" s="34">
        <f t="shared" si="252"/>
        <v>230.40525336666701</v>
      </c>
      <c r="CX80" s="34">
        <f t="shared" si="252"/>
        <v>230.40525336666701</v>
      </c>
      <c r="CY80" s="34">
        <f t="shared" si="252"/>
        <v>230.40525336666701</v>
      </c>
      <c r="CZ80" s="34">
        <f t="shared" si="252"/>
        <v>230.40525336666701</v>
      </c>
      <c r="DA80" s="34">
        <f t="shared" si="252"/>
        <v>230.40525336666701</v>
      </c>
      <c r="DB80" s="34">
        <f t="shared" si="252"/>
        <v>347.07192003333398</v>
      </c>
      <c r="DC80" s="34">
        <f t="shared" si="252"/>
        <v>230.40525336666701</v>
      </c>
      <c r="DD80" s="34">
        <f t="shared" si="252"/>
        <v>230.40525336666701</v>
      </c>
      <c r="DE80" s="34">
        <f t="shared" si="252"/>
        <v>230.40525336666701</v>
      </c>
      <c r="DF80" s="34">
        <f t="shared" si="252"/>
        <v>230.40525336666701</v>
      </c>
      <c r="DG80" s="34">
        <f t="shared" si="252"/>
        <v>50610.405253366669</v>
      </c>
      <c r="DH80" s="34">
        <f t="shared" si="252"/>
        <v>230.40525336666701</v>
      </c>
      <c r="DI80" s="34">
        <f t="shared" si="252"/>
        <v>230.40525336666701</v>
      </c>
      <c r="DJ80" s="34">
        <f t="shared" si="252"/>
        <v>230.40525336666701</v>
      </c>
      <c r="DK80" s="34">
        <f t="shared" si="252"/>
        <v>230.40525336666701</v>
      </c>
      <c r="DL80" s="34">
        <f t="shared" si="252"/>
        <v>230.40525336666701</v>
      </c>
      <c r="DM80" s="34">
        <f t="shared" si="252"/>
        <v>230.40525336666701</v>
      </c>
      <c r="DN80" s="34">
        <f t="shared" si="252"/>
        <v>230.40525336666701</v>
      </c>
      <c r="DO80" s="34">
        <f t="shared" si="252"/>
        <v>230.40525336666701</v>
      </c>
      <c r="DP80" s="34">
        <f t="shared" si="252"/>
        <v>230.40525336666701</v>
      </c>
      <c r="DQ80" s="34">
        <f t="shared" si="252"/>
        <v>230.40525336666701</v>
      </c>
      <c r="DR80" s="34">
        <f t="shared" si="252"/>
        <v>230.40525336666701</v>
      </c>
      <c r="DS80" s="34">
        <f t="shared" si="252"/>
        <v>52030.405253366669</v>
      </c>
      <c r="DT80" s="34">
        <f t="shared" si="252"/>
        <v>230.40525336666701</v>
      </c>
      <c r="DU80" s="34">
        <f t="shared" si="252"/>
        <v>230.40525336666701</v>
      </c>
      <c r="DV80" s="34">
        <f t="shared" si="252"/>
        <v>230.40525336666701</v>
      </c>
      <c r="DW80" s="34">
        <f t="shared" si="252"/>
        <v>230.40525336666701</v>
      </c>
      <c r="DX80" s="34">
        <f t="shared" si="252"/>
        <v>230.40525336666701</v>
      </c>
      <c r="DY80" s="34">
        <f t="shared" si="252"/>
        <v>230.40525336666701</v>
      </c>
      <c r="DZ80" s="34">
        <f t="shared" si="252"/>
        <v>230.40525336666701</v>
      </c>
      <c r="EA80" s="34">
        <f t="shared" si="252"/>
        <v>230.40525336666701</v>
      </c>
      <c r="EB80" s="34">
        <f t="shared" si="252"/>
        <v>230.40525336666701</v>
      </c>
      <c r="EC80" s="34">
        <f t="shared" ref="EC80:GN80" si="253">EC8</f>
        <v>230.40525336666701</v>
      </c>
      <c r="ED80" s="34">
        <f t="shared" si="253"/>
        <v>230.40525336666701</v>
      </c>
      <c r="EE80" s="34">
        <f t="shared" si="253"/>
        <v>52030.405253366669</v>
      </c>
      <c r="EF80" s="34">
        <f t="shared" si="253"/>
        <v>230.40525336666701</v>
      </c>
      <c r="EG80" s="34">
        <f t="shared" si="253"/>
        <v>230.40525336666701</v>
      </c>
      <c r="EH80" s="34">
        <f t="shared" si="253"/>
        <v>230.40525336666701</v>
      </c>
      <c r="EI80" s="34">
        <f t="shared" si="253"/>
        <v>230.40525336666701</v>
      </c>
      <c r="EJ80" s="34">
        <f t="shared" si="253"/>
        <v>230.40525336666701</v>
      </c>
      <c r="EK80" s="34">
        <f t="shared" si="253"/>
        <v>230.40525336666701</v>
      </c>
      <c r="EL80" s="34">
        <f t="shared" si="253"/>
        <v>230.40525336666701</v>
      </c>
      <c r="EM80" s="34">
        <f t="shared" si="253"/>
        <v>230.40525336666701</v>
      </c>
      <c r="EN80" s="34">
        <f t="shared" si="253"/>
        <v>230.40525336666701</v>
      </c>
      <c r="EO80" s="34">
        <f t="shared" si="253"/>
        <v>230.40525336666701</v>
      </c>
      <c r="EP80" s="34">
        <f t="shared" si="253"/>
        <v>230.40525336666701</v>
      </c>
      <c r="EQ80" s="34">
        <f t="shared" si="253"/>
        <v>52030.405253366669</v>
      </c>
      <c r="ER80" s="34">
        <f t="shared" si="253"/>
        <v>230.40525336666701</v>
      </c>
      <c r="ES80" s="34">
        <f t="shared" si="253"/>
        <v>230.40525336666701</v>
      </c>
      <c r="ET80" s="34">
        <f t="shared" si="253"/>
        <v>230.40525336666701</v>
      </c>
      <c r="EU80" s="34">
        <f t="shared" si="253"/>
        <v>230.40525336666701</v>
      </c>
      <c r="EV80" s="34">
        <f t="shared" si="253"/>
        <v>230.40525336666701</v>
      </c>
      <c r="EW80" s="34">
        <f t="shared" si="253"/>
        <v>230.40525336666701</v>
      </c>
      <c r="EX80" s="34">
        <f t="shared" si="253"/>
        <v>230.40525336666701</v>
      </c>
      <c r="EY80" s="34">
        <f t="shared" si="253"/>
        <v>230.40525336666701</v>
      </c>
      <c r="EZ80" s="34">
        <f t="shared" si="253"/>
        <v>230.40525336666701</v>
      </c>
      <c r="FA80" s="34">
        <f t="shared" si="253"/>
        <v>230.40525336666701</v>
      </c>
      <c r="FB80" s="34">
        <f t="shared" si="253"/>
        <v>230.40525336666701</v>
      </c>
      <c r="FC80" s="34">
        <f t="shared" si="253"/>
        <v>52030.405253366669</v>
      </c>
      <c r="FD80" s="34">
        <f t="shared" si="253"/>
        <v>2405.40525336667</v>
      </c>
      <c r="FE80" s="34">
        <f t="shared" si="253"/>
        <v>0</v>
      </c>
      <c r="FF80" s="34">
        <f t="shared" si="253"/>
        <v>0</v>
      </c>
      <c r="FG80" s="34">
        <f t="shared" si="253"/>
        <v>0</v>
      </c>
      <c r="FH80" s="34">
        <f t="shared" si="253"/>
        <v>0</v>
      </c>
      <c r="FI80" s="34">
        <f t="shared" si="253"/>
        <v>0</v>
      </c>
      <c r="FJ80" s="34">
        <f t="shared" si="253"/>
        <v>0</v>
      </c>
      <c r="FK80" s="34">
        <f t="shared" si="253"/>
        <v>0</v>
      </c>
      <c r="FL80" s="34">
        <f t="shared" si="253"/>
        <v>0</v>
      </c>
      <c r="FM80" s="34">
        <f t="shared" si="253"/>
        <v>0</v>
      </c>
      <c r="FN80" s="34">
        <f t="shared" si="253"/>
        <v>0</v>
      </c>
      <c r="FO80" s="34">
        <f t="shared" si="253"/>
        <v>0</v>
      </c>
      <c r="FP80" s="34">
        <f t="shared" si="253"/>
        <v>0</v>
      </c>
      <c r="FQ80" s="34">
        <f t="shared" si="253"/>
        <v>0</v>
      </c>
      <c r="FR80" s="34">
        <f t="shared" si="253"/>
        <v>0</v>
      </c>
      <c r="FS80" s="34">
        <f t="shared" si="253"/>
        <v>0</v>
      </c>
      <c r="FT80" s="34">
        <f t="shared" si="253"/>
        <v>0</v>
      </c>
      <c r="FU80" s="34">
        <f t="shared" si="253"/>
        <v>0</v>
      </c>
      <c r="FV80" s="34">
        <f t="shared" si="253"/>
        <v>0</v>
      </c>
      <c r="FW80" s="34">
        <f t="shared" si="253"/>
        <v>0</v>
      </c>
      <c r="FX80" s="34">
        <f t="shared" si="253"/>
        <v>0</v>
      </c>
      <c r="FY80" s="34">
        <f t="shared" si="253"/>
        <v>0</v>
      </c>
      <c r="FZ80" s="34">
        <f t="shared" si="253"/>
        <v>0</v>
      </c>
      <c r="GA80" s="34">
        <f t="shared" si="253"/>
        <v>0</v>
      </c>
      <c r="GB80" s="34">
        <f t="shared" si="253"/>
        <v>0</v>
      </c>
      <c r="GC80" s="34">
        <f t="shared" si="253"/>
        <v>0</v>
      </c>
      <c r="GD80" s="34">
        <f t="shared" si="253"/>
        <v>0</v>
      </c>
      <c r="GE80" s="34">
        <f t="shared" si="253"/>
        <v>0</v>
      </c>
      <c r="GF80" s="34">
        <f t="shared" si="253"/>
        <v>0</v>
      </c>
      <c r="GG80" s="34">
        <f t="shared" si="253"/>
        <v>0</v>
      </c>
      <c r="GH80" s="34">
        <f t="shared" si="253"/>
        <v>0</v>
      </c>
      <c r="GI80" s="34">
        <f t="shared" si="253"/>
        <v>0</v>
      </c>
      <c r="GJ80" s="34">
        <f t="shared" si="253"/>
        <v>0</v>
      </c>
      <c r="GK80" s="34">
        <f t="shared" si="253"/>
        <v>0</v>
      </c>
      <c r="GL80" s="34">
        <f t="shared" si="253"/>
        <v>0</v>
      </c>
      <c r="GM80" s="34">
        <f t="shared" si="253"/>
        <v>0</v>
      </c>
      <c r="GN80" s="34">
        <f t="shared" si="253"/>
        <v>0</v>
      </c>
      <c r="GO80" s="34">
        <f t="shared" ref="GO80:IZ80" si="254">GO8</f>
        <v>0</v>
      </c>
      <c r="GP80" s="34">
        <f t="shared" si="254"/>
        <v>0</v>
      </c>
      <c r="GQ80" s="34">
        <f t="shared" si="254"/>
        <v>0</v>
      </c>
      <c r="GR80" s="34">
        <f t="shared" si="254"/>
        <v>0</v>
      </c>
      <c r="GS80" s="34">
        <f t="shared" si="254"/>
        <v>0</v>
      </c>
      <c r="GT80" s="34">
        <f t="shared" si="254"/>
        <v>0</v>
      </c>
      <c r="GU80" s="34">
        <f t="shared" si="254"/>
        <v>0</v>
      </c>
      <c r="GV80" s="34">
        <f t="shared" si="254"/>
        <v>0</v>
      </c>
      <c r="GW80" s="34">
        <f t="shared" si="254"/>
        <v>0</v>
      </c>
      <c r="GX80" s="34">
        <f t="shared" si="254"/>
        <v>0</v>
      </c>
      <c r="GY80" s="34">
        <f t="shared" si="254"/>
        <v>0</v>
      </c>
      <c r="GZ80" s="34">
        <f t="shared" si="254"/>
        <v>0</v>
      </c>
      <c r="HA80" s="34">
        <f t="shared" si="254"/>
        <v>0</v>
      </c>
      <c r="HB80" s="34">
        <f t="shared" si="254"/>
        <v>0</v>
      </c>
      <c r="HC80" s="34">
        <f t="shared" si="254"/>
        <v>0</v>
      </c>
      <c r="HD80" s="34">
        <f t="shared" si="254"/>
        <v>0</v>
      </c>
      <c r="HE80" s="34">
        <f t="shared" si="254"/>
        <v>0</v>
      </c>
      <c r="HF80" s="34">
        <f t="shared" si="254"/>
        <v>0</v>
      </c>
      <c r="HG80" s="34">
        <f t="shared" si="254"/>
        <v>0</v>
      </c>
      <c r="HH80" s="34">
        <f t="shared" si="254"/>
        <v>0</v>
      </c>
      <c r="HI80" s="34">
        <f t="shared" si="254"/>
        <v>0</v>
      </c>
      <c r="HJ80" s="34">
        <f t="shared" si="254"/>
        <v>0</v>
      </c>
      <c r="HK80" s="34">
        <f t="shared" si="254"/>
        <v>0</v>
      </c>
      <c r="HL80" s="34">
        <f t="shared" si="254"/>
        <v>0</v>
      </c>
      <c r="HM80" s="34">
        <f t="shared" si="254"/>
        <v>0</v>
      </c>
      <c r="HN80" s="34">
        <f t="shared" si="254"/>
        <v>0</v>
      </c>
      <c r="HO80" s="34">
        <f t="shared" si="254"/>
        <v>0</v>
      </c>
      <c r="HP80" s="34">
        <f t="shared" si="254"/>
        <v>0</v>
      </c>
      <c r="HQ80" s="34">
        <f t="shared" si="254"/>
        <v>0</v>
      </c>
      <c r="HR80" s="34">
        <f t="shared" si="254"/>
        <v>0</v>
      </c>
      <c r="HS80" s="34">
        <f t="shared" si="254"/>
        <v>0</v>
      </c>
      <c r="HT80" s="34">
        <f t="shared" si="254"/>
        <v>0</v>
      </c>
      <c r="HU80" s="34">
        <f t="shared" si="254"/>
        <v>0</v>
      </c>
      <c r="HV80" s="34">
        <f t="shared" si="254"/>
        <v>0</v>
      </c>
      <c r="HW80" s="34">
        <f t="shared" si="254"/>
        <v>0</v>
      </c>
      <c r="HX80" s="34">
        <f t="shared" si="254"/>
        <v>0</v>
      </c>
      <c r="HY80" s="34">
        <f t="shared" si="254"/>
        <v>0</v>
      </c>
      <c r="HZ80" s="34">
        <f t="shared" si="254"/>
        <v>0</v>
      </c>
      <c r="IA80" s="34">
        <f t="shared" si="254"/>
        <v>0</v>
      </c>
      <c r="IB80" s="34">
        <f t="shared" si="254"/>
        <v>0</v>
      </c>
      <c r="IC80" s="34">
        <f t="shared" si="254"/>
        <v>0</v>
      </c>
      <c r="ID80" s="34">
        <f t="shared" si="254"/>
        <v>0</v>
      </c>
      <c r="IE80" s="34">
        <f t="shared" si="254"/>
        <v>0</v>
      </c>
      <c r="IF80" s="34">
        <f t="shared" si="254"/>
        <v>0</v>
      </c>
      <c r="IG80" s="34">
        <f t="shared" si="254"/>
        <v>0</v>
      </c>
      <c r="IH80" s="34">
        <f t="shared" si="254"/>
        <v>0</v>
      </c>
      <c r="II80" s="34">
        <f t="shared" si="254"/>
        <v>0</v>
      </c>
      <c r="IJ80" s="34">
        <f t="shared" si="254"/>
        <v>0</v>
      </c>
      <c r="IK80" s="34">
        <f t="shared" si="254"/>
        <v>0</v>
      </c>
      <c r="IL80" s="34">
        <f t="shared" si="254"/>
        <v>0</v>
      </c>
      <c r="IM80" s="34">
        <f t="shared" si="254"/>
        <v>0</v>
      </c>
      <c r="IN80" s="34">
        <f t="shared" si="254"/>
        <v>0</v>
      </c>
      <c r="IO80" s="34">
        <f t="shared" si="254"/>
        <v>0</v>
      </c>
      <c r="IP80" s="34">
        <f t="shared" si="254"/>
        <v>0</v>
      </c>
      <c r="IQ80" s="34">
        <f t="shared" si="254"/>
        <v>0</v>
      </c>
      <c r="IR80" s="34">
        <f t="shared" si="254"/>
        <v>0</v>
      </c>
      <c r="IS80" s="34">
        <f t="shared" si="254"/>
        <v>0</v>
      </c>
      <c r="IT80" s="34">
        <f t="shared" si="254"/>
        <v>0</v>
      </c>
      <c r="IU80" s="34">
        <f t="shared" si="254"/>
        <v>0</v>
      </c>
      <c r="IV80" s="34">
        <f t="shared" si="254"/>
        <v>0</v>
      </c>
      <c r="IW80" s="34">
        <f t="shared" si="254"/>
        <v>0</v>
      </c>
      <c r="IX80" s="34">
        <f t="shared" si="254"/>
        <v>0</v>
      </c>
      <c r="IY80" s="34">
        <f t="shared" si="254"/>
        <v>0</v>
      </c>
      <c r="IZ80" s="34">
        <f t="shared" si="254"/>
        <v>0</v>
      </c>
      <c r="JA80" s="34">
        <f t="shared" ref="JA80:KG80" si="255">JA8</f>
        <v>0</v>
      </c>
      <c r="JB80" s="34">
        <f t="shared" si="255"/>
        <v>0</v>
      </c>
      <c r="JC80" s="34">
        <f t="shared" si="255"/>
        <v>0</v>
      </c>
      <c r="JD80" s="34">
        <f t="shared" si="255"/>
        <v>0</v>
      </c>
      <c r="JE80" s="34">
        <f t="shared" si="255"/>
        <v>0</v>
      </c>
      <c r="JF80" s="34">
        <f t="shared" si="255"/>
        <v>0</v>
      </c>
      <c r="JG80" s="34">
        <f t="shared" si="255"/>
        <v>0</v>
      </c>
      <c r="JH80" s="34">
        <f t="shared" si="255"/>
        <v>0</v>
      </c>
      <c r="JI80" s="34">
        <f t="shared" si="255"/>
        <v>0</v>
      </c>
      <c r="JJ80" s="34">
        <f t="shared" si="255"/>
        <v>0</v>
      </c>
      <c r="JK80" s="34">
        <f t="shared" si="255"/>
        <v>0</v>
      </c>
      <c r="JL80" s="34">
        <f t="shared" si="255"/>
        <v>0</v>
      </c>
      <c r="JM80" s="34">
        <f t="shared" si="255"/>
        <v>0</v>
      </c>
      <c r="JN80" s="34">
        <f t="shared" si="255"/>
        <v>0</v>
      </c>
      <c r="JO80" s="34">
        <f t="shared" si="255"/>
        <v>0</v>
      </c>
      <c r="JP80" s="34">
        <f t="shared" si="255"/>
        <v>0</v>
      </c>
      <c r="JQ80" s="34">
        <f t="shared" si="255"/>
        <v>0</v>
      </c>
      <c r="JR80" s="34">
        <f t="shared" si="255"/>
        <v>0</v>
      </c>
      <c r="JS80" s="34">
        <f t="shared" si="255"/>
        <v>0</v>
      </c>
      <c r="JT80" s="34">
        <f t="shared" si="255"/>
        <v>0</v>
      </c>
      <c r="JU80" s="34">
        <f t="shared" si="255"/>
        <v>0</v>
      </c>
      <c r="JV80" s="34">
        <f t="shared" si="255"/>
        <v>0</v>
      </c>
      <c r="JW80" s="34">
        <f t="shared" si="255"/>
        <v>0</v>
      </c>
      <c r="JX80" s="34">
        <f t="shared" si="255"/>
        <v>0</v>
      </c>
      <c r="JY80" s="34">
        <f t="shared" si="255"/>
        <v>0</v>
      </c>
      <c r="JZ80" s="34">
        <f t="shared" si="255"/>
        <v>0</v>
      </c>
      <c r="KA80" s="34">
        <f t="shared" si="255"/>
        <v>0</v>
      </c>
      <c r="KB80" s="34">
        <f t="shared" si="255"/>
        <v>0</v>
      </c>
      <c r="KC80" s="34">
        <f t="shared" si="255"/>
        <v>0</v>
      </c>
      <c r="KD80" s="34">
        <f t="shared" si="255"/>
        <v>0</v>
      </c>
      <c r="KE80" s="34">
        <f t="shared" si="255"/>
        <v>0</v>
      </c>
      <c r="KF80" s="34">
        <f t="shared" si="255"/>
        <v>0</v>
      </c>
      <c r="KG80" s="35">
        <f t="shared" si="255"/>
        <v>0</v>
      </c>
    </row>
    <row r="81" spans="1:293" s="1" customFormat="1" ht="16" outlineLevel="1" thickBot="1">
      <c r="B81" s="490"/>
      <c r="C81" s="58" t="s">
        <v>713</v>
      </c>
      <c r="D81" s="45">
        <f>BN81</f>
        <v>205674.00433543316</v>
      </c>
      <c r="E81" s="36">
        <f>E80</f>
        <v>3242.583333333333</v>
      </c>
      <c r="F81" s="37">
        <f>E81+F80</f>
        <v>6485.1666666666661</v>
      </c>
      <c r="G81" s="37">
        <f>F81+G80</f>
        <v>9727.75</v>
      </c>
      <c r="H81" s="37">
        <f t="shared" ref="H81:BS81" si="256">G81+H80</f>
        <v>12970.333333333332</v>
      </c>
      <c r="I81" s="37">
        <f t="shared" si="256"/>
        <v>16212.916666666664</v>
      </c>
      <c r="J81" s="37">
        <f t="shared" si="256"/>
        <v>19455.499999999996</v>
      </c>
      <c r="K81" s="37">
        <f t="shared" si="256"/>
        <v>22698.083333333328</v>
      </c>
      <c r="L81" s="37">
        <f t="shared" si="256"/>
        <v>25940.666666666661</v>
      </c>
      <c r="M81" s="37">
        <f t="shared" si="256"/>
        <v>29183.249999999993</v>
      </c>
      <c r="N81" s="37">
        <f t="shared" si="256"/>
        <v>32425.833333333325</v>
      </c>
      <c r="O81" s="37">
        <f t="shared" si="256"/>
        <v>35668.416666666657</v>
      </c>
      <c r="P81" s="37">
        <f t="shared" si="256"/>
        <v>38910.999999999993</v>
      </c>
      <c r="Q81" s="37">
        <f t="shared" si="256"/>
        <v>41863.833333333328</v>
      </c>
      <c r="R81" s="37">
        <f t="shared" si="256"/>
        <v>44816.666666666664</v>
      </c>
      <c r="S81" s="37">
        <f t="shared" si="256"/>
        <v>47769.5</v>
      </c>
      <c r="T81" s="37">
        <f t="shared" si="256"/>
        <v>50722.333333333336</v>
      </c>
      <c r="U81" s="37">
        <f t="shared" si="256"/>
        <v>53675.166666666672</v>
      </c>
      <c r="V81" s="37">
        <f t="shared" si="256"/>
        <v>56628.000000000007</v>
      </c>
      <c r="W81" s="37">
        <f t="shared" si="256"/>
        <v>59580.833333333343</v>
      </c>
      <c r="X81" s="37">
        <f t="shared" si="256"/>
        <v>62533.666666666679</v>
      </c>
      <c r="Y81" s="37">
        <f t="shared" si="256"/>
        <v>65486.500000000015</v>
      </c>
      <c r="Z81" s="37">
        <f t="shared" si="256"/>
        <v>68439.333333333343</v>
      </c>
      <c r="AA81" s="37">
        <f t="shared" si="256"/>
        <v>71392.166666666672</v>
      </c>
      <c r="AB81" s="37">
        <f t="shared" si="256"/>
        <v>74345</v>
      </c>
      <c r="AC81" s="37">
        <f t="shared" si="256"/>
        <v>77277</v>
      </c>
      <c r="AD81" s="37">
        <f t="shared" si="256"/>
        <v>80209</v>
      </c>
      <c r="AE81" s="37">
        <f t="shared" si="256"/>
        <v>83141</v>
      </c>
      <c r="AF81" s="37">
        <f t="shared" si="256"/>
        <v>86073</v>
      </c>
      <c r="AG81" s="37">
        <f t="shared" si="256"/>
        <v>89005</v>
      </c>
      <c r="AH81" s="37">
        <f t="shared" si="256"/>
        <v>91937</v>
      </c>
      <c r="AI81" s="37">
        <f t="shared" si="256"/>
        <v>94869</v>
      </c>
      <c r="AJ81" s="37">
        <f t="shared" si="256"/>
        <v>97801</v>
      </c>
      <c r="AK81" s="37">
        <f t="shared" si="256"/>
        <v>100733</v>
      </c>
      <c r="AL81" s="37">
        <f t="shared" si="256"/>
        <v>103665</v>
      </c>
      <c r="AM81" s="37">
        <f t="shared" si="256"/>
        <v>106597</v>
      </c>
      <c r="AN81" s="37">
        <f t="shared" si="256"/>
        <v>109529</v>
      </c>
      <c r="AO81" s="37">
        <f t="shared" si="256"/>
        <v>112786.51416666666</v>
      </c>
      <c r="AP81" s="37">
        <f t="shared" si="256"/>
        <v>116044.02833333332</v>
      </c>
      <c r="AQ81" s="37">
        <f t="shared" si="256"/>
        <v>119301.54249999998</v>
      </c>
      <c r="AR81" s="37">
        <f t="shared" si="256"/>
        <v>122559.05666666664</v>
      </c>
      <c r="AS81" s="37">
        <f t="shared" si="256"/>
        <v>125816.5708333333</v>
      </c>
      <c r="AT81" s="37">
        <f t="shared" si="256"/>
        <v>129074.08499999996</v>
      </c>
      <c r="AU81" s="37">
        <f t="shared" si="256"/>
        <v>132331.59916666662</v>
      </c>
      <c r="AV81" s="37">
        <f t="shared" si="256"/>
        <v>135589.11333333328</v>
      </c>
      <c r="AW81" s="37">
        <f t="shared" si="256"/>
        <v>138846.62749999994</v>
      </c>
      <c r="AX81" s="37">
        <f t="shared" si="256"/>
        <v>142249.97499999995</v>
      </c>
      <c r="AY81" s="37">
        <f t="shared" si="256"/>
        <v>145653.32249999995</v>
      </c>
      <c r="AZ81" s="37">
        <f t="shared" si="256"/>
        <v>149056.66999999995</v>
      </c>
      <c r="BA81" s="37">
        <f t="shared" si="256"/>
        <v>152298.73604166662</v>
      </c>
      <c r="BB81" s="37">
        <f t="shared" si="256"/>
        <v>152529.14129503327</v>
      </c>
      <c r="BC81" s="37">
        <f t="shared" si="256"/>
        <v>152759.54654839993</v>
      </c>
      <c r="BD81" s="37">
        <f t="shared" si="256"/>
        <v>152989.95180176658</v>
      </c>
      <c r="BE81" s="37">
        <f t="shared" si="256"/>
        <v>153220.35705513324</v>
      </c>
      <c r="BF81" s="37">
        <f t="shared" si="256"/>
        <v>153450.76230849989</v>
      </c>
      <c r="BG81" s="37">
        <f t="shared" si="256"/>
        <v>153681.16756186655</v>
      </c>
      <c r="BH81" s="37">
        <f t="shared" si="256"/>
        <v>153911.5728152332</v>
      </c>
      <c r="BI81" s="37">
        <f t="shared" si="256"/>
        <v>154141.97806859986</v>
      </c>
      <c r="BJ81" s="37">
        <f t="shared" si="256"/>
        <v>154372.38332196651</v>
      </c>
      <c r="BK81" s="37">
        <f t="shared" si="256"/>
        <v>204982.78857533319</v>
      </c>
      <c r="BL81" s="37">
        <f t="shared" si="256"/>
        <v>205213.19382869985</v>
      </c>
      <c r="BM81" s="37">
        <f t="shared" si="256"/>
        <v>205443.5990820665</v>
      </c>
      <c r="BN81" s="207">
        <f t="shared" si="256"/>
        <v>205674.00433543316</v>
      </c>
      <c r="BO81" s="37">
        <f t="shared" si="256"/>
        <v>205904.40958879981</v>
      </c>
      <c r="BP81" s="37">
        <f t="shared" si="256"/>
        <v>206091.06484216647</v>
      </c>
      <c r="BQ81" s="37">
        <f t="shared" si="256"/>
        <v>206277.72009553312</v>
      </c>
      <c r="BR81" s="37">
        <f t="shared" si="256"/>
        <v>206464.37534889978</v>
      </c>
      <c r="BS81" s="37">
        <f t="shared" si="256"/>
        <v>206651.03060226643</v>
      </c>
      <c r="BT81" s="37">
        <f t="shared" ref="BT81:EE81" si="257">BS81+BT80</f>
        <v>206837.68585563308</v>
      </c>
      <c r="BU81" s="37">
        <f t="shared" si="257"/>
        <v>206995.17444233308</v>
      </c>
      <c r="BV81" s="37">
        <f t="shared" si="257"/>
        <v>207215.16302903308</v>
      </c>
      <c r="BW81" s="37">
        <f t="shared" si="257"/>
        <v>257815.15161573308</v>
      </c>
      <c r="BX81" s="37">
        <f t="shared" si="257"/>
        <v>258035.14020243307</v>
      </c>
      <c r="BY81" s="37">
        <f t="shared" si="257"/>
        <v>258255.12878913307</v>
      </c>
      <c r="BZ81" s="37">
        <f t="shared" si="257"/>
        <v>258431.36737583307</v>
      </c>
      <c r="CA81" s="37">
        <f t="shared" si="257"/>
        <v>258607.60596253307</v>
      </c>
      <c r="CB81" s="37">
        <f t="shared" si="257"/>
        <v>258783.84454923306</v>
      </c>
      <c r="CC81" s="37">
        <f t="shared" si="257"/>
        <v>258960.08313593306</v>
      </c>
      <c r="CD81" s="37">
        <f t="shared" si="257"/>
        <v>259136.32172263306</v>
      </c>
      <c r="CE81" s="37">
        <f t="shared" si="257"/>
        <v>259312.56030933306</v>
      </c>
      <c r="CF81" s="37">
        <f t="shared" si="257"/>
        <v>259488.79889603305</v>
      </c>
      <c r="CG81" s="37">
        <f t="shared" si="257"/>
        <v>259665.03748273305</v>
      </c>
      <c r="CH81" s="37">
        <f t="shared" si="257"/>
        <v>259841.27606943305</v>
      </c>
      <c r="CI81" s="37">
        <f t="shared" si="257"/>
        <v>310397.51465613302</v>
      </c>
      <c r="CJ81" s="37">
        <f t="shared" si="257"/>
        <v>310573.75324283302</v>
      </c>
      <c r="CK81" s="37">
        <f t="shared" si="257"/>
        <v>310749.99182953301</v>
      </c>
      <c r="CL81" s="37">
        <f t="shared" si="257"/>
        <v>310926.23041623301</v>
      </c>
      <c r="CM81" s="37">
        <f t="shared" si="257"/>
        <v>311156.63566959969</v>
      </c>
      <c r="CN81" s="37">
        <f t="shared" si="257"/>
        <v>311387.04092296638</v>
      </c>
      <c r="CO81" s="37">
        <f t="shared" si="257"/>
        <v>311617.44617633306</v>
      </c>
      <c r="CP81" s="37">
        <f t="shared" si="257"/>
        <v>311847.85142969975</v>
      </c>
      <c r="CQ81" s="37">
        <f t="shared" si="257"/>
        <v>312078.25668306643</v>
      </c>
      <c r="CR81" s="37">
        <f t="shared" si="257"/>
        <v>312308.66193643311</v>
      </c>
      <c r="CS81" s="37">
        <f t="shared" si="257"/>
        <v>312539.0671897998</v>
      </c>
      <c r="CT81" s="37">
        <f t="shared" si="257"/>
        <v>312769.47244316648</v>
      </c>
      <c r="CU81" s="37">
        <f t="shared" si="257"/>
        <v>363379.87769653316</v>
      </c>
      <c r="CV81" s="37">
        <f t="shared" si="257"/>
        <v>363610.28294989985</v>
      </c>
      <c r="CW81" s="37">
        <f t="shared" si="257"/>
        <v>363840.68820326653</v>
      </c>
      <c r="CX81" s="37">
        <f t="shared" si="257"/>
        <v>364071.09345663321</v>
      </c>
      <c r="CY81" s="37">
        <f t="shared" si="257"/>
        <v>364301.4987099999</v>
      </c>
      <c r="CZ81" s="37">
        <f t="shared" si="257"/>
        <v>364531.90396336658</v>
      </c>
      <c r="DA81" s="37">
        <f t="shared" si="257"/>
        <v>364762.30921673327</v>
      </c>
      <c r="DB81" s="37">
        <f t="shared" si="257"/>
        <v>365109.38113676658</v>
      </c>
      <c r="DC81" s="37">
        <f t="shared" si="257"/>
        <v>365339.78639013326</v>
      </c>
      <c r="DD81" s="37">
        <f t="shared" si="257"/>
        <v>365570.19164349994</v>
      </c>
      <c r="DE81" s="37">
        <f t="shared" si="257"/>
        <v>365800.59689686663</v>
      </c>
      <c r="DF81" s="37">
        <f t="shared" si="257"/>
        <v>366031.00215023331</v>
      </c>
      <c r="DG81" s="37">
        <f t="shared" si="257"/>
        <v>416641.40740359999</v>
      </c>
      <c r="DH81" s="37">
        <f t="shared" si="257"/>
        <v>416871.81265696668</v>
      </c>
      <c r="DI81" s="37">
        <f t="shared" si="257"/>
        <v>417102.21791033336</v>
      </c>
      <c r="DJ81" s="37">
        <f t="shared" si="257"/>
        <v>417332.62316370005</v>
      </c>
      <c r="DK81" s="37">
        <f t="shared" si="257"/>
        <v>417563.02841706673</v>
      </c>
      <c r="DL81" s="37">
        <f t="shared" si="257"/>
        <v>417793.43367043341</v>
      </c>
      <c r="DM81" s="37">
        <f t="shared" si="257"/>
        <v>418023.8389238001</v>
      </c>
      <c r="DN81" s="37">
        <f t="shared" si="257"/>
        <v>418254.24417716678</v>
      </c>
      <c r="DO81" s="37">
        <f t="shared" si="257"/>
        <v>418484.64943053346</v>
      </c>
      <c r="DP81" s="37">
        <f t="shared" si="257"/>
        <v>418715.05468390015</v>
      </c>
      <c r="DQ81" s="37">
        <f t="shared" si="257"/>
        <v>418945.45993726683</v>
      </c>
      <c r="DR81" s="37">
        <f t="shared" si="257"/>
        <v>419175.86519063351</v>
      </c>
      <c r="DS81" s="37">
        <f t="shared" si="257"/>
        <v>471206.2704440002</v>
      </c>
      <c r="DT81" s="37">
        <f t="shared" si="257"/>
        <v>471436.67569736688</v>
      </c>
      <c r="DU81" s="37">
        <f t="shared" si="257"/>
        <v>471667.08095073357</v>
      </c>
      <c r="DV81" s="37">
        <f t="shared" si="257"/>
        <v>471897.48620410025</v>
      </c>
      <c r="DW81" s="37">
        <f t="shared" si="257"/>
        <v>472127.89145746693</v>
      </c>
      <c r="DX81" s="37">
        <f t="shared" si="257"/>
        <v>472358.29671083362</v>
      </c>
      <c r="DY81" s="37">
        <f t="shared" si="257"/>
        <v>472588.7019642003</v>
      </c>
      <c r="DZ81" s="37">
        <f t="shared" si="257"/>
        <v>472819.10721756698</v>
      </c>
      <c r="EA81" s="37">
        <f t="shared" si="257"/>
        <v>473049.51247093367</v>
      </c>
      <c r="EB81" s="37">
        <f t="shared" si="257"/>
        <v>473279.91772430035</v>
      </c>
      <c r="EC81" s="37">
        <f t="shared" si="257"/>
        <v>473510.32297766703</v>
      </c>
      <c r="ED81" s="37">
        <f t="shared" si="257"/>
        <v>473740.72823103372</v>
      </c>
      <c r="EE81" s="37">
        <f t="shared" si="257"/>
        <v>525771.13348440034</v>
      </c>
      <c r="EF81" s="37">
        <f t="shared" ref="EF81:GQ81" si="258">EE81+EF80</f>
        <v>526001.53873776703</v>
      </c>
      <c r="EG81" s="37">
        <f t="shared" si="258"/>
        <v>526231.94399113371</v>
      </c>
      <c r="EH81" s="37">
        <f t="shared" si="258"/>
        <v>526462.34924450039</v>
      </c>
      <c r="EI81" s="37">
        <f t="shared" si="258"/>
        <v>526692.75449786708</v>
      </c>
      <c r="EJ81" s="37">
        <f t="shared" si="258"/>
        <v>526923.15975123376</v>
      </c>
      <c r="EK81" s="37">
        <f t="shared" si="258"/>
        <v>527153.56500460044</v>
      </c>
      <c r="EL81" s="37">
        <f t="shared" si="258"/>
        <v>527383.97025796713</v>
      </c>
      <c r="EM81" s="37">
        <f t="shared" si="258"/>
        <v>527614.37551133381</v>
      </c>
      <c r="EN81" s="37">
        <f t="shared" si="258"/>
        <v>527844.7807647005</v>
      </c>
      <c r="EO81" s="37">
        <f t="shared" si="258"/>
        <v>528075.18601806718</v>
      </c>
      <c r="EP81" s="37">
        <f t="shared" si="258"/>
        <v>528305.59127143386</v>
      </c>
      <c r="EQ81" s="37">
        <f t="shared" si="258"/>
        <v>580335.99652480055</v>
      </c>
      <c r="ER81" s="37">
        <f t="shared" si="258"/>
        <v>580566.40177816723</v>
      </c>
      <c r="ES81" s="37">
        <f t="shared" si="258"/>
        <v>580796.80703153391</v>
      </c>
      <c r="ET81" s="37">
        <f t="shared" si="258"/>
        <v>581027.2122849006</v>
      </c>
      <c r="EU81" s="37">
        <f t="shared" si="258"/>
        <v>581257.61753826728</v>
      </c>
      <c r="EV81" s="37">
        <f t="shared" si="258"/>
        <v>581488.02279163396</v>
      </c>
      <c r="EW81" s="37">
        <f t="shared" si="258"/>
        <v>581718.42804500065</v>
      </c>
      <c r="EX81" s="37">
        <f t="shared" si="258"/>
        <v>581948.83329836733</v>
      </c>
      <c r="EY81" s="37">
        <f t="shared" si="258"/>
        <v>582179.23855173402</v>
      </c>
      <c r="EZ81" s="37">
        <f t="shared" si="258"/>
        <v>582409.6438051007</v>
      </c>
      <c r="FA81" s="37">
        <f t="shared" si="258"/>
        <v>582640.04905846738</v>
      </c>
      <c r="FB81" s="37">
        <f t="shared" si="258"/>
        <v>582870.45431183407</v>
      </c>
      <c r="FC81" s="37">
        <f t="shared" si="258"/>
        <v>634900.85956520075</v>
      </c>
      <c r="FD81" s="37">
        <f t="shared" si="258"/>
        <v>637306.26481856743</v>
      </c>
      <c r="FE81" s="37">
        <f t="shared" si="258"/>
        <v>637306.26481856743</v>
      </c>
      <c r="FF81" s="37">
        <f t="shared" si="258"/>
        <v>637306.26481856743</v>
      </c>
      <c r="FG81" s="37">
        <f t="shared" si="258"/>
        <v>637306.26481856743</v>
      </c>
      <c r="FH81" s="37">
        <f t="shared" si="258"/>
        <v>637306.26481856743</v>
      </c>
      <c r="FI81" s="37">
        <f t="shared" si="258"/>
        <v>637306.26481856743</v>
      </c>
      <c r="FJ81" s="37">
        <f t="shared" si="258"/>
        <v>637306.26481856743</v>
      </c>
      <c r="FK81" s="37">
        <f t="shared" si="258"/>
        <v>637306.26481856743</v>
      </c>
      <c r="FL81" s="37">
        <f t="shared" si="258"/>
        <v>637306.26481856743</v>
      </c>
      <c r="FM81" s="37">
        <f t="shared" si="258"/>
        <v>637306.26481856743</v>
      </c>
      <c r="FN81" s="37">
        <f t="shared" si="258"/>
        <v>637306.26481856743</v>
      </c>
      <c r="FO81" s="37">
        <f t="shared" si="258"/>
        <v>637306.26481856743</v>
      </c>
      <c r="FP81" s="37">
        <f t="shared" si="258"/>
        <v>637306.26481856743</v>
      </c>
      <c r="FQ81" s="37">
        <f t="shared" si="258"/>
        <v>637306.26481856743</v>
      </c>
      <c r="FR81" s="37">
        <f t="shared" si="258"/>
        <v>637306.26481856743</v>
      </c>
      <c r="FS81" s="37">
        <f t="shared" si="258"/>
        <v>637306.26481856743</v>
      </c>
      <c r="FT81" s="37">
        <f t="shared" si="258"/>
        <v>637306.26481856743</v>
      </c>
      <c r="FU81" s="37">
        <f t="shared" si="258"/>
        <v>637306.26481856743</v>
      </c>
      <c r="FV81" s="37">
        <f t="shared" si="258"/>
        <v>637306.26481856743</v>
      </c>
      <c r="FW81" s="37">
        <f t="shared" si="258"/>
        <v>637306.26481856743</v>
      </c>
      <c r="FX81" s="37">
        <f t="shared" si="258"/>
        <v>637306.26481856743</v>
      </c>
      <c r="FY81" s="37">
        <f t="shared" si="258"/>
        <v>637306.26481856743</v>
      </c>
      <c r="FZ81" s="37">
        <f t="shared" si="258"/>
        <v>637306.26481856743</v>
      </c>
      <c r="GA81" s="37">
        <f t="shared" si="258"/>
        <v>637306.26481856743</v>
      </c>
      <c r="GB81" s="37">
        <f t="shared" si="258"/>
        <v>637306.26481856743</v>
      </c>
      <c r="GC81" s="37">
        <f t="shared" si="258"/>
        <v>637306.26481856743</v>
      </c>
      <c r="GD81" s="37">
        <f t="shared" si="258"/>
        <v>637306.26481856743</v>
      </c>
      <c r="GE81" s="37">
        <f t="shared" si="258"/>
        <v>637306.26481856743</v>
      </c>
      <c r="GF81" s="37">
        <f t="shared" si="258"/>
        <v>637306.26481856743</v>
      </c>
      <c r="GG81" s="37">
        <f t="shared" si="258"/>
        <v>637306.26481856743</v>
      </c>
      <c r="GH81" s="37">
        <f t="shared" si="258"/>
        <v>637306.26481856743</v>
      </c>
      <c r="GI81" s="37">
        <f t="shared" si="258"/>
        <v>637306.26481856743</v>
      </c>
      <c r="GJ81" s="37">
        <f t="shared" si="258"/>
        <v>637306.26481856743</v>
      </c>
      <c r="GK81" s="37">
        <f t="shared" si="258"/>
        <v>637306.26481856743</v>
      </c>
      <c r="GL81" s="37">
        <f t="shared" si="258"/>
        <v>637306.26481856743</v>
      </c>
      <c r="GM81" s="37">
        <f t="shared" si="258"/>
        <v>637306.26481856743</v>
      </c>
      <c r="GN81" s="37">
        <f t="shared" si="258"/>
        <v>637306.26481856743</v>
      </c>
      <c r="GO81" s="37">
        <f t="shared" si="258"/>
        <v>637306.26481856743</v>
      </c>
      <c r="GP81" s="37">
        <f t="shared" si="258"/>
        <v>637306.26481856743</v>
      </c>
      <c r="GQ81" s="37">
        <f t="shared" si="258"/>
        <v>637306.26481856743</v>
      </c>
      <c r="GR81" s="37">
        <f t="shared" ref="GR81:JC81" si="259">GQ81+GR80</f>
        <v>637306.26481856743</v>
      </c>
      <c r="GS81" s="37">
        <f t="shared" si="259"/>
        <v>637306.26481856743</v>
      </c>
      <c r="GT81" s="37">
        <f t="shared" si="259"/>
        <v>637306.26481856743</v>
      </c>
      <c r="GU81" s="37">
        <f t="shared" si="259"/>
        <v>637306.26481856743</v>
      </c>
      <c r="GV81" s="37">
        <f t="shared" si="259"/>
        <v>637306.26481856743</v>
      </c>
      <c r="GW81" s="37">
        <f t="shared" si="259"/>
        <v>637306.26481856743</v>
      </c>
      <c r="GX81" s="37">
        <f t="shared" si="259"/>
        <v>637306.26481856743</v>
      </c>
      <c r="GY81" s="37">
        <f t="shared" si="259"/>
        <v>637306.26481856743</v>
      </c>
      <c r="GZ81" s="37">
        <f t="shared" si="259"/>
        <v>637306.26481856743</v>
      </c>
      <c r="HA81" s="37">
        <f t="shared" si="259"/>
        <v>637306.26481856743</v>
      </c>
      <c r="HB81" s="37">
        <f t="shared" si="259"/>
        <v>637306.26481856743</v>
      </c>
      <c r="HC81" s="37">
        <f t="shared" si="259"/>
        <v>637306.26481856743</v>
      </c>
      <c r="HD81" s="37">
        <f t="shared" si="259"/>
        <v>637306.26481856743</v>
      </c>
      <c r="HE81" s="37">
        <f t="shared" si="259"/>
        <v>637306.26481856743</v>
      </c>
      <c r="HF81" s="37">
        <f t="shared" si="259"/>
        <v>637306.26481856743</v>
      </c>
      <c r="HG81" s="37">
        <f t="shared" si="259"/>
        <v>637306.26481856743</v>
      </c>
      <c r="HH81" s="37">
        <f t="shared" si="259"/>
        <v>637306.26481856743</v>
      </c>
      <c r="HI81" s="37">
        <f t="shared" si="259"/>
        <v>637306.26481856743</v>
      </c>
      <c r="HJ81" s="37">
        <f t="shared" si="259"/>
        <v>637306.26481856743</v>
      </c>
      <c r="HK81" s="37">
        <f t="shared" si="259"/>
        <v>637306.26481856743</v>
      </c>
      <c r="HL81" s="37">
        <f t="shared" si="259"/>
        <v>637306.26481856743</v>
      </c>
      <c r="HM81" s="37">
        <f t="shared" si="259"/>
        <v>637306.26481856743</v>
      </c>
      <c r="HN81" s="37">
        <f t="shared" si="259"/>
        <v>637306.26481856743</v>
      </c>
      <c r="HO81" s="37">
        <f t="shared" si="259"/>
        <v>637306.26481856743</v>
      </c>
      <c r="HP81" s="37">
        <f t="shared" si="259"/>
        <v>637306.26481856743</v>
      </c>
      <c r="HQ81" s="37">
        <f t="shared" si="259"/>
        <v>637306.26481856743</v>
      </c>
      <c r="HR81" s="37">
        <f t="shared" si="259"/>
        <v>637306.26481856743</v>
      </c>
      <c r="HS81" s="37">
        <f t="shared" si="259"/>
        <v>637306.26481856743</v>
      </c>
      <c r="HT81" s="37">
        <f t="shared" si="259"/>
        <v>637306.26481856743</v>
      </c>
      <c r="HU81" s="37">
        <f t="shared" si="259"/>
        <v>637306.26481856743</v>
      </c>
      <c r="HV81" s="37">
        <f t="shared" si="259"/>
        <v>637306.26481856743</v>
      </c>
      <c r="HW81" s="37">
        <f t="shared" si="259"/>
        <v>637306.26481856743</v>
      </c>
      <c r="HX81" s="37">
        <f t="shared" si="259"/>
        <v>637306.26481856743</v>
      </c>
      <c r="HY81" s="37">
        <f t="shared" si="259"/>
        <v>637306.26481856743</v>
      </c>
      <c r="HZ81" s="37">
        <f t="shared" si="259"/>
        <v>637306.26481856743</v>
      </c>
      <c r="IA81" s="37">
        <f t="shared" si="259"/>
        <v>637306.26481856743</v>
      </c>
      <c r="IB81" s="37">
        <f t="shared" si="259"/>
        <v>637306.26481856743</v>
      </c>
      <c r="IC81" s="37">
        <f t="shared" si="259"/>
        <v>637306.26481856743</v>
      </c>
      <c r="ID81" s="37">
        <f t="shared" si="259"/>
        <v>637306.26481856743</v>
      </c>
      <c r="IE81" s="37">
        <f t="shared" si="259"/>
        <v>637306.26481856743</v>
      </c>
      <c r="IF81" s="37">
        <f t="shared" si="259"/>
        <v>637306.26481856743</v>
      </c>
      <c r="IG81" s="37">
        <f t="shared" si="259"/>
        <v>637306.26481856743</v>
      </c>
      <c r="IH81" s="37">
        <f t="shared" si="259"/>
        <v>637306.26481856743</v>
      </c>
      <c r="II81" s="37">
        <f t="shared" si="259"/>
        <v>637306.26481856743</v>
      </c>
      <c r="IJ81" s="37">
        <f t="shared" si="259"/>
        <v>637306.26481856743</v>
      </c>
      <c r="IK81" s="37">
        <f t="shared" si="259"/>
        <v>637306.26481856743</v>
      </c>
      <c r="IL81" s="37">
        <f t="shared" si="259"/>
        <v>637306.26481856743</v>
      </c>
      <c r="IM81" s="37">
        <f t="shared" si="259"/>
        <v>637306.26481856743</v>
      </c>
      <c r="IN81" s="37">
        <f t="shared" si="259"/>
        <v>637306.26481856743</v>
      </c>
      <c r="IO81" s="37">
        <f t="shared" si="259"/>
        <v>637306.26481856743</v>
      </c>
      <c r="IP81" s="37">
        <f t="shared" si="259"/>
        <v>637306.26481856743</v>
      </c>
      <c r="IQ81" s="37">
        <f t="shared" si="259"/>
        <v>637306.26481856743</v>
      </c>
      <c r="IR81" s="37">
        <f t="shared" si="259"/>
        <v>637306.26481856743</v>
      </c>
      <c r="IS81" s="37">
        <f t="shared" si="259"/>
        <v>637306.26481856743</v>
      </c>
      <c r="IT81" s="37">
        <f t="shared" si="259"/>
        <v>637306.26481856743</v>
      </c>
      <c r="IU81" s="37">
        <f t="shared" si="259"/>
        <v>637306.26481856743</v>
      </c>
      <c r="IV81" s="37">
        <f t="shared" si="259"/>
        <v>637306.26481856743</v>
      </c>
      <c r="IW81" s="37">
        <f t="shared" si="259"/>
        <v>637306.26481856743</v>
      </c>
      <c r="IX81" s="37">
        <f t="shared" si="259"/>
        <v>637306.26481856743</v>
      </c>
      <c r="IY81" s="37">
        <f t="shared" si="259"/>
        <v>637306.26481856743</v>
      </c>
      <c r="IZ81" s="37">
        <f t="shared" si="259"/>
        <v>637306.26481856743</v>
      </c>
      <c r="JA81" s="37">
        <f t="shared" si="259"/>
        <v>637306.26481856743</v>
      </c>
      <c r="JB81" s="37">
        <f t="shared" si="259"/>
        <v>637306.26481856743</v>
      </c>
      <c r="JC81" s="37">
        <f t="shared" si="259"/>
        <v>637306.26481856743</v>
      </c>
      <c r="JD81" s="37">
        <f t="shared" ref="JD81:KG81" si="260">JC81+JD80</f>
        <v>637306.26481856743</v>
      </c>
      <c r="JE81" s="37">
        <f t="shared" si="260"/>
        <v>637306.26481856743</v>
      </c>
      <c r="JF81" s="37">
        <f t="shared" si="260"/>
        <v>637306.26481856743</v>
      </c>
      <c r="JG81" s="37">
        <f t="shared" si="260"/>
        <v>637306.26481856743</v>
      </c>
      <c r="JH81" s="37">
        <f t="shared" si="260"/>
        <v>637306.26481856743</v>
      </c>
      <c r="JI81" s="37">
        <f t="shared" si="260"/>
        <v>637306.26481856743</v>
      </c>
      <c r="JJ81" s="37">
        <f t="shared" si="260"/>
        <v>637306.26481856743</v>
      </c>
      <c r="JK81" s="37">
        <f t="shared" si="260"/>
        <v>637306.26481856743</v>
      </c>
      <c r="JL81" s="37">
        <f t="shared" si="260"/>
        <v>637306.26481856743</v>
      </c>
      <c r="JM81" s="37">
        <f t="shared" si="260"/>
        <v>637306.26481856743</v>
      </c>
      <c r="JN81" s="37">
        <f t="shared" si="260"/>
        <v>637306.26481856743</v>
      </c>
      <c r="JO81" s="37">
        <f t="shared" si="260"/>
        <v>637306.26481856743</v>
      </c>
      <c r="JP81" s="37">
        <f t="shared" si="260"/>
        <v>637306.26481856743</v>
      </c>
      <c r="JQ81" s="37">
        <f t="shared" si="260"/>
        <v>637306.26481856743</v>
      </c>
      <c r="JR81" s="37">
        <f t="shared" si="260"/>
        <v>637306.26481856743</v>
      </c>
      <c r="JS81" s="37">
        <f t="shared" si="260"/>
        <v>637306.26481856743</v>
      </c>
      <c r="JT81" s="37">
        <f t="shared" si="260"/>
        <v>637306.26481856743</v>
      </c>
      <c r="JU81" s="37">
        <f t="shared" si="260"/>
        <v>637306.26481856743</v>
      </c>
      <c r="JV81" s="37">
        <f t="shared" si="260"/>
        <v>637306.26481856743</v>
      </c>
      <c r="JW81" s="37">
        <f t="shared" si="260"/>
        <v>637306.26481856743</v>
      </c>
      <c r="JX81" s="37">
        <f t="shared" si="260"/>
        <v>637306.26481856743</v>
      </c>
      <c r="JY81" s="37">
        <f t="shared" si="260"/>
        <v>637306.26481856743</v>
      </c>
      <c r="JZ81" s="37">
        <f t="shared" si="260"/>
        <v>637306.26481856743</v>
      </c>
      <c r="KA81" s="37">
        <f t="shared" si="260"/>
        <v>637306.26481856743</v>
      </c>
      <c r="KB81" s="37">
        <f t="shared" si="260"/>
        <v>637306.26481856743</v>
      </c>
      <c r="KC81" s="37">
        <f t="shared" si="260"/>
        <v>637306.26481856743</v>
      </c>
      <c r="KD81" s="37">
        <f t="shared" si="260"/>
        <v>637306.26481856743</v>
      </c>
      <c r="KE81" s="37">
        <f t="shared" si="260"/>
        <v>637306.26481856743</v>
      </c>
      <c r="KF81" s="37">
        <f t="shared" si="260"/>
        <v>637306.26481856743</v>
      </c>
      <c r="KG81" s="38">
        <f t="shared" si="260"/>
        <v>637306.26481856743</v>
      </c>
    </row>
    <row r="82" spans="1:293" s="1" customFormat="1" outlineLevel="1">
      <c r="B82" s="491" t="s">
        <v>148</v>
      </c>
      <c r="C82" s="59" t="s">
        <v>712</v>
      </c>
      <c r="D82" s="48">
        <f t="shared" ref="D82:D86" si="261">BN82</f>
        <v>0</v>
      </c>
      <c r="E82" s="33">
        <f t="shared" ref="E82:BP82" si="262">E16</f>
        <v>948</v>
      </c>
      <c r="F82" s="34">
        <f t="shared" si="262"/>
        <v>25300</v>
      </c>
      <c r="G82" s="34">
        <f t="shared" si="262"/>
        <v>7582</v>
      </c>
      <c r="H82" s="34">
        <f t="shared" si="262"/>
        <v>2</v>
      </c>
      <c r="I82" s="34">
        <f t="shared" si="262"/>
        <v>0</v>
      </c>
      <c r="J82" s="34">
        <f t="shared" si="262"/>
        <v>0</v>
      </c>
      <c r="K82" s="34">
        <f t="shared" si="262"/>
        <v>0</v>
      </c>
      <c r="L82" s="34">
        <f t="shared" si="262"/>
        <v>0</v>
      </c>
      <c r="M82" s="34">
        <f t="shared" si="262"/>
        <v>0</v>
      </c>
      <c r="N82" s="34">
        <f t="shared" si="262"/>
        <v>0</v>
      </c>
      <c r="O82" s="34">
        <f t="shared" si="262"/>
        <v>0</v>
      </c>
      <c r="P82" s="34">
        <f t="shared" si="262"/>
        <v>10010</v>
      </c>
      <c r="Q82" s="34">
        <f t="shared" si="262"/>
        <v>4939</v>
      </c>
      <c r="R82" s="34">
        <f t="shared" si="262"/>
        <v>0</v>
      </c>
      <c r="S82" s="34">
        <f t="shared" si="262"/>
        <v>0</v>
      </c>
      <c r="T82" s="34">
        <f t="shared" si="262"/>
        <v>1</v>
      </c>
      <c r="U82" s="34">
        <f t="shared" si="262"/>
        <v>0</v>
      </c>
      <c r="V82" s="34">
        <f t="shared" si="262"/>
        <v>0</v>
      </c>
      <c r="W82" s="34">
        <f t="shared" si="262"/>
        <v>0</v>
      </c>
      <c r="X82" s="34">
        <f t="shared" si="262"/>
        <v>0</v>
      </c>
      <c r="Y82" s="34">
        <f t="shared" si="262"/>
        <v>0</v>
      </c>
      <c r="Z82" s="34">
        <f t="shared" si="262"/>
        <v>0</v>
      </c>
      <c r="AA82" s="34">
        <f t="shared" si="262"/>
        <v>0</v>
      </c>
      <c r="AB82" s="34">
        <f t="shared" si="262"/>
        <v>7970</v>
      </c>
      <c r="AC82" s="34">
        <f t="shared" si="262"/>
        <v>23208</v>
      </c>
      <c r="AD82" s="34">
        <f t="shared" si="262"/>
        <v>0</v>
      </c>
      <c r="AE82" s="34">
        <f t="shared" si="262"/>
        <v>0</v>
      </c>
      <c r="AF82" s="34">
        <f t="shared" si="262"/>
        <v>0</v>
      </c>
      <c r="AG82" s="34">
        <f t="shared" si="262"/>
        <v>0</v>
      </c>
      <c r="AH82" s="34">
        <f t="shared" si="262"/>
        <v>0</v>
      </c>
      <c r="AI82" s="34">
        <f t="shared" si="262"/>
        <v>0</v>
      </c>
      <c r="AJ82" s="34">
        <f t="shared" si="262"/>
        <v>0</v>
      </c>
      <c r="AK82" s="34">
        <f t="shared" si="262"/>
        <v>0</v>
      </c>
      <c r="AL82" s="34">
        <f t="shared" si="262"/>
        <v>0</v>
      </c>
      <c r="AM82" s="34">
        <f t="shared" si="262"/>
        <v>900</v>
      </c>
      <c r="AN82" s="34">
        <f t="shared" si="262"/>
        <v>35090</v>
      </c>
      <c r="AO82" s="34">
        <f t="shared" si="262"/>
        <v>0</v>
      </c>
      <c r="AP82" s="34">
        <f t="shared" si="262"/>
        <v>0</v>
      </c>
      <c r="AQ82" s="34">
        <f t="shared" si="262"/>
        <v>0</v>
      </c>
      <c r="AR82" s="34">
        <f t="shared" si="262"/>
        <v>0</v>
      </c>
      <c r="AS82" s="34">
        <f t="shared" si="262"/>
        <v>0</v>
      </c>
      <c r="AT82" s="34">
        <f t="shared" si="262"/>
        <v>0</v>
      </c>
      <c r="AU82" s="34">
        <f t="shared" si="262"/>
        <v>0</v>
      </c>
      <c r="AV82" s="34">
        <f t="shared" si="262"/>
        <v>0</v>
      </c>
      <c r="AW82" s="34">
        <f t="shared" si="262"/>
        <v>0</v>
      </c>
      <c r="AX82" s="34">
        <f t="shared" si="262"/>
        <v>0</v>
      </c>
      <c r="AY82" s="34">
        <f t="shared" si="262"/>
        <v>0</v>
      </c>
      <c r="AZ82" s="34">
        <f t="shared" si="262"/>
        <v>1566</v>
      </c>
      <c r="BA82" s="34">
        <f t="shared" si="262"/>
        <v>570</v>
      </c>
      <c r="BB82" s="34">
        <f t="shared" si="262"/>
        <v>0</v>
      </c>
      <c r="BC82" s="34">
        <f t="shared" si="262"/>
        <v>0</v>
      </c>
      <c r="BD82" s="34">
        <f t="shared" si="262"/>
        <v>17561</v>
      </c>
      <c r="BE82" s="34">
        <f t="shared" si="262"/>
        <v>0</v>
      </c>
      <c r="BF82" s="34">
        <f t="shared" si="262"/>
        <v>18897</v>
      </c>
      <c r="BG82" s="34">
        <f t="shared" si="262"/>
        <v>0</v>
      </c>
      <c r="BH82" s="34">
        <f t="shared" si="262"/>
        <v>0</v>
      </c>
      <c r="BI82" s="34">
        <f t="shared" si="262"/>
        <v>50</v>
      </c>
      <c r="BJ82" s="34">
        <f t="shared" si="262"/>
        <v>0</v>
      </c>
      <c r="BK82" s="34">
        <f t="shared" si="262"/>
        <v>47919</v>
      </c>
      <c r="BL82" s="34">
        <f t="shared" si="262"/>
        <v>0</v>
      </c>
      <c r="BM82" s="34">
        <f t="shared" si="262"/>
        <v>0</v>
      </c>
      <c r="BN82" s="206">
        <f t="shared" si="262"/>
        <v>0</v>
      </c>
      <c r="BO82" s="34">
        <f t="shared" si="262"/>
        <v>0</v>
      </c>
      <c r="BP82" s="34">
        <f t="shared" si="262"/>
        <v>0</v>
      </c>
      <c r="BQ82" s="34">
        <f t="shared" ref="BQ82:EB82" si="263">BQ16</f>
        <v>0</v>
      </c>
      <c r="BR82" s="34">
        <f t="shared" si="263"/>
        <v>0</v>
      </c>
      <c r="BS82" s="34">
        <f t="shared" si="263"/>
        <v>0</v>
      </c>
      <c r="BT82" s="34">
        <f t="shared" si="263"/>
        <v>0</v>
      </c>
      <c r="BU82" s="34">
        <f t="shared" si="263"/>
        <v>0</v>
      </c>
      <c r="BV82" s="34">
        <f t="shared" si="263"/>
        <v>0</v>
      </c>
      <c r="BW82" s="34">
        <f t="shared" si="263"/>
        <v>0</v>
      </c>
      <c r="BX82" s="34">
        <f t="shared" si="263"/>
        <v>0</v>
      </c>
      <c r="BY82" s="34">
        <f t="shared" si="263"/>
        <v>0</v>
      </c>
      <c r="BZ82" s="34">
        <f t="shared" si="263"/>
        <v>0</v>
      </c>
      <c r="CA82" s="34">
        <f t="shared" si="263"/>
        <v>0</v>
      </c>
      <c r="CB82" s="34">
        <f t="shared" si="263"/>
        <v>0</v>
      </c>
      <c r="CC82" s="34">
        <f t="shared" si="263"/>
        <v>0</v>
      </c>
      <c r="CD82" s="34">
        <f t="shared" si="263"/>
        <v>0</v>
      </c>
      <c r="CE82" s="34">
        <f t="shared" si="263"/>
        <v>0</v>
      </c>
      <c r="CF82" s="34">
        <f t="shared" si="263"/>
        <v>0</v>
      </c>
      <c r="CG82" s="34">
        <f t="shared" si="263"/>
        <v>0</v>
      </c>
      <c r="CH82" s="34">
        <f t="shared" si="263"/>
        <v>0</v>
      </c>
      <c r="CI82" s="34">
        <f t="shared" si="263"/>
        <v>0</v>
      </c>
      <c r="CJ82" s="34">
        <f t="shared" si="263"/>
        <v>0</v>
      </c>
      <c r="CK82" s="34">
        <f t="shared" si="263"/>
        <v>0</v>
      </c>
      <c r="CL82" s="34">
        <f t="shared" si="263"/>
        <v>0</v>
      </c>
      <c r="CM82" s="34">
        <f t="shared" si="263"/>
        <v>0</v>
      </c>
      <c r="CN82" s="34">
        <f t="shared" si="263"/>
        <v>0</v>
      </c>
      <c r="CO82" s="34">
        <f t="shared" si="263"/>
        <v>0</v>
      </c>
      <c r="CP82" s="34">
        <f t="shared" si="263"/>
        <v>0</v>
      </c>
      <c r="CQ82" s="34">
        <f t="shared" si="263"/>
        <v>0</v>
      </c>
      <c r="CR82" s="34">
        <f t="shared" si="263"/>
        <v>0</v>
      </c>
      <c r="CS82" s="34">
        <f t="shared" si="263"/>
        <v>0</v>
      </c>
      <c r="CT82" s="34">
        <f t="shared" si="263"/>
        <v>0</v>
      </c>
      <c r="CU82" s="34">
        <f t="shared" si="263"/>
        <v>0</v>
      </c>
      <c r="CV82" s="34">
        <f t="shared" si="263"/>
        <v>0</v>
      </c>
      <c r="CW82" s="34">
        <f t="shared" si="263"/>
        <v>0</v>
      </c>
      <c r="CX82" s="34">
        <f t="shared" si="263"/>
        <v>0</v>
      </c>
      <c r="CY82" s="34">
        <f t="shared" si="263"/>
        <v>0</v>
      </c>
      <c r="CZ82" s="34">
        <f t="shared" si="263"/>
        <v>0</v>
      </c>
      <c r="DA82" s="34">
        <f t="shared" si="263"/>
        <v>0</v>
      </c>
      <c r="DB82" s="34">
        <f t="shared" si="263"/>
        <v>0</v>
      </c>
      <c r="DC82" s="34">
        <f t="shared" si="263"/>
        <v>0</v>
      </c>
      <c r="DD82" s="34">
        <f t="shared" si="263"/>
        <v>0</v>
      </c>
      <c r="DE82" s="34">
        <f t="shared" si="263"/>
        <v>0</v>
      </c>
      <c r="DF82" s="34">
        <f t="shared" si="263"/>
        <v>0</v>
      </c>
      <c r="DG82" s="34">
        <f t="shared" si="263"/>
        <v>0</v>
      </c>
      <c r="DH82" s="34">
        <f t="shared" si="263"/>
        <v>0</v>
      </c>
      <c r="DI82" s="34">
        <f t="shared" si="263"/>
        <v>0</v>
      </c>
      <c r="DJ82" s="34">
        <f t="shared" si="263"/>
        <v>0</v>
      </c>
      <c r="DK82" s="34">
        <f t="shared" si="263"/>
        <v>0</v>
      </c>
      <c r="DL82" s="34">
        <f t="shared" si="263"/>
        <v>0</v>
      </c>
      <c r="DM82" s="34">
        <f t="shared" si="263"/>
        <v>0</v>
      </c>
      <c r="DN82" s="34">
        <f t="shared" si="263"/>
        <v>0</v>
      </c>
      <c r="DO82" s="34">
        <f t="shared" si="263"/>
        <v>0</v>
      </c>
      <c r="DP82" s="34">
        <f t="shared" si="263"/>
        <v>0</v>
      </c>
      <c r="DQ82" s="34">
        <f t="shared" si="263"/>
        <v>0</v>
      </c>
      <c r="DR82" s="34">
        <f t="shared" si="263"/>
        <v>0</v>
      </c>
      <c r="DS82" s="34">
        <f t="shared" si="263"/>
        <v>0</v>
      </c>
      <c r="DT82" s="34">
        <f t="shared" si="263"/>
        <v>0</v>
      </c>
      <c r="DU82" s="34">
        <f t="shared" si="263"/>
        <v>0</v>
      </c>
      <c r="DV82" s="34">
        <f t="shared" si="263"/>
        <v>0</v>
      </c>
      <c r="DW82" s="34">
        <f t="shared" si="263"/>
        <v>0</v>
      </c>
      <c r="DX82" s="34">
        <f t="shared" si="263"/>
        <v>0</v>
      </c>
      <c r="DY82" s="34">
        <f t="shared" si="263"/>
        <v>0</v>
      </c>
      <c r="DZ82" s="34">
        <f t="shared" si="263"/>
        <v>0</v>
      </c>
      <c r="EA82" s="34">
        <f t="shared" si="263"/>
        <v>0</v>
      </c>
      <c r="EB82" s="34">
        <f t="shared" si="263"/>
        <v>0</v>
      </c>
      <c r="EC82" s="34">
        <f t="shared" ref="EC82:GN82" si="264">EC16</f>
        <v>0</v>
      </c>
      <c r="ED82" s="34">
        <f t="shared" si="264"/>
        <v>0</v>
      </c>
      <c r="EE82" s="34">
        <f t="shared" si="264"/>
        <v>0</v>
      </c>
      <c r="EF82" s="34">
        <f t="shared" si="264"/>
        <v>0</v>
      </c>
      <c r="EG82" s="34">
        <f t="shared" si="264"/>
        <v>0</v>
      </c>
      <c r="EH82" s="34">
        <f t="shared" si="264"/>
        <v>0</v>
      </c>
      <c r="EI82" s="34">
        <f t="shared" si="264"/>
        <v>0</v>
      </c>
      <c r="EJ82" s="34">
        <f t="shared" si="264"/>
        <v>0</v>
      </c>
      <c r="EK82" s="34">
        <f t="shared" si="264"/>
        <v>0</v>
      </c>
      <c r="EL82" s="34">
        <f t="shared" si="264"/>
        <v>0</v>
      </c>
      <c r="EM82" s="34">
        <f t="shared" si="264"/>
        <v>0</v>
      </c>
      <c r="EN82" s="34">
        <f t="shared" si="264"/>
        <v>0</v>
      </c>
      <c r="EO82" s="34">
        <f t="shared" si="264"/>
        <v>0</v>
      </c>
      <c r="EP82" s="34">
        <f t="shared" si="264"/>
        <v>0</v>
      </c>
      <c r="EQ82" s="34">
        <f t="shared" si="264"/>
        <v>0</v>
      </c>
      <c r="ER82" s="34">
        <f t="shared" si="264"/>
        <v>0</v>
      </c>
      <c r="ES82" s="34">
        <f t="shared" si="264"/>
        <v>0</v>
      </c>
      <c r="ET82" s="34">
        <f t="shared" si="264"/>
        <v>0</v>
      </c>
      <c r="EU82" s="34">
        <f t="shared" si="264"/>
        <v>0</v>
      </c>
      <c r="EV82" s="34">
        <f t="shared" si="264"/>
        <v>0</v>
      </c>
      <c r="EW82" s="34">
        <f t="shared" si="264"/>
        <v>0</v>
      </c>
      <c r="EX82" s="34">
        <f t="shared" si="264"/>
        <v>0</v>
      </c>
      <c r="EY82" s="34">
        <f t="shared" si="264"/>
        <v>0</v>
      </c>
      <c r="EZ82" s="34">
        <f t="shared" si="264"/>
        <v>0</v>
      </c>
      <c r="FA82" s="34">
        <f t="shared" si="264"/>
        <v>0</v>
      </c>
      <c r="FB82" s="34">
        <f t="shared" si="264"/>
        <v>0</v>
      </c>
      <c r="FC82" s="34">
        <f t="shared" si="264"/>
        <v>0</v>
      </c>
      <c r="FD82" s="34">
        <f t="shared" si="264"/>
        <v>0</v>
      </c>
      <c r="FE82" s="34">
        <f t="shared" si="264"/>
        <v>0</v>
      </c>
      <c r="FF82" s="34">
        <f t="shared" si="264"/>
        <v>0</v>
      </c>
      <c r="FG82" s="34">
        <f t="shared" si="264"/>
        <v>0</v>
      </c>
      <c r="FH82" s="34">
        <f t="shared" si="264"/>
        <v>0</v>
      </c>
      <c r="FI82" s="34">
        <f t="shared" si="264"/>
        <v>0</v>
      </c>
      <c r="FJ82" s="34">
        <f t="shared" si="264"/>
        <v>0</v>
      </c>
      <c r="FK82" s="34">
        <f t="shared" si="264"/>
        <v>0</v>
      </c>
      <c r="FL82" s="34">
        <f t="shared" si="264"/>
        <v>0</v>
      </c>
      <c r="FM82" s="34">
        <f t="shared" si="264"/>
        <v>0</v>
      </c>
      <c r="FN82" s="34">
        <f t="shared" si="264"/>
        <v>0</v>
      </c>
      <c r="FO82" s="34">
        <f t="shared" si="264"/>
        <v>0</v>
      </c>
      <c r="FP82" s="34">
        <f t="shared" si="264"/>
        <v>0</v>
      </c>
      <c r="FQ82" s="34">
        <f t="shared" si="264"/>
        <v>0</v>
      </c>
      <c r="FR82" s="34">
        <f t="shared" si="264"/>
        <v>0</v>
      </c>
      <c r="FS82" s="34">
        <f t="shared" si="264"/>
        <v>0</v>
      </c>
      <c r="FT82" s="34">
        <f t="shared" si="264"/>
        <v>0</v>
      </c>
      <c r="FU82" s="34">
        <f t="shared" si="264"/>
        <v>0</v>
      </c>
      <c r="FV82" s="34">
        <f t="shared" si="264"/>
        <v>0</v>
      </c>
      <c r="FW82" s="34">
        <f t="shared" si="264"/>
        <v>0</v>
      </c>
      <c r="FX82" s="34">
        <f t="shared" si="264"/>
        <v>0</v>
      </c>
      <c r="FY82" s="34">
        <f t="shared" si="264"/>
        <v>0</v>
      </c>
      <c r="FZ82" s="34">
        <f t="shared" si="264"/>
        <v>0</v>
      </c>
      <c r="GA82" s="34">
        <f t="shared" si="264"/>
        <v>0</v>
      </c>
      <c r="GB82" s="34">
        <f t="shared" si="264"/>
        <v>0</v>
      </c>
      <c r="GC82" s="34">
        <f t="shared" si="264"/>
        <v>0</v>
      </c>
      <c r="GD82" s="34">
        <f t="shared" si="264"/>
        <v>0</v>
      </c>
      <c r="GE82" s="34">
        <f t="shared" si="264"/>
        <v>0</v>
      </c>
      <c r="GF82" s="34">
        <f t="shared" si="264"/>
        <v>0</v>
      </c>
      <c r="GG82" s="34">
        <f t="shared" si="264"/>
        <v>0</v>
      </c>
      <c r="GH82" s="34">
        <f t="shared" si="264"/>
        <v>0</v>
      </c>
      <c r="GI82" s="34">
        <f t="shared" si="264"/>
        <v>0</v>
      </c>
      <c r="GJ82" s="34">
        <f t="shared" si="264"/>
        <v>0</v>
      </c>
      <c r="GK82" s="34">
        <f t="shared" si="264"/>
        <v>0</v>
      </c>
      <c r="GL82" s="34">
        <f t="shared" si="264"/>
        <v>0</v>
      </c>
      <c r="GM82" s="34">
        <f t="shared" si="264"/>
        <v>0</v>
      </c>
      <c r="GN82" s="34">
        <f t="shared" si="264"/>
        <v>0</v>
      </c>
      <c r="GO82" s="34">
        <f t="shared" ref="GO82:IZ82" si="265">GO16</f>
        <v>0</v>
      </c>
      <c r="GP82" s="34">
        <f t="shared" si="265"/>
        <v>0</v>
      </c>
      <c r="GQ82" s="34">
        <f t="shared" si="265"/>
        <v>0</v>
      </c>
      <c r="GR82" s="34">
        <f t="shared" si="265"/>
        <v>0</v>
      </c>
      <c r="GS82" s="34">
        <f t="shared" si="265"/>
        <v>0</v>
      </c>
      <c r="GT82" s="34">
        <f t="shared" si="265"/>
        <v>0</v>
      </c>
      <c r="GU82" s="34">
        <f t="shared" si="265"/>
        <v>0</v>
      </c>
      <c r="GV82" s="34">
        <f t="shared" si="265"/>
        <v>0</v>
      </c>
      <c r="GW82" s="34">
        <f t="shared" si="265"/>
        <v>0</v>
      </c>
      <c r="GX82" s="34">
        <f t="shared" si="265"/>
        <v>0</v>
      </c>
      <c r="GY82" s="34">
        <f t="shared" si="265"/>
        <v>0</v>
      </c>
      <c r="GZ82" s="34">
        <f t="shared" si="265"/>
        <v>0</v>
      </c>
      <c r="HA82" s="34">
        <f t="shared" si="265"/>
        <v>0</v>
      </c>
      <c r="HB82" s="34">
        <f t="shared" si="265"/>
        <v>0</v>
      </c>
      <c r="HC82" s="34">
        <f t="shared" si="265"/>
        <v>0</v>
      </c>
      <c r="HD82" s="34">
        <f t="shared" si="265"/>
        <v>0</v>
      </c>
      <c r="HE82" s="34">
        <f t="shared" si="265"/>
        <v>0</v>
      </c>
      <c r="HF82" s="34">
        <f t="shared" si="265"/>
        <v>0</v>
      </c>
      <c r="HG82" s="34">
        <f t="shared" si="265"/>
        <v>0</v>
      </c>
      <c r="HH82" s="34">
        <f t="shared" si="265"/>
        <v>0</v>
      </c>
      <c r="HI82" s="34">
        <f t="shared" si="265"/>
        <v>0</v>
      </c>
      <c r="HJ82" s="34">
        <f t="shared" si="265"/>
        <v>0</v>
      </c>
      <c r="HK82" s="34">
        <f t="shared" si="265"/>
        <v>0</v>
      </c>
      <c r="HL82" s="34">
        <f t="shared" si="265"/>
        <v>0</v>
      </c>
      <c r="HM82" s="34">
        <f t="shared" si="265"/>
        <v>0</v>
      </c>
      <c r="HN82" s="34">
        <f t="shared" si="265"/>
        <v>0</v>
      </c>
      <c r="HO82" s="34">
        <f t="shared" si="265"/>
        <v>0</v>
      </c>
      <c r="HP82" s="34">
        <f t="shared" si="265"/>
        <v>0</v>
      </c>
      <c r="HQ82" s="34">
        <f t="shared" si="265"/>
        <v>0</v>
      </c>
      <c r="HR82" s="34">
        <f t="shared" si="265"/>
        <v>0</v>
      </c>
      <c r="HS82" s="34">
        <f t="shared" si="265"/>
        <v>0</v>
      </c>
      <c r="HT82" s="34">
        <f t="shared" si="265"/>
        <v>0</v>
      </c>
      <c r="HU82" s="34">
        <f t="shared" si="265"/>
        <v>0</v>
      </c>
      <c r="HV82" s="34">
        <f t="shared" si="265"/>
        <v>0</v>
      </c>
      <c r="HW82" s="34">
        <f t="shared" si="265"/>
        <v>0</v>
      </c>
      <c r="HX82" s="34">
        <f t="shared" si="265"/>
        <v>0</v>
      </c>
      <c r="HY82" s="34">
        <f t="shared" si="265"/>
        <v>0</v>
      </c>
      <c r="HZ82" s="34">
        <f t="shared" si="265"/>
        <v>0</v>
      </c>
      <c r="IA82" s="34">
        <f t="shared" si="265"/>
        <v>0</v>
      </c>
      <c r="IB82" s="34">
        <f t="shared" si="265"/>
        <v>0</v>
      </c>
      <c r="IC82" s="34">
        <f t="shared" si="265"/>
        <v>0</v>
      </c>
      <c r="ID82" s="34">
        <f t="shared" si="265"/>
        <v>0</v>
      </c>
      <c r="IE82" s="34">
        <f t="shared" si="265"/>
        <v>0</v>
      </c>
      <c r="IF82" s="34">
        <f t="shared" si="265"/>
        <v>0</v>
      </c>
      <c r="IG82" s="34">
        <f t="shared" si="265"/>
        <v>0</v>
      </c>
      <c r="IH82" s="34">
        <f t="shared" si="265"/>
        <v>0</v>
      </c>
      <c r="II82" s="34">
        <f t="shared" si="265"/>
        <v>0</v>
      </c>
      <c r="IJ82" s="34">
        <f t="shared" si="265"/>
        <v>0</v>
      </c>
      <c r="IK82" s="34">
        <f t="shared" si="265"/>
        <v>0</v>
      </c>
      <c r="IL82" s="34">
        <f t="shared" si="265"/>
        <v>0</v>
      </c>
      <c r="IM82" s="34">
        <f t="shared" si="265"/>
        <v>0</v>
      </c>
      <c r="IN82" s="34">
        <f t="shared" si="265"/>
        <v>0</v>
      </c>
      <c r="IO82" s="34">
        <f t="shared" si="265"/>
        <v>0</v>
      </c>
      <c r="IP82" s="34">
        <f t="shared" si="265"/>
        <v>0</v>
      </c>
      <c r="IQ82" s="34">
        <f t="shared" si="265"/>
        <v>0</v>
      </c>
      <c r="IR82" s="34">
        <f t="shared" si="265"/>
        <v>0</v>
      </c>
      <c r="IS82" s="34">
        <f t="shared" si="265"/>
        <v>0</v>
      </c>
      <c r="IT82" s="34">
        <f t="shared" si="265"/>
        <v>0</v>
      </c>
      <c r="IU82" s="34">
        <f t="shared" si="265"/>
        <v>0</v>
      </c>
      <c r="IV82" s="34">
        <f t="shared" si="265"/>
        <v>0</v>
      </c>
      <c r="IW82" s="34">
        <f t="shared" si="265"/>
        <v>0</v>
      </c>
      <c r="IX82" s="34">
        <f t="shared" si="265"/>
        <v>0</v>
      </c>
      <c r="IY82" s="34">
        <f t="shared" si="265"/>
        <v>0</v>
      </c>
      <c r="IZ82" s="34">
        <f t="shared" si="265"/>
        <v>0</v>
      </c>
      <c r="JA82" s="34">
        <f t="shared" ref="JA82:KG82" si="266">JA16</f>
        <v>0</v>
      </c>
      <c r="JB82" s="34">
        <f t="shared" si="266"/>
        <v>0</v>
      </c>
      <c r="JC82" s="34">
        <f t="shared" si="266"/>
        <v>0</v>
      </c>
      <c r="JD82" s="34">
        <f t="shared" si="266"/>
        <v>0</v>
      </c>
      <c r="JE82" s="34">
        <f t="shared" si="266"/>
        <v>0</v>
      </c>
      <c r="JF82" s="34">
        <f t="shared" si="266"/>
        <v>0</v>
      </c>
      <c r="JG82" s="34">
        <f t="shared" si="266"/>
        <v>0</v>
      </c>
      <c r="JH82" s="34">
        <f t="shared" si="266"/>
        <v>0</v>
      </c>
      <c r="JI82" s="34">
        <f t="shared" si="266"/>
        <v>0</v>
      </c>
      <c r="JJ82" s="34">
        <f t="shared" si="266"/>
        <v>0</v>
      </c>
      <c r="JK82" s="34">
        <f t="shared" si="266"/>
        <v>0</v>
      </c>
      <c r="JL82" s="34">
        <f t="shared" si="266"/>
        <v>0</v>
      </c>
      <c r="JM82" s="34">
        <f t="shared" si="266"/>
        <v>0</v>
      </c>
      <c r="JN82" s="34">
        <f t="shared" si="266"/>
        <v>0</v>
      </c>
      <c r="JO82" s="34">
        <f t="shared" si="266"/>
        <v>0</v>
      </c>
      <c r="JP82" s="34">
        <f t="shared" si="266"/>
        <v>0</v>
      </c>
      <c r="JQ82" s="34">
        <f t="shared" si="266"/>
        <v>0</v>
      </c>
      <c r="JR82" s="34">
        <f t="shared" si="266"/>
        <v>0</v>
      </c>
      <c r="JS82" s="34">
        <f t="shared" si="266"/>
        <v>0</v>
      </c>
      <c r="JT82" s="34">
        <f t="shared" si="266"/>
        <v>0</v>
      </c>
      <c r="JU82" s="34">
        <f t="shared" si="266"/>
        <v>0</v>
      </c>
      <c r="JV82" s="34">
        <f t="shared" si="266"/>
        <v>0</v>
      </c>
      <c r="JW82" s="34">
        <f t="shared" si="266"/>
        <v>0</v>
      </c>
      <c r="JX82" s="34">
        <f t="shared" si="266"/>
        <v>0</v>
      </c>
      <c r="JY82" s="34">
        <f t="shared" si="266"/>
        <v>0</v>
      </c>
      <c r="JZ82" s="34">
        <f t="shared" si="266"/>
        <v>0</v>
      </c>
      <c r="KA82" s="34">
        <f t="shared" si="266"/>
        <v>0</v>
      </c>
      <c r="KB82" s="34">
        <f t="shared" si="266"/>
        <v>0</v>
      </c>
      <c r="KC82" s="34">
        <f t="shared" si="266"/>
        <v>0</v>
      </c>
      <c r="KD82" s="34">
        <f t="shared" si="266"/>
        <v>0</v>
      </c>
      <c r="KE82" s="34">
        <f t="shared" si="266"/>
        <v>0</v>
      </c>
      <c r="KF82" s="34">
        <f t="shared" si="266"/>
        <v>0</v>
      </c>
      <c r="KG82" s="35">
        <f t="shared" si="266"/>
        <v>0</v>
      </c>
    </row>
    <row r="83" spans="1:293" s="1" customFormat="1" ht="16" outlineLevel="1" thickBot="1">
      <c r="B83" s="492"/>
      <c r="C83" s="59" t="s">
        <v>713</v>
      </c>
      <c r="D83" s="48">
        <f t="shared" si="261"/>
        <v>202513</v>
      </c>
      <c r="E83" s="36">
        <f>E82</f>
        <v>948</v>
      </c>
      <c r="F83" s="37">
        <f>E83+F82</f>
        <v>26248</v>
      </c>
      <c r="G83" s="37">
        <f>F83+G82</f>
        <v>33830</v>
      </c>
      <c r="H83" s="37">
        <f t="shared" ref="H83:BS83" si="267">G83+H82</f>
        <v>33832</v>
      </c>
      <c r="I83" s="37">
        <f t="shared" si="267"/>
        <v>33832</v>
      </c>
      <c r="J83" s="37">
        <f t="shared" si="267"/>
        <v>33832</v>
      </c>
      <c r="K83" s="37">
        <f t="shared" si="267"/>
        <v>33832</v>
      </c>
      <c r="L83" s="37">
        <f t="shared" si="267"/>
        <v>33832</v>
      </c>
      <c r="M83" s="37">
        <f t="shared" si="267"/>
        <v>33832</v>
      </c>
      <c r="N83" s="37">
        <f t="shared" si="267"/>
        <v>33832</v>
      </c>
      <c r="O83" s="37">
        <f t="shared" si="267"/>
        <v>33832</v>
      </c>
      <c r="P83" s="37">
        <f t="shared" si="267"/>
        <v>43842</v>
      </c>
      <c r="Q83" s="37">
        <f t="shared" si="267"/>
        <v>48781</v>
      </c>
      <c r="R83" s="37">
        <f t="shared" si="267"/>
        <v>48781</v>
      </c>
      <c r="S83" s="37">
        <f t="shared" si="267"/>
        <v>48781</v>
      </c>
      <c r="T83" s="37">
        <f t="shared" si="267"/>
        <v>48782</v>
      </c>
      <c r="U83" s="37">
        <f t="shared" si="267"/>
        <v>48782</v>
      </c>
      <c r="V83" s="37">
        <f t="shared" si="267"/>
        <v>48782</v>
      </c>
      <c r="W83" s="37">
        <f t="shared" si="267"/>
        <v>48782</v>
      </c>
      <c r="X83" s="37">
        <f t="shared" si="267"/>
        <v>48782</v>
      </c>
      <c r="Y83" s="37">
        <f t="shared" si="267"/>
        <v>48782</v>
      </c>
      <c r="Z83" s="37">
        <f t="shared" si="267"/>
        <v>48782</v>
      </c>
      <c r="AA83" s="37">
        <f t="shared" si="267"/>
        <v>48782</v>
      </c>
      <c r="AB83" s="37">
        <f t="shared" si="267"/>
        <v>56752</v>
      </c>
      <c r="AC83" s="37">
        <f t="shared" si="267"/>
        <v>79960</v>
      </c>
      <c r="AD83" s="37">
        <f t="shared" si="267"/>
        <v>79960</v>
      </c>
      <c r="AE83" s="37">
        <f t="shared" si="267"/>
        <v>79960</v>
      </c>
      <c r="AF83" s="37">
        <f t="shared" si="267"/>
        <v>79960</v>
      </c>
      <c r="AG83" s="37">
        <f t="shared" si="267"/>
        <v>79960</v>
      </c>
      <c r="AH83" s="37">
        <f t="shared" si="267"/>
        <v>79960</v>
      </c>
      <c r="AI83" s="37">
        <f t="shared" si="267"/>
        <v>79960</v>
      </c>
      <c r="AJ83" s="37">
        <f t="shared" si="267"/>
        <v>79960</v>
      </c>
      <c r="AK83" s="37">
        <f t="shared" si="267"/>
        <v>79960</v>
      </c>
      <c r="AL83" s="37">
        <f t="shared" si="267"/>
        <v>79960</v>
      </c>
      <c r="AM83" s="37">
        <f t="shared" si="267"/>
        <v>80860</v>
      </c>
      <c r="AN83" s="37">
        <f t="shared" si="267"/>
        <v>115950</v>
      </c>
      <c r="AO83" s="37">
        <f t="shared" si="267"/>
        <v>115950</v>
      </c>
      <c r="AP83" s="37">
        <f t="shared" si="267"/>
        <v>115950</v>
      </c>
      <c r="AQ83" s="37">
        <f t="shared" si="267"/>
        <v>115950</v>
      </c>
      <c r="AR83" s="37">
        <f t="shared" si="267"/>
        <v>115950</v>
      </c>
      <c r="AS83" s="37">
        <f t="shared" si="267"/>
        <v>115950</v>
      </c>
      <c r="AT83" s="37">
        <f t="shared" si="267"/>
        <v>115950</v>
      </c>
      <c r="AU83" s="37">
        <f t="shared" si="267"/>
        <v>115950</v>
      </c>
      <c r="AV83" s="37">
        <f t="shared" si="267"/>
        <v>115950</v>
      </c>
      <c r="AW83" s="37">
        <f t="shared" si="267"/>
        <v>115950</v>
      </c>
      <c r="AX83" s="37">
        <f t="shared" si="267"/>
        <v>115950</v>
      </c>
      <c r="AY83" s="37">
        <f t="shared" si="267"/>
        <v>115950</v>
      </c>
      <c r="AZ83" s="37">
        <f t="shared" si="267"/>
        <v>117516</v>
      </c>
      <c r="BA83" s="37">
        <f t="shared" si="267"/>
        <v>118086</v>
      </c>
      <c r="BB83" s="37">
        <f t="shared" si="267"/>
        <v>118086</v>
      </c>
      <c r="BC83" s="37">
        <f t="shared" si="267"/>
        <v>118086</v>
      </c>
      <c r="BD83" s="37">
        <f t="shared" si="267"/>
        <v>135647</v>
      </c>
      <c r="BE83" s="37">
        <f t="shared" si="267"/>
        <v>135647</v>
      </c>
      <c r="BF83" s="37">
        <f t="shared" si="267"/>
        <v>154544</v>
      </c>
      <c r="BG83" s="37">
        <f t="shared" si="267"/>
        <v>154544</v>
      </c>
      <c r="BH83" s="37">
        <f t="shared" si="267"/>
        <v>154544</v>
      </c>
      <c r="BI83" s="37">
        <f t="shared" si="267"/>
        <v>154594</v>
      </c>
      <c r="BJ83" s="37">
        <f t="shared" si="267"/>
        <v>154594</v>
      </c>
      <c r="BK83" s="37">
        <f t="shared" si="267"/>
        <v>202513</v>
      </c>
      <c r="BL83" s="37">
        <f t="shared" si="267"/>
        <v>202513</v>
      </c>
      <c r="BM83" s="37">
        <f t="shared" si="267"/>
        <v>202513</v>
      </c>
      <c r="BN83" s="207">
        <f t="shared" si="267"/>
        <v>202513</v>
      </c>
      <c r="BO83" s="37">
        <f t="shared" si="267"/>
        <v>202513</v>
      </c>
      <c r="BP83" s="37">
        <f t="shared" si="267"/>
        <v>202513</v>
      </c>
      <c r="BQ83" s="37">
        <f t="shared" si="267"/>
        <v>202513</v>
      </c>
      <c r="BR83" s="37">
        <f t="shared" si="267"/>
        <v>202513</v>
      </c>
      <c r="BS83" s="37">
        <f t="shared" si="267"/>
        <v>202513</v>
      </c>
      <c r="BT83" s="37">
        <f t="shared" ref="BT83:EE83" si="268">BS83+BT82</f>
        <v>202513</v>
      </c>
      <c r="BU83" s="37">
        <f t="shared" si="268"/>
        <v>202513</v>
      </c>
      <c r="BV83" s="37">
        <f t="shared" si="268"/>
        <v>202513</v>
      </c>
      <c r="BW83" s="37">
        <f t="shared" si="268"/>
        <v>202513</v>
      </c>
      <c r="BX83" s="37">
        <f t="shared" si="268"/>
        <v>202513</v>
      </c>
      <c r="BY83" s="37">
        <f t="shared" si="268"/>
        <v>202513</v>
      </c>
      <c r="BZ83" s="37">
        <f t="shared" si="268"/>
        <v>202513</v>
      </c>
      <c r="CA83" s="37">
        <f t="shared" si="268"/>
        <v>202513</v>
      </c>
      <c r="CB83" s="37">
        <f t="shared" si="268"/>
        <v>202513</v>
      </c>
      <c r="CC83" s="37">
        <f t="shared" si="268"/>
        <v>202513</v>
      </c>
      <c r="CD83" s="37">
        <f t="shared" si="268"/>
        <v>202513</v>
      </c>
      <c r="CE83" s="37">
        <f t="shared" si="268"/>
        <v>202513</v>
      </c>
      <c r="CF83" s="37">
        <f t="shared" si="268"/>
        <v>202513</v>
      </c>
      <c r="CG83" s="37">
        <f t="shared" si="268"/>
        <v>202513</v>
      </c>
      <c r="CH83" s="37">
        <f t="shared" si="268"/>
        <v>202513</v>
      </c>
      <c r="CI83" s="37">
        <f t="shared" si="268"/>
        <v>202513</v>
      </c>
      <c r="CJ83" s="37">
        <f t="shared" si="268"/>
        <v>202513</v>
      </c>
      <c r="CK83" s="37">
        <f t="shared" si="268"/>
        <v>202513</v>
      </c>
      <c r="CL83" s="37">
        <f t="shared" si="268"/>
        <v>202513</v>
      </c>
      <c r="CM83" s="37">
        <f t="shared" si="268"/>
        <v>202513</v>
      </c>
      <c r="CN83" s="37">
        <f t="shared" si="268"/>
        <v>202513</v>
      </c>
      <c r="CO83" s="37">
        <f t="shared" si="268"/>
        <v>202513</v>
      </c>
      <c r="CP83" s="37">
        <f t="shared" si="268"/>
        <v>202513</v>
      </c>
      <c r="CQ83" s="37">
        <f t="shared" si="268"/>
        <v>202513</v>
      </c>
      <c r="CR83" s="37">
        <f t="shared" si="268"/>
        <v>202513</v>
      </c>
      <c r="CS83" s="37">
        <f t="shared" si="268"/>
        <v>202513</v>
      </c>
      <c r="CT83" s="37">
        <f t="shared" si="268"/>
        <v>202513</v>
      </c>
      <c r="CU83" s="37">
        <f t="shared" si="268"/>
        <v>202513</v>
      </c>
      <c r="CV83" s="37">
        <f t="shared" si="268"/>
        <v>202513</v>
      </c>
      <c r="CW83" s="37">
        <f t="shared" si="268"/>
        <v>202513</v>
      </c>
      <c r="CX83" s="37">
        <f t="shared" si="268"/>
        <v>202513</v>
      </c>
      <c r="CY83" s="37">
        <f t="shared" si="268"/>
        <v>202513</v>
      </c>
      <c r="CZ83" s="37">
        <f t="shared" si="268"/>
        <v>202513</v>
      </c>
      <c r="DA83" s="37">
        <f t="shared" si="268"/>
        <v>202513</v>
      </c>
      <c r="DB83" s="37">
        <f t="shared" si="268"/>
        <v>202513</v>
      </c>
      <c r="DC83" s="37">
        <f t="shared" si="268"/>
        <v>202513</v>
      </c>
      <c r="DD83" s="37">
        <f t="shared" si="268"/>
        <v>202513</v>
      </c>
      <c r="DE83" s="37">
        <f t="shared" si="268"/>
        <v>202513</v>
      </c>
      <c r="DF83" s="37">
        <f t="shared" si="268"/>
        <v>202513</v>
      </c>
      <c r="DG83" s="37">
        <f t="shared" si="268"/>
        <v>202513</v>
      </c>
      <c r="DH83" s="37">
        <f t="shared" si="268"/>
        <v>202513</v>
      </c>
      <c r="DI83" s="37">
        <f t="shared" si="268"/>
        <v>202513</v>
      </c>
      <c r="DJ83" s="37">
        <f t="shared" si="268"/>
        <v>202513</v>
      </c>
      <c r="DK83" s="37">
        <f t="shared" si="268"/>
        <v>202513</v>
      </c>
      <c r="DL83" s="37">
        <f t="shared" si="268"/>
        <v>202513</v>
      </c>
      <c r="DM83" s="37">
        <f t="shared" si="268"/>
        <v>202513</v>
      </c>
      <c r="DN83" s="37">
        <f t="shared" si="268"/>
        <v>202513</v>
      </c>
      <c r="DO83" s="37">
        <f t="shared" si="268"/>
        <v>202513</v>
      </c>
      <c r="DP83" s="37">
        <f t="shared" si="268"/>
        <v>202513</v>
      </c>
      <c r="DQ83" s="37">
        <f t="shared" si="268"/>
        <v>202513</v>
      </c>
      <c r="DR83" s="37">
        <f t="shared" si="268"/>
        <v>202513</v>
      </c>
      <c r="DS83" s="37">
        <f t="shared" si="268"/>
        <v>202513</v>
      </c>
      <c r="DT83" s="37">
        <f t="shared" si="268"/>
        <v>202513</v>
      </c>
      <c r="DU83" s="37">
        <f t="shared" si="268"/>
        <v>202513</v>
      </c>
      <c r="DV83" s="37">
        <f t="shared" si="268"/>
        <v>202513</v>
      </c>
      <c r="DW83" s="37">
        <f t="shared" si="268"/>
        <v>202513</v>
      </c>
      <c r="DX83" s="37">
        <f t="shared" si="268"/>
        <v>202513</v>
      </c>
      <c r="DY83" s="37">
        <f t="shared" si="268"/>
        <v>202513</v>
      </c>
      <c r="DZ83" s="37">
        <f t="shared" si="268"/>
        <v>202513</v>
      </c>
      <c r="EA83" s="37">
        <f t="shared" si="268"/>
        <v>202513</v>
      </c>
      <c r="EB83" s="37">
        <f t="shared" si="268"/>
        <v>202513</v>
      </c>
      <c r="EC83" s="37">
        <f t="shared" si="268"/>
        <v>202513</v>
      </c>
      <c r="ED83" s="37">
        <f t="shared" si="268"/>
        <v>202513</v>
      </c>
      <c r="EE83" s="37">
        <f t="shared" si="268"/>
        <v>202513</v>
      </c>
      <c r="EF83" s="37">
        <f t="shared" ref="EF83:GQ83" si="269">EE83+EF82</f>
        <v>202513</v>
      </c>
      <c r="EG83" s="37">
        <f t="shared" si="269"/>
        <v>202513</v>
      </c>
      <c r="EH83" s="37">
        <f t="shared" si="269"/>
        <v>202513</v>
      </c>
      <c r="EI83" s="37">
        <f t="shared" si="269"/>
        <v>202513</v>
      </c>
      <c r="EJ83" s="37">
        <f t="shared" si="269"/>
        <v>202513</v>
      </c>
      <c r="EK83" s="37">
        <f t="shared" si="269"/>
        <v>202513</v>
      </c>
      <c r="EL83" s="37">
        <f t="shared" si="269"/>
        <v>202513</v>
      </c>
      <c r="EM83" s="37">
        <f t="shared" si="269"/>
        <v>202513</v>
      </c>
      <c r="EN83" s="37">
        <f t="shared" si="269"/>
        <v>202513</v>
      </c>
      <c r="EO83" s="37">
        <f t="shared" si="269"/>
        <v>202513</v>
      </c>
      <c r="EP83" s="37">
        <f t="shared" si="269"/>
        <v>202513</v>
      </c>
      <c r="EQ83" s="37">
        <f t="shared" si="269"/>
        <v>202513</v>
      </c>
      <c r="ER83" s="37">
        <f t="shared" si="269"/>
        <v>202513</v>
      </c>
      <c r="ES83" s="37">
        <f t="shared" si="269"/>
        <v>202513</v>
      </c>
      <c r="ET83" s="37">
        <f t="shared" si="269"/>
        <v>202513</v>
      </c>
      <c r="EU83" s="37">
        <f t="shared" si="269"/>
        <v>202513</v>
      </c>
      <c r="EV83" s="37">
        <f t="shared" si="269"/>
        <v>202513</v>
      </c>
      <c r="EW83" s="37">
        <f t="shared" si="269"/>
        <v>202513</v>
      </c>
      <c r="EX83" s="37">
        <f t="shared" si="269"/>
        <v>202513</v>
      </c>
      <c r="EY83" s="37">
        <f t="shared" si="269"/>
        <v>202513</v>
      </c>
      <c r="EZ83" s="37">
        <f t="shared" si="269"/>
        <v>202513</v>
      </c>
      <c r="FA83" s="37">
        <f t="shared" si="269"/>
        <v>202513</v>
      </c>
      <c r="FB83" s="37">
        <f t="shared" si="269"/>
        <v>202513</v>
      </c>
      <c r="FC83" s="37">
        <f t="shared" si="269"/>
        <v>202513</v>
      </c>
      <c r="FD83" s="37">
        <f t="shared" si="269"/>
        <v>202513</v>
      </c>
      <c r="FE83" s="37">
        <f t="shared" si="269"/>
        <v>202513</v>
      </c>
      <c r="FF83" s="37">
        <f t="shared" si="269"/>
        <v>202513</v>
      </c>
      <c r="FG83" s="37">
        <f t="shared" si="269"/>
        <v>202513</v>
      </c>
      <c r="FH83" s="37">
        <f t="shared" si="269"/>
        <v>202513</v>
      </c>
      <c r="FI83" s="37">
        <f t="shared" si="269"/>
        <v>202513</v>
      </c>
      <c r="FJ83" s="37">
        <f t="shared" si="269"/>
        <v>202513</v>
      </c>
      <c r="FK83" s="37">
        <f t="shared" si="269"/>
        <v>202513</v>
      </c>
      <c r="FL83" s="37">
        <f t="shared" si="269"/>
        <v>202513</v>
      </c>
      <c r="FM83" s="37">
        <f t="shared" si="269"/>
        <v>202513</v>
      </c>
      <c r="FN83" s="37">
        <f t="shared" si="269"/>
        <v>202513</v>
      </c>
      <c r="FO83" s="37">
        <f t="shared" si="269"/>
        <v>202513</v>
      </c>
      <c r="FP83" s="37">
        <f t="shared" si="269"/>
        <v>202513</v>
      </c>
      <c r="FQ83" s="37">
        <f t="shared" si="269"/>
        <v>202513</v>
      </c>
      <c r="FR83" s="37">
        <f t="shared" si="269"/>
        <v>202513</v>
      </c>
      <c r="FS83" s="37">
        <f t="shared" si="269"/>
        <v>202513</v>
      </c>
      <c r="FT83" s="37">
        <f t="shared" si="269"/>
        <v>202513</v>
      </c>
      <c r="FU83" s="37">
        <f t="shared" si="269"/>
        <v>202513</v>
      </c>
      <c r="FV83" s="37">
        <f t="shared" si="269"/>
        <v>202513</v>
      </c>
      <c r="FW83" s="37">
        <f t="shared" si="269"/>
        <v>202513</v>
      </c>
      <c r="FX83" s="37">
        <f t="shared" si="269"/>
        <v>202513</v>
      </c>
      <c r="FY83" s="37">
        <f t="shared" si="269"/>
        <v>202513</v>
      </c>
      <c r="FZ83" s="37">
        <f t="shared" si="269"/>
        <v>202513</v>
      </c>
      <c r="GA83" s="37">
        <f t="shared" si="269"/>
        <v>202513</v>
      </c>
      <c r="GB83" s="37">
        <f t="shared" si="269"/>
        <v>202513</v>
      </c>
      <c r="GC83" s="37">
        <f t="shared" si="269"/>
        <v>202513</v>
      </c>
      <c r="GD83" s="37">
        <f t="shared" si="269"/>
        <v>202513</v>
      </c>
      <c r="GE83" s="37">
        <f t="shared" si="269"/>
        <v>202513</v>
      </c>
      <c r="GF83" s="37">
        <f t="shared" si="269"/>
        <v>202513</v>
      </c>
      <c r="GG83" s="37">
        <f t="shared" si="269"/>
        <v>202513</v>
      </c>
      <c r="GH83" s="37">
        <f t="shared" si="269"/>
        <v>202513</v>
      </c>
      <c r="GI83" s="37">
        <f t="shared" si="269"/>
        <v>202513</v>
      </c>
      <c r="GJ83" s="37">
        <f t="shared" si="269"/>
        <v>202513</v>
      </c>
      <c r="GK83" s="37">
        <f t="shared" si="269"/>
        <v>202513</v>
      </c>
      <c r="GL83" s="37">
        <f t="shared" si="269"/>
        <v>202513</v>
      </c>
      <c r="GM83" s="37">
        <f t="shared" si="269"/>
        <v>202513</v>
      </c>
      <c r="GN83" s="37">
        <f t="shared" si="269"/>
        <v>202513</v>
      </c>
      <c r="GO83" s="37">
        <f t="shared" si="269"/>
        <v>202513</v>
      </c>
      <c r="GP83" s="37">
        <f t="shared" si="269"/>
        <v>202513</v>
      </c>
      <c r="GQ83" s="37">
        <f t="shared" si="269"/>
        <v>202513</v>
      </c>
      <c r="GR83" s="37">
        <f t="shared" ref="GR83:JC83" si="270">GQ83+GR82</f>
        <v>202513</v>
      </c>
      <c r="GS83" s="37">
        <f t="shared" si="270"/>
        <v>202513</v>
      </c>
      <c r="GT83" s="37">
        <f t="shared" si="270"/>
        <v>202513</v>
      </c>
      <c r="GU83" s="37">
        <f t="shared" si="270"/>
        <v>202513</v>
      </c>
      <c r="GV83" s="37">
        <f t="shared" si="270"/>
        <v>202513</v>
      </c>
      <c r="GW83" s="37">
        <f t="shared" si="270"/>
        <v>202513</v>
      </c>
      <c r="GX83" s="37">
        <f t="shared" si="270"/>
        <v>202513</v>
      </c>
      <c r="GY83" s="37">
        <f t="shared" si="270"/>
        <v>202513</v>
      </c>
      <c r="GZ83" s="37">
        <f t="shared" si="270"/>
        <v>202513</v>
      </c>
      <c r="HA83" s="37">
        <f t="shared" si="270"/>
        <v>202513</v>
      </c>
      <c r="HB83" s="37">
        <f t="shared" si="270"/>
        <v>202513</v>
      </c>
      <c r="HC83" s="37">
        <f t="shared" si="270"/>
        <v>202513</v>
      </c>
      <c r="HD83" s="37">
        <f t="shared" si="270"/>
        <v>202513</v>
      </c>
      <c r="HE83" s="37">
        <f t="shared" si="270"/>
        <v>202513</v>
      </c>
      <c r="HF83" s="37">
        <f t="shared" si="270"/>
        <v>202513</v>
      </c>
      <c r="HG83" s="37">
        <f t="shared" si="270"/>
        <v>202513</v>
      </c>
      <c r="HH83" s="37">
        <f t="shared" si="270"/>
        <v>202513</v>
      </c>
      <c r="HI83" s="37">
        <f t="shared" si="270"/>
        <v>202513</v>
      </c>
      <c r="HJ83" s="37">
        <f t="shared" si="270"/>
        <v>202513</v>
      </c>
      <c r="HK83" s="37">
        <f t="shared" si="270"/>
        <v>202513</v>
      </c>
      <c r="HL83" s="37">
        <f t="shared" si="270"/>
        <v>202513</v>
      </c>
      <c r="HM83" s="37">
        <f t="shared" si="270"/>
        <v>202513</v>
      </c>
      <c r="HN83" s="37">
        <f t="shared" si="270"/>
        <v>202513</v>
      </c>
      <c r="HO83" s="37">
        <f t="shared" si="270"/>
        <v>202513</v>
      </c>
      <c r="HP83" s="37">
        <f t="shared" si="270"/>
        <v>202513</v>
      </c>
      <c r="HQ83" s="37">
        <f t="shared" si="270"/>
        <v>202513</v>
      </c>
      <c r="HR83" s="37">
        <f t="shared" si="270"/>
        <v>202513</v>
      </c>
      <c r="HS83" s="37">
        <f t="shared" si="270"/>
        <v>202513</v>
      </c>
      <c r="HT83" s="37">
        <f t="shared" si="270"/>
        <v>202513</v>
      </c>
      <c r="HU83" s="37">
        <f t="shared" si="270"/>
        <v>202513</v>
      </c>
      <c r="HV83" s="37">
        <f t="shared" si="270"/>
        <v>202513</v>
      </c>
      <c r="HW83" s="37">
        <f t="shared" si="270"/>
        <v>202513</v>
      </c>
      <c r="HX83" s="37">
        <f t="shared" si="270"/>
        <v>202513</v>
      </c>
      <c r="HY83" s="37">
        <f t="shared" si="270"/>
        <v>202513</v>
      </c>
      <c r="HZ83" s="37">
        <f t="shared" si="270"/>
        <v>202513</v>
      </c>
      <c r="IA83" s="37">
        <f t="shared" si="270"/>
        <v>202513</v>
      </c>
      <c r="IB83" s="37">
        <f t="shared" si="270"/>
        <v>202513</v>
      </c>
      <c r="IC83" s="37">
        <f t="shared" si="270"/>
        <v>202513</v>
      </c>
      <c r="ID83" s="37">
        <f t="shared" si="270"/>
        <v>202513</v>
      </c>
      <c r="IE83" s="37">
        <f t="shared" si="270"/>
        <v>202513</v>
      </c>
      <c r="IF83" s="37">
        <f t="shared" si="270"/>
        <v>202513</v>
      </c>
      <c r="IG83" s="37">
        <f t="shared" si="270"/>
        <v>202513</v>
      </c>
      <c r="IH83" s="37">
        <f t="shared" si="270"/>
        <v>202513</v>
      </c>
      <c r="II83" s="37">
        <f t="shared" si="270"/>
        <v>202513</v>
      </c>
      <c r="IJ83" s="37">
        <f t="shared" si="270"/>
        <v>202513</v>
      </c>
      <c r="IK83" s="37">
        <f t="shared" si="270"/>
        <v>202513</v>
      </c>
      <c r="IL83" s="37">
        <f t="shared" si="270"/>
        <v>202513</v>
      </c>
      <c r="IM83" s="37">
        <f t="shared" si="270"/>
        <v>202513</v>
      </c>
      <c r="IN83" s="37">
        <f t="shared" si="270"/>
        <v>202513</v>
      </c>
      <c r="IO83" s="37">
        <f t="shared" si="270"/>
        <v>202513</v>
      </c>
      <c r="IP83" s="37">
        <f t="shared" si="270"/>
        <v>202513</v>
      </c>
      <c r="IQ83" s="37">
        <f t="shared" si="270"/>
        <v>202513</v>
      </c>
      <c r="IR83" s="37">
        <f t="shared" si="270"/>
        <v>202513</v>
      </c>
      <c r="IS83" s="37">
        <f t="shared" si="270"/>
        <v>202513</v>
      </c>
      <c r="IT83" s="37">
        <f t="shared" si="270"/>
        <v>202513</v>
      </c>
      <c r="IU83" s="37">
        <f t="shared" si="270"/>
        <v>202513</v>
      </c>
      <c r="IV83" s="37">
        <f t="shared" si="270"/>
        <v>202513</v>
      </c>
      <c r="IW83" s="37">
        <f t="shared" si="270"/>
        <v>202513</v>
      </c>
      <c r="IX83" s="37">
        <f t="shared" si="270"/>
        <v>202513</v>
      </c>
      <c r="IY83" s="37">
        <f t="shared" si="270"/>
        <v>202513</v>
      </c>
      <c r="IZ83" s="37">
        <f t="shared" si="270"/>
        <v>202513</v>
      </c>
      <c r="JA83" s="37">
        <f t="shared" si="270"/>
        <v>202513</v>
      </c>
      <c r="JB83" s="37">
        <f t="shared" si="270"/>
        <v>202513</v>
      </c>
      <c r="JC83" s="37">
        <f t="shared" si="270"/>
        <v>202513</v>
      </c>
      <c r="JD83" s="37">
        <f t="shared" ref="JD83:KG83" si="271">JC83+JD82</f>
        <v>202513</v>
      </c>
      <c r="JE83" s="37">
        <f t="shared" si="271"/>
        <v>202513</v>
      </c>
      <c r="JF83" s="37">
        <f t="shared" si="271"/>
        <v>202513</v>
      </c>
      <c r="JG83" s="37">
        <f t="shared" si="271"/>
        <v>202513</v>
      </c>
      <c r="JH83" s="37">
        <f t="shared" si="271"/>
        <v>202513</v>
      </c>
      <c r="JI83" s="37">
        <f t="shared" si="271"/>
        <v>202513</v>
      </c>
      <c r="JJ83" s="37">
        <f t="shared" si="271"/>
        <v>202513</v>
      </c>
      <c r="JK83" s="37">
        <f t="shared" si="271"/>
        <v>202513</v>
      </c>
      <c r="JL83" s="37">
        <f t="shared" si="271"/>
        <v>202513</v>
      </c>
      <c r="JM83" s="37">
        <f t="shared" si="271"/>
        <v>202513</v>
      </c>
      <c r="JN83" s="37">
        <f t="shared" si="271"/>
        <v>202513</v>
      </c>
      <c r="JO83" s="37">
        <f t="shared" si="271"/>
        <v>202513</v>
      </c>
      <c r="JP83" s="37">
        <f t="shared" si="271"/>
        <v>202513</v>
      </c>
      <c r="JQ83" s="37">
        <f t="shared" si="271"/>
        <v>202513</v>
      </c>
      <c r="JR83" s="37">
        <f t="shared" si="271"/>
        <v>202513</v>
      </c>
      <c r="JS83" s="37">
        <f t="shared" si="271"/>
        <v>202513</v>
      </c>
      <c r="JT83" s="37">
        <f t="shared" si="271"/>
        <v>202513</v>
      </c>
      <c r="JU83" s="37">
        <f t="shared" si="271"/>
        <v>202513</v>
      </c>
      <c r="JV83" s="37">
        <f t="shared" si="271"/>
        <v>202513</v>
      </c>
      <c r="JW83" s="37">
        <f t="shared" si="271"/>
        <v>202513</v>
      </c>
      <c r="JX83" s="37">
        <f t="shared" si="271"/>
        <v>202513</v>
      </c>
      <c r="JY83" s="37">
        <f t="shared" si="271"/>
        <v>202513</v>
      </c>
      <c r="JZ83" s="37">
        <f t="shared" si="271"/>
        <v>202513</v>
      </c>
      <c r="KA83" s="37">
        <f t="shared" si="271"/>
        <v>202513</v>
      </c>
      <c r="KB83" s="37">
        <f t="shared" si="271"/>
        <v>202513</v>
      </c>
      <c r="KC83" s="37">
        <f t="shared" si="271"/>
        <v>202513</v>
      </c>
      <c r="KD83" s="37">
        <f t="shared" si="271"/>
        <v>202513</v>
      </c>
      <c r="KE83" s="37">
        <f t="shared" si="271"/>
        <v>202513</v>
      </c>
      <c r="KF83" s="37">
        <f t="shared" si="271"/>
        <v>202513</v>
      </c>
      <c r="KG83" s="38">
        <f t="shared" si="271"/>
        <v>202513</v>
      </c>
    </row>
    <row r="84" spans="1:293" s="1" customFormat="1" outlineLevel="1">
      <c r="B84" s="477" t="s">
        <v>717</v>
      </c>
      <c r="C84" s="60" t="s">
        <v>712</v>
      </c>
      <c r="D84" s="61">
        <f t="shared" si="261"/>
        <v>230.40525336666701</v>
      </c>
      <c r="E84" s="33">
        <f t="shared" ref="E84:BP84" si="272">E80-E82</f>
        <v>2294.583333333333</v>
      </c>
      <c r="F84" s="34">
        <f t="shared" si="272"/>
        <v>-22057.416666666668</v>
      </c>
      <c r="G84" s="34">
        <f t="shared" si="272"/>
        <v>-4339.416666666667</v>
      </c>
      <c r="H84" s="34">
        <f t="shared" si="272"/>
        <v>3240.583333333333</v>
      </c>
      <c r="I84" s="34">
        <f t="shared" si="272"/>
        <v>3242.583333333333</v>
      </c>
      <c r="J84" s="34">
        <f t="shared" si="272"/>
        <v>3242.583333333333</v>
      </c>
      <c r="K84" s="34">
        <f t="shared" si="272"/>
        <v>3242.583333333333</v>
      </c>
      <c r="L84" s="34">
        <f t="shared" si="272"/>
        <v>3242.583333333333</v>
      </c>
      <c r="M84" s="34">
        <f t="shared" si="272"/>
        <v>3242.583333333333</v>
      </c>
      <c r="N84" s="34">
        <f t="shared" si="272"/>
        <v>3242.583333333333</v>
      </c>
      <c r="O84" s="34">
        <f t="shared" si="272"/>
        <v>3242.583333333333</v>
      </c>
      <c r="P84" s="34">
        <f t="shared" si="272"/>
        <v>-6767.416666666667</v>
      </c>
      <c r="Q84" s="34">
        <f t="shared" si="272"/>
        <v>-1986.166666666667</v>
      </c>
      <c r="R84" s="34">
        <f t="shared" si="272"/>
        <v>2952.833333333333</v>
      </c>
      <c r="S84" s="34">
        <f t="shared" si="272"/>
        <v>2952.833333333333</v>
      </c>
      <c r="T84" s="34">
        <f t="shared" si="272"/>
        <v>2951.833333333333</v>
      </c>
      <c r="U84" s="34">
        <f t="shared" si="272"/>
        <v>2952.833333333333</v>
      </c>
      <c r="V84" s="34">
        <f t="shared" si="272"/>
        <v>2952.833333333333</v>
      </c>
      <c r="W84" s="34">
        <f t="shared" si="272"/>
        <v>2952.833333333333</v>
      </c>
      <c r="X84" s="34">
        <f t="shared" si="272"/>
        <v>2952.833333333333</v>
      </c>
      <c r="Y84" s="34">
        <f t="shared" si="272"/>
        <v>2952.833333333333</v>
      </c>
      <c r="Z84" s="34">
        <f t="shared" si="272"/>
        <v>2952.833333333333</v>
      </c>
      <c r="AA84" s="34">
        <f t="shared" si="272"/>
        <v>2952.833333333333</v>
      </c>
      <c r="AB84" s="34">
        <f t="shared" si="272"/>
        <v>-5017.166666666667</v>
      </c>
      <c r="AC84" s="34">
        <f t="shared" si="272"/>
        <v>-20275.999999999996</v>
      </c>
      <c r="AD84" s="34">
        <f t="shared" si="272"/>
        <v>2932.0000000000032</v>
      </c>
      <c r="AE84" s="34">
        <f t="shared" si="272"/>
        <v>2932.0000000000032</v>
      </c>
      <c r="AF84" s="34">
        <f t="shared" si="272"/>
        <v>2932.0000000000032</v>
      </c>
      <c r="AG84" s="34">
        <f t="shared" si="272"/>
        <v>2932.0000000000032</v>
      </c>
      <c r="AH84" s="34">
        <f t="shared" si="272"/>
        <v>2932.0000000000032</v>
      </c>
      <c r="AI84" s="34">
        <f t="shared" si="272"/>
        <v>2932.0000000000032</v>
      </c>
      <c r="AJ84" s="34">
        <f t="shared" si="272"/>
        <v>2932.0000000000032</v>
      </c>
      <c r="AK84" s="34">
        <f t="shared" si="272"/>
        <v>2932.0000000000032</v>
      </c>
      <c r="AL84" s="34">
        <f t="shared" si="272"/>
        <v>2932.0000000000032</v>
      </c>
      <c r="AM84" s="34">
        <f t="shared" si="272"/>
        <v>2032.0000000000032</v>
      </c>
      <c r="AN84" s="34">
        <f t="shared" si="272"/>
        <v>-32157.999999999996</v>
      </c>
      <c r="AO84" s="34">
        <f t="shared" si="272"/>
        <v>3257.5141666666632</v>
      </c>
      <c r="AP84" s="34">
        <f t="shared" si="272"/>
        <v>3257.5141666666632</v>
      </c>
      <c r="AQ84" s="34">
        <f t="shared" si="272"/>
        <v>3257.5141666666632</v>
      </c>
      <c r="AR84" s="34">
        <f t="shared" si="272"/>
        <v>3257.5141666666632</v>
      </c>
      <c r="AS84" s="34">
        <f t="shared" si="272"/>
        <v>3257.5141666666632</v>
      </c>
      <c r="AT84" s="34">
        <f t="shared" si="272"/>
        <v>3257.5141666666632</v>
      </c>
      <c r="AU84" s="34">
        <f t="shared" si="272"/>
        <v>3257.5141666666632</v>
      </c>
      <c r="AV84" s="34">
        <f t="shared" si="272"/>
        <v>3257.5141666666632</v>
      </c>
      <c r="AW84" s="34">
        <f t="shared" si="272"/>
        <v>3257.5141666666632</v>
      </c>
      <c r="AX84" s="34">
        <f t="shared" si="272"/>
        <v>3403.3474999999971</v>
      </c>
      <c r="AY84" s="34">
        <f t="shared" si="272"/>
        <v>3403.3474999999971</v>
      </c>
      <c r="AZ84" s="34">
        <f t="shared" si="272"/>
        <v>1837.3474999999971</v>
      </c>
      <c r="BA84" s="34">
        <f t="shared" si="272"/>
        <v>2672.0660416666669</v>
      </c>
      <c r="BB84" s="34">
        <f t="shared" si="272"/>
        <v>230.40525336666701</v>
      </c>
      <c r="BC84" s="34">
        <f t="shared" si="272"/>
        <v>230.40525336666701</v>
      </c>
      <c r="BD84" s="34">
        <f t="shared" si="272"/>
        <v>-17330.594746633335</v>
      </c>
      <c r="BE84" s="34">
        <f t="shared" si="272"/>
        <v>230.40525336666701</v>
      </c>
      <c r="BF84" s="34">
        <f t="shared" si="272"/>
        <v>-18666.594746633335</v>
      </c>
      <c r="BG84" s="34">
        <f t="shared" si="272"/>
        <v>230.40525336666701</v>
      </c>
      <c r="BH84" s="34">
        <f t="shared" si="272"/>
        <v>230.40525336666701</v>
      </c>
      <c r="BI84" s="34">
        <f t="shared" si="272"/>
        <v>180.40525336666701</v>
      </c>
      <c r="BJ84" s="34">
        <f t="shared" si="272"/>
        <v>230.40525336666701</v>
      </c>
      <c r="BK84" s="34">
        <f t="shared" si="272"/>
        <v>2691.4052533666691</v>
      </c>
      <c r="BL84" s="34">
        <f t="shared" si="272"/>
        <v>230.40525336666701</v>
      </c>
      <c r="BM84" s="34">
        <f t="shared" si="272"/>
        <v>230.40525336666701</v>
      </c>
      <c r="BN84" s="206">
        <f t="shared" si="272"/>
        <v>230.40525336666701</v>
      </c>
      <c r="BO84" s="34">
        <f t="shared" si="272"/>
        <v>230.40525336666701</v>
      </c>
      <c r="BP84" s="34">
        <f t="shared" si="272"/>
        <v>186.65525336666701</v>
      </c>
      <c r="BQ84" s="34">
        <f t="shared" ref="BQ84:EB84" si="273">BQ80-BQ82</f>
        <v>186.65525336666701</v>
      </c>
      <c r="BR84" s="34">
        <f t="shared" si="273"/>
        <v>186.65525336666701</v>
      </c>
      <c r="BS84" s="34">
        <f t="shared" si="273"/>
        <v>186.65525336666701</v>
      </c>
      <c r="BT84" s="34">
        <f t="shared" si="273"/>
        <v>186.65525336666701</v>
      </c>
      <c r="BU84" s="34">
        <f t="shared" si="273"/>
        <v>157.48858670000001</v>
      </c>
      <c r="BV84" s="34">
        <f t="shared" si="273"/>
        <v>219.98858670000001</v>
      </c>
      <c r="BW84" s="34">
        <f t="shared" si="273"/>
        <v>50599.988586699998</v>
      </c>
      <c r="BX84" s="34">
        <f t="shared" si="273"/>
        <v>219.98858670000001</v>
      </c>
      <c r="BY84" s="34">
        <f t="shared" si="273"/>
        <v>219.98858670000001</v>
      </c>
      <c r="BZ84" s="34">
        <f t="shared" si="273"/>
        <v>176.23858670000001</v>
      </c>
      <c r="CA84" s="34">
        <f t="shared" si="273"/>
        <v>176.23858670000001</v>
      </c>
      <c r="CB84" s="34">
        <f t="shared" si="273"/>
        <v>176.23858670000001</v>
      </c>
      <c r="CC84" s="34">
        <f t="shared" si="273"/>
        <v>176.23858670000001</v>
      </c>
      <c r="CD84" s="34">
        <f t="shared" si="273"/>
        <v>176.23858670000001</v>
      </c>
      <c r="CE84" s="34">
        <f t="shared" si="273"/>
        <v>176.23858670000001</v>
      </c>
      <c r="CF84" s="34">
        <f t="shared" si="273"/>
        <v>176.23858670000001</v>
      </c>
      <c r="CG84" s="34">
        <f t="shared" si="273"/>
        <v>176.23858670000001</v>
      </c>
      <c r="CH84" s="34">
        <f t="shared" si="273"/>
        <v>176.23858670000001</v>
      </c>
      <c r="CI84" s="34">
        <f t="shared" si="273"/>
        <v>50556.238586699998</v>
      </c>
      <c r="CJ84" s="34">
        <f t="shared" si="273"/>
        <v>176.23858670000001</v>
      </c>
      <c r="CK84" s="34">
        <f t="shared" si="273"/>
        <v>176.23858670000001</v>
      </c>
      <c r="CL84" s="34">
        <f t="shared" si="273"/>
        <v>176.23858670000001</v>
      </c>
      <c r="CM84" s="34">
        <f t="shared" si="273"/>
        <v>230.40525336666701</v>
      </c>
      <c r="CN84" s="34">
        <f t="shared" si="273"/>
        <v>230.40525336666701</v>
      </c>
      <c r="CO84" s="34">
        <f t="shared" si="273"/>
        <v>230.40525336666701</v>
      </c>
      <c r="CP84" s="34">
        <f t="shared" si="273"/>
        <v>230.40525336666701</v>
      </c>
      <c r="CQ84" s="34">
        <f t="shared" si="273"/>
        <v>230.40525336666701</v>
      </c>
      <c r="CR84" s="34">
        <f t="shared" si="273"/>
        <v>230.40525336666701</v>
      </c>
      <c r="CS84" s="34">
        <f t="shared" si="273"/>
        <v>230.40525336666701</v>
      </c>
      <c r="CT84" s="34">
        <f t="shared" si="273"/>
        <v>230.40525336666701</v>
      </c>
      <c r="CU84" s="34">
        <f t="shared" si="273"/>
        <v>50610.405253366669</v>
      </c>
      <c r="CV84" s="34">
        <f t="shared" si="273"/>
        <v>230.40525336666701</v>
      </c>
      <c r="CW84" s="34">
        <f t="shared" si="273"/>
        <v>230.40525336666701</v>
      </c>
      <c r="CX84" s="34">
        <f t="shared" si="273"/>
        <v>230.40525336666701</v>
      </c>
      <c r="CY84" s="34">
        <f t="shared" si="273"/>
        <v>230.40525336666701</v>
      </c>
      <c r="CZ84" s="34">
        <f t="shared" si="273"/>
        <v>230.40525336666701</v>
      </c>
      <c r="DA84" s="34">
        <f t="shared" si="273"/>
        <v>230.40525336666701</v>
      </c>
      <c r="DB84" s="34">
        <f t="shared" si="273"/>
        <v>347.07192003333398</v>
      </c>
      <c r="DC84" s="34">
        <f t="shared" si="273"/>
        <v>230.40525336666701</v>
      </c>
      <c r="DD84" s="34">
        <f t="shared" si="273"/>
        <v>230.40525336666701</v>
      </c>
      <c r="DE84" s="34">
        <f t="shared" si="273"/>
        <v>230.40525336666701</v>
      </c>
      <c r="DF84" s="34">
        <f t="shared" si="273"/>
        <v>230.40525336666701</v>
      </c>
      <c r="DG84" s="34">
        <f t="shared" si="273"/>
        <v>50610.405253366669</v>
      </c>
      <c r="DH84" s="34">
        <f t="shared" si="273"/>
        <v>230.40525336666701</v>
      </c>
      <c r="DI84" s="34">
        <f t="shared" si="273"/>
        <v>230.40525336666701</v>
      </c>
      <c r="DJ84" s="34">
        <f t="shared" si="273"/>
        <v>230.40525336666701</v>
      </c>
      <c r="DK84" s="34">
        <f t="shared" si="273"/>
        <v>230.40525336666701</v>
      </c>
      <c r="DL84" s="34">
        <f t="shared" si="273"/>
        <v>230.40525336666701</v>
      </c>
      <c r="DM84" s="34">
        <f t="shared" si="273"/>
        <v>230.40525336666701</v>
      </c>
      <c r="DN84" s="34">
        <f t="shared" si="273"/>
        <v>230.40525336666701</v>
      </c>
      <c r="DO84" s="34">
        <f t="shared" si="273"/>
        <v>230.40525336666701</v>
      </c>
      <c r="DP84" s="34">
        <f t="shared" si="273"/>
        <v>230.40525336666701</v>
      </c>
      <c r="DQ84" s="34">
        <f t="shared" si="273"/>
        <v>230.40525336666701</v>
      </c>
      <c r="DR84" s="34">
        <f t="shared" si="273"/>
        <v>230.40525336666701</v>
      </c>
      <c r="DS84" s="34">
        <f t="shared" si="273"/>
        <v>52030.405253366669</v>
      </c>
      <c r="DT84" s="34">
        <f t="shared" si="273"/>
        <v>230.40525336666701</v>
      </c>
      <c r="DU84" s="34">
        <f t="shared" si="273"/>
        <v>230.40525336666701</v>
      </c>
      <c r="DV84" s="34">
        <f t="shared" si="273"/>
        <v>230.40525336666701</v>
      </c>
      <c r="DW84" s="34">
        <f t="shared" si="273"/>
        <v>230.40525336666701</v>
      </c>
      <c r="DX84" s="34">
        <f t="shared" si="273"/>
        <v>230.40525336666701</v>
      </c>
      <c r="DY84" s="34">
        <f t="shared" si="273"/>
        <v>230.40525336666701</v>
      </c>
      <c r="DZ84" s="34">
        <f t="shared" si="273"/>
        <v>230.40525336666701</v>
      </c>
      <c r="EA84" s="34">
        <f t="shared" si="273"/>
        <v>230.40525336666701</v>
      </c>
      <c r="EB84" s="34">
        <f t="shared" si="273"/>
        <v>230.40525336666701</v>
      </c>
      <c r="EC84" s="34">
        <f t="shared" ref="EC84:GN84" si="274">EC80-EC82</f>
        <v>230.40525336666701</v>
      </c>
      <c r="ED84" s="34">
        <f t="shared" si="274"/>
        <v>230.40525336666701</v>
      </c>
      <c r="EE84" s="34">
        <f t="shared" si="274"/>
        <v>52030.405253366669</v>
      </c>
      <c r="EF84" s="34">
        <f t="shared" si="274"/>
        <v>230.40525336666701</v>
      </c>
      <c r="EG84" s="34">
        <f t="shared" si="274"/>
        <v>230.40525336666701</v>
      </c>
      <c r="EH84" s="34">
        <f t="shared" si="274"/>
        <v>230.40525336666701</v>
      </c>
      <c r="EI84" s="34">
        <f t="shared" si="274"/>
        <v>230.40525336666701</v>
      </c>
      <c r="EJ84" s="34">
        <f t="shared" si="274"/>
        <v>230.40525336666701</v>
      </c>
      <c r="EK84" s="34">
        <f t="shared" si="274"/>
        <v>230.40525336666701</v>
      </c>
      <c r="EL84" s="34">
        <f t="shared" si="274"/>
        <v>230.40525336666701</v>
      </c>
      <c r="EM84" s="34">
        <f t="shared" si="274"/>
        <v>230.40525336666701</v>
      </c>
      <c r="EN84" s="34">
        <f t="shared" si="274"/>
        <v>230.40525336666701</v>
      </c>
      <c r="EO84" s="34">
        <f t="shared" si="274"/>
        <v>230.40525336666701</v>
      </c>
      <c r="EP84" s="34">
        <f t="shared" si="274"/>
        <v>230.40525336666701</v>
      </c>
      <c r="EQ84" s="34">
        <f t="shared" si="274"/>
        <v>52030.405253366669</v>
      </c>
      <c r="ER84" s="34">
        <f t="shared" si="274"/>
        <v>230.40525336666701</v>
      </c>
      <c r="ES84" s="34">
        <f t="shared" si="274"/>
        <v>230.40525336666701</v>
      </c>
      <c r="ET84" s="34">
        <f t="shared" si="274"/>
        <v>230.40525336666701</v>
      </c>
      <c r="EU84" s="34">
        <f t="shared" si="274"/>
        <v>230.40525336666701</v>
      </c>
      <c r="EV84" s="34">
        <f t="shared" si="274"/>
        <v>230.40525336666701</v>
      </c>
      <c r="EW84" s="34">
        <f t="shared" si="274"/>
        <v>230.40525336666701</v>
      </c>
      <c r="EX84" s="34">
        <f t="shared" si="274"/>
        <v>230.40525336666701</v>
      </c>
      <c r="EY84" s="34">
        <f t="shared" si="274"/>
        <v>230.40525336666701</v>
      </c>
      <c r="EZ84" s="34">
        <f t="shared" si="274"/>
        <v>230.40525336666701</v>
      </c>
      <c r="FA84" s="34">
        <f t="shared" si="274"/>
        <v>230.40525336666701</v>
      </c>
      <c r="FB84" s="34">
        <f t="shared" si="274"/>
        <v>230.40525336666701</v>
      </c>
      <c r="FC84" s="34">
        <f t="shared" si="274"/>
        <v>52030.405253366669</v>
      </c>
      <c r="FD84" s="34">
        <f t="shared" si="274"/>
        <v>2405.40525336667</v>
      </c>
      <c r="FE84" s="34">
        <f t="shared" si="274"/>
        <v>0</v>
      </c>
      <c r="FF84" s="34">
        <f t="shared" si="274"/>
        <v>0</v>
      </c>
      <c r="FG84" s="34">
        <f t="shared" si="274"/>
        <v>0</v>
      </c>
      <c r="FH84" s="34">
        <f t="shared" si="274"/>
        <v>0</v>
      </c>
      <c r="FI84" s="34">
        <f t="shared" si="274"/>
        <v>0</v>
      </c>
      <c r="FJ84" s="34">
        <f t="shared" si="274"/>
        <v>0</v>
      </c>
      <c r="FK84" s="34">
        <f t="shared" si="274"/>
        <v>0</v>
      </c>
      <c r="FL84" s="34">
        <f t="shared" si="274"/>
        <v>0</v>
      </c>
      <c r="FM84" s="34">
        <f t="shared" si="274"/>
        <v>0</v>
      </c>
      <c r="FN84" s="34">
        <f t="shared" si="274"/>
        <v>0</v>
      </c>
      <c r="FO84" s="34">
        <f t="shared" si="274"/>
        <v>0</v>
      </c>
      <c r="FP84" s="34">
        <f t="shared" si="274"/>
        <v>0</v>
      </c>
      <c r="FQ84" s="34">
        <f t="shared" si="274"/>
        <v>0</v>
      </c>
      <c r="FR84" s="34">
        <f t="shared" si="274"/>
        <v>0</v>
      </c>
      <c r="FS84" s="34">
        <f t="shared" si="274"/>
        <v>0</v>
      </c>
      <c r="FT84" s="34">
        <f t="shared" si="274"/>
        <v>0</v>
      </c>
      <c r="FU84" s="34">
        <f t="shared" si="274"/>
        <v>0</v>
      </c>
      <c r="FV84" s="34">
        <f t="shared" si="274"/>
        <v>0</v>
      </c>
      <c r="FW84" s="34">
        <f t="shared" si="274"/>
        <v>0</v>
      </c>
      <c r="FX84" s="34">
        <f t="shared" si="274"/>
        <v>0</v>
      </c>
      <c r="FY84" s="34">
        <f t="shared" si="274"/>
        <v>0</v>
      </c>
      <c r="FZ84" s="34">
        <f t="shared" si="274"/>
        <v>0</v>
      </c>
      <c r="GA84" s="34">
        <f t="shared" si="274"/>
        <v>0</v>
      </c>
      <c r="GB84" s="34">
        <f t="shared" si="274"/>
        <v>0</v>
      </c>
      <c r="GC84" s="34">
        <f t="shared" si="274"/>
        <v>0</v>
      </c>
      <c r="GD84" s="34">
        <f t="shared" si="274"/>
        <v>0</v>
      </c>
      <c r="GE84" s="34">
        <f t="shared" si="274"/>
        <v>0</v>
      </c>
      <c r="GF84" s="34">
        <f t="shared" si="274"/>
        <v>0</v>
      </c>
      <c r="GG84" s="34">
        <f t="shared" si="274"/>
        <v>0</v>
      </c>
      <c r="GH84" s="34">
        <f t="shared" si="274"/>
        <v>0</v>
      </c>
      <c r="GI84" s="34">
        <f t="shared" si="274"/>
        <v>0</v>
      </c>
      <c r="GJ84" s="34">
        <f t="shared" si="274"/>
        <v>0</v>
      </c>
      <c r="GK84" s="34">
        <f t="shared" si="274"/>
        <v>0</v>
      </c>
      <c r="GL84" s="34">
        <f t="shared" si="274"/>
        <v>0</v>
      </c>
      <c r="GM84" s="34">
        <f t="shared" si="274"/>
        <v>0</v>
      </c>
      <c r="GN84" s="34">
        <f t="shared" si="274"/>
        <v>0</v>
      </c>
      <c r="GO84" s="34">
        <f t="shared" ref="GO84:IZ84" si="275">GO80-GO82</f>
        <v>0</v>
      </c>
      <c r="GP84" s="34">
        <f t="shared" si="275"/>
        <v>0</v>
      </c>
      <c r="GQ84" s="34">
        <f t="shared" si="275"/>
        <v>0</v>
      </c>
      <c r="GR84" s="34">
        <f t="shared" si="275"/>
        <v>0</v>
      </c>
      <c r="GS84" s="34">
        <f t="shared" si="275"/>
        <v>0</v>
      </c>
      <c r="GT84" s="34">
        <f t="shared" si="275"/>
        <v>0</v>
      </c>
      <c r="GU84" s="34">
        <f t="shared" si="275"/>
        <v>0</v>
      </c>
      <c r="GV84" s="34">
        <f t="shared" si="275"/>
        <v>0</v>
      </c>
      <c r="GW84" s="34">
        <f t="shared" si="275"/>
        <v>0</v>
      </c>
      <c r="GX84" s="34">
        <f t="shared" si="275"/>
        <v>0</v>
      </c>
      <c r="GY84" s="34">
        <f t="shared" si="275"/>
        <v>0</v>
      </c>
      <c r="GZ84" s="34">
        <f t="shared" si="275"/>
        <v>0</v>
      </c>
      <c r="HA84" s="34">
        <f t="shared" si="275"/>
        <v>0</v>
      </c>
      <c r="HB84" s="34">
        <f t="shared" si="275"/>
        <v>0</v>
      </c>
      <c r="HC84" s="34">
        <f t="shared" si="275"/>
        <v>0</v>
      </c>
      <c r="HD84" s="34">
        <f t="shared" si="275"/>
        <v>0</v>
      </c>
      <c r="HE84" s="34">
        <f t="shared" si="275"/>
        <v>0</v>
      </c>
      <c r="HF84" s="34">
        <f t="shared" si="275"/>
        <v>0</v>
      </c>
      <c r="HG84" s="34">
        <f t="shared" si="275"/>
        <v>0</v>
      </c>
      <c r="HH84" s="34">
        <f t="shared" si="275"/>
        <v>0</v>
      </c>
      <c r="HI84" s="34">
        <f t="shared" si="275"/>
        <v>0</v>
      </c>
      <c r="HJ84" s="34">
        <f t="shared" si="275"/>
        <v>0</v>
      </c>
      <c r="HK84" s="34">
        <f t="shared" si="275"/>
        <v>0</v>
      </c>
      <c r="HL84" s="34">
        <f t="shared" si="275"/>
        <v>0</v>
      </c>
      <c r="HM84" s="34">
        <f t="shared" si="275"/>
        <v>0</v>
      </c>
      <c r="HN84" s="34">
        <f t="shared" si="275"/>
        <v>0</v>
      </c>
      <c r="HO84" s="34">
        <f t="shared" si="275"/>
        <v>0</v>
      </c>
      <c r="HP84" s="34">
        <f t="shared" si="275"/>
        <v>0</v>
      </c>
      <c r="HQ84" s="34">
        <f t="shared" si="275"/>
        <v>0</v>
      </c>
      <c r="HR84" s="34">
        <f t="shared" si="275"/>
        <v>0</v>
      </c>
      <c r="HS84" s="34">
        <f t="shared" si="275"/>
        <v>0</v>
      </c>
      <c r="HT84" s="34">
        <f t="shared" si="275"/>
        <v>0</v>
      </c>
      <c r="HU84" s="34">
        <f t="shared" si="275"/>
        <v>0</v>
      </c>
      <c r="HV84" s="34">
        <f t="shared" si="275"/>
        <v>0</v>
      </c>
      <c r="HW84" s="34">
        <f t="shared" si="275"/>
        <v>0</v>
      </c>
      <c r="HX84" s="34">
        <f t="shared" si="275"/>
        <v>0</v>
      </c>
      <c r="HY84" s="34">
        <f t="shared" si="275"/>
        <v>0</v>
      </c>
      <c r="HZ84" s="34">
        <f t="shared" si="275"/>
        <v>0</v>
      </c>
      <c r="IA84" s="34">
        <f t="shared" si="275"/>
        <v>0</v>
      </c>
      <c r="IB84" s="34">
        <f t="shared" si="275"/>
        <v>0</v>
      </c>
      <c r="IC84" s="34">
        <f t="shared" si="275"/>
        <v>0</v>
      </c>
      <c r="ID84" s="34">
        <f t="shared" si="275"/>
        <v>0</v>
      </c>
      <c r="IE84" s="34">
        <f t="shared" si="275"/>
        <v>0</v>
      </c>
      <c r="IF84" s="34">
        <f t="shared" si="275"/>
        <v>0</v>
      </c>
      <c r="IG84" s="34">
        <f t="shared" si="275"/>
        <v>0</v>
      </c>
      <c r="IH84" s="34">
        <f t="shared" si="275"/>
        <v>0</v>
      </c>
      <c r="II84" s="34">
        <f t="shared" si="275"/>
        <v>0</v>
      </c>
      <c r="IJ84" s="34">
        <f t="shared" si="275"/>
        <v>0</v>
      </c>
      <c r="IK84" s="34">
        <f t="shared" si="275"/>
        <v>0</v>
      </c>
      <c r="IL84" s="34">
        <f t="shared" si="275"/>
        <v>0</v>
      </c>
      <c r="IM84" s="34">
        <f t="shared" si="275"/>
        <v>0</v>
      </c>
      <c r="IN84" s="34">
        <f t="shared" si="275"/>
        <v>0</v>
      </c>
      <c r="IO84" s="34">
        <f t="shared" si="275"/>
        <v>0</v>
      </c>
      <c r="IP84" s="34">
        <f t="shared" si="275"/>
        <v>0</v>
      </c>
      <c r="IQ84" s="34">
        <f t="shared" si="275"/>
        <v>0</v>
      </c>
      <c r="IR84" s="34">
        <f t="shared" si="275"/>
        <v>0</v>
      </c>
      <c r="IS84" s="34">
        <f t="shared" si="275"/>
        <v>0</v>
      </c>
      <c r="IT84" s="34">
        <f t="shared" si="275"/>
        <v>0</v>
      </c>
      <c r="IU84" s="34">
        <f t="shared" si="275"/>
        <v>0</v>
      </c>
      <c r="IV84" s="34">
        <f t="shared" si="275"/>
        <v>0</v>
      </c>
      <c r="IW84" s="34">
        <f t="shared" si="275"/>
        <v>0</v>
      </c>
      <c r="IX84" s="34">
        <f t="shared" si="275"/>
        <v>0</v>
      </c>
      <c r="IY84" s="34">
        <f t="shared" si="275"/>
        <v>0</v>
      </c>
      <c r="IZ84" s="34">
        <f t="shared" si="275"/>
        <v>0</v>
      </c>
      <c r="JA84" s="34">
        <f t="shared" ref="JA84:KG84" si="276">JA80-JA82</f>
        <v>0</v>
      </c>
      <c r="JB84" s="34">
        <f t="shared" si="276"/>
        <v>0</v>
      </c>
      <c r="JC84" s="34">
        <f t="shared" si="276"/>
        <v>0</v>
      </c>
      <c r="JD84" s="34">
        <f t="shared" si="276"/>
        <v>0</v>
      </c>
      <c r="JE84" s="34">
        <f t="shared" si="276"/>
        <v>0</v>
      </c>
      <c r="JF84" s="34">
        <f t="shared" si="276"/>
        <v>0</v>
      </c>
      <c r="JG84" s="34">
        <f t="shared" si="276"/>
        <v>0</v>
      </c>
      <c r="JH84" s="34">
        <f t="shared" si="276"/>
        <v>0</v>
      </c>
      <c r="JI84" s="34">
        <f t="shared" si="276"/>
        <v>0</v>
      </c>
      <c r="JJ84" s="34">
        <f t="shared" si="276"/>
        <v>0</v>
      </c>
      <c r="JK84" s="34">
        <f t="shared" si="276"/>
        <v>0</v>
      </c>
      <c r="JL84" s="34">
        <f t="shared" si="276"/>
        <v>0</v>
      </c>
      <c r="JM84" s="34">
        <f t="shared" si="276"/>
        <v>0</v>
      </c>
      <c r="JN84" s="34">
        <f t="shared" si="276"/>
        <v>0</v>
      </c>
      <c r="JO84" s="34">
        <f t="shared" si="276"/>
        <v>0</v>
      </c>
      <c r="JP84" s="34">
        <f t="shared" si="276"/>
        <v>0</v>
      </c>
      <c r="JQ84" s="34">
        <f t="shared" si="276"/>
        <v>0</v>
      </c>
      <c r="JR84" s="34">
        <f t="shared" si="276"/>
        <v>0</v>
      </c>
      <c r="JS84" s="34">
        <f t="shared" si="276"/>
        <v>0</v>
      </c>
      <c r="JT84" s="34">
        <f t="shared" si="276"/>
        <v>0</v>
      </c>
      <c r="JU84" s="34">
        <f t="shared" si="276"/>
        <v>0</v>
      </c>
      <c r="JV84" s="34">
        <f t="shared" si="276"/>
        <v>0</v>
      </c>
      <c r="JW84" s="34">
        <f t="shared" si="276"/>
        <v>0</v>
      </c>
      <c r="JX84" s="34">
        <f t="shared" si="276"/>
        <v>0</v>
      </c>
      <c r="JY84" s="34">
        <f t="shared" si="276"/>
        <v>0</v>
      </c>
      <c r="JZ84" s="34">
        <f t="shared" si="276"/>
        <v>0</v>
      </c>
      <c r="KA84" s="34">
        <f t="shared" si="276"/>
        <v>0</v>
      </c>
      <c r="KB84" s="34">
        <f t="shared" si="276"/>
        <v>0</v>
      </c>
      <c r="KC84" s="34">
        <f t="shared" si="276"/>
        <v>0</v>
      </c>
      <c r="KD84" s="34">
        <f t="shared" si="276"/>
        <v>0</v>
      </c>
      <c r="KE84" s="34">
        <f t="shared" si="276"/>
        <v>0</v>
      </c>
      <c r="KF84" s="34">
        <f t="shared" si="276"/>
        <v>0</v>
      </c>
      <c r="KG84" s="35">
        <f t="shared" si="276"/>
        <v>0</v>
      </c>
    </row>
    <row r="85" spans="1:293" s="1" customFormat="1" ht="16" outlineLevel="1" thickBot="1">
      <c r="B85" s="478"/>
      <c r="C85" s="62" t="s">
        <v>713</v>
      </c>
      <c r="D85" s="63">
        <f t="shared" si="261"/>
        <v>3161.004335433322</v>
      </c>
      <c r="E85" s="36">
        <f>E84</f>
        <v>2294.583333333333</v>
      </c>
      <c r="F85" s="37">
        <f>E85+F84</f>
        <v>-19762.833333333336</v>
      </c>
      <c r="G85" s="37">
        <f>F85+G84</f>
        <v>-24102.250000000004</v>
      </c>
      <c r="H85" s="37">
        <f t="shared" ref="H85:BS85" si="277">G85+H84</f>
        <v>-20861.666666666672</v>
      </c>
      <c r="I85" s="37">
        <f t="shared" si="277"/>
        <v>-17619.083333333339</v>
      </c>
      <c r="J85" s="37">
        <f t="shared" si="277"/>
        <v>-14376.500000000007</v>
      </c>
      <c r="K85" s="37">
        <f t="shared" si="277"/>
        <v>-11133.916666666675</v>
      </c>
      <c r="L85" s="37">
        <f t="shared" si="277"/>
        <v>-7891.3333333333421</v>
      </c>
      <c r="M85" s="37">
        <f t="shared" si="277"/>
        <v>-4648.7500000000091</v>
      </c>
      <c r="N85" s="37">
        <f t="shared" si="277"/>
        <v>-1406.1666666666761</v>
      </c>
      <c r="O85" s="37">
        <f t="shared" si="277"/>
        <v>1836.416666666657</v>
      </c>
      <c r="P85" s="37">
        <f t="shared" si="277"/>
        <v>-4931.00000000001</v>
      </c>
      <c r="Q85" s="37">
        <f t="shared" si="277"/>
        <v>-6917.166666666677</v>
      </c>
      <c r="R85" s="37">
        <f t="shared" si="277"/>
        <v>-3964.3333333333439</v>
      </c>
      <c r="S85" s="37">
        <f t="shared" si="277"/>
        <v>-1011.5000000000109</v>
      </c>
      <c r="T85" s="37">
        <f t="shared" si="277"/>
        <v>1940.3333333333221</v>
      </c>
      <c r="U85" s="37">
        <f t="shared" si="277"/>
        <v>4893.1666666666551</v>
      </c>
      <c r="V85" s="37">
        <f t="shared" si="277"/>
        <v>7845.9999999999882</v>
      </c>
      <c r="W85" s="37">
        <f t="shared" si="277"/>
        <v>10798.833333333321</v>
      </c>
      <c r="X85" s="37">
        <f t="shared" si="277"/>
        <v>13751.666666666653</v>
      </c>
      <c r="Y85" s="37">
        <f t="shared" si="277"/>
        <v>16704.499999999985</v>
      </c>
      <c r="Z85" s="37">
        <f t="shared" si="277"/>
        <v>19657.333333333318</v>
      </c>
      <c r="AA85" s="37">
        <f t="shared" si="277"/>
        <v>22610.16666666665</v>
      </c>
      <c r="AB85" s="37">
        <f t="shared" si="277"/>
        <v>17592.999999999982</v>
      </c>
      <c r="AC85" s="37">
        <f t="shared" si="277"/>
        <v>-2683.0000000000146</v>
      </c>
      <c r="AD85" s="37">
        <f t="shared" si="277"/>
        <v>248.99999999998863</v>
      </c>
      <c r="AE85" s="37">
        <f t="shared" si="277"/>
        <v>3180.9999999999918</v>
      </c>
      <c r="AF85" s="37">
        <f t="shared" si="277"/>
        <v>6112.9999999999945</v>
      </c>
      <c r="AG85" s="37">
        <f t="shared" si="277"/>
        <v>9044.9999999999982</v>
      </c>
      <c r="AH85" s="37">
        <f t="shared" si="277"/>
        <v>11977.000000000002</v>
      </c>
      <c r="AI85" s="37">
        <f t="shared" si="277"/>
        <v>14909.000000000005</v>
      </c>
      <c r="AJ85" s="37">
        <f t="shared" si="277"/>
        <v>17841.000000000007</v>
      </c>
      <c r="AK85" s="37">
        <f t="shared" si="277"/>
        <v>20773.000000000011</v>
      </c>
      <c r="AL85" s="37">
        <f t="shared" si="277"/>
        <v>23705.000000000015</v>
      </c>
      <c r="AM85" s="37">
        <f t="shared" si="277"/>
        <v>25737.000000000018</v>
      </c>
      <c r="AN85" s="37">
        <f t="shared" si="277"/>
        <v>-6420.9999999999782</v>
      </c>
      <c r="AO85" s="37">
        <f t="shared" si="277"/>
        <v>-3163.485833333315</v>
      </c>
      <c r="AP85" s="37">
        <f t="shared" si="277"/>
        <v>94.028333333348201</v>
      </c>
      <c r="AQ85" s="37">
        <f t="shared" si="277"/>
        <v>3351.5425000000114</v>
      </c>
      <c r="AR85" s="37">
        <f t="shared" si="277"/>
        <v>6609.0566666666746</v>
      </c>
      <c r="AS85" s="37">
        <f t="shared" si="277"/>
        <v>9866.5708333333387</v>
      </c>
      <c r="AT85" s="37">
        <f t="shared" si="277"/>
        <v>13124.085000000003</v>
      </c>
      <c r="AU85" s="37">
        <f t="shared" si="277"/>
        <v>16381.599166666667</v>
      </c>
      <c r="AV85" s="37">
        <f t="shared" si="277"/>
        <v>19639.113333333331</v>
      </c>
      <c r="AW85" s="37">
        <f t="shared" si="277"/>
        <v>22896.627499999995</v>
      </c>
      <c r="AX85" s="37">
        <f t="shared" si="277"/>
        <v>26299.974999999991</v>
      </c>
      <c r="AY85" s="37">
        <f t="shared" si="277"/>
        <v>29703.322499999987</v>
      </c>
      <c r="AZ85" s="37">
        <f t="shared" si="277"/>
        <v>31540.669999999984</v>
      </c>
      <c r="BA85" s="37">
        <f t="shared" si="277"/>
        <v>34212.736041666649</v>
      </c>
      <c r="BB85" s="37">
        <f t="shared" si="277"/>
        <v>34443.141295033318</v>
      </c>
      <c r="BC85" s="37">
        <f t="shared" si="277"/>
        <v>34673.546548399987</v>
      </c>
      <c r="BD85" s="37">
        <f t="shared" si="277"/>
        <v>17342.951801766652</v>
      </c>
      <c r="BE85" s="37">
        <f t="shared" si="277"/>
        <v>17573.357055133318</v>
      </c>
      <c r="BF85" s="37">
        <f t="shared" si="277"/>
        <v>-1093.2376915000168</v>
      </c>
      <c r="BG85" s="37">
        <f t="shared" si="277"/>
        <v>-862.8324381333498</v>
      </c>
      <c r="BH85" s="37">
        <f t="shared" si="277"/>
        <v>-632.42718476668279</v>
      </c>
      <c r="BI85" s="37">
        <f t="shared" si="277"/>
        <v>-452.02193140001577</v>
      </c>
      <c r="BJ85" s="37">
        <f t="shared" si="277"/>
        <v>-221.61667803334876</v>
      </c>
      <c r="BK85" s="37">
        <f t="shared" si="277"/>
        <v>2469.7885753333203</v>
      </c>
      <c r="BL85" s="37">
        <f t="shared" si="277"/>
        <v>2700.1938286999875</v>
      </c>
      <c r="BM85" s="37">
        <f t="shared" si="277"/>
        <v>2930.5990820666548</v>
      </c>
      <c r="BN85" s="207">
        <f t="shared" si="277"/>
        <v>3161.004335433322</v>
      </c>
      <c r="BO85" s="37">
        <f t="shared" si="277"/>
        <v>3391.4095887999893</v>
      </c>
      <c r="BP85" s="37">
        <f t="shared" si="277"/>
        <v>3578.0648421666565</v>
      </c>
      <c r="BQ85" s="37">
        <f t="shared" si="277"/>
        <v>3764.7200955333237</v>
      </c>
      <c r="BR85" s="37">
        <f t="shared" si="277"/>
        <v>3951.375348899991</v>
      </c>
      <c r="BS85" s="37">
        <f t="shared" si="277"/>
        <v>4138.0306022666582</v>
      </c>
      <c r="BT85" s="37">
        <f t="shared" ref="BT85:EE85" si="278">BS85+BT84</f>
        <v>4324.6858556333254</v>
      </c>
      <c r="BU85" s="37">
        <f t="shared" si="278"/>
        <v>4482.1744423333257</v>
      </c>
      <c r="BV85" s="37">
        <f t="shared" si="278"/>
        <v>4702.163029033326</v>
      </c>
      <c r="BW85" s="37">
        <f t="shared" si="278"/>
        <v>55302.151615733324</v>
      </c>
      <c r="BX85" s="37">
        <f t="shared" si="278"/>
        <v>55522.140202433322</v>
      </c>
      <c r="BY85" s="37">
        <f t="shared" si="278"/>
        <v>55742.12878913332</v>
      </c>
      <c r="BZ85" s="37">
        <f t="shared" si="278"/>
        <v>55918.367375833317</v>
      </c>
      <c r="CA85" s="37">
        <f t="shared" si="278"/>
        <v>56094.605962533315</v>
      </c>
      <c r="CB85" s="37">
        <f t="shared" si="278"/>
        <v>56270.844549233312</v>
      </c>
      <c r="CC85" s="37">
        <f t="shared" si="278"/>
        <v>56447.08313593331</v>
      </c>
      <c r="CD85" s="37">
        <f t="shared" si="278"/>
        <v>56623.321722633307</v>
      </c>
      <c r="CE85" s="37">
        <f t="shared" si="278"/>
        <v>56799.560309333305</v>
      </c>
      <c r="CF85" s="37">
        <f t="shared" si="278"/>
        <v>56975.798896033302</v>
      </c>
      <c r="CG85" s="37">
        <f t="shared" si="278"/>
        <v>57152.0374827333</v>
      </c>
      <c r="CH85" s="37">
        <f t="shared" si="278"/>
        <v>57328.276069433297</v>
      </c>
      <c r="CI85" s="37">
        <f t="shared" si="278"/>
        <v>107884.51465613329</v>
      </c>
      <c r="CJ85" s="37">
        <f t="shared" si="278"/>
        <v>108060.75324283329</v>
      </c>
      <c r="CK85" s="37">
        <f t="shared" si="278"/>
        <v>108236.99182953329</v>
      </c>
      <c r="CL85" s="37">
        <f t="shared" si="278"/>
        <v>108413.23041623329</v>
      </c>
      <c r="CM85" s="37">
        <f t="shared" si="278"/>
        <v>108643.63566959996</v>
      </c>
      <c r="CN85" s="37">
        <f t="shared" si="278"/>
        <v>108874.04092296663</v>
      </c>
      <c r="CO85" s="37">
        <f t="shared" si="278"/>
        <v>109104.44617633329</v>
      </c>
      <c r="CP85" s="37">
        <f t="shared" si="278"/>
        <v>109334.85142969996</v>
      </c>
      <c r="CQ85" s="37">
        <f t="shared" si="278"/>
        <v>109565.25668306663</v>
      </c>
      <c r="CR85" s="37">
        <f t="shared" si="278"/>
        <v>109795.6619364333</v>
      </c>
      <c r="CS85" s="37">
        <f t="shared" si="278"/>
        <v>110026.06718979997</v>
      </c>
      <c r="CT85" s="37">
        <f t="shared" si="278"/>
        <v>110256.47244316664</v>
      </c>
      <c r="CU85" s="37">
        <f t="shared" si="278"/>
        <v>160866.87769653331</v>
      </c>
      <c r="CV85" s="37">
        <f t="shared" si="278"/>
        <v>161097.28294989996</v>
      </c>
      <c r="CW85" s="37">
        <f t="shared" si="278"/>
        <v>161327.68820326662</v>
      </c>
      <c r="CX85" s="37">
        <f t="shared" si="278"/>
        <v>161558.09345663327</v>
      </c>
      <c r="CY85" s="37">
        <f t="shared" si="278"/>
        <v>161788.49870999993</v>
      </c>
      <c r="CZ85" s="37">
        <f t="shared" si="278"/>
        <v>162018.90396336658</v>
      </c>
      <c r="DA85" s="37">
        <f t="shared" si="278"/>
        <v>162249.30921673324</v>
      </c>
      <c r="DB85" s="37">
        <f t="shared" si="278"/>
        <v>162596.38113676658</v>
      </c>
      <c r="DC85" s="37">
        <f t="shared" si="278"/>
        <v>162826.78639013323</v>
      </c>
      <c r="DD85" s="37">
        <f t="shared" si="278"/>
        <v>163057.19164349989</v>
      </c>
      <c r="DE85" s="37">
        <f t="shared" si="278"/>
        <v>163287.59689686654</v>
      </c>
      <c r="DF85" s="37">
        <f t="shared" si="278"/>
        <v>163518.00215023319</v>
      </c>
      <c r="DG85" s="37">
        <f t="shared" si="278"/>
        <v>214128.40740359988</v>
      </c>
      <c r="DH85" s="37">
        <f t="shared" si="278"/>
        <v>214358.81265696653</v>
      </c>
      <c r="DI85" s="37">
        <f t="shared" si="278"/>
        <v>214589.21791033319</v>
      </c>
      <c r="DJ85" s="37">
        <f t="shared" si="278"/>
        <v>214819.62316369984</v>
      </c>
      <c r="DK85" s="37">
        <f t="shared" si="278"/>
        <v>215050.0284170665</v>
      </c>
      <c r="DL85" s="37">
        <f t="shared" si="278"/>
        <v>215280.43367043315</v>
      </c>
      <c r="DM85" s="37">
        <f t="shared" si="278"/>
        <v>215510.83892379981</v>
      </c>
      <c r="DN85" s="37">
        <f t="shared" si="278"/>
        <v>215741.24417716646</v>
      </c>
      <c r="DO85" s="37">
        <f t="shared" si="278"/>
        <v>215971.64943053311</v>
      </c>
      <c r="DP85" s="37">
        <f t="shared" si="278"/>
        <v>216202.05468389977</v>
      </c>
      <c r="DQ85" s="37">
        <f t="shared" si="278"/>
        <v>216432.45993726642</v>
      </c>
      <c r="DR85" s="37">
        <f t="shared" si="278"/>
        <v>216662.86519063308</v>
      </c>
      <c r="DS85" s="37">
        <f t="shared" si="278"/>
        <v>268693.27044399973</v>
      </c>
      <c r="DT85" s="37">
        <f t="shared" si="278"/>
        <v>268923.67569736642</v>
      </c>
      <c r="DU85" s="37">
        <f t="shared" si="278"/>
        <v>269154.0809507331</v>
      </c>
      <c r="DV85" s="37">
        <f t="shared" si="278"/>
        <v>269384.48620409978</v>
      </c>
      <c r="DW85" s="37">
        <f t="shared" si="278"/>
        <v>269614.89145746647</v>
      </c>
      <c r="DX85" s="37">
        <f t="shared" si="278"/>
        <v>269845.29671083315</v>
      </c>
      <c r="DY85" s="37">
        <f t="shared" si="278"/>
        <v>270075.70196419983</v>
      </c>
      <c r="DZ85" s="37">
        <f t="shared" si="278"/>
        <v>270306.10721756652</v>
      </c>
      <c r="EA85" s="37">
        <f t="shared" si="278"/>
        <v>270536.5124709332</v>
      </c>
      <c r="EB85" s="37">
        <f t="shared" si="278"/>
        <v>270766.91772429988</v>
      </c>
      <c r="EC85" s="37">
        <f t="shared" si="278"/>
        <v>270997.32297766657</v>
      </c>
      <c r="ED85" s="37">
        <f t="shared" si="278"/>
        <v>271227.72823103325</v>
      </c>
      <c r="EE85" s="37">
        <f t="shared" si="278"/>
        <v>323258.13348439994</v>
      </c>
      <c r="EF85" s="37">
        <f t="shared" ref="EF85:GQ85" si="279">EE85+EF84</f>
        <v>323488.53873776662</v>
      </c>
      <c r="EG85" s="37">
        <f t="shared" si="279"/>
        <v>323718.9439911333</v>
      </c>
      <c r="EH85" s="37">
        <f t="shared" si="279"/>
        <v>323949.34924449999</v>
      </c>
      <c r="EI85" s="37">
        <f t="shared" si="279"/>
        <v>324179.75449786667</v>
      </c>
      <c r="EJ85" s="37">
        <f t="shared" si="279"/>
        <v>324410.15975123335</v>
      </c>
      <c r="EK85" s="37">
        <f t="shared" si="279"/>
        <v>324640.56500460004</v>
      </c>
      <c r="EL85" s="37">
        <f t="shared" si="279"/>
        <v>324870.97025796672</v>
      </c>
      <c r="EM85" s="37">
        <f t="shared" si="279"/>
        <v>325101.3755113334</v>
      </c>
      <c r="EN85" s="37">
        <f t="shared" si="279"/>
        <v>325331.78076470009</v>
      </c>
      <c r="EO85" s="37">
        <f t="shared" si="279"/>
        <v>325562.18601806677</v>
      </c>
      <c r="EP85" s="37">
        <f t="shared" si="279"/>
        <v>325792.59127143346</v>
      </c>
      <c r="EQ85" s="37">
        <f t="shared" si="279"/>
        <v>377822.99652480014</v>
      </c>
      <c r="ER85" s="37">
        <f t="shared" si="279"/>
        <v>378053.40177816682</v>
      </c>
      <c r="ES85" s="37">
        <f t="shared" si="279"/>
        <v>378283.80703153351</v>
      </c>
      <c r="ET85" s="37">
        <f t="shared" si="279"/>
        <v>378514.21228490019</v>
      </c>
      <c r="EU85" s="37">
        <f t="shared" si="279"/>
        <v>378744.61753826687</v>
      </c>
      <c r="EV85" s="37">
        <f t="shared" si="279"/>
        <v>378975.02279163356</v>
      </c>
      <c r="EW85" s="37">
        <f t="shared" si="279"/>
        <v>379205.42804500024</v>
      </c>
      <c r="EX85" s="37">
        <f t="shared" si="279"/>
        <v>379435.83329836692</v>
      </c>
      <c r="EY85" s="37">
        <f t="shared" si="279"/>
        <v>379666.23855173361</v>
      </c>
      <c r="EZ85" s="37">
        <f t="shared" si="279"/>
        <v>379896.64380510029</v>
      </c>
      <c r="FA85" s="37">
        <f t="shared" si="279"/>
        <v>380127.04905846698</v>
      </c>
      <c r="FB85" s="37">
        <f t="shared" si="279"/>
        <v>380357.45431183366</v>
      </c>
      <c r="FC85" s="37">
        <f t="shared" si="279"/>
        <v>432387.85956520034</v>
      </c>
      <c r="FD85" s="37">
        <f t="shared" si="279"/>
        <v>434793.26481856703</v>
      </c>
      <c r="FE85" s="37">
        <f t="shared" si="279"/>
        <v>434793.26481856703</v>
      </c>
      <c r="FF85" s="37">
        <f t="shared" si="279"/>
        <v>434793.26481856703</v>
      </c>
      <c r="FG85" s="37">
        <f t="shared" si="279"/>
        <v>434793.26481856703</v>
      </c>
      <c r="FH85" s="37">
        <f t="shared" si="279"/>
        <v>434793.26481856703</v>
      </c>
      <c r="FI85" s="37">
        <f t="shared" si="279"/>
        <v>434793.26481856703</v>
      </c>
      <c r="FJ85" s="37">
        <f t="shared" si="279"/>
        <v>434793.26481856703</v>
      </c>
      <c r="FK85" s="37">
        <f t="shared" si="279"/>
        <v>434793.26481856703</v>
      </c>
      <c r="FL85" s="37">
        <f t="shared" si="279"/>
        <v>434793.26481856703</v>
      </c>
      <c r="FM85" s="37">
        <f t="shared" si="279"/>
        <v>434793.26481856703</v>
      </c>
      <c r="FN85" s="37">
        <f t="shared" si="279"/>
        <v>434793.26481856703</v>
      </c>
      <c r="FO85" s="37">
        <f t="shared" si="279"/>
        <v>434793.26481856703</v>
      </c>
      <c r="FP85" s="37">
        <f t="shared" si="279"/>
        <v>434793.26481856703</v>
      </c>
      <c r="FQ85" s="37">
        <f t="shared" si="279"/>
        <v>434793.26481856703</v>
      </c>
      <c r="FR85" s="37">
        <f t="shared" si="279"/>
        <v>434793.26481856703</v>
      </c>
      <c r="FS85" s="37">
        <f t="shared" si="279"/>
        <v>434793.26481856703</v>
      </c>
      <c r="FT85" s="37">
        <f t="shared" si="279"/>
        <v>434793.26481856703</v>
      </c>
      <c r="FU85" s="37">
        <f t="shared" si="279"/>
        <v>434793.26481856703</v>
      </c>
      <c r="FV85" s="37">
        <f t="shared" si="279"/>
        <v>434793.26481856703</v>
      </c>
      <c r="FW85" s="37">
        <f t="shared" si="279"/>
        <v>434793.26481856703</v>
      </c>
      <c r="FX85" s="37">
        <f t="shared" si="279"/>
        <v>434793.26481856703</v>
      </c>
      <c r="FY85" s="37">
        <f t="shared" si="279"/>
        <v>434793.26481856703</v>
      </c>
      <c r="FZ85" s="37">
        <f t="shared" si="279"/>
        <v>434793.26481856703</v>
      </c>
      <c r="GA85" s="37">
        <f t="shared" si="279"/>
        <v>434793.26481856703</v>
      </c>
      <c r="GB85" s="37">
        <f t="shared" si="279"/>
        <v>434793.26481856703</v>
      </c>
      <c r="GC85" s="37">
        <f t="shared" si="279"/>
        <v>434793.26481856703</v>
      </c>
      <c r="GD85" s="37">
        <f t="shared" si="279"/>
        <v>434793.26481856703</v>
      </c>
      <c r="GE85" s="37">
        <f t="shared" si="279"/>
        <v>434793.26481856703</v>
      </c>
      <c r="GF85" s="37">
        <f t="shared" si="279"/>
        <v>434793.26481856703</v>
      </c>
      <c r="GG85" s="37">
        <f t="shared" si="279"/>
        <v>434793.26481856703</v>
      </c>
      <c r="GH85" s="37">
        <f t="shared" si="279"/>
        <v>434793.26481856703</v>
      </c>
      <c r="GI85" s="37">
        <f t="shared" si="279"/>
        <v>434793.26481856703</v>
      </c>
      <c r="GJ85" s="37">
        <f t="shared" si="279"/>
        <v>434793.26481856703</v>
      </c>
      <c r="GK85" s="37">
        <f t="shared" si="279"/>
        <v>434793.26481856703</v>
      </c>
      <c r="GL85" s="37">
        <f t="shared" si="279"/>
        <v>434793.26481856703</v>
      </c>
      <c r="GM85" s="37">
        <f t="shared" si="279"/>
        <v>434793.26481856703</v>
      </c>
      <c r="GN85" s="37">
        <f t="shared" si="279"/>
        <v>434793.26481856703</v>
      </c>
      <c r="GO85" s="37">
        <f t="shared" si="279"/>
        <v>434793.26481856703</v>
      </c>
      <c r="GP85" s="37">
        <f t="shared" si="279"/>
        <v>434793.26481856703</v>
      </c>
      <c r="GQ85" s="37">
        <f t="shared" si="279"/>
        <v>434793.26481856703</v>
      </c>
      <c r="GR85" s="37">
        <f t="shared" ref="GR85:JC85" si="280">GQ85+GR84</f>
        <v>434793.26481856703</v>
      </c>
      <c r="GS85" s="37">
        <f t="shared" si="280"/>
        <v>434793.26481856703</v>
      </c>
      <c r="GT85" s="37">
        <f t="shared" si="280"/>
        <v>434793.26481856703</v>
      </c>
      <c r="GU85" s="37">
        <f t="shared" si="280"/>
        <v>434793.26481856703</v>
      </c>
      <c r="GV85" s="37">
        <f t="shared" si="280"/>
        <v>434793.26481856703</v>
      </c>
      <c r="GW85" s="37">
        <f t="shared" si="280"/>
        <v>434793.26481856703</v>
      </c>
      <c r="GX85" s="37">
        <f t="shared" si="280"/>
        <v>434793.26481856703</v>
      </c>
      <c r="GY85" s="37">
        <f t="shared" si="280"/>
        <v>434793.26481856703</v>
      </c>
      <c r="GZ85" s="37">
        <f t="shared" si="280"/>
        <v>434793.26481856703</v>
      </c>
      <c r="HA85" s="37">
        <f t="shared" si="280"/>
        <v>434793.26481856703</v>
      </c>
      <c r="HB85" s="37">
        <f t="shared" si="280"/>
        <v>434793.26481856703</v>
      </c>
      <c r="HC85" s="37">
        <f t="shared" si="280"/>
        <v>434793.26481856703</v>
      </c>
      <c r="HD85" s="37">
        <f t="shared" si="280"/>
        <v>434793.26481856703</v>
      </c>
      <c r="HE85" s="37">
        <f t="shared" si="280"/>
        <v>434793.26481856703</v>
      </c>
      <c r="HF85" s="37">
        <f t="shared" si="280"/>
        <v>434793.26481856703</v>
      </c>
      <c r="HG85" s="37">
        <f t="shared" si="280"/>
        <v>434793.26481856703</v>
      </c>
      <c r="HH85" s="37">
        <f t="shared" si="280"/>
        <v>434793.26481856703</v>
      </c>
      <c r="HI85" s="37">
        <f t="shared" si="280"/>
        <v>434793.26481856703</v>
      </c>
      <c r="HJ85" s="37">
        <f t="shared" si="280"/>
        <v>434793.26481856703</v>
      </c>
      <c r="HK85" s="37">
        <f t="shared" si="280"/>
        <v>434793.26481856703</v>
      </c>
      <c r="HL85" s="37">
        <f t="shared" si="280"/>
        <v>434793.26481856703</v>
      </c>
      <c r="HM85" s="37">
        <f t="shared" si="280"/>
        <v>434793.26481856703</v>
      </c>
      <c r="HN85" s="37">
        <f t="shared" si="280"/>
        <v>434793.26481856703</v>
      </c>
      <c r="HO85" s="37">
        <f t="shared" si="280"/>
        <v>434793.26481856703</v>
      </c>
      <c r="HP85" s="37">
        <f t="shared" si="280"/>
        <v>434793.26481856703</v>
      </c>
      <c r="HQ85" s="37">
        <f t="shared" si="280"/>
        <v>434793.26481856703</v>
      </c>
      <c r="HR85" s="37">
        <f t="shared" si="280"/>
        <v>434793.26481856703</v>
      </c>
      <c r="HS85" s="37">
        <f t="shared" si="280"/>
        <v>434793.26481856703</v>
      </c>
      <c r="HT85" s="37">
        <f t="shared" si="280"/>
        <v>434793.26481856703</v>
      </c>
      <c r="HU85" s="37">
        <f t="shared" si="280"/>
        <v>434793.26481856703</v>
      </c>
      <c r="HV85" s="37">
        <f t="shared" si="280"/>
        <v>434793.26481856703</v>
      </c>
      <c r="HW85" s="37">
        <f t="shared" si="280"/>
        <v>434793.26481856703</v>
      </c>
      <c r="HX85" s="37">
        <f t="shared" si="280"/>
        <v>434793.26481856703</v>
      </c>
      <c r="HY85" s="37">
        <f t="shared" si="280"/>
        <v>434793.26481856703</v>
      </c>
      <c r="HZ85" s="37">
        <f t="shared" si="280"/>
        <v>434793.26481856703</v>
      </c>
      <c r="IA85" s="37">
        <f t="shared" si="280"/>
        <v>434793.26481856703</v>
      </c>
      <c r="IB85" s="37">
        <f t="shared" si="280"/>
        <v>434793.26481856703</v>
      </c>
      <c r="IC85" s="37">
        <f t="shared" si="280"/>
        <v>434793.26481856703</v>
      </c>
      <c r="ID85" s="37">
        <f t="shared" si="280"/>
        <v>434793.26481856703</v>
      </c>
      <c r="IE85" s="37">
        <f t="shared" si="280"/>
        <v>434793.26481856703</v>
      </c>
      <c r="IF85" s="37">
        <f t="shared" si="280"/>
        <v>434793.26481856703</v>
      </c>
      <c r="IG85" s="37">
        <f t="shared" si="280"/>
        <v>434793.26481856703</v>
      </c>
      <c r="IH85" s="37">
        <f t="shared" si="280"/>
        <v>434793.26481856703</v>
      </c>
      <c r="II85" s="37">
        <f t="shared" si="280"/>
        <v>434793.26481856703</v>
      </c>
      <c r="IJ85" s="37">
        <f t="shared" si="280"/>
        <v>434793.26481856703</v>
      </c>
      <c r="IK85" s="37">
        <f t="shared" si="280"/>
        <v>434793.26481856703</v>
      </c>
      <c r="IL85" s="37">
        <f t="shared" si="280"/>
        <v>434793.26481856703</v>
      </c>
      <c r="IM85" s="37">
        <f t="shared" si="280"/>
        <v>434793.26481856703</v>
      </c>
      <c r="IN85" s="37">
        <f t="shared" si="280"/>
        <v>434793.26481856703</v>
      </c>
      <c r="IO85" s="37">
        <f t="shared" si="280"/>
        <v>434793.26481856703</v>
      </c>
      <c r="IP85" s="37">
        <f t="shared" si="280"/>
        <v>434793.26481856703</v>
      </c>
      <c r="IQ85" s="37">
        <f t="shared" si="280"/>
        <v>434793.26481856703</v>
      </c>
      <c r="IR85" s="37">
        <f t="shared" si="280"/>
        <v>434793.26481856703</v>
      </c>
      <c r="IS85" s="37">
        <f t="shared" si="280"/>
        <v>434793.26481856703</v>
      </c>
      <c r="IT85" s="37">
        <f t="shared" si="280"/>
        <v>434793.26481856703</v>
      </c>
      <c r="IU85" s="37">
        <f t="shared" si="280"/>
        <v>434793.26481856703</v>
      </c>
      <c r="IV85" s="37">
        <f t="shared" si="280"/>
        <v>434793.26481856703</v>
      </c>
      <c r="IW85" s="37">
        <f t="shared" si="280"/>
        <v>434793.26481856703</v>
      </c>
      <c r="IX85" s="37">
        <f t="shared" si="280"/>
        <v>434793.26481856703</v>
      </c>
      <c r="IY85" s="37">
        <f t="shared" si="280"/>
        <v>434793.26481856703</v>
      </c>
      <c r="IZ85" s="37">
        <f t="shared" si="280"/>
        <v>434793.26481856703</v>
      </c>
      <c r="JA85" s="37">
        <f t="shared" si="280"/>
        <v>434793.26481856703</v>
      </c>
      <c r="JB85" s="37">
        <f t="shared" si="280"/>
        <v>434793.26481856703</v>
      </c>
      <c r="JC85" s="37">
        <f t="shared" si="280"/>
        <v>434793.26481856703</v>
      </c>
      <c r="JD85" s="37">
        <f t="shared" ref="JD85:KG85" si="281">JC85+JD84</f>
        <v>434793.26481856703</v>
      </c>
      <c r="JE85" s="37">
        <f t="shared" si="281"/>
        <v>434793.26481856703</v>
      </c>
      <c r="JF85" s="37">
        <f t="shared" si="281"/>
        <v>434793.26481856703</v>
      </c>
      <c r="JG85" s="37">
        <f t="shared" si="281"/>
        <v>434793.26481856703</v>
      </c>
      <c r="JH85" s="37">
        <f t="shared" si="281"/>
        <v>434793.26481856703</v>
      </c>
      <c r="JI85" s="37">
        <f t="shared" si="281"/>
        <v>434793.26481856703</v>
      </c>
      <c r="JJ85" s="37">
        <f t="shared" si="281"/>
        <v>434793.26481856703</v>
      </c>
      <c r="JK85" s="37">
        <f t="shared" si="281"/>
        <v>434793.26481856703</v>
      </c>
      <c r="JL85" s="37">
        <f t="shared" si="281"/>
        <v>434793.26481856703</v>
      </c>
      <c r="JM85" s="37">
        <f t="shared" si="281"/>
        <v>434793.26481856703</v>
      </c>
      <c r="JN85" s="37">
        <f t="shared" si="281"/>
        <v>434793.26481856703</v>
      </c>
      <c r="JO85" s="37">
        <f t="shared" si="281"/>
        <v>434793.26481856703</v>
      </c>
      <c r="JP85" s="37">
        <f t="shared" si="281"/>
        <v>434793.26481856703</v>
      </c>
      <c r="JQ85" s="37">
        <f t="shared" si="281"/>
        <v>434793.26481856703</v>
      </c>
      <c r="JR85" s="37">
        <f t="shared" si="281"/>
        <v>434793.26481856703</v>
      </c>
      <c r="JS85" s="37">
        <f t="shared" si="281"/>
        <v>434793.26481856703</v>
      </c>
      <c r="JT85" s="37">
        <f t="shared" si="281"/>
        <v>434793.26481856703</v>
      </c>
      <c r="JU85" s="37">
        <f t="shared" si="281"/>
        <v>434793.26481856703</v>
      </c>
      <c r="JV85" s="37">
        <f t="shared" si="281"/>
        <v>434793.26481856703</v>
      </c>
      <c r="JW85" s="37">
        <f t="shared" si="281"/>
        <v>434793.26481856703</v>
      </c>
      <c r="JX85" s="37">
        <f t="shared" si="281"/>
        <v>434793.26481856703</v>
      </c>
      <c r="JY85" s="37">
        <f t="shared" si="281"/>
        <v>434793.26481856703</v>
      </c>
      <c r="JZ85" s="37">
        <f t="shared" si="281"/>
        <v>434793.26481856703</v>
      </c>
      <c r="KA85" s="37">
        <f t="shared" si="281"/>
        <v>434793.26481856703</v>
      </c>
      <c r="KB85" s="37">
        <f t="shared" si="281"/>
        <v>434793.26481856703</v>
      </c>
      <c r="KC85" s="37">
        <f t="shared" si="281"/>
        <v>434793.26481856703</v>
      </c>
      <c r="KD85" s="37">
        <f t="shared" si="281"/>
        <v>434793.26481856703</v>
      </c>
      <c r="KE85" s="37">
        <f t="shared" si="281"/>
        <v>434793.26481856703</v>
      </c>
      <c r="KF85" s="37">
        <f t="shared" si="281"/>
        <v>434793.26481856703</v>
      </c>
      <c r="KG85" s="38">
        <f t="shared" si="281"/>
        <v>434793.26481856703</v>
      </c>
    </row>
    <row r="86" spans="1:293" s="50" customFormat="1" ht="16" outlineLevel="1" thickBot="1">
      <c r="B86" s="479" t="s">
        <v>718</v>
      </c>
      <c r="C86" s="480"/>
      <c r="D86" s="65">
        <f t="shared" si="261"/>
        <v>1.5369002736379114E-2</v>
      </c>
      <c r="E86" s="113">
        <f t="shared" ref="E86:J86" si="282">E85/E81</f>
        <v>0.70764051296548536</v>
      </c>
      <c r="F86" s="114">
        <f t="shared" si="282"/>
        <v>-3.0473901981444844</v>
      </c>
      <c r="G86" s="114">
        <f t="shared" si="282"/>
        <v>-2.4776798334661154</v>
      </c>
      <c r="H86" s="114">
        <f t="shared" si="282"/>
        <v>-1.6084140731412717</v>
      </c>
      <c r="I86" s="114">
        <f t="shared" si="282"/>
        <v>-1.0867312585130173</v>
      </c>
      <c r="J86" s="114">
        <f t="shared" si="282"/>
        <v>-0.73894271542751455</v>
      </c>
      <c r="K86" s="114">
        <f>K85/K81</f>
        <v>-0.49052232750929825</v>
      </c>
      <c r="L86" s="114">
        <f t="shared" ref="L86:BW86" si="283">L85/L81</f>
        <v>-0.30420703657063597</v>
      </c>
      <c r="M86" s="114">
        <f t="shared" si="283"/>
        <v>-0.15929514361834307</v>
      </c>
      <c r="N86" s="114">
        <f t="shared" si="283"/>
        <v>-4.3365629256508741E-2</v>
      </c>
      <c r="O86" s="114">
        <f t="shared" si="283"/>
        <v>5.1485791584992065E-2</v>
      </c>
      <c r="P86" s="114">
        <f t="shared" si="283"/>
        <v>-0.12672509059134976</v>
      </c>
      <c r="Q86" s="114">
        <f t="shared" si="283"/>
        <v>-0.16523013102001355</v>
      </c>
      <c r="R86" s="114">
        <f t="shared" si="283"/>
        <v>-8.845667534399429E-2</v>
      </c>
      <c r="S86" s="114">
        <f t="shared" si="283"/>
        <v>-2.1174598854918115E-2</v>
      </c>
      <c r="T86" s="114">
        <f t="shared" si="283"/>
        <v>3.8254023539926303E-2</v>
      </c>
      <c r="U86" s="114">
        <f t="shared" si="283"/>
        <v>9.1162579839838803E-2</v>
      </c>
      <c r="V86" s="114">
        <f t="shared" si="283"/>
        <v>0.13855336582609287</v>
      </c>
      <c r="W86" s="114">
        <f t="shared" si="283"/>
        <v>0.18124676559855635</v>
      </c>
      <c r="X86" s="114">
        <f t="shared" si="283"/>
        <v>0.21990820944451231</v>
      </c>
      <c r="Y86" s="114">
        <f t="shared" si="283"/>
        <v>0.25508310873233386</v>
      </c>
      <c r="Z86" s="114">
        <f t="shared" si="283"/>
        <v>0.28722274715319623</v>
      </c>
      <c r="AA86" s="114">
        <f t="shared" si="283"/>
        <v>0.31670374667622236</v>
      </c>
      <c r="AB86" s="114">
        <f t="shared" si="283"/>
        <v>0.23663998923935681</v>
      </c>
      <c r="AC86" s="114">
        <f t="shared" si="283"/>
        <v>-3.4719256699923838E-2</v>
      </c>
      <c r="AD86" s="114">
        <f t="shared" si="283"/>
        <v>3.1043897816951794E-3</v>
      </c>
      <c r="AE86" s="114">
        <f t="shared" si="283"/>
        <v>3.8260304783440079E-2</v>
      </c>
      <c r="AF86" s="114">
        <f t="shared" si="283"/>
        <v>7.1021109988033349E-2</v>
      </c>
      <c r="AG86" s="114">
        <f t="shared" si="283"/>
        <v>0.10162350429751135</v>
      </c>
      <c r="AH86" s="114">
        <f t="shared" si="283"/>
        <v>0.13027399197276399</v>
      </c>
      <c r="AI86" s="114">
        <f t="shared" si="283"/>
        <v>0.15715354857751221</v>
      </c>
      <c r="AJ86" s="114">
        <f t="shared" si="283"/>
        <v>0.18242144763345985</v>
      </c>
      <c r="AK86" s="114">
        <f t="shared" si="283"/>
        <v>0.20621841898881213</v>
      </c>
      <c r="AL86" s="114">
        <f t="shared" si="283"/>
        <v>0.22866927121014821</v>
      </c>
      <c r="AM86" s="114">
        <f t="shared" si="283"/>
        <v>0.24144206684991151</v>
      </c>
      <c r="AN86" s="114">
        <f t="shared" si="283"/>
        <v>-5.8623743483460805E-2</v>
      </c>
      <c r="AO86" s="114">
        <f t="shared" si="283"/>
        <v>-2.8048440513540253E-2</v>
      </c>
      <c r="AP86" s="114">
        <f t="shared" si="283"/>
        <v>8.1028153437809282E-4</v>
      </c>
      <c r="AQ86" s="114">
        <f t="shared" si="283"/>
        <v>2.8093035762718759E-2</v>
      </c>
      <c r="AR86" s="114">
        <f t="shared" si="283"/>
        <v>5.3925485773294077E-2</v>
      </c>
      <c r="AS86" s="114">
        <f t="shared" si="283"/>
        <v>7.8420280953320431E-2</v>
      </c>
      <c r="AT86" s="114">
        <f t="shared" si="283"/>
        <v>0.10167869871012455</v>
      </c>
      <c r="AU86" s="114">
        <f t="shared" si="283"/>
        <v>0.12379204415140986</v>
      </c>
      <c r="AV86" s="114">
        <f t="shared" si="283"/>
        <v>0.144842848002497</v>
      </c>
      <c r="AW86" s="115">
        <f t="shared" si="283"/>
        <v>0.164905895895815</v>
      </c>
      <c r="AX86" s="114">
        <f t="shared" si="283"/>
        <v>0.18488562124527616</v>
      </c>
      <c r="AY86" s="114">
        <f t="shared" si="283"/>
        <v>0.20393165078675082</v>
      </c>
      <c r="AZ86" s="114">
        <f t="shared" si="283"/>
        <v>0.21160186927562513</v>
      </c>
      <c r="BA86" s="115">
        <f t="shared" si="283"/>
        <v>0.22464228483358237</v>
      </c>
      <c r="BB86" s="114">
        <f t="shared" si="283"/>
        <v>0.22581351342174555</v>
      </c>
      <c r="BC86" s="115">
        <f t="shared" si="283"/>
        <v>0.2269812089119688</v>
      </c>
      <c r="BD86" s="115">
        <f t="shared" si="283"/>
        <v>0.11336007102112436</v>
      </c>
      <c r="BE86" s="115">
        <f t="shared" si="283"/>
        <v>0.1146933566328259</v>
      </c>
      <c r="BF86" s="115">
        <f t="shared" si="283"/>
        <v>-7.1243549074207534E-3</v>
      </c>
      <c r="BG86" s="115">
        <f t="shared" si="283"/>
        <v>-5.6144318254610099E-3</v>
      </c>
      <c r="BH86" s="115">
        <f t="shared" si="283"/>
        <v>-4.1090294459266881E-3</v>
      </c>
      <c r="BI86" s="115">
        <f t="shared" si="283"/>
        <v>-2.9325037673958382E-3</v>
      </c>
      <c r="BJ86" s="115">
        <f t="shared" si="283"/>
        <v>-1.4355979564760252E-3</v>
      </c>
      <c r="BK86" s="115">
        <f t="shared" si="283"/>
        <v>1.2048760739859136E-2</v>
      </c>
      <c r="BL86" s="115">
        <f t="shared" si="283"/>
        <v>1.3157993296249528E-2</v>
      </c>
      <c r="BM86" s="115">
        <f t="shared" si="283"/>
        <v>1.4264737841240785E-2</v>
      </c>
      <c r="BN86" s="208">
        <f t="shared" si="283"/>
        <v>1.5369002736379114E-2</v>
      </c>
      <c r="BO86" s="114">
        <f t="shared" si="283"/>
        <v>1.6470796305784727E-2</v>
      </c>
      <c r="BP86" s="114">
        <f t="shared" si="283"/>
        <v>1.7361571909519195E-2</v>
      </c>
      <c r="BQ86" s="114">
        <f t="shared" si="283"/>
        <v>1.8250735434683755E-2</v>
      </c>
      <c r="BR86" s="114">
        <f t="shared" si="283"/>
        <v>1.9138291253503883E-2</v>
      </c>
      <c r="BS86" s="114">
        <f t="shared" si="283"/>
        <v>2.0024243722408394E-2</v>
      </c>
      <c r="BT86" s="114">
        <f t="shared" si="283"/>
        <v>2.0908597182100728E-2</v>
      </c>
      <c r="BU86" s="114">
        <f t="shared" si="283"/>
        <v>2.1653521413766183E-2</v>
      </c>
      <c r="BV86" s="114">
        <f t="shared" si="283"/>
        <v>2.2692176384671726E-2</v>
      </c>
      <c r="BW86" s="114">
        <f t="shared" si="283"/>
        <v>0.21450310918172791</v>
      </c>
      <c r="BX86" s="114">
        <f t="shared" ref="BX86:EI86" si="284">BX85/BX81</f>
        <v>0.21517278677189175</v>
      </c>
      <c r="BY86" s="114">
        <f t="shared" si="284"/>
        <v>0.21584132346369436</v>
      </c>
      <c r="BZ86" s="114">
        <f t="shared" si="284"/>
        <v>0.21637608446544351</v>
      </c>
      <c r="CA86" s="114">
        <f t="shared" si="284"/>
        <v>0.21691011659827311</v>
      </c>
      <c r="CB86" s="114">
        <f t="shared" si="284"/>
        <v>0.21744342135131972</v>
      </c>
      <c r="CC86" s="114">
        <f t="shared" si="284"/>
        <v>0.21797600020966615</v>
      </c>
      <c r="CD86" s="114">
        <f t="shared" si="284"/>
        <v>0.2185078546543551</v>
      </c>
      <c r="CE86" s="114">
        <f t="shared" si="284"/>
        <v>0.21903898616240303</v>
      </c>
      <c r="CF86" s="114">
        <f t="shared" si="284"/>
        <v>0.21956939620681376</v>
      </c>
      <c r="CG86" s="114">
        <f t="shared" si="284"/>
        <v>0.22009908625659216</v>
      </c>
      <c r="CH86" s="114">
        <f t="shared" si="284"/>
        <v>0.22062805777675759</v>
      </c>
      <c r="CI86" s="114">
        <f t="shared" si="284"/>
        <v>0.34756887398293362</v>
      </c>
      <c r="CJ86" s="114">
        <f t="shared" si="284"/>
        <v>0.34793910339983619</v>
      </c>
      <c r="CK86" s="114">
        <f t="shared" si="284"/>
        <v>0.34830891287330573</v>
      </c>
      <c r="CL86" s="114">
        <f t="shared" si="284"/>
        <v>0.34867830311743681</v>
      </c>
      <c r="CM86" s="114">
        <f t="shared" si="284"/>
        <v>0.34916059378197778</v>
      </c>
      <c r="CN86" s="114">
        <f t="shared" si="284"/>
        <v>0.34964217072187287</v>
      </c>
      <c r="CO86" s="114">
        <f t="shared" si="284"/>
        <v>0.35012303552027391</v>
      </c>
      <c r="CP86" s="114">
        <f t="shared" si="284"/>
        <v>0.35060318975565385</v>
      </c>
      <c r="CQ86" s="114">
        <f t="shared" si="284"/>
        <v>0.35108263500182424</v>
      </c>
      <c r="CR86" s="114">
        <f t="shared" si="284"/>
        <v>0.35156137282795236</v>
      </c>
      <c r="CS86" s="114">
        <f t="shared" si="284"/>
        <v>0.35203940479857826</v>
      </c>
      <c r="CT86" s="114">
        <f t="shared" si="284"/>
        <v>0.35251673247363169</v>
      </c>
      <c r="CU86" s="114">
        <f t="shared" si="284"/>
        <v>0.44269616335463935</v>
      </c>
      <c r="CV86" s="114">
        <f t="shared" si="284"/>
        <v>0.44304930444471724</v>
      </c>
      <c r="CW86" s="114">
        <f t="shared" si="284"/>
        <v>0.44340199827551402</v>
      </c>
      <c r="CX86" s="114">
        <f t="shared" si="284"/>
        <v>0.44375424569618427</v>
      </c>
      <c r="CY86" s="114">
        <f t="shared" si="284"/>
        <v>0.4441060475537344</v>
      </c>
      <c r="CZ86" s="114">
        <f t="shared" si="284"/>
        <v>0.44445740469302947</v>
      </c>
      <c r="DA86" s="114">
        <f t="shared" si="284"/>
        <v>0.44480831795679987</v>
      </c>
      <c r="DB86" s="114">
        <f t="shared" si="284"/>
        <v>0.44533608156143073</v>
      </c>
      <c r="DC86" s="114">
        <f t="shared" si="284"/>
        <v>0.44568588600491582</v>
      </c>
      <c r="DD86" s="114">
        <f t="shared" si="284"/>
        <v>0.44603524951101997</v>
      </c>
      <c r="DE86" s="114">
        <f t="shared" si="284"/>
        <v>0.44638417291293719</v>
      </c>
      <c r="DF86" s="114">
        <f t="shared" si="284"/>
        <v>0.44673265704176357</v>
      </c>
      <c r="DG86" s="114">
        <f t="shared" si="284"/>
        <v>0.51393933391784552</v>
      </c>
      <c r="DH86" s="114">
        <f t="shared" si="284"/>
        <v>0.51420797988411127</v>
      </c>
      <c r="DI86" s="114">
        <f t="shared" si="284"/>
        <v>0.51447632905290508</v>
      </c>
      <c r="DJ86" s="114">
        <f t="shared" si="284"/>
        <v>0.51474438191580385</v>
      </c>
      <c r="DK86" s="114">
        <f t="shared" si="284"/>
        <v>0.51501213896329934</v>
      </c>
      <c r="DL86" s="114">
        <f t="shared" si="284"/>
        <v>0.51527960068480183</v>
      </c>
      <c r="DM86" s="114">
        <f t="shared" si="284"/>
        <v>0.51554676756864204</v>
      </c>
      <c r="DN86" s="114">
        <f t="shared" si="284"/>
        <v>0.51581364010207487</v>
      </c>
      <c r="DO86" s="114">
        <f t="shared" si="284"/>
        <v>0.51608021877128241</v>
      </c>
      <c r="DP86" s="114">
        <f t="shared" si="284"/>
        <v>0.51634650406137617</v>
      </c>
      <c r="DQ86" s="114">
        <f t="shared" si="284"/>
        <v>0.51661249645640073</v>
      </c>
      <c r="DR86" s="114">
        <f t="shared" si="284"/>
        <v>0.51687819643933641</v>
      </c>
      <c r="DS86" s="114">
        <f t="shared" si="284"/>
        <v>0.57022431002630769</v>
      </c>
      <c r="DT86" s="114">
        <f t="shared" si="284"/>
        <v>0.57043435430551603</v>
      </c>
      <c r="DU86" s="114">
        <f t="shared" si="284"/>
        <v>0.57064419337512917</v>
      </c>
      <c r="DV86" s="114">
        <f t="shared" si="284"/>
        <v>0.57085382753572955</v>
      </c>
      <c r="DW86" s="114">
        <f t="shared" si="284"/>
        <v>0.57106325708731309</v>
      </c>
      <c r="DX86" s="114">
        <f t="shared" si="284"/>
        <v>0.57127248232928984</v>
      </c>
      <c r="DY86" s="114">
        <f t="shared" si="284"/>
        <v>0.57148150356048655</v>
      </c>
      <c r="DZ86" s="114">
        <f t="shared" si="284"/>
        <v>0.57169032107914708</v>
      </c>
      <c r="EA86" s="114">
        <f t="shared" si="284"/>
        <v>0.57189893518293433</v>
      </c>
      <c r="EB86" s="114">
        <f t="shared" si="284"/>
        <v>0.57210734616893189</v>
      </c>
      <c r="EC86" s="114">
        <f t="shared" si="284"/>
        <v>0.57231555433364456</v>
      </c>
      <c r="ED86" s="114">
        <f t="shared" si="284"/>
        <v>0.57252355997300064</v>
      </c>
      <c r="EE86" s="114">
        <f t="shared" si="284"/>
        <v>0.61482670480993806</v>
      </c>
      <c r="EF86" s="114">
        <f t="shared" si="284"/>
        <v>0.61499542285376985</v>
      </c>
      <c r="EG86" s="114">
        <f t="shared" si="284"/>
        <v>0.6151639931546754</v>
      </c>
      <c r="EH86" s="114">
        <f t="shared" si="284"/>
        <v>0.61533241590663301</v>
      </c>
      <c r="EI86" s="114">
        <f t="shared" si="284"/>
        <v>0.61550069130328144</v>
      </c>
      <c r="EJ86" s="114">
        <f t="shared" ref="EJ86:GU86" si="285">EJ85/EJ81</f>
        <v>0.61566881953792085</v>
      </c>
      <c r="EK86" s="114">
        <f t="shared" si="285"/>
        <v>0.61583680080351333</v>
      </c>
      <c r="EL86" s="114">
        <f t="shared" si="285"/>
        <v>0.6160046352926839</v>
      </c>
      <c r="EM86" s="114">
        <f t="shared" si="285"/>
        <v>0.61617232319772119</v>
      </c>
      <c r="EN86" s="114">
        <f t="shared" si="285"/>
        <v>0.61633986471057778</v>
      </c>
      <c r="EO86" s="114">
        <f t="shared" si="285"/>
        <v>0.61650726002287148</v>
      </c>
      <c r="EP86" s="114">
        <f t="shared" si="285"/>
        <v>0.61667450932588586</v>
      </c>
      <c r="EQ86" s="114">
        <f t="shared" si="285"/>
        <v>0.65104180817199053</v>
      </c>
      <c r="ER86" s="114">
        <f t="shared" si="285"/>
        <v>0.65118029672447353</v>
      </c>
      <c r="ES86" s="114">
        <f t="shared" si="285"/>
        <v>0.65131867539863197</v>
      </c>
      <c r="ET86" s="114">
        <f t="shared" si="285"/>
        <v>0.65145694432518197</v>
      </c>
      <c r="EU86" s="114">
        <f t="shared" si="285"/>
        <v>0.65159510363463258</v>
      </c>
      <c r="EV86" s="114">
        <f t="shared" si="285"/>
        <v>0.65173315345728555</v>
      </c>
      <c r="EW86" s="114">
        <f t="shared" si="285"/>
        <v>0.65187109392323672</v>
      </c>
      <c r="EX86" s="114">
        <f t="shared" si="285"/>
        <v>0.65200892516237552</v>
      </c>
      <c r="EY86" s="114">
        <f t="shared" si="285"/>
        <v>0.65214664730438587</v>
      </c>
      <c r="EZ86" s="114">
        <f t="shared" si="285"/>
        <v>0.65228426047874655</v>
      </c>
      <c r="FA86" s="114">
        <f t="shared" si="285"/>
        <v>0.65242176481473135</v>
      </c>
      <c r="FB86" s="114">
        <f t="shared" si="285"/>
        <v>0.65255916044141005</v>
      </c>
      <c r="FC86" s="114">
        <f t="shared" si="285"/>
        <v>0.68103209036653778</v>
      </c>
      <c r="FD86" s="114">
        <f t="shared" si="285"/>
        <v>0.68223598106688443</v>
      </c>
      <c r="FE86" s="114">
        <f t="shared" si="285"/>
        <v>0.68223598106688443</v>
      </c>
      <c r="FF86" s="114">
        <f t="shared" si="285"/>
        <v>0.68223598106688443</v>
      </c>
      <c r="FG86" s="114">
        <f t="shared" si="285"/>
        <v>0.68223598106688443</v>
      </c>
      <c r="FH86" s="114">
        <f t="shared" si="285"/>
        <v>0.68223598106688443</v>
      </c>
      <c r="FI86" s="114">
        <f t="shared" si="285"/>
        <v>0.68223598106688443</v>
      </c>
      <c r="FJ86" s="114">
        <f t="shared" si="285"/>
        <v>0.68223598106688443</v>
      </c>
      <c r="FK86" s="114">
        <f t="shared" si="285"/>
        <v>0.68223598106688443</v>
      </c>
      <c r="FL86" s="114">
        <f t="shared" si="285"/>
        <v>0.68223598106688443</v>
      </c>
      <c r="FM86" s="114">
        <f t="shared" si="285"/>
        <v>0.68223598106688443</v>
      </c>
      <c r="FN86" s="114">
        <f t="shared" si="285"/>
        <v>0.68223598106688443</v>
      </c>
      <c r="FO86" s="114">
        <f t="shared" si="285"/>
        <v>0.68223598106688443</v>
      </c>
      <c r="FP86" s="114">
        <f t="shared" si="285"/>
        <v>0.68223598106688443</v>
      </c>
      <c r="FQ86" s="114">
        <f t="shared" si="285"/>
        <v>0.68223598106688443</v>
      </c>
      <c r="FR86" s="114">
        <f t="shared" si="285"/>
        <v>0.68223598106688443</v>
      </c>
      <c r="FS86" s="114">
        <f t="shared" si="285"/>
        <v>0.68223598106688443</v>
      </c>
      <c r="FT86" s="114">
        <f t="shared" si="285"/>
        <v>0.68223598106688443</v>
      </c>
      <c r="FU86" s="114">
        <f t="shared" si="285"/>
        <v>0.68223598106688443</v>
      </c>
      <c r="FV86" s="114">
        <f t="shared" si="285"/>
        <v>0.68223598106688443</v>
      </c>
      <c r="FW86" s="114">
        <f t="shared" si="285"/>
        <v>0.68223598106688443</v>
      </c>
      <c r="FX86" s="114">
        <f t="shared" si="285"/>
        <v>0.68223598106688443</v>
      </c>
      <c r="FY86" s="114">
        <f t="shared" si="285"/>
        <v>0.68223598106688443</v>
      </c>
      <c r="FZ86" s="114">
        <f t="shared" si="285"/>
        <v>0.68223598106688443</v>
      </c>
      <c r="GA86" s="114">
        <f t="shared" si="285"/>
        <v>0.68223598106688443</v>
      </c>
      <c r="GB86" s="114">
        <f t="shared" si="285"/>
        <v>0.68223598106688443</v>
      </c>
      <c r="GC86" s="114">
        <f t="shared" si="285"/>
        <v>0.68223598106688443</v>
      </c>
      <c r="GD86" s="114">
        <f t="shared" si="285"/>
        <v>0.68223598106688443</v>
      </c>
      <c r="GE86" s="114">
        <f t="shared" si="285"/>
        <v>0.68223598106688443</v>
      </c>
      <c r="GF86" s="114">
        <f t="shared" si="285"/>
        <v>0.68223598106688443</v>
      </c>
      <c r="GG86" s="114">
        <f t="shared" si="285"/>
        <v>0.68223598106688443</v>
      </c>
      <c r="GH86" s="114">
        <f t="shared" si="285"/>
        <v>0.68223598106688443</v>
      </c>
      <c r="GI86" s="114">
        <f t="shared" si="285"/>
        <v>0.68223598106688443</v>
      </c>
      <c r="GJ86" s="114">
        <f t="shared" si="285"/>
        <v>0.68223598106688443</v>
      </c>
      <c r="GK86" s="114">
        <f t="shared" si="285"/>
        <v>0.68223598106688443</v>
      </c>
      <c r="GL86" s="114">
        <f t="shared" si="285"/>
        <v>0.68223598106688443</v>
      </c>
      <c r="GM86" s="114">
        <f t="shared" si="285"/>
        <v>0.68223598106688443</v>
      </c>
      <c r="GN86" s="114">
        <f t="shared" si="285"/>
        <v>0.68223598106688443</v>
      </c>
      <c r="GO86" s="114">
        <f t="shared" si="285"/>
        <v>0.68223598106688443</v>
      </c>
      <c r="GP86" s="114">
        <f t="shared" si="285"/>
        <v>0.68223598106688443</v>
      </c>
      <c r="GQ86" s="114">
        <f t="shared" si="285"/>
        <v>0.68223598106688443</v>
      </c>
      <c r="GR86" s="114">
        <f t="shared" si="285"/>
        <v>0.68223598106688443</v>
      </c>
      <c r="GS86" s="114">
        <f t="shared" si="285"/>
        <v>0.68223598106688443</v>
      </c>
      <c r="GT86" s="114">
        <f t="shared" si="285"/>
        <v>0.68223598106688443</v>
      </c>
      <c r="GU86" s="114">
        <f t="shared" si="285"/>
        <v>0.68223598106688443</v>
      </c>
      <c r="GV86" s="114">
        <f t="shared" ref="GV86:JG86" si="286">GV85/GV81</f>
        <v>0.68223598106688443</v>
      </c>
      <c r="GW86" s="114">
        <f t="shared" si="286"/>
        <v>0.68223598106688443</v>
      </c>
      <c r="GX86" s="114">
        <f t="shared" si="286"/>
        <v>0.68223598106688443</v>
      </c>
      <c r="GY86" s="114">
        <f t="shared" si="286"/>
        <v>0.68223598106688443</v>
      </c>
      <c r="GZ86" s="114">
        <f t="shared" si="286"/>
        <v>0.68223598106688443</v>
      </c>
      <c r="HA86" s="114">
        <f t="shared" si="286"/>
        <v>0.68223598106688443</v>
      </c>
      <c r="HB86" s="114">
        <f t="shared" si="286"/>
        <v>0.68223598106688443</v>
      </c>
      <c r="HC86" s="114">
        <f t="shared" si="286"/>
        <v>0.68223598106688443</v>
      </c>
      <c r="HD86" s="114">
        <f t="shared" si="286"/>
        <v>0.68223598106688443</v>
      </c>
      <c r="HE86" s="114">
        <f t="shared" si="286"/>
        <v>0.68223598106688443</v>
      </c>
      <c r="HF86" s="114">
        <f t="shared" si="286"/>
        <v>0.68223598106688443</v>
      </c>
      <c r="HG86" s="114">
        <f t="shared" si="286"/>
        <v>0.68223598106688443</v>
      </c>
      <c r="HH86" s="114">
        <f t="shared" si="286"/>
        <v>0.68223598106688443</v>
      </c>
      <c r="HI86" s="114">
        <f t="shared" si="286"/>
        <v>0.68223598106688443</v>
      </c>
      <c r="HJ86" s="114">
        <f t="shared" si="286"/>
        <v>0.68223598106688443</v>
      </c>
      <c r="HK86" s="114">
        <f t="shared" si="286"/>
        <v>0.68223598106688443</v>
      </c>
      <c r="HL86" s="114">
        <f t="shared" si="286"/>
        <v>0.68223598106688443</v>
      </c>
      <c r="HM86" s="114">
        <f t="shared" si="286"/>
        <v>0.68223598106688443</v>
      </c>
      <c r="HN86" s="114">
        <f t="shared" si="286"/>
        <v>0.68223598106688443</v>
      </c>
      <c r="HO86" s="114">
        <f t="shared" si="286"/>
        <v>0.68223598106688443</v>
      </c>
      <c r="HP86" s="114">
        <f t="shared" si="286"/>
        <v>0.68223598106688443</v>
      </c>
      <c r="HQ86" s="114">
        <f t="shared" si="286"/>
        <v>0.68223598106688443</v>
      </c>
      <c r="HR86" s="114">
        <f t="shared" si="286"/>
        <v>0.68223598106688443</v>
      </c>
      <c r="HS86" s="114">
        <f t="shared" si="286"/>
        <v>0.68223598106688443</v>
      </c>
      <c r="HT86" s="114">
        <f t="shared" si="286"/>
        <v>0.68223598106688443</v>
      </c>
      <c r="HU86" s="114">
        <f t="shared" si="286"/>
        <v>0.68223598106688443</v>
      </c>
      <c r="HV86" s="114">
        <f t="shared" si="286"/>
        <v>0.68223598106688443</v>
      </c>
      <c r="HW86" s="114">
        <f t="shared" si="286"/>
        <v>0.68223598106688443</v>
      </c>
      <c r="HX86" s="114">
        <f t="shared" si="286"/>
        <v>0.68223598106688443</v>
      </c>
      <c r="HY86" s="114">
        <f t="shared" si="286"/>
        <v>0.68223598106688443</v>
      </c>
      <c r="HZ86" s="114">
        <f t="shared" si="286"/>
        <v>0.68223598106688443</v>
      </c>
      <c r="IA86" s="114">
        <f t="shared" si="286"/>
        <v>0.68223598106688443</v>
      </c>
      <c r="IB86" s="114">
        <f t="shared" si="286"/>
        <v>0.68223598106688443</v>
      </c>
      <c r="IC86" s="114">
        <f t="shared" si="286"/>
        <v>0.68223598106688443</v>
      </c>
      <c r="ID86" s="114">
        <f t="shared" si="286"/>
        <v>0.68223598106688443</v>
      </c>
      <c r="IE86" s="114">
        <f t="shared" si="286"/>
        <v>0.68223598106688443</v>
      </c>
      <c r="IF86" s="114">
        <f t="shared" si="286"/>
        <v>0.68223598106688443</v>
      </c>
      <c r="IG86" s="114">
        <f t="shared" si="286"/>
        <v>0.68223598106688443</v>
      </c>
      <c r="IH86" s="114">
        <f t="shared" si="286"/>
        <v>0.68223598106688443</v>
      </c>
      <c r="II86" s="114">
        <f t="shared" si="286"/>
        <v>0.68223598106688443</v>
      </c>
      <c r="IJ86" s="114">
        <f t="shared" si="286"/>
        <v>0.68223598106688443</v>
      </c>
      <c r="IK86" s="114">
        <f t="shared" si="286"/>
        <v>0.68223598106688443</v>
      </c>
      <c r="IL86" s="114">
        <f t="shared" si="286"/>
        <v>0.68223598106688443</v>
      </c>
      <c r="IM86" s="114">
        <f t="shared" si="286"/>
        <v>0.68223598106688443</v>
      </c>
      <c r="IN86" s="114">
        <f t="shared" si="286"/>
        <v>0.68223598106688443</v>
      </c>
      <c r="IO86" s="114">
        <f t="shared" si="286"/>
        <v>0.68223598106688443</v>
      </c>
      <c r="IP86" s="114">
        <f t="shared" si="286"/>
        <v>0.68223598106688443</v>
      </c>
      <c r="IQ86" s="114">
        <f t="shared" si="286"/>
        <v>0.68223598106688443</v>
      </c>
      <c r="IR86" s="114">
        <f t="shared" si="286"/>
        <v>0.68223598106688443</v>
      </c>
      <c r="IS86" s="114">
        <f t="shared" si="286"/>
        <v>0.68223598106688443</v>
      </c>
      <c r="IT86" s="114">
        <f t="shared" si="286"/>
        <v>0.68223598106688443</v>
      </c>
      <c r="IU86" s="114">
        <f t="shared" si="286"/>
        <v>0.68223598106688443</v>
      </c>
      <c r="IV86" s="114">
        <f t="shared" si="286"/>
        <v>0.68223598106688443</v>
      </c>
      <c r="IW86" s="114">
        <f t="shared" si="286"/>
        <v>0.68223598106688443</v>
      </c>
      <c r="IX86" s="114">
        <f t="shared" si="286"/>
        <v>0.68223598106688443</v>
      </c>
      <c r="IY86" s="114">
        <f t="shared" si="286"/>
        <v>0.68223598106688443</v>
      </c>
      <c r="IZ86" s="114">
        <f t="shared" si="286"/>
        <v>0.68223598106688443</v>
      </c>
      <c r="JA86" s="114">
        <f t="shared" si="286"/>
        <v>0.68223598106688443</v>
      </c>
      <c r="JB86" s="114">
        <f t="shared" si="286"/>
        <v>0.68223598106688443</v>
      </c>
      <c r="JC86" s="114">
        <f t="shared" si="286"/>
        <v>0.68223598106688443</v>
      </c>
      <c r="JD86" s="114">
        <f t="shared" si="286"/>
        <v>0.68223598106688443</v>
      </c>
      <c r="JE86" s="114">
        <f t="shared" si="286"/>
        <v>0.68223598106688443</v>
      </c>
      <c r="JF86" s="114">
        <f t="shared" si="286"/>
        <v>0.68223598106688443</v>
      </c>
      <c r="JG86" s="114">
        <f t="shared" si="286"/>
        <v>0.68223598106688443</v>
      </c>
      <c r="JH86" s="114">
        <f t="shared" ref="JH86:KG86" si="287">JH85/JH81</f>
        <v>0.68223598106688443</v>
      </c>
      <c r="JI86" s="114">
        <f t="shared" si="287"/>
        <v>0.68223598106688443</v>
      </c>
      <c r="JJ86" s="114">
        <f t="shared" si="287"/>
        <v>0.68223598106688443</v>
      </c>
      <c r="JK86" s="114">
        <f t="shared" si="287"/>
        <v>0.68223598106688443</v>
      </c>
      <c r="JL86" s="114">
        <f t="shared" si="287"/>
        <v>0.68223598106688443</v>
      </c>
      <c r="JM86" s="114">
        <f t="shared" si="287"/>
        <v>0.68223598106688443</v>
      </c>
      <c r="JN86" s="114">
        <f t="shared" si="287"/>
        <v>0.68223598106688443</v>
      </c>
      <c r="JO86" s="114">
        <f t="shared" si="287"/>
        <v>0.68223598106688443</v>
      </c>
      <c r="JP86" s="114">
        <f t="shared" si="287"/>
        <v>0.68223598106688443</v>
      </c>
      <c r="JQ86" s="114">
        <f t="shared" si="287"/>
        <v>0.68223598106688443</v>
      </c>
      <c r="JR86" s="114">
        <f t="shared" si="287"/>
        <v>0.68223598106688443</v>
      </c>
      <c r="JS86" s="114">
        <f t="shared" si="287"/>
        <v>0.68223598106688443</v>
      </c>
      <c r="JT86" s="114">
        <f t="shared" si="287"/>
        <v>0.68223598106688443</v>
      </c>
      <c r="JU86" s="114">
        <f t="shared" si="287"/>
        <v>0.68223598106688443</v>
      </c>
      <c r="JV86" s="114">
        <f t="shared" si="287"/>
        <v>0.68223598106688443</v>
      </c>
      <c r="JW86" s="114">
        <f t="shared" si="287"/>
        <v>0.68223598106688443</v>
      </c>
      <c r="JX86" s="114">
        <f t="shared" si="287"/>
        <v>0.68223598106688443</v>
      </c>
      <c r="JY86" s="114">
        <f t="shared" si="287"/>
        <v>0.68223598106688443</v>
      </c>
      <c r="JZ86" s="114">
        <f t="shared" si="287"/>
        <v>0.68223598106688443</v>
      </c>
      <c r="KA86" s="114">
        <f t="shared" si="287"/>
        <v>0.68223598106688443</v>
      </c>
      <c r="KB86" s="114">
        <f t="shared" si="287"/>
        <v>0.68223598106688443</v>
      </c>
      <c r="KC86" s="114">
        <f t="shared" si="287"/>
        <v>0.68223598106688443</v>
      </c>
      <c r="KD86" s="114">
        <f t="shared" si="287"/>
        <v>0.68223598106688443</v>
      </c>
      <c r="KE86" s="114">
        <f t="shared" si="287"/>
        <v>0.68223598106688443</v>
      </c>
      <c r="KF86" s="114">
        <f t="shared" si="287"/>
        <v>0.68223598106688443</v>
      </c>
      <c r="KG86" s="116">
        <f t="shared" si="287"/>
        <v>0.68223598106688443</v>
      </c>
    </row>
    <row r="87" spans="1:293">
      <c r="AW87"/>
    </row>
    <row r="88" spans="1:293" ht="16" thickBot="1">
      <c r="AW88"/>
    </row>
    <row r="89" spans="1:293" s="1" customFormat="1" ht="16" thickBot="1">
      <c r="A89" s="51"/>
      <c r="B89" s="479" t="s">
        <v>141</v>
      </c>
      <c r="C89" s="498"/>
      <c r="D89" s="145" t="s">
        <v>920</v>
      </c>
      <c r="E89" s="68">
        <f>E79</f>
        <v>44287</v>
      </c>
      <c r="F89" s="69">
        <f>F79</f>
        <v>44317</v>
      </c>
      <c r="G89" s="69">
        <f t="shared" ref="G89:BR89" si="288">G79</f>
        <v>44348</v>
      </c>
      <c r="H89" s="69">
        <f t="shared" si="288"/>
        <v>44378</v>
      </c>
      <c r="I89" s="69">
        <f t="shared" si="288"/>
        <v>44409</v>
      </c>
      <c r="J89" s="69">
        <f t="shared" si="288"/>
        <v>44440</v>
      </c>
      <c r="K89" s="69">
        <f t="shared" si="288"/>
        <v>44470</v>
      </c>
      <c r="L89" s="69">
        <f t="shared" si="288"/>
        <v>44501</v>
      </c>
      <c r="M89" s="69">
        <f t="shared" si="288"/>
        <v>44531</v>
      </c>
      <c r="N89" s="69">
        <f t="shared" si="288"/>
        <v>44562</v>
      </c>
      <c r="O89" s="69">
        <f t="shared" si="288"/>
        <v>44593</v>
      </c>
      <c r="P89" s="69">
        <f t="shared" si="288"/>
        <v>44621</v>
      </c>
      <c r="Q89" s="69">
        <f t="shared" si="288"/>
        <v>44652</v>
      </c>
      <c r="R89" s="69">
        <f t="shared" si="288"/>
        <v>44682</v>
      </c>
      <c r="S89" s="69">
        <f t="shared" si="288"/>
        <v>44713</v>
      </c>
      <c r="T89" s="69">
        <f t="shared" si="288"/>
        <v>44743</v>
      </c>
      <c r="U89" s="69">
        <f t="shared" si="288"/>
        <v>44774</v>
      </c>
      <c r="V89" s="69">
        <f t="shared" si="288"/>
        <v>44805</v>
      </c>
      <c r="W89" s="69">
        <f t="shared" si="288"/>
        <v>44835</v>
      </c>
      <c r="X89" s="69">
        <f t="shared" si="288"/>
        <v>44866</v>
      </c>
      <c r="Y89" s="69">
        <f t="shared" si="288"/>
        <v>44896</v>
      </c>
      <c r="Z89" s="69">
        <f t="shared" si="288"/>
        <v>44927</v>
      </c>
      <c r="AA89" s="69">
        <f t="shared" si="288"/>
        <v>44958</v>
      </c>
      <c r="AB89" s="69">
        <f t="shared" si="288"/>
        <v>44986</v>
      </c>
      <c r="AC89" s="69">
        <f t="shared" si="288"/>
        <v>45017</v>
      </c>
      <c r="AD89" s="69">
        <f t="shared" si="288"/>
        <v>45047</v>
      </c>
      <c r="AE89" s="69">
        <f t="shared" si="288"/>
        <v>45078</v>
      </c>
      <c r="AF89" s="69">
        <f t="shared" si="288"/>
        <v>45108</v>
      </c>
      <c r="AG89" s="69">
        <f t="shared" si="288"/>
        <v>45139</v>
      </c>
      <c r="AH89" s="69">
        <f t="shared" si="288"/>
        <v>45170</v>
      </c>
      <c r="AI89" s="69">
        <f t="shared" si="288"/>
        <v>45200</v>
      </c>
      <c r="AJ89" s="69">
        <f t="shared" si="288"/>
        <v>45231</v>
      </c>
      <c r="AK89" s="69">
        <f t="shared" si="288"/>
        <v>45261</v>
      </c>
      <c r="AL89" s="69">
        <f t="shared" si="288"/>
        <v>45292</v>
      </c>
      <c r="AM89" s="69">
        <f t="shared" si="288"/>
        <v>45323</v>
      </c>
      <c r="AN89" s="69">
        <f t="shared" si="288"/>
        <v>45352</v>
      </c>
      <c r="AO89" s="69">
        <f t="shared" si="288"/>
        <v>45383</v>
      </c>
      <c r="AP89" s="69">
        <f t="shared" si="288"/>
        <v>45413</v>
      </c>
      <c r="AQ89" s="69">
        <f t="shared" si="288"/>
        <v>45444</v>
      </c>
      <c r="AR89" s="69">
        <f t="shared" si="288"/>
        <v>45474</v>
      </c>
      <c r="AS89" s="69">
        <f t="shared" si="288"/>
        <v>45505</v>
      </c>
      <c r="AT89" s="69">
        <f t="shared" si="288"/>
        <v>45536</v>
      </c>
      <c r="AU89" s="69">
        <f t="shared" si="288"/>
        <v>45566</v>
      </c>
      <c r="AV89" s="69">
        <f t="shared" si="288"/>
        <v>45597</v>
      </c>
      <c r="AW89" s="69">
        <f t="shared" si="288"/>
        <v>45627</v>
      </c>
      <c r="AX89" s="69">
        <f t="shared" si="288"/>
        <v>45658</v>
      </c>
      <c r="AY89" s="69">
        <f t="shared" si="288"/>
        <v>45689</v>
      </c>
      <c r="AZ89" s="69">
        <f t="shared" si="288"/>
        <v>45717</v>
      </c>
      <c r="BA89" s="69">
        <f t="shared" si="288"/>
        <v>45748</v>
      </c>
      <c r="BB89" s="69">
        <f t="shared" si="288"/>
        <v>45778</v>
      </c>
      <c r="BC89" s="69">
        <f t="shared" si="288"/>
        <v>45809</v>
      </c>
      <c r="BD89" s="69">
        <f t="shared" si="288"/>
        <v>45839</v>
      </c>
      <c r="BE89" s="69">
        <f t="shared" si="288"/>
        <v>45870</v>
      </c>
      <c r="BF89" s="69">
        <f t="shared" si="288"/>
        <v>45901</v>
      </c>
      <c r="BG89" s="69">
        <f t="shared" si="288"/>
        <v>45931</v>
      </c>
      <c r="BH89" s="69">
        <f t="shared" si="288"/>
        <v>45962</v>
      </c>
      <c r="BI89" s="69">
        <f t="shared" si="288"/>
        <v>45992</v>
      </c>
      <c r="BJ89" s="69">
        <f t="shared" si="288"/>
        <v>46023</v>
      </c>
      <c r="BK89" s="69">
        <f t="shared" si="288"/>
        <v>46054</v>
      </c>
      <c r="BL89" s="69">
        <f t="shared" si="288"/>
        <v>46082</v>
      </c>
      <c r="BM89" s="69">
        <f t="shared" si="288"/>
        <v>46113</v>
      </c>
      <c r="BN89" s="205">
        <f t="shared" si="288"/>
        <v>46143</v>
      </c>
      <c r="BO89" s="69">
        <f t="shared" si="288"/>
        <v>46174</v>
      </c>
      <c r="BP89" s="69">
        <f t="shared" si="288"/>
        <v>46204</v>
      </c>
      <c r="BQ89" s="69">
        <f t="shared" si="288"/>
        <v>46235</v>
      </c>
      <c r="BR89" s="69">
        <f t="shared" si="288"/>
        <v>46266</v>
      </c>
      <c r="BS89" s="69">
        <f t="shared" ref="BS89:ED89" si="289">BS79</f>
        <v>46296</v>
      </c>
      <c r="BT89" s="69">
        <f t="shared" si="289"/>
        <v>46327</v>
      </c>
      <c r="BU89" s="69">
        <f t="shared" si="289"/>
        <v>46357</v>
      </c>
      <c r="BV89" s="69">
        <f t="shared" si="289"/>
        <v>46388</v>
      </c>
      <c r="BW89" s="69">
        <f t="shared" si="289"/>
        <v>46419</v>
      </c>
      <c r="BX89" s="69">
        <f t="shared" si="289"/>
        <v>46447</v>
      </c>
      <c r="BY89" s="69">
        <f t="shared" si="289"/>
        <v>46478</v>
      </c>
      <c r="BZ89" s="69">
        <f t="shared" si="289"/>
        <v>46508</v>
      </c>
      <c r="CA89" s="69">
        <f t="shared" si="289"/>
        <v>46539</v>
      </c>
      <c r="CB89" s="69">
        <f t="shared" si="289"/>
        <v>46569</v>
      </c>
      <c r="CC89" s="69">
        <f t="shared" si="289"/>
        <v>46600</v>
      </c>
      <c r="CD89" s="69">
        <f t="shared" si="289"/>
        <v>46631</v>
      </c>
      <c r="CE89" s="69">
        <f t="shared" si="289"/>
        <v>46661</v>
      </c>
      <c r="CF89" s="69">
        <f t="shared" si="289"/>
        <v>46692</v>
      </c>
      <c r="CG89" s="69">
        <f t="shared" si="289"/>
        <v>46722</v>
      </c>
      <c r="CH89" s="69">
        <f t="shared" si="289"/>
        <v>46753</v>
      </c>
      <c r="CI89" s="69">
        <f t="shared" si="289"/>
        <v>46784</v>
      </c>
      <c r="CJ89" s="69">
        <f t="shared" si="289"/>
        <v>46813</v>
      </c>
      <c r="CK89" s="69">
        <f t="shared" si="289"/>
        <v>46844</v>
      </c>
      <c r="CL89" s="69">
        <f t="shared" si="289"/>
        <v>46874</v>
      </c>
      <c r="CM89" s="69">
        <f t="shared" si="289"/>
        <v>46905</v>
      </c>
      <c r="CN89" s="69">
        <f t="shared" si="289"/>
        <v>46935</v>
      </c>
      <c r="CO89" s="69">
        <f t="shared" si="289"/>
        <v>46966</v>
      </c>
      <c r="CP89" s="69">
        <f t="shared" si="289"/>
        <v>46997</v>
      </c>
      <c r="CQ89" s="69">
        <f t="shared" si="289"/>
        <v>47027</v>
      </c>
      <c r="CR89" s="69">
        <f t="shared" si="289"/>
        <v>47058</v>
      </c>
      <c r="CS89" s="69">
        <f t="shared" si="289"/>
        <v>47088</v>
      </c>
      <c r="CT89" s="69">
        <f t="shared" si="289"/>
        <v>47119</v>
      </c>
      <c r="CU89" s="69">
        <f t="shared" si="289"/>
        <v>47150</v>
      </c>
      <c r="CV89" s="69">
        <f t="shared" si="289"/>
        <v>47178</v>
      </c>
      <c r="CW89" s="69">
        <f t="shared" si="289"/>
        <v>47209</v>
      </c>
      <c r="CX89" s="69">
        <f t="shared" si="289"/>
        <v>47239</v>
      </c>
      <c r="CY89" s="69">
        <f t="shared" si="289"/>
        <v>47270</v>
      </c>
      <c r="CZ89" s="69">
        <f t="shared" si="289"/>
        <v>47300</v>
      </c>
      <c r="DA89" s="69">
        <f t="shared" si="289"/>
        <v>47331</v>
      </c>
      <c r="DB89" s="69">
        <f t="shared" si="289"/>
        <v>47362</v>
      </c>
      <c r="DC89" s="69">
        <f t="shared" si="289"/>
        <v>47392</v>
      </c>
      <c r="DD89" s="69">
        <f t="shared" si="289"/>
        <v>47423</v>
      </c>
      <c r="DE89" s="69">
        <f t="shared" si="289"/>
        <v>47453</v>
      </c>
      <c r="DF89" s="69">
        <f t="shared" si="289"/>
        <v>47484</v>
      </c>
      <c r="DG89" s="69">
        <f t="shared" si="289"/>
        <v>47515</v>
      </c>
      <c r="DH89" s="69">
        <f t="shared" si="289"/>
        <v>47543</v>
      </c>
      <c r="DI89" s="69">
        <f t="shared" si="289"/>
        <v>47574</v>
      </c>
      <c r="DJ89" s="69">
        <f t="shared" si="289"/>
        <v>47604</v>
      </c>
      <c r="DK89" s="69">
        <f t="shared" si="289"/>
        <v>47635</v>
      </c>
      <c r="DL89" s="69">
        <f t="shared" si="289"/>
        <v>47665</v>
      </c>
      <c r="DM89" s="69">
        <f t="shared" si="289"/>
        <v>47696</v>
      </c>
      <c r="DN89" s="69">
        <f t="shared" si="289"/>
        <v>47727</v>
      </c>
      <c r="DO89" s="69">
        <f t="shared" si="289"/>
        <v>47757</v>
      </c>
      <c r="DP89" s="69">
        <f t="shared" si="289"/>
        <v>47788</v>
      </c>
      <c r="DQ89" s="69">
        <f t="shared" si="289"/>
        <v>47818</v>
      </c>
      <c r="DR89" s="69">
        <f t="shared" si="289"/>
        <v>47849</v>
      </c>
      <c r="DS89" s="69">
        <f t="shared" si="289"/>
        <v>47880</v>
      </c>
      <c r="DT89" s="69">
        <f t="shared" si="289"/>
        <v>47908</v>
      </c>
      <c r="DU89" s="69">
        <f t="shared" si="289"/>
        <v>47939</v>
      </c>
      <c r="DV89" s="69">
        <f t="shared" si="289"/>
        <v>47969</v>
      </c>
      <c r="DW89" s="69">
        <f t="shared" si="289"/>
        <v>48000</v>
      </c>
      <c r="DX89" s="69">
        <f t="shared" si="289"/>
        <v>48030</v>
      </c>
      <c r="DY89" s="69">
        <f t="shared" si="289"/>
        <v>48061</v>
      </c>
      <c r="DZ89" s="69">
        <f t="shared" si="289"/>
        <v>48092</v>
      </c>
      <c r="EA89" s="69">
        <f t="shared" si="289"/>
        <v>48122</v>
      </c>
      <c r="EB89" s="69">
        <f t="shared" si="289"/>
        <v>48153</v>
      </c>
      <c r="EC89" s="69">
        <f t="shared" si="289"/>
        <v>48183</v>
      </c>
      <c r="ED89" s="69">
        <f t="shared" si="289"/>
        <v>48214</v>
      </c>
      <c r="EE89" s="69">
        <f t="shared" ref="EE89:GP89" si="290">EE79</f>
        <v>48245</v>
      </c>
      <c r="EF89" s="69">
        <f t="shared" si="290"/>
        <v>48274</v>
      </c>
      <c r="EG89" s="69">
        <f t="shared" si="290"/>
        <v>48305</v>
      </c>
      <c r="EH89" s="69">
        <f t="shared" si="290"/>
        <v>48335</v>
      </c>
      <c r="EI89" s="69">
        <f t="shared" si="290"/>
        <v>48366</v>
      </c>
      <c r="EJ89" s="69">
        <f t="shared" si="290"/>
        <v>48396</v>
      </c>
      <c r="EK89" s="69">
        <f t="shared" si="290"/>
        <v>48427</v>
      </c>
      <c r="EL89" s="69">
        <f t="shared" si="290"/>
        <v>48458</v>
      </c>
      <c r="EM89" s="69">
        <f t="shared" si="290"/>
        <v>48488</v>
      </c>
      <c r="EN89" s="69">
        <f t="shared" si="290"/>
        <v>48519</v>
      </c>
      <c r="EO89" s="69">
        <f t="shared" si="290"/>
        <v>48549</v>
      </c>
      <c r="EP89" s="69">
        <f t="shared" si="290"/>
        <v>48580</v>
      </c>
      <c r="EQ89" s="69">
        <f t="shared" si="290"/>
        <v>48611</v>
      </c>
      <c r="ER89" s="69">
        <f t="shared" si="290"/>
        <v>48639</v>
      </c>
      <c r="ES89" s="69">
        <f t="shared" si="290"/>
        <v>48670</v>
      </c>
      <c r="ET89" s="69">
        <f t="shared" si="290"/>
        <v>48700</v>
      </c>
      <c r="EU89" s="69">
        <f t="shared" si="290"/>
        <v>48731</v>
      </c>
      <c r="EV89" s="69">
        <f t="shared" si="290"/>
        <v>48761</v>
      </c>
      <c r="EW89" s="69">
        <f t="shared" si="290"/>
        <v>48792</v>
      </c>
      <c r="EX89" s="69">
        <f t="shared" si="290"/>
        <v>48823</v>
      </c>
      <c r="EY89" s="69">
        <f t="shared" si="290"/>
        <v>48853</v>
      </c>
      <c r="EZ89" s="69">
        <f t="shared" si="290"/>
        <v>48884</v>
      </c>
      <c r="FA89" s="69">
        <f t="shared" si="290"/>
        <v>48914</v>
      </c>
      <c r="FB89" s="69">
        <f t="shared" si="290"/>
        <v>48945</v>
      </c>
      <c r="FC89" s="69">
        <f t="shared" si="290"/>
        <v>48976</v>
      </c>
      <c r="FD89" s="69">
        <f t="shared" si="290"/>
        <v>49004</v>
      </c>
      <c r="FE89" s="69">
        <f t="shared" si="290"/>
        <v>49035</v>
      </c>
      <c r="FF89" s="69">
        <f t="shared" si="290"/>
        <v>49065</v>
      </c>
      <c r="FG89" s="69">
        <f t="shared" si="290"/>
        <v>49096</v>
      </c>
      <c r="FH89" s="69">
        <f t="shared" si="290"/>
        <v>49126</v>
      </c>
      <c r="FI89" s="69">
        <f t="shared" si="290"/>
        <v>49157</v>
      </c>
      <c r="FJ89" s="69">
        <f t="shared" si="290"/>
        <v>49188</v>
      </c>
      <c r="FK89" s="69">
        <f t="shared" si="290"/>
        <v>49218</v>
      </c>
      <c r="FL89" s="69">
        <f t="shared" si="290"/>
        <v>49249</v>
      </c>
      <c r="FM89" s="69">
        <f t="shared" si="290"/>
        <v>49279</v>
      </c>
      <c r="FN89" s="69">
        <f t="shared" si="290"/>
        <v>49310</v>
      </c>
      <c r="FO89" s="69">
        <f t="shared" si="290"/>
        <v>49341</v>
      </c>
      <c r="FP89" s="69">
        <f t="shared" si="290"/>
        <v>49369</v>
      </c>
      <c r="FQ89" s="69">
        <f t="shared" si="290"/>
        <v>49400</v>
      </c>
      <c r="FR89" s="69">
        <f t="shared" si="290"/>
        <v>49430</v>
      </c>
      <c r="FS89" s="69">
        <f t="shared" si="290"/>
        <v>49461</v>
      </c>
      <c r="FT89" s="69">
        <f t="shared" si="290"/>
        <v>49491</v>
      </c>
      <c r="FU89" s="69">
        <f t="shared" si="290"/>
        <v>49522</v>
      </c>
      <c r="FV89" s="69">
        <f t="shared" si="290"/>
        <v>49553</v>
      </c>
      <c r="FW89" s="69">
        <f t="shared" si="290"/>
        <v>49583</v>
      </c>
      <c r="FX89" s="69">
        <f t="shared" si="290"/>
        <v>49614</v>
      </c>
      <c r="FY89" s="69">
        <f t="shared" si="290"/>
        <v>49644</v>
      </c>
      <c r="FZ89" s="69">
        <f t="shared" si="290"/>
        <v>49675</v>
      </c>
      <c r="GA89" s="69">
        <f t="shared" si="290"/>
        <v>49706</v>
      </c>
      <c r="GB89" s="69">
        <f t="shared" si="290"/>
        <v>49735</v>
      </c>
      <c r="GC89" s="69">
        <f t="shared" si="290"/>
        <v>49766</v>
      </c>
      <c r="GD89" s="69">
        <f t="shared" si="290"/>
        <v>49796</v>
      </c>
      <c r="GE89" s="69">
        <f t="shared" si="290"/>
        <v>49827</v>
      </c>
      <c r="GF89" s="69">
        <f t="shared" si="290"/>
        <v>49857</v>
      </c>
      <c r="GG89" s="69">
        <f t="shared" si="290"/>
        <v>49888</v>
      </c>
      <c r="GH89" s="69">
        <f t="shared" si="290"/>
        <v>49919</v>
      </c>
      <c r="GI89" s="69">
        <f t="shared" si="290"/>
        <v>49949</v>
      </c>
      <c r="GJ89" s="69">
        <f t="shared" si="290"/>
        <v>49980</v>
      </c>
      <c r="GK89" s="69">
        <f t="shared" si="290"/>
        <v>50010</v>
      </c>
      <c r="GL89" s="69">
        <f t="shared" si="290"/>
        <v>50041</v>
      </c>
      <c r="GM89" s="69">
        <f t="shared" si="290"/>
        <v>50072</v>
      </c>
      <c r="GN89" s="69">
        <f t="shared" si="290"/>
        <v>50100</v>
      </c>
      <c r="GO89" s="69">
        <f t="shared" si="290"/>
        <v>50131</v>
      </c>
      <c r="GP89" s="69">
        <f t="shared" si="290"/>
        <v>50161</v>
      </c>
      <c r="GQ89" s="69">
        <f t="shared" ref="GQ89:JB89" si="291">GQ79</f>
        <v>50192</v>
      </c>
      <c r="GR89" s="69">
        <f t="shared" si="291"/>
        <v>50222</v>
      </c>
      <c r="GS89" s="69">
        <f t="shared" si="291"/>
        <v>50253</v>
      </c>
      <c r="GT89" s="69">
        <f t="shared" si="291"/>
        <v>50284</v>
      </c>
      <c r="GU89" s="69">
        <f t="shared" si="291"/>
        <v>50314</v>
      </c>
      <c r="GV89" s="69">
        <f t="shared" si="291"/>
        <v>50345</v>
      </c>
      <c r="GW89" s="69">
        <f t="shared" si="291"/>
        <v>50375</v>
      </c>
      <c r="GX89" s="69">
        <f t="shared" si="291"/>
        <v>50406</v>
      </c>
      <c r="GY89" s="69">
        <f t="shared" si="291"/>
        <v>50437</v>
      </c>
      <c r="GZ89" s="69">
        <f t="shared" si="291"/>
        <v>50465</v>
      </c>
      <c r="HA89" s="69">
        <f t="shared" si="291"/>
        <v>50496</v>
      </c>
      <c r="HB89" s="69">
        <f t="shared" si="291"/>
        <v>50526</v>
      </c>
      <c r="HC89" s="69">
        <f t="shared" si="291"/>
        <v>50557</v>
      </c>
      <c r="HD89" s="69">
        <f t="shared" si="291"/>
        <v>50587</v>
      </c>
      <c r="HE89" s="69">
        <f t="shared" si="291"/>
        <v>50618</v>
      </c>
      <c r="HF89" s="69">
        <f t="shared" si="291"/>
        <v>50649</v>
      </c>
      <c r="HG89" s="69">
        <f t="shared" si="291"/>
        <v>50679</v>
      </c>
      <c r="HH89" s="69">
        <f t="shared" si="291"/>
        <v>50710</v>
      </c>
      <c r="HI89" s="69">
        <f t="shared" si="291"/>
        <v>50740</v>
      </c>
      <c r="HJ89" s="69">
        <f t="shared" si="291"/>
        <v>50771</v>
      </c>
      <c r="HK89" s="69">
        <f t="shared" si="291"/>
        <v>50802</v>
      </c>
      <c r="HL89" s="69">
        <f t="shared" si="291"/>
        <v>50830</v>
      </c>
      <c r="HM89" s="69">
        <f t="shared" si="291"/>
        <v>50861</v>
      </c>
      <c r="HN89" s="69">
        <f t="shared" si="291"/>
        <v>50891</v>
      </c>
      <c r="HO89" s="69">
        <f t="shared" si="291"/>
        <v>50922</v>
      </c>
      <c r="HP89" s="69">
        <f t="shared" si="291"/>
        <v>50952</v>
      </c>
      <c r="HQ89" s="69">
        <f t="shared" si="291"/>
        <v>50983</v>
      </c>
      <c r="HR89" s="69">
        <f t="shared" si="291"/>
        <v>51014</v>
      </c>
      <c r="HS89" s="69">
        <f t="shared" si="291"/>
        <v>51044</v>
      </c>
      <c r="HT89" s="69">
        <f t="shared" si="291"/>
        <v>51075</v>
      </c>
      <c r="HU89" s="69">
        <f t="shared" si="291"/>
        <v>51105</v>
      </c>
      <c r="HV89" s="69">
        <f t="shared" si="291"/>
        <v>51136</v>
      </c>
      <c r="HW89" s="69">
        <f t="shared" si="291"/>
        <v>51167</v>
      </c>
      <c r="HX89" s="69">
        <f t="shared" si="291"/>
        <v>51196</v>
      </c>
      <c r="HY89" s="69">
        <f t="shared" si="291"/>
        <v>51227</v>
      </c>
      <c r="HZ89" s="69">
        <f t="shared" si="291"/>
        <v>51257</v>
      </c>
      <c r="IA89" s="69">
        <f t="shared" si="291"/>
        <v>51288</v>
      </c>
      <c r="IB89" s="69">
        <f t="shared" si="291"/>
        <v>51318</v>
      </c>
      <c r="IC89" s="69">
        <f t="shared" si="291"/>
        <v>51349</v>
      </c>
      <c r="ID89" s="69">
        <f t="shared" si="291"/>
        <v>51380</v>
      </c>
      <c r="IE89" s="69">
        <f t="shared" si="291"/>
        <v>51410</v>
      </c>
      <c r="IF89" s="69">
        <f t="shared" si="291"/>
        <v>51441</v>
      </c>
      <c r="IG89" s="69">
        <f t="shared" si="291"/>
        <v>51471</v>
      </c>
      <c r="IH89" s="69">
        <f t="shared" si="291"/>
        <v>51502</v>
      </c>
      <c r="II89" s="69">
        <f t="shared" si="291"/>
        <v>51533</v>
      </c>
      <c r="IJ89" s="69">
        <f t="shared" si="291"/>
        <v>51561</v>
      </c>
      <c r="IK89" s="69">
        <f t="shared" si="291"/>
        <v>51592</v>
      </c>
      <c r="IL89" s="69">
        <f t="shared" si="291"/>
        <v>51622</v>
      </c>
      <c r="IM89" s="69">
        <f t="shared" si="291"/>
        <v>51653</v>
      </c>
      <c r="IN89" s="69">
        <f t="shared" si="291"/>
        <v>51683</v>
      </c>
      <c r="IO89" s="69">
        <f t="shared" si="291"/>
        <v>51714</v>
      </c>
      <c r="IP89" s="69">
        <f t="shared" si="291"/>
        <v>51745</v>
      </c>
      <c r="IQ89" s="69">
        <f t="shared" si="291"/>
        <v>51775</v>
      </c>
      <c r="IR89" s="69">
        <f t="shared" si="291"/>
        <v>51806</v>
      </c>
      <c r="IS89" s="69">
        <f t="shared" si="291"/>
        <v>51836</v>
      </c>
      <c r="IT89" s="69">
        <f t="shared" si="291"/>
        <v>51867</v>
      </c>
      <c r="IU89" s="69">
        <f t="shared" si="291"/>
        <v>51898</v>
      </c>
      <c r="IV89" s="69">
        <f t="shared" si="291"/>
        <v>51926</v>
      </c>
      <c r="IW89" s="69">
        <f t="shared" si="291"/>
        <v>51957</v>
      </c>
      <c r="IX89" s="69">
        <f t="shared" si="291"/>
        <v>51987</v>
      </c>
      <c r="IY89" s="69">
        <f t="shared" si="291"/>
        <v>52018</v>
      </c>
      <c r="IZ89" s="69">
        <f t="shared" si="291"/>
        <v>52048</v>
      </c>
      <c r="JA89" s="69">
        <f t="shared" si="291"/>
        <v>52079</v>
      </c>
      <c r="JB89" s="69">
        <f t="shared" si="291"/>
        <v>52110</v>
      </c>
      <c r="JC89" s="69">
        <f t="shared" ref="JC89:KG89" si="292">JC79</f>
        <v>52140</v>
      </c>
      <c r="JD89" s="69">
        <f t="shared" si="292"/>
        <v>52171</v>
      </c>
      <c r="JE89" s="69">
        <f t="shared" si="292"/>
        <v>52201</v>
      </c>
      <c r="JF89" s="69">
        <f t="shared" si="292"/>
        <v>52232</v>
      </c>
      <c r="JG89" s="69">
        <f t="shared" si="292"/>
        <v>52263</v>
      </c>
      <c r="JH89" s="69">
        <f t="shared" si="292"/>
        <v>52291</v>
      </c>
      <c r="JI89" s="69">
        <f t="shared" si="292"/>
        <v>52322</v>
      </c>
      <c r="JJ89" s="69">
        <f t="shared" si="292"/>
        <v>52352</v>
      </c>
      <c r="JK89" s="69">
        <f t="shared" si="292"/>
        <v>52383</v>
      </c>
      <c r="JL89" s="69">
        <f t="shared" si="292"/>
        <v>52413</v>
      </c>
      <c r="JM89" s="69">
        <f t="shared" si="292"/>
        <v>52444</v>
      </c>
      <c r="JN89" s="69">
        <f t="shared" si="292"/>
        <v>52475</v>
      </c>
      <c r="JO89" s="69">
        <f t="shared" si="292"/>
        <v>52505</v>
      </c>
      <c r="JP89" s="69">
        <f t="shared" si="292"/>
        <v>52536</v>
      </c>
      <c r="JQ89" s="69">
        <f t="shared" si="292"/>
        <v>52566</v>
      </c>
      <c r="JR89" s="69">
        <f t="shared" si="292"/>
        <v>52597</v>
      </c>
      <c r="JS89" s="69">
        <f t="shared" si="292"/>
        <v>52628</v>
      </c>
      <c r="JT89" s="69">
        <f t="shared" si="292"/>
        <v>52657</v>
      </c>
      <c r="JU89" s="69">
        <f t="shared" si="292"/>
        <v>52688</v>
      </c>
      <c r="JV89" s="69">
        <f t="shared" si="292"/>
        <v>52718</v>
      </c>
      <c r="JW89" s="69">
        <f t="shared" si="292"/>
        <v>52749</v>
      </c>
      <c r="JX89" s="69">
        <f t="shared" si="292"/>
        <v>52779</v>
      </c>
      <c r="JY89" s="69">
        <f t="shared" si="292"/>
        <v>52810</v>
      </c>
      <c r="JZ89" s="69">
        <f t="shared" si="292"/>
        <v>52841</v>
      </c>
      <c r="KA89" s="69">
        <f t="shared" si="292"/>
        <v>52871</v>
      </c>
      <c r="KB89" s="69">
        <f t="shared" si="292"/>
        <v>52902</v>
      </c>
      <c r="KC89" s="69">
        <f t="shared" si="292"/>
        <v>52932</v>
      </c>
      <c r="KD89" s="69">
        <f t="shared" si="292"/>
        <v>52963</v>
      </c>
      <c r="KE89" s="69">
        <f t="shared" si="292"/>
        <v>52994</v>
      </c>
      <c r="KF89" s="69">
        <f t="shared" si="292"/>
        <v>53022</v>
      </c>
      <c r="KG89" s="70">
        <f t="shared" si="292"/>
        <v>53053</v>
      </c>
    </row>
    <row r="90" spans="1:293" s="1" customFormat="1" hidden="1" outlineLevel="1">
      <c r="B90" s="489" t="s">
        <v>147</v>
      </c>
      <c r="C90" s="57" t="s">
        <v>712</v>
      </c>
      <c r="D90" s="44">
        <f>BN90</f>
        <v>0</v>
      </c>
      <c r="E90" s="33">
        <f t="shared" ref="E90:BP90" si="293">E9</f>
        <v>5981.9924047547202</v>
      </c>
      <c r="F90" s="34">
        <f t="shared" si="293"/>
        <v>0</v>
      </c>
      <c r="G90" s="34">
        <f t="shared" si="293"/>
        <v>0</v>
      </c>
      <c r="H90" s="34">
        <f t="shared" si="293"/>
        <v>0</v>
      </c>
      <c r="I90" s="34">
        <f t="shared" si="293"/>
        <v>0</v>
      </c>
      <c r="J90" s="34">
        <f t="shared" si="293"/>
        <v>0</v>
      </c>
      <c r="K90" s="34">
        <f t="shared" si="293"/>
        <v>0</v>
      </c>
      <c r="L90" s="34">
        <f t="shared" si="293"/>
        <v>0</v>
      </c>
      <c r="M90" s="34">
        <f t="shared" si="293"/>
        <v>0</v>
      </c>
      <c r="N90" s="34">
        <f t="shared" si="293"/>
        <v>0</v>
      </c>
      <c r="O90" s="34">
        <f t="shared" si="293"/>
        <v>0</v>
      </c>
      <c r="P90" s="34">
        <f t="shared" si="293"/>
        <v>0</v>
      </c>
      <c r="Q90" s="34">
        <f t="shared" si="293"/>
        <v>8437.1950131178637</v>
      </c>
      <c r="R90" s="34">
        <f t="shared" si="293"/>
        <v>0</v>
      </c>
      <c r="S90" s="34">
        <f t="shared" si="293"/>
        <v>0</v>
      </c>
      <c r="T90" s="34">
        <f t="shared" si="293"/>
        <v>0</v>
      </c>
      <c r="U90" s="34">
        <f t="shared" si="293"/>
        <v>0</v>
      </c>
      <c r="V90" s="34">
        <f t="shared" si="293"/>
        <v>0</v>
      </c>
      <c r="W90" s="34">
        <f t="shared" si="293"/>
        <v>0</v>
      </c>
      <c r="X90" s="34">
        <f t="shared" si="293"/>
        <v>0</v>
      </c>
      <c r="Y90" s="34">
        <f t="shared" si="293"/>
        <v>0</v>
      </c>
      <c r="Z90" s="34">
        <f t="shared" si="293"/>
        <v>0</v>
      </c>
      <c r="AA90" s="34">
        <f t="shared" si="293"/>
        <v>0</v>
      </c>
      <c r="AB90" s="34">
        <f t="shared" si="293"/>
        <v>0</v>
      </c>
      <c r="AC90" s="34">
        <f t="shared" si="293"/>
        <v>14269.370537619274</v>
      </c>
      <c r="AD90" s="34">
        <f t="shared" si="293"/>
        <v>0</v>
      </c>
      <c r="AE90" s="34">
        <f t="shared" si="293"/>
        <v>0</v>
      </c>
      <c r="AF90" s="34">
        <f t="shared" si="293"/>
        <v>0</v>
      </c>
      <c r="AG90" s="34">
        <f t="shared" si="293"/>
        <v>0</v>
      </c>
      <c r="AH90" s="34">
        <f t="shared" si="293"/>
        <v>0</v>
      </c>
      <c r="AI90" s="34">
        <f t="shared" si="293"/>
        <v>0</v>
      </c>
      <c r="AJ90" s="34">
        <f t="shared" si="293"/>
        <v>0</v>
      </c>
      <c r="AK90" s="34">
        <f t="shared" si="293"/>
        <v>0</v>
      </c>
      <c r="AL90" s="34">
        <f t="shared" si="293"/>
        <v>0</v>
      </c>
      <c r="AM90" s="34">
        <f t="shared" si="293"/>
        <v>0</v>
      </c>
      <c r="AN90" s="34">
        <f t="shared" si="293"/>
        <v>0</v>
      </c>
      <c r="AO90" s="34">
        <f t="shared" si="293"/>
        <v>15551.01537222855</v>
      </c>
      <c r="AP90" s="34">
        <f t="shared" si="293"/>
        <v>0</v>
      </c>
      <c r="AQ90" s="34">
        <f t="shared" si="293"/>
        <v>0</v>
      </c>
      <c r="AR90" s="34">
        <f t="shared" si="293"/>
        <v>0</v>
      </c>
      <c r="AS90" s="34">
        <f t="shared" si="293"/>
        <v>0</v>
      </c>
      <c r="AT90" s="34">
        <f t="shared" si="293"/>
        <v>0</v>
      </c>
      <c r="AU90" s="34">
        <f t="shared" si="293"/>
        <v>0</v>
      </c>
      <c r="AV90" s="34">
        <f t="shared" si="293"/>
        <v>0</v>
      </c>
      <c r="AW90" s="34">
        <f t="shared" si="293"/>
        <v>0</v>
      </c>
      <c r="AX90" s="34">
        <f t="shared" si="293"/>
        <v>0</v>
      </c>
      <c r="AY90" s="34">
        <f t="shared" si="293"/>
        <v>0</v>
      </c>
      <c r="AZ90" s="34">
        <f t="shared" si="293"/>
        <v>0</v>
      </c>
      <c r="BA90" s="34">
        <f t="shared" si="293"/>
        <v>38759.061707104702</v>
      </c>
      <c r="BB90" s="34">
        <f t="shared" si="293"/>
        <v>0</v>
      </c>
      <c r="BC90" s="34">
        <f t="shared" si="293"/>
        <v>0</v>
      </c>
      <c r="BD90" s="34">
        <f t="shared" si="293"/>
        <v>0</v>
      </c>
      <c r="BE90" s="34">
        <f t="shared" si="293"/>
        <v>0</v>
      </c>
      <c r="BF90" s="34">
        <f t="shared" si="293"/>
        <v>0</v>
      </c>
      <c r="BG90" s="34">
        <f t="shared" si="293"/>
        <v>0</v>
      </c>
      <c r="BH90" s="34">
        <f t="shared" si="293"/>
        <v>0</v>
      </c>
      <c r="BI90" s="34">
        <f t="shared" si="293"/>
        <v>0</v>
      </c>
      <c r="BJ90" s="34">
        <f t="shared" si="293"/>
        <v>0</v>
      </c>
      <c r="BK90" s="34">
        <f t="shared" si="293"/>
        <v>0</v>
      </c>
      <c r="BL90" s="34">
        <f t="shared" si="293"/>
        <v>0</v>
      </c>
      <c r="BM90" s="34">
        <f t="shared" si="293"/>
        <v>46963.867912728798</v>
      </c>
      <c r="BN90" s="206">
        <f t="shared" si="293"/>
        <v>0</v>
      </c>
      <c r="BO90" s="34">
        <f t="shared" si="293"/>
        <v>0</v>
      </c>
      <c r="BP90" s="34">
        <f t="shared" si="293"/>
        <v>0</v>
      </c>
      <c r="BQ90" s="34">
        <f t="shared" ref="BQ90:EB90" si="294">BQ9</f>
        <v>0</v>
      </c>
      <c r="BR90" s="34">
        <f t="shared" si="294"/>
        <v>0</v>
      </c>
      <c r="BS90" s="34">
        <f t="shared" si="294"/>
        <v>0</v>
      </c>
      <c r="BT90" s="34">
        <f t="shared" si="294"/>
        <v>0</v>
      </c>
      <c r="BU90" s="34">
        <f t="shared" si="294"/>
        <v>0</v>
      </c>
      <c r="BV90" s="34">
        <f t="shared" si="294"/>
        <v>0</v>
      </c>
      <c r="BW90" s="34">
        <f t="shared" si="294"/>
        <v>0</v>
      </c>
      <c r="BX90" s="34">
        <f t="shared" si="294"/>
        <v>0</v>
      </c>
      <c r="BY90" s="34">
        <f t="shared" si="294"/>
        <v>33163.445122067104</v>
      </c>
      <c r="BZ90" s="34">
        <f t="shared" si="294"/>
        <v>0</v>
      </c>
      <c r="CA90" s="34">
        <f t="shared" si="294"/>
        <v>0</v>
      </c>
      <c r="CB90" s="34">
        <f t="shared" si="294"/>
        <v>0</v>
      </c>
      <c r="CC90" s="34">
        <f t="shared" si="294"/>
        <v>0</v>
      </c>
      <c r="CD90" s="34">
        <f t="shared" si="294"/>
        <v>0</v>
      </c>
      <c r="CE90" s="34">
        <f t="shared" si="294"/>
        <v>0</v>
      </c>
      <c r="CF90" s="34">
        <f t="shared" si="294"/>
        <v>0</v>
      </c>
      <c r="CG90" s="34">
        <f t="shared" si="294"/>
        <v>0</v>
      </c>
      <c r="CH90" s="34">
        <f t="shared" si="294"/>
        <v>0</v>
      </c>
      <c r="CI90" s="34">
        <f t="shared" si="294"/>
        <v>0</v>
      </c>
      <c r="CJ90" s="34">
        <f t="shared" si="294"/>
        <v>0</v>
      </c>
      <c r="CK90" s="34">
        <f t="shared" si="294"/>
        <v>14144.506028995551</v>
      </c>
      <c r="CL90" s="34">
        <f t="shared" si="294"/>
        <v>0</v>
      </c>
      <c r="CM90" s="34">
        <f t="shared" si="294"/>
        <v>0</v>
      </c>
      <c r="CN90" s="34">
        <f t="shared" si="294"/>
        <v>0</v>
      </c>
      <c r="CO90" s="34">
        <f t="shared" si="294"/>
        <v>0</v>
      </c>
      <c r="CP90" s="34">
        <f t="shared" si="294"/>
        <v>0</v>
      </c>
      <c r="CQ90" s="34">
        <f t="shared" si="294"/>
        <v>0</v>
      </c>
      <c r="CR90" s="34">
        <f t="shared" si="294"/>
        <v>0</v>
      </c>
      <c r="CS90" s="34">
        <f t="shared" si="294"/>
        <v>0</v>
      </c>
      <c r="CT90" s="34">
        <f t="shared" si="294"/>
        <v>0</v>
      </c>
      <c r="CU90" s="34">
        <f t="shared" si="294"/>
        <v>0</v>
      </c>
      <c r="CV90" s="34">
        <f t="shared" si="294"/>
        <v>0</v>
      </c>
      <c r="CW90" s="34">
        <f t="shared" si="294"/>
        <v>2</v>
      </c>
      <c r="CX90" s="34">
        <f t="shared" si="294"/>
        <v>0</v>
      </c>
      <c r="CY90" s="34">
        <f t="shared" si="294"/>
        <v>0</v>
      </c>
      <c r="CZ90" s="34">
        <f t="shared" si="294"/>
        <v>0</v>
      </c>
      <c r="DA90" s="34">
        <f t="shared" si="294"/>
        <v>0</v>
      </c>
      <c r="DB90" s="34">
        <f t="shared" si="294"/>
        <v>0</v>
      </c>
      <c r="DC90" s="34">
        <f t="shared" si="294"/>
        <v>0</v>
      </c>
      <c r="DD90" s="34">
        <f t="shared" si="294"/>
        <v>0</v>
      </c>
      <c r="DE90" s="34">
        <f t="shared" si="294"/>
        <v>0</v>
      </c>
      <c r="DF90" s="34">
        <f t="shared" si="294"/>
        <v>0</v>
      </c>
      <c r="DG90" s="34">
        <f t="shared" si="294"/>
        <v>0</v>
      </c>
      <c r="DH90" s="34">
        <f t="shared" si="294"/>
        <v>0</v>
      </c>
      <c r="DI90" s="34">
        <f t="shared" si="294"/>
        <v>2</v>
      </c>
      <c r="DJ90" s="34">
        <f t="shared" si="294"/>
        <v>0</v>
      </c>
      <c r="DK90" s="34">
        <f t="shared" si="294"/>
        <v>0</v>
      </c>
      <c r="DL90" s="34">
        <f t="shared" si="294"/>
        <v>0</v>
      </c>
      <c r="DM90" s="34">
        <f t="shared" si="294"/>
        <v>0</v>
      </c>
      <c r="DN90" s="34">
        <f t="shared" si="294"/>
        <v>0</v>
      </c>
      <c r="DO90" s="34">
        <f t="shared" si="294"/>
        <v>0</v>
      </c>
      <c r="DP90" s="34">
        <f t="shared" si="294"/>
        <v>0</v>
      </c>
      <c r="DQ90" s="34">
        <f t="shared" si="294"/>
        <v>0</v>
      </c>
      <c r="DR90" s="34">
        <f t="shared" si="294"/>
        <v>0</v>
      </c>
      <c r="DS90" s="34">
        <f t="shared" si="294"/>
        <v>0</v>
      </c>
      <c r="DT90" s="34">
        <f t="shared" si="294"/>
        <v>0</v>
      </c>
      <c r="DU90" s="34">
        <f t="shared" si="294"/>
        <v>2</v>
      </c>
      <c r="DV90" s="34">
        <f t="shared" si="294"/>
        <v>0</v>
      </c>
      <c r="DW90" s="34">
        <f t="shared" si="294"/>
        <v>0</v>
      </c>
      <c r="DX90" s="34">
        <f t="shared" si="294"/>
        <v>0</v>
      </c>
      <c r="DY90" s="34">
        <f t="shared" si="294"/>
        <v>0</v>
      </c>
      <c r="DZ90" s="34">
        <f t="shared" si="294"/>
        <v>0</v>
      </c>
      <c r="EA90" s="34">
        <f t="shared" si="294"/>
        <v>0</v>
      </c>
      <c r="EB90" s="34">
        <f t="shared" si="294"/>
        <v>0</v>
      </c>
      <c r="EC90" s="34">
        <f t="shared" ref="EC90:GN90" si="295">EC9</f>
        <v>0</v>
      </c>
      <c r="ED90" s="34">
        <f t="shared" si="295"/>
        <v>0</v>
      </c>
      <c r="EE90" s="34">
        <f t="shared" si="295"/>
        <v>0</v>
      </c>
      <c r="EF90" s="34">
        <f t="shared" si="295"/>
        <v>0</v>
      </c>
      <c r="EG90" s="34">
        <f t="shared" si="295"/>
        <v>2</v>
      </c>
      <c r="EH90" s="34">
        <f t="shared" si="295"/>
        <v>0</v>
      </c>
      <c r="EI90" s="34">
        <f t="shared" si="295"/>
        <v>0</v>
      </c>
      <c r="EJ90" s="34">
        <f t="shared" si="295"/>
        <v>0</v>
      </c>
      <c r="EK90" s="34">
        <f t="shared" si="295"/>
        <v>0</v>
      </c>
      <c r="EL90" s="34">
        <f t="shared" si="295"/>
        <v>0</v>
      </c>
      <c r="EM90" s="34">
        <f t="shared" si="295"/>
        <v>0</v>
      </c>
      <c r="EN90" s="34">
        <f t="shared" si="295"/>
        <v>0</v>
      </c>
      <c r="EO90" s="34">
        <f t="shared" si="295"/>
        <v>0</v>
      </c>
      <c r="EP90" s="34">
        <f t="shared" si="295"/>
        <v>0</v>
      </c>
      <c r="EQ90" s="34">
        <f t="shared" si="295"/>
        <v>0</v>
      </c>
      <c r="ER90" s="34">
        <f t="shared" si="295"/>
        <v>0</v>
      </c>
      <c r="ES90" s="34">
        <f t="shared" si="295"/>
        <v>163.65343502588601</v>
      </c>
      <c r="ET90" s="34">
        <f t="shared" si="295"/>
        <v>0</v>
      </c>
      <c r="EU90" s="34">
        <f t="shared" si="295"/>
        <v>0</v>
      </c>
      <c r="EV90" s="34">
        <f t="shared" si="295"/>
        <v>0</v>
      </c>
      <c r="EW90" s="34">
        <f t="shared" si="295"/>
        <v>0</v>
      </c>
      <c r="EX90" s="34">
        <f t="shared" si="295"/>
        <v>0</v>
      </c>
      <c r="EY90" s="34">
        <f t="shared" si="295"/>
        <v>0</v>
      </c>
      <c r="EZ90" s="34">
        <f t="shared" si="295"/>
        <v>0</v>
      </c>
      <c r="FA90" s="34">
        <f t="shared" si="295"/>
        <v>0</v>
      </c>
      <c r="FB90" s="34">
        <f t="shared" si="295"/>
        <v>0</v>
      </c>
      <c r="FC90" s="34">
        <f t="shared" si="295"/>
        <v>0</v>
      </c>
      <c r="FD90" s="34">
        <f t="shared" si="295"/>
        <v>0.5</v>
      </c>
      <c r="FE90" s="34">
        <f t="shared" si="295"/>
        <v>0</v>
      </c>
      <c r="FF90" s="34">
        <f t="shared" si="295"/>
        <v>0</v>
      </c>
      <c r="FG90" s="34">
        <f t="shared" si="295"/>
        <v>0</v>
      </c>
      <c r="FH90" s="34">
        <f t="shared" si="295"/>
        <v>0</v>
      </c>
      <c r="FI90" s="34">
        <f t="shared" si="295"/>
        <v>0</v>
      </c>
      <c r="FJ90" s="34">
        <f t="shared" si="295"/>
        <v>0</v>
      </c>
      <c r="FK90" s="34">
        <f t="shared" si="295"/>
        <v>0</v>
      </c>
      <c r="FL90" s="34">
        <f t="shared" si="295"/>
        <v>0</v>
      </c>
      <c r="FM90" s="34">
        <f t="shared" si="295"/>
        <v>0</v>
      </c>
      <c r="FN90" s="34">
        <f t="shared" si="295"/>
        <v>0</v>
      </c>
      <c r="FO90" s="34">
        <f t="shared" si="295"/>
        <v>0</v>
      </c>
      <c r="FP90" s="34">
        <f t="shared" si="295"/>
        <v>0</v>
      </c>
      <c r="FQ90" s="34">
        <f t="shared" si="295"/>
        <v>0</v>
      </c>
      <c r="FR90" s="34">
        <f t="shared" si="295"/>
        <v>0</v>
      </c>
      <c r="FS90" s="34">
        <f t="shared" si="295"/>
        <v>0</v>
      </c>
      <c r="FT90" s="34">
        <f t="shared" si="295"/>
        <v>0</v>
      </c>
      <c r="FU90" s="34">
        <f t="shared" si="295"/>
        <v>0</v>
      </c>
      <c r="FV90" s="34">
        <f t="shared" si="295"/>
        <v>0</v>
      </c>
      <c r="FW90" s="34">
        <f t="shared" si="295"/>
        <v>0</v>
      </c>
      <c r="FX90" s="34">
        <f t="shared" si="295"/>
        <v>0</v>
      </c>
      <c r="FY90" s="34">
        <f t="shared" si="295"/>
        <v>0</v>
      </c>
      <c r="FZ90" s="34">
        <f t="shared" si="295"/>
        <v>0</v>
      </c>
      <c r="GA90" s="34">
        <f t="shared" si="295"/>
        <v>0</v>
      </c>
      <c r="GB90" s="34">
        <f t="shared" si="295"/>
        <v>0</v>
      </c>
      <c r="GC90" s="34">
        <f t="shared" si="295"/>
        <v>0</v>
      </c>
      <c r="GD90" s="34">
        <f t="shared" si="295"/>
        <v>0</v>
      </c>
      <c r="GE90" s="34">
        <f t="shared" si="295"/>
        <v>0</v>
      </c>
      <c r="GF90" s="34">
        <f t="shared" si="295"/>
        <v>0</v>
      </c>
      <c r="GG90" s="34">
        <f t="shared" si="295"/>
        <v>0</v>
      </c>
      <c r="GH90" s="34">
        <f t="shared" si="295"/>
        <v>0</v>
      </c>
      <c r="GI90" s="34">
        <f t="shared" si="295"/>
        <v>0</v>
      </c>
      <c r="GJ90" s="34">
        <f t="shared" si="295"/>
        <v>0</v>
      </c>
      <c r="GK90" s="34">
        <f t="shared" si="295"/>
        <v>0</v>
      </c>
      <c r="GL90" s="34">
        <f t="shared" si="295"/>
        <v>0</v>
      </c>
      <c r="GM90" s="34">
        <f t="shared" si="295"/>
        <v>0</v>
      </c>
      <c r="GN90" s="34">
        <f t="shared" si="295"/>
        <v>0</v>
      </c>
      <c r="GO90" s="34">
        <f t="shared" ref="GO90:IZ90" si="296">GO9</f>
        <v>0</v>
      </c>
      <c r="GP90" s="34">
        <f t="shared" si="296"/>
        <v>0</v>
      </c>
      <c r="GQ90" s="34">
        <f t="shared" si="296"/>
        <v>0</v>
      </c>
      <c r="GR90" s="34">
        <f t="shared" si="296"/>
        <v>0</v>
      </c>
      <c r="GS90" s="34">
        <f t="shared" si="296"/>
        <v>0</v>
      </c>
      <c r="GT90" s="34">
        <f t="shared" si="296"/>
        <v>0</v>
      </c>
      <c r="GU90" s="34">
        <f t="shared" si="296"/>
        <v>0</v>
      </c>
      <c r="GV90" s="34">
        <f t="shared" si="296"/>
        <v>0</v>
      </c>
      <c r="GW90" s="34">
        <f t="shared" si="296"/>
        <v>0</v>
      </c>
      <c r="GX90" s="34">
        <f t="shared" si="296"/>
        <v>0</v>
      </c>
      <c r="GY90" s="34">
        <f t="shared" si="296"/>
        <v>0</v>
      </c>
      <c r="GZ90" s="34">
        <f t="shared" si="296"/>
        <v>0</v>
      </c>
      <c r="HA90" s="34">
        <f t="shared" si="296"/>
        <v>0</v>
      </c>
      <c r="HB90" s="34">
        <f t="shared" si="296"/>
        <v>0</v>
      </c>
      <c r="HC90" s="34">
        <f t="shared" si="296"/>
        <v>0</v>
      </c>
      <c r="HD90" s="34">
        <f t="shared" si="296"/>
        <v>0</v>
      </c>
      <c r="HE90" s="34">
        <f t="shared" si="296"/>
        <v>0</v>
      </c>
      <c r="HF90" s="34">
        <f t="shared" si="296"/>
        <v>0</v>
      </c>
      <c r="HG90" s="34">
        <f t="shared" si="296"/>
        <v>0</v>
      </c>
      <c r="HH90" s="34">
        <f t="shared" si="296"/>
        <v>0</v>
      </c>
      <c r="HI90" s="34">
        <f t="shared" si="296"/>
        <v>0</v>
      </c>
      <c r="HJ90" s="34">
        <f t="shared" si="296"/>
        <v>0</v>
      </c>
      <c r="HK90" s="34">
        <f t="shared" si="296"/>
        <v>0</v>
      </c>
      <c r="HL90" s="34">
        <f t="shared" si="296"/>
        <v>0</v>
      </c>
      <c r="HM90" s="34">
        <f t="shared" si="296"/>
        <v>0</v>
      </c>
      <c r="HN90" s="34">
        <f t="shared" si="296"/>
        <v>0</v>
      </c>
      <c r="HO90" s="34">
        <f t="shared" si="296"/>
        <v>0</v>
      </c>
      <c r="HP90" s="34">
        <f t="shared" si="296"/>
        <v>0</v>
      </c>
      <c r="HQ90" s="34">
        <f t="shared" si="296"/>
        <v>0</v>
      </c>
      <c r="HR90" s="34">
        <f t="shared" si="296"/>
        <v>0</v>
      </c>
      <c r="HS90" s="34">
        <f t="shared" si="296"/>
        <v>0</v>
      </c>
      <c r="HT90" s="34">
        <f t="shared" si="296"/>
        <v>0</v>
      </c>
      <c r="HU90" s="34">
        <f t="shared" si="296"/>
        <v>0</v>
      </c>
      <c r="HV90" s="34">
        <f t="shared" si="296"/>
        <v>0</v>
      </c>
      <c r="HW90" s="34">
        <f t="shared" si="296"/>
        <v>0</v>
      </c>
      <c r="HX90" s="34">
        <f t="shared" si="296"/>
        <v>0</v>
      </c>
      <c r="HY90" s="34">
        <f t="shared" si="296"/>
        <v>0</v>
      </c>
      <c r="HZ90" s="34">
        <f t="shared" si="296"/>
        <v>0</v>
      </c>
      <c r="IA90" s="34">
        <f t="shared" si="296"/>
        <v>0</v>
      </c>
      <c r="IB90" s="34">
        <f t="shared" si="296"/>
        <v>0</v>
      </c>
      <c r="IC90" s="34">
        <f t="shared" si="296"/>
        <v>0</v>
      </c>
      <c r="ID90" s="34">
        <f t="shared" si="296"/>
        <v>0</v>
      </c>
      <c r="IE90" s="34">
        <f t="shared" si="296"/>
        <v>0</v>
      </c>
      <c r="IF90" s="34">
        <f t="shared" si="296"/>
        <v>0</v>
      </c>
      <c r="IG90" s="34">
        <f t="shared" si="296"/>
        <v>0</v>
      </c>
      <c r="IH90" s="34">
        <f t="shared" si="296"/>
        <v>0</v>
      </c>
      <c r="II90" s="34">
        <f t="shared" si="296"/>
        <v>0</v>
      </c>
      <c r="IJ90" s="34">
        <f t="shared" si="296"/>
        <v>0</v>
      </c>
      <c r="IK90" s="34">
        <f t="shared" si="296"/>
        <v>0</v>
      </c>
      <c r="IL90" s="34">
        <f t="shared" si="296"/>
        <v>0</v>
      </c>
      <c r="IM90" s="34">
        <f t="shared" si="296"/>
        <v>0</v>
      </c>
      <c r="IN90" s="34">
        <f t="shared" si="296"/>
        <v>0</v>
      </c>
      <c r="IO90" s="34">
        <f t="shared" si="296"/>
        <v>0</v>
      </c>
      <c r="IP90" s="34">
        <f t="shared" si="296"/>
        <v>0</v>
      </c>
      <c r="IQ90" s="34">
        <f t="shared" si="296"/>
        <v>0</v>
      </c>
      <c r="IR90" s="34">
        <f t="shared" si="296"/>
        <v>0</v>
      </c>
      <c r="IS90" s="34">
        <f t="shared" si="296"/>
        <v>0</v>
      </c>
      <c r="IT90" s="34">
        <f t="shared" si="296"/>
        <v>0</v>
      </c>
      <c r="IU90" s="34">
        <f t="shared" si="296"/>
        <v>0</v>
      </c>
      <c r="IV90" s="34">
        <f t="shared" si="296"/>
        <v>0</v>
      </c>
      <c r="IW90" s="34">
        <f t="shared" si="296"/>
        <v>0</v>
      </c>
      <c r="IX90" s="34">
        <f t="shared" si="296"/>
        <v>0</v>
      </c>
      <c r="IY90" s="34">
        <f t="shared" si="296"/>
        <v>0</v>
      </c>
      <c r="IZ90" s="34">
        <f t="shared" si="296"/>
        <v>0</v>
      </c>
      <c r="JA90" s="34">
        <f t="shared" ref="JA90:KG90" si="297">JA9</f>
        <v>0</v>
      </c>
      <c r="JB90" s="34">
        <f t="shared" si="297"/>
        <v>0</v>
      </c>
      <c r="JC90" s="34">
        <f t="shared" si="297"/>
        <v>0</v>
      </c>
      <c r="JD90" s="34">
        <f t="shared" si="297"/>
        <v>0</v>
      </c>
      <c r="JE90" s="34">
        <f t="shared" si="297"/>
        <v>0</v>
      </c>
      <c r="JF90" s="34">
        <f t="shared" si="297"/>
        <v>0</v>
      </c>
      <c r="JG90" s="34">
        <f t="shared" si="297"/>
        <v>0</v>
      </c>
      <c r="JH90" s="34">
        <f t="shared" si="297"/>
        <v>0</v>
      </c>
      <c r="JI90" s="34">
        <f t="shared" si="297"/>
        <v>0</v>
      </c>
      <c r="JJ90" s="34">
        <f t="shared" si="297"/>
        <v>0</v>
      </c>
      <c r="JK90" s="34">
        <f t="shared" si="297"/>
        <v>0</v>
      </c>
      <c r="JL90" s="34">
        <f t="shared" si="297"/>
        <v>0</v>
      </c>
      <c r="JM90" s="34">
        <f t="shared" si="297"/>
        <v>0</v>
      </c>
      <c r="JN90" s="34">
        <f t="shared" si="297"/>
        <v>0</v>
      </c>
      <c r="JO90" s="34">
        <f t="shared" si="297"/>
        <v>0</v>
      </c>
      <c r="JP90" s="34">
        <f t="shared" si="297"/>
        <v>0</v>
      </c>
      <c r="JQ90" s="34">
        <f t="shared" si="297"/>
        <v>0</v>
      </c>
      <c r="JR90" s="34">
        <f t="shared" si="297"/>
        <v>0</v>
      </c>
      <c r="JS90" s="34">
        <f t="shared" si="297"/>
        <v>0</v>
      </c>
      <c r="JT90" s="34">
        <f t="shared" si="297"/>
        <v>0</v>
      </c>
      <c r="JU90" s="34">
        <f t="shared" si="297"/>
        <v>0</v>
      </c>
      <c r="JV90" s="34">
        <f t="shared" si="297"/>
        <v>0</v>
      </c>
      <c r="JW90" s="34">
        <f t="shared" si="297"/>
        <v>0</v>
      </c>
      <c r="JX90" s="34">
        <f t="shared" si="297"/>
        <v>0</v>
      </c>
      <c r="JY90" s="34">
        <f t="shared" si="297"/>
        <v>0</v>
      </c>
      <c r="JZ90" s="34">
        <f t="shared" si="297"/>
        <v>0</v>
      </c>
      <c r="KA90" s="34">
        <f t="shared" si="297"/>
        <v>0</v>
      </c>
      <c r="KB90" s="34">
        <f t="shared" si="297"/>
        <v>0</v>
      </c>
      <c r="KC90" s="34">
        <f t="shared" si="297"/>
        <v>0</v>
      </c>
      <c r="KD90" s="34">
        <f t="shared" si="297"/>
        <v>0</v>
      </c>
      <c r="KE90" s="34">
        <f t="shared" si="297"/>
        <v>0</v>
      </c>
      <c r="KF90" s="34">
        <f t="shared" si="297"/>
        <v>0</v>
      </c>
      <c r="KG90" s="34">
        <f t="shared" si="297"/>
        <v>0</v>
      </c>
    </row>
    <row r="91" spans="1:293" s="1" customFormat="1" ht="16" hidden="1" outlineLevel="1" thickBot="1">
      <c r="B91" s="490"/>
      <c r="C91" s="58" t="s">
        <v>713</v>
      </c>
      <c r="D91" s="45">
        <f>BN91</f>
        <v>129962.5029475539</v>
      </c>
      <c r="E91" s="36">
        <f>E90</f>
        <v>5981.9924047547202</v>
      </c>
      <c r="F91" s="37">
        <f>E91+F90</f>
        <v>5981.9924047547202</v>
      </c>
      <c r="G91" s="37">
        <f>F91+G90</f>
        <v>5981.9924047547202</v>
      </c>
      <c r="H91" s="37">
        <f t="shared" ref="H91:BS91" si="298">G91+H90</f>
        <v>5981.9924047547202</v>
      </c>
      <c r="I91" s="37">
        <f t="shared" si="298"/>
        <v>5981.9924047547202</v>
      </c>
      <c r="J91" s="37">
        <f t="shared" si="298"/>
        <v>5981.9924047547202</v>
      </c>
      <c r="K91" s="37">
        <f t="shared" si="298"/>
        <v>5981.9924047547202</v>
      </c>
      <c r="L91" s="37">
        <f t="shared" si="298"/>
        <v>5981.9924047547202</v>
      </c>
      <c r="M91" s="37">
        <f t="shared" si="298"/>
        <v>5981.9924047547202</v>
      </c>
      <c r="N91" s="37">
        <f t="shared" si="298"/>
        <v>5981.9924047547202</v>
      </c>
      <c r="O91" s="37">
        <f t="shared" si="298"/>
        <v>5981.9924047547202</v>
      </c>
      <c r="P91" s="37">
        <f t="shared" si="298"/>
        <v>5981.9924047547202</v>
      </c>
      <c r="Q91" s="37">
        <f t="shared" si="298"/>
        <v>14419.187417872585</v>
      </c>
      <c r="R91" s="37">
        <f t="shared" si="298"/>
        <v>14419.187417872585</v>
      </c>
      <c r="S91" s="37">
        <f t="shared" si="298"/>
        <v>14419.187417872585</v>
      </c>
      <c r="T91" s="37">
        <f t="shared" si="298"/>
        <v>14419.187417872585</v>
      </c>
      <c r="U91" s="37">
        <f t="shared" si="298"/>
        <v>14419.187417872585</v>
      </c>
      <c r="V91" s="37">
        <f t="shared" si="298"/>
        <v>14419.187417872585</v>
      </c>
      <c r="W91" s="37">
        <f t="shared" si="298"/>
        <v>14419.187417872585</v>
      </c>
      <c r="X91" s="37">
        <f t="shared" si="298"/>
        <v>14419.187417872585</v>
      </c>
      <c r="Y91" s="37">
        <f t="shared" si="298"/>
        <v>14419.187417872585</v>
      </c>
      <c r="Z91" s="37">
        <f t="shared" si="298"/>
        <v>14419.187417872585</v>
      </c>
      <c r="AA91" s="37">
        <f t="shared" si="298"/>
        <v>14419.187417872585</v>
      </c>
      <c r="AB91" s="37">
        <f t="shared" si="298"/>
        <v>14419.187417872585</v>
      </c>
      <c r="AC91" s="37">
        <f t="shared" si="298"/>
        <v>28688.557955491859</v>
      </c>
      <c r="AD91" s="37">
        <f t="shared" si="298"/>
        <v>28688.557955491859</v>
      </c>
      <c r="AE91" s="37">
        <f t="shared" si="298"/>
        <v>28688.557955491859</v>
      </c>
      <c r="AF91" s="37">
        <f t="shared" si="298"/>
        <v>28688.557955491859</v>
      </c>
      <c r="AG91" s="37">
        <f t="shared" si="298"/>
        <v>28688.557955491859</v>
      </c>
      <c r="AH91" s="37">
        <f t="shared" si="298"/>
        <v>28688.557955491859</v>
      </c>
      <c r="AI91" s="37">
        <f t="shared" si="298"/>
        <v>28688.557955491859</v>
      </c>
      <c r="AJ91" s="37">
        <f t="shared" si="298"/>
        <v>28688.557955491859</v>
      </c>
      <c r="AK91" s="37">
        <f t="shared" si="298"/>
        <v>28688.557955491859</v>
      </c>
      <c r="AL91" s="37">
        <f t="shared" si="298"/>
        <v>28688.557955491859</v>
      </c>
      <c r="AM91" s="37">
        <f t="shared" si="298"/>
        <v>28688.557955491859</v>
      </c>
      <c r="AN91" s="37">
        <f t="shared" si="298"/>
        <v>28688.557955491859</v>
      </c>
      <c r="AO91" s="37">
        <f t="shared" si="298"/>
        <v>44239.573327720413</v>
      </c>
      <c r="AP91" s="37">
        <f t="shared" si="298"/>
        <v>44239.573327720413</v>
      </c>
      <c r="AQ91" s="37">
        <f t="shared" si="298"/>
        <v>44239.573327720413</v>
      </c>
      <c r="AR91" s="37">
        <f t="shared" si="298"/>
        <v>44239.573327720413</v>
      </c>
      <c r="AS91" s="37">
        <f t="shared" si="298"/>
        <v>44239.573327720413</v>
      </c>
      <c r="AT91" s="37">
        <f t="shared" si="298"/>
        <v>44239.573327720413</v>
      </c>
      <c r="AU91" s="37">
        <f t="shared" si="298"/>
        <v>44239.573327720413</v>
      </c>
      <c r="AV91" s="37">
        <f t="shared" si="298"/>
        <v>44239.573327720413</v>
      </c>
      <c r="AW91" s="37">
        <f t="shared" si="298"/>
        <v>44239.573327720413</v>
      </c>
      <c r="AX91" s="37">
        <f t="shared" si="298"/>
        <v>44239.573327720413</v>
      </c>
      <c r="AY91" s="37">
        <f t="shared" si="298"/>
        <v>44239.573327720413</v>
      </c>
      <c r="AZ91" s="37">
        <f t="shared" si="298"/>
        <v>44239.573327720413</v>
      </c>
      <c r="BA91" s="37">
        <f t="shared" si="298"/>
        <v>82998.635034825114</v>
      </c>
      <c r="BB91" s="37">
        <f t="shared" si="298"/>
        <v>82998.635034825114</v>
      </c>
      <c r="BC91" s="37">
        <f t="shared" si="298"/>
        <v>82998.635034825114</v>
      </c>
      <c r="BD91" s="37">
        <f t="shared" si="298"/>
        <v>82998.635034825114</v>
      </c>
      <c r="BE91" s="37">
        <f t="shared" si="298"/>
        <v>82998.635034825114</v>
      </c>
      <c r="BF91" s="37">
        <f t="shared" si="298"/>
        <v>82998.635034825114</v>
      </c>
      <c r="BG91" s="37">
        <f t="shared" si="298"/>
        <v>82998.635034825114</v>
      </c>
      <c r="BH91" s="37">
        <f t="shared" si="298"/>
        <v>82998.635034825114</v>
      </c>
      <c r="BI91" s="37">
        <f t="shared" si="298"/>
        <v>82998.635034825114</v>
      </c>
      <c r="BJ91" s="37">
        <f t="shared" si="298"/>
        <v>82998.635034825114</v>
      </c>
      <c r="BK91" s="37">
        <f t="shared" si="298"/>
        <v>82998.635034825114</v>
      </c>
      <c r="BL91" s="37">
        <f t="shared" si="298"/>
        <v>82998.635034825114</v>
      </c>
      <c r="BM91" s="37">
        <f t="shared" si="298"/>
        <v>129962.5029475539</v>
      </c>
      <c r="BN91" s="207">
        <f t="shared" si="298"/>
        <v>129962.5029475539</v>
      </c>
      <c r="BO91" s="37">
        <f t="shared" si="298"/>
        <v>129962.5029475539</v>
      </c>
      <c r="BP91" s="37">
        <f t="shared" si="298"/>
        <v>129962.5029475539</v>
      </c>
      <c r="BQ91" s="37">
        <f t="shared" si="298"/>
        <v>129962.5029475539</v>
      </c>
      <c r="BR91" s="37">
        <f t="shared" si="298"/>
        <v>129962.5029475539</v>
      </c>
      <c r="BS91" s="37">
        <f t="shared" si="298"/>
        <v>129962.5029475539</v>
      </c>
      <c r="BT91" s="37">
        <f t="shared" ref="BT91:EE91" si="299">BS91+BT90</f>
        <v>129962.5029475539</v>
      </c>
      <c r="BU91" s="37">
        <f t="shared" si="299"/>
        <v>129962.5029475539</v>
      </c>
      <c r="BV91" s="37">
        <f t="shared" si="299"/>
        <v>129962.5029475539</v>
      </c>
      <c r="BW91" s="37">
        <f t="shared" si="299"/>
        <v>129962.5029475539</v>
      </c>
      <c r="BX91" s="37">
        <f t="shared" si="299"/>
        <v>129962.5029475539</v>
      </c>
      <c r="BY91" s="37">
        <f t="shared" si="299"/>
        <v>163125.94806962099</v>
      </c>
      <c r="BZ91" s="37">
        <f t="shared" si="299"/>
        <v>163125.94806962099</v>
      </c>
      <c r="CA91" s="37">
        <f t="shared" si="299"/>
        <v>163125.94806962099</v>
      </c>
      <c r="CB91" s="37">
        <f t="shared" si="299"/>
        <v>163125.94806962099</v>
      </c>
      <c r="CC91" s="37">
        <f t="shared" si="299"/>
        <v>163125.94806962099</v>
      </c>
      <c r="CD91" s="37">
        <f t="shared" si="299"/>
        <v>163125.94806962099</v>
      </c>
      <c r="CE91" s="37">
        <f t="shared" si="299"/>
        <v>163125.94806962099</v>
      </c>
      <c r="CF91" s="37">
        <f t="shared" si="299"/>
        <v>163125.94806962099</v>
      </c>
      <c r="CG91" s="37">
        <f t="shared" si="299"/>
        <v>163125.94806962099</v>
      </c>
      <c r="CH91" s="37">
        <f t="shared" si="299"/>
        <v>163125.94806962099</v>
      </c>
      <c r="CI91" s="37">
        <f t="shared" si="299"/>
        <v>163125.94806962099</v>
      </c>
      <c r="CJ91" s="37">
        <f t="shared" si="299"/>
        <v>163125.94806962099</v>
      </c>
      <c r="CK91" s="37">
        <f t="shared" si="299"/>
        <v>177270.45409861655</v>
      </c>
      <c r="CL91" s="37">
        <f t="shared" si="299"/>
        <v>177270.45409861655</v>
      </c>
      <c r="CM91" s="37">
        <f t="shared" si="299"/>
        <v>177270.45409861655</v>
      </c>
      <c r="CN91" s="37">
        <f t="shared" si="299"/>
        <v>177270.45409861655</v>
      </c>
      <c r="CO91" s="37">
        <f t="shared" si="299"/>
        <v>177270.45409861655</v>
      </c>
      <c r="CP91" s="37">
        <f t="shared" si="299"/>
        <v>177270.45409861655</v>
      </c>
      <c r="CQ91" s="37">
        <f t="shared" si="299"/>
        <v>177270.45409861655</v>
      </c>
      <c r="CR91" s="37">
        <f t="shared" si="299"/>
        <v>177270.45409861655</v>
      </c>
      <c r="CS91" s="37">
        <f t="shared" si="299"/>
        <v>177270.45409861655</v>
      </c>
      <c r="CT91" s="37">
        <f t="shared" si="299"/>
        <v>177270.45409861655</v>
      </c>
      <c r="CU91" s="37">
        <f t="shared" si="299"/>
        <v>177270.45409861655</v>
      </c>
      <c r="CV91" s="37">
        <f t="shared" si="299"/>
        <v>177270.45409861655</v>
      </c>
      <c r="CW91" s="37">
        <f t="shared" si="299"/>
        <v>177272.45409861655</v>
      </c>
      <c r="CX91" s="37">
        <f t="shared" si="299"/>
        <v>177272.45409861655</v>
      </c>
      <c r="CY91" s="37">
        <f t="shared" si="299"/>
        <v>177272.45409861655</v>
      </c>
      <c r="CZ91" s="37">
        <f t="shared" si="299"/>
        <v>177272.45409861655</v>
      </c>
      <c r="DA91" s="37">
        <f t="shared" si="299"/>
        <v>177272.45409861655</v>
      </c>
      <c r="DB91" s="37">
        <f t="shared" si="299"/>
        <v>177272.45409861655</v>
      </c>
      <c r="DC91" s="37">
        <f t="shared" si="299"/>
        <v>177272.45409861655</v>
      </c>
      <c r="DD91" s="37">
        <f t="shared" si="299"/>
        <v>177272.45409861655</v>
      </c>
      <c r="DE91" s="37">
        <f t="shared" si="299"/>
        <v>177272.45409861655</v>
      </c>
      <c r="DF91" s="37">
        <f t="shared" si="299"/>
        <v>177272.45409861655</v>
      </c>
      <c r="DG91" s="37">
        <f t="shared" si="299"/>
        <v>177272.45409861655</v>
      </c>
      <c r="DH91" s="37">
        <f t="shared" si="299"/>
        <v>177272.45409861655</v>
      </c>
      <c r="DI91" s="37">
        <f t="shared" si="299"/>
        <v>177274.45409861655</v>
      </c>
      <c r="DJ91" s="37">
        <f t="shared" si="299"/>
        <v>177274.45409861655</v>
      </c>
      <c r="DK91" s="37">
        <f t="shared" si="299"/>
        <v>177274.45409861655</v>
      </c>
      <c r="DL91" s="37">
        <f t="shared" si="299"/>
        <v>177274.45409861655</v>
      </c>
      <c r="DM91" s="37">
        <f t="shared" si="299"/>
        <v>177274.45409861655</v>
      </c>
      <c r="DN91" s="37">
        <f t="shared" si="299"/>
        <v>177274.45409861655</v>
      </c>
      <c r="DO91" s="37">
        <f t="shared" si="299"/>
        <v>177274.45409861655</v>
      </c>
      <c r="DP91" s="37">
        <f t="shared" si="299"/>
        <v>177274.45409861655</v>
      </c>
      <c r="DQ91" s="37">
        <f t="shared" si="299"/>
        <v>177274.45409861655</v>
      </c>
      <c r="DR91" s="37">
        <f t="shared" si="299"/>
        <v>177274.45409861655</v>
      </c>
      <c r="DS91" s="37">
        <f t="shared" si="299"/>
        <v>177274.45409861655</v>
      </c>
      <c r="DT91" s="37">
        <f t="shared" si="299"/>
        <v>177274.45409861655</v>
      </c>
      <c r="DU91" s="37">
        <f t="shared" si="299"/>
        <v>177276.45409861655</v>
      </c>
      <c r="DV91" s="37">
        <f t="shared" si="299"/>
        <v>177276.45409861655</v>
      </c>
      <c r="DW91" s="37">
        <f t="shared" si="299"/>
        <v>177276.45409861655</v>
      </c>
      <c r="DX91" s="37">
        <f t="shared" si="299"/>
        <v>177276.45409861655</v>
      </c>
      <c r="DY91" s="37">
        <f t="shared" si="299"/>
        <v>177276.45409861655</v>
      </c>
      <c r="DZ91" s="37">
        <f t="shared" si="299"/>
        <v>177276.45409861655</v>
      </c>
      <c r="EA91" s="37">
        <f t="shared" si="299"/>
        <v>177276.45409861655</v>
      </c>
      <c r="EB91" s="37">
        <f t="shared" si="299"/>
        <v>177276.45409861655</v>
      </c>
      <c r="EC91" s="37">
        <f t="shared" si="299"/>
        <v>177276.45409861655</v>
      </c>
      <c r="ED91" s="37">
        <f t="shared" si="299"/>
        <v>177276.45409861655</v>
      </c>
      <c r="EE91" s="37">
        <f t="shared" si="299"/>
        <v>177276.45409861655</v>
      </c>
      <c r="EF91" s="37">
        <f t="shared" ref="EF91:GQ91" si="300">EE91+EF90</f>
        <v>177276.45409861655</v>
      </c>
      <c r="EG91" s="37">
        <f t="shared" si="300"/>
        <v>177278.45409861655</v>
      </c>
      <c r="EH91" s="37">
        <f t="shared" si="300"/>
        <v>177278.45409861655</v>
      </c>
      <c r="EI91" s="37">
        <f t="shared" si="300"/>
        <v>177278.45409861655</v>
      </c>
      <c r="EJ91" s="37">
        <f t="shared" si="300"/>
        <v>177278.45409861655</v>
      </c>
      <c r="EK91" s="37">
        <f t="shared" si="300"/>
        <v>177278.45409861655</v>
      </c>
      <c r="EL91" s="37">
        <f t="shared" si="300"/>
        <v>177278.45409861655</v>
      </c>
      <c r="EM91" s="37">
        <f t="shared" si="300"/>
        <v>177278.45409861655</v>
      </c>
      <c r="EN91" s="37">
        <f t="shared" si="300"/>
        <v>177278.45409861655</v>
      </c>
      <c r="EO91" s="37">
        <f t="shared" si="300"/>
        <v>177278.45409861655</v>
      </c>
      <c r="EP91" s="37">
        <f t="shared" si="300"/>
        <v>177278.45409861655</v>
      </c>
      <c r="EQ91" s="37">
        <f t="shared" si="300"/>
        <v>177278.45409861655</v>
      </c>
      <c r="ER91" s="37">
        <f t="shared" si="300"/>
        <v>177278.45409861655</v>
      </c>
      <c r="ES91" s="37">
        <f t="shared" si="300"/>
        <v>177442.10753364244</v>
      </c>
      <c r="ET91" s="37">
        <f t="shared" si="300"/>
        <v>177442.10753364244</v>
      </c>
      <c r="EU91" s="37">
        <f t="shared" si="300"/>
        <v>177442.10753364244</v>
      </c>
      <c r="EV91" s="37">
        <f t="shared" si="300"/>
        <v>177442.10753364244</v>
      </c>
      <c r="EW91" s="37">
        <f t="shared" si="300"/>
        <v>177442.10753364244</v>
      </c>
      <c r="EX91" s="37">
        <f t="shared" si="300"/>
        <v>177442.10753364244</v>
      </c>
      <c r="EY91" s="37">
        <f t="shared" si="300"/>
        <v>177442.10753364244</v>
      </c>
      <c r="EZ91" s="37">
        <f t="shared" si="300"/>
        <v>177442.10753364244</v>
      </c>
      <c r="FA91" s="37">
        <f t="shared" si="300"/>
        <v>177442.10753364244</v>
      </c>
      <c r="FB91" s="37">
        <f t="shared" si="300"/>
        <v>177442.10753364244</v>
      </c>
      <c r="FC91" s="37">
        <f t="shared" si="300"/>
        <v>177442.10753364244</v>
      </c>
      <c r="FD91" s="37">
        <f t="shared" si="300"/>
        <v>177442.60753364244</v>
      </c>
      <c r="FE91" s="37">
        <f t="shared" si="300"/>
        <v>177442.60753364244</v>
      </c>
      <c r="FF91" s="37">
        <f t="shared" si="300"/>
        <v>177442.60753364244</v>
      </c>
      <c r="FG91" s="37">
        <f t="shared" si="300"/>
        <v>177442.60753364244</v>
      </c>
      <c r="FH91" s="37">
        <f t="shared" si="300"/>
        <v>177442.60753364244</v>
      </c>
      <c r="FI91" s="37">
        <f t="shared" si="300"/>
        <v>177442.60753364244</v>
      </c>
      <c r="FJ91" s="37">
        <f t="shared" si="300"/>
        <v>177442.60753364244</v>
      </c>
      <c r="FK91" s="37">
        <f t="shared" si="300"/>
        <v>177442.60753364244</v>
      </c>
      <c r="FL91" s="37">
        <f t="shared" si="300"/>
        <v>177442.60753364244</v>
      </c>
      <c r="FM91" s="37">
        <f t="shared" si="300"/>
        <v>177442.60753364244</v>
      </c>
      <c r="FN91" s="37">
        <f t="shared" si="300"/>
        <v>177442.60753364244</v>
      </c>
      <c r="FO91" s="37">
        <f t="shared" si="300"/>
        <v>177442.60753364244</v>
      </c>
      <c r="FP91" s="37">
        <f t="shared" si="300"/>
        <v>177442.60753364244</v>
      </c>
      <c r="FQ91" s="37">
        <f t="shared" si="300"/>
        <v>177442.60753364244</v>
      </c>
      <c r="FR91" s="37">
        <f t="shared" si="300"/>
        <v>177442.60753364244</v>
      </c>
      <c r="FS91" s="37">
        <f t="shared" si="300"/>
        <v>177442.60753364244</v>
      </c>
      <c r="FT91" s="37">
        <f t="shared" si="300"/>
        <v>177442.60753364244</v>
      </c>
      <c r="FU91" s="37">
        <f t="shared" si="300"/>
        <v>177442.60753364244</v>
      </c>
      <c r="FV91" s="37">
        <f t="shared" si="300"/>
        <v>177442.60753364244</v>
      </c>
      <c r="FW91" s="37">
        <f t="shared" si="300"/>
        <v>177442.60753364244</v>
      </c>
      <c r="FX91" s="37">
        <f t="shared" si="300"/>
        <v>177442.60753364244</v>
      </c>
      <c r="FY91" s="37">
        <f t="shared" si="300"/>
        <v>177442.60753364244</v>
      </c>
      <c r="FZ91" s="37">
        <f t="shared" si="300"/>
        <v>177442.60753364244</v>
      </c>
      <c r="GA91" s="37">
        <f t="shared" si="300"/>
        <v>177442.60753364244</v>
      </c>
      <c r="GB91" s="37">
        <f t="shared" si="300"/>
        <v>177442.60753364244</v>
      </c>
      <c r="GC91" s="37">
        <f t="shared" si="300"/>
        <v>177442.60753364244</v>
      </c>
      <c r="GD91" s="37">
        <f t="shared" si="300"/>
        <v>177442.60753364244</v>
      </c>
      <c r="GE91" s="37">
        <f t="shared" si="300"/>
        <v>177442.60753364244</v>
      </c>
      <c r="GF91" s="37">
        <f t="shared" si="300"/>
        <v>177442.60753364244</v>
      </c>
      <c r="GG91" s="37">
        <f t="shared" si="300"/>
        <v>177442.60753364244</v>
      </c>
      <c r="GH91" s="37">
        <f t="shared" si="300"/>
        <v>177442.60753364244</v>
      </c>
      <c r="GI91" s="37">
        <f t="shared" si="300"/>
        <v>177442.60753364244</v>
      </c>
      <c r="GJ91" s="37">
        <f t="shared" si="300"/>
        <v>177442.60753364244</v>
      </c>
      <c r="GK91" s="37">
        <f t="shared" si="300"/>
        <v>177442.60753364244</v>
      </c>
      <c r="GL91" s="37">
        <f t="shared" si="300"/>
        <v>177442.60753364244</v>
      </c>
      <c r="GM91" s="37">
        <f t="shared" si="300"/>
        <v>177442.60753364244</v>
      </c>
      <c r="GN91" s="37">
        <f t="shared" si="300"/>
        <v>177442.60753364244</v>
      </c>
      <c r="GO91" s="37">
        <f t="shared" si="300"/>
        <v>177442.60753364244</v>
      </c>
      <c r="GP91" s="37">
        <f t="shared" si="300"/>
        <v>177442.60753364244</v>
      </c>
      <c r="GQ91" s="37">
        <f t="shared" si="300"/>
        <v>177442.60753364244</v>
      </c>
      <c r="GR91" s="37">
        <f t="shared" ref="GR91:JC91" si="301">GQ91+GR90</f>
        <v>177442.60753364244</v>
      </c>
      <c r="GS91" s="37">
        <f t="shared" si="301"/>
        <v>177442.60753364244</v>
      </c>
      <c r="GT91" s="37">
        <f t="shared" si="301"/>
        <v>177442.60753364244</v>
      </c>
      <c r="GU91" s="37">
        <f t="shared" si="301"/>
        <v>177442.60753364244</v>
      </c>
      <c r="GV91" s="37">
        <f t="shared" si="301"/>
        <v>177442.60753364244</v>
      </c>
      <c r="GW91" s="37">
        <f t="shared" si="301"/>
        <v>177442.60753364244</v>
      </c>
      <c r="GX91" s="37">
        <f t="shared" si="301"/>
        <v>177442.60753364244</v>
      </c>
      <c r="GY91" s="37">
        <f t="shared" si="301"/>
        <v>177442.60753364244</v>
      </c>
      <c r="GZ91" s="37">
        <f t="shared" si="301"/>
        <v>177442.60753364244</v>
      </c>
      <c r="HA91" s="37">
        <f t="shared" si="301"/>
        <v>177442.60753364244</v>
      </c>
      <c r="HB91" s="37">
        <f t="shared" si="301"/>
        <v>177442.60753364244</v>
      </c>
      <c r="HC91" s="37">
        <f t="shared" si="301"/>
        <v>177442.60753364244</v>
      </c>
      <c r="HD91" s="37">
        <f t="shared" si="301"/>
        <v>177442.60753364244</v>
      </c>
      <c r="HE91" s="37">
        <f t="shared" si="301"/>
        <v>177442.60753364244</v>
      </c>
      <c r="HF91" s="37">
        <f t="shared" si="301"/>
        <v>177442.60753364244</v>
      </c>
      <c r="HG91" s="37">
        <f t="shared" si="301"/>
        <v>177442.60753364244</v>
      </c>
      <c r="HH91" s="37">
        <f t="shared" si="301"/>
        <v>177442.60753364244</v>
      </c>
      <c r="HI91" s="37">
        <f t="shared" si="301"/>
        <v>177442.60753364244</v>
      </c>
      <c r="HJ91" s="37">
        <f t="shared" si="301"/>
        <v>177442.60753364244</v>
      </c>
      <c r="HK91" s="37">
        <f t="shared" si="301"/>
        <v>177442.60753364244</v>
      </c>
      <c r="HL91" s="37">
        <f t="shared" si="301"/>
        <v>177442.60753364244</v>
      </c>
      <c r="HM91" s="37">
        <f t="shared" si="301"/>
        <v>177442.60753364244</v>
      </c>
      <c r="HN91" s="37">
        <f t="shared" si="301"/>
        <v>177442.60753364244</v>
      </c>
      <c r="HO91" s="37">
        <f t="shared" si="301"/>
        <v>177442.60753364244</v>
      </c>
      <c r="HP91" s="37">
        <f t="shared" si="301"/>
        <v>177442.60753364244</v>
      </c>
      <c r="HQ91" s="37">
        <f t="shared" si="301"/>
        <v>177442.60753364244</v>
      </c>
      <c r="HR91" s="37">
        <f t="shared" si="301"/>
        <v>177442.60753364244</v>
      </c>
      <c r="HS91" s="37">
        <f t="shared" si="301"/>
        <v>177442.60753364244</v>
      </c>
      <c r="HT91" s="37">
        <f t="shared" si="301"/>
        <v>177442.60753364244</v>
      </c>
      <c r="HU91" s="37">
        <f t="shared" si="301"/>
        <v>177442.60753364244</v>
      </c>
      <c r="HV91" s="37">
        <f t="shared" si="301"/>
        <v>177442.60753364244</v>
      </c>
      <c r="HW91" s="37">
        <f t="shared" si="301"/>
        <v>177442.60753364244</v>
      </c>
      <c r="HX91" s="37">
        <f t="shared" si="301"/>
        <v>177442.60753364244</v>
      </c>
      <c r="HY91" s="37">
        <f t="shared" si="301"/>
        <v>177442.60753364244</v>
      </c>
      <c r="HZ91" s="37">
        <f t="shared" si="301"/>
        <v>177442.60753364244</v>
      </c>
      <c r="IA91" s="37">
        <f t="shared" si="301"/>
        <v>177442.60753364244</v>
      </c>
      <c r="IB91" s="37">
        <f t="shared" si="301"/>
        <v>177442.60753364244</v>
      </c>
      <c r="IC91" s="37">
        <f t="shared" si="301"/>
        <v>177442.60753364244</v>
      </c>
      <c r="ID91" s="37">
        <f t="shared" si="301"/>
        <v>177442.60753364244</v>
      </c>
      <c r="IE91" s="37">
        <f t="shared" si="301"/>
        <v>177442.60753364244</v>
      </c>
      <c r="IF91" s="37">
        <f t="shared" si="301"/>
        <v>177442.60753364244</v>
      </c>
      <c r="IG91" s="37">
        <f t="shared" si="301"/>
        <v>177442.60753364244</v>
      </c>
      <c r="IH91" s="37">
        <f t="shared" si="301"/>
        <v>177442.60753364244</v>
      </c>
      <c r="II91" s="37">
        <f t="shared" si="301"/>
        <v>177442.60753364244</v>
      </c>
      <c r="IJ91" s="37">
        <f t="shared" si="301"/>
        <v>177442.60753364244</v>
      </c>
      <c r="IK91" s="37">
        <f t="shared" si="301"/>
        <v>177442.60753364244</v>
      </c>
      <c r="IL91" s="37">
        <f t="shared" si="301"/>
        <v>177442.60753364244</v>
      </c>
      <c r="IM91" s="37">
        <f t="shared" si="301"/>
        <v>177442.60753364244</v>
      </c>
      <c r="IN91" s="37">
        <f t="shared" si="301"/>
        <v>177442.60753364244</v>
      </c>
      <c r="IO91" s="37">
        <f t="shared" si="301"/>
        <v>177442.60753364244</v>
      </c>
      <c r="IP91" s="37">
        <f t="shared" si="301"/>
        <v>177442.60753364244</v>
      </c>
      <c r="IQ91" s="37">
        <f t="shared" si="301"/>
        <v>177442.60753364244</v>
      </c>
      <c r="IR91" s="37">
        <f t="shared" si="301"/>
        <v>177442.60753364244</v>
      </c>
      <c r="IS91" s="37">
        <f t="shared" si="301"/>
        <v>177442.60753364244</v>
      </c>
      <c r="IT91" s="37">
        <f t="shared" si="301"/>
        <v>177442.60753364244</v>
      </c>
      <c r="IU91" s="37">
        <f t="shared" si="301"/>
        <v>177442.60753364244</v>
      </c>
      <c r="IV91" s="37">
        <f t="shared" si="301"/>
        <v>177442.60753364244</v>
      </c>
      <c r="IW91" s="37">
        <f t="shared" si="301"/>
        <v>177442.60753364244</v>
      </c>
      <c r="IX91" s="37">
        <f t="shared" si="301"/>
        <v>177442.60753364244</v>
      </c>
      <c r="IY91" s="37">
        <f t="shared" si="301"/>
        <v>177442.60753364244</v>
      </c>
      <c r="IZ91" s="37">
        <f t="shared" si="301"/>
        <v>177442.60753364244</v>
      </c>
      <c r="JA91" s="37">
        <f t="shared" si="301"/>
        <v>177442.60753364244</v>
      </c>
      <c r="JB91" s="37">
        <f t="shared" si="301"/>
        <v>177442.60753364244</v>
      </c>
      <c r="JC91" s="37">
        <f t="shared" si="301"/>
        <v>177442.60753364244</v>
      </c>
      <c r="JD91" s="37">
        <f t="shared" ref="JD91:KG91" si="302">JC91+JD90</f>
        <v>177442.60753364244</v>
      </c>
      <c r="JE91" s="37">
        <f t="shared" si="302"/>
        <v>177442.60753364244</v>
      </c>
      <c r="JF91" s="37">
        <f t="shared" si="302"/>
        <v>177442.60753364244</v>
      </c>
      <c r="JG91" s="37">
        <f t="shared" si="302"/>
        <v>177442.60753364244</v>
      </c>
      <c r="JH91" s="37">
        <f t="shared" si="302"/>
        <v>177442.60753364244</v>
      </c>
      <c r="JI91" s="37">
        <f t="shared" si="302"/>
        <v>177442.60753364244</v>
      </c>
      <c r="JJ91" s="37">
        <f t="shared" si="302"/>
        <v>177442.60753364244</v>
      </c>
      <c r="JK91" s="37">
        <f t="shared" si="302"/>
        <v>177442.60753364244</v>
      </c>
      <c r="JL91" s="37">
        <f t="shared" si="302"/>
        <v>177442.60753364244</v>
      </c>
      <c r="JM91" s="37">
        <f t="shared" si="302"/>
        <v>177442.60753364244</v>
      </c>
      <c r="JN91" s="37">
        <f t="shared" si="302"/>
        <v>177442.60753364244</v>
      </c>
      <c r="JO91" s="37">
        <f t="shared" si="302"/>
        <v>177442.60753364244</v>
      </c>
      <c r="JP91" s="37">
        <f t="shared" si="302"/>
        <v>177442.60753364244</v>
      </c>
      <c r="JQ91" s="37">
        <f t="shared" si="302"/>
        <v>177442.60753364244</v>
      </c>
      <c r="JR91" s="37">
        <f t="shared" si="302"/>
        <v>177442.60753364244</v>
      </c>
      <c r="JS91" s="37">
        <f t="shared" si="302"/>
        <v>177442.60753364244</v>
      </c>
      <c r="JT91" s="37">
        <f t="shared" si="302"/>
        <v>177442.60753364244</v>
      </c>
      <c r="JU91" s="37">
        <f t="shared" si="302"/>
        <v>177442.60753364244</v>
      </c>
      <c r="JV91" s="37">
        <f t="shared" si="302"/>
        <v>177442.60753364244</v>
      </c>
      <c r="JW91" s="37">
        <f t="shared" si="302"/>
        <v>177442.60753364244</v>
      </c>
      <c r="JX91" s="37">
        <f t="shared" si="302"/>
        <v>177442.60753364244</v>
      </c>
      <c r="JY91" s="37">
        <f t="shared" si="302"/>
        <v>177442.60753364244</v>
      </c>
      <c r="JZ91" s="37">
        <f t="shared" si="302"/>
        <v>177442.60753364244</v>
      </c>
      <c r="KA91" s="37">
        <f t="shared" si="302"/>
        <v>177442.60753364244</v>
      </c>
      <c r="KB91" s="37">
        <f t="shared" si="302"/>
        <v>177442.60753364244</v>
      </c>
      <c r="KC91" s="37">
        <f t="shared" si="302"/>
        <v>177442.60753364244</v>
      </c>
      <c r="KD91" s="37">
        <f t="shared" si="302"/>
        <v>177442.60753364244</v>
      </c>
      <c r="KE91" s="37">
        <f t="shared" si="302"/>
        <v>177442.60753364244</v>
      </c>
      <c r="KF91" s="37">
        <f t="shared" si="302"/>
        <v>177442.60753364244</v>
      </c>
      <c r="KG91" s="37">
        <f t="shared" si="302"/>
        <v>177442.60753364244</v>
      </c>
    </row>
    <row r="92" spans="1:293" s="1" customFormat="1" hidden="1" outlineLevel="1">
      <c r="B92" s="491" t="s">
        <v>148</v>
      </c>
      <c r="C92" s="59" t="s">
        <v>712</v>
      </c>
      <c r="D92" s="48">
        <f t="shared" ref="D92:D96" si="303">BN92</f>
        <v>142</v>
      </c>
      <c r="E92" s="33">
        <f t="shared" ref="E92:BP92" si="304">E17</f>
        <v>0</v>
      </c>
      <c r="F92" s="34">
        <f t="shared" si="304"/>
        <v>84</v>
      </c>
      <c r="G92" s="34">
        <f t="shared" si="304"/>
        <v>1439</v>
      </c>
      <c r="H92" s="34">
        <f t="shared" si="304"/>
        <v>589</v>
      </c>
      <c r="I92" s="34">
        <f t="shared" si="304"/>
        <v>7463</v>
      </c>
      <c r="J92" s="34">
        <f t="shared" si="304"/>
        <v>7620</v>
      </c>
      <c r="K92" s="34">
        <f t="shared" si="304"/>
        <v>4802</v>
      </c>
      <c r="L92" s="34">
        <f t="shared" si="304"/>
        <v>732</v>
      </c>
      <c r="M92" s="34">
        <f t="shared" si="304"/>
        <v>692</v>
      </c>
      <c r="N92" s="34">
        <f t="shared" si="304"/>
        <v>5578</v>
      </c>
      <c r="O92" s="34">
        <f t="shared" si="304"/>
        <v>874</v>
      </c>
      <c r="P92" s="34">
        <f t="shared" si="304"/>
        <v>983</v>
      </c>
      <c r="Q92" s="34">
        <f t="shared" si="304"/>
        <v>757</v>
      </c>
      <c r="R92" s="34">
        <f t="shared" si="304"/>
        <v>102</v>
      </c>
      <c r="S92" s="34">
        <f t="shared" si="304"/>
        <v>114</v>
      </c>
      <c r="T92" s="34">
        <f t="shared" si="304"/>
        <v>96</v>
      </c>
      <c r="U92" s="34">
        <f t="shared" si="304"/>
        <v>90</v>
      </c>
      <c r="V92" s="34">
        <f t="shared" si="304"/>
        <v>1103</v>
      </c>
      <c r="W92" s="34">
        <f t="shared" si="304"/>
        <v>275</v>
      </c>
      <c r="X92" s="34">
        <f t="shared" si="304"/>
        <v>92</v>
      </c>
      <c r="Y92" s="34">
        <f t="shared" si="304"/>
        <v>93</v>
      </c>
      <c r="Z92" s="34">
        <f t="shared" si="304"/>
        <v>127</v>
      </c>
      <c r="AA92" s="34">
        <f t="shared" si="304"/>
        <v>103</v>
      </c>
      <c r="AB92" s="34">
        <f t="shared" si="304"/>
        <v>773</v>
      </c>
      <c r="AC92" s="34">
        <f t="shared" si="304"/>
        <v>168</v>
      </c>
      <c r="AD92" s="34">
        <f t="shared" si="304"/>
        <v>113</v>
      </c>
      <c r="AE92" s="34">
        <f t="shared" si="304"/>
        <v>106</v>
      </c>
      <c r="AF92" s="34">
        <f t="shared" si="304"/>
        <v>123</v>
      </c>
      <c r="AG92" s="34">
        <f t="shared" si="304"/>
        <v>115</v>
      </c>
      <c r="AH92" s="34">
        <f t="shared" si="304"/>
        <v>111</v>
      </c>
      <c r="AI92" s="34">
        <f t="shared" si="304"/>
        <v>119</v>
      </c>
      <c r="AJ92" s="34">
        <f t="shared" si="304"/>
        <v>114</v>
      </c>
      <c r="AK92" s="34">
        <f t="shared" si="304"/>
        <v>117</v>
      </c>
      <c r="AL92" s="34">
        <f t="shared" si="304"/>
        <v>259</v>
      </c>
      <c r="AM92" s="34">
        <f t="shared" si="304"/>
        <v>516</v>
      </c>
      <c r="AN92" s="34">
        <f t="shared" si="304"/>
        <v>661</v>
      </c>
      <c r="AO92" s="34">
        <f t="shared" si="304"/>
        <v>0</v>
      </c>
      <c r="AP92" s="34">
        <f t="shared" si="304"/>
        <v>170</v>
      </c>
      <c r="AQ92" s="34">
        <f t="shared" si="304"/>
        <v>331</v>
      </c>
      <c r="AR92" s="34">
        <f t="shared" si="304"/>
        <v>200</v>
      </c>
      <c r="AS92" s="34">
        <f t="shared" si="304"/>
        <v>195</v>
      </c>
      <c r="AT92" s="34">
        <f t="shared" si="304"/>
        <v>420</v>
      </c>
      <c r="AU92" s="34">
        <f t="shared" si="304"/>
        <v>250</v>
      </c>
      <c r="AV92" s="34">
        <f t="shared" si="304"/>
        <v>5170</v>
      </c>
      <c r="AW92" s="34">
        <f t="shared" si="304"/>
        <v>363</v>
      </c>
      <c r="AX92" s="34">
        <f t="shared" si="304"/>
        <v>211</v>
      </c>
      <c r="AY92" s="34">
        <f t="shared" si="304"/>
        <v>305</v>
      </c>
      <c r="AZ92" s="34">
        <f t="shared" si="304"/>
        <v>3295</v>
      </c>
      <c r="BA92" s="34">
        <f t="shared" si="304"/>
        <v>537</v>
      </c>
      <c r="BB92" s="34">
        <f t="shared" si="304"/>
        <v>509</v>
      </c>
      <c r="BC92" s="34">
        <f t="shared" si="304"/>
        <v>221</v>
      </c>
      <c r="BD92" s="34">
        <f t="shared" si="304"/>
        <v>186</v>
      </c>
      <c r="BE92" s="34">
        <f t="shared" si="304"/>
        <v>169.88735561563664</v>
      </c>
      <c r="BF92" s="34">
        <f t="shared" si="304"/>
        <v>155.46336453876299</v>
      </c>
      <c r="BG92" s="34">
        <f t="shared" si="304"/>
        <v>157.49149883085215</v>
      </c>
      <c r="BH92" s="34">
        <f t="shared" si="304"/>
        <v>156</v>
      </c>
      <c r="BI92" s="34">
        <f t="shared" si="304"/>
        <v>1567</v>
      </c>
      <c r="BJ92" s="34">
        <f t="shared" si="304"/>
        <v>261</v>
      </c>
      <c r="BK92" s="34">
        <f t="shared" si="304"/>
        <v>214</v>
      </c>
      <c r="BL92" s="34">
        <f t="shared" si="304"/>
        <v>170</v>
      </c>
      <c r="BM92" s="34">
        <f t="shared" si="304"/>
        <v>215</v>
      </c>
      <c r="BN92" s="206">
        <f t="shared" si="304"/>
        <v>142</v>
      </c>
      <c r="BO92" s="34">
        <f t="shared" si="304"/>
        <v>200</v>
      </c>
      <c r="BP92" s="34">
        <f t="shared" si="304"/>
        <v>1237</v>
      </c>
      <c r="BQ92" s="34">
        <f t="shared" ref="BQ92:EB92" si="305">BQ17</f>
        <v>0</v>
      </c>
      <c r="BR92" s="34">
        <f t="shared" si="305"/>
        <v>0</v>
      </c>
      <c r="BS92" s="34">
        <f t="shared" si="305"/>
        <v>0</v>
      </c>
      <c r="BT92" s="34">
        <f t="shared" si="305"/>
        <v>0</v>
      </c>
      <c r="BU92" s="34">
        <f t="shared" si="305"/>
        <v>0</v>
      </c>
      <c r="BV92" s="34">
        <f t="shared" si="305"/>
        <v>0</v>
      </c>
      <c r="BW92" s="34">
        <f t="shared" si="305"/>
        <v>0</v>
      </c>
      <c r="BX92" s="34">
        <f t="shared" si="305"/>
        <v>0</v>
      </c>
      <c r="BY92" s="34">
        <f t="shared" si="305"/>
        <v>0</v>
      </c>
      <c r="BZ92" s="34">
        <f t="shared" si="305"/>
        <v>0</v>
      </c>
      <c r="CA92" s="34">
        <f t="shared" si="305"/>
        <v>0</v>
      </c>
      <c r="CB92" s="34">
        <f t="shared" si="305"/>
        <v>0</v>
      </c>
      <c r="CC92" s="34">
        <f t="shared" si="305"/>
        <v>0</v>
      </c>
      <c r="CD92" s="34">
        <f t="shared" si="305"/>
        <v>0</v>
      </c>
      <c r="CE92" s="34">
        <f t="shared" si="305"/>
        <v>0</v>
      </c>
      <c r="CF92" s="34">
        <f t="shared" si="305"/>
        <v>0</v>
      </c>
      <c r="CG92" s="34">
        <f t="shared" si="305"/>
        <v>0</v>
      </c>
      <c r="CH92" s="34">
        <f t="shared" si="305"/>
        <v>0</v>
      </c>
      <c r="CI92" s="34">
        <f t="shared" si="305"/>
        <v>0</v>
      </c>
      <c r="CJ92" s="34">
        <f t="shared" si="305"/>
        <v>0</v>
      </c>
      <c r="CK92" s="34">
        <f t="shared" si="305"/>
        <v>0</v>
      </c>
      <c r="CL92" s="34">
        <f t="shared" si="305"/>
        <v>0</v>
      </c>
      <c r="CM92" s="34">
        <f t="shared" si="305"/>
        <v>0</v>
      </c>
      <c r="CN92" s="34">
        <f t="shared" si="305"/>
        <v>0</v>
      </c>
      <c r="CO92" s="34">
        <f t="shared" si="305"/>
        <v>0</v>
      </c>
      <c r="CP92" s="34">
        <f t="shared" si="305"/>
        <v>0</v>
      </c>
      <c r="CQ92" s="34">
        <f t="shared" si="305"/>
        <v>0</v>
      </c>
      <c r="CR92" s="34">
        <f t="shared" si="305"/>
        <v>0</v>
      </c>
      <c r="CS92" s="34">
        <f t="shared" si="305"/>
        <v>0</v>
      </c>
      <c r="CT92" s="34">
        <f t="shared" si="305"/>
        <v>0</v>
      </c>
      <c r="CU92" s="34">
        <f t="shared" si="305"/>
        <v>0</v>
      </c>
      <c r="CV92" s="34">
        <f t="shared" si="305"/>
        <v>0</v>
      </c>
      <c r="CW92" s="34">
        <f t="shared" si="305"/>
        <v>0</v>
      </c>
      <c r="CX92" s="34">
        <f t="shared" si="305"/>
        <v>0</v>
      </c>
      <c r="CY92" s="34">
        <f t="shared" si="305"/>
        <v>0</v>
      </c>
      <c r="CZ92" s="34">
        <f t="shared" si="305"/>
        <v>0</v>
      </c>
      <c r="DA92" s="34">
        <f t="shared" si="305"/>
        <v>0</v>
      </c>
      <c r="DB92" s="34">
        <f t="shared" si="305"/>
        <v>0</v>
      </c>
      <c r="DC92" s="34">
        <f t="shared" si="305"/>
        <v>0</v>
      </c>
      <c r="DD92" s="34">
        <f t="shared" si="305"/>
        <v>0</v>
      </c>
      <c r="DE92" s="34">
        <f t="shared" si="305"/>
        <v>0</v>
      </c>
      <c r="DF92" s="34">
        <f t="shared" si="305"/>
        <v>0</v>
      </c>
      <c r="DG92" s="34">
        <f t="shared" si="305"/>
        <v>0</v>
      </c>
      <c r="DH92" s="34">
        <f t="shared" si="305"/>
        <v>0</v>
      </c>
      <c r="DI92" s="34">
        <f t="shared" si="305"/>
        <v>0</v>
      </c>
      <c r="DJ92" s="34">
        <f t="shared" si="305"/>
        <v>0</v>
      </c>
      <c r="DK92" s="34">
        <f t="shared" si="305"/>
        <v>0</v>
      </c>
      <c r="DL92" s="34">
        <f t="shared" si="305"/>
        <v>0</v>
      </c>
      <c r="DM92" s="34">
        <f t="shared" si="305"/>
        <v>0</v>
      </c>
      <c r="DN92" s="34">
        <f t="shared" si="305"/>
        <v>0</v>
      </c>
      <c r="DO92" s="34">
        <f t="shared" si="305"/>
        <v>0</v>
      </c>
      <c r="DP92" s="34">
        <f t="shared" si="305"/>
        <v>0</v>
      </c>
      <c r="DQ92" s="34">
        <f t="shared" si="305"/>
        <v>0</v>
      </c>
      <c r="DR92" s="34">
        <f t="shared" si="305"/>
        <v>0</v>
      </c>
      <c r="DS92" s="34">
        <f t="shared" si="305"/>
        <v>0</v>
      </c>
      <c r="DT92" s="34">
        <f t="shared" si="305"/>
        <v>0</v>
      </c>
      <c r="DU92" s="34">
        <f t="shared" si="305"/>
        <v>0</v>
      </c>
      <c r="DV92" s="34">
        <f t="shared" si="305"/>
        <v>0</v>
      </c>
      <c r="DW92" s="34">
        <f t="shared" si="305"/>
        <v>0</v>
      </c>
      <c r="DX92" s="34">
        <f t="shared" si="305"/>
        <v>0</v>
      </c>
      <c r="DY92" s="34">
        <f t="shared" si="305"/>
        <v>0</v>
      </c>
      <c r="DZ92" s="34">
        <f t="shared" si="305"/>
        <v>0</v>
      </c>
      <c r="EA92" s="34">
        <f t="shared" si="305"/>
        <v>0</v>
      </c>
      <c r="EB92" s="34">
        <f t="shared" si="305"/>
        <v>0</v>
      </c>
      <c r="EC92" s="34">
        <f t="shared" ref="EC92:GN92" si="306">EC17</f>
        <v>0</v>
      </c>
      <c r="ED92" s="34">
        <f t="shared" si="306"/>
        <v>0</v>
      </c>
      <c r="EE92" s="34">
        <f t="shared" si="306"/>
        <v>0</v>
      </c>
      <c r="EF92" s="34">
        <f t="shared" si="306"/>
        <v>0</v>
      </c>
      <c r="EG92" s="34">
        <f t="shared" si="306"/>
        <v>0</v>
      </c>
      <c r="EH92" s="34">
        <f t="shared" si="306"/>
        <v>0</v>
      </c>
      <c r="EI92" s="34">
        <f t="shared" si="306"/>
        <v>0</v>
      </c>
      <c r="EJ92" s="34">
        <f t="shared" si="306"/>
        <v>0</v>
      </c>
      <c r="EK92" s="34">
        <f t="shared" si="306"/>
        <v>0</v>
      </c>
      <c r="EL92" s="34">
        <f t="shared" si="306"/>
        <v>0</v>
      </c>
      <c r="EM92" s="34">
        <f t="shared" si="306"/>
        <v>0</v>
      </c>
      <c r="EN92" s="34">
        <f t="shared" si="306"/>
        <v>0</v>
      </c>
      <c r="EO92" s="34">
        <f t="shared" si="306"/>
        <v>0</v>
      </c>
      <c r="EP92" s="34">
        <f t="shared" si="306"/>
        <v>0</v>
      </c>
      <c r="EQ92" s="34">
        <f t="shared" si="306"/>
        <v>0</v>
      </c>
      <c r="ER92" s="34">
        <f t="shared" si="306"/>
        <v>0</v>
      </c>
      <c r="ES92" s="34">
        <f t="shared" si="306"/>
        <v>0</v>
      </c>
      <c r="ET92" s="34">
        <f t="shared" si="306"/>
        <v>0</v>
      </c>
      <c r="EU92" s="34">
        <f t="shared" si="306"/>
        <v>0</v>
      </c>
      <c r="EV92" s="34">
        <f t="shared" si="306"/>
        <v>0</v>
      </c>
      <c r="EW92" s="34">
        <f t="shared" si="306"/>
        <v>0</v>
      </c>
      <c r="EX92" s="34">
        <f t="shared" si="306"/>
        <v>0</v>
      </c>
      <c r="EY92" s="34">
        <f t="shared" si="306"/>
        <v>0</v>
      </c>
      <c r="EZ92" s="34">
        <f t="shared" si="306"/>
        <v>0</v>
      </c>
      <c r="FA92" s="34">
        <f t="shared" si="306"/>
        <v>0</v>
      </c>
      <c r="FB92" s="34">
        <f t="shared" si="306"/>
        <v>0</v>
      </c>
      <c r="FC92" s="34">
        <f t="shared" si="306"/>
        <v>0</v>
      </c>
      <c r="FD92" s="34">
        <f t="shared" si="306"/>
        <v>0</v>
      </c>
      <c r="FE92" s="34">
        <f t="shared" si="306"/>
        <v>0</v>
      </c>
      <c r="FF92" s="34">
        <f t="shared" si="306"/>
        <v>0</v>
      </c>
      <c r="FG92" s="34">
        <f t="shared" si="306"/>
        <v>0</v>
      </c>
      <c r="FH92" s="34">
        <f t="shared" si="306"/>
        <v>0</v>
      </c>
      <c r="FI92" s="34">
        <f t="shared" si="306"/>
        <v>0</v>
      </c>
      <c r="FJ92" s="34">
        <f t="shared" si="306"/>
        <v>0</v>
      </c>
      <c r="FK92" s="34">
        <f t="shared" si="306"/>
        <v>0</v>
      </c>
      <c r="FL92" s="34">
        <f t="shared" si="306"/>
        <v>0</v>
      </c>
      <c r="FM92" s="34">
        <f t="shared" si="306"/>
        <v>0</v>
      </c>
      <c r="FN92" s="34">
        <f t="shared" si="306"/>
        <v>0</v>
      </c>
      <c r="FO92" s="34">
        <f t="shared" si="306"/>
        <v>0</v>
      </c>
      <c r="FP92" s="34">
        <f t="shared" si="306"/>
        <v>0</v>
      </c>
      <c r="FQ92" s="34">
        <f t="shared" si="306"/>
        <v>0</v>
      </c>
      <c r="FR92" s="34">
        <f t="shared" si="306"/>
        <v>0</v>
      </c>
      <c r="FS92" s="34">
        <f t="shared" si="306"/>
        <v>0</v>
      </c>
      <c r="FT92" s="34">
        <f t="shared" si="306"/>
        <v>0</v>
      </c>
      <c r="FU92" s="34">
        <f t="shared" si="306"/>
        <v>0</v>
      </c>
      <c r="FV92" s="34">
        <f t="shared" si="306"/>
        <v>0</v>
      </c>
      <c r="FW92" s="34">
        <f t="shared" si="306"/>
        <v>0</v>
      </c>
      <c r="FX92" s="34">
        <f t="shared" si="306"/>
        <v>0</v>
      </c>
      <c r="FY92" s="34">
        <f t="shared" si="306"/>
        <v>0</v>
      </c>
      <c r="FZ92" s="34">
        <f t="shared" si="306"/>
        <v>0</v>
      </c>
      <c r="GA92" s="34">
        <f t="shared" si="306"/>
        <v>0</v>
      </c>
      <c r="GB92" s="34">
        <f t="shared" si="306"/>
        <v>0</v>
      </c>
      <c r="GC92" s="34">
        <f t="shared" si="306"/>
        <v>0</v>
      </c>
      <c r="GD92" s="34">
        <f t="shared" si="306"/>
        <v>0</v>
      </c>
      <c r="GE92" s="34">
        <f t="shared" si="306"/>
        <v>0</v>
      </c>
      <c r="GF92" s="34">
        <f t="shared" si="306"/>
        <v>0</v>
      </c>
      <c r="GG92" s="34">
        <f t="shared" si="306"/>
        <v>0</v>
      </c>
      <c r="GH92" s="34">
        <f t="shared" si="306"/>
        <v>0</v>
      </c>
      <c r="GI92" s="34">
        <f t="shared" si="306"/>
        <v>0</v>
      </c>
      <c r="GJ92" s="34">
        <f t="shared" si="306"/>
        <v>0</v>
      </c>
      <c r="GK92" s="34">
        <f t="shared" si="306"/>
        <v>0</v>
      </c>
      <c r="GL92" s="34">
        <f t="shared" si="306"/>
        <v>0</v>
      </c>
      <c r="GM92" s="34">
        <f t="shared" si="306"/>
        <v>0</v>
      </c>
      <c r="GN92" s="34">
        <f t="shared" si="306"/>
        <v>0</v>
      </c>
      <c r="GO92" s="34">
        <f t="shared" ref="GO92:IZ92" si="307">GO17</f>
        <v>0</v>
      </c>
      <c r="GP92" s="34">
        <f t="shared" si="307"/>
        <v>0</v>
      </c>
      <c r="GQ92" s="34">
        <f t="shared" si="307"/>
        <v>0</v>
      </c>
      <c r="GR92" s="34">
        <f t="shared" si="307"/>
        <v>0</v>
      </c>
      <c r="GS92" s="34">
        <f t="shared" si="307"/>
        <v>0</v>
      </c>
      <c r="GT92" s="34">
        <f t="shared" si="307"/>
        <v>0</v>
      </c>
      <c r="GU92" s="34">
        <f t="shared" si="307"/>
        <v>0</v>
      </c>
      <c r="GV92" s="34">
        <f t="shared" si="307"/>
        <v>0</v>
      </c>
      <c r="GW92" s="34">
        <f t="shared" si="307"/>
        <v>0</v>
      </c>
      <c r="GX92" s="34">
        <f t="shared" si="307"/>
        <v>0</v>
      </c>
      <c r="GY92" s="34">
        <f t="shared" si="307"/>
        <v>0</v>
      </c>
      <c r="GZ92" s="34">
        <f t="shared" si="307"/>
        <v>0</v>
      </c>
      <c r="HA92" s="34">
        <f t="shared" si="307"/>
        <v>0</v>
      </c>
      <c r="HB92" s="34">
        <f t="shared" si="307"/>
        <v>0</v>
      </c>
      <c r="HC92" s="34">
        <f t="shared" si="307"/>
        <v>0</v>
      </c>
      <c r="HD92" s="34">
        <f t="shared" si="307"/>
        <v>0</v>
      </c>
      <c r="HE92" s="34">
        <f t="shared" si="307"/>
        <v>0</v>
      </c>
      <c r="HF92" s="34">
        <f t="shared" si="307"/>
        <v>0</v>
      </c>
      <c r="HG92" s="34">
        <f t="shared" si="307"/>
        <v>0</v>
      </c>
      <c r="HH92" s="34">
        <f t="shared" si="307"/>
        <v>0</v>
      </c>
      <c r="HI92" s="34">
        <f t="shared" si="307"/>
        <v>0</v>
      </c>
      <c r="HJ92" s="34">
        <f t="shared" si="307"/>
        <v>0</v>
      </c>
      <c r="HK92" s="34">
        <f t="shared" si="307"/>
        <v>0</v>
      </c>
      <c r="HL92" s="34">
        <f t="shared" si="307"/>
        <v>0</v>
      </c>
      <c r="HM92" s="34">
        <f t="shared" si="307"/>
        <v>0</v>
      </c>
      <c r="HN92" s="34">
        <f t="shared" si="307"/>
        <v>0</v>
      </c>
      <c r="HO92" s="34">
        <f t="shared" si="307"/>
        <v>0</v>
      </c>
      <c r="HP92" s="34">
        <f t="shared" si="307"/>
        <v>0</v>
      </c>
      <c r="HQ92" s="34">
        <f t="shared" si="307"/>
        <v>0</v>
      </c>
      <c r="HR92" s="34">
        <f t="shared" si="307"/>
        <v>0</v>
      </c>
      <c r="HS92" s="34">
        <f t="shared" si="307"/>
        <v>0</v>
      </c>
      <c r="HT92" s="34">
        <f t="shared" si="307"/>
        <v>0</v>
      </c>
      <c r="HU92" s="34">
        <f t="shared" si="307"/>
        <v>0</v>
      </c>
      <c r="HV92" s="34">
        <f t="shared" si="307"/>
        <v>0</v>
      </c>
      <c r="HW92" s="34">
        <f t="shared" si="307"/>
        <v>0</v>
      </c>
      <c r="HX92" s="34">
        <f t="shared" si="307"/>
        <v>0</v>
      </c>
      <c r="HY92" s="34">
        <f t="shared" si="307"/>
        <v>0</v>
      </c>
      <c r="HZ92" s="34">
        <f t="shared" si="307"/>
        <v>0</v>
      </c>
      <c r="IA92" s="34">
        <f t="shared" si="307"/>
        <v>0</v>
      </c>
      <c r="IB92" s="34">
        <f t="shared" si="307"/>
        <v>0</v>
      </c>
      <c r="IC92" s="34">
        <f t="shared" si="307"/>
        <v>0</v>
      </c>
      <c r="ID92" s="34">
        <f t="shared" si="307"/>
        <v>0</v>
      </c>
      <c r="IE92" s="34">
        <f t="shared" si="307"/>
        <v>0</v>
      </c>
      <c r="IF92" s="34">
        <f t="shared" si="307"/>
        <v>0</v>
      </c>
      <c r="IG92" s="34">
        <f t="shared" si="307"/>
        <v>0</v>
      </c>
      <c r="IH92" s="34">
        <f t="shared" si="307"/>
        <v>0</v>
      </c>
      <c r="II92" s="34">
        <f t="shared" si="307"/>
        <v>0</v>
      </c>
      <c r="IJ92" s="34">
        <f t="shared" si="307"/>
        <v>0</v>
      </c>
      <c r="IK92" s="34">
        <f t="shared" si="307"/>
        <v>0</v>
      </c>
      <c r="IL92" s="34">
        <f t="shared" si="307"/>
        <v>0</v>
      </c>
      <c r="IM92" s="34">
        <f t="shared" si="307"/>
        <v>0</v>
      </c>
      <c r="IN92" s="34">
        <f t="shared" si="307"/>
        <v>0</v>
      </c>
      <c r="IO92" s="34">
        <f t="shared" si="307"/>
        <v>0</v>
      </c>
      <c r="IP92" s="34">
        <f t="shared" si="307"/>
        <v>0</v>
      </c>
      <c r="IQ92" s="34">
        <f t="shared" si="307"/>
        <v>0</v>
      </c>
      <c r="IR92" s="34">
        <f t="shared" si="307"/>
        <v>0</v>
      </c>
      <c r="IS92" s="34">
        <f t="shared" si="307"/>
        <v>0</v>
      </c>
      <c r="IT92" s="34">
        <f t="shared" si="307"/>
        <v>0</v>
      </c>
      <c r="IU92" s="34">
        <f t="shared" si="307"/>
        <v>0</v>
      </c>
      <c r="IV92" s="34">
        <f t="shared" si="307"/>
        <v>0</v>
      </c>
      <c r="IW92" s="34">
        <f t="shared" si="307"/>
        <v>0</v>
      </c>
      <c r="IX92" s="34">
        <f t="shared" si="307"/>
        <v>0</v>
      </c>
      <c r="IY92" s="34">
        <f t="shared" si="307"/>
        <v>0</v>
      </c>
      <c r="IZ92" s="34">
        <f t="shared" si="307"/>
        <v>0</v>
      </c>
      <c r="JA92" s="34">
        <f t="shared" ref="JA92:KG92" si="308">JA17</f>
        <v>0</v>
      </c>
      <c r="JB92" s="34">
        <f t="shared" si="308"/>
        <v>0</v>
      </c>
      <c r="JC92" s="34">
        <f t="shared" si="308"/>
        <v>0</v>
      </c>
      <c r="JD92" s="34">
        <f t="shared" si="308"/>
        <v>0</v>
      </c>
      <c r="JE92" s="34">
        <f t="shared" si="308"/>
        <v>0</v>
      </c>
      <c r="JF92" s="34">
        <f t="shared" si="308"/>
        <v>0</v>
      </c>
      <c r="JG92" s="34">
        <f t="shared" si="308"/>
        <v>0</v>
      </c>
      <c r="JH92" s="34">
        <f t="shared" si="308"/>
        <v>0</v>
      </c>
      <c r="JI92" s="34">
        <f t="shared" si="308"/>
        <v>0</v>
      </c>
      <c r="JJ92" s="34">
        <f t="shared" si="308"/>
        <v>0</v>
      </c>
      <c r="JK92" s="34">
        <f t="shared" si="308"/>
        <v>0</v>
      </c>
      <c r="JL92" s="34">
        <f t="shared" si="308"/>
        <v>0</v>
      </c>
      <c r="JM92" s="34">
        <f t="shared" si="308"/>
        <v>0</v>
      </c>
      <c r="JN92" s="34">
        <f t="shared" si="308"/>
        <v>0</v>
      </c>
      <c r="JO92" s="34">
        <f t="shared" si="308"/>
        <v>0</v>
      </c>
      <c r="JP92" s="34">
        <f t="shared" si="308"/>
        <v>0</v>
      </c>
      <c r="JQ92" s="34">
        <f t="shared" si="308"/>
        <v>0</v>
      </c>
      <c r="JR92" s="34">
        <f t="shared" si="308"/>
        <v>0</v>
      </c>
      <c r="JS92" s="34">
        <f t="shared" si="308"/>
        <v>0</v>
      </c>
      <c r="JT92" s="34">
        <f t="shared" si="308"/>
        <v>0</v>
      </c>
      <c r="JU92" s="34">
        <f t="shared" si="308"/>
        <v>0</v>
      </c>
      <c r="JV92" s="34">
        <f t="shared" si="308"/>
        <v>0</v>
      </c>
      <c r="JW92" s="34">
        <f t="shared" si="308"/>
        <v>0</v>
      </c>
      <c r="JX92" s="34">
        <f t="shared" si="308"/>
        <v>0</v>
      </c>
      <c r="JY92" s="34">
        <f t="shared" si="308"/>
        <v>0</v>
      </c>
      <c r="JZ92" s="34">
        <f t="shared" si="308"/>
        <v>0</v>
      </c>
      <c r="KA92" s="34">
        <f t="shared" si="308"/>
        <v>0</v>
      </c>
      <c r="KB92" s="34">
        <f t="shared" si="308"/>
        <v>0</v>
      </c>
      <c r="KC92" s="34">
        <f t="shared" si="308"/>
        <v>0</v>
      </c>
      <c r="KD92" s="34">
        <f t="shared" si="308"/>
        <v>0</v>
      </c>
      <c r="KE92" s="34">
        <f t="shared" si="308"/>
        <v>0</v>
      </c>
      <c r="KF92" s="34">
        <f t="shared" si="308"/>
        <v>0</v>
      </c>
      <c r="KG92" s="34">
        <f t="shared" si="308"/>
        <v>0</v>
      </c>
    </row>
    <row r="93" spans="1:293" s="1" customFormat="1" ht="16" hidden="1" outlineLevel="1" thickBot="1">
      <c r="B93" s="492"/>
      <c r="C93" s="59" t="s">
        <v>713</v>
      </c>
      <c r="D93" s="48">
        <f t="shared" si="303"/>
        <v>52673.842218985257</v>
      </c>
      <c r="E93" s="36">
        <f>E92</f>
        <v>0</v>
      </c>
      <c r="F93" s="37">
        <f>E93+F92</f>
        <v>84</v>
      </c>
      <c r="G93" s="37">
        <f>F93+G92</f>
        <v>1523</v>
      </c>
      <c r="H93" s="37">
        <f t="shared" ref="H93:BS93" si="309">G93+H92</f>
        <v>2112</v>
      </c>
      <c r="I93" s="37">
        <f t="shared" si="309"/>
        <v>9575</v>
      </c>
      <c r="J93" s="37">
        <f t="shared" si="309"/>
        <v>17195</v>
      </c>
      <c r="K93" s="37">
        <f t="shared" si="309"/>
        <v>21997</v>
      </c>
      <c r="L93" s="37">
        <f t="shared" si="309"/>
        <v>22729</v>
      </c>
      <c r="M93" s="37">
        <f t="shared" si="309"/>
        <v>23421</v>
      </c>
      <c r="N93" s="37">
        <f t="shared" si="309"/>
        <v>28999</v>
      </c>
      <c r="O93" s="37">
        <f t="shared" si="309"/>
        <v>29873</v>
      </c>
      <c r="P93" s="37">
        <f t="shared" si="309"/>
        <v>30856</v>
      </c>
      <c r="Q93" s="37">
        <f t="shared" si="309"/>
        <v>31613</v>
      </c>
      <c r="R93" s="37">
        <f t="shared" si="309"/>
        <v>31715</v>
      </c>
      <c r="S93" s="37">
        <f t="shared" si="309"/>
        <v>31829</v>
      </c>
      <c r="T93" s="37">
        <f t="shared" si="309"/>
        <v>31925</v>
      </c>
      <c r="U93" s="37">
        <f t="shared" si="309"/>
        <v>32015</v>
      </c>
      <c r="V93" s="37">
        <f t="shared" si="309"/>
        <v>33118</v>
      </c>
      <c r="W93" s="37">
        <f t="shared" si="309"/>
        <v>33393</v>
      </c>
      <c r="X93" s="37">
        <f t="shared" si="309"/>
        <v>33485</v>
      </c>
      <c r="Y93" s="37">
        <f t="shared" si="309"/>
        <v>33578</v>
      </c>
      <c r="Z93" s="37">
        <f t="shared" si="309"/>
        <v>33705</v>
      </c>
      <c r="AA93" s="37">
        <f t="shared" si="309"/>
        <v>33808</v>
      </c>
      <c r="AB93" s="37">
        <f t="shared" si="309"/>
        <v>34581</v>
      </c>
      <c r="AC93" s="37">
        <f t="shared" si="309"/>
        <v>34749</v>
      </c>
      <c r="AD93" s="37">
        <f t="shared" si="309"/>
        <v>34862</v>
      </c>
      <c r="AE93" s="37">
        <f t="shared" si="309"/>
        <v>34968</v>
      </c>
      <c r="AF93" s="37">
        <f t="shared" si="309"/>
        <v>35091</v>
      </c>
      <c r="AG93" s="37">
        <f t="shared" si="309"/>
        <v>35206</v>
      </c>
      <c r="AH93" s="37">
        <f t="shared" si="309"/>
        <v>35317</v>
      </c>
      <c r="AI93" s="37">
        <f t="shared" si="309"/>
        <v>35436</v>
      </c>
      <c r="AJ93" s="37">
        <f t="shared" si="309"/>
        <v>35550</v>
      </c>
      <c r="AK93" s="37">
        <f t="shared" si="309"/>
        <v>35667</v>
      </c>
      <c r="AL93" s="37">
        <f t="shared" si="309"/>
        <v>35926</v>
      </c>
      <c r="AM93" s="37">
        <f t="shared" si="309"/>
        <v>36442</v>
      </c>
      <c r="AN93" s="37">
        <f t="shared" si="309"/>
        <v>37103</v>
      </c>
      <c r="AO93" s="37">
        <f t="shared" si="309"/>
        <v>37103</v>
      </c>
      <c r="AP93" s="37">
        <f t="shared" si="309"/>
        <v>37273</v>
      </c>
      <c r="AQ93" s="37">
        <f t="shared" si="309"/>
        <v>37604</v>
      </c>
      <c r="AR93" s="37">
        <f t="shared" si="309"/>
        <v>37804</v>
      </c>
      <c r="AS93" s="37">
        <f t="shared" si="309"/>
        <v>37999</v>
      </c>
      <c r="AT93" s="37">
        <f t="shared" si="309"/>
        <v>38419</v>
      </c>
      <c r="AU93" s="37">
        <f t="shared" si="309"/>
        <v>38669</v>
      </c>
      <c r="AV93" s="37">
        <f t="shared" si="309"/>
        <v>43839</v>
      </c>
      <c r="AW93" s="37">
        <f t="shared" si="309"/>
        <v>44202</v>
      </c>
      <c r="AX93" s="37">
        <f t="shared" si="309"/>
        <v>44413</v>
      </c>
      <c r="AY93" s="37">
        <f t="shared" si="309"/>
        <v>44718</v>
      </c>
      <c r="AZ93" s="37">
        <f t="shared" si="309"/>
        <v>48013</v>
      </c>
      <c r="BA93" s="37">
        <f t="shared" si="309"/>
        <v>48550</v>
      </c>
      <c r="BB93" s="37">
        <f t="shared" si="309"/>
        <v>49059</v>
      </c>
      <c r="BC93" s="37">
        <f t="shared" si="309"/>
        <v>49280</v>
      </c>
      <c r="BD93" s="37">
        <f t="shared" si="309"/>
        <v>49466</v>
      </c>
      <c r="BE93" s="37">
        <f t="shared" si="309"/>
        <v>49635.88735561564</v>
      </c>
      <c r="BF93" s="37">
        <f t="shared" si="309"/>
        <v>49791.350720154405</v>
      </c>
      <c r="BG93" s="37">
        <f t="shared" si="309"/>
        <v>49948.842218985257</v>
      </c>
      <c r="BH93" s="37">
        <f t="shared" si="309"/>
        <v>50104.842218985257</v>
      </c>
      <c r="BI93" s="37">
        <f t="shared" si="309"/>
        <v>51671.842218985257</v>
      </c>
      <c r="BJ93" s="37">
        <f t="shared" si="309"/>
        <v>51932.842218985257</v>
      </c>
      <c r="BK93" s="37">
        <f t="shared" si="309"/>
        <v>52146.842218985257</v>
      </c>
      <c r="BL93" s="37">
        <f t="shared" si="309"/>
        <v>52316.842218985257</v>
      </c>
      <c r="BM93" s="37">
        <f t="shared" si="309"/>
        <v>52531.842218985257</v>
      </c>
      <c r="BN93" s="207">
        <f t="shared" si="309"/>
        <v>52673.842218985257</v>
      </c>
      <c r="BO93" s="37">
        <f t="shared" si="309"/>
        <v>52873.842218985257</v>
      </c>
      <c r="BP93" s="37">
        <f t="shared" si="309"/>
        <v>54110.842218985257</v>
      </c>
      <c r="BQ93" s="37">
        <f t="shared" si="309"/>
        <v>54110.842218985257</v>
      </c>
      <c r="BR93" s="37">
        <f t="shared" si="309"/>
        <v>54110.842218985257</v>
      </c>
      <c r="BS93" s="37">
        <f t="shared" si="309"/>
        <v>54110.842218985257</v>
      </c>
      <c r="BT93" s="37">
        <f t="shared" ref="BT93:EE93" si="310">BS93+BT92</f>
        <v>54110.842218985257</v>
      </c>
      <c r="BU93" s="37">
        <f t="shared" si="310"/>
        <v>54110.842218985257</v>
      </c>
      <c r="BV93" s="37">
        <f t="shared" si="310"/>
        <v>54110.842218985257</v>
      </c>
      <c r="BW93" s="37">
        <f t="shared" si="310"/>
        <v>54110.842218985257</v>
      </c>
      <c r="BX93" s="37">
        <f t="shared" si="310"/>
        <v>54110.842218985257</v>
      </c>
      <c r="BY93" s="37">
        <f t="shared" si="310"/>
        <v>54110.842218985257</v>
      </c>
      <c r="BZ93" s="37">
        <f t="shared" si="310"/>
        <v>54110.842218985257</v>
      </c>
      <c r="CA93" s="37">
        <f t="shared" si="310"/>
        <v>54110.842218985257</v>
      </c>
      <c r="CB93" s="37">
        <f t="shared" si="310"/>
        <v>54110.842218985257</v>
      </c>
      <c r="CC93" s="37">
        <f t="shared" si="310"/>
        <v>54110.842218985257</v>
      </c>
      <c r="CD93" s="37">
        <f t="shared" si="310"/>
        <v>54110.842218985257</v>
      </c>
      <c r="CE93" s="37">
        <f t="shared" si="310"/>
        <v>54110.842218985257</v>
      </c>
      <c r="CF93" s="37">
        <f t="shared" si="310"/>
        <v>54110.842218985257</v>
      </c>
      <c r="CG93" s="37">
        <f t="shared" si="310"/>
        <v>54110.842218985257</v>
      </c>
      <c r="CH93" s="37">
        <f t="shared" si="310"/>
        <v>54110.842218985257</v>
      </c>
      <c r="CI93" s="37">
        <f t="shared" si="310"/>
        <v>54110.842218985257</v>
      </c>
      <c r="CJ93" s="37">
        <f t="shared" si="310"/>
        <v>54110.842218985257</v>
      </c>
      <c r="CK93" s="37">
        <f t="shared" si="310"/>
        <v>54110.842218985257</v>
      </c>
      <c r="CL93" s="37">
        <f t="shared" si="310"/>
        <v>54110.842218985257</v>
      </c>
      <c r="CM93" s="37">
        <f t="shared" si="310"/>
        <v>54110.842218985257</v>
      </c>
      <c r="CN93" s="37">
        <f t="shared" si="310"/>
        <v>54110.842218985257</v>
      </c>
      <c r="CO93" s="37">
        <f t="shared" si="310"/>
        <v>54110.842218985257</v>
      </c>
      <c r="CP93" s="37">
        <f t="shared" si="310"/>
        <v>54110.842218985257</v>
      </c>
      <c r="CQ93" s="37">
        <f t="shared" si="310"/>
        <v>54110.842218985257</v>
      </c>
      <c r="CR93" s="37">
        <f t="shared" si="310"/>
        <v>54110.842218985257</v>
      </c>
      <c r="CS93" s="37">
        <f t="shared" si="310"/>
        <v>54110.842218985257</v>
      </c>
      <c r="CT93" s="37">
        <f t="shared" si="310"/>
        <v>54110.842218985257</v>
      </c>
      <c r="CU93" s="37">
        <f t="shared" si="310"/>
        <v>54110.842218985257</v>
      </c>
      <c r="CV93" s="37">
        <f t="shared" si="310"/>
        <v>54110.842218985257</v>
      </c>
      <c r="CW93" s="37">
        <f t="shared" si="310"/>
        <v>54110.842218985257</v>
      </c>
      <c r="CX93" s="37">
        <f t="shared" si="310"/>
        <v>54110.842218985257</v>
      </c>
      <c r="CY93" s="37">
        <f t="shared" si="310"/>
        <v>54110.842218985257</v>
      </c>
      <c r="CZ93" s="37">
        <f t="shared" si="310"/>
        <v>54110.842218985257</v>
      </c>
      <c r="DA93" s="37">
        <f t="shared" si="310"/>
        <v>54110.842218985257</v>
      </c>
      <c r="DB93" s="37">
        <f t="shared" si="310"/>
        <v>54110.842218985257</v>
      </c>
      <c r="DC93" s="37">
        <f t="shared" si="310"/>
        <v>54110.842218985257</v>
      </c>
      <c r="DD93" s="37">
        <f t="shared" si="310"/>
        <v>54110.842218985257</v>
      </c>
      <c r="DE93" s="37">
        <f t="shared" si="310"/>
        <v>54110.842218985257</v>
      </c>
      <c r="DF93" s="37">
        <f t="shared" si="310"/>
        <v>54110.842218985257</v>
      </c>
      <c r="DG93" s="37">
        <f t="shared" si="310"/>
        <v>54110.842218985257</v>
      </c>
      <c r="DH93" s="37">
        <f t="shared" si="310"/>
        <v>54110.842218985257</v>
      </c>
      <c r="DI93" s="37">
        <f t="shared" si="310"/>
        <v>54110.842218985257</v>
      </c>
      <c r="DJ93" s="37">
        <f t="shared" si="310"/>
        <v>54110.842218985257</v>
      </c>
      <c r="DK93" s="37">
        <f t="shared" si="310"/>
        <v>54110.842218985257</v>
      </c>
      <c r="DL93" s="37">
        <f t="shared" si="310"/>
        <v>54110.842218985257</v>
      </c>
      <c r="DM93" s="37">
        <f t="shared" si="310"/>
        <v>54110.842218985257</v>
      </c>
      <c r="DN93" s="37">
        <f t="shared" si="310"/>
        <v>54110.842218985257</v>
      </c>
      <c r="DO93" s="37">
        <f t="shared" si="310"/>
        <v>54110.842218985257</v>
      </c>
      <c r="DP93" s="37">
        <f t="shared" si="310"/>
        <v>54110.842218985257</v>
      </c>
      <c r="DQ93" s="37">
        <f t="shared" si="310"/>
        <v>54110.842218985257</v>
      </c>
      <c r="DR93" s="37">
        <f t="shared" si="310"/>
        <v>54110.842218985257</v>
      </c>
      <c r="DS93" s="37">
        <f t="shared" si="310"/>
        <v>54110.842218985257</v>
      </c>
      <c r="DT93" s="37">
        <f t="shared" si="310"/>
        <v>54110.842218985257</v>
      </c>
      <c r="DU93" s="37">
        <f t="shared" si="310"/>
        <v>54110.842218985257</v>
      </c>
      <c r="DV93" s="37">
        <f t="shared" si="310"/>
        <v>54110.842218985257</v>
      </c>
      <c r="DW93" s="37">
        <f t="shared" si="310"/>
        <v>54110.842218985257</v>
      </c>
      <c r="DX93" s="37">
        <f t="shared" si="310"/>
        <v>54110.842218985257</v>
      </c>
      <c r="DY93" s="37">
        <f t="shared" si="310"/>
        <v>54110.842218985257</v>
      </c>
      <c r="DZ93" s="37">
        <f t="shared" si="310"/>
        <v>54110.842218985257</v>
      </c>
      <c r="EA93" s="37">
        <f t="shared" si="310"/>
        <v>54110.842218985257</v>
      </c>
      <c r="EB93" s="37">
        <f t="shared" si="310"/>
        <v>54110.842218985257</v>
      </c>
      <c r="EC93" s="37">
        <f t="shared" si="310"/>
        <v>54110.842218985257</v>
      </c>
      <c r="ED93" s="37">
        <f t="shared" si="310"/>
        <v>54110.842218985257</v>
      </c>
      <c r="EE93" s="37">
        <f t="shared" si="310"/>
        <v>54110.842218985257</v>
      </c>
      <c r="EF93" s="37">
        <f t="shared" ref="EF93:GQ93" si="311">EE93+EF92</f>
        <v>54110.842218985257</v>
      </c>
      <c r="EG93" s="37">
        <f t="shared" si="311"/>
        <v>54110.842218985257</v>
      </c>
      <c r="EH93" s="37">
        <f t="shared" si="311"/>
        <v>54110.842218985257</v>
      </c>
      <c r="EI93" s="37">
        <f t="shared" si="311"/>
        <v>54110.842218985257</v>
      </c>
      <c r="EJ93" s="37">
        <f t="shared" si="311"/>
        <v>54110.842218985257</v>
      </c>
      <c r="EK93" s="37">
        <f t="shared" si="311"/>
        <v>54110.842218985257</v>
      </c>
      <c r="EL93" s="37">
        <f t="shared" si="311"/>
        <v>54110.842218985257</v>
      </c>
      <c r="EM93" s="37">
        <f t="shared" si="311"/>
        <v>54110.842218985257</v>
      </c>
      <c r="EN93" s="37">
        <f t="shared" si="311"/>
        <v>54110.842218985257</v>
      </c>
      <c r="EO93" s="37">
        <f t="shared" si="311"/>
        <v>54110.842218985257</v>
      </c>
      <c r="EP93" s="37">
        <f t="shared" si="311"/>
        <v>54110.842218985257</v>
      </c>
      <c r="EQ93" s="37">
        <f t="shared" si="311"/>
        <v>54110.842218985257</v>
      </c>
      <c r="ER93" s="37">
        <f t="shared" si="311"/>
        <v>54110.842218985257</v>
      </c>
      <c r="ES93" s="37">
        <f t="shared" si="311"/>
        <v>54110.842218985257</v>
      </c>
      <c r="ET93" s="37">
        <f t="shared" si="311"/>
        <v>54110.842218985257</v>
      </c>
      <c r="EU93" s="37">
        <f t="shared" si="311"/>
        <v>54110.842218985257</v>
      </c>
      <c r="EV93" s="37">
        <f t="shared" si="311"/>
        <v>54110.842218985257</v>
      </c>
      <c r="EW93" s="37">
        <f t="shared" si="311"/>
        <v>54110.842218985257</v>
      </c>
      <c r="EX93" s="37">
        <f t="shared" si="311"/>
        <v>54110.842218985257</v>
      </c>
      <c r="EY93" s="37">
        <f t="shared" si="311"/>
        <v>54110.842218985257</v>
      </c>
      <c r="EZ93" s="37">
        <f t="shared" si="311"/>
        <v>54110.842218985257</v>
      </c>
      <c r="FA93" s="37">
        <f t="shared" si="311"/>
        <v>54110.842218985257</v>
      </c>
      <c r="FB93" s="37">
        <f t="shared" si="311"/>
        <v>54110.842218985257</v>
      </c>
      <c r="FC93" s="37">
        <f t="shared" si="311"/>
        <v>54110.842218985257</v>
      </c>
      <c r="FD93" s="37">
        <f t="shared" si="311"/>
        <v>54110.842218985257</v>
      </c>
      <c r="FE93" s="37">
        <f t="shared" si="311"/>
        <v>54110.842218985257</v>
      </c>
      <c r="FF93" s="37">
        <f t="shared" si="311"/>
        <v>54110.842218985257</v>
      </c>
      <c r="FG93" s="37">
        <f t="shared" si="311"/>
        <v>54110.842218985257</v>
      </c>
      <c r="FH93" s="37">
        <f t="shared" si="311"/>
        <v>54110.842218985257</v>
      </c>
      <c r="FI93" s="37">
        <f t="shared" si="311"/>
        <v>54110.842218985257</v>
      </c>
      <c r="FJ93" s="37">
        <f t="shared" si="311"/>
        <v>54110.842218985257</v>
      </c>
      <c r="FK93" s="37">
        <f t="shared" si="311"/>
        <v>54110.842218985257</v>
      </c>
      <c r="FL93" s="37">
        <f t="shared" si="311"/>
        <v>54110.842218985257</v>
      </c>
      <c r="FM93" s="37">
        <f t="shared" si="311"/>
        <v>54110.842218985257</v>
      </c>
      <c r="FN93" s="37">
        <f t="shared" si="311"/>
        <v>54110.842218985257</v>
      </c>
      <c r="FO93" s="37">
        <f t="shared" si="311"/>
        <v>54110.842218985257</v>
      </c>
      <c r="FP93" s="37">
        <f t="shared" si="311"/>
        <v>54110.842218985257</v>
      </c>
      <c r="FQ93" s="37">
        <f t="shared" si="311"/>
        <v>54110.842218985257</v>
      </c>
      <c r="FR93" s="37">
        <f t="shared" si="311"/>
        <v>54110.842218985257</v>
      </c>
      <c r="FS93" s="37">
        <f t="shared" si="311"/>
        <v>54110.842218985257</v>
      </c>
      <c r="FT93" s="37">
        <f t="shared" si="311"/>
        <v>54110.842218985257</v>
      </c>
      <c r="FU93" s="37">
        <f t="shared" si="311"/>
        <v>54110.842218985257</v>
      </c>
      <c r="FV93" s="37">
        <f t="shared" si="311"/>
        <v>54110.842218985257</v>
      </c>
      <c r="FW93" s="37">
        <f t="shared" si="311"/>
        <v>54110.842218985257</v>
      </c>
      <c r="FX93" s="37">
        <f t="shared" si="311"/>
        <v>54110.842218985257</v>
      </c>
      <c r="FY93" s="37">
        <f t="shared" si="311"/>
        <v>54110.842218985257</v>
      </c>
      <c r="FZ93" s="37">
        <f t="shared" si="311"/>
        <v>54110.842218985257</v>
      </c>
      <c r="GA93" s="37">
        <f t="shared" si="311"/>
        <v>54110.842218985257</v>
      </c>
      <c r="GB93" s="37">
        <f t="shared" si="311"/>
        <v>54110.842218985257</v>
      </c>
      <c r="GC93" s="37">
        <f t="shared" si="311"/>
        <v>54110.842218985257</v>
      </c>
      <c r="GD93" s="37">
        <f t="shared" si="311"/>
        <v>54110.842218985257</v>
      </c>
      <c r="GE93" s="37">
        <f t="shared" si="311"/>
        <v>54110.842218985257</v>
      </c>
      <c r="GF93" s="37">
        <f t="shared" si="311"/>
        <v>54110.842218985257</v>
      </c>
      <c r="GG93" s="37">
        <f t="shared" si="311"/>
        <v>54110.842218985257</v>
      </c>
      <c r="GH93" s="37">
        <f t="shared" si="311"/>
        <v>54110.842218985257</v>
      </c>
      <c r="GI93" s="37">
        <f t="shared" si="311"/>
        <v>54110.842218985257</v>
      </c>
      <c r="GJ93" s="37">
        <f t="shared" si="311"/>
        <v>54110.842218985257</v>
      </c>
      <c r="GK93" s="37">
        <f t="shared" si="311"/>
        <v>54110.842218985257</v>
      </c>
      <c r="GL93" s="37">
        <f t="shared" si="311"/>
        <v>54110.842218985257</v>
      </c>
      <c r="GM93" s="37">
        <f t="shared" si="311"/>
        <v>54110.842218985257</v>
      </c>
      <c r="GN93" s="37">
        <f t="shared" si="311"/>
        <v>54110.842218985257</v>
      </c>
      <c r="GO93" s="37">
        <f t="shared" si="311"/>
        <v>54110.842218985257</v>
      </c>
      <c r="GP93" s="37">
        <f t="shared" si="311"/>
        <v>54110.842218985257</v>
      </c>
      <c r="GQ93" s="37">
        <f t="shared" si="311"/>
        <v>54110.842218985257</v>
      </c>
      <c r="GR93" s="37">
        <f t="shared" ref="GR93:JC93" si="312">GQ93+GR92</f>
        <v>54110.842218985257</v>
      </c>
      <c r="GS93" s="37">
        <f t="shared" si="312"/>
        <v>54110.842218985257</v>
      </c>
      <c r="GT93" s="37">
        <f t="shared" si="312"/>
        <v>54110.842218985257</v>
      </c>
      <c r="GU93" s="37">
        <f t="shared" si="312"/>
        <v>54110.842218985257</v>
      </c>
      <c r="GV93" s="37">
        <f t="shared" si="312"/>
        <v>54110.842218985257</v>
      </c>
      <c r="GW93" s="37">
        <f t="shared" si="312"/>
        <v>54110.842218985257</v>
      </c>
      <c r="GX93" s="37">
        <f t="shared" si="312"/>
        <v>54110.842218985257</v>
      </c>
      <c r="GY93" s="37">
        <f t="shared" si="312"/>
        <v>54110.842218985257</v>
      </c>
      <c r="GZ93" s="37">
        <f t="shared" si="312"/>
        <v>54110.842218985257</v>
      </c>
      <c r="HA93" s="37">
        <f t="shared" si="312"/>
        <v>54110.842218985257</v>
      </c>
      <c r="HB93" s="37">
        <f t="shared" si="312"/>
        <v>54110.842218985257</v>
      </c>
      <c r="HC93" s="37">
        <f t="shared" si="312"/>
        <v>54110.842218985257</v>
      </c>
      <c r="HD93" s="37">
        <f t="shared" si="312"/>
        <v>54110.842218985257</v>
      </c>
      <c r="HE93" s="37">
        <f t="shared" si="312"/>
        <v>54110.842218985257</v>
      </c>
      <c r="HF93" s="37">
        <f t="shared" si="312"/>
        <v>54110.842218985257</v>
      </c>
      <c r="HG93" s="37">
        <f t="shared" si="312"/>
        <v>54110.842218985257</v>
      </c>
      <c r="HH93" s="37">
        <f t="shared" si="312"/>
        <v>54110.842218985257</v>
      </c>
      <c r="HI93" s="37">
        <f t="shared" si="312"/>
        <v>54110.842218985257</v>
      </c>
      <c r="HJ93" s="37">
        <f t="shared" si="312"/>
        <v>54110.842218985257</v>
      </c>
      <c r="HK93" s="37">
        <f t="shared" si="312"/>
        <v>54110.842218985257</v>
      </c>
      <c r="HL93" s="37">
        <f t="shared" si="312"/>
        <v>54110.842218985257</v>
      </c>
      <c r="HM93" s="37">
        <f t="shared" si="312"/>
        <v>54110.842218985257</v>
      </c>
      <c r="HN93" s="37">
        <f t="shared" si="312"/>
        <v>54110.842218985257</v>
      </c>
      <c r="HO93" s="37">
        <f t="shared" si="312"/>
        <v>54110.842218985257</v>
      </c>
      <c r="HP93" s="37">
        <f t="shared" si="312"/>
        <v>54110.842218985257</v>
      </c>
      <c r="HQ93" s="37">
        <f t="shared" si="312"/>
        <v>54110.842218985257</v>
      </c>
      <c r="HR93" s="37">
        <f t="shared" si="312"/>
        <v>54110.842218985257</v>
      </c>
      <c r="HS93" s="37">
        <f t="shared" si="312"/>
        <v>54110.842218985257</v>
      </c>
      <c r="HT93" s="37">
        <f t="shared" si="312"/>
        <v>54110.842218985257</v>
      </c>
      <c r="HU93" s="37">
        <f t="shared" si="312"/>
        <v>54110.842218985257</v>
      </c>
      <c r="HV93" s="37">
        <f t="shared" si="312"/>
        <v>54110.842218985257</v>
      </c>
      <c r="HW93" s="37">
        <f t="shared" si="312"/>
        <v>54110.842218985257</v>
      </c>
      <c r="HX93" s="37">
        <f t="shared" si="312"/>
        <v>54110.842218985257</v>
      </c>
      <c r="HY93" s="37">
        <f t="shared" si="312"/>
        <v>54110.842218985257</v>
      </c>
      <c r="HZ93" s="37">
        <f t="shared" si="312"/>
        <v>54110.842218985257</v>
      </c>
      <c r="IA93" s="37">
        <f t="shared" si="312"/>
        <v>54110.842218985257</v>
      </c>
      <c r="IB93" s="37">
        <f t="shared" si="312"/>
        <v>54110.842218985257</v>
      </c>
      <c r="IC93" s="37">
        <f t="shared" si="312"/>
        <v>54110.842218985257</v>
      </c>
      <c r="ID93" s="37">
        <f t="shared" si="312"/>
        <v>54110.842218985257</v>
      </c>
      <c r="IE93" s="37">
        <f t="shared" si="312"/>
        <v>54110.842218985257</v>
      </c>
      <c r="IF93" s="37">
        <f t="shared" si="312"/>
        <v>54110.842218985257</v>
      </c>
      <c r="IG93" s="37">
        <f t="shared" si="312"/>
        <v>54110.842218985257</v>
      </c>
      <c r="IH93" s="37">
        <f t="shared" si="312"/>
        <v>54110.842218985257</v>
      </c>
      <c r="II93" s="37">
        <f t="shared" si="312"/>
        <v>54110.842218985257</v>
      </c>
      <c r="IJ93" s="37">
        <f t="shared" si="312"/>
        <v>54110.842218985257</v>
      </c>
      <c r="IK93" s="37">
        <f t="shared" si="312"/>
        <v>54110.842218985257</v>
      </c>
      <c r="IL93" s="37">
        <f t="shared" si="312"/>
        <v>54110.842218985257</v>
      </c>
      <c r="IM93" s="37">
        <f t="shared" si="312"/>
        <v>54110.842218985257</v>
      </c>
      <c r="IN93" s="37">
        <f t="shared" si="312"/>
        <v>54110.842218985257</v>
      </c>
      <c r="IO93" s="37">
        <f t="shared" si="312"/>
        <v>54110.842218985257</v>
      </c>
      <c r="IP93" s="37">
        <f t="shared" si="312"/>
        <v>54110.842218985257</v>
      </c>
      <c r="IQ93" s="37">
        <f t="shared" si="312"/>
        <v>54110.842218985257</v>
      </c>
      <c r="IR93" s="37">
        <f t="shared" si="312"/>
        <v>54110.842218985257</v>
      </c>
      <c r="IS93" s="37">
        <f t="shared" si="312"/>
        <v>54110.842218985257</v>
      </c>
      <c r="IT93" s="37">
        <f t="shared" si="312"/>
        <v>54110.842218985257</v>
      </c>
      <c r="IU93" s="37">
        <f t="shared" si="312"/>
        <v>54110.842218985257</v>
      </c>
      <c r="IV93" s="37">
        <f t="shared" si="312"/>
        <v>54110.842218985257</v>
      </c>
      <c r="IW93" s="37">
        <f t="shared" si="312"/>
        <v>54110.842218985257</v>
      </c>
      <c r="IX93" s="37">
        <f t="shared" si="312"/>
        <v>54110.842218985257</v>
      </c>
      <c r="IY93" s="37">
        <f t="shared" si="312"/>
        <v>54110.842218985257</v>
      </c>
      <c r="IZ93" s="37">
        <f t="shared" si="312"/>
        <v>54110.842218985257</v>
      </c>
      <c r="JA93" s="37">
        <f t="shared" si="312"/>
        <v>54110.842218985257</v>
      </c>
      <c r="JB93" s="37">
        <f t="shared" si="312"/>
        <v>54110.842218985257</v>
      </c>
      <c r="JC93" s="37">
        <f t="shared" si="312"/>
        <v>54110.842218985257</v>
      </c>
      <c r="JD93" s="37">
        <f t="shared" ref="JD93:KG93" si="313">JC93+JD92</f>
        <v>54110.842218985257</v>
      </c>
      <c r="JE93" s="37">
        <f t="shared" si="313"/>
        <v>54110.842218985257</v>
      </c>
      <c r="JF93" s="37">
        <f t="shared" si="313"/>
        <v>54110.842218985257</v>
      </c>
      <c r="JG93" s="37">
        <f t="shared" si="313"/>
        <v>54110.842218985257</v>
      </c>
      <c r="JH93" s="37">
        <f t="shared" si="313"/>
        <v>54110.842218985257</v>
      </c>
      <c r="JI93" s="37">
        <f t="shared" si="313"/>
        <v>54110.842218985257</v>
      </c>
      <c r="JJ93" s="37">
        <f t="shared" si="313"/>
        <v>54110.842218985257</v>
      </c>
      <c r="JK93" s="37">
        <f t="shared" si="313"/>
        <v>54110.842218985257</v>
      </c>
      <c r="JL93" s="37">
        <f t="shared" si="313"/>
        <v>54110.842218985257</v>
      </c>
      <c r="JM93" s="37">
        <f t="shared" si="313"/>
        <v>54110.842218985257</v>
      </c>
      <c r="JN93" s="37">
        <f t="shared" si="313"/>
        <v>54110.842218985257</v>
      </c>
      <c r="JO93" s="37">
        <f t="shared" si="313"/>
        <v>54110.842218985257</v>
      </c>
      <c r="JP93" s="37">
        <f t="shared" si="313"/>
        <v>54110.842218985257</v>
      </c>
      <c r="JQ93" s="37">
        <f t="shared" si="313"/>
        <v>54110.842218985257</v>
      </c>
      <c r="JR93" s="37">
        <f t="shared" si="313"/>
        <v>54110.842218985257</v>
      </c>
      <c r="JS93" s="37">
        <f t="shared" si="313"/>
        <v>54110.842218985257</v>
      </c>
      <c r="JT93" s="37">
        <f t="shared" si="313"/>
        <v>54110.842218985257</v>
      </c>
      <c r="JU93" s="37">
        <f t="shared" si="313"/>
        <v>54110.842218985257</v>
      </c>
      <c r="JV93" s="37">
        <f t="shared" si="313"/>
        <v>54110.842218985257</v>
      </c>
      <c r="JW93" s="37">
        <f t="shared" si="313"/>
        <v>54110.842218985257</v>
      </c>
      <c r="JX93" s="37">
        <f t="shared" si="313"/>
        <v>54110.842218985257</v>
      </c>
      <c r="JY93" s="37">
        <f t="shared" si="313"/>
        <v>54110.842218985257</v>
      </c>
      <c r="JZ93" s="37">
        <f t="shared" si="313"/>
        <v>54110.842218985257</v>
      </c>
      <c r="KA93" s="37">
        <f t="shared" si="313"/>
        <v>54110.842218985257</v>
      </c>
      <c r="KB93" s="37">
        <f t="shared" si="313"/>
        <v>54110.842218985257</v>
      </c>
      <c r="KC93" s="37">
        <f t="shared" si="313"/>
        <v>54110.842218985257</v>
      </c>
      <c r="KD93" s="37">
        <f t="shared" si="313"/>
        <v>54110.842218985257</v>
      </c>
      <c r="KE93" s="37">
        <f t="shared" si="313"/>
        <v>54110.842218985257</v>
      </c>
      <c r="KF93" s="37">
        <f t="shared" si="313"/>
        <v>54110.842218985257</v>
      </c>
      <c r="KG93" s="37">
        <f t="shared" si="313"/>
        <v>54110.842218985257</v>
      </c>
    </row>
    <row r="94" spans="1:293" s="1" customFormat="1" hidden="1" outlineLevel="1">
      <c r="B94" s="477" t="s">
        <v>717</v>
      </c>
      <c r="C94" s="60" t="s">
        <v>712</v>
      </c>
      <c r="D94" s="61">
        <f t="shared" si="303"/>
        <v>-142</v>
      </c>
      <c r="E94" s="33">
        <f t="shared" ref="E94:BP94" si="314">E90-E92</f>
        <v>5981.9924047547202</v>
      </c>
      <c r="F94" s="34">
        <f t="shared" si="314"/>
        <v>-84</v>
      </c>
      <c r="G94" s="34">
        <f t="shared" si="314"/>
        <v>-1439</v>
      </c>
      <c r="H94" s="34">
        <f t="shared" si="314"/>
        <v>-589</v>
      </c>
      <c r="I94" s="34">
        <f t="shared" si="314"/>
        <v>-7463</v>
      </c>
      <c r="J94" s="34">
        <f t="shared" si="314"/>
        <v>-7620</v>
      </c>
      <c r="K94" s="34">
        <f t="shared" si="314"/>
        <v>-4802</v>
      </c>
      <c r="L94" s="34">
        <f t="shared" si="314"/>
        <v>-732</v>
      </c>
      <c r="M94" s="34">
        <f t="shared" si="314"/>
        <v>-692</v>
      </c>
      <c r="N94" s="34">
        <f t="shared" si="314"/>
        <v>-5578</v>
      </c>
      <c r="O94" s="34">
        <f t="shared" si="314"/>
        <v>-874</v>
      </c>
      <c r="P94" s="34">
        <f t="shared" si="314"/>
        <v>-983</v>
      </c>
      <c r="Q94" s="34">
        <f t="shared" si="314"/>
        <v>7680.1950131178637</v>
      </c>
      <c r="R94" s="34">
        <f t="shared" si="314"/>
        <v>-102</v>
      </c>
      <c r="S94" s="34">
        <f t="shared" si="314"/>
        <v>-114</v>
      </c>
      <c r="T94" s="34">
        <f t="shared" si="314"/>
        <v>-96</v>
      </c>
      <c r="U94" s="34">
        <f t="shared" si="314"/>
        <v>-90</v>
      </c>
      <c r="V94" s="34">
        <f t="shared" si="314"/>
        <v>-1103</v>
      </c>
      <c r="W94" s="34">
        <f t="shared" si="314"/>
        <v>-275</v>
      </c>
      <c r="X94" s="34">
        <f t="shared" si="314"/>
        <v>-92</v>
      </c>
      <c r="Y94" s="34">
        <f t="shared" si="314"/>
        <v>-93</v>
      </c>
      <c r="Z94" s="34">
        <f t="shared" si="314"/>
        <v>-127</v>
      </c>
      <c r="AA94" s="34">
        <f t="shared" si="314"/>
        <v>-103</v>
      </c>
      <c r="AB94" s="34">
        <f t="shared" si="314"/>
        <v>-773</v>
      </c>
      <c r="AC94" s="34">
        <f t="shared" si="314"/>
        <v>14101.370537619274</v>
      </c>
      <c r="AD94" s="34">
        <f t="shared" si="314"/>
        <v>-113</v>
      </c>
      <c r="AE94" s="34">
        <f t="shared" si="314"/>
        <v>-106</v>
      </c>
      <c r="AF94" s="34">
        <f t="shared" si="314"/>
        <v>-123</v>
      </c>
      <c r="AG94" s="34">
        <f t="shared" si="314"/>
        <v>-115</v>
      </c>
      <c r="AH94" s="34">
        <f t="shared" si="314"/>
        <v>-111</v>
      </c>
      <c r="AI94" s="34">
        <f t="shared" si="314"/>
        <v>-119</v>
      </c>
      <c r="AJ94" s="34">
        <f t="shared" si="314"/>
        <v>-114</v>
      </c>
      <c r="AK94" s="34">
        <f t="shared" si="314"/>
        <v>-117</v>
      </c>
      <c r="AL94" s="34">
        <f t="shared" si="314"/>
        <v>-259</v>
      </c>
      <c r="AM94" s="34">
        <f t="shared" si="314"/>
        <v>-516</v>
      </c>
      <c r="AN94" s="34">
        <f t="shared" si="314"/>
        <v>-661</v>
      </c>
      <c r="AO94" s="34">
        <f t="shared" si="314"/>
        <v>15551.01537222855</v>
      </c>
      <c r="AP94" s="34">
        <f t="shared" si="314"/>
        <v>-170</v>
      </c>
      <c r="AQ94" s="34">
        <f t="shared" si="314"/>
        <v>-331</v>
      </c>
      <c r="AR94" s="34">
        <f t="shared" si="314"/>
        <v>-200</v>
      </c>
      <c r="AS94" s="34">
        <f t="shared" si="314"/>
        <v>-195</v>
      </c>
      <c r="AT94" s="34">
        <f t="shared" si="314"/>
        <v>-420</v>
      </c>
      <c r="AU94" s="34">
        <f t="shared" si="314"/>
        <v>-250</v>
      </c>
      <c r="AV94" s="34">
        <f t="shared" si="314"/>
        <v>-5170</v>
      </c>
      <c r="AW94" s="34">
        <f t="shared" si="314"/>
        <v>-363</v>
      </c>
      <c r="AX94" s="34">
        <f t="shared" si="314"/>
        <v>-211</v>
      </c>
      <c r="AY94" s="34">
        <f t="shared" si="314"/>
        <v>-305</v>
      </c>
      <c r="AZ94" s="34">
        <f t="shared" si="314"/>
        <v>-3295</v>
      </c>
      <c r="BA94" s="34">
        <f t="shared" si="314"/>
        <v>38222.061707104702</v>
      </c>
      <c r="BB94" s="34">
        <f t="shared" si="314"/>
        <v>-509</v>
      </c>
      <c r="BC94" s="34">
        <f t="shared" si="314"/>
        <v>-221</v>
      </c>
      <c r="BD94" s="34">
        <f t="shared" si="314"/>
        <v>-186</v>
      </c>
      <c r="BE94" s="34">
        <f t="shared" si="314"/>
        <v>-169.88735561563664</v>
      </c>
      <c r="BF94" s="34">
        <f t="shared" si="314"/>
        <v>-155.46336453876299</v>
      </c>
      <c r="BG94" s="34">
        <f t="shared" si="314"/>
        <v>-157.49149883085215</v>
      </c>
      <c r="BH94" s="34">
        <f t="shared" si="314"/>
        <v>-156</v>
      </c>
      <c r="BI94" s="34">
        <f t="shared" si="314"/>
        <v>-1567</v>
      </c>
      <c r="BJ94" s="34">
        <f t="shared" si="314"/>
        <v>-261</v>
      </c>
      <c r="BK94" s="34">
        <f t="shared" si="314"/>
        <v>-214</v>
      </c>
      <c r="BL94" s="34">
        <f t="shared" si="314"/>
        <v>-170</v>
      </c>
      <c r="BM94" s="34">
        <f t="shared" si="314"/>
        <v>46748.867912728798</v>
      </c>
      <c r="BN94" s="206">
        <f t="shared" si="314"/>
        <v>-142</v>
      </c>
      <c r="BO94" s="34">
        <f t="shared" si="314"/>
        <v>-200</v>
      </c>
      <c r="BP94" s="34">
        <f t="shared" si="314"/>
        <v>-1237</v>
      </c>
      <c r="BQ94" s="34">
        <f t="shared" ref="BQ94:EB94" si="315">BQ90-BQ92</f>
        <v>0</v>
      </c>
      <c r="BR94" s="34">
        <f t="shared" si="315"/>
        <v>0</v>
      </c>
      <c r="BS94" s="34">
        <f t="shared" si="315"/>
        <v>0</v>
      </c>
      <c r="BT94" s="34">
        <f t="shared" si="315"/>
        <v>0</v>
      </c>
      <c r="BU94" s="34">
        <f t="shared" si="315"/>
        <v>0</v>
      </c>
      <c r="BV94" s="34">
        <f t="shared" si="315"/>
        <v>0</v>
      </c>
      <c r="BW94" s="34">
        <f t="shared" si="315"/>
        <v>0</v>
      </c>
      <c r="BX94" s="34">
        <f t="shared" si="315"/>
        <v>0</v>
      </c>
      <c r="BY94" s="34">
        <f t="shared" si="315"/>
        <v>33163.445122067104</v>
      </c>
      <c r="BZ94" s="34">
        <f t="shared" si="315"/>
        <v>0</v>
      </c>
      <c r="CA94" s="34">
        <f t="shared" si="315"/>
        <v>0</v>
      </c>
      <c r="CB94" s="34">
        <f t="shared" si="315"/>
        <v>0</v>
      </c>
      <c r="CC94" s="34">
        <f t="shared" si="315"/>
        <v>0</v>
      </c>
      <c r="CD94" s="34">
        <f t="shared" si="315"/>
        <v>0</v>
      </c>
      <c r="CE94" s="34">
        <f t="shared" si="315"/>
        <v>0</v>
      </c>
      <c r="CF94" s="34">
        <f t="shared" si="315"/>
        <v>0</v>
      </c>
      <c r="CG94" s="34">
        <f t="shared" si="315"/>
        <v>0</v>
      </c>
      <c r="CH94" s="34">
        <f t="shared" si="315"/>
        <v>0</v>
      </c>
      <c r="CI94" s="34">
        <f t="shared" si="315"/>
        <v>0</v>
      </c>
      <c r="CJ94" s="34">
        <f t="shared" si="315"/>
        <v>0</v>
      </c>
      <c r="CK94" s="34">
        <f t="shared" si="315"/>
        <v>14144.506028995551</v>
      </c>
      <c r="CL94" s="34">
        <f t="shared" si="315"/>
        <v>0</v>
      </c>
      <c r="CM94" s="34">
        <f t="shared" si="315"/>
        <v>0</v>
      </c>
      <c r="CN94" s="34">
        <f t="shared" si="315"/>
        <v>0</v>
      </c>
      <c r="CO94" s="34">
        <f t="shared" si="315"/>
        <v>0</v>
      </c>
      <c r="CP94" s="34">
        <f t="shared" si="315"/>
        <v>0</v>
      </c>
      <c r="CQ94" s="34">
        <f t="shared" si="315"/>
        <v>0</v>
      </c>
      <c r="CR94" s="34">
        <f t="shared" si="315"/>
        <v>0</v>
      </c>
      <c r="CS94" s="34">
        <f t="shared" si="315"/>
        <v>0</v>
      </c>
      <c r="CT94" s="34">
        <f t="shared" si="315"/>
        <v>0</v>
      </c>
      <c r="CU94" s="34">
        <f t="shared" si="315"/>
        <v>0</v>
      </c>
      <c r="CV94" s="34">
        <f t="shared" si="315"/>
        <v>0</v>
      </c>
      <c r="CW94" s="34">
        <f t="shared" si="315"/>
        <v>2</v>
      </c>
      <c r="CX94" s="34">
        <f t="shared" si="315"/>
        <v>0</v>
      </c>
      <c r="CY94" s="34">
        <f t="shared" si="315"/>
        <v>0</v>
      </c>
      <c r="CZ94" s="34">
        <f t="shared" si="315"/>
        <v>0</v>
      </c>
      <c r="DA94" s="34">
        <f t="shared" si="315"/>
        <v>0</v>
      </c>
      <c r="DB94" s="34">
        <f t="shared" si="315"/>
        <v>0</v>
      </c>
      <c r="DC94" s="34">
        <f t="shared" si="315"/>
        <v>0</v>
      </c>
      <c r="DD94" s="34">
        <f t="shared" si="315"/>
        <v>0</v>
      </c>
      <c r="DE94" s="34">
        <f t="shared" si="315"/>
        <v>0</v>
      </c>
      <c r="DF94" s="34">
        <f t="shared" si="315"/>
        <v>0</v>
      </c>
      <c r="DG94" s="34">
        <f t="shared" si="315"/>
        <v>0</v>
      </c>
      <c r="DH94" s="34">
        <f t="shared" si="315"/>
        <v>0</v>
      </c>
      <c r="DI94" s="34">
        <f t="shared" si="315"/>
        <v>2</v>
      </c>
      <c r="DJ94" s="34">
        <f t="shared" si="315"/>
        <v>0</v>
      </c>
      <c r="DK94" s="34">
        <f t="shared" si="315"/>
        <v>0</v>
      </c>
      <c r="DL94" s="34">
        <f t="shared" si="315"/>
        <v>0</v>
      </c>
      <c r="DM94" s="34">
        <f t="shared" si="315"/>
        <v>0</v>
      </c>
      <c r="DN94" s="34">
        <f t="shared" si="315"/>
        <v>0</v>
      </c>
      <c r="DO94" s="34">
        <f t="shared" si="315"/>
        <v>0</v>
      </c>
      <c r="DP94" s="34">
        <f t="shared" si="315"/>
        <v>0</v>
      </c>
      <c r="DQ94" s="34">
        <f t="shared" si="315"/>
        <v>0</v>
      </c>
      <c r="DR94" s="34">
        <f t="shared" si="315"/>
        <v>0</v>
      </c>
      <c r="DS94" s="34">
        <f t="shared" si="315"/>
        <v>0</v>
      </c>
      <c r="DT94" s="34">
        <f t="shared" si="315"/>
        <v>0</v>
      </c>
      <c r="DU94" s="34">
        <f t="shared" si="315"/>
        <v>2</v>
      </c>
      <c r="DV94" s="34">
        <f t="shared" si="315"/>
        <v>0</v>
      </c>
      <c r="DW94" s="34">
        <f t="shared" si="315"/>
        <v>0</v>
      </c>
      <c r="DX94" s="34">
        <f t="shared" si="315"/>
        <v>0</v>
      </c>
      <c r="DY94" s="34">
        <f t="shared" si="315"/>
        <v>0</v>
      </c>
      <c r="DZ94" s="34">
        <f t="shared" si="315"/>
        <v>0</v>
      </c>
      <c r="EA94" s="34">
        <f t="shared" si="315"/>
        <v>0</v>
      </c>
      <c r="EB94" s="34">
        <f t="shared" si="315"/>
        <v>0</v>
      </c>
      <c r="EC94" s="34">
        <f t="shared" ref="EC94:GN94" si="316">EC90-EC92</f>
        <v>0</v>
      </c>
      <c r="ED94" s="34">
        <f t="shared" si="316"/>
        <v>0</v>
      </c>
      <c r="EE94" s="34">
        <f t="shared" si="316"/>
        <v>0</v>
      </c>
      <c r="EF94" s="34">
        <f t="shared" si="316"/>
        <v>0</v>
      </c>
      <c r="EG94" s="34">
        <f t="shared" si="316"/>
        <v>2</v>
      </c>
      <c r="EH94" s="34">
        <f t="shared" si="316"/>
        <v>0</v>
      </c>
      <c r="EI94" s="34">
        <f t="shared" si="316"/>
        <v>0</v>
      </c>
      <c r="EJ94" s="34">
        <f t="shared" si="316"/>
        <v>0</v>
      </c>
      <c r="EK94" s="34">
        <f t="shared" si="316"/>
        <v>0</v>
      </c>
      <c r="EL94" s="34">
        <f t="shared" si="316"/>
        <v>0</v>
      </c>
      <c r="EM94" s="34">
        <f t="shared" si="316"/>
        <v>0</v>
      </c>
      <c r="EN94" s="34">
        <f t="shared" si="316"/>
        <v>0</v>
      </c>
      <c r="EO94" s="34">
        <f t="shared" si="316"/>
        <v>0</v>
      </c>
      <c r="EP94" s="34">
        <f t="shared" si="316"/>
        <v>0</v>
      </c>
      <c r="EQ94" s="34">
        <f t="shared" si="316"/>
        <v>0</v>
      </c>
      <c r="ER94" s="34">
        <f t="shared" si="316"/>
        <v>0</v>
      </c>
      <c r="ES94" s="34">
        <f t="shared" si="316"/>
        <v>163.65343502588601</v>
      </c>
      <c r="ET94" s="34">
        <f t="shared" si="316"/>
        <v>0</v>
      </c>
      <c r="EU94" s="34">
        <f t="shared" si="316"/>
        <v>0</v>
      </c>
      <c r="EV94" s="34">
        <f t="shared" si="316"/>
        <v>0</v>
      </c>
      <c r="EW94" s="34">
        <f t="shared" si="316"/>
        <v>0</v>
      </c>
      <c r="EX94" s="34">
        <f t="shared" si="316"/>
        <v>0</v>
      </c>
      <c r="EY94" s="34">
        <f t="shared" si="316"/>
        <v>0</v>
      </c>
      <c r="EZ94" s="34">
        <f t="shared" si="316"/>
        <v>0</v>
      </c>
      <c r="FA94" s="34">
        <f t="shared" si="316"/>
        <v>0</v>
      </c>
      <c r="FB94" s="34">
        <f t="shared" si="316"/>
        <v>0</v>
      </c>
      <c r="FC94" s="34">
        <f t="shared" si="316"/>
        <v>0</v>
      </c>
      <c r="FD94" s="34">
        <f t="shared" si="316"/>
        <v>0.5</v>
      </c>
      <c r="FE94" s="34">
        <f t="shared" si="316"/>
        <v>0</v>
      </c>
      <c r="FF94" s="34">
        <f t="shared" si="316"/>
        <v>0</v>
      </c>
      <c r="FG94" s="34">
        <f t="shared" si="316"/>
        <v>0</v>
      </c>
      <c r="FH94" s="34">
        <f t="shared" si="316"/>
        <v>0</v>
      </c>
      <c r="FI94" s="34">
        <f t="shared" si="316"/>
        <v>0</v>
      </c>
      <c r="FJ94" s="34">
        <f t="shared" si="316"/>
        <v>0</v>
      </c>
      <c r="FK94" s="34">
        <f t="shared" si="316"/>
        <v>0</v>
      </c>
      <c r="FL94" s="34">
        <f t="shared" si="316"/>
        <v>0</v>
      </c>
      <c r="FM94" s="34">
        <f t="shared" si="316"/>
        <v>0</v>
      </c>
      <c r="FN94" s="34">
        <f t="shared" si="316"/>
        <v>0</v>
      </c>
      <c r="FO94" s="34">
        <f t="shared" si="316"/>
        <v>0</v>
      </c>
      <c r="FP94" s="34">
        <f t="shared" si="316"/>
        <v>0</v>
      </c>
      <c r="FQ94" s="34">
        <f t="shared" si="316"/>
        <v>0</v>
      </c>
      <c r="FR94" s="34">
        <f t="shared" si="316"/>
        <v>0</v>
      </c>
      <c r="FS94" s="34">
        <f t="shared" si="316"/>
        <v>0</v>
      </c>
      <c r="FT94" s="34">
        <f t="shared" si="316"/>
        <v>0</v>
      </c>
      <c r="FU94" s="34">
        <f t="shared" si="316"/>
        <v>0</v>
      </c>
      <c r="FV94" s="34">
        <f t="shared" si="316"/>
        <v>0</v>
      </c>
      <c r="FW94" s="34">
        <f t="shared" si="316"/>
        <v>0</v>
      </c>
      <c r="FX94" s="34">
        <f t="shared" si="316"/>
        <v>0</v>
      </c>
      <c r="FY94" s="34">
        <f t="shared" si="316"/>
        <v>0</v>
      </c>
      <c r="FZ94" s="34">
        <f t="shared" si="316"/>
        <v>0</v>
      </c>
      <c r="GA94" s="34">
        <f t="shared" si="316"/>
        <v>0</v>
      </c>
      <c r="GB94" s="34">
        <f t="shared" si="316"/>
        <v>0</v>
      </c>
      <c r="GC94" s="34">
        <f t="shared" si="316"/>
        <v>0</v>
      </c>
      <c r="GD94" s="34">
        <f t="shared" si="316"/>
        <v>0</v>
      </c>
      <c r="GE94" s="34">
        <f t="shared" si="316"/>
        <v>0</v>
      </c>
      <c r="GF94" s="34">
        <f t="shared" si="316"/>
        <v>0</v>
      </c>
      <c r="GG94" s="34">
        <f t="shared" si="316"/>
        <v>0</v>
      </c>
      <c r="GH94" s="34">
        <f t="shared" si="316"/>
        <v>0</v>
      </c>
      <c r="GI94" s="34">
        <f t="shared" si="316"/>
        <v>0</v>
      </c>
      <c r="GJ94" s="34">
        <f t="shared" si="316"/>
        <v>0</v>
      </c>
      <c r="GK94" s="34">
        <f t="shared" si="316"/>
        <v>0</v>
      </c>
      <c r="GL94" s="34">
        <f t="shared" si="316"/>
        <v>0</v>
      </c>
      <c r="GM94" s="34">
        <f t="shared" si="316"/>
        <v>0</v>
      </c>
      <c r="GN94" s="34">
        <f t="shared" si="316"/>
        <v>0</v>
      </c>
      <c r="GO94" s="34">
        <f t="shared" ref="GO94:IZ94" si="317">GO90-GO92</f>
        <v>0</v>
      </c>
      <c r="GP94" s="34">
        <f t="shared" si="317"/>
        <v>0</v>
      </c>
      <c r="GQ94" s="34">
        <f t="shared" si="317"/>
        <v>0</v>
      </c>
      <c r="GR94" s="34">
        <f t="shared" si="317"/>
        <v>0</v>
      </c>
      <c r="GS94" s="34">
        <f t="shared" si="317"/>
        <v>0</v>
      </c>
      <c r="GT94" s="34">
        <f t="shared" si="317"/>
        <v>0</v>
      </c>
      <c r="GU94" s="34">
        <f t="shared" si="317"/>
        <v>0</v>
      </c>
      <c r="GV94" s="34">
        <f t="shared" si="317"/>
        <v>0</v>
      </c>
      <c r="GW94" s="34">
        <f t="shared" si="317"/>
        <v>0</v>
      </c>
      <c r="GX94" s="34">
        <f t="shared" si="317"/>
        <v>0</v>
      </c>
      <c r="GY94" s="34">
        <f t="shared" si="317"/>
        <v>0</v>
      </c>
      <c r="GZ94" s="34">
        <f t="shared" si="317"/>
        <v>0</v>
      </c>
      <c r="HA94" s="34">
        <f t="shared" si="317"/>
        <v>0</v>
      </c>
      <c r="HB94" s="34">
        <f t="shared" si="317"/>
        <v>0</v>
      </c>
      <c r="HC94" s="34">
        <f t="shared" si="317"/>
        <v>0</v>
      </c>
      <c r="HD94" s="34">
        <f t="shared" si="317"/>
        <v>0</v>
      </c>
      <c r="HE94" s="34">
        <f t="shared" si="317"/>
        <v>0</v>
      </c>
      <c r="HF94" s="34">
        <f t="shared" si="317"/>
        <v>0</v>
      </c>
      <c r="HG94" s="34">
        <f t="shared" si="317"/>
        <v>0</v>
      </c>
      <c r="HH94" s="34">
        <f t="shared" si="317"/>
        <v>0</v>
      </c>
      <c r="HI94" s="34">
        <f t="shared" si="317"/>
        <v>0</v>
      </c>
      <c r="HJ94" s="34">
        <f t="shared" si="317"/>
        <v>0</v>
      </c>
      <c r="HK94" s="34">
        <f t="shared" si="317"/>
        <v>0</v>
      </c>
      <c r="HL94" s="34">
        <f t="shared" si="317"/>
        <v>0</v>
      </c>
      <c r="HM94" s="34">
        <f t="shared" si="317"/>
        <v>0</v>
      </c>
      <c r="HN94" s="34">
        <f t="shared" si="317"/>
        <v>0</v>
      </c>
      <c r="HO94" s="34">
        <f t="shared" si="317"/>
        <v>0</v>
      </c>
      <c r="HP94" s="34">
        <f t="shared" si="317"/>
        <v>0</v>
      </c>
      <c r="HQ94" s="34">
        <f t="shared" si="317"/>
        <v>0</v>
      </c>
      <c r="HR94" s="34">
        <f t="shared" si="317"/>
        <v>0</v>
      </c>
      <c r="HS94" s="34">
        <f t="shared" si="317"/>
        <v>0</v>
      </c>
      <c r="HT94" s="34">
        <f t="shared" si="317"/>
        <v>0</v>
      </c>
      <c r="HU94" s="34">
        <f t="shared" si="317"/>
        <v>0</v>
      </c>
      <c r="HV94" s="34">
        <f t="shared" si="317"/>
        <v>0</v>
      </c>
      <c r="HW94" s="34">
        <f t="shared" si="317"/>
        <v>0</v>
      </c>
      <c r="HX94" s="34">
        <f t="shared" si="317"/>
        <v>0</v>
      </c>
      <c r="HY94" s="34">
        <f t="shared" si="317"/>
        <v>0</v>
      </c>
      <c r="HZ94" s="34">
        <f t="shared" si="317"/>
        <v>0</v>
      </c>
      <c r="IA94" s="34">
        <f t="shared" si="317"/>
        <v>0</v>
      </c>
      <c r="IB94" s="34">
        <f t="shared" si="317"/>
        <v>0</v>
      </c>
      <c r="IC94" s="34">
        <f t="shared" si="317"/>
        <v>0</v>
      </c>
      <c r="ID94" s="34">
        <f t="shared" si="317"/>
        <v>0</v>
      </c>
      <c r="IE94" s="34">
        <f t="shared" si="317"/>
        <v>0</v>
      </c>
      <c r="IF94" s="34">
        <f t="shared" si="317"/>
        <v>0</v>
      </c>
      <c r="IG94" s="34">
        <f t="shared" si="317"/>
        <v>0</v>
      </c>
      <c r="IH94" s="34">
        <f t="shared" si="317"/>
        <v>0</v>
      </c>
      <c r="II94" s="34">
        <f t="shared" si="317"/>
        <v>0</v>
      </c>
      <c r="IJ94" s="34">
        <f t="shared" si="317"/>
        <v>0</v>
      </c>
      <c r="IK94" s="34">
        <f t="shared" si="317"/>
        <v>0</v>
      </c>
      <c r="IL94" s="34">
        <f t="shared" si="317"/>
        <v>0</v>
      </c>
      <c r="IM94" s="34">
        <f t="shared" si="317"/>
        <v>0</v>
      </c>
      <c r="IN94" s="34">
        <f t="shared" si="317"/>
        <v>0</v>
      </c>
      <c r="IO94" s="34">
        <f t="shared" si="317"/>
        <v>0</v>
      </c>
      <c r="IP94" s="34">
        <f t="shared" si="317"/>
        <v>0</v>
      </c>
      <c r="IQ94" s="34">
        <f t="shared" si="317"/>
        <v>0</v>
      </c>
      <c r="IR94" s="34">
        <f t="shared" si="317"/>
        <v>0</v>
      </c>
      <c r="IS94" s="34">
        <f t="shared" si="317"/>
        <v>0</v>
      </c>
      <c r="IT94" s="34">
        <f t="shared" si="317"/>
        <v>0</v>
      </c>
      <c r="IU94" s="34">
        <f t="shared" si="317"/>
        <v>0</v>
      </c>
      <c r="IV94" s="34">
        <f t="shared" si="317"/>
        <v>0</v>
      </c>
      <c r="IW94" s="34">
        <f t="shared" si="317"/>
        <v>0</v>
      </c>
      <c r="IX94" s="34">
        <f t="shared" si="317"/>
        <v>0</v>
      </c>
      <c r="IY94" s="34">
        <f t="shared" si="317"/>
        <v>0</v>
      </c>
      <c r="IZ94" s="34">
        <f t="shared" si="317"/>
        <v>0</v>
      </c>
      <c r="JA94" s="34">
        <f t="shared" ref="JA94:KG94" si="318">JA90-JA92</f>
        <v>0</v>
      </c>
      <c r="JB94" s="34">
        <f t="shared" si="318"/>
        <v>0</v>
      </c>
      <c r="JC94" s="34">
        <f t="shared" si="318"/>
        <v>0</v>
      </c>
      <c r="JD94" s="34">
        <f t="shared" si="318"/>
        <v>0</v>
      </c>
      <c r="JE94" s="34">
        <f t="shared" si="318"/>
        <v>0</v>
      </c>
      <c r="JF94" s="34">
        <f t="shared" si="318"/>
        <v>0</v>
      </c>
      <c r="JG94" s="34">
        <f t="shared" si="318"/>
        <v>0</v>
      </c>
      <c r="JH94" s="34">
        <f t="shared" si="318"/>
        <v>0</v>
      </c>
      <c r="JI94" s="34">
        <f t="shared" si="318"/>
        <v>0</v>
      </c>
      <c r="JJ94" s="34">
        <f t="shared" si="318"/>
        <v>0</v>
      </c>
      <c r="JK94" s="34">
        <f t="shared" si="318"/>
        <v>0</v>
      </c>
      <c r="JL94" s="34">
        <f t="shared" si="318"/>
        <v>0</v>
      </c>
      <c r="JM94" s="34">
        <f t="shared" si="318"/>
        <v>0</v>
      </c>
      <c r="JN94" s="34">
        <f t="shared" si="318"/>
        <v>0</v>
      </c>
      <c r="JO94" s="34">
        <f t="shared" si="318"/>
        <v>0</v>
      </c>
      <c r="JP94" s="34">
        <f t="shared" si="318"/>
        <v>0</v>
      </c>
      <c r="JQ94" s="34">
        <f t="shared" si="318"/>
        <v>0</v>
      </c>
      <c r="JR94" s="34">
        <f t="shared" si="318"/>
        <v>0</v>
      </c>
      <c r="JS94" s="34">
        <f t="shared" si="318"/>
        <v>0</v>
      </c>
      <c r="JT94" s="34">
        <f t="shared" si="318"/>
        <v>0</v>
      </c>
      <c r="JU94" s="34">
        <f t="shared" si="318"/>
        <v>0</v>
      </c>
      <c r="JV94" s="34">
        <f t="shared" si="318"/>
        <v>0</v>
      </c>
      <c r="JW94" s="34">
        <f t="shared" si="318"/>
        <v>0</v>
      </c>
      <c r="JX94" s="34">
        <f t="shared" si="318"/>
        <v>0</v>
      </c>
      <c r="JY94" s="34">
        <f t="shared" si="318"/>
        <v>0</v>
      </c>
      <c r="JZ94" s="34">
        <f t="shared" si="318"/>
        <v>0</v>
      </c>
      <c r="KA94" s="34">
        <f t="shared" si="318"/>
        <v>0</v>
      </c>
      <c r="KB94" s="34">
        <f t="shared" si="318"/>
        <v>0</v>
      </c>
      <c r="KC94" s="34">
        <f t="shared" si="318"/>
        <v>0</v>
      </c>
      <c r="KD94" s="34">
        <f t="shared" si="318"/>
        <v>0</v>
      </c>
      <c r="KE94" s="34">
        <f t="shared" si="318"/>
        <v>0</v>
      </c>
      <c r="KF94" s="34">
        <f t="shared" si="318"/>
        <v>0</v>
      </c>
      <c r="KG94" s="34">
        <f t="shared" si="318"/>
        <v>0</v>
      </c>
    </row>
    <row r="95" spans="1:293" s="1" customFormat="1" ht="16" hidden="1" outlineLevel="1" thickBot="1">
      <c r="B95" s="478"/>
      <c r="C95" s="62" t="s">
        <v>713</v>
      </c>
      <c r="D95" s="63">
        <f t="shared" si="303"/>
        <v>77288.660728568648</v>
      </c>
      <c r="E95" s="36">
        <f>E94</f>
        <v>5981.9924047547202</v>
      </c>
      <c r="F95" s="37">
        <f>E95+F94</f>
        <v>5897.9924047547202</v>
      </c>
      <c r="G95" s="37">
        <f>F95+G94</f>
        <v>4458.9924047547202</v>
      </c>
      <c r="H95" s="37">
        <f t="shared" ref="H95:BS95" si="319">G95+H94</f>
        <v>3869.9924047547202</v>
      </c>
      <c r="I95" s="37">
        <f t="shared" si="319"/>
        <v>-3593.0075952452798</v>
      </c>
      <c r="J95" s="37">
        <f t="shared" si="319"/>
        <v>-11213.007595245279</v>
      </c>
      <c r="K95" s="37">
        <f t="shared" si="319"/>
        <v>-16015.007595245279</v>
      </c>
      <c r="L95" s="37">
        <f t="shared" si="319"/>
        <v>-16747.007595245279</v>
      </c>
      <c r="M95" s="37">
        <f t="shared" si="319"/>
        <v>-17439.007595245279</v>
      </c>
      <c r="N95" s="37">
        <f t="shared" si="319"/>
        <v>-23017.007595245279</v>
      </c>
      <c r="O95" s="37">
        <f t="shared" si="319"/>
        <v>-23891.007595245279</v>
      </c>
      <c r="P95" s="37">
        <f t="shared" si="319"/>
        <v>-24874.007595245279</v>
      </c>
      <c r="Q95" s="37">
        <f t="shared" si="319"/>
        <v>-17193.812582127415</v>
      </c>
      <c r="R95" s="37">
        <f t="shared" si="319"/>
        <v>-17295.812582127415</v>
      </c>
      <c r="S95" s="37">
        <f t="shared" si="319"/>
        <v>-17409.812582127415</v>
      </c>
      <c r="T95" s="37">
        <f t="shared" si="319"/>
        <v>-17505.812582127415</v>
      </c>
      <c r="U95" s="37">
        <f t="shared" si="319"/>
        <v>-17595.812582127415</v>
      </c>
      <c r="V95" s="37">
        <f t="shared" si="319"/>
        <v>-18698.812582127415</v>
      </c>
      <c r="W95" s="37">
        <f t="shared" si="319"/>
        <v>-18973.812582127415</v>
      </c>
      <c r="X95" s="37">
        <f t="shared" si="319"/>
        <v>-19065.812582127415</v>
      </c>
      <c r="Y95" s="37">
        <f t="shared" si="319"/>
        <v>-19158.812582127415</v>
      </c>
      <c r="Z95" s="37">
        <f t="shared" si="319"/>
        <v>-19285.812582127415</v>
      </c>
      <c r="AA95" s="37">
        <f t="shared" si="319"/>
        <v>-19388.812582127415</v>
      </c>
      <c r="AB95" s="37">
        <f t="shared" si="319"/>
        <v>-20161.812582127415</v>
      </c>
      <c r="AC95" s="37">
        <f t="shared" si="319"/>
        <v>-6060.4420445081414</v>
      </c>
      <c r="AD95" s="37">
        <f t="shared" si="319"/>
        <v>-6173.4420445081414</v>
      </c>
      <c r="AE95" s="37">
        <f t="shared" si="319"/>
        <v>-6279.4420445081414</v>
      </c>
      <c r="AF95" s="37">
        <f t="shared" si="319"/>
        <v>-6402.4420445081414</v>
      </c>
      <c r="AG95" s="37">
        <f t="shared" si="319"/>
        <v>-6517.4420445081414</v>
      </c>
      <c r="AH95" s="37">
        <f t="shared" si="319"/>
        <v>-6628.4420445081414</v>
      </c>
      <c r="AI95" s="37">
        <f t="shared" si="319"/>
        <v>-6747.4420445081414</v>
      </c>
      <c r="AJ95" s="37">
        <f t="shared" si="319"/>
        <v>-6861.4420445081414</v>
      </c>
      <c r="AK95" s="37">
        <f t="shared" si="319"/>
        <v>-6978.4420445081414</v>
      </c>
      <c r="AL95" s="37">
        <f t="shared" si="319"/>
        <v>-7237.4420445081414</v>
      </c>
      <c r="AM95" s="37">
        <f t="shared" si="319"/>
        <v>-7753.4420445081414</v>
      </c>
      <c r="AN95" s="37">
        <f t="shared" si="319"/>
        <v>-8414.4420445081414</v>
      </c>
      <c r="AO95" s="37">
        <f t="shared" si="319"/>
        <v>7136.573327720409</v>
      </c>
      <c r="AP95" s="37">
        <f t="shared" si="319"/>
        <v>6966.573327720409</v>
      </c>
      <c r="AQ95" s="37">
        <f t="shared" si="319"/>
        <v>6635.573327720409</v>
      </c>
      <c r="AR95" s="37">
        <f t="shared" si="319"/>
        <v>6435.573327720409</v>
      </c>
      <c r="AS95" s="37">
        <f t="shared" si="319"/>
        <v>6240.573327720409</v>
      </c>
      <c r="AT95" s="37">
        <f t="shared" si="319"/>
        <v>5820.573327720409</v>
      </c>
      <c r="AU95" s="37">
        <f t="shared" si="319"/>
        <v>5570.573327720409</v>
      </c>
      <c r="AV95" s="37">
        <f t="shared" si="319"/>
        <v>400.573327720409</v>
      </c>
      <c r="AW95" s="37">
        <f t="shared" si="319"/>
        <v>37.573327720408997</v>
      </c>
      <c r="AX95" s="37">
        <f t="shared" si="319"/>
        <v>-173.426672279591</v>
      </c>
      <c r="AY95" s="37">
        <f t="shared" si="319"/>
        <v>-478.426672279591</v>
      </c>
      <c r="AZ95" s="37">
        <f t="shared" si="319"/>
        <v>-3773.426672279591</v>
      </c>
      <c r="BA95" s="37">
        <f t="shared" si="319"/>
        <v>34448.635034825114</v>
      </c>
      <c r="BB95" s="37">
        <f t="shared" si="319"/>
        <v>33939.635034825114</v>
      </c>
      <c r="BC95" s="37">
        <f t="shared" si="319"/>
        <v>33718.635034825114</v>
      </c>
      <c r="BD95" s="37">
        <f t="shared" si="319"/>
        <v>33532.635034825114</v>
      </c>
      <c r="BE95" s="37">
        <f t="shared" si="319"/>
        <v>33362.747679209475</v>
      </c>
      <c r="BF95" s="37">
        <f t="shared" si="319"/>
        <v>33207.284314670709</v>
      </c>
      <c r="BG95" s="37">
        <f t="shared" si="319"/>
        <v>33049.792815839857</v>
      </c>
      <c r="BH95" s="37">
        <f t="shared" si="319"/>
        <v>32893.792815839857</v>
      </c>
      <c r="BI95" s="37">
        <f t="shared" si="319"/>
        <v>31326.792815839857</v>
      </c>
      <c r="BJ95" s="37">
        <f t="shared" si="319"/>
        <v>31065.792815839857</v>
      </c>
      <c r="BK95" s="37">
        <f t="shared" si="319"/>
        <v>30851.792815839857</v>
      </c>
      <c r="BL95" s="37">
        <f t="shared" si="319"/>
        <v>30681.792815839857</v>
      </c>
      <c r="BM95" s="37">
        <f t="shared" si="319"/>
        <v>77430.660728568648</v>
      </c>
      <c r="BN95" s="207">
        <f t="shared" si="319"/>
        <v>77288.660728568648</v>
      </c>
      <c r="BO95" s="37">
        <f t="shared" si="319"/>
        <v>77088.660728568648</v>
      </c>
      <c r="BP95" s="37">
        <f t="shared" si="319"/>
        <v>75851.660728568648</v>
      </c>
      <c r="BQ95" s="37">
        <f t="shared" si="319"/>
        <v>75851.660728568648</v>
      </c>
      <c r="BR95" s="37">
        <f t="shared" si="319"/>
        <v>75851.660728568648</v>
      </c>
      <c r="BS95" s="37">
        <f t="shared" si="319"/>
        <v>75851.660728568648</v>
      </c>
      <c r="BT95" s="37">
        <f t="shared" ref="BT95:EE95" si="320">BS95+BT94</f>
        <v>75851.660728568648</v>
      </c>
      <c r="BU95" s="37">
        <f t="shared" si="320"/>
        <v>75851.660728568648</v>
      </c>
      <c r="BV95" s="37">
        <f t="shared" si="320"/>
        <v>75851.660728568648</v>
      </c>
      <c r="BW95" s="37">
        <f t="shared" si="320"/>
        <v>75851.660728568648</v>
      </c>
      <c r="BX95" s="37">
        <f t="shared" si="320"/>
        <v>75851.660728568648</v>
      </c>
      <c r="BY95" s="37">
        <f t="shared" si="320"/>
        <v>109015.10585063575</v>
      </c>
      <c r="BZ95" s="37">
        <f t="shared" si="320"/>
        <v>109015.10585063575</v>
      </c>
      <c r="CA95" s="37">
        <f t="shared" si="320"/>
        <v>109015.10585063575</v>
      </c>
      <c r="CB95" s="37">
        <f t="shared" si="320"/>
        <v>109015.10585063575</v>
      </c>
      <c r="CC95" s="37">
        <f t="shared" si="320"/>
        <v>109015.10585063575</v>
      </c>
      <c r="CD95" s="37">
        <f t="shared" si="320"/>
        <v>109015.10585063575</v>
      </c>
      <c r="CE95" s="37">
        <f t="shared" si="320"/>
        <v>109015.10585063575</v>
      </c>
      <c r="CF95" s="37">
        <f t="shared" si="320"/>
        <v>109015.10585063575</v>
      </c>
      <c r="CG95" s="37">
        <f t="shared" si="320"/>
        <v>109015.10585063575</v>
      </c>
      <c r="CH95" s="37">
        <f t="shared" si="320"/>
        <v>109015.10585063575</v>
      </c>
      <c r="CI95" s="37">
        <f t="shared" si="320"/>
        <v>109015.10585063575</v>
      </c>
      <c r="CJ95" s="37">
        <f t="shared" si="320"/>
        <v>109015.10585063575</v>
      </c>
      <c r="CK95" s="37">
        <f t="shared" si="320"/>
        <v>123159.61187963129</v>
      </c>
      <c r="CL95" s="37">
        <f t="shared" si="320"/>
        <v>123159.61187963129</v>
      </c>
      <c r="CM95" s="37">
        <f t="shared" si="320"/>
        <v>123159.61187963129</v>
      </c>
      <c r="CN95" s="37">
        <f t="shared" si="320"/>
        <v>123159.61187963129</v>
      </c>
      <c r="CO95" s="37">
        <f t="shared" si="320"/>
        <v>123159.61187963129</v>
      </c>
      <c r="CP95" s="37">
        <f t="shared" si="320"/>
        <v>123159.61187963129</v>
      </c>
      <c r="CQ95" s="37">
        <f t="shared" si="320"/>
        <v>123159.61187963129</v>
      </c>
      <c r="CR95" s="37">
        <f t="shared" si="320"/>
        <v>123159.61187963129</v>
      </c>
      <c r="CS95" s="37">
        <f t="shared" si="320"/>
        <v>123159.61187963129</v>
      </c>
      <c r="CT95" s="37">
        <f t="shared" si="320"/>
        <v>123159.61187963129</v>
      </c>
      <c r="CU95" s="37">
        <f t="shared" si="320"/>
        <v>123159.61187963129</v>
      </c>
      <c r="CV95" s="37">
        <f t="shared" si="320"/>
        <v>123159.61187963129</v>
      </c>
      <c r="CW95" s="37">
        <f t="shared" si="320"/>
        <v>123161.61187963129</v>
      </c>
      <c r="CX95" s="37">
        <f t="shared" si="320"/>
        <v>123161.61187963129</v>
      </c>
      <c r="CY95" s="37">
        <f t="shared" si="320"/>
        <v>123161.61187963129</v>
      </c>
      <c r="CZ95" s="37">
        <f t="shared" si="320"/>
        <v>123161.61187963129</v>
      </c>
      <c r="DA95" s="37">
        <f t="shared" si="320"/>
        <v>123161.61187963129</v>
      </c>
      <c r="DB95" s="37">
        <f t="shared" si="320"/>
        <v>123161.61187963129</v>
      </c>
      <c r="DC95" s="37">
        <f t="shared" si="320"/>
        <v>123161.61187963129</v>
      </c>
      <c r="DD95" s="37">
        <f t="shared" si="320"/>
        <v>123161.61187963129</v>
      </c>
      <c r="DE95" s="37">
        <f t="shared" si="320"/>
        <v>123161.61187963129</v>
      </c>
      <c r="DF95" s="37">
        <f t="shared" si="320"/>
        <v>123161.61187963129</v>
      </c>
      <c r="DG95" s="37">
        <f t="shared" si="320"/>
        <v>123161.61187963129</v>
      </c>
      <c r="DH95" s="37">
        <f t="shared" si="320"/>
        <v>123161.61187963129</v>
      </c>
      <c r="DI95" s="37">
        <f t="shared" si="320"/>
        <v>123163.61187963129</v>
      </c>
      <c r="DJ95" s="37">
        <f t="shared" si="320"/>
        <v>123163.61187963129</v>
      </c>
      <c r="DK95" s="37">
        <f t="shared" si="320"/>
        <v>123163.61187963129</v>
      </c>
      <c r="DL95" s="37">
        <f t="shared" si="320"/>
        <v>123163.61187963129</v>
      </c>
      <c r="DM95" s="37">
        <f t="shared" si="320"/>
        <v>123163.61187963129</v>
      </c>
      <c r="DN95" s="37">
        <f t="shared" si="320"/>
        <v>123163.61187963129</v>
      </c>
      <c r="DO95" s="37">
        <f t="shared" si="320"/>
        <v>123163.61187963129</v>
      </c>
      <c r="DP95" s="37">
        <f t="shared" si="320"/>
        <v>123163.61187963129</v>
      </c>
      <c r="DQ95" s="37">
        <f t="shared" si="320"/>
        <v>123163.61187963129</v>
      </c>
      <c r="DR95" s="37">
        <f t="shared" si="320"/>
        <v>123163.61187963129</v>
      </c>
      <c r="DS95" s="37">
        <f t="shared" si="320"/>
        <v>123163.61187963129</v>
      </c>
      <c r="DT95" s="37">
        <f t="shared" si="320"/>
        <v>123163.61187963129</v>
      </c>
      <c r="DU95" s="37">
        <f t="shared" si="320"/>
        <v>123165.61187963129</v>
      </c>
      <c r="DV95" s="37">
        <f t="shared" si="320"/>
        <v>123165.61187963129</v>
      </c>
      <c r="DW95" s="37">
        <f t="shared" si="320"/>
        <v>123165.61187963129</v>
      </c>
      <c r="DX95" s="37">
        <f t="shared" si="320"/>
        <v>123165.61187963129</v>
      </c>
      <c r="DY95" s="37">
        <f t="shared" si="320"/>
        <v>123165.61187963129</v>
      </c>
      <c r="DZ95" s="37">
        <f t="shared" si="320"/>
        <v>123165.61187963129</v>
      </c>
      <c r="EA95" s="37">
        <f t="shared" si="320"/>
        <v>123165.61187963129</v>
      </c>
      <c r="EB95" s="37">
        <f t="shared" si="320"/>
        <v>123165.61187963129</v>
      </c>
      <c r="EC95" s="37">
        <f t="shared" si="320"/>
        <v>123165.61187963129</v>
      </c>
      <c r="ED95" s="37">
        <f t="shared" si="320"/>
        <v>123165.61187963129</v>
      </c>
      <c r="EE95" s="37">
        <f t="shared" si="320"/>
        <v>123165.61187963129</v>
      </c>
      <c r="EF95" s="37">
        <f t="shared" ref="EF95:GQ95" si="321">EE95+EF94</f>
        <v>123165.61187963129</v>
      </c>
      <c r="EG95" s="37">
        <f t="shared" si="321"/>
        <v>123167.61187963129</v>
      </c>
      <c r="EH95" s="37">
        <f t="shared" si="321"/>
        <v>123167.61187963129</v>
      </c>
      <c r="EI95" s="37">
        <f t="shared" si="321"/>
        <v>123167.61187963129</v>
      </c>
      <c r="EJ95" s="37">
        <f t="shared" si="321"/>
        <v>123167.61187963129</v>
      </c>
      <c r="EK95" s="37">
        <f t="shared" si="321"/>
        <v>123167.61187963129</v>
      </c>
      <c r="EL95" s="37">
        <f t="shared" si="321"/>
        <v>123167.61187963129</v>
      </c>
      <c r="EM95" s="37">
        <f t="shared" si="321"/>
        <v>123167.61187963129</v>
      </c>
      <c r="EN95" s="37">
        <f t="shared" si="321"/>
        <v>123167.61187963129</v>
      </c>
      <c r="EO95" s="37">
        <f t="shared" si="321"/>
        <v>123167.61187963129</v>
      </c>
      <c r="EP95" s="37">
        <f t="shared" si="321"/>
        <v>123167.61187963129</v>
      </c>
      <c r="EQ95" s="37">
        <f t="shared" si="321"/>
        <v>123167.61187963129</v>
      </c>
      <c r="ER95" s="37">
        <f t="shared" si="321"/>
        <v>123167.61187963129</v>
      </c>
      <c r="ES95" s="37">
        <f t="shared" si="321"/>
        <v>123331.26531465718</v>
      </c>
      <c r="ET95" s="37">
        <f t="shared" si="321"/>
        <v>123331.26531465718</v>
      </c>
      <c r="EU95" s="37">
        <f t="shared" si="321"/>
        <v>123331.26531465718</v>
      </c>
      <c r="EV95" s="37">
        <f t="shared" si="321"/>
        <v>123331.26531465718</v>
      </c>
      <c r="EW95" s="37">
        <f t="shared" si="321"/>
        <v>123331.26531465718</v>
      </c>
      <c r="EX95" s="37">
        <f t="shared" si="321"/>
        <v>123331.26531465718</v>
      </c>
      <c r="EY95" s="37">
        <f t="shared" si="321"/>
        <v>123331.26531465718</v>
      </c>
      <c r="EZ95" s="37">
        <f t="shared" si="321"/>
        <v>123331.26531465718</v>
      </c>
      <c r="FA95" s="37">
        <f t="shared" si="321"/>
        <v>123331.26531465718</v>
      </c>
      <c r="FB95" s="37">
        <f t="shared" si="321"/>
        <v>123331.26531465718</v>
      </c>
      <c r="FC95" s="37">
        <f t="shared" si="321"/>
        <v>123331.26531465718</v>
      </c>
      <c r="FD95" s="37">
        <f t="shared" si="321"/>
        <v>123331.76531465718</v>
      </c>
      <c r="FE95" s="37">
        <f t="shared" si="321"/>
        <v>123331.76531465718</v>
      </c>
      <c r="FF95" s="37">
        <f t="shared" si="321"/>
        <v>123331.76531465718</v>
      </c>
      <c r="FG95" s="37">
        <f t="shared" si="321"/>
        <v>123331.76531465718</v>
      </c>
      <c r="FH95" s="37">
        <f t="shared" si="321"/>
        <v>123331.76531465718</v>
      </c>
      <c r="FI95" s="37">
        <f t="shared" si="321"/>
        <v>123331.76531465718</v>
      </c>
      <c r="FJ95" s="37">
        <f t="shared" si="321"/>
        <v>123331.76531465718</v>
      </c>
      <c r="FK95" s="37">
        <f t="shared" si="321"/>
        <v>123331.76531465718</v>
      </c>
      <c r="FL95" s="37">
        <f t="shared" si="321"/>
        <v>123331.76531465718</v>
      </c>
      <c r="FM95" s="37">
        <f t="shared" si="321"/>
        <v>123331.76531465718</v>
      </c>
      <c r="FN95" s="37">
        <f t="shared" si="321"/>
        <v>123331.76531465718</v>
      </c>
      <c r="FO95" s="37">
        <f t="shared" si="321"/>
        <v>123331.76531465718</v>
      </c>
      <c r="FP95" s="37">
        <f t="shared" si="321"/>
        <v>123331.76531465718</v>
      </c>
      <c r="FQ95" s="37">
        <f t="shared" si="321"/>
        <v>123331.76531465718</v>
      </c>
      <c r="FR95" s="37">
        <f t="shared" si="321"/>
        <v>123331.76531465718</v>
      </c>
      <c r="FS95" s="37">
        <f t="shared" si="321"/>
        <v>123331.76531465718</v>
      </c>
      <c r="FT95" s="37">
        <f t="shared" si="321"/>
        <v>123331.76531465718</v>
      </c>
      <c r="FU95" s="37">
        <f t="shared" si="321"/>
        <v>123331.76531465718</v>
      </c>
      <c r="FV95" s="37">
        <f t="shared" si="321"/>
        <v>123331.76531465718</v>
      </c>
      <c r="FW95" s="37">
        <f t="shared" si="321"/>
        <v>123331.76531465718</v>
      </c>
      <c r="FX95" s="37">
        <f t="shared" si="321"/>
        <v>123331.76531465718</v>
      </c>
      <c r="FY95" s="37">
        <f t="shared" si="321"/>
        <v>123331.76531465718</v>
      </c>
      <c r="FZ95" s="37">
        <f t="shared" si="321"/>
        <v>123331.76531465718</v>
      </c>
      <c r="GA95" s="37">
        <f t="shared" si="321"/>
        <v>123331.76531465718</v>
      </c>
      <c r="GB95" s="37">
        <f t="shared" si="321"/>
        <v>123331.76531465718</v>
      </c>
      <c r="GC95" s="37">
        <f t="shared" si="321"/>
        <v>123331.76531465718</v>
      </c>
      <c r="GD95" s="37">
        <f t="shared" si="321"/>
        <v>123331.76531465718</v>
      </c>
      <c r="GE95" s="37">
        <f t="shared" si="321"/>
        <v>123331.76531465718</v>
      </c>
      <c r="GF95" s="37">
        <f t="shared" si="321"/>
        <v>123331.76531465718</v>
      </c>
      <c r="GG95" s="37">
        <f t="shared" si="321"/>
        <v>123331.76531465718</v>
      </c>
      <c r="GH95" s="37">
        <f t="shared" si="321"/>
        <v>123331.76531465718</v>
      </c>
      <c r="GI95" s="37">
        <f t="shared" si="321"/>
        <v>123331.76531465718</v>
      </c>
      <c r="GJ95" s="37">
        <f t="shared" si="321"/>
        <v>123331.76531465718</v>
      </c>
      <c r="GK95" s="37">
        <f t="shared" si="321"/>
        <v>123331.76531465718</v>
      </c>
      <c r="GL95" s="37">
        <f t="shared" si="321"/>
        <v>123331.76531465718</v>
      </c>
      <c r="GM95" s="37">
        <f t="shared" si="321"/>
        <v>123331.76531465718</v>
      </c>
      <c r="GN95" s="37">
        <f t="shared" si="321"/>
        <v>123331.76531465718</v>
      </c>
      <c r="GO95" s="37">
        <f t="shared" si="321"/>
        <v>123331.76531465718</v>
      </c>
      <c r="GP95" s="37">
        <f t="shared" si="321"/>
        <v>123331.76531465718</v>
      </c>
      <c r="GQ95" s="37">
        <f t="shared" si="321"/>
        <v>123331.76531465718</v>
      </c>
      <c r="GR95" s="37">
        <f t="shared" ref="GR95:JC95" si="322">GQ95+GR94</f>
        <v>123331.76531465718</v>
      </c>
      <c r="GS95" s="37">
        <f t="shared" si="322"/>
        <v>123331.76531465718</v>
      </c>
      <c r="GT95" s="37">
        <f t="shared" si="322"/>
        <v>123331.76531465718</v>
      </c>
      <c r="GU95" s="37">
        <f t="shared" si="322"/>
        <v>123331.76531465718</v>
      </c>
      <c r="GV95" s="37">
        <f t="shared" si="322"/>
        <v>123331.76531465718</v>
      </c>
      <c r="GW95" s="37">
        <f t="shared" si="322"/>
        <v>123331.76531465718</v>
      </c>
      <c r="GX95" s="37">
        <f t="shared" si="322"/>
        <v>123331.76531465718</v>
      </c>
      <c r="GY95" s="37">
        <f t="shared" si="322"/>
        <v>123331.76531465718</v>
      </c>
      <c r="GZ95" s="37">
        <f t="shared" si="322"/>
        <v>123331.76531465718</v>
      </c>
      <c r="HA95" s="37">
        <f t="shared" si="322"/>
        <v>123331.76531465718</v>
      </c>
      <c r="HB95" s="37">
        <f t="shared" si="322"/>
        <v>123331.76531465718</v>
      </c>
      <c r="HC95" s="37">
        <f t="shared" si="322"/>
        <v>123331.76531465718</v>
      </c>
      <c r="HD95" s="37">
        <f t="shared" si="322"/>
        <v>123331.76531465718</v>
      </c>
      <c r="HE95" s="37">
        <f t="shared" si="322"/>
        <v>123331.76531465718</v>
      </c>
      <c r="HF95" s="37">
        <f t="shared" si="322"/>
        <v>123331.76531465718</v>
      </c>
      <c r="HG95" s="37">
        <f t="shared" si="322"/>
        <v>123331.76531465718</v>
      </c>
      <c r="HH95" s="37">
        <f t="shared" si="322"/>
        <v>123331.76531465718</v>
      </c>
      <c r="HI95" s="37">
        <f t="shared" si="322"/>
        <v>123331.76531465718</v>
      </c>
      <c r="HJ95" s="37">
        <f t="shared" si="322"/>
        <v>123331.76531465718</v>
      </c>
      <c r="HK95" s="37">
        <f t="shared" si="322"/>
        <v>123331.76531465718</v>
      </c>
      <c r="HL95" s="37">
        <f t="shared" si="322"/>
        <v>123331.76531465718</v>
      </c>
      <c r="HM95" s="37">
        <f t="shared" si="322"/>
        <v>123331.76531465718</v>
      </c>
      <c r="HN95" s="37">
        <f t="shared" si="322"/>
        <v>123331.76531465718</v>
      </c>
      <c r="HO95" s="37">
        <f t="shared" si="322"/>
        <v>123331.76531465718</v>
      </c>
      <c r="HP95" s="37">
        <f t="shared" si="322"/>
        <v>123331.76531465718</v>
      </c>
      <c r="HQ95" s="37">
        <f t="shared" si="322"/>
        <v>123331.76531465718</v>
      </c>
      <c r="HR95" s="37">
        <f t="shared" si="322"/>
        <v>123331.76531465718</v>
      </c>
      <c r="HS95" s="37">
        <f t="shared" si="322"/>
        <v>123331.76531465718</v>
      </c>
      <c r="HT95" s="37">
        <f t="shared" si="322"/>
        <v>123331.76531465718</v>
      </c>
      <c r="HU95" s="37">
        <f t="shared" si="322"/>
        <v>123331.76531465718</v>
      </c>
      <c r="HV95" s="37">
        <f t="shared" si="322"/>
        <v>123331.76531465718</v>
      </c>
      <c r="HW95" s="37">
        <f t="shared" si="322"/>
        <v>123331.76531465718</v>
      </c>
      <c r="HX95" s="37">
        <f t="shared" si="322"/>
        <v>123331.76531465718</v>
      </c>
      <c r="HY95" s="37">
        <f t="shared" si="322"/>
        <v>123331.76531465718</v>
      </c>
      <c r="HZ95" s="37">
        <f t="shared" si="322"/>
        <v>123331.76531465718</v>
      </c>
      <c r="IA95" s="37">
        <f t="shared" si="322"/>
        <v>123331.76531465718</v>
      </c>
      <c r="IB95" s="37">
        <f t="shared" si="322"/>
        <v>123331.76531465718</v>
      </c>
      <c r="IC95" s="37">
        <f t="shared" si="322"/>
        <v>123331.76531465718</v>
      </c>
      <c r="ID95" s="37">
        <f t="shared" si="322"/>
        <v>123331.76531465718</v>
      </c>
      <c r="IE95" s="37">
        <f t="shared" si="322"/>
        <v>123331.76531465718</v>
      </c>
      <c r="IF95" s="37">
        <f t="shared" si="322"/>
        <v>123331.76531465718</v>
      </c>
      <c r="IG95" s="37">
        <f t="shared" si="322"/>
        <v>123331.76531465718</v>
      </c>
      <c r="IH95" s="37">
        <f t="shared" si="322"/>
        <v>123331.76531465718</v>
      </c>
      <c r="II95" s="37">
        <f t="shared" si="322"/>
        <v>123331.76531465718</v>
      </c>
      <c r="IJ95" s="37">
        <f t="shared" si="322"/>
        <v>123331.76531465718</v>
      </c>
      <c r="IK95" s="37">
        <f t="shared" si="322"/>
        <v>123331.76531465718</v>
      </c>
      <c r="IL95" s="37">
        <f t="shared" si="322"/>
        <v>123331.76531465718</v>
      </c>
      <c r="IM95" s="37">
        <f t="shared" si="322"/>
        <v>123331.76531465718</v>
      </c>
      <c r="IN95" s="37">
        <f t="shared" si="322"/>
        <v>123331.76531465718</v>
      </c>
      <c r="IO95" s="37">
        <f t="shared" si="322"/>
        <v>123331.76531465718</v>
      </c>
      <c r="IP95" s="37">
        <f t="shared" si="322"/>
        <v>123331.76531465718</v>
      </c>
      <c r="IQ95" s="37">
        <f t="shared" si="322"/>
        <v>123331.76531465718</v>
      </c>
      <c r="IR95" s="37">
        <f t="shared" si="322"/>
        <v>123331.76531465718</v>
      </c>
      <c r="IS95" s="37">
        <f t="shared" si="322"/>
        <v>123331.76531465718</v>
      </c>
      <c r="IT95" s="37">
        <f t="shared" si="322"/>
        <v>123331.76531465718</v>
      </c>
      <c r="IU95" s="37">
        <f t="shared" si="322"/>
        <v>123331.76531465718</v>
      </c>
      <c r="IV95" s="37">
        <f t="shared" si="322"/>
        <v>123331.76531465718</v>
      </c>
      <c r="IW95" s="37">
        <f t="shared" si="322"/>
        <v>123331.76531465718</v>
      </c>
      <c r="IX95" s="37">
        <f t="shared" si="322"/>
        <v>123331.76531465718</v>
      </c>
      <c r="IY95" s="37">
        <f t="shared" si="322"/>
        <v>123331.76531465718</v>
      </c>
      <c r="IZ95" s="37">
        <f t="shared" si="322"/>
        <v>123331.76531465718</v>
      </c>
      <c r="JA95" s="37">
        <f t="shared" si="322"/>
        <v>123331.76531465718</v>
      </c>
      <c r="JB95" s="37">
        <f t="shared" si="322"/>
        <v>123331.76531465718</v>
      </c>
      <c r="JC95" s="37">
        <f t="shared" si="322"/>
        <v>123331.76531465718</v>
      </c>
      <c r="JD95" s="37">
        <f t="shared" ref="JD95:KG95" si="323">JC95+JD94</f>
        <v>123331.76531465718</v>
      </c>
      <c r="JE95" s="37">
        <f t="shared" si="323"/>
        <v>123331.76531465718</v>
      </c>
      <c r="JF95" s="37">
        <f t="shared" si="323"/>
        <v>123331.76531465718</v>
      </c>
      <c r="JG95" s="37">
        <f t="shared" si="323"/>
        <v>123331.76531465718</v>
      </c>
      <c r="JH95" s="37">
        <f t="shared" si="323"/>
        <v>123331.76531465718</v>
      </c>
      <c r="JI95" s="37">
        <f t="shared" si="323"/>
        <v>123331.76531465718</v>
      </c>
      <c r="JJ95" s="37">
        <f t="shared" si="323"/>
        <v>123331.76531465718</v>
      </c>
      <c r="JK95" s="37">
        <f t="shared" si="323"/>
        <v>123331.76531465718</v>
      </c>
      <c r="JL95" s="37">
        <f t="shared" si="323"/>
        <v>123331.76531465718</v>
      </c>
      <c r="JM95" s="37">
        <f t="shared" si="323"/>
        <v>123331.76531465718</v>
      </c>
      <c r="JN95" s="37">
        <f t="shared" si="323"/>
        <v>123331.76531465718</v>
      </c>
      <c r="JO95" s="37">
        <f t="shared" si="323"/>
        <v>123331.76531465718</v>
      </c>
      <c r="JP95" s="37">
        <f t="shared" si="323"/>
        <v>123331.76531465718</v>
      </c>
      <c r="JQ95" s="37">
        <f t="shared" si="323"/>
        <v>123331.76531465718</v>
      </c>
      <c r="JR95" s="37">
        <f t="shared" si="323"/>
        <v>123331.76531465718</v>
      </c>
      <c r="JS95" s="37">
        <f t="shared" si="323"/>
        <v>123331.76531465718</v>
      </c>
      <c r="JT95" s="37">
        <f t="shared" si="323"/>
        <v>123331.76531465718</v>
      </c>
      <c r="JU95" s="37">
        <f t="shared" si="323"/>
        <v>123331.76531465718</v>
      </c>
      <c r="JV95" s="37">
        <f t="shared" si="323"/>
        <v>123331.76531465718</v>
      </c>
      <c r="JW95" s="37">
        <f t="shared" si="323"/>
        <v>123331.76531465718</v>
      </c>
      <c r="JX95" s="37">
        <f t="shared" si="323"/>
        <v>123331.76531465718</v>
      </c>
      <c r="JY95" s="37">
        <f t="shared" si="323"/>
        <v>123331.76531465718</v>
      </c>
      <c r="JZ95" s="37">
        <f t="shared" si="323"/>
        <v>123331.76531465718</v>
      </c>
      <c r="KA95" s="37">
        <f t="shared" si="323"/>
        <v>123331.76531465718</v>
      </c>
      <c r="KB95" s="37">
        <f t="shared" si="323"/>
        <v>123331.76531465718</v>
      </c>
      <c r="KC95" s="37">
        <f t="shared" si="323"/>
        <v>123331.76531465718</v>
      </c>
      <c r="KD95" s="37">
        <f t="shared" si="323"/>
        <v>123331.76531465718</v>
      </c>
      <c r="KE95" s="37">
        <f t="shared" si="323"/>
        <v>123331.76531465718</v>
      </c>
      <c r="KF95" s="37">
        <f t="shared" si="323"/>
        <v>123331.76531465718</v>
      </c>
      <c r="KG95" s="37">
        <f t="shared" si="323"/>
        <v>123331.76531465718</v>
      </c>
    </row>
    <row r="96" spans="1:293" s="50" customFormat="1" ht="16" hidden="1" outlineLevel="1" thickBot="1">
      <c r="B96" s="479" t="s">
        <v>718</v>
      </c>
      <c r="C96" s="480"/>
      <c r="D96" s="65">
        <f t="shared" si="303"/>
        <v>0.59469969395525046</v>
      </c>
      <c r="E96" s="113">
        <f t="shared" ref="E96:J96" si="324">E95/E91</f>
        <v>1</v>
      </c>
      <c r="F96" s="114">
        <f t="shared" si="324"/>
        <v>0.98595785579178707</v>
      </c>
      <c r="G96" s="114">
        <f t="shared" si="324"/>
        <v>0.74540255203442574</v>
      </c>
      <c r="H96" s="114">
        <f t="shared" si="324"/>
        <v>0.64694037419350447</v>
      </c>
      <c r="I96" s="114">
        <f t="shared" si="324"/>
        <v>-0.60063727135283851</v>
      </c>
      <c r="J96" s="114">
        <f t="shared" si="324"/>
        <v>-1.874460353097865</v>
      </c>
      <c r="K96" s="114">
        <f>K95/K91</f>
        <v>-2.6772029303340354</v>
      </c>
      <c r="L96" s="114">
        <f t="shared" ref="L96:BW96" si="325">L95/L91</f>
        <v>-2.7995701870056049</v>
      </c>
      <c r="M96" s="114">
        <f t="shared" si="325"/>
        <v>-2.9152507083399302</v>
      </c>
      <c r="N96" s="114">
        <f t="shared" si="325"/>
        <v>-3.8477159511186385</v>
      </c>
      <c r="O96" s="114">
        <f t="shared" si="325"/>
        <v>-3.9938211182374248</v>
      </c>
      <c r="P96" s="114">
        <f t="shared" si="325"/>
        <v>-4.1581476391502017</v>
      </c>
      <c r="Q96" s="114">
        <f t="shared" si="325"/>
        <v>-1.1924259033359732</v>
      </c>
      <c r="R96" s="114">
        <f t="shared" si="325"/>
        <v>-1.1994998109733461</v>
      </c>
      <c r="S96" s="114">
        <f t="shared" si="325"/>
        <v>-1.2074059430386452</v>
      </c>
      <c r="T96" s="114">
        <f t="shared" si="325"/>
        <v>-1.214063738462055</v>
      </c>
      <c r="U96" s="114">
        <f t="shared" si="325"/>
        <v>-1.2203054216715017</v>
      </c>
      <c r="V96" s="114">
        <f t="shared" si="325"/>
        <v>-1.2968007170050535</v>
      </c>
      <c r="W96" s="114">
        <f t="shared" si="325"/>
        <v>-1.3158725268116962</v>
      </c>
      <c r="X96" s="114">
        <f t="shared" si="325"/>
        <v>-1.3222529140924639</v>
      </c>
      <c r="Y96" s="114">
        <f t="shared" si="325"/>
        <v>-1.3287026534088922</v>
      </c>
      <c r="Z96" s="114">
        <f t="shared" si="325"/>
        <v>-1.3375103619377779</v>
      </c>
      <c r="AA96" s="114">
        <f t="shared" si="325"/>
        <v>-1.3446536216108114</v>
      </c>
      <c r="AB96" s="114">
        <f t="shared" si="325"/>
        <v>-1.3982627451763923</v>
      </c>
      <c r="AC96" s="114">
        <f t="shared" si="325"/>
        <v>-0.21124944843552129</v>
      </c>
      <c r="AD96" s="114">
        <f t="shared" si="325"/>
        <v>-0.21518830099741412</v>
      </c>
      <c r="AE96" s="114">
        <f t="shared" si="325"/>
        <v>-0.21888315384308349</v>
      </c>
      <c r="AF96" s="114">
        <f t="shared" si="325"/>
        <v>-0.22317057742815269</v>
      </c>
      <c r="AG96" s="114">
        <f t="shared" si="325"/>
        <v>-0.22717914419468077</v>
      </c>
      <c r="AH96" s="114">
        <f t="shared" si="325"/>
        <v>-0.23104828255193835</v>
      </c>
      <c r="AI96" s="114">
        <f t="shared" si="325"/>
        <v>-0.23519627772773699</v>
      </c>
      <c r="AJ96" s="114">
        <f t="shared" si="325"/>
        <v>-0.23916998739194745</v>
      </c>
      <c r="AK96" s="114">
        <f t="shared" si="325"/>
        <v>-0.24324826836311081</v>
      </c>
      <c r="AL96" s="114">
        <f t="shared" si="325"/>
        <v>-0.25227625786337843</v>
      </c>
      <c r="AM96" s="114">
        <f t="shared" si="325"/>
        <v>-0.27026252265927847</v>
      </c>
      <c r="AN96" s="114">
        <f t="shared" si="325"/>
        <v>-0.29330306729123562</v>
      </c>
      <c r="AO96" s="114">
        <f t="shared" si="325"/>
        <v>0.16131650445300857</v>
      </c>
      <c r="AP96" s="114">
        <f t="shared" si="325"/>
        <v>0.15747379108096349</v>
      </c>
      <c r="AQ96" s="114">
        <f t="shared" si="325"/>
        <v>0.14999180210362867</v>
      </c>
      <c r="AR96" s="114">
        <f t="shared" si="325"/>
        <v>0.14547096284239916</v>
      </c>
      <c r="AS96" s="114">
        <f t="shared" si="325"/>
        <v>0.14106314456270039</v>
      </c>
      <c r="AT96" s="114">
        <f t="shared" si="325"/>
        <v>0.13156938211411842</v>
      </c>
      <c r="AU96" s="114">
        <f t="shared" si="325"/>
        <v>0.12591833303758154</v>
      </c>
      <c r="AV96" s="114">
        <f t="shared" si="325"/>
        <v>9.0546381347988876E-3</v>
      </c>
      <c r="AW96" s="115">
        <f t="shared" si="325"/>
        <v>8.493148756673392E-4</v>
      </c>
      <c r="AX96" s="114">
        <f t="shared" si="325"/>
        <v>-3.9201705449297868E-3</v>
      </c>
      <c r="AY96" s="114">
        <f t="shared" si="325"/>
        <v>-1.0814450418304779E-2</v>
      </c>
      <c r="AZ96" s="114">
        <f t="shared" si="325"/>
        <v>-8.5295277247060847E-2</v>
      </c>
      <c r="BA96" s="115">
        <f t="shared" si="325"/>
        <v>0.41505062125866199</v>
      </c>
      <c r="BB96" s="114">
        <f t="shared" si="325"/>
        <v>0.40891799028483417</v>
      </c>
      <c r="BC96" s="115">
        <f t="shared" si="325"/>
        <v>0.40625529589344728</v>
      </c>
      <c r="BD96" s="115">
        <f t="shared" si="325"/>
        <v>0.40401429518395415</v>
      </c>
      <c r="BE96" s="115">
        <f t="shared" si="325"/>
        <v>0.40196742591261786</v>
      </c>
      <c r="BF96" s="115">
        <f t="shared" si="325"/>
        <v>0.40009434252427617</v>
      </c>
      <c r="BG96" s="115">
        <f t="shared" si="325"/>
        <v>0.39819682338116291</v>
      </c>
      <c r="BH96" s="115">
        <f t="shared" si="325"/>
        <v>0.39631727439900744</v>
      </c>
      <c r="BI96" s="115">
        <f t="shared" si="325"/>
        <v>0.3774374458410738</v>
      </c>
      <c r="BJ96" s="115">
        <f t="shared" si="325"/>
        <v>0.37429281581323676</v>
      </c>
      <c r="BK96" s="115">
        <f t="shared" si="325"/>
        <v>0.37171446015822862</v>
      </c>
      <c r="BL96" s="115">
        <f t="shared" si="325"/>
        <v>0.36966623370331558</v>
      </c>
      <c r="BM96" s="115">
        <f t="shared" si="325"/>
        <v>0.59579231680245204</v>
      </c>
      <c r="BN96" s="208">
        <f t="shared" si="325"/>
        <v>0.59469969395525046</v>
      </c>
      <c r="BO96" s="114">
        <f t="shared" si="325"/>
        <v>0.59316078853665677</v>
      </c>
      <c r="BP96" s="114">
        <f t="shared" si="325"/>
        <v>0.58364265852265418</v>
      </c>
      <c r="BQ96" s="114">
        <f t="shared" si="325"/>
        <v>0.58364265852265418</v>
      </c>
      <c r="BR96" s="114">
        <f t="shared" si="325"/>
        <v>0.58364265852265418</v>
      </c>
      <c r="BS96" s="114">
        <f t="shared" si="325"/>
        <v>0.58364265852265418</v>
      </c>
      <c r="BT96" s="114">
        <f t="shared" si="325"/>
        <v>0.58364265852265418</v>
      </c>
      <c r="BU96" s="114">
        <f t="shared" si="325"/>
        <v>0.58364265852265418</v>
      </c>
      <c r="BV96" s="114">
        <f t="shared" si="325"/>
        <v>0.58364265852265418</v>
      </c>
      <c r="BW96" s="114">
        <f t="shared" si="325"/>
        <v>0.58364265852265418</v>
      </c>
      <c r="BX96" s="114">
        <f t="shared" ref="BX96:EI96" si="326">BX95/BX91</f>
        <v>0.58364265852265418</v>
      </c>
      <c r="BY96" s="114">
        <f t="shared" si="326"/>
        <v>0.66828795259543183</v>
      </c>
      <c r="BZ96" s="114">
        <f t="shared" si="326"/>
        <v>0.66828795259543183</v>
      </c>
      <c r="CA96" s="114">
        <f t="shared" si="326"/>
        <v>0.66828795259543183</v>
      </c>
      <c r="CB96" s="114">
        <f t="shared" si="326"/>
        <v>0.66828795259543183</v>
      </c>
      <c r="CC96" s="114">
        <f t="shared" si="326"/>
        <v>0.66828795259543183</v>
      </c>
      <c r="CD96" s="114">
        <f t="shared" si="326"/>
        <v>0.66828795259543183</v>
      </c>
      <c r="CE96" s="114">
        <f t="shared" si="326"/>
        <v>0.66828795259543183</v>
      </c>
      <c r="CF96" s="114">
        <f t="shared" si="326"/>
        <v>0.66828795259543183</v>
      </c>
      <c r="CG96" s="114">
        <f t="shared" si="326"/>
        <v>0.66828795259543183</v>
      </c>
      <c r="CH96" s="114">
        <f t="shared" si="326"/>
        <v>0.66828795259543183</v>
      </c>
      <c r="CI96" s="114">
        <f t="shared" si="326"/>
        <v>0.66828795259543183</v>
      </c>
      <c r="CJ96" s="114">
        <f t="shared" si="326"/>
        <v>0.66828795259543183</v>
      </c>
      <c r="CK96" s="114">
        <f t="shared" si="326"/>
        <v>0.6947554374239765</v>
      </c>
      <c r="CL96" s="114">
        <f t="shared" si="326"/>
        <v>0.6947554374239765</v>
      </c>
      <c r="CM96" s="114">
        <f t="shared" si="326"/>
        <v>0.6947554374239765</v>
      </c>
      <c r="CN96" s="114">
        <f t="shared" si="326"/>
        <v>0.6947554374239765</v>
      </c>
      <c r="CO96" s="114">
        <f t="shared" si="326"/>
        <v>0.6947554374239765</v>
      </c>
      <c r="CP96" s="114">
        <f t="shared" si="326"/>
        <v>0.6947554374239765</v>
      </c>
      <c r="CQ96" s="114">
        <f t="shared" si="326"/>
        <v>0.6947554374239765</v>
      </c>
      <c r="CR96" s="114">
        <f t="shared" si="326"/>
        <v>0.6947554374239765</v>
      </c>
      <c r="CS96" s="114">
        <f t="shared" si="326"/>
        <v>0.6947554374239765</v>
      </c>
      <c r="CT96" s="114">
        <f t="shared" si="326"/>
        <v>0.6947554374239765</v>
      </c>
      <c r="CU96" s="114">
        <f t="shared" si="326"/>
        <v>0.6947554374239765</v>
      </c>
      <c r="CV96" s="114">
        <f t="shared" si="326"/>
        <v>0.6947554374239765</v>
      </c>
      <c r="CW96" s="114">
        <f t="shared" si="326"/>
        <v>0.69475888121409191</v>
      </c>
      <c r="CX96" s="114">
        <f t="shared" si="326"/>
        <v>0.69475888121409191</v>
      </c>
      <c r="CY96" s="114">
        <f t="shared" si="326"/>
        <v>0.69475888121409191</v>
      </c>
      <c r="CZ96" s="114">
        <f t="shared" si="326"/>
        <v>0.69475888121409191</v>
      </c>
      <c r="DA96" s="114">
        <f t="shared" si="326"/>
        <v>0.69475888121409191</v>
      </c>
      <c r="DB96" s="114">
        <f t="shared" si="326"/>
        <v>0.69475888121409191</v>
      </c>
      <c r="DC96" s="114">
        <f t="shared" si="326"/>
        <v>0.69475888121409191</v>
      </c>
      <c r="DD96" s="114">
        <f t="shared" si="326"/>
        <v>0.69475888121409191</v>
      </c>
      <c r="DE96" s="114">
        <f t="shared" si="326"/>
        <v>0.69475888121409191</v>
      </c>
      <c r="DF96" s="114">
        <f t="shared" si="326"/>
        <v>0.69475888121409191</v>
      </c>
      <c r="DG96" s="114">
        <f t="shared" si="326"/>
        <v>0.69475888121409191</v>
      </c>
      <c r="DH96" s="114">
        <f t="shared" si="326"/>
        <v>0.69475888121409191</v>
      </c>
      <c r="DI96" s="114">
        <f t="shared" si="326"/>
        <v>0.69476232492650203</v>
      </c>
      <c r="DJ96" s="114">
        <f t="shared" si="326"/>
        <v>0.69476232492650203</v>
      </c>
      <c r="DK96" s="114">
        <f t="shared" si="326"/>
        <v>0.69476232492650203</v>
      </c>
      <c r="DL96" s="114">
        <f t="shared" si="326"/>
        <v>0.69476232492650203</v>
      </c>
      <c r="DM96" s="114">
        <f t="shared" si="326"/>
        <v>0.69476232492650203</v>
      </c>
      <c r="DN96" s="114">
        <f t="shared" si="326"/>
        <v>0.69476232492650203</v>
      </c>
      <c r="DO96" s="114">
        <f t="shared" si="326"/>
        <v>0.69476232492650203</v>
      </c>
      <c r="DP96" s="114">
        <f t="shared" si="326"/>
        <v>0.69476232492650203</v>
      </c>
      <c r="DQ96" s="114">
        <f t="shared" si="326"/>
        <v>0.69476232492650203</v>
      </c>
      <c r="DR96" s="114">
        <f t="shared" si="326"/>
        <v>0.69476232492650203</v>
      </c>
      <c r="DS96" s="114">
        <f t="shared" si="326"/>
        <v>0.69476232492650203</v>
      </c>
      <c r="DT96" s="114">
        <f t="shared" si="326"/>
        <v>0.69476232492650203</v>
      </c>
      <c r="DU96" s="114">
        <f t="shared" si="326"/>
        <v>0.69476576856120942</v>
      </c>
      <c r="DV96" s="114">
        <f t="shared" si="326"/>
        <v>0.69476576856120942</v>
      </c>
      <c r="DW96" s="114">
        <f t="shared" si="326"/>
        <v>0.69476576856120942</v>
      </c>
      <c r="DX96" s="114">
        <f t="shared" si="326"/>
        <v>0.69476576856120942</v>
      </c>
      <c r="DY96" s="114">
        <f t="shared" si="326"/>
        <v>0.69476576856120942</v>
      </c>
      <c r="DZ96" s="114">
        <f t="shared" si="326"/>
        <v>0.69476576856120942</v>
      </c>
      <c r="EA96" s="114">
        <f t="shared" si="326"/>
        <v>0.69476576856120942</v>
      </c>
      <c r="EB96" s="114">
        <f t="shared" si="326"/>
        <v>0.69476576856120942</v>
      </c>
      <c r="EC96" s="114">
        <f t="shared" si="326"/>
        <v>0.69476576856120942</v>
      </c>
      <c r="ED96" s="114">
        <f t="shared" si="326"/>
        <v>0.69476576856120942</v>
      </c>
      <c r="EE96" s="114">
        <f t="shared" si="326"/>
        <v>0.69476576856120942</v>
      </c>
      <c r="EF96" s="114">
        <f t="shared" si="326"/>
        <v>0.69476576856120942</v>
      </c>
      <c r="EG96" s="114">
        <f t="shared" si="326"/>
        <v>0.69476921211821685</v>
      </c>
      <c r="EH96" s="114">
        <f t="shared" si="326"/>
        <v>0.69476921211821685</v>
      </c>
      <c r="EI96" s="114">
        <f t="shared" si="326"/>
        <v>0.69476921211821685</v>
      </c>
      <c r="EJ96" s="114">
        <f t="shared" ref="EJ96:GU96" si="327">EJ95/EJ91</f>
        <v>0.69476921211821685</v>
      </c>
      <c r="EK96" s="114">
        <f t="shared" si="327"/>
        <v>0.69476921211821685</v>
      </c>
      <c r="EL96" s="114">
        <f t="shared" si="327"/>
        <v>0.69476921211821685</v>
      </c>
      <c r="EM96" s="114">
        <f t="shared" si="327"/>
        <v>0.69476921211821685</v>
      </c>
      <c r="EN96" s="114">
        <f t="shared" si="327"/>
        <v>0.69476921211821685</v>
      </c>
      <c r="EO96" s="114">
        <f t="shared" si="327"/>
        <v>0.69476921211821685</v>
      </c>
      <c r="EP96" s="114">
        <f t="shared" si="327"/>
        <v>0.69476921211821685</v>
      </c>
      <c r="EQ96" s="114">
        <f t="shared" si="327"/>
        <v>0.69476921211821685</v>
      </c>
      <c r="ER96" s="114">
        <f t="shared" si="327"/>
        <v>0.69476921211821685</v>
      </c>
      <c r="ES96" s="114">
        <f t="shared" si="327"/>
        <v>0.69505072402994306</v>
      </c>
      <c r="ET96" s="114">
        <f t="shared" si="327"/>
        <v>0.69505072402994306</v>
      </c>
      <c r="EU96" s="114">
        <f t="shared" si="327"/>
        <v>0.69505072402994306</v>
      </c>
      <c r="EV96" s="114">
        <f t="shared" si="327"/>
        <v>0.69505072402994306</v>
      </c>
      <c r="EW96" s="114">
        <f t="shared" si="327"/>
        <v>0.69505072402994306</v>
      </c>
      <c r="EX96" s="114">
        <f t="shared" si="327"/>
        <v>0.69505072402994306</v>
      </c>
      <c r="EY96" s="114">
        <f t="shared" si="327"/>
        <v>0.69505072402994306</v>
      </c>
      <c r="EZ96" s="114">
        <f t="shared" si="327"/>
        <v>0.69505072402994306</v>
      </c>
      <c r="FA96" s="114">
        <f t="shared" si="327"/>
        <v>0.69505072402994306</v>
      </c>
      <c r="FB96" s="114">
        <f t="shared" si="327"/>
        <v>0.69505072402994306</v>
      </c>
      <c r="FC96" s="114">
        <f t="shared" si="327"/>
        <v>0.69505072402994306</v>
      </c>
      <c r="FD96" s="114">
        <f t="shared" si="327"/>
        <v>0.69505158331982897</v>
      </c>
      <c r="FE96" s="114">
        <f t="shared" si="327"/>
        <v>0.69505158331982897</v>
      </c>
      <c r="FF96" s="114">
        <f t="shared" si="327"/>
        <v>0.69505158331982897</v>
      </c>
      <c r="FG96" s="114">
        <f t="shared" si="327"/>
        <v>0.69505158331982897</v>
      </c>
      <c r="FH96" s="114">
        <f t="shared" si="327"/>
        <v>0.69505158331982897</v>
      </c>
      <c r="FI96" s="114">
        <f t="shared" si="327"/>
        <v>0.69505158331982897</v>
      </c>
      <c r="FJ96" s="114">
        <f t="shared" si="327"/>
        <v>0.69505158331982897</v>
      </c>
      <c r="FK96" s="114">
        <f t="shared" si="327"/>
        <v>0.69505158331982897</v>
      </c>
      <c r="FL96" s="114">
        <f t="shared" si="327"/>
        <v>0.69505158331982897</v>
      </c>
      <c r="FM96" s="114">
        <f t="shared" si="327"/>
        <v>0.69505158331982897</v>
      </c>
      <c r="FN96" s="114">
        <f t="shared" si="327"/>
        <v>0.69505158331982897</v>
      </c>
      <c r="FO96" s="114">
        <f t="shared" si="327"/>
        <v>0.69505158331982897</v>
      </c>
      <c r="FP96" s="114">
        <f t="shared" si="327"/>
        <v>0.69505158331982897</v>
      </c>
      <c r="FQ96" s="114">
        <f t="shared" si="327"/>
        <v>0.69505158331982897</v>
      </c>
      <c r="FR96" s="114">
        <f t="shared" si="327"/>
        <v>0.69505158331982897</v>
      </c>
      <c r="FS96" s="114">
        <f t="shared" si="327"/>
        <v>0.69505158331982897</v>
      </c>
      <c r="FT96" s="114">
        <f t="shared" si="327"/>
        <v>0.69505158331982897</v>
      </c>
      <c r="FU96" s="114">
        <f t="shared" si="327"/>
        <v>0.69505158331982897</v>
      </c>
      <c r="FV96" s="114">
        <f t="shared" si="327"/>
        <v>0.69505158331982897</v>
      </c>
      <c r="FW96" s="114">
        <f t="shared" si="327"/>
        <v>0.69505158331982897</v>
      </c>
      <c r="FX96" s="114">
        <f t="shared" si="327"/>
        <v>0.69505158331982897</v>
      </c>
      <c r="FY96" s="114">
        <f t="shared" si="327"/>
        <v>0.69505158331982897</v>
      </c>
      <c r="FZ96" s="114">
        <f t="shared" si="327"/>
        <v>0.69505158331982897</v>
      </c>
      <c r="GA96" s="114">
        <f t="shared" si="327"/>
        <v>0.69505158331982897</v>
      </c>
      <c r="GB96" s="114">
        <f t="shared" si="327"/>
        <v>0.69505158331982897</v>
      </c>
      <c r="GC96" s="114">
        <f t="shared" si="327"/>
        <v>0.69505158331982897</v>
      </c>
      <c r="GD96" s="114">
        <f t="shared" si="327"/>
        <v>0.69505158331982897</v>
      </c>
      <c r="GE96" s="114">
        <f t="shared" si="327"/>
        <v>0.69505158331982897</v>
      </c>
      <c r="GF96" s="114">
        <f t="shared" si="327"/>
        <v>0.69505158331982897</v>
      </c>
      <c r="GG96" s="114">
        <f t="shared" si="327"/>
        <v>0.69505158331982897</v>
      </c>
      <c r="GH96" s="114">
        <f t="shared" si="327"/>
        <v>0.69505158331982897</v>
      </c>
      <c r="GI96" s="114">
        <f t="shared" si="327"/>
        <v>0.69505158331982897</v>
      </c>
      <c r="GJ96" s="114">
        <f t="shared" si="327"/>
        <v>0.69505158331982897</v>
      </c>
      <c r="GK96" s="114">
        <f t="shared" si="327"/>
        <v>0.69505158331982897</v>
      </c>
      <c r="GL96" s="114">
        <f t="shared" si="327"/>
        <v>0.69505158331982897</v>
      </c>
      <c r="GM96" s="114">
        <f t="shared" si="327"/>
        <v>0.69505158331982897</v>
      </c>
      <c r="GN96" s="114">
        <f t="shared" si="327"/>
        <v>0.69505158331982897</v>
      </c>
      <c r="GO96" s="114">
        <f t="shared" si="327"/>
        <v>0.69505158331982897</v>
      </c>
      <c r="GP96" s="114">
        <f t="shared" si="327"/>
        <v>0.69505158331982897</v>
      </c>
      <c r="GQ96" s="114">
        <f t="shared" si="327"/>
        <v>0.69505158331982897</v>
      </c>
      <c r="GR96" s="114">
        <f t="shared" si="327"/>
        <v>0.69505158331982897</v>
      </c>
      <c r="GS96" s="114">
        <f t="shared" si="327"/>
        <v>0.69505158331982897</v>
      </c>
      <c r="GT96" s="114">
        <f t="shared" si="327"/>
        <v>0.69505158331982897</v>
      </c>
      <c r="GU96" s="114">
        <f t="shared" si="327"/>
        <v>0.69505158331982897</v>
      </c>
      <c r="GV96" s="114">
        <f t="shared" ref="GV96:JG96" si="328">GV95/GV91</f>
        <v>0.69505158331982897</v>
      </c>
      <c r="GW96" s="114">
        <f t="shared" si="328"/>
        <v>0.69505158331982897</v>
      </c>
      <c r="GX96" s="114">
        <f t="shared" si="328"/>
        <v>0.69505158331982897</v>
      </c>
      <c r="GY96" s="114">
        <f t="shared" si="328"/>
        <v>0.69505158331982897</v>
      </c>
      <c r="GZ96" s="114">
        <f t="shared" si="328"/>
        <v>0.69505158331982897</v>
      </c>
      <c r="HA96" s="114">
        <f t="shared" si="328"/>
        <v>0.69505158331982897</v>
      </c>
      <c r="HB96" s="114">
        <f t="shared" si="328"/>
        <v>0.69505158331982897</v>
      </c>
      <c r="HC96" s="114">
        <f t="shared" si="328"/>
        <v>0.69505158331982897</v>
      </c>
      <c r="HD96" s="114">
        <f t="shared" si="328"/>
        <v>0.69505158331982897</v>
      </c>
      <c r="HE96" s="114">
        <f t="shared" si="328"/>
        <v>0.69505158331982897</v>
      </c>
      <c r="HF96" s="114">
        <f t="shared" si="328"/>
        <v>0.69505158331982897</v>
      </c>
      <c r="HG96" s="114">
        <f t="shared" si="328"/>
        <v>0.69505158331982897</v>
      </c>
      <c r="HH96" s="114">
        <f t="shared" si="328"/>
        <v>0.69505158331982897</v>
      </c>
      <c r="HI96" s="114">
        <f t="shared" si="328"/>
        <v>0.69505158331982897</v>
      </c>
      <c r="HJ96" s="114">
        <f t="shared" si="328"/>
        <v>0.69505158331982897</v>
      </c>
      <c r="HK96" s="114">
        <f t="shared" si="328"/>
        <v>0.69505158331982897</v>
      </c>
      <c r="HL96" s="114">
        <f t="shared" si="328"/>
        <v>0.69505158331982897</v>
      </c>
      <c r="HM96" s="114">
        <f t="shared" si="328"/>
        <v>0.69505158331982897</v>
      </c>
      <c r="HN96" s="114">
        <f t="shared" si="328"/>
        <v>0.69505158331982897</v>
      </c>
      <c r="HO96" s="114">
        <f t="shared" si="328"/>
        <v>0.69505158331982897</v>
      </c>
      <c r="HP96" s="114">
        <f t="shared" si="328"/>
        <v>0.69505158331982897</v>
      </c>
      <c r="HQ96" s="114">
        <f t="shared" si="328"/>
        <v>0.69505158331982897</v>
      </c>
      <c r="HR96" s="114">
        <f t="shared" si="328"/>
        <v>0.69505158331982897</v>
      </c>
      <c r="HS96" s="114">
        <f t="shared" si="328"/>
        <v>0.69505158331982897</v>
      </c>
      <c r="HT96" s="114">
        <f t="shared" si="328"/>
        <v>0.69505158331982897</v>
      </c>
      <c r="HU96" s="114">
        <f t="shared" si="328"/>
        <v>0.69505158331982897</v>
      </c>
      <c r="HV96" s="114">
        <f t="shared" si="328"/>
        <v>0.69505158331982897</v>
      </c>
      <c r="HW96" s="114">
        <f t="shared" si="328"/>
        <v>0.69505158331982897</v>
      </c>
      <c r="HX96" s="114">
        <f t="shared" si="328"/>
        <v>0.69505158331982897</v>
      </c>
      <c r="HY96" s="114">
        <f t="shared" si="328"/>
        <v>0.69505158331982897</v>
      </c>
      <c r="HZ96" s="114">
        <f t="shared" si="328"/>
        <v>0.69505158331982897</v>
      </c>
      <c r="IA96" s="114">
        <f t="shared" si="328"/>
        <v>0.69505158331982897</v>
      </c>
      <c r="IB96" s="114">
        <f t="shared" si="328"/>
        <v>0.69505158331982897</v>
      </c>
      <c r="IC96" s="114">
        <f t="shared" si="328"/>
        <v>0.69505158331982897</v>
      </c>
      <c r="ID96" s="114">
        <f t="shared" si="328"/>
        <v>0.69505158331982897</v>
      </c>
      <c r="IE96" s="114">
        <f t="shared" si="328"/>
        <v>0.69505158331982897</v>
      </c>
      <c r="IF96" s="114">
        <f t="shared" si="328"/>
        <v>0.69505158331982897</v>
      </c>
      <c r="IG96" s="114">
        <f t="shared" si="328"/>
        <v>0.69505158331982897</v>
      </c>
      <c r="IH96" s="114">
        <f t="shared" si="328"/>
        <v>0.69505158331982897</v>
      </c>
      <c r="II96" s="114">
        <f t="shared" si="328"/>
        <v>0.69505158331982897</v>
      </c>
      <c r="IJ96" s="114">
        <f t="shared" si="328"/>
        <v>0.69505158331982897</v>
      </c>
      <c r="IK96" s="114">
        <f t="shared" si="328"/>
        <v>0.69505158331982897</v>
      </c>
      <c r="IL96" s="114">
        <f t="shared" si="328"/>
        <v>0.69505158331982897</v>
      </c>
      <c r="IM96" s="114">
        <f t="shared" si="328"/>
        <v>0.69505158331982897</v>
      </c>
      <c r="IN96" s="114">
        <f t="shared" si="328"/>
        <v>0.69505158331982897</v>
      </c>
      <c r="IO96" s="114">
        <f t="shared" si="328"/>
        <v>0.69505158331982897</v>
      </c>
      <c r="IP96" s="114">
        <f t="shared" si="328"/>
        <v>0.69505158331982897</v>
      </c>
      <c r="IQ96" s="114">
        <f t="shared" si="328"/>
        <v>0.69505158331982897</v>
      </c>
      <c r="IR96" s="114">
        <f t="shared" si="328"/>
        <v>0.69505158331982897</v>
      </c>
      <c r="IS96" s="114">
        <f t="shared" si="328"/>
        <v>0.69505158331982897</v>
      </c>
      <c r="IT96" s="114">
        <f t="shared" si="328"/>
        <v>0.69505158331982897</v>
      </c>
      <c r="IU96" s="114">
        <f t="shared" si="328"/>
        <v>0.69505158331982897</v>
      </c>
      <c r="IV96" s="114">
        <f t="shared" si="328"/>
        <v>0.69505158331982897</v>
      </c>
      <c r="IW96" s="114">
        <f t="shared" si="328"/>
        <v>0.69505158331982897</v>
      </c>
      <c r="IX96" s="114">
        <f t="shared" si="328"/>
        <v>0.69505158331982897</v>
      </c>
      <c r="IY96" s="114">
        <f t="shared" si="328"/>
        <v>0.69505158331982897</v>
      </c>
      <c r="IZ96" s="114">
        <f t="shared" si="328"/>
        <v>0.69505158331982897</v>
      </c>
      <c r="JA96" s="114">
        <f t="shared" si="328"/>
        <v>0.69505158331982897</v>
      </c>
      <c r="JB96" s="114">
        <f t="shared" si="328"/>
        <v>0.69505158331982897</v>
      </c>
      <c r="JC96" s="114">
        <f t="shared" si="328"/>
        <v>0.69505158331982897</v>
      </c>
      <c r="JD96" s="114">
        <f t="shared" si="328"/>
        <v>0.69505158331982897</v>
      </c>
      <c r="JE96" s="114">
        <f t="shared" si="328"/>
        <v>0.69505158331982897</v>
      </c>
      <c r="JF96" s="114">
        <f t="shared" si="328"/>
        <v>0.69505158331982897</v>
      </c>
      <c r="JG96" s="114">
        <f t="shared" si="328"/>
        <v>0.69505158331982897</v>
      </c>
      <c r="JH96" s="114">
        <f t="shared" ref="JH96:KG96" si="329">JH95/JH91</f>
        <v>0.69505158331982897</v>
      </c>
      <c r="JI96" s="114">
        <f t="shared" si="329"/>
        <v>0.69505158331982897</v>
      </c>
      <c r="JJ96" s="114">
        <f t="shared" si="329"/>
        <v>0.69505158331982897</v>
      </c>
      <c r="JK96" s="114">
        <f t="shared" si="329"/>
        <v>0.69505158331982897</v>
      </c>
      <c r="JL96" s="114">
        <f t="shared" si="329"/>
        <v>0.69505158331982897</v>
      </c>
      <c r="JM96" s="114">
        <f t="shared" si="329"/>
        <v>0.69505158331982897</v>
      </c>
      <c r="JN96" s="114">
        <f t="shared" si="329"/>
        <v>0.69505158331982897</v>
      </c>
      <c r="JO96" s="114">
        <f t="shared" si="329"/>
        <v>0.69505158331982897</v>
      </c>
      <c r="JP96" s="114">
        <f t="shared" si="329"/>
        <v>0.69505158331982897</v>
      </c>
      <c r="JQ96" s="114">
        <f t="shared" si="329"/>
        <v>0.69505158331982897</v>
      </c>
      <c r="JR96" s="114">
        <f t="shared" si="329"/>
        <v>0.69505158331982897</v>
      </c>
      <c r="JS96" s="114">
        <f t="shared" si="329"/>
        <v>0.69505158331982897</v>
      </c>
      <c r="JT96" s="114">
        <f t="shared" si="329"/>
        <v>0.69505158331982897</v>
      </c>
      <c r="JU96" s="114">
        <f t="shared" si="329"/>
        <v>0.69505158331982897</v>
      </c>
      <c r="JV96" s="114">
        <f t="shared" si="329"/>
        <v>0.69505158331982897</v>
      </c>
      <c r="JW96" s="114">
        <f t="shared" si="329"/>
        <v>0.69505158331982897</v>
      </c>
      <c r="JX96" s="114">
        <f t="shared" si="329"/>
        <v>0.69505158331982897</v>
      </c>
      <c r="JY96" s="114">
        <f t="shared" si="329"/>
        <v>0.69505158331982897</v>
      </c>
      <c r="JZ96" s="114">
        <f t="shared" si="329"/>
        <v>0.69505158331982897</v>
      </c>
      <c r="KA96" s="114">
        <f t="shared" si="329"/>
        <v>0.69505158331982897</v>
      </c>
      <c r="KB96" s="114">
        <f t="shared" si="329"/>
        <v>0.69505158331982897</v>
      </c>
      <c r="KC96" s="114">
        <f t="shared" si="329"/>
        <v>0.69505158331982897</v>
      </c>
      <c r="KD96" s="114">
        <f t="shared" si="329"/>
        <v>0.69505158331982897</v>
      </c>
      <c r="KE96" s="114">
        <f t="shared" si="329"/>
        <v>0.69505158331982897</v>
      </c>
      <c r="KF96" s="114">
        <f t="shared" si="329"/>
        <v>0.69505158331982897</v>
      </c>
      <c r="KG96" s="116">
        <f t="shared" si="329"/>
        <v>0.69505158331982897</v>
      </c>
    </row>
    <row r="97" spans="49:49" collapsed="1">
      <c r="AW97"/>
    </row>
    <row r="98" spans="49:49">
      <c r="AW98"/>
    </row>
    <row r="99" spans="49:49">
      <c r="AW99"/>
    </row>
    <row r="100" spans="49:49">
      <c r="AW100"/>
    </row>
    <row r="101" spans="49:49">
      <c r="AW101"/>
    </row>
    <row r="102" spans="49:49">
      <c r="AW102"/>
    </row>
    <row r="103" spans="49:49">
      <c r="AW103"/>
    </row>
    <row r="104" spans="49:49">
      <c r="AW104"/>
    </row>
    <row r="105" spans="49:49">
      <c r="AW105"/>
    </row>
    <row r="106" spans="49:49">
      <c r="AW106"/>
    </row>
    <row r="107" spans="49:49">
      <c r="AW107"/>
    </row>
    <row r="108" spans="49:49">
      <c r="AW108"/>
    </row>
    <row r="109" spans="49:49">
      <c r="AW109"/>
    </row>
    <row r="110" spans="49:49">
      <c r="AW110"/>
    </row>
    <row r="111" spans="49:49">
      <c r="AW111"/>
    </row>
    <row r="112" spans="49:49">
      <c r="AW112"/>
    </row>
    <row r="113" spans="49:49">
      <c r="AW113"/>
    </row>
    <row r="114" spans="49:49">
      <c r="AW114"/>
    </row>
    <row r="115" spans="49:49">
      <c r="AW115"/>
    </row>
    <row r="116" spans="49:49">
      <c r="AW116"/>
    </row>
    <row r="117" spans="49:49">
      <c r="AW117"/>
    </row>
    <row r="118" spans="49:49">
      <c r="AW118"/>
    </row>
    <row r="119" spans="49:49">
      <c r="AW119"/>
    </row>
    <row r="120" spans="49:49">
      <c r="AW120"/>
    </row>
    <row r="121" spans="49:49">
      <c r="AW121"/>
    </row>
    <row r="122" spans="49:49">
      <c r="AW122"/>
    </row>
    <row r="123" spans="49:49">
      <c r="AW123"/>
    </row>
    <row r="124" spans="49:49">
      <c r="AW124"/>
    </row>
    <row r="125" spans="49:49">
      <c r="AW125"/>
    </row>
    <row r="126" spans="49:49">
      <c r="AW126"/>
    </row>
    <row r="127" spans="49:49">
      <c r="AW127"/>
    </row>
    <row r="128" spans="49:49">
      <c r="AW128"/>
    </row>
    <row r="129" spans="49:49">
      <c r="AW129"/>
    </row>
    <row r="130" spans="49:49">
      <c r="AW130"/>
    </row>
    <row r="131" spans="49:49">
      <c r="AW131"/>
    </row>
    <row r="132" spans="49:49">
      <c r="AW132"/>
    </row>
    <row r="133" spans="49:49">
      <c r="AW133"/>
    </row>
    <row r="134" spans="49:49">
      <c r="AW134"/>
    </row>
    <row r="135" spans="49:49">
      <c r="AW135"/>
    </row>
    <row r="136" spans="49:49">
      <c r="AW136"/>
    </row>
    <row r="137" spans="49:49">
      <c r="AW137"/>
    </row>
    <row r="138" spans="49:49">
      <c r="AW138"/>
    </row>
    <row r="139" spans="49:49">
      <c r="AW139"/>
    </row>
    <row r="140" spans="49:49">
      <c r="AW140"/>
    </row>
    <row r="141" spans="49:49">
      <c r="AW141"/>
    </row>
    <row r="142" spans="49:49">
      <c r="AW142"/>
    </row>
    <row r="143" spans="49:49">
      <c r="AW143"/>
    </row>
    <row r="144" spans="49:49">
      <c r="AW144"/>
    </row>
    <row r="145" spans="49:49">
      <c r="AW145"/>
    </row>
    <row r="146" spans="49:49">
      <c r="AW146"/>
    </row>
    <row r="147" spans="49:49">
      <c r="AW147"/>
    </row>
    <row r="148" spans="49:49">
      <c r="AW148"/>
    </row>
    <row r="149" spans="49:49">
      <c r="AW149"/>
    </row>
    <row r="150" spans="49:49">
      <c r="AW150"/>
    </row>
    <row r="151" spans="49:49">
      <c r="AW151"/>
    </row>
    <row r="152" spans="49:49">
      <c r="AW152"/>
    </row>
    <row r="153" spans="49:49">
      <c r="AW153"/>
    </row>
    <row r="154" spans="49:49">
      <c r="AW154"/>
    </row>
    <row r="155" spans="49:49">
      <c r="AW155"/>
    </row>
    <row r="156" spans="49:49">
      <c r="AW156"/>
    </row>
    <row r="157" spans="49:49">
      <c r="AW157"/>
    </row>
    <row r="158" spans="49:49">
      <c r="AW158"/>
    </row>
    <row r="159" spans="49:49">
      <c r="AW159"/>
    </row>
    <row r="160" spans="49:49">
      <c r="AW160"/>
    </row>
    <row r="161" spans="49:49">
      <c r="AW161"/>
    </row>
    <row r="162" spans="49:49">
      <c r="AW162"/>
    </row>
    <row r="163" spans="49:49">
      <c r="AW163"/>
    </row>
    <row r="164" spans="49:49">
      <c r="AW164"/>
    </row>
    <row r="165" spans="49:49">
      <c r="AW165"/>
    </row>
    <row r="166" spans="49:49">
      <c r="AW166"/>
    </row>
    <row r="167" spans="49:49">
      <c r="AW167"/>
    </row>
    <row r="168" spans="49:49">
      <c r="AW168"/>
    </row>
    <row r="169" spans="49:49">
      <c r="AW169"/>
    </row>
    <row r="170" spans="49:49">
      <c r="AW170"/>
    </row>
    <row r="171" spans="49:49">
      <c r="AW171"/>
    </row>
    <row r="172" spans="49:49">
      <c r="AW172"/>
    </row>
    <row r="173" spans="49:49">
      <c r="AW173"/>
    </row>
    <row r="174" spans="49:49">
      <c r="AW174"/>
    </row>
    <row r="175" spans="49:49">
      <c r="AW175"/>
    </row>
    <row r="176" spans="49:49">
      <c r="AW176"/>
    </row>
    <row r="177" spans="49:49">
      <c r="AW177"/>
    </row>
    <row r="178" spans="49:49">
      <c r="AW178"/>
    </row>
    <row r="179" spans="49:49">
      <c r="AW179"/>
    </row>
    <row r="180" spans="49:49">
      <c r="AW180"/>
    </row>
    <row r="181" spans="49:49">
      <c r="AW181"/>
    </row>
    <row r="182" spans="49:49">
      <c r="AW182"/>
    </row>
    <row r="183" spans="49:49">
      <c r="AW183"/>
    </row>
    <row r="184" spans="49:49">
      <c r="AW184"/>
    </row>
    <row r="185" spans="49:49">
      <c r="AW185"/>
    </row>
    <row r="186" spans="49:49">
      <c r="AW186"/>
    </row>
    <row r="187" spans="49:49">
      <c r="AW187"/>
    </row>
    <row r="188" spans="49:49">
      <c r="AW188"/>
    </row>
    <row r="189" spans="49:49">
      <c r="AW189"/>
    </row>
    <row r="190" spans="49:49">
      <c r="AW190"/>
    </row>
    <row r="191" spans="49:49">
      <c r="AW191"/>
    </row>
    <row r="192" spans="49:49">
      <c r="AW192"/>
    </row>
    <row r="193" spans="49:49">
      <c r="AW193"/>
    </row>
    <row r="194" spans="49:49">
      <c r="AW194"/>
    </row>
    <row r="195" spans="49:49">
      <c r="AW195"/>
    </row>
    <row r="196" spans="49:49">
      <c r="AW196"/>
    </row>
    <row r="197" spans="49:49">
      <c r="AW197"/>
    </row>
    <row r="198" spans="49:49">
      <c r="AW198"/>
    </row>
    <row r="199" spans="49:49">
      <c r="AW199"/>
    </row>
    <row r="200" spans="49:49">
      <c r="AW200"/>
    </row>
    <row r="201" spans="49:49">
      <c r="AW201"/>
    </row>
    <row r="202" spans="49:49">
      <c r="AW202"/>
    </row>
    <row r="203" spans="49:49">
      <c r="AW203"/>
    </row>
    <row r="204" spans="49:49">
      <c r="AW204"/>
    </row>
    <row r="205" spans="49:49">
      <c r="AW205"/>
    </row>
    <row r="206" spans="49:49">
      <c r="AW206"/>
    </row>
    <row r="207" spans="49:49">
      <c r="AW207"/>
    </row>
    <row r="208" spans="49:49">
      <c r="AW208"/>
    </row>
    <row r="209" spans="49:49">
      <c r="AW209"/>
    </row>
    <row r="210" spans="49:49">
      <c r="AW210"/>
    </row>
    <row r="211" spans="49:49">
      <c r="AW211"/>
    </row>
    <row r="212" spans="49:49">
      <c r="AW212"/>
    </row>
    <row r="213" spans="49:49">
      <c r="AW213"/>
    </row>
    <row r="214" spans="49:49">
      <c r="AW214"/>
    </row>
    <row r="215" spans="49:49">
      <c r="AW215"/>
    </row>
    <row r="216" spans="49:49">
      <c r="AW216"/>
    </row>
    <row r="217" spans="49:49">
      <c r="AW217"/>
    </row>
    <row r="218" spans="49:49">
      <c r="AW218"/>
    </row>
    <row r="219" spans="49:49">
      <c r="AW219"/>
    </row>
    <row r="220" spans="49:49">
      <c r="AW220"/>
    </row>
    <row r="221" spans="49:49">
      <c r="AW221"/>
    </row>
    <row r="222" spans="49:49">
      <c r="AW222"/>
    </row>
    <row r="223" spans="49:49">
      <c r="AW223"/>
    </row>
    <row r="224" spans="49:49">
      <c r="AW224"/>
    </row>
    <row r="225" spans="49:49">
      <c r="AW225"/>
    </row>
    <row r="226" spans="49:49">
      <c r="AW226"/>
    </row>
    <row r="227" spans="49:49">
      <c r="AW227"/>
    </row>
    <row r="228" spans="49:49">
      <c r="AW228"/>
    </row>
    <row r="229" spans="49:49">
      <c r="AW229"/>
    </row>
    <row r="230" spans="49:49">
      <c r="AW230"/>
    </row>
    <row r="231" spans="49:49">
      <c r="AW231"/>
    </row>
    <row r="232" spans="49:49">
      <c r="AW232"/>
    </row>
    <row r="233" spans="49:49">
      <c r="AW233"/>
    </row>
    <row r="234" spans="49:49">
      <c r="AW234"/>
    </row>
    <row r="235" spans="49:49">
      <c r="AW235"/>
    </row>
    <row r="236" spans="49:49">
      <c r="AW236"/>
    </row>
    <row r="237" spans="49:49">
      <c r="AW237"/>
    </row>
    <row r="238" spans="49:49">
      <c r="AW238"/>
    </row>
    <row r="239" spans="49:49">
      <c r="AW239"/>
    </row>
    <row r="240" spans="49:49">
      <c r="AW240"/>
    </row>
    <row r="241" spans="49:49">
      <c r="AW241"/>
    </row>
    <row r="242" spans="49:49">
      <c r="AW242"/>
    </row>
    <row r="243" spans="49:49">
      <c r="AW243"/>
    </row>
    <row r="244" spans="49:49">
      <c r="AW244"/>
    </row>
    <row r="245" spans="49:49">
      <c r="AW245"/>
    </row>
    <row r="246" spans="49:49">
      <c r="AW246"/>
    </row>
    <row r="247" spans="49:49">
      <c r="AW247"/>
    </row>
    <row r="248" spans="49:49">
      <c r="AW248"/>
    </row>
    <row r="249" spans="49:49">
      <c r="AW249"/>
    </row>
    <row r="250" spans="49:49">
      <c r="AW250"/>
    </row>
    <row r="251" spans="49:49">
      <c r="AW251"/>
    </row>
    <row r="252" spans="49:49">
      <c r="AW252"/>
    </row>
    <row r="253" spans="49:49">
      <c r="AW253"/>
    </row>
    <row r="254" spans="49:49">
      <c r="AW254"/>
    </row>
    <row r="255" spans="49:49">
      <c r="AW255"/>
    </row>
    <row r="256" spans="49:49">
      <c r="AW256"/>
    </row>
    <row r="257" spans="49:49">
      <c r="AW257"/>
    </row>
    <row r="258" spans="49:49">
      <c r="AW258"/>
    </row>
    <row r="259" spans="49:49">
      <c r="AW259"/>
    </row>
    <row r="260" spans="49:49">
      <c r="AW260"/>
    </row>
    <row r="261" spans="49:49">
      <c r="AW261"/>
    </row>
    <row r="262" spans="49:49">
      <c r="AW262"/>
    </row>
    <row r="263" spans="49:49">
      <c r="AW263"/>
    </row>
    <row r="264" spans="49:49">
      <c r="AW264"/>
    </row>
    <row r="265" spans="49:49">
      <c r="AW265"/>
    </row>
    <row r="266" spans="49:49">
      <c r="AW266"/>
    </row>
    <row r="267" spans="49:49">
      <c r="AW267"/>
    </row>
    <row r="268" spans="49:49">
      <c r="AW268"/>
    </row>
    <row r="269" spans="49:49">
      <c r="AW269"/>
    </row>
    <row r="270" spans="49:49">
      <c r="AW270"/>
    </row>
    <row r="271" spans="49:49">
      <c r="AW271"/>
    </row>
    <row r="272" spans="49:49">
      <c r="AW272"/>
    </row>
    <row r="273" spans="49:49">
      <c r="AW273"/>
    </row>
    <row r="274" spans="49:49">
      <c r="AW274"/>
    </row>
    <row r="275" spans="49:49">
      <c r="AW275"/>
    </row>
    <row r="276" spans="49:49">
      <c r="AW276"/>
    </row>
    <row r="277" spans="49:49">
      <c r="AW277"/>
    </row>
    <row r="278" spans="49:49">
      <c r="AW278"/>
    </row>
    <row r="279" spans="49:49">
      <c r="AW279"/>
    </row>
    <row r="280" spans="49:49">
      <c r="AW280"/>
    </row>
    <row r="281" spans="49:49">
      <c r="AW281"/>
    </row>
    <row r="282" spans="49:49">
      <c r="AW282"/>
    </row>
    <row r="283" spans="49:49">
      <c r="AW283"/>
    </row>
    <row r="284" spans="49:49">
      <c r="AW284"/>
    </row>
    <row r="285" spans="49:49">
      <c r="AW285"/>
    </row>
    <row r="286" spans="49:49">
      <c r="AW286"/>
    </row>
    <row r="287" spans="49:49">
      <c r="AW287"/>
    </row>
    <row r="288" spans="49:49">
      <c r="AW288"/>
    </row>
    <row r="289" spans="49:49">
      <c r="AW289"/>
    </row>
    <row r="290" spans="49:49">
      <c r="AW290"/>
    </row>
    <row r="291" spans="49:49">
      <c r="AW291"/>
    </row>
    <row r="292" spans="49:49">
      <c r="AW292"/>
    </row>
    <row r="293" spans="49:49">
      <c r="AW293"/>
    </row>
    <row r="294" spans="49:49">
      <c r="AW294"/>
    </row>
    <row r="295" spans="49:49">
      <c r="AW295"/>
    </row>
    <row r="296" spans="49:49">
      <c r="AW296"/>
    </row>
    <row r="297" spans="49:49">
      <c r="AW297"/>
    </row>
    <row r="298" spans="49:49">
      <c r="AW298"/>
    </row>
    <row r="299" spans="49:49">
      <c r="AW299"/>
    </row>
    <row r="300" spans="49:49">
      <c r="AW300"/>
    </row>
    <row r="301" spans="49:49">
      <c r="AW301"/>
    </row>
    <row r="302" spans="49:49">
      <c r="AW302"/>
    </row>
    <row r="303" spans="49:49">
      <c r="AW303"/>
    </row>
    <row r="304" spans="49:49">
      <c r="AW304"/>
    </row>
    <row r="305" spans="49:49">
      <c r="AW305"/>
    </row>
  </sheetData>
  <dataConsolidate/>
  <mergeCells count="40">
    <mergeCell ref="B29:C29"/>
    <mergeCell ref="B19:C19"/>
    <mergeCell ref="B20:B21"/>
    <mergeCell ref="B22:B23"/>
    <mergeCell ref="B24:B25"/>
    <mergeCell ref="B26:C26"/>
    <mergeCell ref="B52:B53"/>
    <mergeCell ref="B30:B31"/>
    <mergeCell ref="B32:B33"/>
    <mergeCell ref="B34:B35"/>
    <mergeCell ref="B36:C36"/>
    <mergeCell ref="B39:C39"/>
    <mergeCell ref="B40:B41"/>
    <mergeCell ref="B42:B43"/>
    <mergeCell ref="B44:B45"/>
    <mergeCell ref="B46:C46"/>
    <mergeCell ref="B49:C49"/>
    <mergeCell ref="B50:B51"/>
    <mergeCell ref="B76:C76"/>
    <mergeCell ref="B54:B55"/>
    <mergeCell ref="B56:C56"/>
    <mergeCell ref="B59:C59"/>
    <mergeCell ref="B60:B61"/>
    <mergeCell ref="B62:B63"/>
    <mergeCell ref="B64:B65"/>
    <mergeCell ref="B66:C66"/>
    <mergeCell ref="B69:C69"/>
    <mergeCell ref="B70:B71"/>
    <mergeCell ref="B72:B73"/>
    <mergeCell ref="B74:B75"/>
    <mergeCell ref="B90:B91"/>
    <mergeCell ref="B92:B93"/>
    <mergeCell ref="B94:B95"/>
    <mergeCell ref="B96:C96"/>
    <mergeCell ref="B79:C79"/>
    <mergeCell ref="B80:B81"/>
    <mergeCell ref="B82:B83"/>
    <mergeCell ref="B84:B85"/>
    <mergeCell ref="B86:C86"/>
    <mergeCell ref="B89:C89"/>
  </mergeCells>
  <conditionalFormatting sqref="E26:KG26">
    <cfRule type="cellIs" dxfId="15" priority="8" operator="lessThan">
      <formula>0</formula>
    </cfRule>
  </conditionalFormatting>
  <conditionalFormatting sqref="E36:KG36">
    <cfRule type="cellIs" dxfId="14" priority="7" operator="lessThan">
      <formula>0</formula>
    </cfRule>
  </conditionalFormatting>
  <conditionalFormatting sqref="E46:KG46">
    <cfRule type="cellIs" dxfId="13" priority="6" operator="lessThan">
      <formula>0</formula>
    </cfRule>
  </conditionalFormatting>
  <conditionalFormatting sqref="E56:KG56">
    <cfRule type="cellIs" dxfId="12" priority="5" operator="lessThan">
      <formula>0</formula>
    </cfRule>
  </conditionalFormatting>
  <conditionalFormatting sqref="E66:KG66">
    <cfRule type="cellIs" dxfId="11" priority="4" operator="lessThan">
      <formula>0</formula>
    </cfRule>
  </conditionalFormatting>
  <conditionalFormatting sqref="E76:KG76">
    <cfRule type="cellIs" dxfId="10" priority="3" operator="lessThan">
      <formula>0</formula>
    </cfRule>
  </conditionalFormatting>
  <conditionalFormatting sqref="E86:KG86">
    <cfRule type="cellIs" dxfId="9" priority="2" operator="lessThan">
      <formula>0</formula>
    </cfRule>
  </conditionalFormatting>
  <conditionalFormatting sqref="E96:KG96">
    <cfRule type="cellIs" dxfId="8" priority="1"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5CAE-9D16-F94B-9C13-3191094F145D}">
  <dimension ref="A1:NA305"/>
  <sheetViews>
    <sheetView showGridLines="0" topLeftCell="A18" zoomScale="125" zoomScaleNormal="160" workbookViewId="0">
      <pane xSplit="4" topLeftCell="BQ1" activePane="topRight" state="frozen"/>
      <selection activeCell="BF3" sqref="BF3"/>
      <selection pane="topRight" activeCell="BQ40" sqref="BQ40:BU40"/>
    </sheetView>
  </sheetViews>
  <sheetFormatPr baseColWidth="10" defaultColWidth="11.5" defaultRowHeight="15" outlineLevelRow="1" outlineLevelCol="2"/>
  <cols>
    <col min="1" max="1" width="14.6640625" customWidth="1"/>
    <col min="2" max="2" width="41.83203125" customWidth="1"/>
    <col min="3" max="3" width="13.1640625" customWidth="1"/>
    <col min="4" max="4" width="14" customWidth="1"/>
    <col min="5" max="5" width="14.6640625" style="3" hidden="1" customWidth="1" outlineLevel="1"/>
    <col min="6" max="9" width="11.5" hidden="1" customWidth="1" outlineLevel="1"/>
    <col min="10" max="10" width="11.83203125" hidden="1" customWidth="1" outlineLevel="1"/>
    <col min="11" max="12" width="11.5" hidden="1" customWidth="1" outlineLevel="1"/>
    <col min="13" max="13" width="11.5" collapsed="1"/>
    <col min="14" max="15" width="11.5" hidden="1" customWidth="1" outlineLevel="2"/>
    <col min="16" max="24" width="11.83203125" hidden="1" customWidth="1" outlineLevel="2"/>
    <col min="25" max="25" width="11.83203125" bestFit="1" customWidth="1" collapsed="1"/>
    <col min="26" max="28" width="11.83203125" hidden="1" customWidth="1" outlineLevel="1"/>
    <col min="29" max="30" width="11.5" hidden="1" customWidth="1" outlineLevel="1"/>
    <col min="31" max="36" width="11.83203125" hidden="1" customWidth="1" outlineLevel="1"/>
    <col min="37" max="37" width="11.83203125" bestFit="1" customWidth="1" collapsed="1"/>
    <col min="38" max="46" width="11.83203125" hidden="1" customWidth="1" outlineLevel="1"/>
    <col min="47" max="48" width="12.83203125" hidden="1" customWidth="1" outlineLevel="1"/>
    <col min="49" max="49" width="15.5" style="23" bestFit="1" customWidth="1" collapsed="1"/>
    <col min="50" max="57" width="12.83203125" hidden="1" customWidth="1" outlineLevel="1"/>
    <col min="58" max="60" width="13.1640625" hidden="1" customWidth="1" outlineLevel="1"/>
    <col min="61" max="61" width="12.5" bestFit="1" customWidth="1" collapsed="1"/>
    <col min="62" max="62" width="12.5" bestFit="1" customWidth="1"/>
    <col min="63" max="63" width="11.6640625" customWidth="1"/>
    <col min="64" max="67" width="12.5" bestFit="1" customWidth="1"/>
    <col min="68" max="68" width="11.5" style="209"/>
    <col min="69" max="69" width="13.1640625" bestFit="1" customWidth="1"/>
    <col min="73" max="73" width="11.5" style="209"/>
    <col min="77" max="77" width="11.83203125" bestFit="1" customWidth="1"/>
    <col min="79" max="80" width="11.83203125" bestFit="1" customWidth="1"/>
    <col min="292" max="293" width="12.83203125" bestFit="1" customWidth="1"/>
  </cols>
  <sheetData>
    <row r="1" spans="1:293" s="50" customFormat="1" ht="16" hidden="1" thickBot="1">
      <c r="A1" s="54"/>
      <c r="B1" s="54" t="s">
        <v>715</v>
      </c>
      <c r="C1" s="54" t="s">
        <v>716</v>
      </c>
      <c r="D1" s="145" t="s">
        <v>798</v>
      </c>
      <c r="E1" s="66">
        <f>Budget!F1</f>
        <v>44287</v>
      </c>
      <c r="F1" s="67">
        <f>Budget!G1</f>
        <v>44317</v>
      </c>
      <c r="G1" s="67">
        <f>Budget!H1</f>
        <v>44348</v>
      </c>
      <c r="H1" s="67">
        <f>Budget!I1</f>
        <v>44378</v>
      </c>
      <c r="I1" s="67">
        <f>Budget!J1</f>
        <v>44409</v>
      </c>
      <c r="J1" s="67">
        <f>Budget!K1</f>
        <v>44440</v>
      </c>
      <c r="K1" s="67">
        <f>Budget!L1</f>
        <v>44470</v>
      </c>
      <c r="L1" s="67">
        <f>Budget!M1</f>
        <v>44501</v>
      </c>
      <c r="M1" s="67">
        <f>Budget!N1</f>
        <v>44531</v>
      </c>
      <c r="N1" s="67">
        <f>Budget!O1</f>
        <v>44562</v>
      </c>
      <c r="O1" s="67">
        <f>Budget!P1</f>
        <v>44593</v>
      </c>
      <c r="P1" s="67">
        <f>Budget!Q1</f>
        <v>44621</v>
      </c>
      <c r="Q1" s="67">
        <f>Budget!R1</f>
        <v>44652</v>
      </c>
      <c r="R1" s="67">
        <f>Budget!S1</f>
        <v>44682</v>
      </c>
      <c r="S1" s="67">
        <f>Budget!T1</f>
        <v>44713</v>
      </c>
      <c r="T1" s="67">
        <f>Budget!U1</f>
        <v>44743</v>
      </c>
      <c r="U1" s="67">
        <f>Budget!V1</f>
        <v>44774</v>
      </c>
      <c r="V1" s="67">
        <f>Budget!W1</f>
        <v>44805</v>
      </c>
      <c r="W1" s="67">
        <f>Budget!X1</f>
        <v>44835</v>
      </c>
      <c r="X1" s="67">
        <f>Budget!Y1</f>
        <v>44866</v>
      </c>
      <c r="Y1" s="67">
        <f>Budget!Z1</f>
        <v>44896</v>
      </c>
      <c r="Z1" s="67">
        <f>Budget!AA1</f>
        <v>44927</v>
      </c>
      <c r="AA1" s="67">
        <f>Budget!AB1</f>
        <v>44958</v>
      </c>
      <c r="AB1" s="67">
        <f>Budget!AC1</f>
        <v>44986</v>
      </c>
      <c r="AC1" s="67">
        <f>Budget!AD1</f>
        <v>45017</v>
      </c>
      <c r="AD1" s="67">
        <f>Budget!AE1</f>
        <v>45047</v>
      </c>
      <c r="AE1" s="67">
        <f>Budget!AF1</f>
        <v>45078</v>
      </c>
      <c r="AF1" s="67">
        <f>Budget!AG1</f>
        <v>45108</v>
      </c>
      <c r="AG1" s="67">
        <f>Budget!AH1</f>
        <v>45139</v>
      </c>
      <c r="AH1" s="67">
        <f>Budget!AI1</f>
        <v>45170</v>
      </c>
      <c r="AI1" s="67">
        <f>Budget!AJ1</f>
        <v>45200</v>
      </c>
      <c r="AJ1" s="67">
        <f>Budget!AK1</f>
        <v>45231</v>
      </c>
      <c r="AK1" s="67">
        <f>Budget!AL1</f>
        <v>45261</v>
      </c>
      <c r="AL1" s="67">
        <f>Budget!AM1</f>
        <v>45292</v>
      </c>
      <c r="AM1" s="67">
        <f>Budget!AN1</f>
        <v>45323</v>
      </c>
      <c r="AN1" s="67">
        <f>Budget!AO1</f>
        <v>45352</v>
      </c>
      <c r="AO1" s="67">
        <f>Budget!AP1</f>
        <v>45383</v>
      </c>
      <c r="AP1" s="67">
        <f>Budget!AQ1</f>
        <v>45413</v>
      </c>
      <c r="AQ1" s="67">
        <f>Budget!AR1</f>
        <v>45444</v>
      </c>
      <c r="AR1" s="67">
        <f>Budget!AS1</f>
        <v>45474</v>
      </c>
      <c r="AS1" s="67">
        <f>Budget!AT1</f>
        <v>45505</v>
      </c>
      <c r="AT1" s="67">
        <f>Budget!AU1</f>
        <v>45536</v>
      </c>
      <c r="AU1" s="67">
        <f>Budget!AV1</f>
        <v>45566</v>
      </c>
      <c r="AV1" s="67">
        <f>Budget!AW1</f>
        <v>45597</v>
      </c>
      <c r="AW1" s="67">
        <f>Budget!AX1</f>
        <v>45627</v>
      </c>
      <c r="AX1" s="67">
        <f>Budget!AY1</f>
        <v>45658</v>
      </c>
      <c r="AY1" s="67">
        <f>Budget!AZ1</f>
        <v>45689</v>
      </c>
      <c r="AZ1" s="67">
        <f>Budget!BA1</f>
        <v>45717</v>
      </c>
      <c r="BA1" s="67">
        <f>Budget!BB1</f>
        <v>45748</v>
      </c>
      <c r="BB1" s="67">
        <f>Budget!BC1</f>
        <v>45778</v>
      </c>
      <c r="BC1" s="67">
        <f>Budget!BD1</f>
        <v>45809</v>
      </c>
      <c r="BD1" s="67">
        <f>Budget!BE1</f>
        <v>45839</v>
      </c>
      <c r="BE1" s="67">
        <f>Budget!BF1</f>
        <v>45870</v>
      </c>
      <c r="BF1" s="67">
        <f>Budget!BG1</f>
        <v>45901</v>
      </c>
      <c r="BG1" s="67">
        <f>Budget!BH1</f>
        <v>45931</v>
      </c>
      <c r="BH1" s="67">
        <f>Budget!BI1</f>
        <v>45962</v>
      </c>
      <c r="BI1" s="67">
        <f>Budget!BJ1</f>
        <v>45992</v>
      </c>
      <c r="BJ1" s="67">
        <f>Budget!BK1</f>
        <v>46023</v>
      </c>
      <c r="BK1" s="67">
        <f>Budget!BL1</f>
        <v>46054</v>
      </c>
      <c r="BL1" s="67">
        <f>Budget!BM1</f>
        <v>46082</v>
      </c>
      <c r="BM1" s="67">
        <f>Budget!BN1</f>
        <v>46113</v>
      </c>
      <c r="BN1" s="67">
        <f>Budget!BO1</f>
        <v>46143</v>
      </c>
      <c r="BO1" s="67">
        <f>Budget!BP1</f>
        <v>46174</v>
      </c>
      <c r="BP1" s="196">
        <f>Budget!BQ1</f>
        <v>46204</v>
      </c>
      <c r="BQ1" s="67">
        <f>Budget!BR1</f>
        <v>46235</v>
      </c>
      <c r="BR1" s="67">
        <f>Budget!BS1</f>
        <v>46266</v>
      </c>
      <c r="BS1" s="67">
        <f>Budget!BT1</f>
        <v>46296</v>
      </c>
      <c r="BT1" s="67">
        <f>Budget!BU1</f>
        <v>46327</v>
      </c>
      <c r="BU1" s="196">
        <f>Budget!BV1</f>
        <v>46357</v>
      </c>
      <c r="BV1" s="67">
        <f>Budget!BW1</f>
        <v>46388</v>
      </c>
      <c r="BW1" s="67">
        <f>Budget!BX1</f>
        <v>46419</v>
      </c>
      <c r="BX1" s="67">
        <f>Budget!BY1</f>
        <v>46447</v>
      </c>
      <c r="BY1" s="67">
        <f>Budget!BZ1</f>
        <v>46478</v>
      </c>
      <c r="BZ1" s="67">
        <f>Budget!CA1</f>
        <v>46508</v>
      </c>
      <c r="CA1" s="67">
        <f>Budget!CB1</f>
        <v>46539</v>
      </c>
      <c r="CB1" s="67">
        <f>Budget!CC1</f>
        <v>46569</v>
      </c>
      <c r="CC1" s="67">
        <f>Budget!CD1</f>
        <v>46600</v>
      </c>
      <c r="CD1" s="67">
        <f>Budget!CE1</f>
        <v>46631</v>
      </c>
      <c r="CE1" s="67">
        <f>Budget!CF1</f>
        <v>46661</v>
      </c>
      <c r="CF1" s="67">
        <f>Budget!CG1</f>
        <v>46692</v>
      </c>
      <c r="CG1" s="67">
        <f>Budget!CH1</f>
        <v>46722</v>
      </c>
      <c r="CH1" s="67">
        <f>Budget!CI1</f>
        <v>46753</v>
      </c>
      <c r="CI1" s="67">
        <f>Budget!CJ1</f>
        <v>46784</v>
      </c>
      <c r="CJ1" s="67">
        <f>Budget!CK1</f>
        <v>46813</v>
      </c>
      <c r="CK1" s="67">
        <f>Budget!CL1</f>
        <v>46844</v>
      </c>
      <c r="CL1" s="67">
        <f>Budget!CM1</f>
        <v>46874</v>
      </c>
      <c r="CM1" s="67">
        <f>Budget!CN1</f>
        <v>46905</v>
      </c>
      <c r="CN1" s="67">
        <f>Budget!CO1</f>
        <v>46935</v>
      </c>
      <c r="CO1" s="67">
        <f>Budget!CP1</f>
        <v>46966</v>
      </c>
      <c r="CP1" s="67">
        <f>Budget!CQ1</f>
        <v>46997</v>
      </c>
      <c r="CQ1" s="67">
        <f>Budget!CR1</f>
        <v>47027</v>
      </c>
      <c r="CR1" s="67">
        <f>Budget!CS1</f>
        <v>47058</v>
      </c>
      <c r="CS1" s="67">
        <f>Budget!CT1</f>
        <v>47088</v>
      </c>
      <c r="CT1" s="67">
        <f>Budget!CU1</f>
        <v>47119</v>
      </c>
      <c r="CU1" s="67">
        <f>Budget!CV1</f>
        <v>47150</v>
      </c>
      <c r="CV1" s="67">
        <f>Budget!CW1</f>
        <v>47178</v>
      </c>
      <c r="CW1" s="67">
        <f>Budget!CX1</f>
        <v>47209</v>
      </c>
      <c r="CX1" s="67">
        <f>Budget!CY1</f>
        <v>47239</v>
      </c>
      <c r="CY1" s="67">
        <f>Budget!CZ1</f>
        <v>47270</v>
      </c>
      <c r="CZ1" s="67">
        <f>Budget!DA1</f>
        <v>47300</v>
      </c>
      <c r="DA1" s="67">
        <f>Budget!DB1</f>
        <v>47331</v>
      </c>
      <c r="DB1" s="67">
        <f>Budget!DC1</f>
        <v>47362</v>
      </c>
      <c r="DC1" s="67">
        <f>Budget!DD1</f>
        <v>47392</v>
      </c>
      <c r="DD1" s="67">
        <f>Budget!DE1</f>
        <v>47423</v>
      </c>
      <c r="DE1" s="67">
        <f>Budget!DF1</f>
        <v>47453</v>
      </c>
      <c r="DF1" s="67">
        <f>Budget!DG1</f>
        <v>47484</v>
      </c>
      <c r="DG1" s="67">
        <f>Budget!DH1</f>
        <v>47515</v>
      </c>
      <c r="DH1" s="67">
        <f>Budget!DI1</f>
        <v>47543</v>
      </c>
      <c r="DI1" s="67">
        <f>Budget!DJ1</f>
        <v>47574</v>
      </c>
      <c r="DJ1" s="67">
        <f>Budget!DK1</f>
        <v>47604</v>
      </c>
      <c r="DK1" s="67">
        <f>Budget!DL1</f>
        <v>47635</v>
      </c>
      <c r="DL1" s="67">
        <f>Budget!DM1</f>
        <v>47665</v>
      </c>
      <c r="DM1" s="67">
        <f>Budget!DN1</f>
        <v>47696</v>
      </c>
      <c r="DN1" s="67">
        <f>Budget!DO1</f>
        <v>47727</v>
      </c>
      <c r="DO1" s="67">
        <f>Budget!DP1</f>
        <v>47757</v>
      </c>
      <c r="DP1" s="67">
        <f>Budget!DQ1</f>
        <v>47788</v>
      </c>
      <c r="DQ1" s="67">
        <f>Budget!DR1</f>
        <v>47818</v>
      </c>
      <c r="DR1" s="67">
        <f>Budget!DS1</f>
        <v>47849</v>
      </c>
      <c r="DS1" s="67">
        <f>Budget!DT1</f>
        <v>47880</v>
      </c>
      <c r="DT1" s="67">
        <f>Budget!DU1</f>
        <v>47908</v>
      </c>
      <c r="DU1" s="67">
        <f>Budget!DV1</f>
        <v>47939</v>
      </c>
      <c r="DV1" s="67">
        <f>Budget!DW1</f>
        <v>47969</v>
      </c>
      <c r="DW1" s="67">
        <f>Budget!DX1</f>
        <v>48000</v>
      </c>
      <c r="DX1" s="67">
        <f>Budget!DY1</f>
        <v>48030</v>
      </c>
      <c r="DY1" s="67">
        <f>Budget!DZ1</f>
        <v>48061</v>
      </c>
      <c r="DZ1" s="67">
        <f>Budget!EA1</f>
        <v>48092</v>
      </c>
      <c r="EA1" s="67">
        <f>Budget!EB1</f>
        <v>48122</v>
      </c>
      <c r="EB1" s="67">
        <f>Budget!EC1</f>
        <v>48153</v>
      </c>
      <c r="EC1" s="67">
        <f>Budget!ED1</f>
        <v>48183</v>
      </c>
      <c r="ED1" s="67">
        <f>Budget!EE1</f>
        <v>48214</v>
      </c>
      <c r="EE1" s="67">
        <f>Budget!EF1</f>
        <v>48245</v>
      </c>
      <c r="EF1" s="67">
        <f>Budget!EG1</f>
        <v>48274</v>
      </c>
      <c r="EG1" s="67">
        <f>Budget!EH1</f>
        <v>48305</v>
      </c>
      <c r="EH1" s="67">
        <f>Budget!EI1</f>
        <v>48335</v>
      </c>
      <c r="EI1" s="67">
        <f>Budget!EJ1</f>
        <v>48366</v>
      </c>
      <c r="EJ1" s="67">
        <f>Budget!EK1</f>
        <v>48396</v>
      </c>
      <c r="EK1" s="67">
        <f>Budget!EL1</f>
        <v>48427</v>
      </c>
      <c r="EL1" s="67">
        <f>Budget!EM1</f>
        <v>48458</v>
      </c>
      <c r="EM1" s="67">
        <f>Budget!EN1</f>
        <v>48488</v>
      </c>
      <c r="EN1" s="67">
        <f>Budget!EO1</f>
        <v>48519</v>
      </c>
      <c r="EO1" s="67">
        <f>Budget!EP1</f>
        <v>48549</v>
      </c>
      <c r="EP1" s="67">
        <f>Budget!EQ1</f>
        <v>48580</v>
      </c>
      <c r="EQ1" s="67">
        <f>Budget!ER1</f>
        <v>48611</v>
      </c>
      <c r="ER1" s="67">
        <f>Budget!ES1</f>
        <v>48639</v>
      </c>
      <c r="ES1" s="67">
        <f>Budget!ET1</f>
        <v>48670</v>
      </c>
      <c r="ET1" s="67">
        <f>Budget!EU1</f>
        <v>48700</v>
      </c>
      <c r="EU1" s="67">
        <f>Budget!EV1</f>
        <v>48731</v>
      </c>
      <c r="EV1" s="67">
        <f>Budget!EW1</f>
        <v>48761</v>
      </c>
      <c r="EW1" s="67">
        <f>Budget!EX1</f>
        <v>48792</v>
      </c>
      <c r="EX1" s="67">
        <f>Budget!EY1</f>
        <v>48823</v>
      </c>
      <c r="EY1" s="67">
        <f>Budget!EZ1</f>
        <v>48853</v>
      </c>
      <c r="EZ1" s="67">
        <f>Budget!FA1</f>
        <v>48884</v>
      </c>
      <c r="FA1" s="67">
        <f>Budget!FB1</f>
        <v>48914</v>
      </c>
      <c r="FB1" s="67">
        <f>Budget!FC1</f>
        <v>48945</v>
      </c>
      <c r="FC1" s="67">
        <f>Budget!FD1</f>
        <v>48976</v>
      </c>
      <c r="FD1" s="67">
        <f>Budget!FE1</f>
        <v>49004</v>
      </c>
      <c r="FE1" s="67">
        <f>Budget!FF1</f>
        <v>49035</v>
      </c>
      <c r="FF1" s="67">
        <f>Budget!FG1</f>
        <v>49065</v>
      </c>
      <c r="FG1" s="67">
        <f>Budget!FH1</f>
        <v>49096</v>
      </c>
      <c r="FH1" s="67">
        <f>Budget!FI1</f>
        <v>49126</v>
      </c>
      <c r="FI1" s="67">
        <f>Budget!FJ1</f>
        <v>49157</v>
      </c>
      <c r="FJ1" s="67">
        <f>Budget!FK1</f>
        <v>49188</v>
      </c>
      <c r="FK1" s="67">
        <f>Budget!FL1</f>
        <v>49218</v>
      </c>
      <c r="FL1" s="67">
        <f>Budget!FM1</f>
        <v>49249</v>
      </c>
      <c r="FM1" s="67">
        <f>Budget!FN1</f>
        <v>49279</v>
      </c>
      <c r="FN1" s="67">
        <f>Budget!FO1</f>
        <v>49310</v>
      </c>
      <c r="FO1" s="67">
        <f>Budget!FP1</f>
        <v>49341</v>
      </c>
      <c r="FP1" s="67">
        <f>Budget!FQ1</f>
        <v>49369</v>
      </c>
      <c r="FQ1" s="67">
        <f>Budget!FR1</f>
        <v>49400</v>
      </c>
      <c r="FR1" s="67">
        <f>Budget!FS1</f>
        <v>49430</v>
      </c>
      <c r="FS1" s="67">
        <f>Budget!FT1</f>
        <v>49461</v>
      </c>
      <c r="FT1" s="67">
        <f>Budget!FU1</f>
        <v>49491</v>
      </c>
      <c r="FU1" s="67">
        <f>Budget!FV1</f>
        <v>49522</v>
      </c>
      <c r="FV1" s="67">
        <f>Budget!FW1</f>
        <v>49553</v>
      </c>
      <c r="FW1" s="67">
        <f>Budget!FX1</f>
        <v>49583</v>
      </c>
      <c r="FX1" s="67">
        <f>Budget!FY1</f>
        <v>49614</v>
      </c>
      <c r="FY1" s="67">
        <f>Budget!FZ1</f>
        <v>49644</v>
      </c>
      <c r="FZ1" s="67">
        <f>Budget!GA1</f>
        <v>49675</v>
      </c>
      <c r="GA1" s="67">
        <f>Budget!GB1</f>
        <v>49706</v>
      </c>
      <c r="GB1" s="67">
        <f>Budget!GC1</f>
        <v>49735</v>
      </c>
      <c r="GC1" s="67">
        <f>Budget!GD1</f>
        <v>49766</v>
      </c>
      <c r="GD1" s="67">
        <f>Budget!GE1</f>
        <v>49796</v>
      </c>
      <c r="GE1" s="67">
        <f>Budget!GF1</f>
        <v>49827</v>
      </c>
      <c r="GF1" s="67">
        <f>Budget!GG1</f>
        <v>49857</v>
      </c>
      <c r="GG1" s="67">
        <f>Budget!GH1</f>
        <v>49888</v>
      </c>
      <c r="GH1" s="67">
        <f>Budget!GI1</f>
        <v>49919</v>
      </c>
      <c r="GI1" s="67">
        <f>Budget!GJ1</f>
        <v>49949</v>
      </c>
      <c r="GJ1" s="67">
        <f>Budget!GK1</f>
        <v>49980</v>
      </c>
      <c r="GK1" s="67">
        <f>Budget!GL1</f>
        <v>50010</v>
      </c>
      <c r="GL1" s="67">
        <f>Budget!GM1</f>
        <v>50041</v>
      </c>
      <c r="GM1" s="67">
        <f>Budget!GN1</f>
        <v>50072</v>
      </c>
      <c r="GN1" s="67">
        <f>Budget!GO1</f>
        <v>50100</v>
      </c>
      <c r="GO1" s="67">
        <f>Budget!GP1</f>
        <v>50131</v>
      </c>
      <c r="GP1" s="67">
        <f>Budget!GQ1</f>
        <v>50161</v>
      </c>
      <c r="GQ1" s="67">
        <f>Budget!GR1</f>
        <v>50192</v>
      </c>
      <c r="GR1" s="67">
        <f>Budget!GS1</f>
        <v>50222</v>
      </c>
      <c r="GS1" s="67">
        <f>Budget!GT1</f>
        <v>50253</v>
      </c>
      <c r="GT1" s="67">
        <f>Budget!GU1</f>
        <v>50284</v>
      </c>
      <c r="GU1" s="67">
        <f>Budget!GV1</f>
        <v>50314</v>
      </c>
      <c r="GV1" s="67">
        <f>Budget!GW1</f>
        <v>50345</v>
      </c>
      <c r="GW1" s="67">
        <f>Budget!GX1</f>
        <v>50375</v>
      </c>
      <c r="GX1" s="67">
        <f>Budget!GY1</f>
        <v>50406</v>
      </c>
      <c r="GY1" s="67">
        <f>Budget!GZ1</f>
        <v>50437</v>
      </c>
      <c r="GZ1" s="67">
        <f>Budget!HA1</f>
        <v>50465</v>
      </c>
      <c r="HA1" s="67">
        <f>Budget!HB1</f>
        <v>50496</v>
      </c>
      <c r="HB1" s="67">
        <f>Budget!HC1</f>
        <v>50526</v>
      </c>
      <c r="HC1" s="67">
        <f>Budget!HD1</f>
        <v>50557</v>
      </c>
      <c r="HD1" s="67">
        <f>Budget!HE1</f>
        <v>50587</v>
      </c>
      <c r="HE1" s="67">
        <f>Budget!HF1</f>
        <v>50618</v>
      </c>
      <c r="HF1" s="67">
        <f>Budget!HG1</f>
        <v>50649</v>
      </c>
      <c r="HG1" s="67">
        <f>Budget!HH1</f>
        <v>50679</v>
      </c>
      <c r="HH1" s="67">
        <f>Budget!HI1</f>
        <v>50710</v>
      </c>
      <c r="HI1" s="67">
        <f>Budget!HJ1</f>
        <v>50740</v>
      </c>
      <c r="HJ1" s="67">
        <f>Budget!HK1</f>
        <v>50771</v>
      </c>
      <c r="HK1" s="67">
        <f>Budget!HL1</f>
        <v>50802</v>
      </c>
      <c r="HL1" s="67">
        <f>Budget!HM1</f>
        <v>50830</v>
      </c>
      <c r="HM1" s="67">
        <f>Budget!HN1</f>
        <v>50861</v>
      </c>
      <c r="HN1" s="67">
        <f>Budget!HO1</f>
        <v>50891</v>
      </c>
      <c r="HO1" s="67">
        <f>Budget!HP1</f>
        <v>50922</v>
      </c>
      <c r="HP1" s="67">
        <f>Budget!HQ1</f>
        <v>50952</v>
      </c>
      <c r="HQ1" s="67">
        <f>Budget!HR1</f>
        <v>50983</v>
      </c>
      <c r="HR1" s="67">
        <f>Budget!HS1</f>
        <v>51014</v>
      </c>
      <c r="HS1" s="67">
        <f>Budget!HT1</f>
        <v>51044</v>
      </c>
      <c r="HT1" s="67">
        <f>Budget!HU1</f>
        <v>51075</v>
      </c>
      <c r="HU1" s="67">
        <f>Budget!HV1</f>
        <v>51105</v>
      </c>
      <c r="HV1" s="67">
        <f>Budget!HW1</f>
        <v>51136</v>
      </c>
      <c r="HW1" s="67">
        <f>Budget!HX1</f>
        <v>51167</v>
      </c>
      <c r="HX1" s="67">
        <f>Budget!HY1</f>
        <v>51196</v>
      </c>
      <c r="HY1" s="67">
        <f>Budget!HZ1</f>
        <v>51227</v>
      </c>
      <c r="HZ1" s="67">
        <f>Budget!IA1</f>
        <v>51257</v>
      </c>
      <c r="IA1" s="67">
        <f>Budget!IB1</f>
        <v>51288</v>
      </c>
      <c r="IB1" s="67">
        <f>Budget!IC1</f>
        <v>51318</v>
      </c>
      <c r="IC1" s="67">
        <f>Budget!ID1</f>
        <v>51349</v>
      </c>
      <c r="ID1" s="67">
        <f>Budget!IE1</f>
        <v>51380</v>
      </c>
      <c r="IE1" s="67">
        <f>Budget!IF1</f>
        <v>51410</v>
      </c>
      <c r="IF1" s="67">
        <f>Budget!IG1</f>
        <v>51441</v>
      </c>
      <c r="IG1" s="67">
        <f>Budget!IH1</f>
        <v>51471</v>
      </c>
      <c r="IH1" s="67">
        <f>Budget!II1</f>
        <v>51502</v>
      </c>
      <c r="II1" s="67">
        <f>Budget!IJ1</f>
        <v>51533</v>
      </c>
      <c r="IJ1" s="67">
        <f>Budget!IK1</f>
        <v>51561</v>
      </c>
      <c r="IK1" s="67">
        <f>Budget!IL1</f>
        <v>51592</v>
      </c>
      <c r="IL1" s="67">
        <f>Budget!IM1</f>
        <v>51622</v>
      </c>
      <c r="IM1" s="67">
        <f>Budget!IN1</f>
        <v>51653</v>
      </c>
      <c r="IN1" s="67">
        <f>Budget!IO1</f>
        <v>51683</v>
      </c>
      <c r="IO1" s="67">
        <f>Budget!IP1</f>
        <v>51714</v>
      </c>
      <c r="IP1" s="67">
        <f>Budget!IQ1</f>
        <v>51745</v>
      </c>
      <c r="IQ1" s="67">
        <f>Budget!IR1</f>
        <v>51775</v>
      </c>
      <c r="IR1" s="67">
        <f>Budget!IS1</f>
        <v>51806</v>
      </c>
      <c r="IS1" s="67">
        <f>Budget!IT1</f>
        <v>51836</v>
      </c>
      <c r="IT1" s="67">
        <f>Budget!IU1</f>
        <v>51867</v>
      </c>
      <c r="IU1" s="67">
        <f>Budget!IV1</f>
        <v>51898</v>
      </c>
      <c r="IV1" s="67">
        <f>Budget!IW1</f>
        <v>51926</v>
      </c>
      <c r="IW1" s="67">
        <f>Budget!IX1</f>
        <v>51957</v>
      </c>
      <c r="IX1" s="67">
        <f>Budget!IY1</f>
        <v>51987</v>
      </c>
      <c r="IY1" s="67">
        <f>Budget!IZ1</f>
        <v>52018</v>
      </c>
      <c r="IZ1" s="67">
        <f>Budget!JA1</f>
        <v>52048</v>
      </c>
      <c r="JA1" s="67">
        <f>Budget!JB1</f>
        <v>52079</v>
      </c>
      <c r="JB1" s="67">
        <f>Budget!JC1</f>
        <v>52110</v>
      </c>
      <c r="JC1" s="67">
        <f>Budget!JD1</f>
        <v>52140</v>
      </c>
      <c r="JD1" s="67">
        <f>Budget!JE1</f>
        <v>52171</v>
      </c>
      <c r="JE1" s="67">
        <f>Budget!JF1</f>
        <v>52201</v>
      </c>
      <c r="JF1" s="67">
        <f>Budget!JG1</f>
        <v>52232</v>
      </c>
      <c r="JG1" s="67">
        <f>Budget!JH1</f>
        <v>52263</v>
      </c>
      <c r="JH1" s="67">
        <f>Budget!JI1</f>
        <v>52291</v>
      </c>
      <c r="JI1" s="67">
        <f>Budget!JJ1</f>
        <v>52322</v>
      </c>
      <c r="JJ1" s="67">
        <f>Budget!JK1</f>
        <v>52352</v>
      </c>
      <c r="JK1" s="67">
        <f>Budget!JL1</f>
        <v>52383</v>
      </c>
      <c r="JL1" s="67">
        <f>Budget!JM1</f>
        <v>52413</v>
      </c>
      <c r="JM1" s="67">
        <f>Budget!JN1</f>
        <v>52444</v>
      </c>
      <c r="JN1" s="67">
        <f>Budget!JO1</f>
        <v>52475</v>
      </c>
      <c r="JO1" s="67">
        <f>Budget!JP1</f>
        <v>52505</v>
      </c>
      <c r="JP1" s="67">
        <f>Budget!JQ1</f>
        <v>52536</v>
      </c>
      <c r="JQ1" s="67">
        <f>Budget!JR1</f>
        <v>52566</v>
      </c>
      <c r="JR1" s="67">
        <f>Budget!JS1</f>
        <v>52597</v>
      </c>
      <c r="JS1" s="67">
        <f>Budget!JT1</f>
        <v>52628</v>
      </c>
      <c r="JT1" s="67">
        <f>Budget!JU1</f>
        <v>52657</v>
      </c>
      <c r="JU1" s="67">
        <f>Budget!JV1</f>
        <v>52688</v>
      </c>
      <c r="JV1" s="67">
        <f>Budget!JW1</f>
        <v>52718</v>
      </c>
      <c r="JW1" s="67">
        <f>Budget!JX1</f>
        <v>52749</v>
      </c>
      <c r="JX1" s="67">
        <f>Budget!JY1</f>
        <v>52779</v>
      </c>
      <c r="JY1" s="67">
        <f>Budget!JZ1</f>
        <v>52810</v>
      </c>
      <c r="JZ1" s="67">
        <f>Budget!KA1</f>
        <v>52841</v>
      </c>
      <c r="KA1" s="67">
        <f>Budget!KB1</f>
        <v>52871</v>
      </c>
      <c r="KB1" s="67">
        <f>Budget!KC1</f>
        <v>52902</v>
      </c>
      <c r="KC1" s="67">
        <f>Budget!KD1</f>
        <v>52932</v>
      </c>
      <c r="KD1" s="67">
        <f>Budget!KE1</f>
        <v>52963</v>
      </c>
      <c r="KE1" s="67">
        <f>Budget!KF1</f>
        <v>52994</v>
      </c>
      <c r="KF1" s="67">
        <f>Budget!KG1</f>
        <v>53022</v>
      </c>
      <c r="KG1" s="67">
        <f>Budget!KH1</f>
        <v>53053</v>
      </c>
    </row>
    <row r="2" spans="1:293" s="1" customFormat="1" hidden="1">
      <c r="A2" s="193" t="s">
        <v>147</v>
      </c>
      <c r="B2" s="56" t="s">
        <v>100</v>
      </c>
      <c r="C2" s="56">
        <v>100</v>
      </c>
      <c r="D2" s="55">
        <f>SUM(E2:BM2)</f>
        <v>2646507.0245920867</v>
      </c>
      <c r="E2" s="29">
        <f>Balance!E2</f>
        <v>0</v>
      </c>
      <c r="F2" s="29">
        <f>Balance!F2</f>
        <v>509.6</v>
      </c>
      <c r="G2" s="29">
        <f>Balance!G2</f>
        <v>30509.599999999999</v>
      </c>
      <c r="H2" s="29">
        <f>Balance!H2</f>
        <v>25742.81684704655</v>
      </c>
      <c r="I2" s="29">
        <f>Balance!I2</f>
        <v>509.6</v>
      </c>
      <c r="J2" s="29">
        <f>Balance!J2</f>
        <v>36384.257427343407</v>
      </c>
      <c r="K2" s="26">
        <f>Balance!K2</f>
        <v>20767.896369424536</v>
      </c>
      <c r="L2" s="26">
        <f>Balance!L2</f>
        <v>9937.2193686871578</v>
      </c>
      <c r="M2" s="26">
        <f>Balance!M2</f>
        <v>5122.1593875510425</v>
      </c>
      <c r="N2" s="26">
        <f>Balance!N2</f>
        <v>7141.3101976971666</v>
      </c>
      <c r="O2" s="26">
        <f>Balance!O2</f>
        <v>36323.776037724987</v>
      </c>
      <c r="P2" s="26">
        <f>Balance!P2</f>
        <v>35863.684311363635</v>
      </c>
      <c r="Q2" s="26">
        <f>Balance!Q2</f>
        <v>5312.0585619293015</v>
      </c>
      <c r="R2" s="26">
        <f>Balance!R2</f>
        <v>5477.6932386708031</v>
      </c>
      <c r="S2" s="26">
        <f>Balance!S2</f>
        <v>53433.663984716906</v>
      </c>
      <c r="T2" s="26">
        <f>Balance!T2</f>
        <v>2795.2437829510832</v>
      </c>
      <c r="U2" s="26">
        <f>Balance!U2</f>
        <v>5544.5095949565584</v>
      </c>
      <c r="V2" s="26">
        <f>Balance!V2</f>
        <v>86089.259738068038</v>
      </c>
      <c r="W2" s="26">
        <f>Balance!W2</f>
        <v>4334.2454962396987</v>
      </c>
      <c r="X2" s="26">
        <f>Balance!X2</f>
        <v>71633.072809608275</v>
      </c>
      <c r="Y2" s="26">
        <f>Balance!Y2</f>
        <v>79906.860966679378</v>
      </c>
      <c r="Z2" s="26">
        <f>Balance!Z2</f>
        <v>4186.0384362348741</v>
      </c>
      <c r="AA2" s="26">
        <f>Balance!AA2</f>
        <v>33913.130700467613</v>
      </c>
      <c r="AB2" s="26">
        <f>Balance!AB2</f>
        <v>2911.3579134837273</v>
      </c>
      <c r="AC2" s="26">
        <f>Balance!AC2</f>
        <v>245912.86659471641</v>
      </c>
      <c r="AD2" s="26">
        <f>Balance!AD2</f>
        <v>3109.2695495655485</v>
      </c>
      <c r="AE2" s="26">
        <f>Balance!AE2</f>
        <v>29851.247475874141</v>
      </c>
      <c r="AF2" s="26">
        <f>Balance!AF2</f>
        <v>7583.103475269405</v>
      </c>
      <c r="AG2" s="26">
        <f>Balance!AG2</f>
        <v>16006.230487043727</v>
      </c>
      <c r="AH2" s="26">
        <f>Balance!AH2</f>
        <v>3351.4376005071686</v>
      </c>
      <c r="AI2" s="26">
        <f>Balance!AI2</f>
        <v>3420.8041243988591</v>
      </c>
      <c r="AJ2" s="26">
        <f>Balance!AJ2</f>
        <v>22493.695103703438</v>
      </c>
      <c r="AK2" s="26">
        <f>Balance!AK2</f>
        <v>8971.9803732536602</v>
      </c>
      <c r="AL2" s="26">
        <f>Balance!AL2</f>
        <v>153833.36173117292</v>
      </c>
      <c r="AM2" s="26">
        <f>Balance!AM2</f>
        <v>41402.237821817558</v>
      </c>
      <c r="AN2" s="26">
        <f>Balance!AN2</f>
        <v>16004.646102911247</v>
      </c>
      <c r="AO2" s="26">
        <f>Balance!AO2</f>
        <v>255391.10505225981</v>
      </c>
      <c r="AP2" s="26">
        <f>Balance!AP2</f>
        <v>17555.384409919156</v>
      </c>
      <c r="AQ2" s="26">
        <f>Balance!AQ2</f>
        <v>14621.362659647293</v>
      </c>
      <c r="AR2" s="26">
        <f>Balance!AR2</f>
        <v>10982.119828288072</v>
      </c>
      <c r="AS2" s="26">
        <f>Balance!AS2</f>
        <v>12587.159765120923</v>
      </c>
      <c r="AT2" s="26">
        <f>Balance!AT2</f>
        <v>12076.2637953167</v>
      </c>
      <c r="AU2" s="26">
        <f>Balance!AU2</f>
        <v>16693.768938339319</v>
      </c>
      <c r="AV2" s="26">
        <f>Balance!AV2</f>
        <v>90416.793662978191</v>
      </c>
      <c r="AW2" s="26">
        <f>Balance!AW2</f>
        <v>96732.481320770225</v>
      </c>
      <c r="AX2" s="26">
        <f>Balance!AX2</f>
        <v>21250.167807507831</v>
      </c>
      <c r="AY2" s="26">
        <f>Balance!AY2</f>
        <v>49145.841914148419</v>
      </c>
      <c r="AZ2" s="26">
        <f>Balance!AZ2</f>
        <v>264461.59295614011</v>
      </c>
      <c r="BA2" s="26">
        <f>Balance!BA2</f>
        <v>39112.733412299756</v>
      </c>
      <c r="BB2" s="26">
        <f>Balance!BB2</f>
        <v>39176.354595833254</v>
      </c>
      <c r="BC2" s="26">
        <f>Balance!BC2</f>
        <v>67375.396133581497</v>
      </c>
      <c r="BD2" s="26">
        <f>Balance!BD2</f>
        <v>41867.689894725299</v>
      </c>
      <c r="BE2" s="26">
        <f>Balance!BE2</f>
        <v>47048.521651589603</v>
      </c>
      <c r="BF2" s="26">
        <f>Balance!BF2</f>
        <v>27046.493878751942</v>
      </c>
      <c r="BG2" s="26">
        <f>Balance!BG2</f>
        <v>27789.200820931292</v>
      </c>
      <c r="BH2" s="26">
        <f>Balance!BH2</f>
        <v>37580.024724199182</v>
      </c>
      <c r="BI2" s="26">
        <f>Balance!BI2</f>
        <v>27060.781020972012</v>
      </c>
      <c r="BJ2" s="26">
        <f>Balance!BJ2</f>
        <v>90614.578212867273</v>
      </c>
      <c r="BK2" s="26">
        <f>Balance!BK2</f>
        <v>75977.8788597206</v>
      </c>
      <c r="BL2" s="26">
        <f>Balance!BL2</f>
        <v>42909.278718675298</v>
      </c>
      <c r="BM2" s="26">
        <f>Balance!BM2</f>
        <v>104744.11494642447</v>
      </c>
      <c r="BN2" s="26">
        <f>Balance!BN2</f>
        <v>38201.269841071815</v>
      </c>
      <c r="BO2" s="26">
        <f>Balance!BO2</f>
        <v>19793.563383930334</v>
      </c>
      <c r="BP2" s="197">
        <f>Balance!BP2</f>
        <v>43790.546564054719</v>
      </c>
      <c r="BQ2" s="26">
        <f>Balance!BQ2</f>
        <v>218969.52859249391</v>
      </c>
      <c r="BR2" s="26">
        <f>Balance!BR2</f>
        <v>15288.095130207861</v>
      </c>
      <c r="BS2" s="26">
        <f>Balance!BS2</f>
        <v>129166.07142927227</v>
      </c>
      <c r="BT2" s="26">
        <f>Balance!BT2</f>
        <v>90429.475633596652</v>
      </c>
      <c r="BU2" s="197">
        <f>Balance!BU2</f>
        <v>150284.26610136655</v>
      </c>
      <c r="BV2" s="26">
        <f>Balance!BV2</f>
        <v>78643.691333622861</v>
      </c>
      <c r="BW2" s="26">
        <f>Balance!BW2</f>
        <v>101173.8867501762</v>
      </c>
      <c r="BX2" s="26">
        <f>Balance!BX2</f>
        <v>322051.79925447452</v>
      </c>
      <c r="BY2" s="26">
        <f>Balance!BY2</f>
        <v>300451.43670493527</v>
      </c>
      <c r="BZ2" s="26">
        <f>Balance!BZ2</f>
        <v>442466.20674009022</v>
      </c>
      <c r="CA2" s="26">
        <f>Balance!CA2</f>
        <v>284698.93790127098</v>
      </c>
      <c r="CB2" s="26">
        <f>Balance!CB2</f>
        <v>285630.4143896756</v>
      </c>
      <c r="CC2" s="26">
        <f>Balance!CC2</f>
        <v>296950.73127017781</v>
      </c>
      <c r="CD2" s="26">
        <f>Balance!CD2</f>
        <v>361310.99926454958</v>
      </c>
      <c r="CE2" s="26">
        <f>Balance!CE2</f>
        <v>309910.70070401143</v>
      </c>
      <c r="CF2" s="26">
        <f>Balance!CF2</f>
        <v>297069.15258406685</v>
      </c>
      <c r="CG2" s="26">
        <f>Balance!CG2</f>
        <v>304608.3312619566</v>
      </c>
      <c r="CH2" s="26">
        <f>Balance!CH2</f>
        <v>294683.35149726592</v>
      </c>
      <c r="CI2" s="26">
        <f>Balance!CI2</f>
        <v>299161.56506550009</v>
      </c>
      <c r="CJ2" s="26">
        <f>Balance!CJ2</f>
        <v>296436.71522263554</v>
      </c>
      <c r="CK2" s="26">
        <f>Balance!CK2</f>
        <v>939175.02502895775</v>
      </c>
      <c r="CL2" s="26">
        <f>Balance!CL2</f>
        <v>287883.06400574732</v>
      </c>
      <c r="CM2" s="26">
        <f>Balance!CM2</f>
        <v>409019.92958225601</v>
      </c>
      <c r="CN2" s="26">
        <f>Balance!CN2</f>
        <v>666645.0105721876</v>
      </c>
      <c r="CO2" s="26">
        <f>Balance!CO2</f>
        <v>583050.63853474602</v>
      </c>
      <c r="CP2" s="26">
        <f>Balance!CP2</f>
        <v>394212.815330485</v>
      </c>
      <c r="CQ2" s="26">
        <f>Balance!CQ2</f>
        <v>569650.35564646497</v>
      </c>
      <c r="CR2" s="26">
        <f>Balance!CR2</f>
        <v>848044.99314111494</v>
      </c>
      <c r="CS2" s="26">
        <f>Balance!CS2</f>
        <v>541737.93668704596</v>
      </c>
      <c r="CT2" s="26">
        <f>Balance!CT2</f>
        <v>468022.72898351413</v>
      </c>
      <c r="CU2" s="26">
        <f>Balance!CU2</f>
        <v>262635.86946825351</v>
      </c>
      <c r="CV2" s="26">
        <f>Balance!CV2</f>
        <v>234647.03910214349</v>
      </c>
      <c r="CW2" s="26">
        <f>Balance!CW2</f>
        <v>177281.94291264581</v>
      </c>
      <c r="CX2" s="26">
        <f>Balance!CX2</f>
        <v>96248.932311933197</v>
      </c>
      <c r="CY2" s="26">
        <f>Balance!CY2</f>
        <v>96889.051772089384</v>
      </c>
      <c r="CZ2" s="26">
        <f>Balance!CZ2</f>
        <v>55937.663410226487</v>
      </c>
      <c r="DA2" s="26">
        <f>Balance!DA2</f>
        <v>80519.743624860203</v>
      </c>
      <c r="DB2" s="26">
        <f>Balance!DB2</f>
        <v>58105.0094753843</v>
      </c>
      <c r="DC2" s="26">
        <f>Balance!DC2</f>
        <v>66265.699277921798</v>
      </c>
      <c r="DD2" s="26">
        <f>Balance!DD2</f>
        <v>64303.151600004087</v>
      </c>
      <c r="DE2" s="26">
        <f>Balance!DE2</f>
        <v>47565.656715409103</v>
      </c>
      <c r="DF2" s="26">
        <f>Balance!DF2</f>
        <v>52151.441873781994</v>
      </c>
      <c r="DG2" s="26">
        <f>Balance!DG2</f>
        <v>43652.984394332001</v>
      </c>
      <c r="DH2" s="26">
        <f>Balance!DH2</f>
        <v>25180.749552575198</v>
      </c>
      <c r="DI2" s="26">
        <f>Balance!DI2</f>
        <v>19286.491404513497</v>
      </c>
      <c r="DJ2" s="26">
        <f>Balance!DJ2</f>
        <v>19286.491404513497</v>
      </c>
      <c r="DK2" s="26">
        <f>Balance!DK2</f>
        <v>588.224999999999</v>
      </c>
      <c r="DL2" s="26">
        <f>Balance!DL2</f>
        <v>588.224999999999</v>
      </c>
      <c r="DM2" s="26">
        <f>Balance!DM2</f>
        <v>8588.2249999999985</v>
      </c>
      <c r="DN2" s="26">
        <f>Balance!DN2</f>
        <v>588.224999999999</v>
      </c>
      <c r="DO2" s="26">
        <f>Balance!DO2</f>
        <v>588.224999999999</v>
      </c>
      <c r="DP2" s="26">
        <f>Balance!DP2</f>
        <v>588.224999999999</v>
      </c>
      <c r="DQ2" s="26">
        <f>Balance!DQ2</f>
        <v>2788.224999999999</v>
      </c>
      <c r="DR2" s="26">
        <f>Balance!DR2</f>
        <v>588.224999999999</v>
      </c>
      <c r="DS2" s="26">
        <f>Balance!DS2</f>
        <v>588.224999999999</v>
      </c>
      <c r="DT2" s="26">
        <f>Balance!DT2</f>
        <v>588.224999999999</v>
      </c>
      <c r="DU2" s="26">
        <f>Balance!DU2</f>
        <v>588.224999999999</v>
      </c>
      <c r="DV2" s="26">
        <f>Balance!DV2</f>
        <v>588.224999999999</v>
      </c>
      <c r="DW2" s="26">
        <f>Balance!DW2</f>
        <v>588.224999999999</v>
      </c>
      <c r="DX2" s="26">
        <f>Balance!DX2</f>
        <v>588.224999999999</v>
      </c>
      <c r="DY2" s="26">
        <f>Balance!DY2</f>
        <v>588.224999999999</v>
      </c>
      <c r="DZ2" s="26">
        <f>Balance!DZ2</f>
        <v>588.224999999999</v>
      </c>
      <c r="EA2" s="26">
        <f>Balance!EA2</f>
        <v>588.224999999999</v>
      </c>
      <c r="EB2" s="26">
        <f>Balance!EB2</f>
        <v>588.224999999999</v>
      </c>
      <c r="EC2" s="26">
        <f>Balance!EC2</f>
        <v>588.224999999999</v>
      </c>
      <c r="ED2" s="26">
        <f>Balance!ED2</f>
        <v>588.224999999999</v>
      </c>
      <c r="EE2" s="26">
        <f>Balance!EE2</f>
        <v>588.224999999999</v>
      </c>
      <c r="EF2" s="26">
        <f>Balance!EF2</f>
        <v>588.224999999999</v>
      </c>
      <c r="EG2" s="26">
        <f>Balance!EG2</f>
        <v>588.224999999999</v>
      </c>
      <c r="EH2" s="26">
        <f>Balance!EH2</f>
        <v>588.224999999999</v>
      </c>
      <c r="EI2" s="26">
        <f>Balance!EI2</f>
        <v>588.224999999999</v>
      </c>
      <c r="EJ2" s="26">
        <f>Balance!EJ2</f>
        <v>588.224999999999</v>
      </c>
      <c r="EK2" s="26">
        <f>Balance!EK2</f>
        <v>588.224999999999</v>
      </c>
      <c r="EL2" s="26">
        <f>Balance!EL2</f>
        <v>588.224999999999</v>
      </c>
      <c r="EM2" s="26">
        <f>Balance!EM2</f>
        <v>588.224999999999</v>
      </c>
      <c r="EN2" s="26">
        <f>Balance!EN2</f>
        <v>588.224999999999</v>
      </c>
      <c r="EO2" s="26">
        <f>Balance!EO2</f>
        <v>588.224999999999</v>
      </c>
      <c r="EP2" s="26">
        <f>Balance!EP2</f>
        <v>588.224999999999</v>
      </c>
      <c r="EQ2" s="26">
        <f>Balance!EQ2</f>
        <v>588.224999999999</v>
      </c>
      <c r="ER2" s="26">
        <f>Balance!ER2</f>
        <v>588.224999999999</v>
      </c>
      <c r="ES2" s="26">
        <f>Balance!ES2</f>
        <v>588.224999999999</v>
      </c>
      <c r="ET2" s="26">
        <f>Balance!ET2</f>
        <v>588.224999999999</v>
      </c>
      <c r="EU2" s="26">
        <f>Balance!EU2</f>
        <v>588.224999999999</v>
      </c>
      <c r="EV2" s="26">
        <f>Balance!EV2</f>
        <v>588.224999999999</v>
      </c>
      <c r="EW2" s="26">
        <f>Balance!EW2</f>
        <v>8588.2249999999985</v>
      </c>
      <c r="EX2" s="26">
        <f>Balance!EX2</f>
        <v>588.224999999999</v>
      </c>
      <c r="EY2" s="26">
        <f>Balance!EY2</f>
        <v>588.224999999999</v>
      </c>
      <c r="EZ2" s="26">
        <f>Balance!EZ2</f>
        <v>588.224999999999</v>
      </c>
      <c r="FA2" s="26">
        <f>Balance!FA2</f>
        <v>2788.224999999999</v>
      </c>
      <c r="FB2" s="26">
        <f>Balance!FB2</f>
        <v>588.224999999999</v>
      </c>
      <c r="FC2" s="26">
        <f>Balance!FC2</f>
        <v>588.224999999999</v>
      </c>
      <c r="FD2" s="26">
        <f>Balance!FD2</f>
        <v>588.224999999999</v>
      </c>
      <c r="FE2" s="26">
        <f>Balance!FE2</f>
        <v>588.224999999999</v>
      </c>
      <c r="FF2" s="26">
        <f>Balance!FF2</f>
        <v>588.224999999999</v>
      </c>
      <c r="FG2" s="26">
        <f>Balance!FG2</f>
        <v>588.224999999999</v>
      </c>
      <c r="FH2" s="26">
        <f>Balance!FH2</f>
        <v>588.224999999999</v>
      </c>
      <c r="FI2" s="26">
        <f>Balance!FI2</f>
        <v>588.224999999999</v>
      </c>
      <c r="FJ2" s="26">
        <f>Balance!FJ2</f>
        <v>588.224999999999</v>
      </c>
      <c r="FK2" s="26">
        <f>Balance!FK2</f>
        <v>588.224999999999</v>
      </c>
      <c r="FL2" s="26">
        <f>Balance!FL2</f>
        <v>588.224999999999</v>
      </c>
      <c r="FM2" s="26">
        <f>Balance!FM2</f>
        <v>588.224999999999</v>
      </c>
      <c r="FN2" s="26">
        <f>Balance!FN2</f>
        <v>588.224999999999</v>
      </c>
      <c r="FO2" s="26">
        <f>Balance!FO2</f>
        <v>588.224999999999</v>
      </c>
      <c r="FP2" s="26">
        <f>Balance!FP2</f>
        <v>588.224999999999</v>
      </c>
      <c r="FQ2" s="26">
        <f>Balance!FQ2</f>
        <v>588.224999999999</v>
      </c>
      <c r="FR2" s="26">
        <f>Balance!FR2</f>
        <v>588.224999999999</v>
      </c>
      <c r="FS2" s="26">
        <f>Balance!FS2</f>
        <v>588.224999999999</v>
      </c>
      <c r="FT2" s="26">
        <f>Balance!FT2</f>
        <v>588.224999999999</v>
      </c>
      <c r="FU2" s="26">
        <f>Balance!FU2</f>
        <v>588.224999999999</v>
      </c>
      <c r="FV2" s="26">
        <f>Balance!FV2</f>
        <v>588.224999999999</v>
      </c>
      <c r="FW2" s="26">
        <f>Balance!FW2</f>
        <v>588.224999999999</v>
      </c>
      <c r="FX2" s="26">
        <f>Balance!FX2</f>
        <v>588.224999999999</v>
      </c>
      <c r="FY2" s="26">
        <f>Balance!FY2</f>
        <v>588.224999999999</v>
      </c>
      <c r="FZ2" s="26">
        <f>Balance!FZ2</f>
        <v>588.224999999999</v>
      </c>
      <c r="GA2" s="26">
        <f>Balance!GA2</f>
        <v>588.224999999999</v>
      </c>
      <c r="GB2" s="26">
        <f>Balance!GB2</f>
        <v>588.224999999999</v>
      </c>
      <c r="GC2" s="26">
        <f>Balance!GC2</f>
        <v>588.224999999999</v>
      </c>
      <c r="GD2" s="26">
        <f>Balance!GD2</f>
        <v>588.224999999999</v>
      </c>
      <c r="GE2" s="26">
        <f>Balance!GE2</f>
        <v>588.224999999999</v>
      </c>
      <c r="GF2" s="26">
        <f>Balance!GF2</f>
        <v>588.224999999999</v>
      </c>
      <c r="GG2" s="26">
        <f>Balance!GG2</f>
        <v>588.224999999999</v>
      </c>
      <c r="GH2" s="26">
        <f>Balance!GH2</f>
        <v>588.224999999999</v>
      </c>
      <c r="GI2" s="26">
        <f>Balance!GI2</f>
        <v>588.224999999999</v>
      </c>
      <c r="GJ2" s="26">
        <f>Balance!GJ2</f>
        <v>588.224999999999</v>
      </c>
      <c r="GK2" s="26">
        <f>Balance!GK2</f>
        <v>588.224999999999</v>
      </c>
      <c r="GL2" s="26">
        <f>Balance!GL2</f>
        <v>588.224999999999</v>
      </c>
      <c r="GM2" s="26">
        <f>Balance!GM2</f>
        <v>588.224999999999</v>
      </c>
      <c r="GN2" s="26">
        <f>Balance!GN2</f>
        <v>588.224999999999</v>
      </c>
      <c r="GO2" s="26">
        <f>Balance!GO2</f>
        <v>588.224999999999</v>
      </c>
      <c r="GP2" s="26">
        <f>Balance!GP2</f>
        <v>588.224999999999</v>
      </c>
      <c r="GQ2" s="26">
        <f>Balance!GQ2</f>
        <v>588.224999999999</v>
      </c>
      <c r="GR2" s="26">
        <f>Balance!GR2</f>
        <v>588.224999999999</v>
      </c>
      <c r="GS2" s="26">
        <f>Balance!GS2</f>
        <v>588.224999999999</v>
      </c>
      <c r="GT2" s="26">
        <f>Balance!GT2</f>
        <v>588.224999999999</v>
      </c>
      <c r="GU2" s="26">
        <f>Balance!GU2</f>
        <v>588.224999999999</v>
      </c>
      <c r="GV2" s="26">
        <f>Balance!GV2</f>
        <v>588.224999999999</v>
      </c>
      <c r="GW2" s="26">
        <f>Balance!GW2</f>
        <v>588.224999999999</v>
      </c>
      <c r="GX2" s="26">
        <f>Balance!GX2</f>
        <v>588.224999999999</v>
      </c>
      <c r="GY2" s="26">
        <f>Balance!GY2</f>
        <v>588.224999999999</v>
      </c>
      <c r="GZ2" s="26">
        <f>Balance!GZ2</f>
        <v>588.224999999999</v>
      </c>
      <c r="HA2" s="26">
        <f>Balance!HA2</f>
        <v>588.224999999999</v>
      </c>
      <c r="HB2" s="26">
        <f>Balance!HB2</f>
        <v>588.224999999999</v>
      </c>
      <c r="HC2" s="26">
        <f>Balance!HC2</f>
        <v>588.224999999999</v>
      </c>
      <c r="HD2" s="26">
        <f>Balance!HD2</f>
        <v>588.224999999999</v>
      </c>
      <c r="HE2" s="26">
        <f>Balance!HE2</f>
        <v>588.224999999999</v>
      </c>
      <c r="HF2" s="26">
        <f>Balance!HF2</f>
        <v>588.224999999999</v>
      </c>
      <c r="HG2" s="26">
        <f>Balance!HG2</f>
        <v>588.224999999999</v>
      </c>
      <c r="HH2" s="26">
        <f>Balance!HH2</f>
        <v>588.224999999999</v>
      </c>
      <c r="HI2" s="26">
        <f>Balance!HI2</f>
        <v>588.224999999999</v>
      </c>
      <c r="HJ2" s="26">
        <f>Balance!HJ2</f>
        <v>588.224999999999</v>
      </c>
      <c r="HK2" s="26">
        <f>Balance!HK2</f>
        <v>588.224999999999</v>
      </c>
      <c r="HL2" s="26">
        <f>Balance!HL2</f>
        <v>588.224999999999</v>
      </c>
      <c r="HM2" s="26">
        <f>Balance!HM2</f>
        <v>588.224999999999</v>
      </c>
      <c r="HN2" s="26">
        <f>Balance!HN2</f>
        <v>588.224999999999</v>
      </c>
      <c r="HO2" s="26">
        <f>Balance!HO2</f>
        <v>588.224999999999</v>
      </c>
      <c r="HP2" s="26">
        <f>Balance!HP2</f>
        <v>588.224999999999</v>
      </c>
      <c r="HQ2" s="26">
        <f>Balance!HQ2</f>
        <v>588.224999999999</v>
      </c>
      <c r="HR2" s="26">
        <f>Balance!HR2</f>
        <v>588.224999999999</v>
      </c>
      <c r="HS2" s="26">
        <f>Balance!HS2</f>
        <v>588.224999999999</v>
      </c>
      <c r="HT2" s="26">
        <f>Balance!HT2</f>
        <v>588.224999999999</v>
      </c>
      <c r="HU2" s="26">
        <f>Balance!HU2</f>
        <v>588.224999999999</v>
      </c>
      <c r="HV2" s="26">
        <f>Balance!HV2</f>
        <v>588.224999999999</v>
      </c>
      <c r="HW2" s="26">
        <f>Balance!HW2</f>
        <v>588.224999999999</v>
      </c>
      <c r="HX2" s="26">
        <f>Balance!HX2</f>
        <v>588.224999999999</v>
      </c>
      <c r="HY2" s="26">
        <f>Balance!HY2</f>
        <v>588.224999999999</v>
      </c>
      <c r="HZ2" s="26">
        <f>Balance!HZ2</f>
        <v>588.224999999999</v>
      </c>
      <c r="IA2" s="26">
        <f>Balance!IA2</f>
        <v>588.224999999999</v>
      </c>
      <c r="IB2" s="26">
        <f>Balance!IB2</f>
        <v>588.224999999999</v>
      </c>
      <c r="IC2" s="26">
        <f>Balance!IC2</f>
        <v>588.224999999999</v>
      </c>
      <c r="ID2" s="26">
        <f>Balance!ID2</f>
        <v>588.224999999999</v>
      </c>
      <c r="IE2" s="26">
        <f>Balance!IE2</f>
        <v>588.224999999999</v>
      </c>
      <c r="IF2" s="26">
        <f>Balance!IF2</f>
        <v>588.224999999999</v>
      </c>
      <c r="IG2" s="26">
        <f>Balance!IG2</f>
        <v>588.224999999999</v>
      </c>
      <c r="IH2" s="26">
        <f>Balance!IH2</f>
        <v>588.224999999999</v>
      </c>
      <c r="II2" s="26">
        <f>Balance!II2</f>
        <v>588.224999999999</v>
      </c>
      <c r="IJ2" s="26">
        <f>Balance!IJ2</f>
        <v>588.224999999999</v>
      </c>
      <c r="IK2" s="26">
        <f>Balance!IK2</f>
        <v>588.224999999999</v>
      </c>
      <c r="IL2" s="26">
        <f>Balance!IL2</f>
        <v>588.224999999999</v>
      </c>
      <c r="IM2" s="26">
        <f>Balance!IM2</f>
        <v>588.224999999999</v>
      </c>
      <c r="IN2" s="26">
        <f>Balance!IN2</f>
        <v>588.224999999999</v>
      </c>
      <c r="IO2" s="26">
        <f>Balance!IO2</f>
        <v>588.224999999999</v>
      </c>
      <c r="IP2" s="26">
        <f>Balance!IP2</f>
        <v>588.224999999999</v>
      </c>
      <c r="IQ2" s="26">
        <f>Balance!IQ2</f>
        <v>588.224999999999</v>
      </c>
      <c r="IR2" s="26">
        <f>Balance!IR2</f>
        <v>588.224999999999</v>
      </c>
      <c r="IS2" s="26">
        <f>Balance!IS2</f>
        <v>588.224999999999</v>
      </c>
      <c r="IT2" s="26">
        <f>Balance!IT2</f>
        <v>588.224999999999</v>
      </c>
      <c r="IU2" s="26">
        <f>Balance!IU2</f>
        <v>588.224999999999</v>
      </c>
      <c r="IV2" s="26">
        <f>Balance!IV2</f>
        <v>588.224999999999</v>
      </c>
      <c r="IW2" s="26">
        <f>Balance!IW2</f>
        <v>588.224999999999</v>
      </c>
      <c r="IX2" s="26">
        <f>Balance!IX2</f>
        <v>588.224999999999</v>
      </c>
      <c r="IY2" s="26">
        <f>Balance!IY2</f>
        <v>588.224999999999</v>
      </c>
      <c r="IZ2" s="26">
        <f>Balance!IZ2</f>
        <v>588.224999999999</v>
      </c>
      <c r="JA2" s="26">
        <f>Balance!JA2</f>
        <v>588.224999999999</v>
      </c>
      <c r="JB2" s="26">
        <f>Balance!JB2</f>
        <v>588.224999999999</v>
      </c>
      <c r="JC2" s="26">
        <f>Balance!JC2</f>
        <v>588.224999999999</v>
      </c>
      <c r="JD2" s="26">
        <f>Balance!JD2</f>
        <v>588.224999999999</v>
      </c>
      <c r="JE2" s="26">
        <f>Balance!JE2</f>
        <v>588.224999999999</v>
      </c>
      <c r="JF2" s="26">
        <f>Balance!JF2</f>
        <v>588.224999999999</v>
      </c>
      <c r="JG2" s="26">
        <f>Balance!JG2</f>
        <v>588.224999999999</v>
      </c>
      <c r="JH2" s="26">
        <f>Balance!JH2</f>
        <v>588.224999999999</v>
      </c>
      <c r="JI2" s="26">
        <f>Balance!JI2</f>
        <v>588.224999999999</v>
      </c>
      <c r="JJ2" s="26">
        <f>Balance!JJ2</f>
        <v>588.224999999999</v>
      </c>
      <c r="JK2" s="26">
        <f>Balance!JK2</f>
        <v>588.224999999999</v>
      </c>
      <c r="JL2" s="26">
        <f>Balance!JL2</f>
        <v>588.224999999999</v>
      </c>
      <c r="JM2" s="26">
        <f>Balance!JM2</f>
        <v>588.224999999999</v>
      </c>
      <c r="JN2" s="26">
        <f>Balance!JN2</f>
        <v>588.224999999999</v>
      </c>
      <c r="JO2" s="26">
        <f>Balance!JO2</f>
        <v>588.224999999999</v>
      </c>
      <c r="JP2" s="26">
        <f>Balance!JP2</f>
        <v>588.224999999999</v>
      </c>
      <c r="JQ2" s="26">
        <f>Balance!JQ2</f>
        <v>588.224999999999</v>
      </c>
      <c r="JR2" s="26">
        <f>Balance!JR2</f>
        <v>588.224999999999</v>
      </c>
      <c r="JS2" s="26">
        <f>Balance!JS2</f>
        <v>588.224999999999</v>
      </c>
      <c r="JT2" s="26">
        <f>Balance!JT2</f>
        <v>588.224999999999</v>
      </c>
      <c r="JU2" s="26">
        <f>Balance!JU2</f>
        <v>588.224999999999</v>
      </c>
      <c r="JV2" s="26">
        <f>Balance!JV2</f>
        <v>588.224999999999</v>
      </c>
      <c r="JW2" s="26">
        <f>Balance!JW2</f>
        <v>588.224999999999</v>
      </c>
      <c r="JX2" s="26">
        <f>Balance!JX2</f>
        <v>588.224999999999</v>
      </c>
      <c r="JY2" s="26">
        <f>Balance!JY2</f>
        <v>588.224999999999</v>
      </c>
      <c r="JZ2" s="26">
        <f>Balance!JZ2</f>
        <v>588.224999999999</v>
      </c>
      <c r="KA2" s="26">
        <f>Balance!KA2</f>
        <v>588.224999999999</v>
      </c>
      <c r="KB2" s="26">
        <f>Balance!KB2</f>
        <v>588.224999999999</v>
      </c>
      <c r="KC2" s="26">
        <f>Balance!KC2</f>
        <v>588.224999999999</v>
      </c>
      <c r="KD2" s="26">
        <f>Balance!KD2</f>
        <v>588.224999999999</v>
      </c>
      <c r="KE2" s="26">
        <f>Balance!KE2</f>
        <v>588.224999999999</v>
      </c>
      <c r="KF2" s="26">
        <f>Balance!KF2</f>
        <v>588.224999999999</v>
      </c>
      <c r="KG2" s="27">
        <f>Balance!KG2</f>
        <v>0</v>
      </c>
    </row>
    <row r="3" spans="1:293" s="1" customFormat="1" hidden="1">
      <c r="A3" s="194"/>
      <c r="B3" s="39" t="s">
        <v>761</v>
      </c>
      <c r="C3" s="39">
        <v>200</v>
      </c>
      <c r="D3" s="45">
        <f t="shared" ref="D3:D17" si="0">SUM(E3:BM3)</f>
        <v>576587.5453602738</v>
      </c>
      <c r="E3" s="30">
        <f>Balance!E3</f>
        <v>0</v>
      </c>
      <c r="F3" s="30">
        <f>Balance!F3</f>
        <v>8500</v>
      </c>
      <c r="G3" s="30">
        <f>Balance!G3</f>
        <v>8500</v>
      </c>
      <c r="H3" s="30">
        <f>Balance!H3</f>
        <v>8500</v>
      </c>
      <c r="I3" s="30">
        <f>Balance!I3</f>
        <v>8500</v>
      </c>
      <c r="J3" s="30">
        <f>Balance!J3</f>
        <v>10751.163884258711</v>
      </c>
      <c r="K3" s="30">
        <f>Balance!K3</f>
        <v>8500</v>
      </c>
      <c r="L3" s="24">
        <f>Balance!L3</f>
        <v>8500</v>
      </c>
      <c r="M3" s="30">
        <f>Balance!M3</f>
        <v>8500</v>
      </c>
      <c r="N3" s="30">
        <f>Balance!N3</f>
        <v>10005.88959615515</v>
      </c>
      <c r="O3" s="24">
        <f>Balance!O3</f>
        <v>12526.97580907</v>
      </c>
      <c r="P3" s="30">
        <f>Balance!P3</f>
        <v>8601.3700639599992</v>
      </c>
      <c r="Q3" s="24">
        <f>Balance!Q3</f>
        <v>10205.007328850001</v>
      </c>
      <c r="R3" s="30">
        <f>Balance!R3</f>
        <v>8734.0355149999996</v>
      </c>
      <c r="S3" s="30">
        <f>Balance!S3</f>
        <v>8826.1720000000005</v>
      </c>
      <c r="T3" s="30">
        <f>Balance!T3</f>
        <v>9765.5400000000009</v>
      </c>
      <c r="U3" s="24">
        <f>Balance!U3</f>
        <v>8858.5438720599996</v>
      </c>
      <c r="V3" s="30">
        <f>Balance!V3</f>
        <v>10828.6759</v>
      </c>
      <c r="W3" s="30">
        <f>Balance!W3</f>
        <v>9596.4971000000005</v>
      </c>
      <c r="X3" s="24">
        <f>Balance!X3</f>
        <v>10400.82168979</v>
      </c>
      <c r="Y3" s="30">
        <f>Balance!Y3</f>
        <v>10433.328100000001</v>
      </c>
      <c r="Z3" s="30">
        <f>Balance!Z3</f>
        <v>9892.4411</v>
      </c>
      <c r="AA3" s="24">
        <f>Balance!AA3</f>
        <v>9445.093499999999</v>
      </c>
      <c r="AB3" s="30">
        <f>Balance!AB3</f>
        <v>8500</v>
      </c>
      <c r="AC3" s="24">
        <f>Balance!AC3</f>
        <v>10027.7327</v>
      </c>
      <c r="AD3" s="30">
        <f>Balance!AD3</f>
        <v>10515.2047</v>
      </c>
      <c r="AE3" s="30">
        <f>Balance!AE3</f>
        <v>11507.7093</v>
      </c>
      <c r="AF3" s="30">
        <f>Balance!AF3</f>
        <v>10268.23327879</v>
      </c>
      <c r="AG3" s="24">
        <f>Balance!AG3</f>
        <v>10103.678922340001</v>
      </c>
      <c r="AH3" s="30">
        <f>Balance!AH3</f>
        <v>8500</v>
      </c>
      <c r="AI3" s="30">
        <f>Balance!AI3</f>
        <v>12238</v>
      </c>
      <c r="AJ3" s="24">
        <f>Balance!AJ3</f>
        <v>11135.431</v>
      </c>
      <c r="AK3" s="30">
        <f>Balance!AK3</f>
        <v>8500</v>
      </c>
      <c r="AL3" s="24">
        <f>Balance!AL3</f>
        <v>8500</v>
      </c>
      <c r="AM3" s="30">
        <f>Balance!AM3</f>
        <v>8500</v>
      </c>
      <c r="AN3" s="30">
        <f>Balance!AN3</f>
        <v>8500</v>
      </c>
      <c r="AO3" s="30">
        <f>Balance!AO3</f>
        <v>8500</v>
      </c>
      <c r="AP3" s="24">
        <f>Balance!AP3</f>
        <v>8500</v>
      </c>
      <c r="AQ3" s="30">
        <f>Balance!AQ3</f>
        <v>8500</v>
      </c>
      <c r="AR3" s="30">
        <f>Balance!AR3</f>
        <v>8500</v>
      </c>
      <c r="AS3" s="24">
        <f>Balance!AS3</f>
        <v>8500</v>
      </c>
      <c r="AT3" s="30">
        <f>Balance!AT3</f>
        <v>8500</v>
      </c>
      <c r="AU3" s="30">
        <f>Balance!AU3</f>
        <v>8500</v>
      </c>
      <c r="AV3" s="24">
        <f>Balance!AV3</f>
        <v>8500</v>
      </c>
      <c r="AW3" s="30">
        <f>Balance!AW3</f>
        <v>8500</v>
      </c>
      <c r="AX3" s="24">
        <f>Balance!AX3</f>
        <v>8500</v>
      </c>
      <c r="AY3" s="30">
        <f>Balance!AY3</f>
        <v>11374</v>
      </c>
      <c r="AZ3" s="30">
        <f>Balance!AZ3</f>
        <v>10808</v>
      </c>
      <c r="BA3" s="30">
        <f>Balance!BA3</f>
        <v>10100</v>
      </c>
      <c r="BB3" s="24">
        <f>Balance!BB3</f>
        <v>10100</v>
      </c>
      <c r="BC3" s="30">
        <f>Balance!BC3</f>
        <v>10100</v>
      </c>
      <c r="BD3" s="30">
        <f>Balance!BD3</f>
        <v>10100</v>
      </c>
      <c r="BE3" s="24">
        <f>Balance!BE3</f>
        <v>10100</v>
      </c>
      <c r="BF3" s="30">
        <f>Balance!BF3</f>
        <v>10000</v>
      </c>
      <c r="BG3" s="24">
        <f>Balance!BG3</f>
        <v>10000</v>
      </c>
      <c r="BH3" s="30">
        <f>Balance!BH3</f>
        <v>10000</v>
      </c>
      <c r="BI3" s="30">
        <f>Balance!BI3</f>
        <v>13738</v>
      </c>
      <c r="BJ3" s="30">
        <f>Balance!BJ3</f>
        <v>10000</v>
      </c>
      <c r="BK3" s="30">
        <f>Balance!BK3</f>
        <v>10000</v>
      </c>
      <c r="BL3" s="30">
        <f>Balance!BL3</f>
        <v>10000</v>
      </c>
      <c r="BM3" s="30">
        <f>Balance!BM3</f>
        <v>10000</v>
      </c>
      <c r="BN3" s="30">
        <f>Balance!BN3</f>
        <v>10000</v>
      </c>
      <c r="BO3" s="30">
        <f>Balance!BO3</f>
        <v>10000</v>
      </c>
      <c r="BP3" s="198">
        <f>Balance!BP3</f>
        <v>10000</v>
      </c>
      <c r="BQ3" s="24">
        <f>Balance!BQ3</f>
        <v>10000</v>
      </c>
      <c r="BR3" s="30">
        <f>Balance!BR3</f>
        <v>10000</v>
      </c>
      <c r="BS3" s="24">
        <f>Balance!BS3</f>
        <v>10000</v>
      </c>
      <c r="BT3" s="30">
        <f>Balance!BT3</f>
        <v>10000</v>
      </c>
      <c r="BU3" s="198">
        <f>Balance!BU3</f>
        <v>13738</v>
      </c>
      <c r="BV3" s="30">
        <f>Balance!BV3</f>
        <v>10000</v>
      </c>
      <c r="BW3" s="24">
        <f>Balance!BW3</f>
        <v>10000</v>
      </c>
      <c r="BX3" s="30">
        <f>Balance!BX3</f>
        <v>10000</v>
      </c>
      <c r="BY3" s="30">
        <f>Balance!BY3</f>
        <v>10000</v>
      </c>
      <c r="BZ3" s="24">
        <f>Balance!BZ3</f>
        <v>8930</v>
      </c>
      <c r="CA3" s="30">
        <f>Balance!CA3</f>
        <v>8930</v>
      </c>
      <c r="CB3" s="24">
        <f>Balance!CB3</f>
        <v>8930</v>
      </c>
      <c r="CC3" s="30">
        <f>Balance!CC3</f>
        <v>8930</v>
      </c>
      <c r="CD3" s="30">
        <f>Balance!CD3</f>
        <v>8930</v>
      </c>
      <c r="CE3" s="30">
        <f>Balance!CE3</f>
        <v>8930</v>
      </c>
      <c r="CF3" s="24">
        <f>Balance!CF3</f>
        <v>8930</v>
      </c>
      <c r="CG3" s="30">
        <f>Balance!CG3</f>
        <v>12668</v>
      </c>
      <c r="CH3" s="30">
        <f>Balance!CH3</f>
        <v>8930</v>
      </c>
      <c r="CI3" s="24">
        <f>Balance!CI3</f>
        <v>8930</v>
      </c>
      <c r="CJ3" s="30">
        <f>Balance!CJ3</f>
        <v>8930</v>
      </c>
      <c r="CK3" s="30">
        <f>Balance!CK3</f>
        <v>8930</v>
      </c>
      <c r="CL3" s="24">
        <f>Balance!CL3</f>
        <v>11500</v>
      </c>
      <c r="CM3" s="30">
        <f>Balance!CM3</f>
        <v>11500</v>
      </c>
      <c r="CN3" s="24">
        <f>Balance!CN3</f>
        <v>11500</v>
      </c>
      <c r="CO3" s="30">
        <f>Balance!CO3</f>
        <v>11500</v>
      </c>
      <c r="CP3" s="30">
        <f>Balance!CP3</f>
        <v>11500</v>
      </c>
      <c r="CQ3" s="30">
        <f>Balance!CQ3</f>
        <v>11500</v>
      </c>
      <c r="CR3" s="24">
        <f>Balance!CR3</f>
        <v>11500</v>
      </c>
      <c r="CS3" s="30">
        <f>Balance!CS3</f>
        <v>15238</v>
      </c>
      <c r="CT3" s="30">
        <f>Balance!CT3</f>
        <v>11500</v>
      </c>
      <c r="CU3" s="24">
        <f>Balance!CU3</f>
        <v>11500</v>
      </c>
      <c r="CV3" s="30">
        <f>Balance!CV3</f>
        <v>11500</v>
      </c>
      <c r="CW3" s="24">
        <f>Balance!CW3</f>
        <v>11500</v>
      </c>
      <c r="CX3" s="30">
        <f>Balance!CX3</f>
        <v>11500</v>
      </c>
      <c r="CY3" s="30">
        <f>Balance!CY3</f>
        <v>11500</v>
      </c>
      <c r="CZ3" s="30">
        <f>Balance!CZ3</f>
        <v>11500</v>
      </c>
      <c r="DA3" s="24">
        <f>Balance!DA3</f>
        <v>11500</v>
      </c>
      <c r="DB3" s="30">
        <f>Balance!DB3</f>
        <v>11500</v>
      </c>
      <c r="DC3" s="30">
        <f>Balance!DC3</f>
        <v>11500</v>
      </c>
      <c r="DD3" s="24">
        <f>Balance!DD3</f>
        <v>11500</v>
      </c>
      <c r="DE3" s="30">
        <f>Balance!DE3</f>
        <v>15238</v>
      </c>
      <c r="DF3" s="30">
        <f>Balance!DF3</f>
        <v>11500</v>
      </c>
      <c r="DG3" s="24">
        <f>Balance!DG3</f>
        <v>11500</v>
      </c>
      <c r="DH3" s="30">
        <f>Balance!DH3</f>
        <v>11500</v>
      </c>
      <c r="DI3" s="24">
        <f>Balance!DI3</f>
        <v>11500</v>
      </c>
      <c r="DJ3" s="30">
        <f>Balance!DJ3</f>
        <v>11500</v>
      </c>
      <c r="DK3" s="30">
        <f>Balance!DK3</f>
        <v>11500</v>
      </c>
      <c r="DL3" s="30">
        <f>Balance!DL3</f>
        <v>11500</v>
      </c>
      <c r="DM3" s="24">
        <f>Balance!DM3</f>
        <v>11500</v>
      </c>
      <c r="DN3" s="30">
        <f>Balance!DN3</f>
        <v>11500</v>
      </c>
      <c r="DO3" s="30">
        <f>Balance!DO3</f>
        <v>11500</v>
      </c>
      <c r="DP3" s="24">
        <f>Balance!DP3</f>
        <v>11500</v>
      </c>
      <c r="DQ3" s="30">
        <f>Balance!DQ3</f>
        <v>15238</v>
      </c>
      <c r="DR3" s="24">
        <f>Balance!DR3</f>
        <v>11500</v>
      </c>
      <c r="DS3" s="30">
        <f>Balance!DS3</f>
        <v>11500</v>
      </c>
      <c r="DT3" s="30">
        <f>Balance!DT3</f>
        <v>11500</v>
      </c>
      <c r="DU3" s="30">
        <f>Balance!DU3</f>
        <v>11500</v>
      </c>
      <c r="DV3" s="24">
        <f>Balance!DV3</f>
        <v>11500</v>
      </c>
      <c r="DW3" s="30">
        <f>Balance!DW3</f>
        <v>11500</v>
      </c>
      <c r="DX3" s="30">
        <f>Balance!DX3</f>
        <v>11500</v>
      </c>
      <c r="DY3" s="24">
        <f>Balance!DY3</f>
        <v>11500</v>
      </c>
      <c r="DZ3" s="30">
        <f>Balance!DZ3</f>
        <v>11500</v>
      </c>
      <c r="EA3" s="30">
        <f>Balance!EA3</f>
        <v>11500</v>
      </c>
      <c r="EB3" s="24">
        <f>Balance!EB3</f>
        <v>11500</v>
      </c>
      <c r="EC3" s="30">
        <f>Balance!EC3</f>
        <v>15238</v>
      </c>
      <c r="ED3" s="24">
        <f>Balance!ED3</f>
        <v>11500</v>
      </c>
      <c r="EE3" s="30">
        <f>Balance!EE3</f>
        <v>11500</v>
      </c>
      <c r="EF3" s="30">
        <f>Balance!EF3</f>
        <v>11500</v>
      </c>
      <c r="EG3" s="30">
        <f>Balance!EG3</f>
        <v>11500</v>
      </c>
      <c r="EH3" s="24">
        <f>Balance!EH3</f>
        <v>11500</v>
      </c>
      <c r="EI3" s="30">
        <f>Balance!EI3</f>
        <v>11500</v>
      </c>
      <c r="EJ3" s="30">
        <f>Balance!EJ3</f>
        <v>11500</v>
      </c>
      <c r="EK3" s="24">
        <f>Balance!EK3</f>
        <v>11500</v>
      </c>
      <c r="EL3" s="30">
        <f>Balance!EL3</f>
        <v>11500</v>
      </c>
      <c r="EM3" s="24">
        <f>Balance!EM3</f>
        <v>11500</v>
      </c>
      <c r="EN3" s="30">
        <f>Balance!EN3</f>
        <v>11500</v>
      </c>
      <c r="EO3" s="30">
        <f>Balance!EO3</f>
        <v>15238</v>
      </c>
      <c r="EP3" s="30">
        <f>Balance!EP3</f>
        <v>11500</v>
      </c>
      <c r="EQ3" s="24">
        <f>Balance!EQ3</f>
        <v>11500</v>
      </c>
      <c r="ER3" s="30">
        <f>Balance!ER3</f>
        <v>11500</v>
      </c>
      <c r="ES3" s="30">
        <f>Balance!ES3</f>
        <v>11500</v>
      </c>
      <c r="ET3" s="24">
        <f>Balance!ET3</f>
        <v>11500</v>
      </c>
      <c r="EU3" s="30">
        <f>Balance!EU3</f>
        <v>11500</v>
      </c>
      <c r="EV3" s="30">
        <f>Balance!EV3</f>
        <v>11500</v>
      </c>
      <c r="EW3" s="24">
        <f>Balance!EW3</f>
        <v>11500</v>
      </c>
      <c r="EX3" s="30">
        <f>Balance!EX3</f>
        <v>11500</v>
      </c>
      <c r="EY3" s="24">
        <f>Balance!EY3</f>
        <v>11500</v>
      </c>
      <c r="EZ3" s="30">
        <f>Balance!EZ3</f>
        <v>11500</v>
      </c>
      <c r="FA3" s="30">
        <f>Balance!FA3</f>
        <v>15238</v>
      </c>
      <c r="FB3" s="30">
        <f>Balance!FB3</f>
        <v>11500</v>
      </c>
      <c r="FC3" s="24">
        <f>Balance!FC3</f>
        <v>11500</v>
      </c>
      <c r="FD3" s="30">
        <f>Balance!FD3</f>
        <v>11500</v>
      </c>
      <c r="FE3" s="30">
        <f>Balance!FE3</f>
        <v>11500</v>
      </c>
      <c r="FF3" s="24">
        <f>Balance!FF3</f>
        <v>10000</v>
      </c>
      <c r="FG3" s="30">
        <f>Balance!FG3</f>
        <v>10000</v>
      </c>
      <c r="FH3" s="24">
        <f>Balance!FH3</f>
        <v>10000</v>
      </c>
      <c r="FI3" s="30">
        <f>Balance!FI3</f>
        <v>10000</v>
      </c>
      <c r="FJ3" s="30">
        <f>Balance!FJ3</f>
        <v>10000</v>
      </c>
      <c r="FK3" s="30">
        <f>Balance!FK3</f>
        <v>10000</v>
      </c>
      <c r="FL3" s="24">
        <f>Balance!FL3</f>
        <v>10000</v>
      </c>
      <c r="FM3" s="30">
        <f>Balance!FM3</f>
        <v>13738</v>
      </c>
      <c r="FN3" s="30">
        <f>Balance!FN3</f>
        <v>10000</v>
      </c>
      <c r="FO3" s="24">
        <f>Balance!FO3</f>
        <v>10000</v>
      </c>
      <c r="FP3" s="30">
        <f>Balance!FP3</f>
        <v>10000</v>
      </c>
      <c r="FQ3" s="30">
        <f>Balance!FQ3</f>
        <v>10000</v>
      </c>
      <c r="FR3" s="24">
        <f>Balance!FR3</f>
        <v>10000</v>
      </c>
      <c r="FS3" s="30">
        <f>Balance!FS3</f>
        <v>10000</v>
      </c>
      <c r="FT3" s="24">
        <f>Balance!FT3</f>
        <v>10000</v>
      </c>
      <c r="FU3" s="30">
        <f>Balance!FU3</f>
        <v>10000</v>
      </c>
      <c r="FV3" s="30">
        <f>Balance!FV3</f>
        <v>10000</v>
      </c>
      <c r="FW3" s="30">
        <f>Balance!FW3</f>
        <v>10000</v>
      </c>
      <c r="FX3" s="24">
        <f>Balance!FX3</f>
        <v>10000</v>
      </c>
      <c r="FY3" s="30">
        <f>Balance!FY3</f>
        <v>13738</v>
      </c>
      <c r="FZ3" s="30">
        <f>Balance!FZ3</f>
        <v>10000</v>
      </c>
      <c r="GA3" s="24">
        <f>Balance!GA3</f>
        <v>10000</v>
      </c>
      <c r="GB3" s="30">
        <f>Balance!GB3</f>
        <v>10000</v>
      </c>
      <c r="GC3" s="24">
        <f>Balance!GC3</f>
        <v>10000</v>
      </c>
      <c r="GD3" s="30">
        <f>Balance!GD3</f>
        <v>10000</v>
      </c>
      <c r="GE3" s="30">
        <f>Balance!GE3</f>
        <v>10000</v>
      </c>
      <c r="GF3" s="30">
        <f>Balance!GF3</f>
        <v>10000</v>
      </c>
      <c r="GG3" s="24">
        <f>Balance!GG3</f>
        <v>10000</v>
      </c>
      <c r="GH3" s="30">
        <f>Balance!GH3</f>
        <v>10000</v>
      </c>
      <c r="GI3" s="30">
        <f>Balance!GI3</f>
        <v>10000</v>
      </c>
      <c r="GJ3" s="24">
        <f>Balance!GJ3</f>
        <v>10000</v>
      </c>
      <c r="GK3" s="30">
        <f>Balance!GK3</f>
        <v>13738</v>
      </c>
      <c r="GL3" s="30">
        <f>Balance!GL3</f>
        <v>10000</v>
      </c>
      <c r="GM3" s="24">
        <f>Balance!GM3</f>
        <v>10000</v>
      </c>
      <c r="GN3" s="30">
        <f>Balance!GN3</f>
        <v>10000</v>
      </c>
      <c r="GO3" s="24">
        <f>Balance!GO3</f>
        <v>10000</v>
      </c>
      <c r="GP3" s="30">
        <f>Balance!GP3</f>
        <v>10000</v>
      </c>
      <c r="GQ3" s="30">
        <f>Balance!GQ3</f>
        <v>10000</v>
      </c>
      <c r="GR3" s="30">
        <f>Balance!GR3</f>
        <v>10000</v>
      </c>
      <c r="GS3" s="24">
        <f>Balance!GS3</f>
        <v>10000</v>
      </c>
      <c r="GT3" s="30">
        <f>Balance!GT3</f>
        <v>10000</v>
      </c>
      <c r="GU3" s="30">
        <f>Balance!GU3</f>
        <v>10000</v>
      </c>
      <c r="GV3" s="24">
        <f>Balance!GV3</f>
        <v>10000</v>
      </c>
      <c r="GW3" s="30">
        <f>Balance!GW3</f>
        <v>13738</v>
      </c>
      <c r="GX3" s="24">
        <f>Balance!GX3</f>
        <v>10000</v>
      </c>
      <c r="GY3" s="30">
        <f>Balance!GY3</f>
        <v>10000</v>
      </c>
      <c r="GZ3" s="30">
        <f>Balance!GZ3</f>
        <v>10000</v>
      </c>
      <c r="HA3" s="30">
        <f>Balance!HA3</f>
        <v>10000</v>
      </c>
      <c r="HB3" s="24">
        <f>Balance!HB3</f>
        <v>10000</v>
      </c>
      <c r="HC3" s="30">
        <f>Balance!HC3</f>
        <v>10000</v>
      </c>
      <c r="HD3" s="30">
        <f>Balance!HD3</f>
        <v>10000</v>
      </c>
      <c r="HE3" s="24">
        <f>Balance!HE3</f>
        <v>10000</v>
      </c>
      <c r="HF3" s="30">
        <f>Balance!HF3</f>
        <v>10000</v>
      </c>
      <c r="HG3" s="30">
        <f>Balance!HG3</f>
        <v>10000</v>
      </c>
      <c r="HH3" s="24">
        <f>Balance!HH3</f>
        <v>10000</v>
      </c>
      <c r="HI3" s="30">
        <f>Balance!HI3</f>
        <v>13738</v>
      </c>
      <c r="HJ3" s="24">
        <f>Balance!HJ3</f>
        <v>10000</v>
      </c>
      <c r="HK3" s="30">
        <f>Balance!HK3</f>
        <v>10000</v>
      </c>
      <c r="HL3" s="30">
        <f>Balance!HL3</f>
        <v>10000</v>
      </c>
      <c r="HM3" s="30">
        <f>Balance!HM3</f>
        <v>10000</v>
      </c>
      <c r="HN3" s="24">
        <f>Balance!HN3</f>
        <v>10000</v>
      </c>
      <c r="HO3" s="30">
        <f>Balance!HO3</f>
        <v>10000</v>
      </c>
      <c r="HP3" s="30">
        <f>Balance!HP3</f>
        <v>10000</v>
      </c>
      <c r="HQ3" s="24">
        <f>Balance!HQ3</f>
        <v>10000</v>
      </c>
      <c r="HR3" s="30">
        <f>Balance!HR3</f>
        <v>10000</v>
      </c>
      <c r="HS3" s="24">
        <f>Balance!HS3</f>
        <v>10000</v>
      </c>
      <c r="HT3" s="30">
        <f>Balance!HT3</f>
        <v>10000</v>
      </c>
      <c r="HU3" s="30">
        <f>Balance!HU3</f>
        <v>13738</v>
      </c>
      <c r="HV3" s="30">
        <f>Balance!HV3</f>
        <v>10000</v>
      </c>
      <c r="HW3" s="24">
        <f>Balance!HW3</f>
        <v>10000</v>
      </c>
      <c r="HX3" s="30">
        <f>Balance!HX3</f>
        <v>10000</v>
      </c>
      <c r="HY3" s="30">
        <f>Balance!HY3</f>
        <v>10000</v>
      </c>
      <c r="HZ3" s="24">
        <f>Balance!HZ3</f>
        <v>10000</v>
      </c>
      <c r="IA3" s="30">
        <f>Balance!IA3</f>
        <v>10000</v>
      </c>
      <c r="IB3" s="30">
        <f>Balance!IB3</f>
        <v>10000</v>
      </c>
      <c r="IC3" s="24">
        <f>Balance!IC3</f>
        <v>10000</v>
      </c>
      <c r="ID3" s="30">
        <f>Balance!ID3</f>
        <v>10000</v>
      </c>
      <c r="IE3" s="24">
        <f>Balance!IE3</f>
        <v>10000</v>
      </c>
      <c r="IF3" s="30">
        <f>Balance!IF3</f>
        <v>10000</v>
      </c>
      <c r="IG3" s="30">
        <f>Balance!IG3</f>
        <v>13738</v>
      </c>
      <c r="IH3" s="30">
        <f>Balance!IH3</f>
        <v>10000</v>
      </c>
      <c r="II3" s="24">
        <f>Balance!II3</f>
        <v>10000</v>
      </c>
      <c r="IJ3" s="30">
        <f>Balance!IJ3</f>
        <v>10000</v>
      </c>
      <c r="IK3" s="30">
        <f>Balance!IK3</f>
        <v>10000</v>
      </c>
      <c r="IL3" s="24">
        <f>Balance!IL3</f>
        <v>10000</v>
      </c>
      <c r="IM3" s="30">
        <f>Balance!IM3</f>
        <v>10000</v>
      </c>
      <c r="IN3" s="24">
        <f>Balance!IN3</f>
        <v>10000</v>
      </c>
      <c r="IO3" s="30">
        <f>Balance!IO3</f>
        <v>10000</v>
      </c>
      <c r="IP3" s="30">
        <f>Balance!IP3</f>
        <v>10000</v>
      </c>
      <c r="IQ3" s="30">
        <f>Balance!IQ3</f>
        <v>10000</v>
      </c>
      <c r="IR3" s="24">
        <f>Balance!IR3</f>
        <v>10000</v>
      </c>
      <c r="IS3" s="30">
        <f>Balance!IS3</f>
        <v>13738</v>
      </c>
      <c r="IT3" s="30">
        <f>Balance!IT3</f>
        <v>10000</v>
      </c>
      <c r="IU3" s="24">
        <f>Balance!IU3</f>
        <v>10000</v>
      </c>
      <c r="IV3" s="30">
        <f>Balance!IV3</f>
        <v>10000</v>
      </c>
      <c r="IW3" s="30">
        <f>Balance!IW3</f>
        <v>10000</v>
      </c>
      <c r="IX3" s="24">
        <f>Balance!IX3</f>
        <v>10000</v>
      </c>
      <c r="IY3" s="30">
        <f>Balance!IY3</f>
        <v>10000</v>
      </c>
      <c r="IZ3" s="24">
        <f>Balance!IZ3</f>
        <v>10000</v>
      </c>
      <c r="JA3" s="30">
        <f>Balance!JA3</f>
        <v>10000</v>
      </c>
      <c r="JB3" s="30">
        <f>Balance!JB3</f>
        <v>10000</v>
      </c>
      <c r="JC3" s="30">
        <f>Balance!JC3</f>
        <v>10000</v>
      </c>
      <c r="JD3" s="24">
        <f>Balance!JD3</f>
        <v>10000</v>
      </c>
      <c r="JE3" s="30">
        <f>Balance!JE3</f>
        <v>13738</v>
      </c>
      <c r="JF3" s="30">
        <f>Balance!JF3</f>
        <v>10000</v>
      </c>
      <c r="JG3" s="24">
        <f>Balance!JG3</f>
        <v>10000</v>
      </c>
      <c r="JH3" s="30">
        <f>Balance!JH3</f>
        <v>10000</v>
      </c>
      <c r="JI3" s="24">
        <f>Balance!JI3</f>
        <v>10000</v>
      </c>
      <c r="JJ3" s="30">
        <f>Balance!JJ3</f>
        <v>10000</v>
      </c>
      <c r="JK3" s="30">
        <f>Balance!JK3</f>
        <v>10000</v>
      </c>
      <c r="JL3" s="30">
        <f>Balance!JL3</f>
        <v>10000</v>
      </c>
      <c r="JM3" s="24">
        <f>Balance!JM3</f>
        <v>10000</v>
      </c>
      <c r="JN3" s="30">
        <f>Balance!JN3</f>
        <v>10000</v>
      </c>
      <c r="JO3" s="30">
        <f>Balance!JO3</f>
        <v>10000</v>
      </c>
      <c r="JP3" s="24">
        <f>Balance!JP3</f>
        <v>10000</v>
      </c>
      <c r="JQ3" s="30">
        <f>Balance!JQ3</f>
        <v>13738</v>
      </c>
      <c r="JR3" s="30">
        <f>Balance!JR3</f>
        <v>10000</v>
      </c>
      <c r="JS3" s="24">
        <f>Balance!JS3</f>
        <v>10000</v>
      </c>
      <c r="JT3" s="30">
        <f>Balance!JT3</f>
        <v>10000</v>
      </c>
      <c r="JU3" s="24">
        <f>Balance!JU3</f>
        <v>10000</v>
      </c>
      <c r="JV3" s="30">
        <f>Balance!JV3</f>
        <v>10000</v>
      </c>
      <c r="JW3" s="30">
        <f>Balance!JW3</f>
        <v>10000</v>
      </c>
      <c r="JX3" s="30">
        <f>Balance!JX3</f>
        <v>10000</v>
      </c>
      <c r="JY3" s="24">
        <f>Balance!JY3</f>
        <v>10000</v>
      </c>
      <c r="JZ3" s="30">
        <f>Balance!JZ3</f>
        <v>10000</v>
      </c>
      <c r="KA3" s="30">
        <f>Balance!KA3</f>
        <v>10000</v>
      </c>
      <c r="KB3" s="24">
        <f>Balance!KB3</f>
        <v>10000</v>
      </c>
      <c r="KC3" s="30">
        <f>Balance!KC3</f>
        <v>13738</v>
      </c>
      <c r="KD3" s="24">
        <f>Balance!KD3</f>
        <v>10000</v>
      </c>
      <c r="KE3" s="30">
        <f>Balance!KE3</f>
        <v>10000</v>
      </c>
      <c r="KF3" s="30">
        <f>Balance!KF3</f>
        <v>10000</v>
      </c>
      <c r="KG3" s="30">
        <f>Balance!KG3</f>
        <v>10000</v>
      </c>
    </row>
    <row r="4" spans="1:293" s="1" customFormat="1" hidden="1">
      <c r="A4" s="194"/>
      <c r="B4" s="39" t="s">
        <v>762</v>
      </c>
      <c r="C4" s="39">
        <v>200</v>
      </c>
      <c r="D4" s="45">
        <f t="shared" si="0"/>
        <v>1006420.42648531</v>
      </c>
      <c r="E4" s="30">
        <f>Balance!E4</f>
        <v>0</v>
      </c>
      <c r="F4" s="30">
        <f>Balance!F4</f>
        <v>0</v>
      </c>
      <c r="G4" s="30">
        <f>Balance!G4</f>
        <v>0</v>
      </c>
      <c r="H4" s="30">
        <f>Balance!H4</f>
        <v>0</v>
      </c>
      <c r="I4" s="30">
        <f>Balance!I4</f>
        <v>0</v>
      </c>
      <c r="J4" s="30">
        <f>Balance!J4</f>
        <v>0</v>
      </c>
      <c r="K4" s="30">
        <f>Balance!K4</f>
        <v>0</v>
      </c>
      <c r="L4" s="30">
        <f>Balance!L4</f>
        <v>0</v>
      </c>
      <c r="M4" s="30">
        <f>Balance!M4</f>
        <v>0</v>
      </c>
      <c r="N4" s="30">
        <f>Balance!N4</f>
        <v>0</v>
      </c>
      <c r="O4" s="30">
        <f>Balance!O4</f>
        <v>0</v>
      </c>
      <c r="P4" s="30">
        <f>Balance!P4</f>
        <v>0</v>
      </c>
      <c r="Q4" s="30">
        <f>Balance!Q4</f>
        <v>0</v>
      </c>
      <c r="R4" s="30">
        <f>Balance!R4</f>
        <v>0</v>
      </c>
      <c r="S4" s="30">
        <f>Balance!S4</f>
        <v>0</v>
      </c>
      <c r="T4" s="30">
        <f>Balance!T4</f>
        <v>0</v>
      </c>
      <c r="U4" s="30">
        <f>Balance!U4</f>
        <v>570.08342159999995</v>
      </c>
      <c r="V4" s="30">
        <f>Balance!V4</f>
        <v>271.27317525000001</v>
      </c>
      <c r="W4" s="30">
        <f>Balance!W4</f>
        <v>0</v>
      </c>
      <c r="X4" s="30">
        <f>Balance!X4</f>
        <v>0</v>
      </c>
      <c r="Y4" s="30">
        <f>Balance!Y4</f>
        <v>30314.040680549999</v>
      </c>
      <c r="Z4" s="30">
        <f>Balance!Z4</f>
        <v>15131.71213059</v>
      </c>
      <c r="AA4" s="30">
        <f>Balance!AA4</f>
        <v>11904.812505960001</v>
      </c>
      <c r="AB4" s="30">
        <f>Balance!AB4</f>
        <v>2200</v>
      </c>
      <c r="AC4" s="30">
        <f>Balance!AC4</f>
        <v>0</v>
      </c>
      <c r="AD4" s="30">
        <f>Balance!AD4</f>
        <v>37714.434874049999</v>
      </c>
      <c r="AE4" s="30">
        <f>Balance!AE4</f>
        <v>0</v>
      </c>
      <c r="AF4" s="30">
        <f>Balance!AF4</f>
        <v>31909.397440799999</v>
      </c>
      <c r="AG4" s="30">
        <f>Balance!AG4</f>
        <v>0</v>
      </c>
      <c r="AH4" s="30">
        <f>Balance!AH4</f>
        <v>0</v>
      </c>
      <c r="AI4" s="30">
        <f>Balance!AI4</f>
        <v>22709.662899999999</v>
      </c>
      <c r="AJ4" s="30">
        <f>Balance!AJ4</f>
        <v>69387.090700000001</v>
      </c>
      <c r="AK4" s="30">
        <f>Balance!AK4</f>
        <v>13561.6985</v>
      </c>
      <c r="AL4" s="30">
        <f>Balance!AL4</f>
        <v>42706.418899999997</v>
      </c>
      <c r="AM4" s="30">
        <f>Balance!AM4</f>
        <v>50249.178999999996</v>
      </c>
      <c r="AN4" s="30">
        <f>Balance!AN4</f>
        <v>92186.647056510003</v>
      </c>
      <c r="AO4" s="30">
        <f>Balance!AO4</f>
        <v>27800.643400000001</v>
      </c>
      <c r="AP4" s="30">
        <f>Balance!AP4</f>
        <v>13789.1041</v>
      </c>
      <c r="AQ4" s="30">
        <f>Balance!AQ4</f>
        <v>5975.3887999999997</v>
      </c>
      <c r="AR4" s="30">
        <f>Balance!AR4</f>
        <v>16019.595300000001</v>
      </c>
      <c r="AS4" s="30">
        <f>Balance!AS4</f>
        <v>6255.7402000000002</v>
      </c>
      <c r="AT4" s="30">
        <f>Balance!AT4</f>
        <v>18450.906200000001</v>
      </c>
      <c r="AU4" s="30">
        <f>Balance!AU4</f>
        <v>6155.6493</v>
      </c>
      <c r="AV4" s="30">
        <f>Balance!AV4</f>
        <v>55531.197500000002</v>
      </c>
      <c r="AW4" s="30">
        <f>Balance!AW4</f>
        <v>86042.490399999995</v>
      </c>
      <c r="AX4" s="30">
        <f>Balance!AX4</f>
        <v>32628.36</v>
      </c>
      <c r="AY4" s="30">
        <f>Balance!AY4</f>
        <v>6516.9</v>
      </c>
      <c r="AZ4" s="30">
        <f>Balance!AZ4</f>
        <v>10043</v>
      </c>
      <c r="BA4" s="30">
        <f>Balance!BA4</f>
        <v>10188</v>
      </c>
      <c r="BB4" s="30">
        <f>Balance!BB4</f>
        <v>18452</v>
      </c>
      <c r="BC4" s="30">
        <f>Balance!BC4</f>
        <v>49662</v>
      </c>
      <c r="BD4" s="30">
        <f>Balance!BD4</f>
        <v>0</v>
      </c>
      <c r="BE4" s="30">
        <f>Balance!BE4</f>
        <v>0</v>
      </c>
      <c r="BF4" s="30">
        <f>Balance!BF4</f>
        <v>0</v>
      </c>
      <c r="BG4" s="30">
        <f>Balance!BG4</f>
        <v>51796</v>
      </c>
      <c r="BH4" s="30">
        <f>Balance!BH4</f>
        <v>4000</v>
      </c>
      <c r="BI4" s="30">
        <f>Balance!BI4</f>
        <v>58005</v>
      </c>
      <c r="BJ4" s="30">
        <f>Balance!BJ4</f>
        <v>52922</v>
      </c>
      <c r="BK4" s="30">
        <f>Balance!BK4</f>
        <v>4000</v>
      </c>
      <c r="BL4" s="30">
        <f>Balance!BL4</f>
        <v>4000</v>
      </c>
      <c r="BM4" s="30">
        <f>Balance!BM4</f>
        <v>47370</v>
      </c>
      <c r="BN4" s="30">
        <f>Balance!BN4</f>
        <v>0</v>
      </c>
      <c r="BO4" s="30">
        <f>Balance!BO4</f>
        <v>0</v>
      </c>
      <c r="BP4" s="198">
        <f>Balance!BP4</f>
        <v>14106</v>
      </c>
      <c r="BQ4" s="30">
        <f>Balance!BQ4</f>
        <v>0</v>
      </c>
      <c r="BR4" s="30">
        <f>Balance!BR4</f>
        <v>20507</v>
      </c>
      <c r="BS4" s="30">
        <f>Balance!BS4</f>
        <v>15000</v>
      </c>
      <c r="BT4" s="30">
        <f>Balance!BT4</f>
        <v>29000</v>
      </c>
      <c r="BU4" s="198">
        <f>Balance!BU4</f>
        <v>40338.333333333299</v>
      </c>
      <c r="BV4" s="30">
        <f>Balance!BV4</f>
        <v>27000</v>
      </c>
      <c r="BW4" s="30">
        <f>Balance!BW4</f>
        <v>13781</v>
      </c>
      <c r="BX4" s="30">
        <f>Balance!BX4</f>
        <v>24000</v>
      </c>
      <c r="BY4" s="30">
        <f>Balance!BY4</f>
        <v>35000</v>
      </c>
      <c r="BZ4" s="30">
        <f>Balance!BZ4</f>
        <v>0</v>
      </c>
      <c r="CA4" s="30">
        <f>Balance!CA4</f>
        <v>0</v>
      </c>
      <c r="CB4" s="30">
        <f>Balance!CB4</f>
        <v>0</v>
      </c>
      <c r="CC4" s="30">
        <f>Balance!CC4</f>
        <v>0</v>
      </c>
      <c r="CD4" s="30">
        <f>Balance!CD4</f>
        <v>0</v>
      </c>
      <c r="CE4" s="30">
        <f>Balance!CE4</f>
        <v>9000</v>
      </c>
      <c r="CF4" s="30">
        <f>Balance!CF4</f>
        <v>49000</v>
      </c>
      <c r="CG4" s="30">
        <f>Balance!CG4</f>
        <v>43000</v>
      </c>
      <c r="CH4" s="30">
        <f>Balance!CH4</f>
        <v>24000</v>
      </c>
      <c r="CI4" s="30">
        <f>Balance!CI4</f>
        <v>4000</v>
      </c>
      <c r="CJ4" s="30">
        <f>Balance!CJ4</f>
        <v>4000</v>
      </c>
      <c r="CK4" s="30">
        <f>Balance!CK4</f>
        <v>4000</v>
      </c>
      <c r="CL4" s="30">
        <f>Balance!CL4</f>
        <v>0</v>
      </c>
      <c r="CM4" s="30">
        <f>Balance!CM4</f>
        <v>0</v>
      </c>
      <c r="CN4" s="30">
        <f>Balance!CN4</f>
        <v>0</v>
      </c>
      <c r="CO4" s="30">
        <f>Balance!CO4</f>
        <v>0</v>
      </c>
      <c r="CP4" s="30">
        <f>Balance!CP4</f>
        <v>0</v>
      </c>
      <c r="CQ4" s="30">
        <f>Balance!CQ4</f>
        <v>8000</v>
      </c>
      <c r="CR4" s="30">
        <f>Balance!CR4</f>
        <v>43333.333333333299</v>
      </c>
      <c r="CS4" s="30">
        <f>Balance!CS4</f>
        <v>33333.333333333299</v>
      </c>
      <c r="CT4" s="30">
        <f>Balance!CT4</f>
        <v>23000</v>
      </c>
      <c r="CU4" s="30">
        <f>Balance!CU4</f>
        <v>13000</v>
      </c>
      <c r="CV4" s="30">
        <f>Balance!CV4</f>
        <v>13000</v>
      </c>
      <c r="CW4" s="30">
        <f>Balance!CW4</f>
        <v>0</v>
      </c>
      <c r="CX4" s="30">
        <f>Balance!CX4</f>
        <v>0</v>
      </c>
      <c r="CY4" s="30">
        <f>Balance!CY4</f>
        <v>0</v>
      </c>
      <c r="CZ4" s="30">
        <f>Balance!CZ4</f>
        <v>0</v>
      </c>
      <c r="DA4" s="30">
        <f>Balance!DA4</f>
        <v>0</v>
      </c>
      <c r="DB4" s="30">
        <f>Balance!DB4</f>
        <v>0</v>
      </c>
      <c r="DC4" s="30">
        <f>Balance!DC4</f>
        <v>8000</v>
      </c>
      <c r="DD4" s="30">
        <f>Balance!DD4</f>
        <v>43333.333333333299</v>
      </c>
      <c r="DE4" s="30">
        <f>Balance!DE4</f>
        <v>33333.333333333299</v>
      </c>
      <c r="DF4" s="30">
        <f>Balance!DF4</f>
        <v>3000</v>
      </c>
      <c r="DG4" s="30">
        <f>Balance!DG4</f>
        <v>13000</v>
      </c>
      <c r="DH4" s="30">
        <f>Balance!DH4</f>
        <v>28333.333333333299</v>
      </c>
      <c r="DI4" s="30">
        <f>Balance!DI4</f>
        <v>5333.3333333333303</v>
      </c>
      <c r="DJ4" s="30">
        <f>Balance!DJ4</f>
        <v>0</v>
      </c>
      <c r="DK4" s="30">
        <f>Balance!DK4</f>
        <v>0</v>
      </c>
      <c r="DL4" s="30">
        <f>Balance!DL4</f>
        <v>0</v>
      </c>
      <c r="DM4" s="30">
        <f>Balance!DM4</f>
        <v>0</v>
      </c>
      <c r="DN4" s="30">
        <f>Balance!DN4</f>
        <v>0</v>
      </c>
      <c r="DO4" s="30">
        <f>Balance!DO4</f>
        <v>9000</v>
      </c>
      <c r="DP4" s="30">
        <f>Balance!DP4</f>
        <v>23000</v>
      </c>
      <c r="DQ4" s="30">
        <f>Balance!DQ4</f>
        <v>23000</v>
      </c>
      <c r="DR4" s="30">
        <f>Balance!DR4</f>
        <v>23000</v>
      </c>
      <c r="DS4" s="30">
        <f>Balance!DS4</f>
        <v>28333.333333333299</v>
      </c>
      <c r="DT4" s="30">
        <f>Balance!DT4</f>
        <v>9090</v>
      </c>
      <c r="DU4" s="30">
        <f>Balance!DU4</f>
        <v>0</v>
      </c>
      <c r="DV4" s="30">
        <f>Balance!DV4</f>
        <v>6000</v>
      </c>
      <c r="DW4" s="30">
        <f>Balance!DW4</f>
        <v>0</v>
      </c>
      <c r="DX4" s="30">
        <f>Balance!DX4</f>
        <v>0</v>
      </c>
      <c r="DY4" s="30">
        <f>Balance!DY4</f>
        <v>0</v>
      </c>
      <c r="DZ4" s="30">
        <f>Balance!DZ4</f>
        <v>0</v>
      </c>
      <c r="EA4" s="30">
        <f>Balance!EA4</f>
        <v>8000</v>
      </c>
      <c r="EB4" s="30">
        <f>Balance!EB4</f>
        <v>23000</v>
      </c>
      <c r="EC4" s="30">
        <f>Balance!EC4</f>
        <v>28000</v>
      </c>
      <c r="ED4" s="30">
        <f>Balance!ED4</f>
        <v>3000</v>
      </c>
      <c r="EE4" s="30">
        <f>Balance!EE4</f>
        <v>15333.333333333299</v>
      </c>
      <c r="EF4" s="30">
        <f>Balance!EF4</f>
        <v>15333.333333333299</v>
      </c>
      <c r="EG4" s="30">
        <f>Balance!EG4</f>
        <v>0</v>
      </c>
      <c r="EH4" s="30">
        <f>Balance!EH4</f>
        <v>0</v>
      </c>
      <c r="EI4" s="30">
        <f>Balance!EI4</f>
        <v>0</v>
      </c>
      <c r="EJ4" s="30">
        <f>Balance!EJ4</f>
        <v>0</v>
      </c>
      <c r="EK4" s="30">
        <f>Balance!EK4</f>
        <v>0</v>
      </c>
      <c r="EL4" s="30">
        <f>Balance!EL4</f>
        <v>0</v>
      </c>
      <c r="EM4" s="30">
        <f>Balance!EM4</f>
        <v>5000</v>
      </c>
      <c r="EN4" s="30">
        <f>Balance!EN4</f>
        <v>23000</v>
      </c>
      <c r="EO4" s="30">
        <f>Balance!EO4</f>
        <v>5570.45</v>
      </c>
      <c r="EP4" s="30">
        <f>Balance!EP4</f>
        <v>15963</v>
      </c>
      <c r="EQ4" s="30">
        <f>Balance!EQ4</f>
        <v>10000</v>
      </c>
      <c r="ER4" s="30">
        <f>Balance!ER4</f>
        <v>33664</v>
      </c>
      <c r="ES4" s="30">
        <f>Balance!ES4</f>
        <v>23664</v>
      </c>
      <c r="ET4" s="30">
        <f>Balance!ET4</f>
        <v>23664</v>
      </c>
      <c r="EU4" s="30">
        <f>Balance!EU4</f>
        <v>0</v>
      </c>
      <c r="EV4" s="30">
        <f>Balance!EV4</f>
        <v>0</v>
      </c>
      <c r="EW4" s="30">
        <f>Balance!EW4</f>
        <v>0</v>
      </c>
      <c r="EX4" s="30">
        <f>Balance!EX4</f>
        <v>0</v>
      </c>
      <c r="EY4" s="30">
        <f>Balance!EY4</f>
        <v>5000</v>
      </c>
      <c r="EZ4" s="30">
        <f>Balance!EZ4</f>
        <v>33664</v>
      </c>
      <c r="FA4" s="30">
        <f>Balance!FA4</f>
        <v>41772</v>
      </c>
      <c r="FB4" s="30">
        <f>Balance!FB4</f>
        <v>23664</v>
      </c>
      <c r="FC4" s="30">
        <f>Balance!FC4</f>
        <v>3000</v>
      </c>
      <c r="FD4" s="30">
        <f>Balance!FD4</f>
        <v>32278.739999999991</v>
      </c>
      <c r="FE4" s="30">
        <f>Balance!FE4</f>
        <v>38283</v>
      </c>
      <c r="FF4" s="30">
        <f>Balance!FF4</f>
        <v>15000</v>
      </c>
      <c r="FG4" s="30">
        <f>Balance!FG4</f>
        <v>20000</v>
      </c>
      <c r="FH4" s="30">
        <f>Balance!FH4</f>
        <v>9000</v>
      </c>
      <c r="FI4" s="30">
        <f>Balance!FI4</f>
        <v>0</v>
      </c>
      <c r="FJ4" s="30">
        <f>Balance!FJ4</f>
        <v>0</v>
      </c>
      <c r="FK4" s="30">
        <f>Balance!FK4</f>
        <v>1500</v>
      </c>
      <c r="FL4" s="30">
        <f>Balance!FL4</f>
        <v>1500</v>
      </c>
      <c r="FM4" s="30">
        <f>Balance!FM4</f>
        <v>6500</v>
      </c>
      <c r="FN4" s="30">
        <f>Balance!FN4</f>
        <v>12000</v>
      </c>
      <c r="FO4" s="30">
        <f>Balance!FO4</f>
        <v>12000</v>
      </c>
      <c r="FP4" s="30">
        <f>Balance!FP4</f>
        <v>8000</v>
      </c>
      <c r="FQ4" s="30">
        <f>Balance!FQ4</f>
        <v>10000</v>
      </c>
      <c r="FR4" s="30">
        <f>Balance!FR4</f>
        <v>15000</v>
      </c>
      <c r="FS4" s="30">
        <f>Balance!FS4</f>
        <v>20000</v>
      </c>
      <c r="FT4" s="30">
        <f>Balance!FT4</f>
        <v>9000</v>
      </c>
      <c r="FU4" s="30">
        <f>Balance!FU4</f>
        <v>0</v>
      </c>
      <c r="FV4" s="30">
        <f>Balance!FV4</f>
        <v>0</v>
      </c>
      <c r="FW4" s="30">
        <f>Balance!FW4</f>
        <v>1500</v>
      </c>
      <c r="FX4" s="30">
        <f>Balance!FX4</f>
        <v>11500</v>
      </c>
      <c r="FY4" s="30">
        <f>Balance!FY4</f>
        <v>16500</v>
      </c>
      <c r="FZ4" s="30">
        <f>Balance!FZ4</f>
        <v>32000</v>
      </c>
      <c r="GA4" s="30">
        <f>Balance!GA4</f>
        <v>12000</v>
      </c>
      <c r="GB4" s="30">
        <f>Balance!GB4</f>
        <v>8000</v>
      </c>
      <c r="GC4" s="30">
        <f>Balance!GC4</f>
        <v>10000</v>
      </c>
      <c r="GD4" s="30">
        <f>Balance!GD4</f>
        <v>15000</v>
      </c>
      <c r="GE4" s="30">
        <f>Balance!GE4</f>
        <v>20000</v>
      </c>
      <c r="GF4" s="30">
        <f>Balance!GF4</f>
        <v>9000</v>
      </c>
      <c r="GG4" s="30">
        <f>Balance!GG4</f>
        <v>0</v>
      </c>
      <c r="GH4" s="30">
        <f>Balance!GH4</f>
        <v>0</v>
      </c>
      <c r="GI4" s="30">
        <f>Balance!GI4</f>
        <v>1500</v>
      </c>
      <c r="GJ4" s="30">
        <f>Balance!GJ4</f>
        <v>11500</v>
      </c>
      <c r="GK4" s="30">
        <f>Balance!GK4</f>
        <v>16500</v>
      </c>
      <c r="GL4" s="30">
        <f>Balance!GL4</f>
        <v>32000</v>
      </c>
      <c r="GM4" s="30">
        <f>Balance!GM4</f>
        <v>12000</v>
      </c>
      <c r="GN4" s="30">
        <f>Balance!GN4</f>
        <v>8000</v>
      </c>
      <c r="GO4" s="30">
        <f>Balance!GO4</f>
        <v>10000</v>
      </c>
      <c r="GP4" s="30">
        <f>Balance!GP4</f>
        <v>15000</v>
      </c>
      <c r="GQ4" s="30">
        <f>Balance!GQ4</f>
        <v>20000</v>
      </c>
      <c r="GR4" s="30">
        <f>Balance!GR4</f>
        <v>9000</v>
      </c>
      <c r="GS4" s="30">
        <f>Balance!GS4</f>
        <v>0</v>
      </c>
      <c r="GT4" s="30">
        <f>Balance!GT4</f>
        <v>0</v>
      </c>
      <c r="GU4" s="30">
        <f>Balance!GU4</f>
        <v>1500</v>
      </c>
      <c r="GV4" s="30">
        <f>Balance!GV4</f>
        <v>11500</v>
      </c>
      <c r="GW4" s="30">
        <f>Balance!GW4</f>
        <v>16500</v>
      </c>
      <c r="GX4" s="30">
        <f>Balance!GX4</f>
        <v>32000</v>
      </c>
      <c r="GY4" s="30">
        <f>Balance!GY4</f>
        <v>12000</v>
      </c>
      <c r="GZ4" s="30">
        <f>Balance!GZ4</f>
        <v>8000</v>
      </c>
      <c r="HA4" s="30">
        <f>Balance!HA4</f>
        <v>10000</v>
      </c>
      <c r="HB4" s="30">
        <f>Balance!HB4</f>
        <v>15000</v>
      </c>
      <c r="HC4" s="30">
        <f>Balance!HC4</f>
        <v>20000</v>
      </c>
      <c r="HD4" s="30">
        <f>Balance!HD4</f>
        <v>9000</v>
      </c>
      <c r="HE4" s="30">
        <f>Balance!HE4</f>
        <v>0</v>
      </c>
      <c r="HF4" s="30">
        <f>Balance!HF4</f>
        <v>0</v>
      </c>
      <c r="HG4" s="30">
        <f>Balance!HG4</f>
        <v>1500</v>
      </c>
      <c r="HH4" s="30">
        <f>Balance!HH4</f>
        <v>11500</v>
      </c>
      <c r="HI4" s="30">
        <f>Balance!HI4</f>
        <v>16500</v>
      </c>
      <c r="HJ4" s="30">
        <f>Balance!HJ4</f>
        <v>32000</v>
      </c>
      <c r="HK4" s="30">
        <f>Balance!HK4</f>
        <v>12000</v>
      </c>
      <c r="HL4" s="30">
        <f>Balance!HL4</f>
        <v>8000</v>
      </c>
      <c r="HM4" s="30">
        <f>Balance!HM4</f>
        <v>10000</v>
      </c>
      <c r="HN4" s="30">
        <f>Balance!HN4</f>
        <v>15000</v>
      </c>
      <c r="HO4" s="30">
        <f>Balance!HO4</f>
        <v>20000</v>
      </c>
      <c r="HP4" s="30">
        <f>Balance!HP4</f>
        <v>9000</v>
      </c>
      <c r="HQ4" s="30">
        <f>Balance!HQ4</f>
        <v>0</v>
      </c>
      <c r="HR4" s="30">
        <f>Balance!HR4</f>
        <v>0</v>
      </c>
      <c r="HS4" s="30">
        <f>Balance!HS4</f>
        <v>1500</v>
      </c>
      <c r="HT4" s="30">
        <f>Balance!HT4</f>
        <v>11500</v>
      </c>
      <c r="HU4" s="30">
        <f>Balance!HU4</f>
        <v>16500</v>
      </c>
      <c r="HV4" s="30">
        <f>Balance!HV4</f>
        <v>32000</v>
      </c>
      <c r="HW4" s="30">
        <f>Balance!HW4</f>
        <v>12000</v>
      </c>
      <c r="HX4" s="30">
        <f>Balance!HX4</f>
        <v>8000</v>
      </c>
      <c r="HY4" s="30">
        <f>Balance!HY4</f>
        <v>10000</v>
      </c>
      <c r="HZ4" s="30">
        <f>Balance!HZ4</f>
        <v>15000</v>
      </c>
      <c r="IA4" s="30">
        <f>Balance!IA4</f>
        <v>20000</v>
      </c>
      <c r="IB4" s="30">
        <f>Balance!IB4</f>
        <v>9000</v>
      </c>
      <c r="IC4" s="30">
        <f>Balance!IC4</f>
        <v>0</v>
      </c>
      <c r="ID4" s="30">
        <f>Balance!ID4</f>
        <v>0</v>
      </c>
      <c r="IE4" s="30">
        <f>Balance!IE4</f>
        <v>1500</v>
      </c>
      <c r="IF4" s="30">
        <f>Balance!IF4</f>
        <v>11500</v>
      </c>
      <c r="IG4" s="30">
        <f>Balance!IG4</f>
        <v>16500</v>
      </c>
      <c r="IH4" s="30">
        <f>Balance!IH4</f>
        <v>32000</v>
      </c>
      <c r="II4" s="30">
        <f>Balance!II4</f>
        <v>12000</v>
      </c>
      <c r="IJ4" s="30">
        <f>Balance!IJ4</f>
        <v>8000</v>
      </c>
      <c r="IK4" s="30">
        <f>Balance!IK4</f>
        <v>10000</v>
      </c>
      <c r="IL4" s="30">
        <f>Balance!IL4</f>
        <v>15000</v>
      </c>
      <c r="IM4" s="30">
        <f>Balance!IM4</f>
        <v>20000</v>
      </c>
      <c r="IN4" s="30">
        <f>Balance!IN4</f>
        <v>9000</v>
      </c>
      <c r="IO4" s="30">
        <f>Balance!IO4</f>
        <v>0</v>
      </c>
      <c r="IP4" s="30">
        <f>Balance!IP4</f>
        <v>0</v>
      </c>
      <c r="IQ4" s="30">
        <f>Balance!IQ4</f>
        <v>1500</v>
      </c>
      <c r="IR4" s="30">
        <f>Balance!IR4</f>
        <v>11500</v>
      </c>
      <c r="IS4" s="30">
        <f>Balance!IS4</f>
        <v>16500</v>
      </c>
      <c r="IT4" s="30">
        <f>Balance!IT4</f>
        <v>32000</v>
      </c>
      <c r="IU4" s="30">
        <f>Balance!IU4</f>
        <v>12000</v>
      </c>
      <c r="IV4" s="30">
        <f>Balance!IV4</f>
        <v>8000</v>
      </c>
      <c r="IW4" s="30">
        <f>Balance!IW4</f>
        <v>10000</v>
      </c>
      <c r="IX4" s="30">
        <f>Balance!IX4</f>
        <v>15000</v>
      </c>
      <c r="IY4" s="30">
        <f>Balance!IY4</f>
        <v>20000</v>
      </c>
      <c r="IZ4" s="30">
        <f>Balance!IZ4</f>
        <v>9000</v>
      </c>
      <c r="JA4" s="30">
        <f>Balance!JA4</f>
        <v>0</v>
      </c>
      <c r="JB4" s="30">
        <f>Balance!JB4</f>
        <v>0</v>
      </c>
      <c r="JC4" s="30">
        <f>Balance!JC4</f>
        <v>1500</v>
      </c>
      <c r="JD4" s="30">
        <f>Balance!JD4</f>
        <v>11500</v>
      </c>
      <c r="JE4" s="30">
        <f>Balance!JE4</f>
        <v>16500</v>
      </c>
      <c r="JF4" s="30">
        <f>Balance!JF4</f>
        <v>32000</v>
      </c>
      <c r="JG4" s="30">
        <f>Balance!JG4</f>
        <v>12000</v>
      </c>
      <c r="JH4" s="30">
        <f>Balance!JH4</f>
        <v>8000</v>
      </c>
      <c r="JI4" s="30">
        <f>Balance!JI4</f>
        <v>10000</v>
      </c>
      <c r="JJ4" s="30">
        <f>Balance!JJ4</f>
        <v>15000</v>
      </c>
      <c r="JK4" s="30">
        <f>Balance!JK4</f>
        <v>20000</v>
      </c>
      <c r="JL4" s="30">
        <f>Balance!JL4</f>
        <v>9000</v>
      </c>
      <c r="JM4" s="30">
        <f>Balance!JM4</f>
        <v>0</v>
      </c>
      <c r="JN4" s="30">
        <f>Balance!JN4</f>
        <v>0</v>
      </c>
      <c r="JO4" s="30">
        <f>Balance!JO4</f>
        <v>1500</v>
      </c>
      <c r="JP4" s="30">
        <f>Balance!JP4</f>
        <v>11500</v>
      </c>
      <c r="JQ4" s="30">
        <f>Balance!JQ4</f>
        <v>16500</v>
      </c>
      <c r="JR4" s="30">
        <f>Balance!JR4</f>
        <v>32000</v>
      </c>
      <c r="JS4" s="30">
        <f>Balance!JS4</f>
        <v>12000</v>
      </c>
      <c r="JT4" s="30">
        <f>Balance!JT4</f>
        <v>8000</v>
      </c>
      <c r="JU4" s="30">
        <f>Balance!JU4</f>
        <v>10000</v>
      </c>
      <c r="JV4" s="30">
        <f>Balance!JV4</f>
        <v>15000</v>
      </c>
      <c r="JW4" s="30">
        <f>Balance!JW4</f>
        <v>20000</v>
      </c>
      <c r="JX4" s="30">
        <f>Balance!JX4</f>
        <v>9000</v>
      </c>
      <c r="JY4" s="30">
        <f>Balance!JY4</f>
        <v>0</v>
      </c>
      <c r="JZ4" s="30">
        <f>Balance!JZ4</f>
        <v>0</v>
      </c>
      <c r="KA4" s="30">
        <f>Balance!KA4</f>
        <v>1500</v>
      </c>
      <c r="KB4" s="30">
        <f>Balance!KB4</f>
        <v>11500</v>
      </c>
      <c r="KC4" s="30">
        <f>Balance!KC4</f>
        <v>16500</v>
      </c>
      <c r="KD4" s="30">
        <f>Balance!KD4</f>
        <v>32000</v>
      </c>
      <c r="KE4" s="30">
        <f>Balance!KE4</f>
        <v>12000</v>
      </c>
      <c r="KF4" s="30">
        <f>Balance!KF4</f>
        <v>8000</v>
      </c>
      <c r="KG4" s="30">
        <f>Balance!KG4</f>
        <v>10000</v>
      </c>
    </row>
    <row r="5" spans="1:293" s="1" customFormat="1" hidden="1">
      <c r="A5" s="194"/>
      <c r="B5" s="39" t="s">
        <v>118</v>
      </c>
      <c r="C5" s="39">
        <v>300</v>
      </c>
      <c r="D5" s="45">
        <f t="shared" si="0"/>
        <v>1775113.494674748</v>
      </c>
      <c r="E5" s="30">
        <f>Balance!E5</f>
        <v>49440.139500064091</v>
      </c>
      <c r="F5" s="30">
        <f>Balance!F5</f>
        <v>20195.52392879306</v>
      </c>
      <c r="G5" s="30">
        <f>Balance!G5</f>
        <v>21139.908920178881</v>
      </c>
      <c r="H5" s="30">
        <f>Balance!H5</f>
        <v>20794.458820332467</v>
      </c>
      <c r="I5" s="30">
        <f>Balance!I5</f>
        <v>28066.483859541531</v>
      </c>
      <c r="J5" s="30">
        <f>Balance!J5</f>
        <v>24242.23289467641</v>
      </c>
      <c r="K5" s="24">
        <f>Balance!K5</f>
        <v>27256.976535457932</v>
      </c>
      <c r="L5" s="24">
        <f>Balance!L5</f>
        <v>22474.92461472928</v>
      </c>
      <c r="M5" s="24">
        <f>Balance!M5</f>
        <v>27768.699104482588</v>
      </c>
      <c r="N5" s="24">
        <f>Balance!N5</f>
        <v>23756.210293519991</v>
      </c>
      <c r="O5" s="24">
        <f>Balance!O5</f>
        <v>25069.052661980422</v>
      </c>
      <c r="P5" s="24">
        <f>Balance!P5</f>
        <v>26610.009265724453</v>
      </c>
      <c r="Q5" s="24">
        <f>Balance!Q5</f>
        <v>25601.545915210361</v>
      </c>
      <c r="R5" s="24">
        <f>Balance!R5</f>
        <v>23992.950244560627</v>
      </c>
      <c r="S5" s="24">
        <f>Balance!S5</f>
        <v>26606.606627065285</v>
      </c>
      <c r="T5" s="24">
        <f>Balance!T5</f>
        <v>31965.739425724962</v>
      </c>
      <c r="U5" s="24">
        <f>Balance!U5</f>
        <v>25198.301961555611</v>
      </c>
      <c r="V5" s="24">
        <f>Balance!V5</f>
        <v>27166.245278020811</v>
      </c>
      <c r="W5" s="24">
        <f>Balance!W5</f>
        <v>29638.279147891313</v>
      </c>
      <c r="X5" s="24">
        <f>Balance!X5</f>
        <v>27978.489746695228</v>
      </c>
      <c r="Y5" s="24">
        <f>Balance!Y5</f>
        <v>27296.94248630423</v>
      </c>
      <c r="Z5" s="24">
        <f>Balance!Z5</f>
        <v>27028.721556692042</v>
      </c>
      <c r="AA5" s="24">
        <f>Balance!AA5</f>
        <v>30333.48472954836</v>
      </c>
      <c r="AB5" s="24">
        <f>Balance!AB5</f>
        <v>31471.312162427523</v>
      </c>
      <c r="AC5" s="24">
        <f>Balance!AC5</f>
        <v>31518.022855763309</v>
      </c>
      <c r="AD5" s="24">
        <f>Balance!AD5</f>
        <v>30966.652381441239</v>
      </c>
      <c r="AE5" s="24">
        <f>Balance!AE5</f>
        <v>29005.870082883266</v>
      </c>
      <c r="AF5" s="24">
        <f>Balance!AF5</f>
        <v>30592.92686641715</v>
      </c>
      <c r="AG5" s="24">
        <f>Balance!AG5</f>
        <v>31050.680277375777</v>
      </c>
      <c r="AH5" s="24">
        <f>Balance!AH5</f>
        <v>30418.936387772126</v>
      </c>
      <c r="AI5" s="24">
        <f>Balance!AI5</f>
        <v>30100.804171382602</v>
      </c>
      <c r="AJ5" s="24">
        <f>Balance!AJ5</f>
        <v>30637.18225425775</v>
      </c>
      <c r="AK5" s="24">
        <f>Balance!AK5</f>
        <v>28906.374899809602</v>
      </c>
      <c r="AL5" s="24">
        <f>Balance!AL5</f>
        <v>27464.14382053919</v>
      </c>
      <c r="AM5" s="24">
        <f>Balance!AM5</f>
        <v>32396.354915332122</v>
      </c>
      <c r="AN5" s="24">
        <f>Balance!AN5</f>
        <v>30921.353513075112</v>
      </c>
      <c r="AO5" s="24">
        <f>Balance!AO5</f>
        <v>34510.149494620084</v>
      </c>
      <c r="AP5" s="24">
        <f>Balance!AP5</f>
        <v>30971.980454728979</v>
      </c>
      <c r="AQ5" s="24">
        <f>Balance!AQ5</f>
        <v>31250.909019337956</v>
      </c>
      <c r="AR5" s="24">
        <f>Balance!AR5</f>
        <v>30574.595755680599</v>
      </c>
      <c r="AS5" s="24">
        <f>Balance!AS5</f>
        <v>30269.204622395624</v>
      </c>
      <c r="AT5" s="24">
        <f>Balance!AT5</f>
        <v>30876.019838122062</v>
      </c>
      <c r="AU5" s="24">
        <f>Balance!AU5</f>
        <v>31035.757659112318</v>
      </c>
      <c r="AV5" s="24">
        <f>Balance!AV5</f>
        <v>31315.483252657705</v>
      </c>
      <c r="AW5" s="24">
        <f>Balance!AW5</f>
        <v>29537.190747837096</v>
      </c>
      <c r="AX5" s="24">
        <f>Balance!AX5</f>
        <v>31792.660824066097</v>
      </c>
      <c r="AY5" s="24">
        <f>Balance!AY5</f>
        <v>31543.772599999997</v>
      </c>
      <c r="AZ5" s="24">
        <f>Balance!AZ5</f>
        <v>31165.312600000001</v>
      </c>
      <c r="BA5" s="24">
        <f>Balance!BA5</f>
        <v>31854.222600000001</v>
      </c>
      <c r="BB5" s="24">
        <f>Balance!BB5</f>
        <v>31069.247999999996</v>
      </c>
      <c r="BC5" s="24">
        <f>Balance!BC5</f>
        <v>31311.741488888889</v>
      </c>
      <c r="BD5" s="24">
        <f>Balance!BD5</f>
        <v>32023.113807407408</v>
      </c>
      <c r="BE5" s="24">
        <f>Balance!BE5</f>
        <v>33991.969335802467</v>
      </c>
      <c r="BF5" s="24">
        <f>Balance!BF5</f>
        <v>30547.850770946501</v>
      </c>
      <c r="BG5" s="24">
        <f>Balance!BG5</f>
        <v>27519.596240657062</v>
      </c>
      <c r="BH5" s="24">
        <f>Balance!BH5</f>
        <v>27701.634511430821</v>
      </c>
      <c r="BI5" s="24">
        <f>Balance!BI5</f>
        <v>28002.383192591649</v>
      </c>
      <c r="BJ5" s="24">
        <f>Balance!BJ5</f>
        <v>27916.55575123824</v>
      </c>
      <c r="BK5" s="24">
        <f>Balance!BK5</f>
        <v>27753.200000000001</v>
      </c>
      <c r="BL5" s="24">
        <f>Balance!BL5</f>
        <v>27753.200000000001</v>
      </c>
      <c r="BM5" s="24">
        <f>Balance!BM5</f>
        <v>27753.200000000001</v>
      </c>
      <c r="BN5" s="24">
        <f>Balance!BN5</f>
        <v>27753.200000000001</v>
      </c>
      <c r="BO5" s="24">
        <f>Balance!BO5</f>
        <v>27753.200000000001</v>
      </c>
      <c r="BP5" s="199">
        <f>Balance!BP5</f>
        <v>27753.200000000001</v>
      </c>
      <c r="BQ5" s="24">
        <f>Balance!BQ5</f>
        <v>25836.2</v>
      </c>
      <c r="BR5" s="24">
        <f>Balance!BR5</f>
        <v>25336.2</v>
      </c>
      <c r="BS5" s="24">
        <f>Balance!BS5</f>
        <v>25336.2</v>
      </c>
      <c r="BT5" s="24">
        <f>Balance!BT5</f>
        <v>25336.2</v>
      </c>
      <c r="BU5" s="199">
        <f>Balance!BU5</f>
        <v>25336.2</v>
      </c>
      <c r="BV5" s="24">
        <f>Balance!BV5</f>
        <v>25336.2</v>
      </c>
      <c r="BW5" s="24">
        <f>Balance!BW5</f>
        <v>25223.200000000001</v>
      </c>
      <c r="BX5" s="24">
        <f>Balance!BX5</f>
        <v>25223.200000000001</v>
      </c>
      <c r="BY5" s="24">
        <f>Balance!BY5</f>
        <v>25223.200000000001</v>
      </c>
      <c r="BZ5" s="24">
        <f>Balance!BZ5</f>
        <v>25223.200000000001</v>
      </c>
      <c r="CA5" s="24">
        <f>Balance!CA5</f>
        <v>25223.200000000001</v>
      </c>
      <c r="CB5" s="24">
        <f>Balance!CB5</f>
        <v>25223.200000000001</v>
      </c>
      <c r="CC5" s="24">
        <f>Balance!CC5</f>
        <v>25223.200000000001</v>
      </c>
      <c r="CD5" s="24">
        <f>Balance!CD5</f>
        <v>25223.200000000001</v>
      </c>
      <c r="CE5" s="24">
        <f>Balance!CE5</f>
        <v>25223.200000000001</v>
      </c>
      <c r="CF5" s="24">
        <f>Balance!CF5</f>
        <v>25223.200000000001</v>
      </c>
      <c r="CG5" s="24">
        <f>Balance!CG5</f>
        <v>25223.200000000001</v>
      </c>
      <c r="CH5" s="24">
        <f>Balance!CH5</f>
        <v>25223.200000000001</v>
      </c>
      <c r="CI5" s="24">
        <f>Balance!CI5</f>
        <v>25162.2</v>
      </c>
      <c r="CJ5" s="24">
        <f>Balance!CJ5</f>
        <v>25162.2</v>
      </c>
      <c r="CK5" s="24">
        <f>Balance!CK5</f>
        <v>25162.2</v>
      </c>
      <c r="CL5" s="24">
        <f>Balance!CL5</f>
        <v>25162.2</v>
      </c>
      <c r="CM5" s="24">
        <f>Balance!CM5</f>
        <v>25162.2</v>
      </c>
      <c r="CN5" s="24">
        <f>Balance!CN5</f>
        <v>25162.2</v>
      </c>
      <c r="CO5" s="24">
        <f>Balance!CO5</f>
        <v>25162.2</v>
      </c>
      <c r="CP5" s="24">
        <f>Balance!CP5</f>
        <v>25162.2</v>
      </c>
      <c r="CQ5" s="24">
        <f>Balance!CQ5</f>
        <v>25162.2</v>
      </c>
      <c r="CR5" s="24">
        <f>Balance!CR5</f>
        <v>25162.2</v>
      </c>
      <c r="CS5" s="24">
        <f>Balance!CS5</f>
        <v>25162.2</v>
      </c>
      <c r="CT5" s="24">
        <f>Balance!CT5</f>
        <v>25162.2</v>
      </c>
      <c r="CU5" s="24">
        <f>Balance!CU5</f>
        <v>25170.2</v>
      </c>
      <c r="CV5" s="24">
        <f>Balance!CV5</f>
        <v>25170.2</v>
      </c>
      <c r="CW5" s="24">
        <f>Balance!CW5</f>
        <v>25170.2</v>
      </c>
      <c r="CX5" s="24">
        <f>Balance!CX5</f>
        <v>25170.2</v>
      </c>
      <c r="CY5" s="24">
        <f>Balance!CY5</f>
        <v>25170.2</v>
      </c>
      <c r="CZ5" s="24">
        <f>Balance!CZ5</f>
        <v>25170.2</v>
      </c>
      <c r="DA5" s="24">
        <f>Balance!DA5</f>
        <v>25170.2</v>
      </c>
      <c r="DB5" s="24">
        <f>Balance!DB5</f>
        <v>25170.2</v>
      </c>
      <c r="DC5" s="24">
        <f>Balance!DC5</f>
        <v>25170.2</v>
      </c>
      <c r="DD5" s="24">
        <f>Balance!DD5</f>
        <v>25170.2</v>
      </c>
      <c r="DE5" s="24">
        <f>Balance!DE5</f>
        <v>25170.2</v>
      </c>
      <c r="DF5" s="24">
        <f>Balance!DF5</f>
        <v>25170.2</v>
      </c>
      <c r="DG5" s="24">
        <f>Balance!DG5</f>
        <v>25255.200000000001</v>
      </c>
      <c r="DH5" s="24">
        <f>Balance!DH5</f>
        <v>25255.200000000001</v>
      </c>
      <c r="DI5" s="24">
        <f>Balance!DI5</f>
        <v>21784.23</v>
      </c>
      <c r="DJ5" s="24">
        <f>Balance!DJ5</f>
        <v>21784.23</v>
      </c>
      <c r="DK5" s="24">
        <f>Balance!DK5</f>
        <v>22004.23</v>
      </c>
      <c r="DL5" s="24">
        <f>Balance!DL5</f>
        <v>22004.23</v>
      </c>
      <c r="DM5" s="24">
        <f>Balance!DM5</f>
        <v>22004.23</v>
      </c>
      <c r="DN5" s="24">
        <f>Balance!DN5</f>
        <v>22004.23</v>
      </c>
      <c r="DO5" s="24">
        <f>Balance!DO5</f>
        <v>22004.23</v>
      </c>
      <c r="DP5" s="24">
        <f>Balance!DP5</f>
        <v>22004.23</v>
      </c>
      <c r="DQ5" s="24">
        <f>Balance!DQ5</f>
        <v>22004.23</v>
      </c>
      <c r="DR5" s="24">
        <f>Balance!DR5</f>
        <v>22004.23</v>
      </c>
      <c r="DS5" s="24">
        <f>Balance!DS5</f>
        <v>22099.23</v>
      </c>
      <c r="DT5" s="24">
        <f>Balance!DT5</f>
        <v>22099.23</v>
      </c>
      <c r="DU5" s="24">
        <f>Balance!DU5</f>
        <v>22099.23</v>
      </c>
      <c r="DV5" s="24">
        <f>Balance!DV5</f>
        <v>22099.23</v>
      </c>
      <c r="DW5" s="24">
        <f>Balance!DW5</f>
        <v>22099.23</v>
      </c>
      <c r="DX5" s="24">
        <f>Balance!DX5</f>
        <v>22099.23</v>
      </c>
      <c r="DY5" s="24">
        <f>Balance!DY5</f>
        <v>22099.23</v>
      </c>
      <c r="DZ5" s="24">
        <f>Balance!DZ5</f>
        <v>22099.23</v>
      </c>
      <c r="EA5" s="24">
        <f>Balance!EA5</f>
        <v>22099.23</v>
      </c>
      <c r="EB5" s="24">
        <f>Balance!EB5</f>
        <v>22099.23</v>
      </c>
      <c r="EC5" s="24">
        <f>Balance!EC5</f>
        <v>22099.23</v>
      </c>
      <c r="ED5" s="24">
        <f>Balance!ED5</f>
        <v>22099.23</v>
      </c>
      <c r="EE5" s="24">
        <f>Balance!EE5</f>
        <v>22198.23</v>
      </c>
      <c r="EF5" s="24">
        <f>Balance!EF5</f>
        <v>22198.23</v>
      </c>
      <c r="EG5" s="24">
        <f>Balance!EG5</f>
        <v>22198.23</v>
      </c>
      <c r="EH5" s="24">
        <f>Balance!EH5</f>
        <v>22198.23</v>
      </c>
      <c r="EI5" s="24">
        <f>Balance!EI5</f>
        <v>22198.23</v>
      </c>
      <c r="EJ5" s="24">
        <f>Balance!EJ5</f>
        <v>22198.23</v>
      </c>
      <c r="EK5" s="24">
        <f>Balance!EK5</f>
        <v>22198.23</v>
      </c>
      <c r="EL5" s="24">
        <f>Balance!EL5</f>
        <v>22198.23</v>
      </c>
      <c r="EM5" s="24">
        <f>Balance!EM5</f>
        <v>22198.23</v>
      </c>
      <c r="EN5" s="24">
        <f>Balance!EN5</f>
        <v>22198.23</v>
      </c>
      <c r="EO5" s="24">
        <f>Balance!EO5</f>
        <v>22198.23</v>
      </c>
      <c r="EP5" s="24">
        <f>Balance!EP5</f>
        <v>22198.23</v>
      </c>
      <c r="EQ5" s="24">
        <f>Balance!EQ5</f>
        <v>22294.23</v>
      </c>
      <c r="ER5" s="24">
        <f>Balance!ER5</f>
        <v>22294.23</v>
      </c>
      <c r="ES5" s="24">
        <f>Balance!ES5</f>
        <v>22294.23</v>
      </c>
      <c r="ET5" s="24">
        <f>Balance!ET5</f>
        <v>22294.23</v>
      </c>
      <c r="EU5" s="24">
        <f>Balance!EU5</f>
        <v>22294.23</v>
      </c>
      <c r="EV5" s="24">
        <f>Balance!EV5</f>
        <v>22294.23</v>
      </c>
      <c r="EW5" s="24">
        <f>Balance!EW5</f>
        <v>22294.23</v>
      </c>
      <c r="EX5" s="24">
        <f>Balance!EX5</f>
        <v>22294.23</v>
      </c>
      <c r="EY5" s="24">
        <f>Balance!EY5</f>
        <v>22294.23</v>
      </c>
      <c r="EZ5" s="24">
        <f>Balance!EZ5</f>
        <v>22294.23</v>
      </c>
      <c r="FA5" s="24">
        <f>Balance!FA5</f>
        <v>22294.23</v>
      </c>
      <c r="FB5" s="24">
        <f>Balance!FB5</f>
        <v>22294.23</v>
      </c>
      <c r="FC5" s="24">
        <f>Balance!FC5</f>
        <v>22397.23</v>
      </c>
      <c r="FD5" s="24">
        <f>Balance!FD5</f>
        <v>22397.23</v>
      </c>
      <c r="FE5" s="24">
        <f>Balance!FE5</f>
        <v>22397.23</v>
      </c>
      <c r="FF5" s="24">
        <f>Balance!FF5</f>
        <v>22397.23</v>
      </c>
      <c r="FG5" s="24">
        <f>Balance!FG5</f>
        <v>23497.23</v>
      </c>
      <c r="FH5" s="24">
        <f>Balance!FH5</f>
        <v>23497.23</v>
      </c>
      <c r="FI5" s="24">
        <f>Balance!FI5</f>
        <v>23497.23</v>
      </c>
      <c r="FJ5" s="24">
        <f>Balance!FJ5</f>
        <v>23497.23</v>
      </c>
      <c r="FK5" s="24">
        <f>Balance!FK5</f>
        <v>23497.23</v>
      </c>
      <c r="FL5" s="24">
        <f>Balance!FL5</f>
        <v>23497.23</v>
      </c>
      <c r="FM5" s="24">
        <f>Balance!FM5</f>
        <v>23497.23</v>
      </c>
      <c r="FN5" s="24">
        <f>Balance!FN5</f>
        <v>23497.23</v>
      </c>
      <c r="FO5" s="24">
        <f>Balance!FO5</f>
        <v>23652.23</v>
      </c>
      <c r="FP5" s="24">
        <f>Balance!FP5</f>
        <v>23652.23</v>
      </c>
      <c r="FQ5" s="24">
        <f>Balance!FQ5</f>
        <v>23652.23</v>
      </c>
      <c r="FR5" s="24">
        <f>Balance!FR5</f>
        <v>23652.23</v>
      </c>
      <c r="FS5" s="24">
        <f>Balance!FS5</f>
        <v>23652.23</v>
      </c>
      <c r="FT5" s="24">
        <f>Balance!FT5</f>
        <v>23652.23</v>
      </c>
      <c r="FU5" s="24">
        <f>Balance!FU5</f>
        <v>23652.23</v>
      </c>
      <c r="FV5" s="24">
        <f>Balance!FV5</f>
        <v>23652.23</v>
      </c>
      <c r="FW5" s="24">
        <f>Balance!FW5</f>
        <v>23652.23</v>
      </c>
      <c r="FX5" s="24">
        <f>Balance!FX5</f>
        <v>24152.579999999998</v>
      </c>
      <c r="FY5" s="24">
        <f>Balance!FY5</f>
        <v>24152.579999999998</v>
      </c>
      <c r="FZ5" s="24">
        <f>Balance!FZ5</f>
        <v>24152.579999999998</v>
      </c>
      <c r="GA5" s="24">
        <f>Balance!GA5</f>
        <v>24152.579999999998</v>
      </c>
      <c r="GB5" s="24">
        <f>Balance!GB5</f>
        <v>24152.579999999998</v>
      </c>
      <c r="GC5" s="24">
        <f>Balance!GC5</f>
        <v>24152.579999999998</v>
      </c>
      <c r="GD5" s="24">
        <f>Balance!GD5</f>
        <v>24152.579999999998</v>
      </c>
      <c r="GE5" s="24">
        <f>Balance!GE5</f>
        <v>24152.579999999998</v>
      </c>
      <c r="GF5" s="24">
        <f>Balance!GF5</f>
        <v>24152.579999999998</v>
      </c>
      <c r="GG5" s="24">
        <f>Balance!GG5</f>
        <v>24152.579999999998</v>
      </c>
      <c r="GH5" s="24">
        <f>Balance!GH5</f>
        <v>24152.579999999998</v>
      </c>
      <c r="GI5" s="24">
        <f>Balance!GI5</f>
        <v>24152.579999999998</v>
      </c>
      <c r="GJ5" s="24">
        <f>Balance!GJ5</f>
        <v>24152.579999999998</v>
      </c>
      <c r="GK5" s="24">
        <f>Balance!GK5</f>
        <v>24152.579999999998</v>
      </c>
      <c r="GL5" s="24">
        <f>Balance!GL5</f>
        <v>24152.579999999998</v>
      </c>
      <c r="GM5" s="24">
        <f>Balance!GM5</f>
        <v>24152.579999999998</v>
      </c>
      <c r="GN5" s="24">
        <f>Balance!GN5</f>
        <v>24152.579999999998</v>
      </c>
      <c r="GO5" s="24">
        <f>Balance!GO5</f>
        <v>24152.579999999998</v>
      </c>
      <c r="GP5" s="24">
        <f>Balance!GP5</f>
        <v>24152.579999999998</v>
      </c>
      <c r="GQ5" s="24">
        <f>Balance!GQ5</f>
        <v>24152.579999999998</v>
      </c>
      <c r="GR5" s="24">
        <f>Balance!GR5</f>
        <v>24152.579999999998</v>
      </c>
      <c r="GS5" s="24">
        <f>Balance!GS5</f>
        <v>24152.579999999998</v>
      </c>
      <c r="GT5" s="24">
        <f>Balance!GT5</f>
        <v>24152.579999999998</v>
      </c>
      <c r="GU5" s="24">
        <f>Balance!GU5</f>
        <v>24152.579999999998</v>
      </c>
      <c r="GV5" s="24">
        <f>Balance!GV5</f>
        <v>24152.579999999998</v>
      </c>
      <c r="GW5" s="24">
        <f>Balance!GW5</f>
        <v>24152.579999999998</v>
      </c>
      <c r="GX5" s="24">
        <f>Balance!GX5</f>
        <v>24152.579999999998</v>
      </c>
      <c r="GY5" s="24">
        <f>Balance!GY5</f>
        <v>24152.579999999998</v>
      </c>
      <c r="GZ5" s="24">
        <f>Balance!GZ5</f>
        <v>24152.579999999998</v>
      </c>
      <c r="HA5" s="24">
        <f>Balance!HA5</f>
        <v>24152.579999999998</v>
      </c>
      <c r="HB5" s="24">
        <f>Balance!HB5</f>
        <v>24152.579999999998</v>
      </c>
      <c r="HC5" s="24">
        <f>Balance!HC5</f>
        <v>24152.579999999998</v>
      </c>
      <c r="HD5" s="24">
        <f>Balance!HD5</f>
        <v>24152.579999999998</v>
      </c>
      <c r="HE5" s="24">
        <f>Balance!HE5</f>
        <v>24152.579999999998</v>
      </c>
      <c r="HF5" s="24">
        <f>Balance!HF5</f>
        <v>24152.579999999998</v>
      </c>
      <c r="HG5" s="24">
        <f>Balance!HG5</f>
        <v>24152.579999999998</v>
      </c>
      <c r="HH5" s="24">
        <f>Balance!HH5</f>
        <v>24152.579999999998</v>
      </c>
      <c r="HI5" s="24">
        <f>Balance!HI5</f>
        <v>24152.579999999998</v>
      </c>
      <c r="HJ5" s="24">
        <f>Balance!HJ5</f>
        <v>24152.579999999998</v>
      </c>
      <c r="HK5" s="24">
        <f>Balance!HK5</f>
        <v>24152.579999999998</v>
      </c>
      <c r="HL5" s="24">
        <f>Balance!HL5</f>
        <v>24152.579999999998</v>
      </c>
      <c r="HM5" s="24">
        <f>Balance!HM5</f>
        <v>24152.579999999998</v>
      </c>
      <c r="HN5" s="24">
        <f>Balance!HN5</f>
        <v>24152.579999999998</v>
      </c>
      <c r="HO5" s="24">
        <f>Balance!HO5</f>
        <v>24152.579999999998</v>
      </c>
      <c r="HP5" s="24">
        <f>Balance!HP5</f>
        <v>24152.579999999998</v>
      </c>
      <c r="HQ5" s="24">
        <f>Balance!HQ5</f>
        <v>24152.579999999998</v>
      </c>
      <c r="HR5" s="24">
        <f>Balance!HR5</f>
        <v>24152.579999999998</v>
      </c>
      <c r="HS5" s="24">
        <f>Balance!HS5</f>
        <v>24152.579999999998</v>
      </c>
      <c r="HT5" s="24">
        <f>Balance!HT5</f>
        <v>24152.579999999998</v>
      </c>
      <c r="HU5" s="24">
        <f>Balance!HU5</f>
        <v>24152.579999999998</v>
      </c>
      <c r="HV5" s="24">
        <f>Balance!HV5</f>
        <v>24152.579999999998</v>
      </c>
      <c r="HW5" s="24">
        <f>Balance!HW5</f>
        <v>24152.579999999998</v>
      </c>
      <c r="HX5" s="24">
        <f>Balance!HX5</f>
        <v>24152.579999999998</v>
      </c>
      <c r="HY5" s="24">
        <f>Balance!HY5</f>
        <v>24152.579999999998</v>
      </c>
      <c r="HZ5" s="24">
        <f>Balance!HZ5</f>
        <v>24152.579999999998</v>
      </c>
      <c r="IA5" s="24">
        <f>Balance!IA5</f>
        <v>24152.579999999998</v>
      </c>
      <c r="IB5" s="24">
        <f>Balance!IB5</f>
        <v>24152.579999999998</v>
      </c>
      <c r="IC5" s="24">
        <f>Balance!IC5</f>
        <v>24152.579999999998</v>
      </c>
      <c r="ID5" s="24">
        <f>Balance!ID5</f>
        <v>24152.579999999998</v>
      </c>
      <c r="IE5" s="24">
        <f>Balance!IE5</f>
        <v>24152.579999999998</v>
      </c>
      <c r="IF5" s="24">
        <f>Balance!IF5</f>
        <v>24152.579999999998</v>
      </c>
      <c r="IG5" s="24">
        <f>Balance!IG5</f>
        <v>24152.579999999998</v>
      </c>
      <c r="IH5" s="24">
        <f>Balance!IH5</f>
        <v>24152.579999999998</v>
      </c>
      <c r="II5" s="24">
        <f>Balance!II5</f>
        <v>24152.579999999998</v>
      </c>
      <c r="IJ5" s="24">
        <f>Balance!IJ5</f>
        <v>24152.579999999998</v>
      </c>
      <c r="IK5" s="24">
        <f>Balance!IK5</f>
        <v>24152.579999999998</v>
      </c>
      <c r="IL5" s="24">
        <f>Balance!IL5</f>
        <v>24152.579999999998</v>
      </c>
      <c r="IM5" s="24">
        <f>Balance!IM5</f>
        <v>24152.579999999998</v>
      </c>
      <c r="IN5" s="24">
        <f>Balance!IN5</f>
        <v>24152.579999999998</v>
      </c>
      <c r="IO5" s="24">
        <f>Balance!IO5</f>
        <v>24152.579999999998</v>
      </c>
      <c r="IP5" s="24">
        <f>Balance!IP5</f>
        <v>24152.579999999998</v>
      </c>
      <c r="IQ5" s="24">
        <f>Balance!IQ5</f>
        <v>24152.579999999998</v>
      </c>
      <c r="IR5" s="24">
        <f>Balance!IR5</f>
        <v>24152.579999999998</v>
      </c>
      <c r="IS5" s="24">
        <f>Balance!IS5</f>
        <v>24152.579999999998</v>
      </c>
      <c r="IT5" s="24">
        <f>Balance!IT5</f>
        <v>24152.579999999998</v>
      </c>
      <c r="IU5" s="24">
        <f>Balance!IU5</f>
        <v>24152.579999999998</v>
      </c>
      <c r="IV5" s="24">
        <f>Balance!IV5</f>
        <v>24152.579999999998</v>
      </c>
      <c r="IW5" s="24">
        <f>Balance!IW5</f>
        <v>24152.579999999998</v>
      </c>
      <c r="IX5" s="24">
        <f>Balance!IX5</f>
        <v>24152.579999999998</v>
      </c>
      <c r="IY5" s="24">
        <f>Balance!IY5</f>
        <v>24152.579999999998</v>
      </c>
      <c r="IZ5" s="24">
        <f>Balance!IZ5</f>
        <v>24152.579999999998</v>
      </c>
      <c r="JA5" s="24">
        <f>Balance!JA5</f>
        <v>24152.579999999998</v>
      </c>
      <c r="JB5" s="24">
        <f>Balance!JB5</f>
        <v>24152.579999999998</v>
      </c>
      <c r="JC5" s="24">
        <f>Balance!JC5</f>
        <v>24152.579999999998</v>
      </c>
      <c r="JD5" s="24">
        <f>Balance!JD5</f>
        <v>24152.579999999998</v>
      </c>
      <c r="JE5" s="24">
        <f>Balance!JE5</f>
        <v>24152.579999999998</v>
      </c>
      <c r="JF5" s="24">
        <f>Balance!JF5</f>
        <v>24152.579999999998</v>
      </c>
      <c r="JG5" s="24">
        <f>Balance!JG5</f>
        <v>24152.579999999998</v>
      </c>
      <c r="JH5" s="24">
        <f>Balance!JH5</f>
        <v>24152.579999999998</v>
      </c>
      <c r="JI5" s="24">
        <f>Balance!JI5</f>
        <v>24152.579999999998</v>
      </c>
      <c r="JJ5" s="24">
        <f>Balance!JJ5</f>
        <v>24152.579999999998</v>
      </c>
      <c r="JK5" s="24">
        <f>Balance!JK5</f>
        <v>24152.579999999998</v>
      </c>
      <c r="JL5" s="24">
        <f>Balance!JL5</f>
        <v>24152.579999999998</v>
      </c>
      <c r="JM5" s="24">
        <f>Balance!JM5</f>
        <v>24152.579999999998</v>
      </c>
      <c r="JN5" s="24">
        <f>Balance!JN5</f>
        <v>24152.579999999998</v>
      </c>
      <c r="JO5" s="24">
        <f>Balance!JO5</f>
        <v>24152.579999999998</v>
      </c>
      <c r="JP5" s="24">
        <f>Balance!JP5</f>
        <v>24152.579999999998</v>
      </c>
      <c r="JQ5" s="24">
        <f>Balance!JQ5</f>
        <v>24152.579999999998</v>
      </c>
      <c r="JR5" s="24">
        <f>Balance!JR5</f>
        <v>24152.579999999998</v>
      </c>
      <c r="JS5" s="24">
        <f>Balance!JS5</f>
        <v>24152.579999999998</v>
      </c>
      <c r="JT5" s="24">
        <f>Balance!JT5</f>
        <v>24152.579999999998</v>
      </c>
      <c r="JU5" s="24">
        <f>Balance!JU5</f>
        <v>24152.579999999998</v>
      </c>
      <c r="JV5" s="24">
        <f>Balance!JV5</f>
        <v>24152.579999999998</v>
      </c>
      <c r="JW5" s="24">
        <f>Balance!JW5</f>
        <v>24152.579999999998</v>
      </c>
      <c r="JX5" s="24">
        <f>Balance!JX5</f>
        <v>24152.579999999998</v>
      </c>
      <c r="JY5" s="24">
        <f>Balance!JY5</f>
        <v>24152.579999999998</v>
      </c>
      <c r="JZ5" s="24">
        <f>Balance!JZ5</f>
        <v>24152.579999999998</v>
      </c>
      <c r="KA5" s="24">
        <f>Balance!KA5</f>
        <v>24152.579999999998</v>
      </c>
      <c r="KB5" s="24">
        <f>Balance!KB5</f>
        <v>24152.579999999998</v>
      </c>
      <c r="KC5" s="24">
        <f>Balance!KC5</f>
        <v>24152.579999999998</v>
      </c>
      <c r="KD5" s="24">
        <f>Balance!KD5</f>
        <v>24152.579999999998</v>
      </c>
      <c r="KE5" s="24">
        <f>Balance!KE5</f>
        <v>24152.579999999998</v>
      </c>
      <c r="KF5" s="24">
        <f>Balance!KF5</f>
        <v>24152.579999999998</v>
      </c>
      <c r="KG5" s="28">
        <f>Balance!KG5</f>
        <v>24152.579999999998</v>
      </c>
    </row>
    <row r="6" spans="1:293" s="1" customFormat="1" hidden="1">
      <c r="A6" s="194"/>
      <c r="B6" s="39" t="s">
        <v>121</v>
      </c>
      <c r="C6" s="39">
        <v>400</v>
      </c>
      <c r="D6" s="45">
        <f t="shared" si="0"/>
        <v>839125.92907863611</v>
      </c>
      <c r="E6" s="30">
        <f>Balance!E6</f>
        <v>4435.7626873633708</v>
      </c>
      <c r="F6" s="30">
        <f>Balance!F6</f>
        <v>6728.0926873633707</v>
      </c>
      <c r="G6" s="30">
        <f>Balance!G6</f>
        <v>6889.7626873633699</v>
      </c>
      <c r="H6" s="30">
        <f>Balance!H6</f>
        <v>6275.0826873633705</v>
      </c>
      <c r="I6" s="30">
        <f>Balance!I6</f>
        <v>27240.752687363369</v>
      </c>
      <c r="J6" s="30">
        <f>Balance!J6</f>
        <v>10647.23268736337</v>
      </c>
      <c r="K6" s="24">
        <f>Balance!K6</f>
        <v>10980.252687363371</v>
      </c>
      <c r="L6" s="24">
        <f>Balance!L6</f>
        <v>11785.592687363371</v>
      </c>
      <c r="M6" s="24">
        <f>Balance!M6</f>
        <v>10931.39268736337</v>
      </c>
      <c r="N6" s="24">
        <f>Balance!N6</f>
        <v>32908.284704420214</v>
      </c>
      <c r="O6" s="24">
        <f>Balance!O6</f>
        <v>11834.485809233876</v>
      </c>
      <c r="P6" s="24">
        <f>Balance!P6</f>
        <v>10852.455809233876</v>
      </c>
      <c r="Q6" s="24">
        <f>Balance!Q6</f>
        <v>12717.295809233878</v>
      </c>
      <c r="R6" s="24">
        <f>Balance!R6</f>
        <v>11253.005809233877</v>
      </c>
      <c r="S6" s="24">
        <f>Balance!S6</f>
        <v>12291.295809233876</v>
      </c>
      <c r="T6" s="24">
        <f>Balance!T6</f>
        <v>11683.115809233877</v>
      </c>
      <c r="U6" s="24">
        <f>Balance!U6</f>
        <v>16870.425809233875</v>
      </c>
      <c r="V6" s="24">
        <f>Balance!V6</f>
        <v>26093.595809233917</v>
      </c>
      <c r="W6" s="24">
        <f>Balance!W6</f>
        <v>17084.185809233877</v>
      </c>
      <c r="X6" s="24">
        <f>Balance!X6</f>
        <v>16303.575809233876</v>
      </c>
      <c r="Y6" s="24">
        <f>Balance!Y6</f>
        <v>16959.505809233877</v>
      </c>
      <c r="Z6" s="24">
        <f>Balance!Z6</f>
        <v>14922.944744669623</v>
      </c>
      <c r="AA6" s="24">
        <f>Balance!AA6</f>
        <v>12284.064744669622</v>
      </c>
      <c r="AB6" s="24">
        <f>Balance!AB6</f>
        <v>13395.22474466962</v>
      </c>
      <c r="AC6" s="24">
        <f>Balance!AC6</f>
        <v>14821.714744669624</v>
      </c>
      <c r="AD6" s="24">
        <f>Balance!AD6</f>
        <v>12455.05474466962</v>
      </c>
      <c r="AE6" s="24">
        <f>Balance!AE6</f>
        <v>11922.874744669622</v>
      </c>
      <c r="AF6" s="24">
        <f>Balance!AF6</f>
        <v>11409.65474466962</v>
      </c>
      <c r="AG6" s="24">
        <f>Balance!AG6</f>
        <v>11026.384744669622</v>
      </c>
      <c r="AH6" s="24">
        <f>Balance!AH6</f>
        <v>12264.07474466962</v>
      </c>
      <c r="AI6" s="24">
        <f>Balance!AI6</f>
        <v>12938.384744669622</v>
      </c>
      <c r="AJ6" s="24">
        <f>Balance!AJ6</f>
        <v>11435.264744669621</v>
      </c>
      <c r="AK6" s="24">
        <f>Balance!AK6</f>
        <v>18791.65474466962</v>
      </c>
      <c r="AL6" s="24">
        <f>Balance!AL6</f>
        <v>15759.654859174931</v>
      </c>
      <c r="AM6" s="24">
        <f>Balance!AM6</f>
        <v>15146.014859174933</v>
      </c>
      <c r="AN6" s="24">
        <f>Balance!AN6</f>
        <v>15223.154859174931</v>
      </c>
      <c r="AO6" s="24">
        <f>Balance!AO6</f>
        <v>19969.194859174931</v>
      </c>
      <c r="AP6" s="24">
        <f>Balance!AP6</f>
        <v>13973.414859174931</v>
      </c>
      <c r="AQ6" s="24">
        <f>Balance!AQ6</f>
        <v>34238.924859174935</v>
      </c>
      <c r="AR6" s="24">
        <f>Balance!AR6</f>
        <v>11416.834859174931</v>
      </c>
      <c r="AS6" s="24">
        <f>Balance!AS6</f>
        <v>14131.374859174932</v>
      </c>
      <c r="AT6" s="24">
        <f>Balance!AT6</f>
        <v>14699.224859174932</v>
      </c>
      <c r="AU6" s="24">
        <f>Balance!AU6</f>
        <v>14803.564859174932</v>
      </c>
      <c r="AV6" s="24">
        <f>Balance!AV6</f>
        <v>16337.654859174932</v>
      </c>
      <c r="AW6" s="24">
        <f>Balance!AW6</f>
        <v>24197.534859174972</v>
      </c>
      <c r="AX6" s="24">
        <f>Balance!AX6</f>
        <v>13126.059767937973</v>
      </c>
      <c r="AY6" s="24">
        <f>Balance!AY6</f>
        <v>13126.059767937973</v>
      </c>
      <c r="AZ6" s="24">
        <f>Balance!AZ6</f>
        <v>13126.059767937973</v>
      </c>
      <c r="BA6" s="24">
        <f>Balance!BA6</f>
        <v>11451.203323493526</v>
      </c>
      <c r="BB6" s="24">
        <f>Balance!BB6</f>
        <v>12011.322348734237</v>
      </c>
      <c r="BC6" s="24">
        <f>Balance!BC6</f>
        <v>11208.983759171946</v>
      </c>
      <c r="BD6" s="24">
        <f>Balance!BD6</f>
        <v>10448.983759171946</v>
      </c>
      <c r="BE6" s="24">
        <f>Balance!BE6</f>
        <v>12358.983759171946</v>
      </c>
      <c r="BF6" s="24">
        <f>Balance!BF6</f>
        <v>9851.7937591719474</v>
      </c>
      <c r="BG6" s="24">
        <f>Balance!BG6</f>
        <v>9724.7937591719474</v>
      </c>
      <c r="BH6" s="24">
        <f>Balance!BH6</f>
        <v>9075.9937591719554</v>
      </c>
      <c r="BI6" s="24">
        <f>Balance!BI6</f>
        <v>10085.993759171957</v>
      </c>
      <c r="BJ6" s="24">
        <f>Balance!BJ6</f>
        <v>9005.4474374982819</v>
      </c>
      <c r="BK6" s="24">
        <f>Balance!BK6</f>
        <v>16314.357437498249</v>
      </c>
      <c r="BL6" s="24">
        <f>Balance!BL6</f>
        <v>9005.4474374982819</v>
      </c>
      <c r="BM6" s="24">
        <f>Balance!BM6</f>
        <v>8875.4474374982819</v>
      </c>
      <c r="BN6" s="24">
        <f>Balance!BN6</f>
        <v>8435.4474374982819</v>
      </c>
      <c r="BO6" s="24">
        <f>Balance!BO6</f>
        <v>8375.4474374982819</v>
      </c>
      <c r="BP6" s="199">
        <f>Balance!BP6</f>
        <v>6165.4474374982838</v>
      </c>
      <c r="BQ6" s="24">
        <f>Balance!BQ6</f>
        <v>6025.4474374982838</v>
      </c>
      <c r="BR6" s="24">
        <f>Balance!BR6</f>
        <v>6165.4474374982838</v>
      </c>
      <c r="BS6" s="24">
        <f>Balance!BS6</f>
        <v>6154.4474374982838</v>
      </c>
      <c r="BT6" s="24">
        <f>Balance!BT6</f>
        <v>6205.9674374982842</v>
      </c>
      <c r="BU6" s="199">
        <f>Balance!BU6</f>
        <v>6215.9674374982842</v>
      </c>
      <c r="BV6" s="24">
        <f>Balance!BV6</f>
        <v>6344.198140553779</v>
      </c>
      <c r="BW6" s="24">
        <f>Balance!BW6</f>
        <v>6204.198140553779</v>
      </c>
      <c r="BX6" s="24">
        <f>Balance!BX6</f>
        <v>6344.198140553779</v>
      </c>
      <c r="BY6" s="24">
        <f>Balance!BY6</f>
        <v>6204.198140553779</v>
      </c>
      <c r="BZ6" s="24">
        <f>Balance!BZ6</f>
        <v>6130.3933538063284</v>
      </c>
      <c r="CA6" s="24">
        <f>Balance!CA6</f>
        <v>5990.3933538063284</v>
      </c>
      <c r="CB6" s="24">
        <f>Balance!CB6</f>
        <v>6130.3933538063284</v>
      </c>
      <c r="CC6" s="24">
        <f>Balance!CC6</f>
        <v>5990.3933538063284</v>
      </c>
      <c r="CD6" s="24">
        <f>Balance!CD6</f>
        <v>6130.3933538063284</v>
      </c>
      <c r="CE6" s="24">
        <f>Balance!CE6</f>
        <v>5990.3933538063284</v>
      </c>
      <c r="CF6" s="24">
        <f>Balance!CF6</f>
        <v>6041.5933538063282</v>
      </c>
      <c r="CG6" s="24">
        <f>Balance!CG6</f>
        <v>6051.5933538063282</v>
      </c>
      <c r="CH6" s="24">
        <f>Balance!CH6</f>
        <v>5918.9084764897616</v>
      </c>
      <c r="CI6" s="24">
        <f>Balance!CI6</f>
        <v>5778.9084764897616</v>
      </c>
      <c r="CJ6" s="24">
        <f>Balance!CJ6</f>
        <v>5918.9084764897616</v>
      </c>
      <c r="CK6" s="24">
        <f>Balance!CK6</f>
        <v>5778.9084764897616</v>
      </c>
      <c r="CL6" s="24">
        <f>Balance!CL6</f>
        <v>5918.9084764897616</v>
      </c>
      <c r="CM6" s="24">
        <f>Balance!CM6</f>
        <v>5778.9084764897616</v>
      </c>
      <c r="CN6" s="24">
        <f>Balance!CN6</f>
        <v>5818.9084764897616</v>
      </c>
      <c r="CO6" s="24">
        <f>Balance!CO6</f>
        <v>5778.9084764897616</v>
      </c>
      <c r="CP6" s="24">
        <f>Balance!CP6</f>
        <v>5818.9084764897616</v>
      </c>
      <c r="CQ6" s="24">
        <f>Balance!CQ6</f>
        <v>5778.9084764897616</v>
      </c>
      <c r="CR6" s="24">
        <f>Balance!CR6</f>
        <v>5730.1084764897614</v>
      </c>
      <c r="CS6" s="24">
        <f>Balance!CS6</f>
        <v>5840.1084764897614</v>
      </c>
      <c r="CT6" s="24">
        <f>Balance!CT6</f>
        <v>5821.5043318935259</v>
      </c>
      <c r="CU6" s="24">
        <f>Balance!CU6</f>
        <v>5781.5043318935259</v>
      </c>
      <c r="CV6" s="24">
        <f>Balance!CV6</f>
        <v>5821.5043318935259</v>
      </c>
      <c r="CW6" s="24">
        <f>Balance!CW6</f>
        <v>5781.5043318935259</v>
      </c>
      <c r="CX6" s="24">
        <f>Balance!CX6</f>
        <v>5821.5043318935259</v>
      </c>
      <c r="CY6" s="24">
        <f>Balance!CY6</f>
        <v>5781.5043318935259</v>
      </c>
      <c r="CZ6" s="24">
        <f>Balance!CZ6</f>
        <v>5821.5043318935259</v>
      </c>
      <c r="DA6" s="24">
        <f>Balance!DA6</f>
        <v>5781.5043318935259</v>
      </c>
      <c r="DB6" s="24">
        <f>Balance!DB6</f>
        <v>5821.5043318935259</v>
      </c>
      <c r="DC6" s="24">
        <f>Balance!DC6</f>
        <v>5781.5043318935259</v>
      </c>
      <c r="DD6" s="24">
        <f>Balance!DD6</f>
        <v>5732.7043318935266</v>
      </c>
      <c r="DE6" s="24">
        <f>Balance!DE6</f>
        <v>5842.7043318935266</v>
      </c>
      <c r="DF6" s="24">
        <f>Balance!DF6</f>
        <v>5870.629535281324</v>
      </c>
      <c r="DG6" s="24">
        <f>Balance!DG6</f>
        <v>5830.629535281324</v>
      </c>
      <c r="DH6" s="24">
        <f>Balance!DH6</f>
        <v>5870.629535281324</v>
      </c>
      <c r="DI6" s="24">
        <f>Balance!DI6</f>
        <v>5830.629535281324</v>
      </c>
      <c r="DJ6" s="24">
        <f>Balance!DJ6</f>
        <v>5870.629535281324</v>
      </c>
      <c r="DK6" s="24">
        <f>Balance!DK6</f>
        <v>5923.9895352813237</v>
      </c>
      <c r="DL6" s="24">
        <f>Balance!DL6</f>
        <v>5741.3095352813234</v>
      </c>
      <c r="DM6" s="24">
        <f>Balance!DM6</f>
        <v>5701.3095352813234</v>
      </c>
      <c r="DN6" s="24">
        <f>Balance!DN6</f>
        <v>5741.3095352813234</v>
      </c>
      <c r="DO6" s="24">
        <f>Balance!DO6</f>
        <v>5701.3095352813234</v>
      </c>
      <c r="DP6" s="24">
        <f>Balance!DP6</f>
        <v>5652.5095352813241</v>
      </c>
      <c r="DQ6" s="24">
        <f>Balance!DQ6</f>
        <v>5985.1895352813235</v>
      </c>
      <c r="DR6" s="24">
        <f>Balance!DR6</f>
        <v>5797.1028990196</v>
      </c>
      <c r="DS6" s="24">
        <f>Balance!DS6</f>
        <v>5757.1028990196</v>
      </c>
      <c r="DT6" s="24">
        <f>Balance!DT6</f>
        <v>5797.1028990196</v>
      </c>
      <c r="DU6" s="24">
        <f>Balance!DU6</f>
        <v>5757.1028990196</v>
      </c>
      <c r="DV6" s="24">
        <f>Balance!DV6</f>
        <v>5797.1028990196</v>
      </c>
      <c r="DW6" s="24">
        <f>Balance!DW6</f>
        <v>5979.7828990196003</v>
      </c>
      <c r="DX6" s="24">
        <f>Balance!DX6</f>
        <v>5797.1028990196</v>
      </c>
      <c r="DY6" s="24">
        <f>Balance!DY6</f>
        <v>5757.1028990196</v>
      </c>
      <c r="DZ6" s="24">
        <f>Balance!DZ6</f>
        <v>5797.1028990196</v>
      </c>
      <c r="EA6" s="24">
        <f>Balance!EA6</f>
        <v>5757.1028990196</v>
      </c>
      <c r="EB6" s="24">
        <f>Balance!EB6</f>
        <v>5708.3028990196008</v>
      </c>
      <c r="EC6" s="24">
        <f>Balance!EC6</f>
        <v>6040.9828990196002</v>
      </c>
      <c r="ED6" s="24">
        <f>Balance!ED6</f>
        <v>5855.6527957032522</v>
      </c>
      <c r="EE6" s="24">
        <f>Balance!EE6</f>
        <v>5815.6527957032522</v>
      </c>
      <c r="EF6" s="24">
        <f>Balance!EF6</f>
        <v>5855.6527957032522</v>
      </c>
      <c r="EG6" s="24">
        <f>Balance!EG6</f>
        <v>5815.6527957032522</v>
      </c>
      <c r="EH6" s="24">
        <f>Balance!EH6</f>
        <v>5855.6527957032522</v>
      </c>
      <c r="EI6" s="24">
        <f>Balance!EI6</f>
        <v>6038.3327957032525</v>
      </c>
      <c r="EJ6" s="24">
        <f>Balance!EJ6</f>
        <v>5855.6527957032522</v>
      </c>
      <c r="EK6" s="24">
        <f>Balance!EK6</f>
        <v>5815.6527957032522</v>
      </c>
      <c r="EL6" s="24">
        <f>Balance!EL6</f>
        <v>5855.6527957032522</v>
      </c>
      <c r="EM6" s="24">
        <f>Balance!EM6</f>
        <v>5815.6527957032522</v>
      </c>
      <c r="EN6" s="24">
        <f>Balance!EN6</f>
        <v>5766.8527957032529</v>
      </c>
      <c r="EO6" s="24">
        <f>Balance!EO6</f>
        <v>6099.5327957032532</v>
      </c>
      <c r="EP6" s="24">
        <f>Balance!EP6</f>
        <v>5917.09669401473</v>
      </c>
      <c r="EQ6" s="24">
        <f>Balance!EQ6</f>
        <v>5877.09669401473</v>
      </c>
      <c r="ER6" s="24">
        <f>Balance!ER6</f>
        <v>5917.09669401473</v>
      </c>
      <c r="ES6" s="24">
        <f>Balance!ES6</f>
        <v>5877.09669401473</v>
      </c>
      <c r="ET6" s="24">
        <f>Balance!ET6</f>
        <v>5917.09669401473</v>
      </c>
      <c r="EU6" s="24">
        <f>Balance!EU6</f>
        <v>6099.7766940147303</v>
      </c>
      <c r="EV6" s="24">
        <f>Balance!EV6</f>
        <v>5917.09669401473</v>
      </c>
      <c r="EW6" s="24">
        <f>Balance!EW6</f>
        <v>5877.09669401473</v>
      </c>
      <c r="EX6" s="24">
        <f>Balance!EX6</f>
        <v>5917.09669401473</v>
      </c>
      <c r="EY6" s="24">
        <f>Balance!EY6</f>
        <v>5877.09669401473</v>
      </c>
      <c r="EZ6" s="24">
        <f>Balance!EZ6</f>
        <v>5828.2966940147307</v>
      </c>
      <c r="FA6" s="24">
        <f>Balance!FA6</f>
        <v>6160.9766940147301</v>
      </c>
      <c r="FB6" s="24">
        <f>Balance!FB6</f>
        <v>5981.5789666296441</v>
      </c>
      <c r="FC6" s="24">
        <f>Balance!FC6</f>
        <v>5941.5789666296441</v>
      </c>
      <c r="FD6" s="24">
        <f>Balance!FD6</f>
        <v>5981.5789666296441</v>
      </c>
      <c r="FE6" s="24">
        <f>Balance!FE6</f>
        <v>4546.1338723975732</v>
      </c>
      <c r="FF6" s="24">
        <f>Balance!FF6</f>
        <v>4546.1338723975732</v>
      </c>
      <c r="FG6" s="24">
        <f>Balance!FG6</f>
        <v>4546.1338723975732</v>
      </c>
      <c r="FH6" s="24">
        <f>Balance!FH6</f>
        <v>4546.1338723975732</v>
      </c>
      <c r="FI6" s="24">
        <f>Balance!FI6</f>
        <v>4546.1338723975732</v>
      </c>
      <c r="FJ6" s="24">
        <f>Balance!FJ6</f>
        <v>4546.1338723975732</v>
      </c>
      <c r="FK6" s="24">
        <f>Balance!FK6</f>
        <v>4546.1338723975732</v>
      </c>
      <c r="FL6" s="24">
        <f>Balance!FL6</f>
        <v>4546.1338723975732</v>
      </c>
      <c r="FM6" s="24">
        <f>Balance!FM6</f>
        <v>4546.1338723975732</v>
      </c>
      <c r="FN6" s="24">
        <f>Balance!FN6</f>
        <v>4546.1338723975732</v>
      </c>
      <c r="FO6" s="24">
        <f>Balance!FO6</f>
        <v>4546.1338723975732</v>
      </c>
      <c r="FP6" s="24">
        <f>Balance!FP6</f>
        <v>4546.1338723975732</v>
      </c>
      <c r="FQ6" s="24">
        <f>Balance!FQ6</f>
        <v>4546.1338723975732</v>
      </c>
      <c r="FR6" s="24">
        <f>Balance!FR6</f>
        <v>4546.1338723975732</v>
      </c>
      <c r="FS6" s="24">
        <f>Balance!FS6</f>
        <v>4546.1338723975732</v>
      </c>
      <c r="FT6" s="24">
        <f>Balance!FT6</f>
        <v>4546.1338723975732</v>
      </c>
      <c r="FU6" s="24">
        <f>Balance!FU6</f>
        <v>4546.1338723975732</v>
      </c>
      <c r="FV6" s="24">
        <f>Balance!FV6</f>
        <v>4546.1338723975732</v>
      </c>
      <c r="FW6" s="24">
        <f>Balance!FW6</f>
        <v>4546.1338723975732</v>
      </c>
      <c r="FX6" s="24">
        <f>Balance!FX6</f>
        <v>4546.1338723975732</v>
      </c>
      <c r="FY6" s="24">
        <f>Balance!FY6</f>
        <v>4546.1338723975732</v>
      </c>
      <c r="FZ6" s="24">
        <f>Balance!FZ6</f>
        <v>4546.1338723975732</v>
      </c>
      <c r="GA6" s="24">
        <f>Balance!GA6</f>
        <v>4546.1338723975732</v>
      </c>
      <c r="GB6" s="24">
        <f>Balance!GB6</f>
        <v>4546.1338723975732</v>
      </c>
      <c r="GC6" s="24">
        <f>Balance!GC6</f>
        <v>4546.1338723975732</v>
      </c>
      <c r="GD6" s="24">
        <f>Balance!GD6</f>
        <v>4546.1338723975732</v>
      </c>
      <c r="GE6" s="24">
        <f>Balance!GE6</f>
        <v>4546.1338723975732</v>
      </c>
      <c r="GF6" s="24">
        <f>Balance!GF6</f>
        <v>4546.1338723975732</v>
      </c>
      <c r="GG6" s="24">
        <f>Balance!GG6</f>
        <v>4546.1338723975732</v>
      </c>
      <c r="GH6" s="24">
        <f>Balance!GH6</f>
        <v>4546.1338723975732</v>
      </c>
      <c r="GI6" s="24">
        <f>Balance!GI6</f>
        <v>4546.1338723975732</v>
      </c>
      <c r="GJ6" s="24">
        <f>Balance!GJ6</f>
        <v>4546.1338723975732</v>
      </c>
      <c r="GK6" s="24">
        <f>Balance!GK6</f>
        <v>4546.1338723975732</v>
      </c>
      <c r="GL6" s="24">
        <f>Balance!GL6</f>
        <v>4546.1338723975732</v>
      </c>
      <c r="GM6" s="24">
        <f>Balance!GM6</f>
        <v>4546.1338723975732</v>
      </c>
      <c r="GN6" s="24">
        <f>Balance!GN6</f>
        <v>4546.1338723975732</v>
      </c>
      <c r="GO6" s="24">
        <f>Balance!GO6</f>
        <v>4546.1338723975732</v>
      </c>
      <c r="GP6" s="24">
        <f>Balance!GP6</f>
        <v>4546.1338723975732</v>
      </c>
      <c r="GQ6" s="24">
        <f>Balance!GQ6</f>
        <v>4546.1338723975732</v>
      </c>
      <c r="GR6" s="24">
        <f>Balance!GR6</f>
        <v>4546.1338723975732</v>
      </c>
      <c r="GS6" s="24">
        <f>Balance!GS6</f>
        <v>4546.1338723975732</v>
      </c>
      <c r="GT6" s="24">
        <f>Balance!GT6</f>
        <v>4546.1338723975732</v>
      </c>
      <c r="GU6" s="24">
        <f>Balance!GU6</f>
        <v>4546.1338723975732</v>
      </c>
      <c r="GV6" s="24">
        <f>Balance!GV6</f>
        <v>4546.1338723975732</v>
      </c>
      <c r="GW6" s="24">
        <f>Balance!GW6</f>
        <v>4546.1338723975732</v>
      </c>
      <c r="GX6" s="24">
        <f>Balance!GX6</f>
        <v>4546.1338723975732</v>
      </c>
      <c r="GY6" s="24">
        <f>Balance!GY6</f>
        <v>4546.1338723975732</v>
      </c>
      <c r="GZ6" s="24">
        <f>Balance!GZ6</f>
        <v>4546.1338723975732</v>
      </c>
      <c r="HA6" s="24">
        <f>Balance!HA6</f>
        <v>4546.1338723975732</v>
      </c>
      <c r="HB6" s="24">
        <f>Balance!HB6</f>
        <v>4546.1338723975732</v>
      </c>
      <c r="HC6" s="24">
        <f>Balance!HC6</f>
        <v>4546.1338723975732</v>
      </c>
      <c r="HD6" s="24">
        <f>Balance!HD6</f>
        <v>4546.1338723975732</v>
      </c>
      <c r="HE6" s="24">
        <f>Balance!HE6</f>
        <v>4546.1338723975732</v>
      </c>
      <c r="HF6" s="24">
        <f>Balance!HF6</f>
        <v>4546.1338723975732</v>
      </c>
      <c r="HG6" s="24">
        <f>Balance!HG6</f>
        <v>4546.1338723975732</v>
      </c>
      <c r="HH6" s="24">
        <f>Balance!HH6</f>
        <v>4546.1338723975732</v>
      </c>
      <c r="HI6" s="24">
        <f>Balance!HI6</f>
        <v>4546.1338723975732</v>
      </c>
      <c r="HJ6" s="24">
        <f>Balance!HJ6</f>
        <v>4546.1338723975732</v>
      </c>
      <c r="HK6" s="24">
        <f>Balance!HK6</f>
        <v>4546.1338723975732</v>
      </c>
      <c r="HL6" s="24">
        <f>Balance!HL6</f>
        <v>4546.1338723975732</v>
      </c>
      <c r="HM6" s="24">
        <f>Balance!HM6</f>
        <v>4546.1338723975732</v>
      </c>
      <c r="HN6" s="24">
        <f>Balance!HN6</f>
        <v>4546.1338723975732</v>
      </c>
      <c r="HO6" s="24">
        <f>Balance!HO6</f>
        <v>4546.1338723975732</v>
      </c>
      <c r="HP6" s="24">
        <f>Balance!HP6</f>
        <v>4546.1338723975732</v>
      </c>
      <c r="HQ6" s="24">
        <f>Balance!HQ6</f>
        <v>4546.1338723975732</v>
      </c>
      <c r="HR6" s="24">
        <f>Balance!HR6</f>
        <v>4546.1338723975732</v>
      </c>
      <c r="HS6" s="24">
        <f>Balance!HS6</f>
        <v>4546.1338723975732</v>
      </c>
      <c r="HT6" s="24">
        <f>Balance!HT6</f>
        <v>4546.1338723975732</v>
      </c>
      <c r="HU6" s="24">
        <f>Balance!HU6</f>
        <v>4546.1338723975732</v>
      </c>
      <c r="HV6" s="24">
        <f>Balance!HV6</f>
        <v>4546.1338723975732</v>
      </c>
      <c r="HW6" s="24">
        <f>Balance!HW6</f>
        <v>4546.1338723975732</v>
      </c>
      <c r="HX6" s="24">
        <f>Balance!HX6</f>
        <v>4546.1338723975732</v>
      </c>
      <c r="HY6" s="24">
        <f>Balance!HY6</f>
        <v>4546.1338723975732</v>
      </c>
      <c r="HZ6" s="24">
        <f>Balance!HZ6</f>
        <v>4546.1338723975732</v>
      </c>
      <c r="IA6" s="24">
        <f>Balance!IA6</f>
        <v>4546.1338723975732</v>
      </c>
      <c r="IB6" s="24">
        <f>Balance!IB6</f>
        <v>4546.1338723975732</v>
      </c>
      <c r="IC6" s="24">
        <f>Balance!IC6</f>
        <v>4546.1338723975732</v>
      </c>
      <c r="ID6" s="24">
        <f>Balance!ID6</f>
        <v>4546.1338723975732</v>
      </c>
      <c r="IE6" s="24">
        <f>Balance!IE6</f>
        <v>4546.1338723975732</v>
      </c>
      <c r="IF6" s="24">
        <f>Balance!IF6</f>
        <v>4546.1338723975732</v>
      </c>
      <c r="IG6" s="24">
        <f>Balance!IG6</f>
        <v>4546.1338723975732</v>
      </c>
      <c r="IH6" s="24">
        <f>Balance!IH6</f>
        <v>4546.1338723975732</v>
      </c>
      <c r="II6" s="24">
        <f>Balance!II6</f>
        <v>4546.1338723975732</v>
      </c>
      <c r="IJ6" s="24">
        <f>Balance!IJ6</f>
        <v>4546.1338723975732</v>
      </c>
      <c r="IK6" s="24">
        <f>Balance!IK6</f>
        <v>4546.1338723975732</v>
      </c>
      <c r="IL6" s="24">
        <f>Balance!IL6</f>
        <v>4546.1338723975732</v>
      </c>
      <c r="IM6" s="24">
        <f>Balance!IM6</f>
        <v>4546.1338723975732</v>
      </c>
      <c r="IN6" s="24">
        <f>Balance!IN6</f>
        <v>4546.1338723975732</v>
      </c>
      <c r="IO6" s="24">
        <f>Balance!IO6</f>
        <v>4546.1338723975732</v>
      </c>
      <c r="IP6" s="24">
        <f>Balance!IP6</f>
        <v>4546.1338723975732</v>
      </c>
      <c r="IQ6" s="24">
        <f>Balance!IQ6</f>
        <v>4546.1338723975732</v>
      </c>
      <c r="IR6" s="24">
        <f>Balance!IR6</f>
        <v>4546.1338723975732</v>
      </c>
      <c r="IS6" s="24">
        <f>Balance!IS6</f>
        <v>4546.1338723975732</v>
      </c>
      <c r="IT6" s="24">
        <f>Balance!IT6</f>
        <v>4546.1338723975732</v>
      </c>
      <c r="IU6" s="24">
        <f>Balance!IU6</f>
        <v>4546.1338723975732</v>
      </c>
      <c r="IV6" s="24">
        <f>Balance!IV6</f>
        <v>4546.1338723975732</v>
      </c>
      <c r="IW6" s="24">
        <f>Balance!IW6</f>
        <v>4546.1338723975732</v>
      </c>
      <c r="IX6" s="24">
        <f>Balance!IX6</f>
        <v>4546.1338723975732</v>
      </c>
      <c r="IY6" s="24">
        <f>Balance!IY6</f>
        <v>4546.1338723975732</v>
      </c>
      <c r="IZ6" s="24">
        <f>Balance!IZ6</f>
        <v>4546.1338723975732</v>
      </c>
      <c r="JA6" s="24">
        <f>Balance!JA6</f>
        <v>4546.1338723975732</v>
      </c>
      <c r="JB6" s="24">
        <f>Balance!JB6</f>
        <v>4546.1338723975732</v>
      </c>
      <c r="JC6" s="24">
        <f>Balance!JC6</f>
        <v>4546.1338723975732</v>
      </c>
      <c r="JD6" s="24">
        <f>Balance!JD6</f>
        <v>4546.1338723975732</v>
      </c>
      <c r="JE6" s="24">
        <f>Balance!JE6</f>
        <v>4546.1338723975732</v>
      </c>
      <c r="JF6" s="24">
        <f>Balance!JF6</f>
        <v>4546.1338723975732</v>
      </c>
      <c r="JG6" s="24">
        <f>Balance!JG6</f>
        <v>4546.1338723975732</v>
      </c>
      <c r="JH6" s="24">
        <f>Balance!JH6</f>
        <v>4546.1338723975732</v>
      </c>
      <c r="JI6" s="24">
        <f>Balance!JI6</f>
        <v>4546.1338723975732</v>
      </c>
      <c r="JJ6" s="24">
        <f>Balance!JJ6</f>
        <v>4546.1338723975732</v>
      </c>
      <c r="JK6" s="24">
        <f>Balance!JK6</f>
        <v>4546.1338723975732</v>
      </c>
      <c r="JL6" s="24">
        <f>Balance!JL6</f>
        <v>4546.1338723975732</v>
      </c>
      <c r="JM6" s="24">
        <f>Balance!JM6</f>
        <v>4546.1338723975732</v>
      </c>
      <c r="JN6" s="24">
        <f>Balance!JN6</f>
        <v>4546.1338723975732</v>
      </c>
      <c r="JO6" s="24">
        <f>Balance!JO6</f>
        <v>4546.1338723975732</v>
      </c>
      <c r="JP6" s="24">
        <f>Balance!JP6</f>
        <v>4546.1338723975732</v>
      </c>
      <c r="JQ6" s="24">
        <f>Balance!JQ6</f>
        <v>4546.1338723975732</v>
      </c>
      <c r="JR6" s="24">
        <f>Balance!JR6</f>
        <v>4546.1338723975732</v>
      </c>
      <c r="JS6" s="24">
        <f>Balance!JS6</f>
        <v>4546.1338723975732</v>
      </c>
      <c r="JT6" s="24">
        <f>Balance!JT6</f>
        <v>4546.1338723975732</v>
      </c>
      <c r="JU6" s="24">
        <f>Balance!JU6</f>
        <v>4546.1338723975732</v>
      </c>
      <c r="JV6" s="24">
        <f>Balance!JV6</f>
        <v>4546.1338723975732</v>
      </c>
      <c r="JW6" s="24">
        <f>Balance!JW6</f>
        <v>4546.1338723975732</v>
      </c>
      <c r="JX6" s="24">
        <f>Balance!JX6</f>
        <v>4546.1338723975732</v>
      </c>
      <c r="JY6" s="24">
        <f>Balance!JY6</f>
        <v>4546.1338723975732</v>
      </c>
      <c r="JZ6" s="24">
        <f>Balance!JZ6</f>
        <v>4546.1338723975732</v>
      </c>
      <c r="KA6" s="24">
        <f>Balance!KA6</f>
        <v>4546.1338723975732</v>
      </c>
      <c r="KB6" s="24">
        <f>Balance!KB6</f>
        <v>4546.1338723975732</v>
      </c>
      <c r="KC6" s="24">
        <f>Balance!KC6</f>
        <v>4546.1338723975732</v>
      </c>
      <c r="KD6" s="24">
        <f>Balance!KD6</f>
        <v>4546.1338723975732</v>
      </c>
      <c r="KE6" s="24">
        <f>Balance!KE6</f>
        <v>4546.1338723975732</v>
      </c>
      <c r="KF6" s="24">
        <f>Balance!KF6</f>
        <v>4546.1338723975732</v>
      </c>
      <c r="KG6" s="28">
        <f>Balance!KG6</f>
        <v>0</v>
      </c>
    </row>
    <row r="7" spans="1:293" s="1" customFormat="1" hidden="1">
      <c r="A7" s="194"/>
      <c r="B7" s="39" t="s">
        <v>130</v>
      </c>
      <c r="C7" s="39">
        <v>500</v>
      </c>
      <c r="D7" s="45">
        <f t="shared" si="0"/>
        <v>8284097.4711879948</v>
      </c>
      <c r="E7" s="30">
        <f>Balance!E7</f>
        <v>18947.456107300251</v>
      </c>
      <c r="F7" s="30">
        <f>Balance!F7</f>
        <v>18947.456107300251</v>
      </c>
      <c r="G7" s="30">
        <f>Balance!G7</f>
        <v>18947.456107300251</v>
      </c>
      <c r="H7" s="30">
        <f>Balance!H7</f>
        <v>18947.456107300251</v>
      </c>
      <c r="I7" s="30">
        <f>Balance!I7</f>
        <v>18947.456107300251</v>
      </c>
      <c r="J7" s="30">
        <f>Balance!J7</f>
        <v>18947.456107300251</v>
      </c>
      <c r="K7" s="30">
        <f>Balance!K7</f>
        <v>18947.456107300251</v>
      </c>
      <c r="L7" s="30">
        <f>Balance!L7</f>
        <v>18947.456107300251</v>
      </c>
      <c r="M7" s="30">
        <f>Balance!M7</f>
        <v>18947.456107300251</v>
      </c>
      <c r="N7" s="30">
        <f>Balance!N7</f>
        <v>20043.006628026586</v>
      </c>
      <c r="O7" s="30">
        <f>Balance!O7</f>
        <v>20043.006628026586</v>
      </c>
      <c r="P7" s="30">
        <f>Balance!P7</f>
        <v>1764043.0066280265</v>
      </c>
      <c r="Q7" s="30">
        <f>Balance!Q7</f>
        <v>20043.006628026586</v>
      </c>
      <c r="R7" s="30">
        <f>Balance!R7</f>
        <v>20043.006628026586</v>
      </c>
      <c r="S7" s="30">
        <f>Balance!S7</f>
        <v>20043.006628026586</v>
      </c>
      <c r="T7" s="30">
        <f>Balance!T7</f>
        <v>20043.006628026586</v>
      </c>
      <c r="U7" s="30">
        <f>Balance!U7</f>
        <v>20043.006628026586</v>
      </c>
      <c r="V7" s="30">
        <f>Balance!V7</f>
        <v>20043.006628026586</v>
      </c>
      <c r="W7" s="30">
        <f>Balance!W7</f>
        <v>20043.006628026586</v>
      </c>
      <c r="X7" s="30">
        <f>Balance!X7</f>
        <v>20043.006628026586</v>
      </c>
      <c r="Y7" s="30">
        <f>Balance!Y7</f>
        <v>20043.006628026586</v>
      </c>
      <c r="Z7" s="30">
        <f>Balance!Z7</f>
        <v>21047.743186020503</v>
      </c>
      <c r="AA7" s="30">
        <f>Balance!AA7</f>
        <v>21047.743186020503</v>
      </c>
      <c r="AB7" s="30">
        <f>Balance!AB7</f>
        <v>21047.743186020503</v>
      </c>
      <c r="AC7" s="30">
        <f>Balance!AC7</f>
        <v>21047.743186020503</v>
      </c>
      <c r="AD7" s="30">
        <f>Balance!AD7</f>
        <v>21047.743186020503</v>
      </c>
      <c r="AE7" s="30">
        <f>Balance!AE7</f>
        <v>21047.743186020503</v>
      </c>
      <c r="AF7" s="30">
        <f>Balance!AF7</f>
        <v>21047.743186020503</v>
      </c>
      <c r="AG7" s="30">
        <f>Balance!AG7</f>
        <v>21047.743186020503</v>
      </c>
      <c r="AH7" s="30">
        <f>Balance!AH7</f>
        <v>21047.743186020503</v>
      </c>
      <c r="AI7" s="30">
        <f>Balance!AI7</f>
        <v>1765047.7431860205</v>
      </c>
      <c r="AJ7" s="30">
        <f>Balance!AJ7</f>
        <v>21047.743186020503</v>
      </c>
      <c r="AK7" s="30">
        <f>Balance!AK7</f>
        <v>21047.743186020503</v>
      </c>
      <c r="AL7" s="30">
        <f>Balance!AL7</f>
        <v>22180.841150432665</v>
      </c>
      <c r="AM7" s="30">
        <f>Balance!AM7</f>
        <v>22180.841150432665</v>
      </c>
      <c r="AN7" s="30">
        <f>Balance!AN7</f>
        <v>22180.841150432665</v>
      </c>
      <c r="AO7" s="30">
        <f>Balance!AO7</f>
        <v>22180.841150432665</v>
      </c>
      <c r="AP7" s="30">
        <f>Balance!AP7</f>
        <v>22180.841150432665</v>
      </c>
      <c r="AQ7" s="30">
        <f>Balance!AQ7</f>
        <v>22180.841150432665</v>
      </c>
      <c r="AR7" s="30">
        <f>Balance!AR7</f>
        <v>22180.841150432665</v>
      </c>
      <c r="AS7" s="30">
        <f>Balance!AS7</f>
        <v>22180.841150432665</v>
      </c>
      <c r="AT7" s="30">
        <f>Balance!AT7</f>
        <v>22180.841150432665</v>
      </c>
      <c r="AU7" s="30">
        <f>Balance!AU7</f>
        <v>1766180.8411504326</v>
      </c>
      <c r="AV7" s="30">
        <f>Balance!AV7</f>
        <v>22180.841150432665</v>
      </c>
      <c r="AW7" s="30">
        <f>Balance!AW7</f>
        <v>22180.841150432665</v>
      </c>
      <c r="AX7" s="30">
        <f>Balance!AX7</f>
        <v>23345.682305401337</v>
      </c>
      <c r="AY7" s="30">
        <f>Balance!AY7</f>
        <v>23345.682305401337</v>
      </c>
      <c r="AZ7" s="30">
        <f>Balance!AZ7</f>
        <v>23345.682305401337</v>
      </c>
      <c r="BA7" s="30">
        <f>Balance!BA7</f>
        <v>23345.682305401337</v>
      </c>
      <c r="BB7" s="30">
        <f>Balance!BB7</f>
        <v>23345.682305401337</v>
      </c>
      <c r="BC7" s="30">
        <f>Balance!BC7</f>
        <v>23345.682305401337</v>
      </c>
      <c r="BD7" s="30">
        <f>Balance!BD7</f>
        <v>23345.682305401337</v>
      </c>
      <c r="BE7" s="30">
        <f>Balance!BE7</f>
        <v>23345.682305401337</v>
      </c>
      <c r="BF7" s="30">
        <f>Balance!BF7</f>
        <v>23345.682305401337</v>
      </c>
      <c r="BG7" s="30">
        <f>Balance!BG7</f>
        <v>1767345.6823054014</v>
      </c>
      <c r="BH7" s="30">
        <f>Balance!BH7</f>
        <v>23345.682305401337</v>
      </c>
      <c r="BI7" s="30">
        <f>Balance!BI7</f>
        <v>23345.682305401337</v>
      </c>
      <c r="BJ7" s="30">
        <f>Balance!BJ7</f>
        <v>24540.771745930499</v>
      </c>
      <c r="BK7" s="30">
        <f>Balance!BK7</f>
        <v>24540.771745930499</v>
      </c>
      <c r="BL7" s="30">
        <f>Balance!BL7</f>
        <v>24540.771745930499</v>
      </c>
      <c r="BM7" s="30">
        <f>Balance!BM7</f>
        <v>24540.771745930499</v>
      </c>
      <c r="BN7" s="30">
        <f>Balance!BN7</f>
        <v>24540.771745930499</v>
      </c>
      <c r="BO7" s="30">
        <f>Balance!BO7</f>
        <v>24540.771745930499</v>
      </c>
      <c r="BP7" s="198">
        <f>Balance!BP7</f>
        <v>24540.771745930499</v>
      </c>
      <c r="BQ7" s="30">
        <f>Balance!BQ7</f>
        <v>24540.771745930499</v>
      </c>
      <c r="BR7" s="30">
        <f>Balance!BR7</f>
        <v>24540.771745930499</v>
      </c>
      <c r="BS7" s="30">
        <f>Balance!BS7</f>
        <v>1108540.7717459304</v>
      </c>
      <c r="BT7" s="30">
        <f>Balance!BT7</f>
        <v>24540.771745930499</v>
      </c>
      <c r="BU7" s="198">
        <f>Balance!BU7</f>
        <v>24540.771745930499</v>
      </c>
      <c r="BV7" s="30">
        <f>Balance!BV7</f>
        <v>25668.340059722752</v>
      </c>
      <c r="BW7" s="30">
        <f>Balance!BW7</f>
        <v>25668.340059722752</v>
      </c>
      <c r="BX7" s="30">
        <f>Balance!BX7</f>
        <v>25668.340059722752</v>
      </c>
      <c r="BY7" s="30">
        <f>Balance!BY7</f>
        <v>25668.340059722752</v>
      </c>
      <c r="BZ7" s="30">
        <f>Balance!BZ7</f>
        <v>25668.340059722752</v>
      </c>
      <c r="CA7" s="30">
        <f>Balance!CA7</f>
        <v>25668.340059722752</v>
      </c>
      <c r="CB7" s="30">
        <f>Balance!CB7</f>
        <v>25668.340059722752</v>
      </c>
      <c r="CC7" s="30">
        <f>Balance!CC7</f>
        <v>25668.340059722752</v>
      </c>
      <c r="CD7" s="30">
        <f>Balance!CD7</f>
        <v>25668.340059722752</v>
      </c>
      <c r="CE7" s="30">
        <f>Balance!CE7</f>
        <v>1109668.3400597228</v>
      </c>
      <c r="CF7" s="30">
        <f>Balance!CF7</f>
        <v>25668.340059722752</v>
      </c>
      <c r="CG7" s="30">
        <f>Balance!CG7</f>
        <v>25668.340059722752</v>
      </c>
      <c r="CH7" s="30">
        <f>Balance!CH7</f>
        <v>25655.367100502583</v>
      </c>
      <c r="CI7" s="30">
        <f>Balance!CI7</f>
        <v>25655.367100502583</v>
      </c>
      <c r="CJ7" s="30">
        <f>Balance!CJ7</f>
        <v>25655.367100502583</v>
      </c>
      <c r="CK7" s="30">
        <f>Balance!CK7</f>
        <v>25655.367100502583</v>
      </c>
      <c r="CL7" s="30">
        <f>Balance!CL7</f>
        <v>25655.367100502583</v>
      </c>
      <c r="CM7" s="30">
        <f>Balance!CM7</f>
        <v>25655.367100502583</v>
      </c>
      <c r="CN7" s="30">
        <f>Balance!CN7</f>
        <v>25655.367100502583</v>
      </c>
      <c r="CO7" s="30">
        <f>Balance!CO7</f>
        <v>25655.367100502583</v>
      </c>
      <c r="CP7" s="30">
        <f>Balance!CP7</f>
        <v>0</v>
      </c>
      <c r="CQ7" s="30">
        <f>Balance!CQ7</f>
        <v>1084000</v>
      </c>
      <c r="CR7" s="30">
        <f>Balance!CR7</f>
        <v>0</v>
      </c>
      <c r="CS7" s="30">
        <f>Balance!CS7</f>
        <v>0</v>
      </c>
      <c r="CT7" s="30">
        <f>Balance!CT7</f>
        <v>0</v>
      </c>
      <c r="CU7" s="30">
        <f>Balance!CU7</f>
        <v>0</v>
      </c>
      <c r="CV7" s="30">
        <f>Balance!CV7</f>
        <v>0</v>
      </c>
      <c r="CW7" s="30">
        <f>Balance!CW7</f>
        <v>0</v>
      </c>
      <c r="CX7" s="30">
        <f>Balance!CX7</f>
        <v>0</v>
      </c>
      <c r="CY7" s="30">
        <f>Balance!CY7</f>
        <v>0</v>
      </c>
      <c r="CZ7" s="30">
        <f>Balance!CZ7</f>
        <v>0</v>
      </c>
      <c r="DA7" s="30">
        <f>Balance!DA7</f>
        <v>0</v>
      </c>
      <c r="DB7" s="30">
        <f>Balance!DB7</f>
        <v>0</v>
      </c>
      <c r="DC7" s="30">
        <f>Balance!DC7</f>
        <v>1084000</v>
      </c>
      <c r="DD7" s="30">
        <f>Balance!DD7</f>
        <v>0</v>
      </c>
      <c r="DE7" s="30">
        <f>Balance!DE7</f>
        <v>0</v>
      </c>
      <c r="DF7" s="30">
        <f>Balance!DF7</f>
        <v>0</v>
      </c>
      <c r="DG7" s="30">
        <f>Balance!DG7</f>
        <v>0</v>
      </c>
      <c r="DH7" s="30">
        <f>Balance!DH7</f>
        <v>0</v>
      </c>
      <c r="DI7" s="30">
        <f>Balance!DI7</f>
        <v>0</v>
      </c>
      <c r="DJ7" s="30">
        <f>Balance!DJ7</f>
        <v>0</v>
      </c>
      <c r="DK7" s="30">
        <f>Balance!DK7</f>
        <v>0</v>
      </c>
      <c r="DL7" s="30">
        <f>Balance!DL7</f>
        <v>0</v>
      </c>
      <c r="DM7" s="30">
        <f>Balance!DM7</f>
        <v>0</v>
      </c>
      <c r="DN7" s="30">
        <f>Balance!DN7</f>
        <v>0</v>
      </c>
      <c r="DO7" s="30">
        <f>Balance!DO7</f>
        <v>1084000</v>
      </c>
      <c r="DP7" s="30">
        <f>Balance!DP7</f>
        <v>0</v>
      </c>
      <c r="DQ7" s="30">
        <f>Balance!DQ7</f>
        <v>0</v>
      </c>
      <c r="DR7" s="30">
        <f>Balance!DR7</f>
        <v>0</v>
      </c>
      <c r="DS7" s="30">
        <f>Balance!DS7</f>
        <v>0</v>
      </c>
      <c r="DT7" s="30">
        <f>Balance!DT7</f>
        <v>0</v>
      </c>
      <c r="DU7" s="30">
        <f>Balance!DU7</f>
        <v>0</v>
      </c>
      <c r="DV7" s="30">
        <f>Balance!DV7</f>
        <v>0</v>
      </c>
      <c r="DW7" s="30">
        <f>Balance!DW7</f>
        <v>0</v>
      </c>
      <c r="DX7" s="30">
        <f>Balance!DX7</f>
        <v>0</v>
      </c>
      <c r="DY7" s="30">
        <f>Balance!DY7</f>
        <v>0</v>
      </c>
      <c r="DZ7" s="30">
        <f>Balance!DZ7</f>
        <v>0</v>
      </c>
      <c r="EA7" s="30">
        <f>Balance!EA7</f>
        <v>1084000</v>
      </c>
      <c r="EB7" s="30">
        <f>Balance!EB7</f>
        <v>0</v>
      </c>
      <c r="EC7" s="30">
        <f>Balance!EC7</f>
        <v>0</v>
      </c>
      <c r="ED7" s="30">
        <f>Balance!ED7</f>
        <v>0</v>
      </c>
      <c r="EE7" s="30">
        <f>Balance!EE7</f>
        <v>0</v>
      </c>
      <c r="EF7" s="30">
        <f>Balance!EF7</f>
        <v>0</v>
      </c>
      <c r="EG7" s="30">
        <f>Balance!EG7</f>
        <v>0</v>
      </c>
      <c r="EH7" s="30">
        <f>Balance!EH7</f>
        <v>0</v>
      </c>
      <c r="EI7" s="30">
        <f>Balance!EI7</f>
        <v>0</v>
      </c>
      <c r="EJ7" s="30">
        <f>Balance!EJ7</f>
        <v>0</v>
      </c>
      <c r="EK7" s="30">
        <f>Balance!EK7</f>
        <v>0</v>
      </c>
      <c r="EL7" s="30">
        <f>Balance!EL7</f>
        <v>0</v>
      </c>
      <c r="EM7" s="30">
        <f>Balance!EM7</f>
        <v>1084000</v>
      </c>
      <c r="EN7" s="30">
        <f>Balance!EN7</f>
        <v>0</v>
      </c>
      <c r="EO7" s="30">
        <f>Balance!EO7</f>
        <v>0</v>
      </c>
      <c r="EP7" s="30">
        <f>Balance!EP7</f>
        <v>0</v>
      </c>
      <c r="EQ7" s="30">
        <f>Balance!EQ7</f>
        <v>0</v>
      </c>
      <c r="ER7" s="30">
        <f>Balance!ER7</f>
        <v>0</v>
      </c>
      <c r="ES7" s="30">
        <f>Balance!ES7</f>
        <v>0</v>
      </c>
      <c r="ET7" s="30">
        <f>Balance!ET7</f>
        <v>0</v>
      </c>
      <c r="EU7" s="30">
        <f>Balance!EU7</f>
        <v>0</v>
      </c>
      <c r="EV7" s="30">
        <f>Balance!EV7</f>
        <v>0</v>
      </c>
      <c r="EW7" s="30">
        <f>Balance!EW7</f>
        <v>0</v>
      </c>
      <c r="EX7" s="30">
        <f>Balance!EX7</f>
        <v>0</v>
      </c>
      <c r="EY7" s="30">
        <f>Balance!EY7</f>
        <v>1084000</v>
      </c>
      <c r="EZ7" s="30">
        <f>Balance!EZ7</f>
        <v>0</v>
      </c>
      <c r="FA7" s="30">
        <f>Balance!FA7</f>
        <v>3252000</v>
      </c>
      <c r="FB7" s="30">
        <f>Balance!FB7</f>
        <v>0</v>
      </c>
      <c r="FC7" s="30">
        <f>Balance!FC7</f>
        <v>0</v>
      </c>
      <c r="FD7" s="30">
        <f>Balance!FD7</f>
        <v>0</v>
      </c>
      <c r="FE7" s="30">
        <f>Balance!FE7</f>
        <v>0</v>
      </c>
      <c r="FF7" s="30">
        <f>Balance!FF7</f>
        <v>0</v>
      </c>
      <c r="FG7" s="30">
        <f>Balance!FG7</f>
        <v>0</v>
      </c>
      <c r="FH7" s="30">
        <f>Balance!FH7</f>
        <v>0</v>
      </c>
      <c r="FI7" s="30">
        <f>Balance!FI7</f>
        <v>0</v>
      </c>
      <c r="FJ7" s="30">
        <f>Balance!FJ7</f>
        <v>0</v>
      </c>
      <c r="FK7" s="30">
        <f>Balance!FK7</f>
        <v>0</v>
      </c>
      <c r="FL7" s="30">
        <f>Balance!FL7</f>
        <v>0</v>
      </c>
      <c r="FM7" s="30">
        <f>Balance!FM7</f>
        <v>0</v>
      </c>
      <c r="FN7" s="30">
        <f>Balance!FN7</f>
        <v>0</v>
      </c>
      <c r="FO7" s="30">
        <f>Balance!FO7</f>
        <v>0</v>
      </c>
      <c r="FP7" s="30">
        <f>Balance!FP7</f>
        <v>0</v>
      </c>
      <c r="FQ7" s="30">
        <f>Balance!FQ7</f>
        <v>0</v>
      </c>
      <c r="FR7" s="30">
        <f>Balance!FR7</f>
        <v>0</v>
      </c>
      <c r="FS7" s="30">
        <f>Balance!FS7</f>
        <v>0</v>
      </c>
      <c r="FT7" s="30">
        <f>Balance!FT7</f>
        <v>0</v>
      </c>
      <c r="FU7" s="30">
        <f>Balance!FU7</f>
        <v>0</v>
      </c>
      <c r="FV7" s="30">
        <f>Balance!FV7</f>
        <v>0</v>
      </c>
      <c r="FW7" s="30">
        <f>Balance!FW7</f>
        <v>0</v>
      </c>
      <c r="FX7" s="30">
        <f>Balance!FX7</f>
        <v>0</v>
      </c>
      <c r="FY7" s="30">
        <f>Balance!FY7</f>
        <v>0</v>
      </c>
      <c r="FZ7" s="30">
        <f>Balance!FZ7</f>
        <v>0</v>
      </c>
      <c r="GA7" s="30">
        <f>Balance!GA7</f>
        <v>0</v>
      </c>
      <c r="GB7" s="30">
        <f>Balance!GB7</f>
        <v>0</v>
      </c>
      <c r="GC7" s="30">
        <f>Balance!GC7</f>
        <v>0</v>
      </c>
      <c r="GD7" s="30">
        <f>Balance!GD7</f>
        <v>0</v>
      </c>
      <c r="GE7" s="30">
        <f>Balance!GE7</f>
        <v>0</v>
      </c>
      <c r="GF7" s="30">
        <f>Balance!GF7</f>
        <v>0</v>
      </c>
      <c r="GG7" s="30">
        <f>Balance!GG7</f>
        <v>0</v>
      </c>
      <c r="GH7" s="30">
        <f>Balance!GH7</f>
        <v>0</v>
      </c>
      <c r="GI7" s="30">
        <f>Balance!GI7</f>
        <v>0</v>
      </c>
      <c r="GJ7" s="30">
        <f>Balance!GJ7</f>
        <v>0</v>
      </c>
      <c r="GK7" s="30">
        <f>Balance!GK7</f>
        <v>0</v>
      </c>
      <c r="GL7" s="30">
        <f>Balance!GL7</f>
        <v>0</v>
      </c>
      <c r="GM7" s="30">
        <f>Balance!GM7</f>
        <v>0</v>
      </c>
      <c r="GN7" s="30">
        <f>Balance!GN7</f>
        <v>0</v>
      </c>
      <c r="GO7" s="30">
        <f>Balance!GO7</f>
        <v>0</v>
      </c>
      <c r="GP7" s="30">
        <f>Balance!GP7</f>
        <v>0</v>
      </c>
      <c r="GQ7" s="30">
        <f>Balance!GQ7</f>
        <v>0</v>
      </c>
      <c r="GR7" s="30">
        <f>Balance!GR7</f>
        <v>0</v>
      </c>
      <c r="GS7" s="30">
        <f>Balance!GS7</f>
        <v>0</v>
      </c>
      <c r="GT7" s="30">
        <f>Balance!GT7</f>
        <v>0</v>
      </c>
      <c r="GU7" s="30">
        <f>Balance!GU7</f>
        <v>0</v>
      </c>
      <c r="GV7" s="30">
        <f>Balance!GV7</f>
        <v>0</v>
      </c>
      <c r="GW7" s="30">
        <f>Balance!GW7</f>
        <v>0</v>
      </c>
      <c r="GX7" s="30">
        <f>Balance!GX7</f>
        <v>0</v>
      </c>
      <c r="GY7" s="30">
        <f>Balance!GY7</f>
        <v>0</v>
      </c>
      <c r="GZ7" s="30">
        <f>Balance!GZ7</f>
        <v>0</v>
      </c>
      <c r="HA7" s="30">
        <f>Balance!HA7</f>
        <v>0</v>
      </c>
      <c r="HB7" s="30">
        <f>Balance!HB7</f>
        <v>0</v>
      </c>
      <c r="HC7" s="30">
        <f>Balance!HC7</f>
        <v>0</v>
      </c>
      <c r="HD7" s="30">
        <f>Balance!HD7</f>
        <v>0</v>
      </c>
      <c r="HE7" s="30">
        <f>Balance!HE7</f>
        <v>0</v>
      </c>
      <c r="HF7" s="30">
        <f>Balance!HF7</f>
        <v>0</v>
      </c>
      <c r="HG7" s="30">
        <f>Balance!HG7</f>
        <v>0</v>
      </c>
      <c r="HH7" s="30">
        <f>Balance!HH7</f>
        <v>0</v>
      </c>
      <c r="HI7" s="30">
        <f>Balance!HI7</f>
        <v>0</v>
      </c>
      <c r="HJ7" s="30">
        <f>Balance!HJ7</f>
        <v>0</v>
      </c>
      <c r="HK7" s="30">
        <f>Balance!HK7</f>
        <v>0</v>
      </c>
      <c r="HL7" s="30">
        <f>Balance!HL7</f>
        <v>0</v>
      </c>
      <c r="HM7" s="30">
        <f>Balance!HM7</f>
        <v>0</v>
      </c>
      <c r="HN7" s="30">
        <f>Balance!HN7</f>
        <v>0</v>
      </c>
      <c r="HO7" s="30">
        <f>Balance!HO7</f>
        <v>0</v>
      </c>
      <c r="HP7" s="30">
        <f>Balance!HP7</f>
        <v>0</v>
      </c>
      <c r="HQ7" s="30">
        <f>Balance!HQ7</f>
        <v>0</v>
      </c>
      <c r="HR7" s="30">
        <f>Balance!HR7</f>
        <v>0</v>
      </c>
      <c r="HS7" s="30">
        <f>Balance!HS7</f>
        <v>0</v>
      </c>
      <c r="HT7" s="30">
        <f>Balance!HT7</f>
        <v>0</v>
      </c>
      <c r="HU7" s="30">
        <f>Balance!HU7</f>
        <v>0</v>
      </c>
      <c r="HV7" s="30">
        <f>Balance!HV7</f>
        <v>0</v>
      </c>
      <c r="HW7" s="30">
        <f>Balance!HW7</f>
        <v>0</v>
      </c>
      <c r="HX7" s="30">
        <f>Balance!HX7</f>
        <v>0</v>
      </c>
      <c r="HY7" s="30">
        <f>Balance!HY7</f>
        <v>0</v>
      </c>
      <c r="HZ7" s="30">
        <f>Balance!HZ7</f>
        <v>0</v>
      </c>
      <c r="IA7" s="30">
        <f>Balance!IA7</f>
        <v>0</v>
      </c>
      <c r="IB7" s="30">
        <f>Balance!IB7</f>
        <v>0</v>
      </c>
      <c r="IC7" s="30">
        <f>Balance!IC7</f>
        <v>0</v>
      </c>
      <c r="ID7" s="30">
        <f>Balance!ID7</f>
        <v>0</v>
      </c>
      <c r="IE7" s="30">
        <f>Balance!IE7</f>
        <v>0</v>
      </c>
      <c r="IF7" s="30">
        <f>Balance!IF7</f>
        <v>0</v>
      </c>
      <c r="IG7" s="30">
        <f>Balance!IG7</f>
        <v>0</v>
      </c>
      <c r="IH7" s="30">
        <f>Balance!IH7</f>
        <v>0</v>
      </c>
      <c r="II7" s="30">
        <f>Balance!II7</f>
        <v>0</v>
      </c>
      <c r="IJ7" s="30">
        <f>Balance!IJ7</f>
        <v>0</v>
      </c>
      <c r="IK7" s="30">
        <f>Balance!IK7</f>
        <v>0</v>
      </c>
      <c r="IL7" s="30">
        <f>Balance!IL7</f>
        <v>0</v>
      </c>
      <c r="IM7" s="30">
        <f>Balance!IM7</f>
        <v>0</v>
      </c>
      <c r="IN7" s="30">
        <f>Balance!IN7</f>
        <v>0</v>
      </c>
      <c r="IO7" s="30">
        <f>Balance!IO7</f>
        <v>0</v>
      </c>
      <c r="IP7" s="30">
        <f>Balance!IP7</f>
        <v>0</v>
      </c>
      <c r="IQ7" s="30">
        <f>Balance!IQ7</f>
        <v>0</v>
      </c>
      <c r="IR7" s="30">
        <f>Balance!IR7</f>
        <v>0</v>
      </c>
      <c r="IS7" s="30">
        <f>Balance!IS7</f>
        <v>0</v>
      </c>
      <c r="IT7" s="30">
        <f>Balance!IT7</f>
        <v>0</v>
      </c>
      <c r="IU7" s="30">
        <f>Balance!IU7</f>
        <v>0</v>
      </c>
      <c r="IV7" s="30">
        <f>Balance!IV7</f>
        <v>0</v>
      </c>
      <c r="IW7" s="30">
        <f>Balance!IW7</f>
        <v>0</v>
      </c>
      <c r="IX7" s="30">
        <f>Balance!IX7</f>
        <v>0</v>
      </c>
      <c r="IY7" s="30">
        <f>Balance!IY7</f>
        <v>0</v>
      </c>
      <c r="IZ7" s="30">
        <f>Balance!IZ7</f>
        <v>0</v>
      </c>
      <c r="JA7" s="30">
        <f>Balance!JA7</f>
        <v>0</v>
      </c>
      <c r="JB7" s="30">
        <f>Balance!JB7</f>
        <v>0</v>
      </c>
      <c r="JC7" s="30">
        <f>Balance!JC7</f>
        <v>0</v>
      </c>
      <c r="JD7" s="30">
        <f>Balance!JD7</f>
        <v>0</v>
      </c>
      <c r="JE7" s="30">
        <f>Balance!JE7</f>
        <v>0</v>
      </c>
      <c r="JF7" s="30">
        <f>Balance!JF7</f>
        <v>0</v>
      </c>
      <c r="JG7" s="30">
        <f>Balance!JG7</f>
        <v>0</v>
      </c>
      <c r="JH7" s="30">
        <f>Balance!JH7</f>
        <v>0</v>
      </c>
      <c r="JI7" s="30">
        <f>Balance!JI7</f>
        <v>0</v>
      </c>
      <c r="JJ7" s="30">
        <f>Balance!JJ7</f>
        <v>0</v>
      </c>
      <c r="JK7" s="30">
        <f>Balance!JK7</f>
        <v>0</v>
      </c>
      <c r="JL7" s="30">
        <f>Balance!JL7</f>
        <v>0</v>
      </c>
      <c r="JM7" s="30">
        <f>Balance!JM7</f>
        <v>0</v>
      </c>
      <c r="JN7" s="30">
        <f>Balance!JN7</f>
        <v>0</v>
      </c>
      <c r="JO7" s="30">
        <f>Balance!JO7</f>
        <v>0</v>
      </c>
      <c r="JP7" s="30">
        <f>Balance!JP7</f>
        <v>0</v>
      </c>
      <c r="JQ7" s="30">
        <f>Balance!JQ7</f>
        <v>0</v>
      </c>
      <c r="JR7" s="30">
        <f>Balance!JR7</f>
        <v>0</v>
      </c>
      <c r="JS7" s="30">
        <f>Balance!JS7</f>
        <v>0</v>
      </c>
      <c r="JT7" s="30">
        <f>Balance!JT7</f>
        <v>0</v>
      </c>
      <c r="JU7" s="30">
        <f>Balance!JU7</f>
        <v>0</v>
      </c>
      <c r="JV7" s="30">
        <f>Balance!JV7</f>
        <v>0</v>
      </c>
      <c r="JW7" s="30">
        <f>Balance!JW7</f>
        <v>0</v>
      </c>
      <c r="JX7" s="30">
        <f>Balance!JX7</f>
        <v>0</v>
      </c>
      <c r="JY7" s="30">
        <f>Balance!JY7</f>
        <v>0</v>
      </c>
      <c r="JZ7" s="30">
        <f>Balance!JZ7</f>
        <v>0</v>
      </c>
      <c r="KA7" s="30">
        <f>Balance!KA7</f>
        <v>0</v>
      </c>
      <c r="KB7" s="30">
        <f>Balance!KB7</f>
        <v>0</v>
      </c>
      <c r="KC7" s="30">
        <f>Balance!KC7</f>
        <v>0</v>
      </c>
      <c r="KD7" s="30">
        <f>Balance!KD7</f>
        <v>0</v>
      </c>
      <c r="KE7" s="30">
        <f>Balance!KE7</f>
        <v>0</v>
      </c>
      <c r="KF7" s="30">
        <f>Balance!KF7</f>
        <v>0</v>
      </c>
      <c r="KG7" s="30">
        <f>Balance!KG7</f>
        <v>0</v>
      </c>
    </row>
    <row r="8" spans="1:293" s="1" customFormat="1" hidden="1">
      <c r="A8" s="194"/>
      <c r="B8" s="39" t="s">
        <v>140</v>
      </c>
      <c r="C8" s="39">
        <v>700</v>
      </c>
      <c r="D8" s="45">
        <f t="shared" si="0"/>
        <v>205443.5990820665</v>
      </c>
      <c r="E8" s="30">
        <f>Balance!E8</f>
        <v>3242.583333333333</v>
      </c>
      <c r="F8" s="30">
        <f>Balance!F8</f>
        <v>3242.583333333333</v>
      </c>
      <c r="G8" s="30">
        <f>Balance!G8</f>
        <v>3242.583333333333</v>
      </c>
      <c r="H8" s="30">
        <f>Balance!H8</f>
        <v>3242.583333333333</v>
      </c>
      <c r="I8" s="30">
        <f>Balance!I8</f>
        <v>3242.583333333333</v>
      </c>
      <c r="J8" s="30">
        <f>Balance!J8</f>
        <v>3242.583333333333</v>
      </c>
      <c r="K8" s="24">
        <f>Balance!K8</f>
        <v>3242.583333333333</v>
      </c>
      <c r="L8" s="24">
        <f>Balance!L8</f>
        <v>3242.583333333333</v>
      </c>
      <c r="M8" s="24">
        <f>Balance!M8</f>
        <v>3242.583333333333</v>
      </c>
      <c r="N8" s="24">
        <f>Balance!N8</f>
        <v>3242.583333333333</v>
      </c>
      <c r="O8" s="24">
        <f>Balance!O8</f>
        <v>3242.583333333333</v>
      </c>
      <c r="P8" s="24">
        <f>Balance!P8</f>
        <v>3242.583333333333</v>
      </c>
      <c r="Q8" s="24">
        <f>Balance!Q8</f>
        <v>2952.833333333333</v>
      </c>
      <c r="R8" s="24">
        <f>Balance!R8</f>
        <v>2952.833333333333</v>
      </c>
      <c r="S8" s="24">
        <f>Balance!S8</f>
        <v>2952.833333333333</v>
      </c>
      <c r="T8" s="24">
        <f>Balance!T8</f>
        <v>2952.833333333333</v>
      </c>
      <c r="U8" s="24">
        <f>Balance!U8</f>
        <v>2952.833333333333</v>
      </c>
      <c r="V8" s="24">
        <f>Balance!V8</f>
        <v>2952.833333333333</v>
      </c>
      <c r="W8" s="24">
        <f>Balance!W8</f>
        <v>2952.833333333333</v>
      </c>
      <c r="X8" s="24">
        <f>Balance!X8</f>
        <v>2952.833333333333</v>
      </c>
      <c r="Y8" s="24">
        <f>Balance!Y8</f>
        <v>2952.833333333333</v>
      </c>
      <c r="Z8" s="24">
        <f>Balance!Z8</f>
        <v>2952.833333333333</v>
      </c>
      <c r="AA8" s="24">
        <f>Balance!AA8</f>
        <v>2952.833333333333</v>
      </c>
      <c r="AB8" s="24">
        <f>Balance!AB8</f>
        <v>2952.833333333333</v>
      </c>
      <c r="AC8" s="24">
        <f>Balance!AC8</f>
        <v>2932.0000000000032</v>
      </c>
      <c r="AD8" s="24">
        <f>Balance!AD8</f>
        <v>2932.0000000000032</v>
      </c>
      <c r="AE8" s="24">
        <f>Balance!AE8</f>
        <v>2932.0000000000032</v>
      </c>
      <c r="AF8" s="24">
        <f>Balance!AF8</f>
        <v>2932.0000000000032</v>
      </c>
      <c r="AG8" s="24">
        <f>Balance!AG8</f>
        <v>2932.0000000000032</v>
      </c>
      <c r="AH8" s="24">
        <f>Balance!AH8</f>
        <v>2932.0000000000032</v>
      </c>
      <c r="AI8" s="24">
        <f>Balance!AI8</f>
        <v>2932.0000000000032</v>
      </c>
      <c r="AJ8" s="24">
        <f>Balance!AJ8</f>
        <v>2932.0000000000032</v>
      </c>
      <c r="AK8" s="24">
        <f>Balance!AK8</f>
        <v>2932.0000000000032</v>
      </c>
      <c r="AL8" s="24">
        <f>Balance!AL8</f>
        <v>2932.0000000000032</v>
      </c>
      <c r="AM8" s="24">
        <f>Balance!AM8</f>
        <v>2932.0000000000032</v>
      </c>
      <c r="AN8" s="24">
        <f>Balance!AN8</f>
        <v>2932.0000000000032</v>
      </c>
      <c r="AO8" s="24">
        <f>Balance!AO8</f>
        <v>3257.5141666666632</v>
      </c>
      <c r="AP8" s="24">
        <f>Balance!AP8</f>
        <v>3257.5141666666632</v>
      </c>
      <c r="AQ8" s="24">
        <f>Balance!AQ8</f>
        <v>3257.5141666666632</v>
      </c>
      <c r="AR8" s="24">
        <f>Balance!AR8</f>
        <v>3257.5141666666632</v>
      </c>
      <c r="AS8" s="24">
        <f>Balance!AS8</f>
        <v>3257.5141666666632</v>
      </c>
      <c r="AT8" s="24">
        <f>Balance!AT8</f>
        <v>3257.5141666666632</v>
      </c>
      <c r="AU8" s="24">
        <f>Balance!AU8</f>
        <v>3257.5141666666632</v>
      </c>
      <c r="AV8" s="24">
        <f>Balance!AV8</f>
        <v>3257.5141666666632</v>
      </c>
      <c r="AW8" s="24">
        <f>Balance!AW8</f>
        <v>3257.5141666666632</v>
      </c>
      <c r="AX8" s="24">
        <f>Balance!AX8</f>
        <v>3403.3474999999971</v>
      </c>
      <c r="AY8" s="24">
        <f>Balance!AY8</f>
        <v>3403.3474999999971</v>
      </c>
      <c r="AZ8" s="24">
        <f>Balance!AZ8</f>
        <v>3403.3474999999971</v>
      </c>
      <c r="BA8" s="24">
        <f>Balance!BA8</f>
        <v>3242.0660416666669</v>
      </c>
      <c r="BB8" s="24">
        <f>Balance!BB8</f>
        <v>230.40525336666701</v>
      </c>
      <c r="BC8" s="24">
        <f>Balance!BC8</f>
        <v>230.40525336666701</v>
      </c>
      <c r="BD8" s="24">
        <f>Balance!BD8</f>
        <v>230.40525336666701</v>
      </c>
      <c r="BE8" s="24">
        <f>Balance!BE8</f>
        <v>230.40525336666701</v>
      </c>
      <c r="BF8" s="24">
        <f>Balance!BF8</f>
        <v>230.40525336666701</v>
      </c>
      <c r="BG8" s="24">
        <f>Balance!BG8</f>
        <v>230.40525336666701</v>
      </c>
      <c r="BH8" s="24">
        <f>Balance!BH8</f>
        <v>230.40525336666701</v>
      </c>
      <c r="BI8" s="24">
        <f>Balance!BI8</f>
        <v>230.40525336666701</v>
      </c>
      <c r="BJ8" s="24">
        <f>Balance!BJ8</f>
        <v>230.40525336666701</v>
      </c>
      <c r="BK8" s="24">
        <f>Balance!BK8</f>
        <v>50610.405253366669</v>
      </c>
      <c r="BL8" s="24">
        <f>Balance!BL8</f>
        <v>230.40525336666701</v>
      </c>
      <c r="BM8" s="24">
        <f>Balance!BM8</f>
        <v>230.40525336666701</v>
      </c>
      <c r="BN8" s="24">
        <f>Balance!BN8</f>
        <v>230.40525336666701</v>
      </c>
      <c r="BO8" s="24">
        <f>Balance!BO8</f>
        <v>230.40525336666701</v>
      </c>
      <c r="BP8" s="199">
        <f>Balance!BP8</f>
        <v>186.65525336666701</v>
      </c>
      <c r="BQ8" s="24">
        <f>Balance!BQ8</f>
        <v>186.65525336666701</v>
      </c>
      <c r="BR8" s="24">
        <f>Balance!BR8</f>
        <v>186.65525336666701</v>
      </c>
      <c r="BS8" s="24">
        <f>Balance!BS8</f>
        <v>186.65525336666701</v>
      </c>
      <c r="BT8" s="24">
        <f>Balance!BT8</f>
        <v>186.65525336666701</v>
      </c>
      <c r="BU8" s="199">
        <f>Balance!BU8</f>
        <v>157.48858670000001</v>
      </c>
      <c r="BV8" s="24">
        <f>Balance!BV8</f>
        <v>219.98858670000001</v>
      </c>
      <c r="BW8" s="24">
        <f>Balance!BW8</f>
        <v>50599.988586699998</v>
      </c>
      <c r="BX8" s="24">
        <f>Balance!BX8</f>
        <v>219.98858670000001</v>
      </c>
      <c r="BY8" s="24">
        <f>Balance!BY8</f>
        <v>219.98858670000001</v>
      </c>
      <c r="BZ8" s="24">
        <f>Balance!BZ8</f>
        <v>176.23858670000001</v>
      </c>
      <c r="CA8" s="24">
        <f>Balance!CA8</f>
        <v>176.23858670000001</v>
      </c>
      <c r="CB8" s="24">
        <f>Balance!CB8</f>
        <v>176.23858670000001</v>
      </c>
      <c r="CC8" s="24">
        <f>Balance!CC8</f>
        <v>176.23858670000001</v>
      </c>
      <c r="CD8" s="24">
        <f>Balance!CD8</f>
        <v>176.23858670000001</v>
      </c>
      <c r="CE8" s="24">
        <f>Balance!CE8</f>
        <v>176.23858670000001</v>
      </c>
      <c r="CF8" s="24">
        <f>Balance!CF8</f>
        <v>176.23858670000001</v>
      </c>
      <c r="CG8" s="24">
        <f>Balance!CG8</f>
        <v>176.23858670000001</v>
      </c>
      <c r="CH8" s="24">
        <f>Balance!CH8</f>
        <v>176.23858670000001</v>
      </c>
      <c r="CI8" s="24">
        <f>Balance!CI8</f>
        <v>50556.238586699998</v>
      </c>
      <c r="CJ8" s="24">
        <f>Balance!CJ8</f>
        <v>176.23858670000001</v>
      </c>
      <c r="CK8" s="24">
        <f>Balance!CK8</f>
        <v>176.23858670000001</v>
      </c>
      <c r="CL8" s="24">
        <f>Balance!CL8</f>
        <v>176.23858670000001</v>
      </c>
      <c r="CM8" s="24">
        <f>Balance!CM8</f>
        <v>230.40525336666701</v>
      </c>
      <c r="CN8" s="24">
        <f>Balance!CN8</f>
        <v>230.40525336666701</v>
      </c>
      <c r="CO8" s="24">
        <f>Balance!CO8</f>
        <v>230.40525336666701</v>
      </c>
      <c r="CP8" s="24">
        <f>Balance!CP8</f>
        <v>230.40525336666701</v>
      </c>
      <c r="CQ8" s="24">
        <f>Balance!CQ8</f>
        <v>230.40525336666701</v>
      </c>
      <c r="CR8" s="24">
        <f>Balance!CR8</f>
        <v>230.40525336666701</v>
      </c>
      <c r="CS8" s="24">
        <f>Balance!CS8</f>
        <v>230.40525336666701</v>
      </c>
      <c r="CT8" s="24">
        <f>Balance!CT8</f>
        <v>230.40525336666701</v>
      </c>
      <c r="CU8" s="24">
        <f>Balance!CU8</f>
        <v>50610.405253366669</v>
      </c>
      <c r="CV8" s="24">
        <f>Balance!CV8</f>
        <v>230.40525336666701</v>
      </c>
      <c r="CW8" s="24">
        <f>Balance!CW8</f>
        <v>230.40525336666701</v>
      </c>
      <c r="CX8" s="24">
        <f>Balance!CX8</f>
        <v>230.40525336666701</v>
      </c>
      <c r="CY8" s="24">
        <f>Balance!CY8</f>
        <v>230.40525336666701</v>
      </c>
      <c r="CZ8" s="24">
        <f>Balance!CZ8</f>
        <v>230.40525336666701</v>
      </c>
      <c r="DA8" s="24">
        <f>Balance!DA8</f>
        <v>230.40525336666701</v>
      </c>
      <c r="DB8" s="24">
        <f>Balance!DB8</f>
        <v>347.07192003333398</v>
      </c>
      <c r="DC8" s="24">
        <f>Balance!DC8</f>
        <v>230.40525336666701</v>
      </c>
      <c r="DD8" s="24">
        <f>Balance!DD8</f>
        <v>230.40525336666701</v>
      </c>
      <c r="DE8" s="24">
        <f>Balance!DE8</f>
        <v>230.40525336666701</v>
      </c>
      <c r="DF8" s="24">
        <f>Balance!DF8</f>
        <v>230.40525336666701</v>
      </c>
      <c r="DG8" s="24">
        <f>Balance!DG8</f>
        <v>50610.405253366669</v>
      </c>
      <c r="DH8" s="24">
        <f>Balance!DH8</f>
        <v>230.40525336666701</v>
      </c>
      <c r="DI8" s="24">
        <f>Balance!DI8</f>
        <v>230.40525336666701</v>
      </c>
      <c r="DJ8" s="24">
        <f>Balance!DJ8</f>
        <v>230.40525336666701</v>
      </c>
      <c r="DK8" s="24">
        <f>Balance!DK8</f>
        <v>230.40525336666701</v>
      </c>
      <c r="DL8" s="24">
        <f>Balance!DL8</f>
        <v>230.40525336666701</v>
      </c>
      <c r="DM8" s="24">
        <f>Balance!DM8</f>
        <v>230.40525336666701</v>
      </c>
      <c r="DN8" s="24">
        <f>Balance!DN8</f>
        <v>230.40525336666701</v>
      </c>
      <c r="DO8" s="24">
        <f>Balance!DO8</f>
        <v>230.40525336666701</v>
      </c>
      <c r="DP8" s="24">
        <f>Balance!DP8</f>
        <v>230.40525336666701</v>
      </c>
      <c r="DQ8" s="24">
        <f>Balance!DQ8</f>
        <v>230.40525336666701</v>
      </c>
      <c r="DR8" s="24">
        <f>Balance!DR8</f>
        <v>230.40525336666701</v>
      </c>
      <c r="DS8" s="24">
        <f>Balance!DS8</f>
        <v>52030.405253366669</v>
      </c>
      <c r="DT8" s="24">
        <f>Balance!DT8</f>
        <v>230.40525336666701</v>
      </c>
      <c r="DU8" s="24">
        <f>Balance!DU8</f>
        <v>230.40525336666701</v>
      </c>
      <c r="DV8" s="24">
        <f>Balance!DV8</f>
        <v>230.40525336666701</v>
      </c>
      <c r="DW8" s="24">
        <f>Balance!DW8</f>
        <v>230.40525336666701</v>
      </c>
      <c r="DX8" s="24">
        <f>Balance!DX8</f>
        <v>230.40525336666701</v>
      </c>
      <c r="DY8" s="24">
        <f>Balance!DY8</f>
        <v>230.40525336666701</v>
      </c>
      <c r="DZ8" s="24">
        <f>Balance!DZ8</f>
        <v>230.40525336666701</v>
      </c>
      <c r="EA8" s="24">
        <f>Balance!EA8</f>
        <v>230.40525336666701</v>
      </c>
      <c r="EB8" s="24">
        <f>Balance!EB8</f>
        <v>230.40525336666701</v>
      </c>
      <c r="EC8" s="24">
        <f>Balance!EC8</f>
        <v>230.40525336666701</v>
      </c>
      <c r="ED8" s="24">
        <f>Balance!ED8</f>
        <v>230.40525336666701</v>
      </c>
      <c r="EE8" s="24">
        <f>Balance!EE8</f>
        <v>52030.405253366669</v>
      </c>
      <c r="EF8" s="24">
        <f>Balance!EF8</f>
        <v>230.40525336666701</v>
      </c>
      <c r="EG8" s="24">
        <f>Balance!EG8</f>
        <v>230.40525336666701</v>
      </c>
      <c r="EH8" s="24">
        <f>Balance!EH8</f>
        <v>230.40525336666701</v>
      </c>
      <c r="EI8" s="24">
        <f>Balance!EI8</f>
        <v>230.40525336666701</v>
      </c>
      <c r="EJ8" s="24">
        <f>Balance!EJ8</f>
        <v>230.40525336666701</v>
      </c>
      <c r="EK8" s="24">
        <f>Balance!EK8</f>
        <v>230.40525336666701</v>
      </c>
      <c r="EL8" s="24">
        <f>Balance!EL8</f>
        <v>230.40525336666701</v>
      </c>
      <c r="EM8" s="24">
        <f>Balance!EM8</f>
        <v>230.40525336666701</v>
      </c>
      <c r="EN8" s="24">
        <f>Balance!EN8</f>
        <v>230.40525336666701</v>
      </c>
      <c r="EO8" s="24">
        <f>Balance!EO8</f>
        <v>230.40525336666701</v>
      </c>
      <c r="EP8" s="24">
        <f>Balance!EP8</f>
        <v>230.40525336666701</v>
      </c>
      <c r="EQ8" s="24">
        <f>Balance!EQ8</f>
        <v>52030.405253366669</v>
      </c>
      <c r="ER8" s="24">
        <f>Balance!ER8</f>
        <v>230.40525336666701</v>
      </c>
      <c r="ES8" s="24">
        <f>Balance!ES8</f>
        <v>230.40525336666701</v>
      </c>
      <c r="ET8" s="24">
        <f>Balance!ET8</f>
        <v>230.40525336666701</v>
      </c>
      <c r="EU8" s="24">
        <f>Balance!EU8</f>
        <v>230.40525336666701</v>
      </c>
      <c r="EV8" s="24">
        <f>Balance!EV8</f>
        <v>230.40525336666701</v>
      </c>
      <c r="EW8" s="24">
        <f>Balance!EW8</f>
        <v>230.40525336666701</v>
      </c>
      <c r="EX8" s="24">
        <f>Balance!EX8</f>
        <v>230.40525336666701</v>
      </c>
      <c r="EY8" s="24">
        <f>Balance!EY8</f>
        <v>230.40525336666701</v>
      </c>
      <c r="EZ8" s="24">
        <f>Balance!EZ8</f>
        <v>230.40525336666701</v>
      </c>
      <c r="FA8" s="24">
        <f>Balance!FA8</f>
        <v>230.40525336666701</v>
      </c>
      <c r="FB8" s="24">
        <f>Balance!FB8</f>
        <v>230.40525336666701</v>
      </c>
      <c r="FC8" s="24">
        <f>Balance!FC8</f>
        <v>52030.405253366669</v>
      </c>
      <c r="FD8" s="24">
        <f>Balance!FD8</f>
        <v>2405.40525336667</v>
      </c>
      <c r="FE8" s="24">
        <f>Balance!FE8</f>
        <v>0</v>
      </c>
      <c r="FF8" s="24">
        <f>Balance!FF8</f>
        <v>0</v>
      </c>
      <c r="FG8" s="24">
        <f>Balance!FG8</f>
        <v>0</v>
      </c>
      <c r="FH8" s="24">
        <f>Balance!FH8</f>
        <v>0</v>
      </c>
      <c r="FI8" s="24">
        <f>Balance!FI8</f>
        <v>0</v>
      </c>
      <c r="FJ8" s="24">
        <f>Balance!FJ8</f>
        <v>0</v>
      </c>
      <c r="FK8" s="24">
        <f>Balance!FK8</f>
        <v>0</v>
      </c>
      <c r="FL8" s="24">
        <f>Balance!FL8</f>
        <v>0</v>
      </c>
      <c r="FM8" s="24">
        <f>Balance!FM8</f>
        <v>0</v>
      </c>
      <c r="FN8" s="24">
        <f>Balance!FN8</f>
        <v>0</v>
      </c>
      <c r="FO8" s="24">
        <f>Balance!FO8</f>
        <v>0</v>
      </c>
      <c r="FP8" s="24">
        <f>Balance!FP8</f>
        <v>0</v>
      </c>
      <c r="FQ8" s="24">
        <f>Balance!FQ8</f>
        <v>0</v>
      </c>
      <c r="FR8" s="24">
        <f>Balance!FR8</f>
        <v>0</v>
      </c>
      <c r="FS8" s="24">
        <f>Balance!FS8</f>
        <v>0</v>
      </c>
      <c r="FT8" s="24">
        <f>Balance!FT8</f>
        <v>0</v>
      </c>
      <c r="FU8" s="24">
        <f>Balance!FU8</f>
        <v>0</v>
      </c>
      <c r="FV8" s="24">
        <f>Balance!FV8</f>
        <v>0</v>
      </c>
      <c r="FW8" s="24">
        <f>Balance!FW8</f>
        <v>0</v>
      </c>
      <c r="FX8" s="24">
        <f>Balance!FX8</f>
        <v>0</v>
      </c>
      <c r="FY8" s="24">
        <f>Balance!FY8</f>
        <v>0</v>
      </c>
      <c r="FZ8" s="24">
        <f>Balance!FZ8</f>
        <v>0</v>
      </c>
      <c r="GA8" s="24">
        <f>Balance!GA8</f>
        <v>0</v>
      </c>
      <c r="GB8" s="24">
        <f>Balance!GB8</f>
        <v>0</v>
      </c>
      <c r="GC8" s="24">
        <f>Balance!GC8</f>
        <v>0</v>
      </c>
      <c r="GD8" s="24">
        <f>Balance!GD8</f>
        <v>0</v>
      </c>
      <c r="GE8" s="24">
        <f>Balance!GE8</f>
        <v>0</v>
      </c>
      <c r="GF8" s="24">
        <f>Balance!GF8</f>
        <v>0</v>
      </c>
      <c r="GG8" s="24">
        <f>Balance!GG8</f>
        <v>0</v>
      </c>
      <c r="GH8" s="24">
        <f>Balance!GH8</f>
        <v>0</v>
      </c>
      <c r="GI8" s="24">
        <f>Balance!GI8</f>
        <v>0</v>
      </c>
      <c r="GJ8" s="24">
        <f>Balance!GJ8</f>
        <v>0</v>
      </c>
      <c r="GK8" s="24">
        <f>Balance!GK8</f>
        <v>0</v>
      </c>
      <c r="GL8" s="24">
        <f>Balance!GL8</f>
        <v>0</v>
      </c>
      <c r="GM8" s="24">
        <f>Balance!GM8</f>
        <v>0</v>
      </c>
      <c r="GN8" s="24">
        <f>Balance!GN8</f>
        <v>0</v>
      </c>
      <c r="GO8" s="24">
        <f>Balance!GO8</f>
        <v>0</v>
      </c>
      <c r="GP8" s="24">
        <f>Balance!GP8</f>
        <v>0</v>
      </c>
      <c r="GQ8" s="24">
        <f>Balance!GQ8</f>
        <v>0</v>
      </c>
      <c r="GR8" s="24">
        <f>Balance!GR8</f>
        <v>0</v>
      </c>
      <c r="GS8" s="24">
        <f>Balance!GS8</f>
        <v>0</v>
      </c>
      <c r="GT8" s="24">
        <f>Balance!GT8</f>
        <v>0</v>
      </c>
      <c r="GU8" s="24">
        <f>Balance!GU8</f>
        <v>0</v>
      </c>
      <c r="GV8" s="24">
        <f>Balance!GV8</f>
        <v>0</v>
      </c>
      <c r="GW8" s="24">
        <f>Balance!GW8</f>
        <v>0</v>
      </c>
      <c r="GX8" s="24">
        <f>Balance!GX8</f>
        <v>0</v>
      </c>
      <c r="GY8" s="24">
        <f>Balance!GY8</f>
        <v>0</v>
      </c>
      <c r="GZ8" s="24">
        <f>Balance!GZ8</f>
        <v>0</v>
      </c>
      <c r="HA8" s="24">
        <f>Balance!HA8</f>
        <v>0</v>
      </c>
      <c r="HB8" s="24">
        <f>Balance!HB8</f>
        <v>0</v>
      </c>
      <c r="HC8" s="24">
        <f>Balance!HC8</f>
        <v>0</v>
      </c>
      <c r="HD8" s="24">
        <f>Balance!HD8</f>
        <v>0</v>
      </c>
      <c r="HE8" s="24">
        <f>Balance!HE8</f>
        <v>0</v>
      </c>
      <c r="HF8" s="24">
        <f>Balance!HF8</f>
        <v>0</v>
      </c>
      <c r="HG8" s="24">
        <f>Balance!HG8</f>
        <v>0</v>
      </c>
      <c r="HH8" s="24">
        <f>Balance!HH8</f>
        <v>0</v>
      </c>
      <c r="HI8" s="24">
        <f>Balance!HI8</f>
        <v>0</v>
      </c>
      <c r="HJ8" s="24">
        <f>Balance!HJ8</f>
        <v>0</v>
      </c>
      <c r="HK8" s="24">
        <f>Balance!HK8</f>
        <v>0</v>
      </c>
      <c r="HL8" s="24">
        <f>Balance!HL8</f>
        <v>0</v>
      </c>
      <c r="HM8" s="24">
        <f>Balance!HM8</f>
        <v>0</v>
      </c>
      <c r="HN8" s="24">
        <f>Balance!HN8</f>
        <v>0</v>
      </c>
      <c r="HO8" s="24">
        <f>Balance!HO8</f>
        <v>0</v>
      </c>
      <c r="HP8" s="24">
        <f>Balance!HP8</f>
        <v>0</v>
      </c>
      <c r="HQ8" s="24">
        <f>Balance!HQ8</f>
        <v>0</v>
      </c>
      <c r="HR8" s="24">
        <f>Balance!HR8</f>
        <v>0</v>
      </c>
      <c r="HS8" s="24">
        <f>Balance!HS8</f>
        <v>0</v>
      </c>
      <c r="HT8" s="24">
        <f>Balance!HT8</f>
        <v>0</v>
      </c>
      <c r="HU8" s="24">
        <f>Balance!HU8</f>
        <v>0</v>
      </c>
      <c r="HV8" s="24">
        <f>Balance!HV8</f>
        <v>0</v>
      </c>
      <c r="HW8" s="24">
        <f>Balance!HW8</f>
        <v>0</v>
      </c>
      <c r="HX8" s="24">
        <f>Balance!HX8</f>
        <v>0</v>
      </c>
      <c r="HY8" s="24">
        <f>Balance!HY8</f>
        <v>0</v>
      </c>
      <c r="HZ8" s="24">
        <f>Balance!HZ8</f>
        <v>0</v>
      </c>
      <c r="IA8" s="24">
        <f>Balance!IA8</f>
        <v>0</v>
      </c>
      <c r="IB8" s="24">
        <f>Balance!IB8</f>
        <v>0</v>
      </c>
      <c r="IC8" s="24">
        <f>Balance!IC8</f>
        <v>0</v>
      </c>
      <c r="ID8" s="24">
        <f>Balance!ID8</f>
        <v>0</v>
      </c>
      <c r="IE8" s="24">
        <f>Balance!IE8</f>
        <v>0</v>
      </c>
      <c r="IF8" s="24">
        <f>Balance!IF8</f>
        <v>0</v>
      </c>
      <c r="IG8" s="24">
        <f>Balance!IG8</f>
        <v>0</v>
      </c>
      <c r="IH8" s="24">
        <f>Balance!IH8</f>
        <v>0</v>
      </c>
      <c r="II8" s="24">
        <f>Balance!II8</f>
        <v>0</v>
      </c>
      <c r="IJ8" s="24">
        <f>Balance!IJ8</f>
        <v>0</v>
      </c>
      <c r="IK8" s="24">
        <f>Balance!IK8</f>
        <v>0</v>
      </c>
      <c r="IL8" s="24">
        <f>Balance!IL8</f>
        <v>0</v>
      </c>
      <c r="IM8" s="24">
        <f>Balance!IM8</f>
        <v>0</v>
      </c>
      <c r="IN8" s="24">
        <f>Balance!IN8</f>
        <v>0</v>
      </c>
      <c r="IO8" s="24">
        <f>Balance!IO8</f>
        <v>0</v>
      </c>
      <c r="IP8" s="24">
        <f>Balance!IP8</f>
        <v>0</v>
      </c>
      <c r="IQ8" s="24">
        <f>Balance!IQ8</f>
        <v>0</v>
      </c>
      <c r="IR8" s="24">
        <f>Balance!IR8</f>
        <v>0</v>
      </c>
      <c r="IS8" s="24">
        <f>Balance!IS8</f>
        <v>0</v>
      </c>
      <c r="IT8" s="24">
        <f>Balance!IT8</f>
        <v>0</v>
      </c>
      <c r="IU8" s="24">
        <f>Balance!IU8</f>
        <v>0</v>
      </c>
      <c r="IV8" s="24">
        <f>Balance!IV8</f>
        <v>0</v>
      </c>
      <c r="IW8" s="24">
        <f>Balance!IW8</f>
        <v>0</v>
      </c>
      <c r="IX8" s="24">
        <f>Balance!IX8</f>
        <v>0</v>
      </c>
      <c r="IY8" s="24">
        <f>Balance!IY8</f>
        <v>0</v>
      </c>
      <c r="IZ8" s="24">
        <f>Balance!IZ8</f>
        <v>0</v>
      </c>
      <c r="JA8" s="24">
        <f>Balance!JA8</f>
        <v>0</v>
      </c>
      <c r="JB8" s="24">
        <f>Balance!JB8</f>
        <v>0</v>
      </c>
      <c r="JC8" s="24">
        <f>Balance!JC8</f>
        <v>0</v>
      </c>
      <c r="JD8" s="24">
        <f>Balance!JD8</f>
        <v>0</v>
      </c>
      <c r="JE8" s="24">
        <f>Balance!JE8</f>
        <v>0</v>
      </c>
      <c r="JF8" s="24">
        <f>Balance!JF8</f>
        <v>0</v>
      </c>
      <c r="JG8" s="24">
        <f>Balance!JG8</f>
        <v>0</v>
      </c>
      <c r="JH8" s="24">
        <f>Balance!JH8</f>
        <v>0</v>
      </c>
      <c r="JI8" s="24">
        <f>Balance!JI8</f>
        <v>0</v>
      </c>
      <c r="JJ8" s="24">
        <f>Balance!JJ8</f>
        <v>0</v>
      </c>
      <c r="JK8" s="24">
        <f>Balance!JK8</f>
        <v>0</v>
      </c>
      <c r="JL8" s="24">
        <f>Balance!JL8</f>
        <v>0</v>
      </c>
      <c r="JM8" s="24">
        <f>Balance!JM8</f>
        <v>0</v>
      </c>
      <c r="JN8" s="24">
        <f>Balance!JN8</f>
        <v>0</v>
      </c>
      <c r="JO8" s="24">
        <f>Balance!JO8</f>
        <v>0</v>
      </c>
      <c r="JP8" s="24">
        <f>Balance!JP8</f>
        <v>0</v>
      </c>
      <c r="JQ8" s="24">
        <f>Balance!JQ8</f>
        <v>0</v>
      </c>
      <c r="JR8" s="24">
        <f>Balance!JR8</f>
        <v>0</v>
      </c>
      <c r="JS8" s="24">
        <f>Balance!JS8</f>
        <v>0</v>
      </c>
      <c r="JT8" s="24">
        <f>Balance!JT8</f>
        <v>0</v>
      </c>
      <c r="JU8" s="24">
        <f>Balance!JU8</f>
        <v>0</v>
      </c>
      <c r="JV8" s="24">
        <f>Balance!JV8</f>
        <v>0</v>
      </c>
      <c r="JW8" s="24">
        <f>Balance!JW8</f>
        <v>0</v>
      </c>
      <c r="JX8" s="24">
        <f>Balance!JX8</f>
        <v>0</v>
      </c>
      <c r="JY8" s="24">
        <f>Balance!JY8</f>
        <v>0</v>
      </c>
      <c r="JZ8" s="24">
        <f>Balance!JZ8</f>
        <v>0</v>
      </c>
      <c r="KA8" s="24">
        <f>Balance!KA8</f>
        <v>0</v>
      </c>
      <c r="KB8" s="24">
        <f>Balance!KB8</f>
        <v>0</v>
      </c>
      <c r="KC8" s="24">
        <f>Balance!KC8</f>
        <v>0</v>
      </c>
      <c r="KD8" s="24">
        <f>Balance!KD8</f>
        <v>0</v>
      </c>
      <c r="KE8" s="24">
        <f>Balance!KE8</f>
        <v>0</v>
      </c>
      <c r="KF8" s="24">
        <f>Balance!KF8</f>
        <v>0</v>
      </c>
      <c r="KG8" s="28">
        <f>Balance!KG8</f>
        <v>0</v>
      </c>
    </row>
    <row r="9" spans="1:293" s="1" customFormat="1" ht="16" hidden="1" thickBot="1">
      <c r="A9" s="195"/>
      <c r="B9" s="40" t="s">
        <v>141</v>
      </c>
      <c r="C9" s="40">
        <v>800</v>
      </c>
      <c r="D9" s="46">
        <f t="shared" si="0"/>
        <v>129962.5029475539</v>
      </c>
      <c r="E9" s="31">
        <f>Balance!E9</f>
        <v>5981.9924047547202</v>
      </c>
      <c r="F9" s="31">
        <f>Balance!F9</f>
        <v>0</v>
      </c>
      <c r="G9" s="31">
        <f>Balance!G9</f>
        <v>0</v>
      </c>
      <c r="H9" s="31">
        <f>Balance!H9</f>
        <v>0</v>
      </c>
      <c r="I9" s="31">
        <f>Balance!I9</f>
        <v>0</v>
      </c>
      <c r="J9" s="31">
        <f>Balance!J9</f>
        <v>0</v>
      </c>
      <c r="K9" s="31">
        <f>Balance!K9</f>
        <v>0</v>
      </c>
      <c r="L9" s="31">
        <f>Balance!L9</f>
        <v>0</v>
      </c>
      <c r="M9" s="31">
        <f>Balance!M9</f>
        <v>0</v>
      </c>
      <c r="N9" s="31">
        <f>Balance!N9</f>
        <v>0</v>
      </c>
      <c r="O9" s="31">
        <f>Balance!O9</f>
        <v>0</v>
      </c>
      <c r="P9" s="31">
        <f>Balance!P9</f>
        <v>0</v>
      </c>
      <c r="Q9" s="31">
        <f>Balance!Q9</f>
        <v>8437.1950131178637</v>
      </c>
      <c r="R9" s="31">
        <f>Balance!R9</f>
        <v>0</v>
      </c>
      <c r="S9" s="31">
        <f>Balance!S9</f>
        <v>0</v>
      </c>
      <c r="T9" s="31">
        <f>Balance!T9</f>
        <v>0</v>
      </c>
      <c r="U9" s="31">
        <f>Balance!U9</f>
        <v>0</v>
      </c>
      <c r="V9" s="31">
        <f>Balance!V9</f>
        <v>0</v>
      </c>
      <c r="W9" s="31">
        <f>Balance!W9</f>
        <v>0</v>
      </c>
      <c r="X9" s="31">
        <f>Balance!X9</f>
        <v>0</v>
      </c>
      <c r="Y9" s="31">
        <f>Balance!Y9</f>
        <v>0</v>
      </c>
      <c r="Z9" s="31">
        <f>Balance!Z9</f>
        <v>0</v>
      </c>
      <c r="AA9" s="31">
        <f>Balance!AA9</f>
        <v>0</v>
      </c>
      <c r="AB9" s="31">
        <f>Balance!AB9</f>
        <v>0</v>
      </c>
      <c r="AC9" s="31">
        <f>Balance!AC9</f>
        <v>14269.370537619274</v>
      </c>
      <c r="AD9" s="31">
        <f>Balance!AD9</f>
        <v>0</v>
      </c>
      <c r="AE9" s="31">
        <f>Balance!AE9</f>
        <v>0</v>
      </c>
      <c r="AF9" s="31">
        <f>Balance!AF9</f>
        <v>0</v>
      </c>
      <c r="AG9" s="31">
        <f>Balance!AG9</f>
        <v>0</v>
      </c>
      <c r="AH9" s="31">
        <f>Balance!AH9</f>
        <v>0</v>
      </c>
      <c r="AI9" s="31">
        <f>Balance!AI9</f>
        <v>0</v>
      </c>
      <c r="AJ9" s="31">
        <f>Balance!AJ9</f>
        <v>0</v>
      </c>
      <c r="AK9" s="31">
        <f>Balance!AK9</f>
        <v>0</v>
      </c>
      <c r="AL9" s="31">
        <f>Balance!AL9</f>
        <v>0</v>
      </c>
      <c r="AM9" s="31">
        <f>Balance!AM9</f>
        <v>0</v>
      </c>
      <c r="AN9" s="31">
        <f>Balance!AN9</f>
        <v>0</v>
      </c>
      <c r="AO9" s="31">
        <f>Balance!AO9</f>
        <v>15551.01537222855</v>
      </c>
      <c r="AP9" s="31">
        <f>Balance!AP9</f>
        <v>0</v>
      </c>
      <c r="AQ9" s="31">
        <f>Balance!AQ9</f>
        <v>0</v>
      </c>
      <c r="AR9" s="31">
        <f>Balance!AR9</f>
        <v>0</v>
      </c>
      <c r="AS9" s="31">
        <f>Balance!AS9</f>
        <v>0</v>
      </c>
      <c r="AT9" s="31">
        <f>Balance!AT9</f>
        <v>0</v>
      </c>
      <c r="AU9" s="31">
        <f>Balance!AU9</f>
        <v>0</v>
      </c>
      <c r="AV9" s="31">
        <f>Balance!AV9</f>
        <v>0</v>
      </c>
      <c r="AW9" s="31">
        <f>Balance!AW9</f>
        <v>0</v>
      </c>
      <c r="AX9" s="31">
        <f>Balance!AX9</f>
        <v>0</v>
      </c>
      <c r="AY9" s="31">
        <f>Balance!AY9</f>
        <v>0</v>
      </c>
      <c r="AZ9" s="31">
        <f>Balance!AZ9</f>
        <v>0</v>
      </c>
      <c r="BA9" s="31">
        <f>Balance!BA9</f>
        <v>38759.061707104702</v>
      </c>
      <c r="BB9" s="31">
        <f>Balance!BB9</f>
        <v>0</v>
      </c>
      <c r="BC9" s="31">
        <f>Balance!BC9</f>
        <v>0</v>
      </c>
      <c r="BD9" s="31">
        <f>Balance!BD9</f>
        <v>0</v>
      </c>
      <c r="BE9" s="31">
        <f>Balance!BE9</f>
        <v>0</v>
      </c>
      <c r="BF9" s="31">
        <f>Balance!BF9</f>
        <v>0</v>
      </c>
      <c r="BG9" s="31">
        <f>Balance!BG9</f>
        <v>0</v>
      </c>
      <c r="BH9" s="31">
        <f>Balance!BH9</f>
        <v>0</v>
      </c>
      <c r="BI9" s="31">
        <f>Balance!BI9</f>
        <v>0</v>
      </c>
      <c r="BJ9" s="31">
        <f>Balance!BJ9</f>
        <v>0</v>
      </c>
      <c r="BK9" s="31">
        <f>Balance!BK9</f>
        <v>0</v>
      </c>
      <c r="BL9" s="31">
        <f>Balance!BL9</f>
        <v>0</v>
      </c>
      <c r="BM9" s="31">
        <f>Balance!BM9</f>
        <v>46963.867912728798</v>
      </c>
      <c r="BN9" s="31">
        <f>Balance!BN9</f>
        <v>0</v>
      </c>
      <c r="BO9" s="31">
        <f>Balance!BO9</f>
        <v>0</v>
      </c>
      <c r="BP9" s="200">
        <f>Balance!BP9</f>
        <v>0</v>
      </c>
      <c r="BQ9" s="31">
        <f>Balance!BQ9</f>
        <v>0</v>
      </c>
      <c r="BR9" s="31">
        <f>Balance!BR9</f>
        <v>0</v>
      </c>
      <c r="BS9" s="31">
        <f>Balance!BS9</f>
        <v>0</v>
      </c>
      <c r="BT9" s="31">
        <f>Balance!BT9</f>
        <v>0</v>
      </c>
      <c r="BU9" s="200">
        <f>Balance!BU9</f>
        <v>0</v>
      </c>
      <c r="BV9" s="31">
        <f>Balance!BV9</f>
        <v>0</v>
      </c>
      <c r="BW9" s="31">
        <f>Balance!BW9</f>
        <v>0</v>
      </c>
      <c r="BX9" s="31">
        <f>Balance!BX9</f>
        <v>0</v>
      </c>
      <c r="BY9" s="31">
        <f>Balance!BY9</f>
        <v>33163.445122067104</v>
      </c>
      <c r="BZ9" s="31">
        <f>Balance!BZ9</f>
        <v>0</v>
      </c>
      <c r="CA9" s="31">
        <f>Balance!CA9</f>
        <v>0</v>
      </c>
      <c r="CB9" s="31">
        <f>Balance!CB9</f>
        <v>0</v>
      </c>
      <c r="CC9" s="31">
        <f>Balance!CC9</f>
        <v>0</v>
      </c>
      <c r="CD9" s="31">
        <f>Balance!CD9</f>
        <v>0</v>
      </c>
      <c r="CE9" s="31">
        <f>Balance!CE9</f>
        <v>0</v>
      </c>
      <c r="CF9" s="31">
        <f>Balance!CF9</f>
        <v>0</v>
      </c>
      <c r="CG9" s="31">
        <f>Balance!CG9</f>
        <v>0</v>
      </c>
      <c r="CH9" s="31">
        <f>Balance!CH9</f>
        <v>0</v>
      </c>
      <c r="CI9" s="31">
        <f>Balance!CI9</f>
        <v>0</v>
      </c>
      <c r="CJ9" s="31">
        <f>Balance!CJ9</f>
        <v>0</v>
      </c>
      <c r="CK9" s="31">
        <f>Balance!CK9</f>
        <v>14144.506028995551</v>
      </c>
      <c r="CL9" s="31">
        <f>Balance!CL9</f>
        <v>0</v>
      </c>
      <c r="CM9" s="31">
        <f>Balance!CM9</f>
        <v>0</v>
      </c>
      <c r="CN9" s="31">
        <f>Balance!CN9</f>
        <v>0</v>
      </c>
      <c r="CO9" s="31">
        <f>Balance!CO9</f>
        <v>0</v>
      </c>
      <c r="CP9" s="31">
        <f>Balance!CP9</f>
        <v>0</v>
      </c>
      <c r="CQ9" s="31">
        <f>Balance!CQ9</f>
        <v>0</v>
      </c>
      <c r="CR9" s="31">
        <f>Balance!CR9</f>
        <v>0</v>
      </c>
      <c r="CS9" s="31">
        <f>Balance!CS9</f>
        <v>0</v>
      </c>
      <c r="CT9" s="31">
        <f>Balance!CT9</f>
        <v>0</v>
      </c>
      <c r="CU9" s="31">
        <f>Balance!CU9</f>
        <v>0</v>
      </c>
      <c r="CV9" s="31">
        <f>Balance!CV9</f>
        <v>0</v>
      </c>
      <c r="CW9" s="31">
        <f>Balance!CW9</f>
        <v>2</v>
      </c>
      <c r="CX9" s="31">
        <f>Balance!CX9</f>
        <v>0</v>
      </c>
      <c r="CY9" s="31">
        <f>Balance!CY9</f>
        <v>0</v>
      </c>
      <c r="CZ9" s="31">
        <f>Balance!CZ9</f>
        <v>0</v>
      </c>
      <c r="DA9" s="31">
        <f>Balance!DA9</f>
        <v>0</v>
      </c>
      <c r="DB9" s="31">
        <f>Balance!DB9</f>
        <v>0</v>
      </c>
      <c r="DC9" s="31">
        <f>Balance!DC9</f>
        <v>0</v>
      </c>
      <c r="DD9" s="31">
        <f>Balance!DD9</f>
        <v>0</v>
      </c>
      <c r="DE9" s="31">
        <f>Balance!DE9</f>
        <v>0</v>
      </c>
      <c r="DF9" s="31">
        <f>Balance!DF9</f>
        <v>0</v>
      </c>
      <c r="DG9" s="31">
        <f>Balance!DG9</f>
        <v>0</v>
      </c>
      <c r="DH9" s="31">
        <f>Balance!DH9</f>
        <v>0</v>
      </c>
      <c r="DI9" s="31">
        <f>Balance!DI9</f>
        <v>2</v>
      </c>
      <c r="DJ9" s="31">
        <f>Balance!DJ9</f>
        <v>0</v>
      </c>
      <c r="DK9" s="31">
        <f>Balance!DK9</f>
        <v>0</v>
      </c>
      <c r="DL9" s="31">
        <f>Balance!DL9</f>
        <v>0</v>
      </c>
      <c r="DM9" s="31">
        <f>Balance!DM9</f>
        <v>0</v>
      </c>
      <c r="DN9" s="31">
        <f>Balance!DN9</f>
        <v>0</v>
      </c>
      <c r="DO9" s="31">
        <f>Balance!DO9</f>
        <v>0</v>
      </c>
      <c r="DP9" s="31">
        <f>Balance!DP9</f>
        <v>0</v>
      </c>
      <c r="DQ9" s="31">
        <f>Balance!DQ9</f>
        <v>0</v>
      </c>
      <c r="DR9" s="31">
        <f>Balance!DR9</f>
        <v>0</v>
      </c>
      <c r="DS9" s="31">
        <f>Balance!DS9</f>
        <v>0</v>
      </c>
      <c r="DT9" s="31">
        <f>Balance!DT9</f>
        <v>0</v>
      </c>
      <c r="DU9" s="31">
        <f>Balance!DU9</f>
        <v>2</v>
      </c>
      <c r="DV9" s="31">
        <f>Balance!DV9</f>
        <v>0</v>
      </c>
      <c r="DW9" s="31">
        <f>Balance!DW9</f>
        <v>0</v>
      </c>
      <c r="DX9" s="31">
        <f>Balance!DX9</f>
        <v>0</v>
      </c>
      <c r="DY9" s="31">
        <f>Balance!DY9</f>
        <v>0</v>
      </c>
      <c r="DZ9" s="31">
        <f>Balance!DZ9</f>
        <v>0</v>
      </c>
      <c r="EA9" s="31">
        <f>Balance!EA9</f>
        <v>0</v>
      </c>
      <c r="EB9" s="31">
        <f>Balance!EB9</f>
        <v>0</v>
      </c>
      <c r="EC9" s="31">
        <f>Balance!EC9</f>
        <v>0</v>
      </c>
      <c r="ED9" s="31">
        <f>Balance!ED9</f>
        <v>0</v>
      </c>
      <c r="EE9" s="31">
        <f>Balance!EE9</f>
        <v>0</v>
      </c>
      <c r="EF9" s="31">
        <f>Balance!EF9</f>
        <v>0</v>
      </c>
      <c r="EG9" s="31">
        <f>Balance!EG9</f>
        <v>2</v>
      </c>
      <c r="EH9" s="31">
        <f>Balance!EH9</f>
        <v>0</v>
      </c>
      <c r="EI9" s="31">
        <f>Balance!EI9</f>
        <v>0</v>
      </c>
      <c r="EJ9" s="31">
        <f>Balance!EJ9</f>
        <v>0</v>
      </c>
      <c r="EK9" s="31">
        <f>Balance!EK9</f>
        <v>0</v>
      </c>
      <c r="EL9" s="31">
        <f>Balance!EL9</f>
        <v>0</v>
      </c>
      <c r="EM9" s="31">
        <f>Balance!EM9</f>
        <v>0</v>
      </c>
      <c r="EN9" s="31">
        <f>Balance!EN9</f>
        <v>0</v>
      </c>
      <c r="EO9" s="31">
        <f>Balance!EO9</f>
        <v>0</v>
      </c>
      <c r="EP9" s="31">
        <f>Balance!EP9</f>
        <v>0</v>
      </c>
      <c r="EQ9" s="31">
        <f>Balance!EQ9</f>
        <v>0</v>
      </c>
      <c r="ER9" s="31">
        <f>Balance!ER9</f>
        <v>0</v>
      </c>
      <c r="ES9" s="31">
        <f>Balance!ES9</f>
        <v>163.65343502588601</v>
      </c>
      <c r="ET9" s="31">
        <f>Balance!ET9</f>
        <v>0</v>
      </c>
      <c r="EU9" s="31">
        <f>Balance!EU9</f>
        <v>0</v>
      </c>
      <c r="EV9" s="31">
        <f>Balance!EV9</f>
        <v>0</v>
      </c>
      <c r="EW9" s="31">
        <f>Balance!EW9</f>
        <v>0</v>
      </c>
      <c r="EX9" s="31">
        <f>Balance!EX9</f>
        <v>0</v>
      </c>
      <c r="EY9" s="31">
        <f>Balance!EY9</f>
        <v>0</v>
      </c>
      <c r="EZ9" s="31">
        <f>Balance!EZ9</f>
        <v>0</v>
      </c>
      <c r="FA9" s="31">
        <f>Balance!FA9</f>
        <v>0</v>
      </c>
      <c r="FB9" s="31">
        <f>Balance!FB9</f>
        <v>0</v>
      </c>
      <c r="FC9" s="31">
        <f>Balance!FC9</f>
        <v>0</v>
      </c>
      <c r="FD9" s="31">
        <f>Balance!FD9</f>
        <v>0.5</v>
      </c>
      <c r="FE9" s="31">
        <f>Balance!FE9</f>
        <v>0</v>
      </c>
      <c r="FF9" s="31">
        <f>Balance!FF9</f>
        <v>0</v>
      </c>
      <c r="FG9" s="31">
        <f>Balance!FG9</f>
        <v>0</v>
      </c>
      <c r="FH9" s="31">
        <f>Balance!FH9</f>
        <v>0</v>
      </c>
      <c r="FI9" s="31">
        <f>Balance!FI9</f>
        <v>0</v>
      </c>
      <c r="FJ9" s="31">
        <f>Balance!FJ9</f>
        <v>0</v>
      </c>
      <c r="FK9" s="31">
        <f>Balance!FK9</f>
        <v>0</v>
      </c>
      <c r="FL9" s="31">
        <f>Balance!FL9</f>
        <v>0</v>
      </c>
      <c r="FM9" s="31">
        <f>Balance!FM9</f>
        <v>0</v>
      </c>
      <c r="FN9" s="31">
        <f>Balance!FN9</f>
        <v>0</v>
      </c>
      <c r="FO9" s="31">
        <f>Balance!FO9</f>
        <v>0</v>
      </c>
      <c r="FP9" s="31">
        <f>Balance!FP9</f>
        <v>0</v>
      </c>
      <c r="FQ9" s="31">
        <f>Balance!FQ9</f>
        <v>0</v>
      </c>
      <c r="FR9" s="31">
        <f>Balance!FR9</f>
        <v>0</v>
      </c>
      <c r="FS9" s="31">
        <f>Balance!FS9</f>
        <v>0</v>
      </c>
      <c r="FT9" s="31">
        <f>Balance!FT9</f>
        <v>0</v>
      </c>
      <c r="FU9" s="31">
        <f>Balance!FU9</f>
        <v>0</v>
      </c>
      <c r="FV9" s="31">
        <f>Balance!FV9</f>
        <v>0</v>
      </c>
      <c r="FW9" s="31">
        <f>Balance!FW9</f>
        <v>0</v>
      </c>
      <c r="FX9" s="31">
        <f>Balance!FX9</f>
        <v>0</v>
      </c>
      <c r="FY9" s="31">
        <f>Balance!FY9</f>
        <v>0</v>
      </c>
      <c r="FZ9" s="31">
        <f>Balance!FZ9</f>
        <v>0</v>
      </c>
      <c r="GA9" s="31">
        <f>Balance!GA9</f>
        <v>0</v>
      </c>
      <c r="GB9" s="31">
        <f>Balance!GB9</f>
        <v>0</v>
      </c>
      <c r="GC9" s="31">
        <f>Balance!GC9</f>
        <v>0</v>
      </c>
      <c r="GD9" s="31">
        <f>Balance!GD9</f>
        <v>0</v>
      </c>
      <c r="GE9" s="31">
        <f>Balance!GE9</f>
        <v>0</v>
      </c>
      <c r="GF9" s="31">
        <f>Balance!GF9</f>
        <v>0</v>
      </c>
      <c r="GG9" s="31">
        <f>Balance!GG9</f>
        <v>0</v>
      </c>
      <c r="GH9" s="31">
        <f>Balance!GH9</f>
        <v>0</v>
      </c>
      <c r="GI9" s="31">
        <f>Balance!GI9</f>
        <v>0</v>
      </c>
      <c r="GJ9" s="31">
        <f>Balance!GJ9</f>
        <v>0</v>
      </c>
      <c r="GK9" s="31">
        <f>Balance!GK9</f>
        <v>0</v>
      </c>
      <c r="GL9" s="31">
        <f>Balance!GL9</f>
        <v>0</v>
      </c>
      <c r="GM9" s="31">
        <f>Balance!GM9</f>
        <v>0</v>
      </c>
      <c r="GN9" s="31">
        <f>Balance!GN9</f>
        <v>0</v>
      </c>
      <c r="GO9" s="31">
        <f>Balance!GO9</f>
        <v>0</v>
      </c>
      <c r="GP9" s="31">
        <f>Balance!GP9</f>
        <v>0</v>
      </c>
      <c r="GQ9" s="31">
        <f>Balance!GQ9</f>
        <v>0</v>
      </c>
      <c r="GR9" s="31">
        <f>Balance!GR9</f>
        <v>0</v>
      </c>
      <c r="GS9" s="31">
        <f>Balance!GS9</f>
        <v>0</v>
      </c>
      <c r="GT9" s="31">
        <f>Balance!GT9</f>
        <v>0</v>
      </c>
      <c r="GU9" s="31">
        <f>Balance!GU9</f>
        <v>0</v>
      </c>
      <c r="GV9" s="31">
        <f>Balance!GV9</f>
        <v>0</v>
      </c>
      <c r="GW9" s="31">
        <f>Balance!GW9</f>
        <v>0</v>
      </c>
      <c r="GX9" s="31">
        <f>Balance!GX9</f>
        <v>0</v>
      </c>
      <c r="GY9" s="31">
        <f>Balance!GY9</f>
        <v>0</v>
      </c>
      <c r="GZ9" s="31">
        <f>Balance!GZ9</f>
        <v>0</v>
      </c>
      <c r="HA9" s="31">
        <f>Balance!HA9</f>
        <v>0</v>
      </c>
      <c r="HB9" s="31">
        <f>Balance!HB9</f>
        <v>0</v>
      </c>
      <c r="HC9" s="31">
        <f>Balance!HC9</f>
        <v>0</v>
      </c>
      <c r="HD9" s="31">
        <f>Balance!HD9</f>
        <v>0</v>
      </c>
      <c r="HE9" s="31">
        <f>Balance!HE9</f>
        <v>0</v>
      </c>
      <c r="HF9" s="31">
        <f>Balance!HF9</f>
        <v>0</v>
      </c>
      <c r="HG9" s="31">
        <f>Balance!HG9</f>
        <v>0</v>
      </c>
      <c r="HH9" s="31">
        <f>Balance!HH9</f>
        <v>0</v>
      </c>
      <c r="HI9" s="31">
        <f>Balance!HI9</f>
        <v>0</v>
      </c>
      <c r="HJ9" s="31">
        <f>Balance!HJ9</f>
        <v>0</v>
      </c>
      <c r="HK9" s="31">
        <f>Balance!HK9</f>
        <v>0</v>
      </c>
      <c r="HL9" s="31">
        <f>Balance!HL9</f>
        <v>0</v>
      </c>
      <c r="HM9" s="31">
        <f>Balance!HM9</f>
        <v>0</v>
      </c>
      <c r="HN9" s="31">
        <f>Balance!HN9</f>
        <v>0</v>
      </c>
      <c r="HO9" s="31">
        <f>Balance!HO9</f>
        <v>0</v>
      </c>
      <c r="HP9" s="31">
        <f>Balance!HP9</f>
        <v>0</v>
      </c>
      <c r="HQ9" s="31">
        <f>Balance!HQ9</f>
        <v>0</v>
      </c>
      <c r="HR9" s="31">
        <f>Balance!HR9</f>
        <v>0</v>
      </c>
      <c r="HS9" s="31">
        <f>Balance!HS9</f>
        <v>0</v>
      </c>
      <c r="HT9" s="31">
        <f>Balance!HT9</f>
        <v>0</v>
      </c>
      <c r="HU9" s="31">
        <f>Balance!HU9</f>
        <v>0</v>
      </c>
      <c r="HV9" s="31">
        <f>Balance!HV9</f>
        <v>0</v>
      </c>
      <c r="HW9" s="31">
        <f>Balance!HW9</f>
        <v>0</v>
      </c>
      <c r="HX9" s="31">
        <f>Balance!HX9</f>
        <v>0</v>
      </c>
      <c r="HY9" s="31">
        <f>Balance!HY9</f>
        <v>0</v>
      </c>
      <c r="HZ9" s="31">
        <f>Balance!HZ9</f>
        <v>0</v>
      </c>
      <c r="IA9" s="31">
        <f>Balance!IA9</f>
        <v>0</v>
      </c>
      <c r="IB9" s="31">
        <f>Balance!IB9</f>
        <v>0</v>
      </c>
      <c r="IC9" s="31">
        <f>Balance!IC9</f>
        <v>0</v>
      </c>
      <c r="ID9" s="31">
        <f>Balance!ID9</f>
        <v>0</v>
      </c>
      <c r="IE9" s="31">
        <f>Balance!IE9</f>
        <v>0</v>
      </c>
      <c r="IF9" s="31">
        <f>Balance!IF9</f>
        <v>0</v>
      </c>
      <c r="IG9" s="31">
        <f>Balance!IG9</f>
        <v>0</v>
      </c>
      <c r="IH9" s="31">
        <f>Balance!IH9</f>
        <v>0</v>
      </c>
      <c r="II9" s="31">
        <f>Balance!II9</f>
        <v>0</v>
      </c>
      <c r="IJ9" s="31">
        <f>Balance!IJ9</f>
        <v>0</v>
      </c>
      <c r="IK9" s="31">
        <f>Balance!IK9</f>
        <v>0</v>
      </c>
      <c r="IL9" s="31">
        <f>Balance!IL9</f>
        <v>0</v>
      </c>
      <c r="IM9" s="31">
        <f>Balance!IM9</f>
        <v>0</v>
      </c>
      <c r="IN9" s="31">
        <f>Balance!IN9</f>
        <v>0</v>
      </c>
      <c r="IO9" s="31">
        <f>Balance!IO9</f>
        <v>0</v>
      </c>
      <c r="IP9" s="31">
        <f>Balance!IP9</f>
        <v>0</v>
      </c>
      <c r="IQ9" s="31">
        <f>Balance!IQ9</f>
        <v>0</v>
      </c>
      <c r="IR9" s="31">
        <f>Balance!IR9</f>
        <v>0</v>
      </c>
      <c r="IS9" s="31">
        <f>Balance!IS9</f>
        <v>0</v>
      </c>
      <c r="IT9" s="31">
        <f>Balance!IT9</f>
        <v>0</v>
      </c>
      <c r="IU9" s="31">
        <f>Balance!IU9</f>
        <v>0</v>
      </c>
      <c r="IV9" s="31">
        <f>Balance!IV9</f>
        <v>0</v>
      </c>
      <c r="IW9" s="31">
        <f>Balance!IW9</f>
        <v>0</v>
      </c>
      <c r="IX9" s="31">
        <f>Balance!IX9</f>
        <v>0</v>
      </c>
      <c r="IY9" s="31">
        <f>Balance!IY9</f>
        <v>0</v>
      </c>
      <c r="IZ9" s="31">
        <f>Balance!IZ9</f>
        <v>0</v>
      </c>
      <c r="JA9" s="31">
        <f>Balance!JA9</f>
        <v>0</v>
      </c>
      <c r="JB9" s="31">
        <f>Balance!JB9</f>
        <v>0</v>
      </c>
      <c r="JC9" s="31">
        <f>Balance!JC9</f>
        <v>0</v>
      </c>
      <c r="JD9" s="31">
        <f>Balance!JD9</f>
        <v>0</v>
      </c>
      <c r="JE9" s="31">
        <f>Balance!JE9</f>
        <v>0</v>
      </c>
      <c r="JF9" s="31">
        <f>Balance!JF9</f>
        <v>0</v>
      </c>
      <c r="JG9" s="31">
        <f>Balance!JG9</f>
        <v>0</v>
      </c>
      <c r="JH9" s="31">
        <f>Balance!JH9</f>
        <v>0</v>
      </c>
      <c r="JI9" s="31">
        <f>Balance!JI9</f>
        <v>0</v>
      </c>
      <c r="JJ9" s="31">
        <f>Balance!JJ9</f>
        <v>0</v>
      </c>
      <c r="JK9" s="31">
        <f>Balance!JK9</f>
        <v>0</v>
      </c>
      <c r="JL9" s="31">
        <f>Balance!JL9</f>
        <v>0</v>
      </c>
      <c r="JM9" s="31">
        <f>Balance!JM9</f>
        <v>0</v>
      </c>
      <c r="JN9" s="31">
        <f>Balance!JN9</f>
        <v>0</v>
      </c>
      <c r="JO9" s="31">
        <f>Balance!JO9</f>
        <v>0</v>
      </c>
      <c r="JP9" s="31">
        <f>Balance!JP9</f>
        <v>0</v>
      </c>
      <c r="JQ9" s="31">
        <f>Balance!JQ9</f>
        <v>0</v>
      </c>
      <c r="JR9" s="31">
        <f>Balance!JR9</f>
        <v>0</v>
      </c>
      <c r="JS9" s="31">
        <f>Balance!JS9</f>
        <v>0</v>
      </c>
      <c r="JT9" s="31">
        <f>Balance!JT9</f>
        <v>0</v>
      </c>
      <c r="JU9" s="31">
        <f>Balance!JU9</f>
        <v>0</v>
      </c>
      <c r="JV9" s="31">
        <f>Balance!JV9</f>
        <v>0</v>
      </c>
      <c r="JW9" s="31">
        <f>Balance!JW9</f>
        <v>0</v>
      </c>
      <c r="JX9" s="31">
        <f>Balance!JX9</f>
        <v>0</v>
      </c>
      <c r="JY9" s="31">
        <f>Balance!JY9</f>
        <v>0</v>
      </c>
      <c r="JZ9" s="31">
        <f>Balance!JZ9</f>
        <v>0</v>
      </c>
      <c r="KA9" s="31">
        <f>Balance!KA9</f>
        <v>0</v>
      </c>
      <c r="KB9" s="31">
        <f>Balance!KB9</f>
        <v>0</v>
      </c>
      <c r="KC9" s="31">
        <f>Balance!KC9</f>
        <v>0</v>
      </c>
      <c r="KD9" s="31">
        <f>Balance!KD9</f>
        <v>0</v>
      </c>
      <c r="KE9" s="31">
        <f>Balance!KE9</f>
        <v>0</v>
      </c>
      <c r="KF9" s="31">
        <f>Balance!KF9</f>
        <v>0</v>
      </c>
      <c r="KG9" s="31">
        <f>Balance!KG9</f>
        <v>0</v>
      </c>
    </row>
    <row r="10" spans="1:293" s="1" customFormat="1" hidden="1">
      <c r="A10" s="190" t="s">
        <v>148</v>
      </c>
      <c r="B10" s="41" t="s">
        <v>100</v>
      </c>
      <c r="C10" s="41">
        <v>100</v>
      </c>
      <c r="D10" s="47">
        <f t="shared" si="0"/>
        <v>2651925.8501826576</v>
      </c>
      <c r="E10" s="33">
        <f>Balance!E10</f>
        <v>0</v>
      </c>
      <c r="F10" s="33">
        <f>Balance!F10</f>
        <v>34620</v>
      </c>
      <c r="G10" s="33">
        <f>Balance!G10</f>
        <v>1801</v>
      </c>
      <c r="H10" s="33">
        <f>Balance!H10</f>
        <v>10517</v>
      </c>
      <c r="I10" s="33">
        <f>Balance!I10</f>
        <v>27584</v>
      </c>
      <c r="J10" s="33">
        <f>Balance!J10</f>
        <v>19328</v>
      </c>
      <c r="K10" s="33">
        <f>Balance!K10</f>
        <v>13171</v>
      </c>
      <c r="L10" s="33">
        <f>Balance!L10</f>
        <v>6523</v>
      </c>
      <c r="M10" s="33">
        <f>Balance!M10</f>
        <v>5371</v>
      </c>
      <c r="N10" s="33">
        <f>Balance!N10</f>
        <v>105745</v>
      </c>
      <c r="O10" s="33">
        <f>Balance!O10</f>
        <v>6753</v>
      </c>
      <c r="P10" s="33">
        <f>Balance!P10</f>
        <v>132912</v>
      </c>
      <c r="Q10" s="33">
        <f>Balance!Q10</f>
        <v>43250</v>
      </c>
      <c r="R10" s="33">
        <f>Balance!R10</f>
        <v>4016</v>
      </c>
      <c r="S10" s="33">
        <f>Balance!S10</f>
        <v>81093</v>
      </c>
      <c r="T10" s="33">
        <f>Balance!T10</f>
        <v>7638</v>
      </c>
      <c r="U10" s="33">
        <f>Balance!U10</f>
        <v>150271</v>
      </c>
      <c r="V10" s="33">
        <f>Balance!V10</f>
        <v>84343</v>
      </c>
      <c r="W10" s="33">
        <f>Balance!W10</f>
        <v>33267</v>
      </c>
      <c r="X10" s="33">
        <f>Balance!X10</f>
        <v>15881</v>
      </c>
      <c r="Y10" s="33">
        <f>Balance!Y10</f>
        <v>84942</v>
      </c>
      <c r="Z10" s="33">
        <f>Balance!Z10</f>
        <v>31237</v>
      </c>
      <c r="AA10" s="33">
        <f>Balance!AA10</f>
        <v>7719</v>
      </c>
      <c r="AB10" s="33">
        <f>Balance!AB10</f>
        <v>245980.70554399843</v>
      </c>
      <c r="AC10" s="33">
        <f>Balance!AC10</f>
        <v>3405</v>
      </c>
      <c r="AD10" s="33">
        <f>Balance!AD10</f>
        <v>32575</v>
      </c>
      <c r="AE10" s="33">
        <f>Balance!AE10</f>
        <v>7591</v>
      </c>
      <c r="AF10" s="33">
        <f>Balance!AF10</f>
        <v>3094</v>
      </c>
      <c r="AG10" s="33">
        <f>Balance!AG10</f>
        <v>16251</v>
      </c>
      <c r="AH10" s="33">
        <f>Balance!AH10</f>
        <v>2840</v>
      </c>
      <c r="AI10" s="33">
        <f>Balance!AI10</f>
        <v>4896</v>
      </c>
      <c r="AJ10" s="33">
        <f>Balance!AJ10</f>
        <v>31093</v>
      </c>
      <c r="AK10" s="33">
        <f>Balance!AK10</f>
        <v>140369</v>
      </c>
      <c r="AL10" s="33">
        <f>Balance!AL10</f>
        <v>33896</v>
      </c>
      <c r="AM10" s="33">
        <f>Balance!AM10</f>
        <v>5515</v>
      </c>
      <c r="AN10" s="33">
        <f>Balance!AN10</f>
        <v>247990.90328070096</v>
      </c>
      <c r="AO10" s="33">
        <f>Balance!AO10</f>
        <v>309049</v>
      </c>
      <c r="AP10" s="33">
        <f>Balance!AP10</f>
        <v>8931</v>
      </c>
      <c r="AQ10" s="33">
        <f>Balance!AQ10</f>
        <v>6234</v>
      </c>
      <c r="AR10" s="33">
        <f>Balance!AR10</f>
        <v>4281</v>
      </c>
      <c r="AS10" s="33">
        <f>Balance!AS10</f>
        <v>6078</v>
      </c>
      <c r="AT10" s="33">
        <f>Balance!AT10</f>
        <v>43425</v>
      </c>
      <c r="AU10" s="33">
        <f>Balance!AU10</f>
        <v>6595</v>
      </c>
      <c r="AV10" s="33">
        <f>Balance!AV10</f>
        <v>3601</v>
      </c>
      <c r="AW10" s="33">
        <f>Balance!AW10</f>
        <v>4907</v>
      </c>
      <c r="AX10" s="33">
        <f>Balance!AX10</f>
        <v>31276</v>
      </c>
      <c r="AY10" s="33">
        <f>Balance!AY10</f>
        <v>5349</v>
      </c>
      <c r="AZ10" s="33">
        <f>Balance!AZ10</f>
        <v>245054.23135795729</v>
      </c>
      <c r="BA10" s="33">
        <f>Balance!BA10</f>
        <v>3489</v>
      </c>
      <c r="BB10" s="33">
        <f>Balance!BB10</f>
        <v>10462.43</v>
      </c>
      <c r="BC10" s="33">
        <f>Balance!BC10</f>
        <v>1117.43</v>
      </c>
      <c r="BD10" s="33">
        <f>Balance!BD10</f>
        <v>210059.43</v>
      </c>
      <c r="BE10" s="33">
        <f>Balance!BE10</f>
        <v>1582.43</v>
      </c>
      <c r="BF10" s="33">
        <f>Balance!BF10</f>
        <v>5083.43</v>
      </c>
      <c r="BG10" s="33">
        <f>Balance!BG10</f>
        <v>2386.4299999999998</v>
      </c>
      <c r="BH10" s="33">
        <f>Balance!BH10</f>
        <v>5371.4400000000005</v>
      </c>
      <c r="BI10" s="33">
        <f>Balance!BI10</f>
        <v>978</v>
      </c>
      <c r="BJ10" s="33">
        <f>Balance!BJ10</f>
        <v>43356.619999999995</v>
      </c>
      <c r="BK10" s="33">
        <f>Balance!BK10</f>
        <v>2435.37</v>
      </c>
      <c r="BL10" s="33">
        <f>Balance!BL10</f>
        <v>6201</v>
      </c>
      <c r="BM10" s="33">
        <f>Balance!BM10</f>
        <v>1144</v>
      </c>
      <c r="BN10" s="33">
        <f>Balance!BN10</f>
        <v>978</v>
      </c>
      <c r="BO10" s="33">
        <f>Balance!BO10</f>
        <v>1545.63</v>
      </c>
      <c r="BP10" s="201">
        <f>Balance!BP10</f>
        <v>978</v>
      </c>
      <c r="BQ10" s="33">
        <f>Balance!BQ10</f>
        <v>0</v>
      </c>
      <c r="BR10" s="33">
        <f>Balance!BR10</f>
        <v>0</v>
      </c>
      <c r="BS10" s="33">
        <f>Balance!BS10</f>
        <v>0</v>
      </c>
      <c r="BT10" s="33">
        <f>Balance!BT10</f>
        <v>0</v>
      </c>
      <c r="BU10" s="201">
        <f>Balance!BU10</f>
        <v>0</v>
      </c>
      <c r="BV10" s="33">
        <f>Balance!BV10</f>
        <v>0</v>
      </c>
      <c r="BW10" s="33">
        <f>Balance!BW10</f>
        <v>0</v>
      </c>
      <c r="BX10" s="33">
        <f>Balance!BX10</f>
        <v>0</v>
      </c>
      <c r="BY10" s="33">
        <f>Balance!BY10</f>
        <v>0</v>
      </c>
      <c r="BZ10" s="33">
        <f>Balance!BZ10</f>
        <v>0</v>
      </c>
      <c r="CA10" s="33">
        <f>Balance!CA10</f>
        <v>0</v>
      </c>
      <c r="CB10" s="33">
        <f>Balance!CB10</f>
        <v>0</v>
      </c>
      <c r="CC10" s="33">
        <f>Balance!CC10</f>
        <v>0</v>
      </c>
      <c r="CD10" s="33">
        <f>Balance!CD10</f>
        <v>0</v>
      </c>
      <c r="CE10" s="33">
        <f>Balance!CE10</f>
        <v>0</v>
      </c>
      <c r="CF10" s="33">
        <f>Balance!CF10</f>
        <v>0</v>
      </c>
      <c r="CG10" s="33">
        <f>Balance!CG10</f>
        <v>0</v>
      </c>
      <c r="CH10" s="33">
        <f>Balance!CH10</f>
        <v>0</v>
      </c>
      <c r="CI10" s="33">
        <f>Balance!CI10</f>
        <v>0</v>
      </c>
      <c r="CJ10" s="33">
        <f>Balance!CJ10</f>
        <v>0</v>
      </c>
      <c r="CK10" s="33">
        <f>Balance!CK10</f>
        <v>0</v>
      </c>
      <c r="CL10" s="33">
        <f>Balance!CL10</f>
        <v>0</v>
      </c>
      <c r="CM10" s="33">
        <f>Balance!CM10</f>
        <v>0</v>
      </c>
      <c r="CN10" s="33">
        <f>Balance!CN10</f>
        <v>0</v>
      </c>
      <c r="CO10" s="33">
        <f>Balance!CO10</f>
        <v>0</v>
      </c>
      <c r="CP10" s="33">
        <f>Balance!CP10</f>
        <v>0</v>
      </c>
      <c r="CQ10" s="33">
        <f>Balance!CQ10</f>
        <v>0</v>
      </c>
      <c r="CR10" s="33">
        <f>Balance!CR10</f>
        <v>0</v>
      </c>
      <c r="CS10" s="33">
        <f>Balance!CS10</f>
        <v>0</v>
      </c>
      <c r="CT10" s="33">
        <f>Balance!CT10</f>
        <v>0</v>
      </c>
      <c r="CU10" s="33">
        <f>Balance!CU10</f>
        <v>0</v>
      </c>
      <c r="CV10" s="33">
        <f>Balance!CV10</f>
        <v>0</v>
      </c>
      <c r="CW10" s="33">
        <f>Balance!CW10</f>
        <v>0</v>
      </c>
      <c r="CX10" s="33">
        <f>Balance!CX10</f>
        <v>0</v>
      </c>
      <c r="CY10" s="33">
        <f>Balance!CY10</f>
        <v>0</v>
      </c>
      <c r="CZ10" s="33">
        <f>Balance!CZ10</f>
        <v>0</v>
      </c>
      <c r="DA10" s="33">
        <f>Balance!DA10</f>
        <v>0</v>
      </c>
      <c r="DB10" s="33">
        <f>Balance!DB10</f>
        <v>0</v>
      </c>
      <c r="DC10" s="33">
        <f>Balance!DC10</f>
        <v>0</v>
      </c>
      <c r="DD10" s="33">
        <f>Balance!DD10</f>
        <v>0</v>
      </c>
      <c r="DE10" s="33">
        <f>Balance!DE10</f>
        <v>0</v>
      </c>
      <c r="DF10" s="33">
        <f>Balance!DF10</f>
        <v>0</v>
      </c>
      <c r="DG10" s="33">
        <f>Balance!DG10</f>
        <v>0</v>
      </c>
      <c r="DH10" s="33">
        <f>Balance!DH10</f>
        <v>0</v>
      </c>
      <c r="DI10" s="33">
        <f>Balance!DI10</f>
        <v>0</v>
      </c>
      <c r="DJ10" s="33">
        <f>Balance!DJ10</f>
        <v>0</v>
      </c>
      <c r="DK10" s="33">
        <f>Balance!DK10</f>
        <v>0</v>
      </c>
      <c r="DL10" s="33">
        <f>Balance!DL10</f>
        <v>0</v>
      </c>
      <c r="DM10" s="33">
        <f>Balance!DM10</f>
        <v>0</v>
      </c>
      <c r="DN10" s="33">
        <f>Balance!DN10</f>
        <v>0</v>
      </c>
      <c r="DO10" s="33">
        <f>Balance!DO10</f>
        <v>0</v>
      </c>
      <c r="DP10" s="33">
        <f>Balance!DP10</f>
        <v>0</v>
      </c>
      <c r="DQ10" s="33">
        <f>Balance!DQ10</f>
        <v>0</v>
      </c>
      <c r="DR10" s="33">
        <f>Balance!DR10</f>
        <v>0</v>
      </c>
      <c r="DS10" s="33">
        <f>Balance!DS10</f>
        <v>0</v>
      </c>
      <c r="DT10" s="33">
        <f>Balance!DT10</f>
        <v>0</v>
      </c>
      <c r="DU10" s="33">
        <f>Balance!DU10</f>
        <v>0</v>
      </c>
      <c r="DV10" s="33">
        <f>Balance!DV10</f>
        <v>0</v>
      </c>
      <c r="DW10" s="33">
        <f>Balance!DW10</f>
        <v>0</v>
      </c>
      <c r="DX10" s="33">
        <f>Balance!DX10</f>
        <v>0</v>
      </c>
      <c r="DY10" s="33">
        <f>Balance!DY10</f>
        <v>0</v>
      </c>
      <c r="DZ10" s="33">
        <f>Balance!DZ10</f>
        <v>0</v>
      </c>
      <c r="EA10" s="33">
        <f>Balance!EA10</f>
        <v>0</v>
      </c>
      <c r="EB10" s="33">
        <f>Balance!EB10</f>
        <v>0</v>
      </c>
      <c r="EC10" s="33">
        <f>Balance!EC10</f>
        <v>0</v>
      </c>
      <c r="ED10" s="33">
        <f>Balance!ED10</f>
        <v>0</v>
      </c>
      <c r="EE10" s="33">
        <f>Balance!EE10</f>
        <v>0</v>
      </c>
      <c r="EF10" s="33">
        <f>Balance!EF10</f>
        <v>0</v>
      </c>
      <c r="EG10" s="33">
        <f>Balance!EG10</f>
        <v>0</v>
      </c>
      <c r="EH10" s="33">
        <f>Balance!EH10</f>
        <v>0</v>
      </c>
      <c r="EI10" s="33">
        <f>Balance!EI10</f>
        <v>0</v>
      </c>
      <c r="EJ10" s="33">
        <f>Balance!EJ10</f>
        <v>0</v>
      </c>
      <c r="EK10" s="33">
        <f>Balance!EK10</f>
        <v>0</v>
      </c>
      <c r="EL10" s="33">
        <f>Balance!EL10</f>
        <v>0</v>
      </c>
      <c r="EM10" s="33">
        <f>Balance!EM10</f>
        <v>0</v>
      </c>
      <c r="EN10" s="33">
        <f>Balance!EN10</f>
        <v>0</v>
      </c>
      <c r="EO10" s="33">
        <f>Balance!EO10</f>
        <v>0</v>
      </c>
      <c r="EP10" s="33">
        <f>Balance!EP10</f>
        <v>0</v>
      </c>
      <c r="EQ10" s="33">
        <f>Balance!EQ10</f>
        <v>0</v>
      </c>
      <c r="ER10" s="33">
        <f>Balance!ER10</f>
        <v>0</v>
      </c>
      <c r="ES10" s="33">
        <f>Balance!ES10</f>
        <v>0</v>
      </c>
      <c r="ET10" s="33">
        <f>Balance!ET10</f>
        <v>0</v>
      </c>
      <c r="EU10" s="33">
        <f>Balance!EU10</f>
        <v>0</v>
      </c>
      <c r="EV10" s="33">
        <f>Balance!EV10</f>
        <v>0</v>
      </c>
      <c r="EW10" s="33">
        <f>Balance!EW10</f>
        <v>0</v>
      </c>
      <c r="EX10" s="33">
        <f>Balance!EX10</f>
        <v>0</v>
      </c>
      <c r="EY10" s="33">
        <f>Balance!EY10</f>
        <v>0</v>
      </c>
      <c r="EZ10" s="33">
        <f>Balance!EZ10</f>
        <v>0</v>
      </c>
      <c r="FA10" s="33">
        <f>Balance!FA10</f>
        <v>0</v>
      </c>
      <c r="FB10" s="33">
        <f>Balance!FB10</f>
        <v>0</v>
      </c>
      <c r="FC10" s="33">
        <f>Balance!FC10</f>
        <v>0</v>
      </c>
      <c r="FD10" s="33">
        <f>Balance!FD10</f>
        <v>0</v>
      </c>
      <c r="FE10" s="33">
        <f>Balance!FE10</f>
        <v>0</v>
      </c>
      <c r="FF10" s="33">
        <f>Balance!FF10</f>
        <v>0</v>
      </c>
      <c r="FG10" s="33">
        <f>Balance!FG10</f>
        <v>0</v>
      </c>
      <c r="FH10" s="33">
        <f>Balance!FH10</f>
        <v>0</v>
      </c>
      <c r="FI10" s="33">
        <f>Balance!FI10</f>
        <v>0</v>
      </c>
      <c r="FJ10" s="33">
        <f>Balance!FJ10</f>
        <v>0</v>
      </c>
      <c r="FK10" s="33">
        <f>Balance!FK10</f>
        <v>0</v>
      </c>
      <c r="FL10" s="33">
        <f>Balance!FL10</f>
        <v>0</v>
      </c>
      <c r="FM10" s="33">
        <f>Balance!FM10</f>
        <v>0</v>
      </c>
      <c r="FN10" s="33">
        <f>Balance!FN10</f>
        <v>0</v>
      </c>
      <c r="FO10" s="33">
        <f>Balance!FO10</f>
        <v>0</v>
      </c>
      <c r="FP10" s="33">
        <f>Balance!FP10</f>
        <v>0</v>
      </c>
      <c r="FQ10" s="33">
        <f>Balance!FQ10</f>
        <v>0</v>
      </c>
      <c r="FR10" s="33">
        <f>Balance!FR10</f>
        <v>0</v>
      </c>
      <c r="FS10" s="33">
        <f>Balance!FS10</f>
        <v>0</v>
      </c>
      <c r="FT10" s="33">
        <f>Balance!FT10</f>
        <v>0</v>
      </c>
      <c r="FU10" s="33">
        <f>Balance!FU10</f>
        <v>0</v>
      </c>
      <c r="FV10" s="33">
        <f>Balance!FV10</f>
        <v>0</v>
      </c>
      <c r="FW10" s="33">
        <f>Balance!FW10</f>
        <v>0</v>
      </c>
      <c r="FX10" s="33">
        <f>Balance!FX10</f>
        <v>0</v>
      </c>
      <c r="FY10" s="33">
        <f>Balance!FY10</f>
        <v>0</v>
      </c>
      <c r="FZ10" s="33">
        <f>Balance!FZ10</f>
        <v>0</v>
      </c>
      <c r="GA10" s="33">
        <f>Balance!GA10</f>
        <v>0</v>
      </c>
      <c r="GB10" s="33">
        <f>Balance!GB10</f>
        <v>0</v>
      </c>
      <c r="GC10" s="33">
        <f>Balance!GC10</f>
        <v>0</v>
      </c>
      <c r="GD10" s="33">
        <f>Balance!GD10</f>
        <v>0</v>
      </c>
      <c r="GE10" s="33">
        <f>Balance!GE10</f>
        <v>0</v>
      </c>
      <c r="GF10" s="33">
        <f>Balance!GF10</f>
        <v>0</v>
      </c>
      <c r="GG10" s="33">
        <f>Balance!GG10</f>
        <v>0</v>
      </c>
      <c r="GH10" s="33">
        <f>Balance!GH10</f>
        <v>0</v>
      </c>
      <c r="GI10" s="33">
        <f>Balance!GI10</f>
        <v>0</v>
      </c>
      <c r="GJ10" s="33">
        <f>Balance!GJ10</f>
        <v>0</v>
      </c>
      <c r="GK10" s="33">
        <f>Balance!GK10</f>
        <v>0</v>
      </c>
      <c r="GL10" s="33">
        <f>Balance!GL10</f>
        <v>0</v>
      </c>
      <c r="GM10" s="33">
        <f>Balance!GM10</f>
        <v>0</v>
      </c>
      <c r="GN10" s="33">
        <f>Balance!GN10</f>
        <v>0</v>
      </c>
      <c r="GO10" s="33">
        <f>Balance!GO10</f>
        <v>0</v>
      </c>
      <c r="GP10" s="33">
        <f>Balance!GP10</f>
        <v>0</v>
      </c>
      <c r="GQ10" s="33">
        <f>Balance!GQ10</f>
        <v>0</v>
      </c>
      <c r="GR10" s="33">
        <f>Balance!GR10</f>
        <v>0</v>
      </c>
      <c r="GS10" s="33">
        <f>Balance!GS10</f>
        <v>0</v>
      </c>
      <c r="GT10" s="33">
        <f>Balance!GT10</f>
        <v>0</v>
      </c>
      <c r="GU10" s="33">
        <f>Balance!GU10</f>
        <v>0</v>
      </c>
      <c r="GV10" s="33">
        <f>Balance!GV10</f>
        <v>0</v>
      </c>
      <c r="GW10" s="33">
        <f>Balance!GW10</f>
        <v>0</v>
      </c>
      <c r="GX10" s="33">
        <f>Balance!GX10</f>
        <v>0</v>
      </c>
      <c r="GY10" s="33">
        <f>Balance!GY10</f>
        <v>0</v>
      </c>
      <c r="GZ10" s="33">
        <f>Balance!GZ10</f>
        <v>0</v>
      </c>
      <c r="HA10" s="33">
        <f>Balance!HA10</f>
        <v>0</v>
      </c>
      <c r="HB10" s="33">
        <f>Balance!HB10</f>
        <v>0</v>
      </c>
      <c r="HC10" s="33">
        <f>Balance!HC10</f>
        <v>0</v>
      </c>
      <c r="HD10" s="33">
        <f>Balance!HD10</f>
        <v>0</v>
      </c>
      <c r="HE10" s="33">
        <f>Balance!HE10</f>
        <v>0</v>
      </c>
      <c r="HF10" s="33">
        <f>Balance!HF10</f>
        <v>0</v>
      </c>
      <c r="HG10" s="33">
        <f>Balance!HG10</f>
        <v>0</v>
      </c>
      <c r="HH10" s="33">
        <f>Balance!HH10</f>
        <v>0</v>
      </c>
      <c r="HI10" s="33">
        <f>Balance!HI10</f>
        <v>0</v>
      </c>
      <c r="HJ10" s="33">
        <f>Balance!HJ10</f>
        <v>0</v>
      </c>
      <c r="HK10" s="33">
        <f>Balance!HK10</f>
        <v>0</v>
      </c>
      <c r="HL10" s="33">
        <f>Balance!HL10</f>
        <v>0</v>
      </c>
      <c r="HM10" s="33">
        <f>Balance!HM10</f>
        <v>0</v>
      </c>
      <c r="HN10" s="33">
        <f>Balance!HN10</f>
        <v>0</v>
      </c>
      <c r="HO10" s="33">
        <f>Balance!HO10</f>
        <v>0</v>
      </c>
      <c r="HP10" s="33">
        <f>Balance!HP10</f>
        <v>0</v>
      </c>
      <c r="HQ10" s="33">
        <f>Balance!HQ10</f>
        <v>0</v>
      </c>
      <c r="HR10" s="33">
        <f>Balance!HR10</f>
        <v>0</v>
      </c>
      <c r="HS10" s="33">
        <f>Balance!HS10</f>
        <v>0</v>
      </c>
      <c r="HT10" s="33">
        <f>Balance!HT10</f>
        <v>0</v>
      </c>
      <c r="HU10" s="33">
        <f>Balance!HU10</f>
        <v>0</v>
      </c>
      <c r="HV10" s="33">
        <f>Balance!HV10</f>
        <v>0</v>
      </c>
      <c r="HW10" s="33">
        <f>Balance!HW10</f>
        <v>0</v>
      </c>
      <c r="HX10" s="33">
        <f>Balance!HX10</f>
        <v>0</v>
      </c>
      <c r="HY10" s="33">
        <f>Balance!HY10</f>
        <v>0</v>
      </c>
      <c r="HZ10" s="33">
        <f>Balance!HZ10</f>
        <v>0</v>
      </c>
      <c r="IA10" s="33">
        <f>Balance!IA10</f>
        <v>0</v>
      </c>
      <c r="IB10" s="33">
        <f>Balance!IB10</f>
        <v>0</v>
      </c>
      <c r="IC10" s="33">
        <f>Balance!IC10</f>
        <v>0</v>
      </c>
      <c r="ID10" s="33">
        <f>Balance!ID10</f>
        <v>0</v>
      </c>
      <c r="IE10" s="33">
        <f>Balance!IE10</f>
        <v>0</v>
      </c>
      <c r="IF10" s="33">
        <f>Balance!IF10</f>
        <v>0</v>
      </c>
      <c r="IG10" s="33">
        <f>Balance!IG10</f>
        <v>0</v>
      </c>
      <c r="IH10" s="33">
        <f>Balance!IH10</f>
        <v>0</v>
      </c>
      <c r="II10" s="33">
        <f>Balance!II10</f>
        <v>0</v>
      </c>
      <c r="IJ10" s="33">
        <f>Balance!IJ10</f>
        <v>0</v>
      </c>
      <c r="IK10" s="33">
        <f>Balance!IK10</f>
        <v>0</v>
      </c>
      <c r="IL10" s="33">
        <f>Balance!IL10</f>
        <v>0</v>
      </c>
      <c r="IM10" s="33">
        <f>Balance!IM10</f>
        <v>0</v>
      </c>
      <c r="IN10" s="33">
        <f>Balance!IN10</f>
        <v>0</v>
      </c>
      <c r="IO10" s="33">
        <f>Balance!IO10</f>
        <v>0</v>
      </c>
      <c r="IP10" s="33">
        <f>Balance!IP10</f>
        <v>0</v>
      </c>
      <c r="IQ10" s="33">
        <f>Balance!IQ10</f>
        <v>0</v>
      </c>
      <c r="IR10" s="33">
        <f>Balance!IR10</f>
        <v>0</v>
      </c>
      <c r="IS10" s="33">
        <f>Balance!IS10</f>
        <v>0</v>
      </c>
      <c r="IT10" s="33">
        <f>Balance!IT10</f>
        <v>0</v>
      </c>
      <c r="IU10" s="33">
        <f>Balance!IU10</f>
        <v>0</v>
      </c>
      <c r="IV10" s="33">
        <f>Balance!IV10</f>
        <v>0</v>
      </c>
      <c r="IW10" s="33">
        <f>Balance!IW10</f>
        <v>0</v>
      </c>
      <c r="IX10" s="33">
        <f>Balance!IX10</f>
        <v>0</v>
      </c>
      <c r="IY10" s="33">
        <f>Balance!IY10</f>
        <v>0</v>
      </c>
      <c r="IZ10" s="33">
        <f>Balance!IZ10</f>
        <v>0</v>
      </c>
      <c r="JA10" s="33">
        <f>Balance!JA10</f>
        <v>0</v>
      </c>
      <c r="JB10" s="33">
        <f>Balance!JB10</f>
        <v>0</v>
      </c>
      <c r="JC10" s="33">
        <f>Balance!JC10</f>
        <v>0</v>
      </c>
      <c r="JD10" s="33">
        <f>Balance!JD10</f>
        <v>0</v>
      </c>
      <c r="JE10" s="33">
        <f>Balance!JE10</f>
        <v>0</v>
      </c>
      <c r="JF10" s="33">
        <f>Balance!JF10</f>
        <v>0</v>
      </c>
      <c r="JG10" s="33">
        <f>Balance!JG10</f>
        <v>0</v>
      </c>
      <c r="JH10" s="33">
        <f>Balance!JH10</f>
        <v>0</v>
      </c>
      <c r="JI10" s="33">
        <f>Balance!JI10</f>
        <v>0</v>
      </c>
      <c r="JJ10" s="33">
        <f>Balance!JJ10</f>
        <v>0</v>
      </c>
      <c r="JK10" s="33">
        <f>Balance!JK10</f>
        <v>0</v>
      </c>
      <c r="JL10" s="33">
        <f>Balance!JL10</f>
        <v>0</v>
      </c>
      <c r="JM10" s="33">
        <f>Balance!JM10</f>
        <v>0</v>
      </c>
      <c r="JN10" s="33">
        <f>Balance!JN10</f>
        <v>0</v>
      </c>
      <c r="JO10" s="33">
        <f>Balance!JO10</f>
        <v>0</v>
      </c>
      <c r="JP10" s="33">
        <f>Balance!JP10</f>
        <v>0</v>
      </c>
      <c r="JQ10" s="33">
        <f>Balance!JQ10</f>
        <v>0</v>
      </c>
      <c r="JR10" s="33">
        <f>Balance!JR10</f>
        <v>0</v>
      </c>
      <c r="JS10" s="33">
        <f>Balance!JS10</f>
        <v>0</v>
      </c>
      <c r="JT10" s="33">
        <f>Balance!JT10</f>
        <v>0</v>
      </c>
      <c r="JU10" s="33">
        <f>Balance!JU10</f>
        <v>0</v>
      </c>
      <c r="JV10" s="33">
        <f>Balance!JV10</f>
        <v>0</v>
      </c>
      <c r="JW10" s="33">
        <f>Balance!JW10</f>
        <v>0</v>
      </c>
      <c r="JX10" s="33">
        <f>Balance!JX10</f>
        <v>0</v>
      </c>
      <c r="JY10" s="33">
        <f>Balance!JY10</f>
        <v>0</v>
      </c>
      <c r="JZ10" s="33">
        <f>Balance!JZ10</f>
        <v>0</v>
      </c>
      <c r="KA10" s="33">
        <f>Balance!KA10</f>
        <v>0</v>
      </c>
      <c r="KB10" s="33">
        <f>Balance!KB10</f>
        <v>0</v>
      </c>
      <c r="KC10" s="33">
        <f>Balance!KC10</f>
        <v>0</v>
      </c>
      <c r="KD10" s="33">
        <f>Balance!KD10</f>
        <v>0</v>
      </c>
      <c r="KE10" s="33">
        <f>Balance!KE10</f>
        <v>0</v>
      </c>
      <c r="KF10" s="33">
        <f>Balance!KF10</f>
        <v>0</v>
      </c>
      <c r="KG10" s="33">
        <f>Balance!KG10</f>
        <v>0</v>
      </c>
    </row>
    <row r="11" spans="1:293" s="1" customFormat="1" hidden="1">
      <c r="A11" s="191"/>
      <c r="B11" s="42" t="s">
        <v>761</v>
      </c>
      <c r="C11" s="42">
        <v>200</v>
      </c>
      <c r="D11" s="48">
        <f t="shared" si="0"/>
        <v>546929</v>
      </c>
      <c r="E11" s="32">
        <f>Balance!E11</f>
        <v>0</v>
      </c>
      <c r="F11" s="32">
        <f>Balance!F11</f>
        <v>1498</v>
      </c>
      <c r="G11" s="32">
        <f>Balance!G11</f>
        <v>261</v>
      </c>
      <c r="H11" s="32">
        <f>Balance!H11</f>
        <v>105</v>
      </c>
      <c r="I11" s="32">
        <f>Balance!I11</f>
        <v>69</v>
      </c>
      <c r="J11" s="32">
        <f>Balance!J11</f>
        <v>492</v>
      </c>
      <c r="K11" s="32">
        <f>Balance!K11</f>
        <v>45901</v>
      </c>
      <c r="L11" s="32">
        <f>Balance!L11</f>
        <v>25500</v>
      </c>
      <c r="M11" s="32">
        <f>Balance!M11</f>
        <v>16993</v>
      </c>
      <c r="N11" s="32">
        <f>Balance!N11</f>
        <v>8494</v>
      </c>
      <c r="O11" s="32">
        <f>Balance!O11</f>
        <v>8596</v>
      </c>
      <c r="P11" s="32">
        <f>Balance!P11</f>
        <v>8500</v>
      </c>
      <c r="Q11" s="32">
        <f>Balance!Q11</f>
        <v>478</v>
      </c>
      <c r="R11" s="32">
        <f>Balance!R11</f>
        <v>8500</v>
      </c>
      <c r="S11" s="32">
        <f>Balance!S11</f>
        <v>7480</v>
      </c>
      <c r="T11" s="32">
        <f>Balance!T11</f>
        <v>7430</v>
      </c>
      <c r="U11" s="32">
        <f>Balance!U11</f>
        <v>7480</v>
      </c>
      <c r="V11" s="32">
        <f>Balance!V11</f>
        <v>7470</v>
      </c>
      <c r="W11" s="32">
        <f>Balance!W11</f>
        <v>7430</v>
      </c>
      <c r="X11" s="32">
        <f>Balance!X11</f>
        <v>14960</v>
      </c>
      <c r="Y11" s="32">
        <f>Balance!Y11</f>
        <v>7480</v>
      </c>
      <c r="Z11" s="32">
        <f>Balance!Z11</f>
        <v>0</v>
      </c>
      <c r="AA11" s="32">
        <f>Balance!AA11</f>
        <v>14820</v>
      </c>
      <c r="AB11" s="32">
        <f>Balance!AB11</f>
        <v>7480</v>
      </c>
      <c r="AC11" s="32">
        <f>Balance!AC11</f>
        <v>7480</v>
      </c>
      <c r="AD11" s="32">
        <f>Balance!AD11</f>
        <v>7422</v>
      </c>
      <c r="AE11" s="32">
        <f>Balance!AE11</f>
        <v>7480</v>
      </c>
      <c r="AF11" s="32">
        <f>Balance!AF11</f>
        <v>7480</v>
      </c>
      <c r="AG11" s="32">
        <f>Balance!AG11</f>
        <v>0</v>
      </c>
      <c r="AH11" s="32">
        <f>Balance!AH11</f>
        <v>14960</v>
      </c>
      <c r="AI11" s="32">
        <f>Balance!AI11</f>
        <v>0</v>
      </c>
      <c r="AJ11" s="32">
        <f>Balance!AJ11</f>
        <v>14960</v>
      </c>
      <c r="AK11" s="32">
        <f>Balance!AK11</f>
        <v>7480</v>
      </c>
      <c r="AL11" s="32">
        <f>Balance!AL11</f>
        <v>8500</v>
      </c>
      <c r="AM11" s="32">
        <f>Balance!AM11</f>
        <v>0</v>
      </c>
      <c r="AN11" s="32">
        <f>Balance!AN11</f>
        <v>0</v>
      </c>
      <c r="AO11" s="32">
        <f>Balance!AO11</f>
        <v>17000</v>
      </c>
      <c r="AP11" s="32">
        <f>Balance!AP11</f>
        <v>8500</v>
      </c>
      <c r="AQ11" s="32">
        <f>Balance!AQ11</f>
        <v>17000</v>
      </c>
      <c r="AR11" s="32">
        <f>Balance!AR11</f>
        <v>8500</v>
      </c>
      <c r="AS11" s="32">
        <f>Balance!AS11</f>
        <v>8500</v>
      </c>
      <c r="AT11" s="32">
        <f>Balance!AT11</f>
        <v>8552</v>
      </c>
      <c r="AU11" s="32">
        <f>Balance!AU11</f>
        <v>17000</v>
      </c>
      <c r="AV11" s="32">
        <f>Balance!AV11</f>
        <v>8503</v>
      </c>
      <c r="AW11" s="32">
        <f>Balance!AW11</f>
        <v>0</v>
      </c>
      <c r="AX11" s="32">
        <f>Balance!AX11</f>
        <v>18874</v>
      </c>
      <c r="AY11" s="32">
        <f>Balance!AY11</f>
        <v>10375</v>
      </c>
      <c r="AZ11" s="32">
        <f>Balance!AZ11</f>
        <v>10646</v>
      </c>
      <c r="BA11" s="32">
        <f>Balance!BA11</f>
        <v>9460</v>
      </c>
      <c r="BB11" s="32">
        <f>Balance!BB11</f>
        <v>10740</v>
      </c>
      <c r="BC11" s="32">
        <f>Balance!BC11</f>
        <v>10100</v>
      </c>
      <c r="BD11" s="32">
        <f>Balance!BD11</f>
        <v>10000</v>
      </c>
      <c r="BE11" s="32">
        <f>Balance!BE11</f>
        <v>10000</v>
      </c>
      <c r="BF11" s="32">
        <f>Balance!BF11</f>
        <v>10000</v>
      </c>
      <c r="BG11" s="32">
        <f>Balance!BG11</f>
        <v>10000</v>
      </c>
      <c r="BH11" s="32">
        <f>Balance!BH11</f>
        <v>10000</v>
      </c>
      <c r="BI11" s="32">
        <f>Balance!BI11</f>
        <v>10000</v>
      </c>
      <c r="BJ11" s="32">
        <f>Balance!BJ11</f>
        <v>10000</v>
      </c>
      <c r="BK11" s="32">
        <f>Balance!BK11</f>
        <v>10000</v>
      </c>
      <c r="BL11" s="32">
        <f>Balance!BL11</f>
        <v>10000</v>
      </c>
      <c r="BM11" s="32">
        <f>Balance!BM11</f>
        <v>10000</v>
      </c>
      <c r="BN11" s="32">
        <f>Balance!BN11</f>
        <v>10000</v>
      </c>
      <c r="BO11" s="32">
        <f>Balance!BO11</f>
        <v>10000</v>
      </c>
      <c r="BP11" s="202">
        <f>Balance!BP11</f>
        <v>10000</v>
      </c>
      <c r="BQ11" s="32">
        <f>Balance!BQ11</f>
        <v>0</v>
      </c>
      <c r="BR11" s="32">
        <f>Balance!BR11</f>
        <v>0</v>
      </c>
      <c r="BS11" s="32">
        <f>Balance!BS11</f>
        <v>0</v>
      </c>
      <c r="BT11" s="32">
        <f>Balance!BT11</f>
        <v>0</v>
      </c>
      <c r="BU11" s="202">
        <f>Balance!BU11</f>
        <v>0</v>
      </c>
      <c r="BV11" s="32">
        <f>Balance!BV11</f>
        <v>0</v>
      </c>
      <c r="BW11" s="32">
        <f>Balance!BW11</f>
        <v>0</v>
      </c>
      <c r="BX11" s="32">
        <f>Balance!BX11</f>
        <v>0</v>
      </c>
      <c r="BY11" s="32">
        <f>Balance!BY11</f>
        <v>0</v>
      </c>
      <c r="BZ11" s="32">
        <f>Balance!BZ11</f>
        <v>0</v>
      </c>
      <c r="CA11" s="32">
        <f>Balance!CA11</f>
        <v>0</v>
      </c>
      <c r="CB11" s="32">
        <f>Balance!CB11</f>
        <v>0</v>
      </c>
      <c r="CC11" s="32">
        <f>Balance!CC11</f>
        <v>0</v>
      </c>
      <c r="CD11" s="32">
        <f>Balance!CD11</f>
        <v>0</v>
      </c>
      <c r="CE11" s="32">
        <f>Balance!CE11</f>
        <v>0</v>
      </c>
      <c r="CF11" s="32">
        <f>Balance!CF11</f>
        <v>0</v>
      </c>
      <c r="CG11" s="32">
        <f>Balance!CG11</f>
        <v>0</v>
      </c>
      <c r="CH11" s="32">
        <f>Balance!CH11</f>
        <v>0</v>
      </c>
      <c r="CI11" s="32">
        <f>Balance!CI11</f>
        <v>0</v>
      </c>
      <c r="CJ11" s="32">
        <f>Balance!CJ11</f>
        <v>0</v>
      </c>
      <c r="CK11" s="32">
        <f>Balance!CK11</f>
        <v>0</v>
      </c>
      <c r="CL11" s="32">
        <f>Balance!CL11</f>
        <v>0</v>
      </c>
      <c r="CM11" s="32">
        <f>Balance!CM11</f>
        <v>0</v>
      </c>
      <c r="CN11" s="32">
        <f>Balance!CN11</f>
        <v>0</v>
      </c>
      <c r="CO11" s="32">
        <f>Balance!CO11</f>
        <v>0</v>
      </c>
      <c r="CP11" s="32">
        <f>Balance!CP11</f>
        <v>0</v>
      </c>
      <c r="CQ11" s="32">
        <f>Balance!CQ11</f>
        <v>0</v>
      </c>
      <c r="CR11" s="32">
        <f>Balance!CR11</f>
        <v>0</v>
      </c>
      <c r="CS11" s="32">
        <f>Balance!CS11</f>
        <v>0</v>
      </c>
      <c r="CT11" s="32">
        <f>Balance!CT11</f>
        <v>0</v>
      </c>
      <c r="CU11" s="32">
        <f>Balance!CU11</f>
        <v>0</v>
      </c>
      <c r="CV11" s="32">
        <f>Balance!CV11</f>
        <v>0</v>
      </c>
      <c r="CW11" s="32">
        <f>Balance!CW11</f>
        <v>0</v>
      </c>
      <c r="CX11" s="32">
        <f>Balance!CX11</f>
        <v>0</v>
      </c>
      <c r="CY11" s="32">
        <f>Balance!CY11</f>
        <v>0</v>
      </c>
      <c r="CZ11" s="32">
        <f>Balance!CZ11</f>
        <v>0</v>
      </c>
      <c r="DA11" s="32">
        <f>Balance!DA11</f>
        <v>0</v>
      </c>
      <c r="DB11" s="32">
        <f>Balance!DB11</f>
        <v>0</v>
      </c>
      <c r="DC11" s="32">
        <f>Balance!DC11</f>
        <v>0</v>
      </c>
      <c r="DD11" s="32">
        <f>Balance!DD11</f>
        <v>0</v>
      </c>
      <c r="DE11" s="32">
        <f>Balance!DE11</f>
        <v>0</v>
      </c>
      <c r="DF11" s="32">
        <f>Balance!DF11</f>
        <v>0</v>
      </c>
      <c r="DG11" s="32">
        <f>Balance!DG11</f>
        <v>0</v>
      </c>
      <c r="DH11" s="32">
        <f>Balance!DH11</f>
        <v>0</v>
      </c>
      <c r="DI11" s="32">
        <f>Balance!DI11</f>
        <v>0</v>
      </c>
      <c r="DJ11" s="32">
        <f>Balance!DJ11</f>
        <v>0</v>
      </c>
      <c r="DK11" s="32">
        <f>Balance!DK11</f>
        <v>0</v>
      </c>
      <c r="DL11" s="32">
        <f>Balance!DL11</f>
        <v>0</v>
      </c>
      <c r="DM11" s="32">
        <f>Balance!DM11</f>
        <v>0</v>
      </c>
      <c r="DN11" s="32">
        <f>Balance!DN11</f>
        <v>0</v>
      </c>
      <c r="DO11" s="32">
        <f>Balance!DO11</f>
        <v>0</v>
      </c>
      <c r="DP11" s="32">
        <f>Balance!DP11</f>
        <v>0</v>
      </c>
      <c r="DQ11" s="32">
        <f>Balance!DQ11</f>
        <v>0</v>
      </c>
      <c r="DR11" s="32">
        <f>Balance!DR11</f>
        <v>0</v>
      </c>
      <c r="DS11" s="32">
        <f>Balance!DS11</f>
        <v>0</v>
      </c>
      <c r="DT11" s="32">
        <f>Balance!DT11</f>
        <v>0</v>
      </c>
      <c r="DU11" s="32">
        <f>Balance!DU11</f>
        <v>0</v>
      </c>
      <c r="DV11" s="32">
        <f>Balance!DV11</f>
        <v>0</v>
      </c>
      <c r="DW11" s="32">
        <f>Balance!DW11</f>
        <v>0</v>
      </c>
      <c r="DX11" s="32">
        <f>Balance!DX11</f>
        <v>0</v>
      </c>
      <c r="DY11" s="32">
        <f>Balance!DY11</f>
        <v>0</v>
      </c>
      <c r="DZ11" s="32">
        <f>Balance!DZ11</f>
        <v>0</v>
      </c>
      <c r="EA11" s="32">
        <f>Balance!EA11</f>
        <v>0</v>
      </c>
      <c r="EB11" s="32">
        <f>Balance!EB11</f>
        <v>0</v>
      </c>
      <c r="EC11" s="32">
        <f>Balance!EC11</f>
        <v>0</v>
      </c>
      <c r="ED11" s="32">
        <f>Balance!ED11</f>
        <v>0</v>
      </c>
      <c r="EE11" s="32">
        <f>Balance!EE11</f>
        <v>0</v>
      </c>
      <c r="EF11" s="32">
        <f>Balance!EF11</f>
        <v>0</v>
      </c>
      <c r="EG11" s="32">
        <f>Balance!EG11</f>
        <v>0</v>
      </c>
      <c r="EH11" s="32">
        <f>Balance!EH11</f>
        <v>0</v>
      </c>
      <c r="EI11" s="32">
        <f>Balance!EI11</f>
        <v>0</v>
      </c>
      <c r="EJ11" s="32">
        <f>Balance!EJ11</f>
        <v>0</v>
      </c>
      <c r="EK11" s="32">
        <f>Balance!EK11</f>
        <v>0</v>
      </c>
      <c r="EL11" s="32">
        <f>Balance!EL11</f>
        <v>0</v>
      </c>
      <c r="EM11" s="32">
        <f>Balance!EM11</f>
        <v>0</v>
      </c>
      <c r="EN11" s="32">
        <f>Balance!EN11</f>
        <v>0</v>
      </c>
      <c r="EO11" s="32">
        <f>Balance!EO11</f>
        <v>0</v>
      </c>
      <c r="EP11" s="32">
        <f>Balance!EP11</f>
        <v>0</v>
      </c>
      <c r="EQ11" s="32">
        <f>Balance!EQ11</f>
        <v>0</v>
      </c>
      <c r="ER11" s="32">
        <f>Balance!ER11</f>
        <v>0</v>
      </c>
      <c r="ES11" s="32">
        <f>Balance!ES11</f>
        <v>0</v>
      </c>
      <c r="ET11" s="32">
        <f>Balance!ET11</f>
        <v>0</v>
      </c>
      <c r="EU11" s="32">
        <f>Balance!EU11</f>
        <v>0</v>
      </c>
      <c r="EV11" s="32">
        <f>Balance!EV11</f>
        <v>0</v>
      </c>
      <c r="EW11" s="32">
        <f>Balance!EW11</f>
        <v>0</v>
      </c>
      <c r="EX11" s="32">
        <f>Balance!EX11</f>
        <v>0</v>
      </c>
      <c r="EY11" s="32">
        <f>Balance!EY11</f>
        <v>0</v>
      </c>
      <c r="EZ11" s="32">
        <f>Balance!EZ11</f>
        <v>0</v>
      </c>
      <c r="FA11" s="32">
        <f>Balance!FA11</f>
        <v>0</v>
      </c>
      <c r="FB11" s="32">
        <f>Balance!FB11</f>
        <v>0</v>
      </c>
      <c r="FC11" s="32">
        <f>Balance!FC11</f>
        <v>0</v>
      </c>
      <c r="FD11" s="32">
        <f>Balance!FD11</f>
        <v>0</v>
      </c>
      <c r="FE11" s="32">
        <f>Balance!FE11</f>
        <v>0</v>
      </c>
      <c r="FF11" s="32">
        <f>Balance!FF11</f>
        <v>0</v>
      </c>
      <c r="FG11" s="32">
        <f>Balance!FG11</f>
        <v>0</v>
      </c>
      <c r="FH11" s="32">
        <f>Balance!FH11</f>
        <v>0</v>
      </c>
      <c r="FI11" s="32">
        <f>Balance!FI11</f>
        <v>0</v>
      </c>
      <c r="FJ11" s="32">
        <f>Balance!FJ11</f>
        <v>0</v>
      </c>
      <c r="FK11" s="32">
        <f>Balance!FK11</f>
        <v>0</v>
      </c>
      <c r="FL11" s="32">
        <f>Balance!FL11</f>
        <v>0</v>
      </c>
      <c r="FM11" s="32">
        <f>Balance!FM11</f>
        <v>0</v>
      </c>
      <c r="FN11" s="32">
        <f>Balance!FN11</f>
        <v>0</v>
      </c>
      <c r="FO11" s="32">
        <f>Balance!FO11</f>
        <v>0</v>
      </c>
      <c r="FP11" s="32">
        <f>Balance!FP11</f>
        <v>0</v>
      </c>
      <c r="FQ11" s="32">
        <f>Balance!FQ11</f>
        <v>0</v>
      </c>
      <c r="FR11" s="32">
        <f>Balance!FR11</f>
        <v>0</v>
      </c>
      <c r="FS11" s="32">
        <f>Balance!FS11</f>
        <v>0</v>
      </c>
      <c r="FT11" s="32">
        <f>Balance!FT11</f>
        <v>0</v>
      </c>
      <c r="FU11" s="32">
        <f>Balance!FU11</f>
        <v>0</v>
      </c>
      <c r="FV11" s="32">
        <f>Balance!FV11</f>
        <v>0</v>
      </c>
      <c r="FW11" s="32">
        <f>Balance!FW11</f>
        <v>0</v>
      </c>
      <c r="FX11" s="32">
        <f>Balance!FX11</f>
        <v>0</v>
      </c>
      <c r="FY11" s="32">
        <f>Balance!FY11</f>
        <v>0</v>
      </c>
      <c r="FZ11" s="32">
        <f>Balance!FZ11</f>
        <v>0</v>
      </c>
      <c r="GA11" s="32">
        <f>Balance!GA11</f>
        <v>0</v>
      </c>
      <c r="GB11" s="32">
        <f>Balance!GB11</f>
        <v>0</v>
      </c>
      <c r="GC11" s="32">
        <f>Balance!GC11</f>
        <v>0</v>
      </c>
      <c r="GD11" s="32">
        <f>Balance!GD11</f>
        <v>0</v>
      </c>
      <c r="GE11" s="32">
        <f>Balance!GE11</f>
        <v>0</v>
      </c>
      <c r="GF11" s="32">
        <f>Balance!GF11</f>
        <v>0</v>
      </c>
      <c r="GG11" s="32">
        <f>Balance!GG11</f>
        <v>0</v>
      </c>
      <c r="GH11" s="32">
        <f>Balance!GH11</f>
        <v>0</v>
      </c>
      <c r="GI11" s="32">
        <f>Balance!GI11</f>
        <v>0</v>
      </c>
      <c r="GJ11" s="32">
        <f>Balance!GJ11</f>
        <v>0</v>
      </c>
      <c r="GK11" s="32">
        <f>Balance!GK11</f>
        <v>0</v>
      </c>
      <c r="GL11" s="32">
        <f>Balance!GL11</f>
        <v>0</v>
      </c>
      <c r="GM11" s="32">
        <f>Balance!GM11</f>
        <v>0</v>
      </c>
      <c r="GN11" s="32">
        <f>Balance!GN11</f>
        <v>0</v>
      </c>
      <c r="GO11" s="32">
        <f>Balance!GO11</f>
        <v>0</v>
      </c>
      <c r="GP11" s="32">
        <f>Balance!GP11</f>
        <v>0</v>
      </c>
      <c r="GQ11" s="32">
        <f>Balance!GQ11</f>
        <v>0</v>
      </c>
      <c r="GR11" s="32">
        <f>Balance!GR11</f>
        <v>0</v>
      </c>
      <c r="GS11" s="32">
        <f>Balance!GS11</f>
        <v>0</v>
      </c>
      <c r="GT11" s="32">
        <f>Balance!GT11</f>
        <v>0</v>
      </c>
      <c r="GU11" s="32">
        <f>Balance!GU11</f>
        <v>0</v>
      </c>
      <c r="GV11" s="32">
        <f>Balance!GV11</f>
        <v>0</v>
      </c>
      <c r="GW11" s="32">
        <f>Balance!GW11</f>
        <v>0</v>
      </c>
      <c r="GX11" s="32">
        <f>Balance!GX11</f>
        <v>0</v>
      </c>
      <c r="GY11" s="32">
        <f>Balance!GY11</f>
        <v>0</v>
      </c>
      <c r="GZ11" s="32">
        <f>Balance!GZ11</f>
        <v>0</v>
      </c>
      <c r="HA11" s="32">
        <f>Balance!HA11</f>
        <v>0</v>
      </c>
      <c r="HB11" s="32">
        <f>Balance!HB11</f>
        <v>0</v>
      </c>
      <c r="HC11" s="32">
        <f>Balance!HC11</f>
        <v>0</v>
      </c>
      <c r="HD11" s="32">
        <f>Balance!HD11</f>
        <v>0</v>
      </c>
      <c r="HE11" s="32">
        <f>Balance!HE11</f>
        <v>0</v>
      </c>
      <c r="HF11" s="32">
        <f>Balance!HF11</f>
        <v>0</v>
      </c>
      <c r="HG11" s="32">
        <f>Balance!HG11</f>
        <v>0</v>
      </c>
      <c r="HH11" s="32">
        <f>Balance!HH11</f>
        <v>0</v>
      </c>
      <c r="HI11" s="32">
        <f>Balance!HI11</f>
        <v>0</v>
      </c>
      <c r="HJ11" s="32">
        <f>Balance!HJ11</f>
        <v>0</v>
      </c>
      <c r="HK11" s="32">
        <f>Balance!HK11</f>
        <v>0</v>
      </c>
      <c r="HL11" s="32">
        <f>Balance!HL11</f>
        <v>0</v>
      </c>
      <c r="HM11" s="32">
        <f>Balance!HM11</f>
        <v>0</v>
      </c>
      <c r="HN11" s="32">
        <f>Balance!HN11</f>
        <v>0</v>
      </c>
      <c r="HO11" s="32">
        <f>Balance!HO11</f>
        <v>0</v>
      </c>
      <c r="HP11" s="32">
        <f>Balance!HP11</f>
        <v>0</v>
      </c>
      <c r="HQ11" s="32">
        <f>Balance!HQ11</f>
        <v>0</v>
      </c>
      <c r="HR11" s="32">
        <f>Balance!HR11</f>
        <v>0</v>
      </c>
      <c r="HS11" s="32">
        <f>Balance!HS11</f>
        <v>0</v>
      </c>
      <c r="HT11" s="32">
        <f>Balance!HT11</f>
        <v>0</v>
      </c>
      <c r="HU11" s="32">
        <f>Balance!HU11</f>
        <v>0</v>
      </c>
      <c r="HV11" s="32">
        <f>Balance!HV11</f>
        <v>0</v>
      </c>
      <c r="HW11" s="32">
        <f>Balance!HW11</f>
        <v>0</v>
      </c>
      <c r="HX11" s="32">
        <f>Balance!HX11</f>
        <v>0</v>
      </c>
      <c r="HY11" s="32">
        <f>Balance!HY11</f>
        <v>0</v>
      </c>
      <c r="HZ11" s="32">
        <f>Balance!HZ11</f>
        <v>0</v>
      </c>
      <c r="IA11" s="32">
        <f>Balance!IA11</f>
        <v>0</v>
      </c>
      <c r="IB11" s="32">
        <f>Balance!IB11</f>
        <v>0</v>
      </c>
      <c r="IC11" s="32">
        <f>Balance!IC11</f>
        <v>0</v>
      </c>
      <c r="ID11" s="32">
        <f>Balance!ID11</f>
        <v>0</v>
      </c>
      <c r="IE11" s="32">
        <f>Balance!IE11</f>
        <v>0</v>
      </c>
      <c r="IF11" s="32">
        <f>Balance!IF11</f>
        <v>0</v>
      </c>
      <c r="IG11" s="32">
        <f>Balance!IG11</f>
        <v>0</v>
      </c>
      <c r="IH11" s="32">
        <f>Balance!IH11</f>
        <v>0</v>
      </c>
      <c r="II11" s="32">
        <f>Balance!II11</f>
        <v>0</v>
      </c>
      <c r="IJ11" s="32">
        <f>Balance!IJ11</f>
        <v>0</v>
      </c>
      <c r="IK11" s="32">
        <f>Balance!IK11</f>
        <v>0</v>
      </c>
      <c r="IL11" s="32">
        <f>Balance!IL11</f>
        <v>0</v>
      </c>
      <c r="IM11" s="32">
        <f>Balance!IM11</f>
        <v>0</v>
      </c>
      <c r="IN11" s="32">
        <f>Balance!IN11</f>
        <v>0</v>
      </c>
      <c r="IO11" s="32">
        <f>Balance!IO11</f>
        <v>0</v>
      </c>
      <c r="IP11" s="32">
        <f>Balance!IP11</f>
        <v>0</v>
      </c>
      <c r="IQ11" s="32">
        <f>Balance!IQ11</f>
        <v>0</v>
      </c>
      <c r="IR11" s="32">
        <f>Balance!IR11</f>
        <v>0</v>
      </c>
      <c r="IS11" s="32">
        <f>Balance!IS11</f>
        <v>0</v>
      </c>
      <c r="IT11" s="32">
        <f>Balance!IT11</f>
        <v>0</v>
      </c>
      <c r="IU11" s="32">
        <f>Balance!IU11</f>
        <v>0</v>
      </c>
      <c r="IV11" s="32">
        <f>Balance!IV11</f>
        <v>0</v>
      </c>
      <c r="IW11" s="32">
        <f>Balance!IW11</f>
        <v>0</v>
      </c>
      <c r="IX11" s="32">
        <f>Balance!IX11</f>
        <v>0</v>
      </c>
      <c r="IY11" s="32">
        <f>Balance!IY11</f>
        <v>0</v>
      </c>
      <c r="IZ11" s="32">
        <f>Balance!IZ11</f>
        <v>0</v>
      </c>
      <c r="JA11" s="32">
        <f>Balance!JA11</f>
        <v>0</v>
      </c>
      <c r="JB11" s="32">
        <f>Balance!JB11</f>
        <v>0</v>
      </c>
      <c r="JC11" s="32">
        <f>Balance!JC11</f>
        <v>0</v>
      </c>
      <c r="JD11" s="32">
        <f>Balance!JD11</f>
        <v>0</v>
      </c>
      <c r="JE11" s="32">
        <f>Balance!JE11</f>
        <v>0</v>
      </c>
      <c r="JF11" s="32">
        <f>Balance!JF11</f>
        <v>0</v>
      </c>
      <c r="JG11" s="32">
        <f>Balance!JG11</f>
        <v>0</v>
      </c>
      <c r="JH11" s="32">
        <f>Balance!JH11</f>
        <v>0</v>
      </c>
      <c r="JI11" s="32">
        <f>Balance!JI11</f>
        <v>0</v>
      </c>
      <c r="JJ11" s="32">
        <f>Balance!JJ11</f>
        <v>0</v>
      </c>
      <c r="JK11" s="32">
        <f>Balance!JK11</f>
        <v>0</v>
      </c>
      <c r="JL11" s="32">
        <f>Balance!JL11</f>
        <v>0</v>
      </c>
      <c r="JM11" s="32">
        <f>Balance!JM11</f>
        <v>0</v>
      </c>
      <c r="JN11" s="32">
        <f>Balance!JN11</f>
        <v>0</v>
      </c>
      <c r="JO11" s="32">
        <f>Balance!JO11</f>
        <v>0</v>
      </c>
      <c r="JP11" s="32">
        <f>Balance!JP11</f>
        <v>0</v>
      </c>
      <c r="JQ11" s="32">
        <f>Balance!JQ11</f>
        <v>0</v>
      </c>
      <c r="JR11" s="32">
        <f>Balance!JR11</f>
        <v>0</v>
      </c>
      <c r="JS11" s="32">
        <f>Balance!JS11</f>
        <v>0</v>
      </c>
      <c r="JT11" s="32">
        <f>Balance!JT11</f>
        <v>0</v>
      </c>
      <c r="JU11" s="32">
        <f>Balance!JU11</f>
        <v>0</v>
      </c>
      <c r="JV11" s="32">
        <f>Balance!JV11</f>
        <v>0</v>
      </c>
      <c r="JW11" s="32">
        <f>Balance!JW11</f>
        <v>0</v>
      </c>
      <c r="JX11" s="32">
        <f>Balance!JX11</f>
        <v>0</v>
      </c>
      <c r="JY11" s="32">
        <f>Balance!JY11</f>
        <v>0</v>
      </c>
      <c r="JZ11" s="32">
        <f>Balance!JZ11</f>
        <v>0</v>
      </c>
      <c r="KA11" s="32">
        <f>Balance!KA11</f>
        <v>0</v>
      </c>
      <c r="KB11" s="32">
        <f>Balance!KB11</f>
        <v>0</v>
      </c>
      <c r="KC11" s="32">
        <f>Balance!KC11</f>
        <v>0</v>
      </c>
      <c r="KD11" s="32">
        <f>Balance!KD11</f>
        <v>0</v>
      </c>
      <c r="KE11" s="32">
        <f>Balance!KE11</f>
        <v>0</v>
      </c>
      <c r="KF11" s="32">
        <f>Balance!KF11</f>
        <v>0</v>
      </c>
      <c r="KG11" s="32">
        <f>Balance!KG11</f>
        <v>0</v>
      </c>
    </row>
    <row r="12" spans="1:293" s="1" customFormat="1" hidden="1">
      <c r="A12" s="191"/>
      <c r="B12" s="42" t="s">
        <v>762</v>
      </c>
      <c r="C12" s="42">
        <v>200</v>
      </c>
      <c r="D12" s="48">
        <f t="shared" si="0"/>
        <v>1027293.1594445683</v>
      </c>
      <c r="E12" s="32">
        <f>Balance!E12</f>
        <v>0</v>
      </c>
      <c r="F12" s="32">
        <f>Balance!F12</f>
        <v>0</v>
      </c>
      <c r="G12" s="32">
        <f>Balance!G12</f>
        <v>0</v>
      </c>
      <c r="H12" s="32">
        <f>Balance!H12</f>
        <v>0</v>
      </c>
      <c r="I12" s="32">
        <f>Balance!I12</f>
        <v>0</v>
      </c>
      <c r="J12" s="32">
        <f>Balance!J12</f>
        <v>1106</v>
      </c>
      <c r="K12" s="32">
        <f>Balance!K12</f>
        <v>1156</v>
      </c>
      <c r="L12" s="32">
        <f>Balance!L12</f>
        <v>0</v>
      </c>
      <c r="M12" s="32">
        <f>Balance!M12</f>
        <v>0</v>
      </c>
      <c r="N12" s="32">
        <f>Balance!N12</f>
        <v>1506</v>
      </c>
      <c r="O12" s="32">
        <f>Balance!O12</f>
        <v>4405</v>
      </c>
      <c r="P12" s="32">
        <f>Balance!P12</f>
        <v>67</v>
      </c>
      <c r="Q12" s="32">
        <f>Balance!Q12</f>
        <v>0</v>
      </c>
      <c r="R12" s="32">
        <f>Balance!R12</f>
        <v>1781</v>
      </c>
      <c r="S12" s="32">
        <f>Balance!S12</f>
        <v>26</v>
      </c>
      <c r="T12" s="32">
        <f>Balance!T12</f>
        <v>4489</v>
      </c>
      <c r="U12" s="32">
        <f>Balance!U12</f>
        <v>1266</v>
      </c>
      <c r="V12" s="32">
        <f>Balance!V12</f>
        <v>2809</v>
      </c>
      <c r="W12" s="32">
        <f>Balance!W12</f>
        <v>5924</v>
      </c>
      <c r="X12" s="32">
        <f>Balance!X12</f>
        <v>2058</v>
      </c>
      <c r="Y12" s="32">
        <f>Balance!Y12</f>
        <v>34113</v>
      </c>
      <c r="Z12" s="32">
        <f>Balance!Z12</f>
        <v>0</v>
      </c>
      <c r="AA12" s="32">
        <f>Balance!AA12</f>
        <v>29184</v>
      </c>
      <c r="AB12" s="32">
        <f>Balance!AB12</f>
        <v>0</v>
      </c>
      <c r="AC12" s="32">
        <f>Balance!AC12</f>
        <v>1528</v>
      </c>
      <c r="AD12" s="32">
        <f>Balance!AD12</f>
        <v>39730</v>
      </c>
      <c r="AE12" s="32">
        <f>Balance!AE12</f>
        <v>3008</v>
      </c>
      <c r="AF12" s="32">
        <f>Balance!AF12</f>
        <v>1768</v>
      </c>
      <c r="AG12" s="32">
        <f>Balance!AG12</f>
        <v>0</v>
      </c>
      <c r="AH12" s="32">
        <f>Balance!AH12</f>
        <v>1950</v>
      </c>
      <c r="AI12" s="32">
        <f>Balance!AI12</f>
        <v>26546</v>
      </c>
      <c r="AJ12" s="32">
        <f>Balance!AJ12</f>
        <v>72022</v>
      </c>
      <c r="AK12" s="32">
        <f>Balance!AK12</f>
        <v>13562</v>
      </c>
      <c r="AL12" s="32">
        <f>Balance!AL12</f>
        <v>42706</v>
      </c>
      <c r="AM12" s="32">
        <f>Balance!AM12</f>
        <v>0</v>
      </c>
      <c r="AN12" s="32">
        <f>Balance!AN12</f>
        <v>33716</v>
      </c>
      <c r="AO12" s="32">
        <f>Balance!AO12</f>
        <v>108721</v>
      </c>
      <c r="AP12" s="32">
        <f>Balance!AP12</f>
        <v>0</v>
      </c>
      <c r="AQ12" s="32">
        <f>Balance!AQ12</f>
        <v>225</v>
      </c>
      <c r="AR12" s="32">
        <f>Balance!AR12</f>
        <v>49387</v>
      </c>
      <c r="AS12" s="32">
        <f>Balance!AS12</f>
        <v>9465</v>
      </c>
      <c r="AT12" s="32">
        <f>Balance!AT12</f>
        <v>16624</v>
      </c>
      <c r="AU12" s="32">
        <f>Balance!AU12</f>
        <v>44304</v>
      </c>
      <c r="AV12" s="32">
        <f>Balance!AV12</f>
        <v>46921</v>
      </c>
      <c r="AW12" s="32">
        <f>Balance!AW12</f>
        <v>3972</v>
      </c>
      <c r="AX12" s="32">
        <f>Balance!AX12</f>
        <v>20000</v>
      </c>
      <c r="AY12" s="32">
        <f>Balance!AY12</f>
        <v>20079</v>
      </c>
      <c r="AZ12" s="32">
        <f>Balance!AZ12</f>
        <v>88747</v>
      </c>
      <c r="BA12" s="32">
        <f>Balance!BA12</f>
        <v>15299</v>
      </c>
      <c r="BB12" s="32">
        <f>Balance!BB12</f>
        <v>10998</v>
      </c>
      <c r="BC12" s="32">
        <f>Balance!BC12</f>
        <v>22188.524556962027</v>
      </c>
      <c r="BD12" s="32">
        <f>Balance!BD12</f>
        <v>105.45455696202532</v>
      </c>
      <c r="BE12" s="32">
        <f>Balance!BE12</f>
        <v>49768.973544303801</v>
      </c>
      <c r="BF12" s="32">
        <f>Balance!BF12</f>
        <v>115.97354430379747</v>
      </c>
      <c r="BG12" s="32">
        <f>Balance!BG12</f>
        <v>48428.973544303801</v>
      </c>
      <c r="BH12" s="32">
        <f>Balance!BH12</f>
        <v>49131.669949622163</v>
      </c>
      <c r="BI12" s="32">
        <f>Balance!BI12</f>
        <v>49028.91994962217</v>
      </c>
      <c r="BJ12" s="32">
        <f>Balance!BJ12</f>
        <v>3658.2899496221662</v>
      </c>
      <c r="BK12" s="32">
        <f>Balance!BK12</f>
        <v>106.94994962216626</v>
      </c>
      <c r="BL12" s="32">
        <f>Balance!BL12</f>
        <v>43484.479949622168</v>
      </c>
      <c r="BM12" s="32">
        <f>Balance!BM12</f>
        <v>106.94994962216626</v>
      </c>
      <c r="BN12" s="32">
        <f>Balance!BN12</f>
        <v>106.9011665004985</v>
      </c>
      <c r="BO12" s="32">
        <f>Balance!BO12</f>
        <v>1120.5311665004986</v>
      </c>
      <c r="BP12" s="202">
        <f>Balance!BP12</f>
        <v>14837.194313725491</v>
      </c>
      <c r="BQ12" s="32">
        <f>Balance!BQ12</f>
        <v>0</v>
      </c>
      <c r="BR12" s="32">
        <f>Balance!BR12</f>
        <v>0</v>
      </c>
      <c r="BS12" s="32">
        <f>Balance!BS12</f>
        <v>0</v>
      </c>
      <c r="BT12" s="32">
        <f>Balance!BT12</f>
        <v>0</v>
      </c>
      <c r="BU12" s="202">
        <f>Balance!BU12</f>
        <v>0</v>
      </c>
      <c r="BV12" s="32">
        <f>Balance!BV12</f>
        <v>0</v>
      </c>
      <c r="BW12" s="32">
        <f>Balance!BW12</f>
        <v>0</v>
      </c>
      <c r="BX12" s="32">
        <f>Balance!BX12</f>
        <v>0</v>
      </c>
      <c r="BY12" s="32">
        <f>Balance!BY12</f>
        <v>0</v>
      </c>
      <c r="BZ12" s="32">
        <f>Balance!BZ12</f>
        <v>0</v>
      </c>
      <c r="CA12" s="32">
        <f>Balance!CA12</f>
        <v>0</v>
      </c>
      <c r="CB12" s="32">
        <f>Balance!CB12</f>
        <v>0</v>
      </c>
      <c r="CC12" s="32">
        <f>Balance!CC12</f>
        <v>0</v>
      </c>
      <c r="CD12" s="32">
        <f>Balance!CD12</f>
        <v>0</v>
      </c>
      <c r="CE12" s="32">
        <f>Balance!CE12</f>
        <v>0</v>
      </c>
      <c r="CF12" s="32">
        <f>Balance!CF12</f>
        <v>0</v>
      </c>
      <c r="CG12" s="32">
        <f>Balance!CG12</f>
        <v>0</v>
      </c>
      <c r="CH12" s="32">
        <f>Balance!CH12</f>
        <v>0</v>
      </c>
      <c r="CI12" s="32">
        <f>Balance!CI12</f>
        <v>0</v>
      </c>
      <c r="CJ12" s="32">
        <f>Balance!CJ12</f>
        <v>0</v>
      </c>
      <c r="CK12" s="32">
        <f>Balance!CK12</f>
        <v>0</v>
      </c>
      <c r="CL12" s="32">
        <f>Balance!CL12</f>
        <v>0</v>
      </c>
      <c r="CM12" s="32">
        <f>Balance!CM12</f>
        <v>0</v>
      </c>
      <c r="CN12" s="32">
        <f>Balance!CN12</f>
        <v>0</v>
      </c>
      <c r="CO12" s="32">
        <f>Balance!CO12</f>
        <v>0</v>
      </c>
      <c r="CP12" s="32">
        <f>Balance!CP12</f>
        <v>0</v>
      </c>
      <c r="CQ12" s="32">
        <f>Balance!CQ12</f>
        <v>0</v>
      </c>
      <c r="CR12" s="32">
        <f>Balance!CR12</f>
        <v>0</v>
      </c>
      <c r="CS12" s="32">
        <f>Balance!CS12</f>
        <v>0</v>
      </c>
      <c r="CT12" s="32">
        <f>Balance!CT12</f>
        <v>0</v>
      </c>
      <c r="CU12" s="32">
        <f>Balance!CU12</f>
        <v>0</v>
      </c>
      <c r="CV12" s="32">
        <f>Balance!CV12</f>
        <v>0</v>
      </c>
      <c r="CW12" s="32">
        <f>Balance!CW12</f>
        <v>0</v>
      </c>
      <c r="CX12" s="32">
        <f>Balance!CX12</f>
        <v>0</v>
      </c>
      <c r="CY12" s="32">
        <f>Balance!CY12</f>
        <v>0</v>
      </c>
      <c r="CZ12" s="32">
        <f>Balance!CZ12</f>
        <v>0</v>
      </c>
      <c r="DA12" s="32">
        <f>Balance!DA12</f>
        <v>0</v>
      </c>
      <c r="DB12" s="32">
        <f>Balance!DB12</f>
        <v>0</v>
      </c>
      <c r="DC12" s="32">
        <f>Balance!DC12</f>
        <v>0</v>
      </c>
      <c r="DD12" s="32">
        <f>Balance!DD12</f>
        <v>0</v>
      </c>
      <c r="DE12" s="32">
        <f>Balance!DE12</f>
        <v>0</v>
      </c>
      <c r="DF12" s="32">
        <f>Balance!DF12</f>
        <v>0</v>
      </c>
      <c r="DG12" s="32">
        <f>Balance!DG12</f>
        <v>0</v>
      </c>
      <c r="DH12" s="32">
        <f>Balance!DH12</f>
        <v>0</v>
      </c>
      <c r="DI12" s="32">
        <f>Balance!DI12</f>
        <v>0</v>
      </c>
      <c r="DJ12" s="32">
        <f>Balance!DJ12</f>
        <v>0</v>
      </c>
      <c r="DK12" s="32">
        <f>Balance!DK12</f>
        <v>0</v>
      </c>
      <c r="DL12" s="32">
        <f>Balance!DL12</f>
        <v>0</v>
      </c>
      <c r="DM12" s="32">
        <f>Balance!DM12</f>
        <v>0</v>
      </c>
      <c r="DN12" s="32">
        <f>Balance!DN12</f>
        <v>0</v>
      </c>
      <c r="DO12" s="32">
        <f>Balance!DO12</f>
        <v>0</v>
      </c>
      <c r="DP12" s="32">
        <f>Balance!DP12</f>
        <v>0</v>
      </c>
      <c r="DQ12" s="32">
        <f>Balance!DQ12</f>
        <v>0</v>
      </c>
      <c r="DR12" s="32">
        <f>Balance!DR12</f>
        <v>0</v>
      </c>
      <c r="DS12" s="32">
        <f>Balance!DS12</f>
        <v>0</v>
      </c>
      <c r="DT12" s="32">
        <f>Balance!DT12</f>
        <v>0</v>
      </c>
      <c r="DU12" s="32">
        <f>Balance!DU12</f>
        <v>0</v>
      </c>
      <c r="DV12" s="32">
        <f>Balance!DV12</f>
        <v>0</v>
      </c>
      <c r="DW12" s="32">
        <f>Balance!DW12</f>
        <v>0</v>
      </c>
      <c r="DX12" s="32">
        <f>Balance!DX12</f>
        <v>0</v>
      </c>
      <c r="DY12" s="32">
        <f>Balance!DY12</f>
        <v>0</v>
      </c>
      <c r="DZ12" s="32">
        <f>Balance!DZ12</f>
        <v>0</v>
      </c>
      <c r="EA12" s="32">
        <f>Balance!EA12</f>
        <v>0</v>
      </c>
      <c r="EB12" s="32">
        <f>Balance!EB12</f>
        <v>0</v>
      </c>
      <c r="EC12" s="32">
        <f>Balance!EC12</f>
        <v>0</v>
      </c>
      <c r="ED12" s="32">
        <f>Balance!ED12</f>
        <v>0</v>
      </c>
      <c r="EE12" s="32">
        <f>Balance!EE12</f>
        <v>0</v>
      </c>
      <c r="EF12" s="32">
        <f>Balance!EF12</f>
        <v>0</v>
      </c>
      <c r="EG12" s="32">
        <f>Balance!EG12</f>
        <v>0</v>
      </c>
      <c r="EH12" s="32">
        <f>Balance!EH12</f>
        <v>0</v>
      </c>
      <c r="EI12" s="32">
        <f>Balance!EI12</f>
        <v>0</v>
      </c>
      <c r="EJ12" s="32">
        <f>Balance!EJ12</f>
        <v>0</v>
      </c>
      <c r="EK12" s="32">
        <f>Balance!EK12</f>
        <v>0</v>
      </c>
      <c r="EL12" s="32">
        <f>Balance!EL12</f>
        <v>0</v>
      </c>
      <c r="EM12" s="32">
        <f>Balance!EM12</f>
        <v>0</v>
      </c>
      <c r="EN12" s="32">
        <f>Balance!EN12</f>
        <v>0</v>
      </c>
      <c r="EO12" s="32">
        <f>Balance!EO12</f>
        <v>0</v>
      </c>
      <c r="EP12" s="32">
        <f>Balance!EP12</f>
        <v>0</v>
      </c>
      <c r="EQ12" s="32">
        <f>Balance!EQ12</f>
        <v>0</v>
      </c>
      <c r="ER12" s="32">
        <f>Balance!ER12</f>
        <v>0</v>
      </c>
      <c r="ES12" s="32">
        <f>Balance!ES12</f>
        <v>0</v>
      </c>
      <c r="ET12" s="32">
        <f>Balance!ET12</f>
        <v>0</v>
      </c>
      <c r="EU12" s="32">
        <f>Balance!EU12</f>
        <v>0</v>
      </c>
      <c r="EV12" s="32">
        <f>Balance!EV12</f>
        <v>0</v>
      </c>
      <c r="EW12" s="32">
        <f>Balance!EW12</f>
        <v>0</v>
      </c>
      <c r="EX12" s="32">
        <f>Balance!EX12</f>
        <v>0</v>
      </c>
      <c r="EY12" s="32">
        <f>Balance!EY12</f>
        <v>0</v>
      </c>
      <c r="EZ12" s="32">
        <f>Balance!EZ12</f>
        <v>0</v>
      </c>
      <c r="FA12" s="32">
        <f>Balance!FA12</f>
        <v>0</v>
      </c>
      <c r="FB12" s="32">
        <f>Balance!FB12</f>
        <v>0</v>
      </c>
      <c r="FC12" s="32">
        <f>Balance!FC12</f>
        <v>0</v>
      </c>
      <c r="FD12" s="32">
        <f>Balance!FD12</f>
        <v>0</v>
      </c>
      <c r="FE12" s="32">
        <f>Balance!FE12</f>
        <v>0</v>
      </c>
      <c r="FF12" s="32">
        <f>Balance!FF12</f>
        <v>0</v>
      </c>
      <c r="FG12" s="32">
        <f>Balance!FG12</f>
        <v>0</v>
      </c>
      <c r="FH12" s="32">
        <f>Balance!FH12</f>
        <v>0</v>
      </c>
      <c r="FI12" s="32">
        <f>Balance!FI12</f>
        <v>0</v>
      </c>
      <c r="FJ12" s="32">
        <f>Balance!FJ12</f>
        <v>0</v>
      </c>
      <c r="FK12" s="32">
        <f>Balance!FK12</f>
        <v>0</v>
      </c>
      <c r="FL12" s="32">
        <f>Balance!FL12</f>
        <v>0</v>
      </c>
      <c r="FM12" s="32">
        <f>Balance!FM12</f>
        <v>0</v>
      </c>
      <c r="FN12" s="32">
        <f>Balance!FN12</f>
        <v>0</v>
      </c>
      <c r="FO12" s="32">
        <f>Balance!FO12</f>
        <v>0</v>
      </c>
      <c r="FP12" s="32">
        <f>Balance!FP12</f>
        <v>0</v>
      </c>
      <c r="FQ12" s="32">
        <f>Balance!FQ12</f>
        <v>0</v>
      </c>
      <c r="FR12" s="32">
        <f>Balance!FR12</f>
        <v>0</v>
      </c>
      <c r="FS12" s="32">
        <f>Balance!FS12</f>
        <v>0</v>
      </c>
      <c r="FT12" s="32">
        <f>Balance!FT12</f>
        <v>0</v>
      </c>
      <c r="FU12" s="32">
        <f>Balance!FU12</f>
        <v>0</v>
      </c>
      <c r="FV12" s="32">
        <f>Balance!FV12</f>
        <v>0</v>
      </c>
      <c r="FW12" s="32">
        <f>Balance!FW12</f>
        <v>0</v>
      </c>
      <c r="FX12" s="32">
        <f>Balance!FX12</f>
        <v>0</v>
      </c>
      <c r="FY12" s="32">
        <f>Balance!FY12</f>
        <v>0</v>
      </c>
      <c r="FZ12" s="32">
        <f>Balance!FZ12</f>
        <v>0</v>
      </c>
      <c r="GA12" s="32">
        <f>Balance!GA12</f>
        <v>0</v>
      </c>
      <c r="GB12" s="32">
        <f>Balance!GB12</f>
        <v>0</v>
      </c>
      <c r="GC12" s="32">
        <f>Balance!GC12</f>
        <v>0</v>
      </c>
      <c r="GD12" s="32">
        <f>Balance!GD12</f>
        <v>0</v>
      </c>
      <c r="GE12" s="32">
        <f>Balance!GE12</f>
        <v>0</v>
      </c>
      <c r="GF12" s="32">
        <f>Balance!GF12</f>
        <v>0</v>
      </c>
      <c r="GG12" s="32">
        <f>Balance!GG12</f>
        <v>0</v>
      </c>
      <c r="GH12" s="32">
        <f>Balance!GH12</f>
        <v>0</v>
      </c>
      <c r="GI12" s="32">
        <f>Balance!GI12</f>
        <v>0</v>
      </c>
      <c r="GJ12" s="32">
        <f>Balance!GJ12</f>
        <v>0</v>
      </c>
      <c r="GK12" s="32">
        <f>Balance!GK12</f>
        <v>0</v>
      </c>
      <c r="GL12" s="32">
        <f>Balance!GL12</f>
        <v>0</v>
      </c>
      <c r="GM12" s="32">
        <f>Balance!GM12</f>
        <v>0</v>
      </c>
      <c r="GN12" s="32">
        <f>Balance!GN12</f>
        <v>0</v>
      </c>
      <c r="GO12" s="32">
        <f>Balance!GO12</f>
        <v>0</v>
      </c>
      <c r="GP12" s="32">
        <f>Balance!GP12</f>
        <v>0</v>
      </c>
      <c r="GQ12" s="32">
        <f>Balance!GQ12</f>
        <v>0</v>
      </c>
      <c r="GR12" s="32">
        <f>Balance!GR12</f>
        <v>0</v>
      </c>
      <c r="GS12" s="32">
        <f>Balance!GS12</f>
        <v>0</v>
      </c>
      <c r="GT12" s="32">
        <f>Balance!GT12</f>
        <v>0</v>
      </c>
      <c r="GU12" s="32">
        <f>Balance!GU12</f>
        <v>0</v>
      </c>
      <c r="GV12" s="32">
        <f>Balance!GV12</f>
        <v>0</v>
      </c>
      <c r="GW12" s="32">
        <f>Balance!GW12</f>
        <v>0</v>
      </c>
      <c r="GX12" s="32">
        <f>Balance!GX12</f>
        <v>0</v>
      </c>
      <c r="GY12" s="32">
        <f>Balance!GY12</f>
        <v>0</v>
      </c>
      <c r="GZ12" s="32">
        <f>Balance!GZ12</f>
        <v>0</v>
      </c>
      <c r="HA12" s="32">
        <f>Balance!HA12</f>
        <v>0</v>
      </c>
      <c r="HB12" s="32">
        <f>Balance!HB12</f>
        <v>0</v>
      </c>
      <c r="HC12" s="32">
        <f>Balance!HC12</f>
        <v>0</v>
      </c>
      <c r="HD12" s="32">
        <f>Balance!HD12</f>
        <v>0</v>
      </c>
      <c r="HE12" s="32">
        <f>Balance!HE12</f>
        <v>0</v>
      </c>
      <c r="HF12" s="32">
        <f>Balance!HF12</f>
        <v>0</v>
      </c>
      <c r="HG12" s="32">
        <f>Balance!HG12</f>
        <v>0</v>
      </c>
      <c r="HH12" s="32">
        <f>Balance!HH12</f>
        <v>0</v>
      </c>
      <c r="HI12" s="32">
        <f>Balance!HI12</f>
        <v>0</v>
      </c>
      <c r="HJ12" s="32">
        <f>Balance!HJ12</f>
        <v>0</v>
      </c>
      <c r="HK12" s="32">
        <f>Balance!HK12</f>
        <v>0</v>
      </c>
      <c r="HL12" s="32">
        <f>Balance!HL12</f>
        <v>0</v>
      </c>
      <c r="HM12" s="32">
        <f>Balance!HM12</f>
        <v>0</v>
      </c>
      <c r="HN12" s="32">
        <f>Balance!HN12</f>
        <v>0</v>
      </c>
      <c r="HO12" s="32">
        <f>Balance!HO12</f>
        <v>0</v>
      </c>
      <c r="HP12" s="32">
        <f>Balance!HP12</f>
        <v>0</v>
      </c>
      <c r="HQ12" s="32">
        <f>Balance!HQ12</f>
        <v>0</v>
      </c>
      <c r="HR12" s="32">
        <f>Balance!HR12</f>
        <v>0</v>
      </c>
      <c r="HS12" s="32">
        <f>Balance!HS12</f>
        <v>0</v>
      </c>
      <c r="HT12" s="32">
        <f>Balance!HT12</f>
        <v>0</v>
      </c>
      <c r="HU12" s="32">
        <f>Balance!HU12</f>
        <v>0</v>
      </c>
      <c r="HV12" s="32">
        <f>Balance!HV12</f>
        <v>0</v>
      </c>
      <c r="HW12" s="32">
        <f>Balance!HW12</f>
        <v>0</v>
      </c>
      <c r="HX12" s="32">
        <f>Balance!HX12</f>
        <v>0</v>
      </c>
      <c r="HY12" s="32">
        <f>Balance!HY12</f>
        <v>0</v>
      </c>
      <c r="HZ12" s="32">
        <f>Balance!HZ12</f>
        <v>0</v>
      </c>
      <c r="IA12" s="32">
        <f>Balance!IA12</f>
        <v>0</v>
      </c>
      <c r="IB12" s="32">
        <f>Balance!IB12</f>
        <v>0</v>
      </c>
      <c r="IC12" s="32">
        <f>Balance!IC12</f>
        <v>0</v>
      </c>
      <c r="ID12" s="32">
        <f>Balance!ID12</f>
        <v>0</v>
      </c>
      <c r="IE12" s="32">
        <f>Balance!IE12</f>
        <v>0</v>
      </c>
      <c r="IF12" s="32">
        <f>Balance!IF12</f>
        <v>0</v>
      </c>
      <c r="IG12" s="32">
        <f>Balance!IG12</f>
        <v>0</v>
      </c>
      <c r="IH12" s="32">
        <f>Balance!IH12</f>
        <v>0</v>
      </c>
      <c r="II12" s="32">
        <f>Balance!II12</f>
        <v>0</v>
      </c>
      <c r="IJ12" s="32">
        <f>Balance!IJ12</f>
        <v>0</v>
      </c>
      <c r="IK12" s="32">
        <f>Balance!IK12</f>
        <v>0</v>
      </c>
      <c r="IL12" s="32">
        <f>Balance!IL12</f>
        <v>0</v>
      </c>
      <c r="IM12" s="32">
        <f>Balance!IM12</f>
        <v>0</v>
      </c>
      <c r="IN12" s="32">
        <f>Balance!IN12</f>
        <v>0</v>
      </c>
      <c r="IO12" s="32">
        <f>Balance!IO12</f>
        <v>0</v>
      </c>
      <c r="IP12" s="32">
        <f>Balance!IP12</f>
        <v>0</v>
      </c>
      <c r="IQ12" s="32">
        <f>Balance!IQ12</f>
        <v>0</v>
      </c>
      <c r="IR12" s="32">
        <f>Balance!IR12</f>
        <v>0</v>
      </c>
      <c r="IS12" s="32">
        <f>Balance!IS12</f>
        <v>0</v>
      </c>
      <c r="IT12" s="32">
        <f>Balance!IT12</f>
        <v>0</v>
      </c>
      <c r="IU12" s="32">
        <f>Balance!IU12</f>
        <v>0</v>
      </c>
      <c r="IV12" s="32">
        <f>Balance!IV12</f>
        <v>0</v>
      </c>
      <c r="IW12" s="32">
        <f>Balance!IW12</f>
        <v>0</v>
      </c>
      <c r="IX12" s="32">
        <f>Balance!IX12</f>
        <v>0</v>
      </c>
      <c r="IY12" s="32">
        <f>Balance!IY12</f>
        <v>0</v>
      </c>
      <c r="IZ12" s="32">
        <f>Balance!IZ12</f>
        <v>0</v>
      </c>
      <c r="JA12" s="32">
        <f>Balance!JA12</f>
        <v>0</v>
      </c>
      <c r="JB12" s="32">
        <f>Balance!JB12</f>
        <v>0</v>
      </c>
      <c r="JC12" s="32">
        <f>Balance!JC12</f>
        <v>0</v>
      </c>
      <c r="JD12" s="32">
        <f>Balance!JD12</f>
        <v>0</v>
      </c>
      <c r="JE12" s="32">
        <f>Balance!JE12</f>
        <v>0</v>
      </c>
      <c r="JF12" s="32">
        <f>Balance!JF12</f>
        <v>0</v>
      </c>
      <c r="JG12" s="32">
        <f>Balance!JG12</f>
        <v>0</v>
      </c>
      <c r="JH12" s="32">
        <f>Balance!JH12</f>
        <v>0</v>
      </c>
      <c r="JI12" s="32">
        <f>Balance!JI12</f>
        <v>0</v>
      </c>
      <c r="JJ12" s="32">
        <f>Balance!JJ12</f>
        <v>0</v>
      </c>
      <c r="JK12" s="32">
        <f>Balance!JK12</f>
        <v>0</v>
      </c>
      <c r="JL12" s="32">
        <f>Balance!JL12</f>
        <v>0</v>
      </c>
      <c r="JM12" s="32">
        <f>Balance!JM12</f>
        <v>0</v>
      </c>
      <c r="JN12" s="32">
        <f>Balance!JN12</f>
        <v>0</v>
      </c>
      <c r="JO12" s="32">
        <f>Balance!JO12</f>
        <v>0</v>
      </c>
      <c r="JP12" s="32">
        <f>Balance!JP12</f>
        <v>0</v>
      </c>
      <c r="JQ12" s="32">
        <f>Balance!JQ12</f>
        <v>0</v>
      </c>
      <c r="JR12" s="32">
        <f>Balance!JR12</f>
        <v>0</v>
      </c>
      <c r="JS12" s="32">
        <f>Balance!JS12</f>
        <v>0</v>
      </c>
      <c r="JT12" s="32">
        <f>Balance!JT12</f>
        <v>0</v>
      </c>
      <c r="JU12" s="32">
        <f>Balance!JU12</f>
        <v>0</v>
      </c>
      <c r="JV12" s="32">
        <f>Balance!JV12</f>
        <v>0</v>
      </c>
      <c r="JW12" s="32">
        <f>Balance!JW12</f>
        <v>0</v>
      </c>
      <c r="JX12" s="32">
        <f>Balance!JX12</f>
        <v>0</v>
      </c>
      <c r="JY12" s="32">
        <f>Balance!JY12</f>
        <v>0</v>
      </c>
      <c r="JZ12" s="32">
        <f>Balance!JZ12</f>
        <v>0</v>
      </c>
      <c r="KA12" s="32">
        <f>Balance!KA12</f>
        <v>0</v>
      </c>
      <c r="KB12" s="32">
        <f>Balance!KB12</f>
        <v>0</v>
      </c>
      <c r="KC12" s="32">
        <f>Balance!KC12</f>
        <v>0</v>
      </c>
      <c r="KD12" s="32">
        <f>Balance!KD12</f>
        <v>0</v>
      </c>
      <c r="KE12" s="32">
        <f>Balance!KE12</f>
        <v>0</v>
      </c>
      <c r="KF12" s="32">
        <f>Balance!KF12</f>
        <v>0</v>
      </c>
      <c r="KG12" s="32">
        <f>Balance!KG12</f>
        <v>0</v>
      </c>
    </row>
    <row r="13" spans="1:293" s="1" customFormat="1" hidden="1">
      <c r="A13" s="191"/>
      <c r="B13" s="42" t="s">
        <v>118</v>
      </c>
      <c r="C13" s="42">
        <v>300</v>
      </c>
      <c r="D13" s="48">
        <f t="shared" si="0"/>
        <v>1734892.4895356505</v>
      </c>
      <c r="E13" s="32">
        <f>Balance!E13</f>
        <v>31312</v>
      </c>
      <c r="F13" s="32">
        <f>Balance!F13</f>
        <v>17724</v>
      </c>
      <c r="G13" s="32">
        <f>Balance!G13</f>
        <v>16577</v>
      </c>
      <c r="H13" s="32">
        <f>Balance!H13</f>
        <v>17453</v>
      </c>
      <c r="I13" s="32">
        <f>Balance!I13</f>
        <v>21441</v>
      </c>
      <c r="J13" s="32">
        <f>Balance!J13</f>
        <v>32810</v>
      </c>
      <c r="K13" s="32">
        <f>Balance!K13</f>
        <v>21600</v>
      </c>
      <c r="L13" s="32">
        <f>Balance!L13</f>
        <v>20279</v>
      </c>
      <c r="M13" s="32">
        <f>Balance!M13</f>
        <v>20673</v>
      </c>
      <c r="N13" s="32">
        <f>Balance!N13</f>
        <v>26581</v>
      </c>
      <c r="O13" s="32">
        <f>Balance!O13</f>
        <v>20436</v>
      </c>
      <c r="P13" s="32">
        <f>Balance!P13</f>
        <v>23054</v>
      </c>
      <c r="Q13" s="32">
        <f>Balance!Q13</f>
        <v>21718</v>
      </c>
      <c r="R13" s="32">
        <f>Balance!R13</f>
        <v>32734</v>
      </c>
      <c r="S13" s="32">
        <f>Balance!S13</f>
        <v>26394</v>
      </c>
      <c r="T13" s="32">
        <f>Balance!T13</f>
        <v>37233</v>
      </c>
      <c r="U13" s="32">
        <f>Balance!U13</f>
        <v>22375</v>
      </c>
      <c r="V13" s="32">
        <f>Balance!V13</f>
        <v>30426</v>
      </c>
      <c r="W13" s="32">
        <f>Balance!W13</f>
        <v>41333</v>
      </c>
      <c r="X13" s="32">
        <f>Balance!X13</f>
        <v>30681</v>
      </c>
      <c r="Y13" s="32">
        <f>Balance!Y13</f>
        <v>28349</v>
      </c>
      <c r="Z13" s="32">
        <f>Balance!Z13</f>
        <v>25224.2</v>
      </c>
      <c r="AA13" s="32">
        <f>Balance!AA13</f>
        <v>29087.119999999999</v>
      </c>
      <c r="AB13" s="32">
        <f>Balance!AB13</f>
        <v>28434.5</v>
      </c>
      <c r="AC13" s="32">
        <f>Balance!AC13</f>
        <v>31141.03</v>
      </c>
      <c r="AD13" s="32">
        <f>Balance!AD13</f>
        <v>33502.379999999997</v>
      </c>
      <c r="AE13" s="32">
        <f>Balance!AE13</f>
        <v>32146.99</v>
      </c>
      <c r="AF13" s="32">
        <f>Balance!AF13</f>
        <v>31773.7</v>
      </c>
      <c r="AG13" s="32">
        <f>Balance!AG13</f>
        <v>27651.040000000001</v>
      </c>
      <c r="AH13" s="32">
        <f>Balance!AH13</f>
        <v>33069.79</v>
      </c>
      <c r="AI13" s="32">
        <f>Balance!AI13</f>
        <v>27861.55</v>
      </c>
      <c r="AJ13" s="32">
        <f>Balance!AJ13</f>
        <v>39612.450000000004</v>
      </c>
      <c r="AK13" s="32">
        <f>Balance!AK13</f>
        <v>26322.14</v>
      </c>
      <c r="AL13" s="32">
        <f>Balance!AL13</f>
        <v>24649.15</v>
      </c>
      <c r="AM13" s="32">
        <f>Balance!AM13</f>
        <v>32243.85</v>
      </c>
      <c r="AN13" s="32">
        <f>Balance!AN13</f>
        <v>30762.172500000001</v>
      </c>
      <c r="AO13" s="32">
        <f>Balance!AO13</f>
        <v>26857.0425</v>
      </c>
      <c r="AP13" s="32">
        <f>Balance!AP13</f>
        <v>26654.5625</v>
      </c>
      <c r="AQ13" s="32">
        <f>Balance!AQ13</f>
        <v>32872.6325</v>
      </c>
      <c r="AR13" s="32">
        <f>Balance!AR13</f>
        <v>31571.922500000001</v>
      </c>
      <c r="AS13" s="32">
        <f>Balance!AS13</f>
        <v>32151.352500000001</v>
      </c>
      <c r="AT13" s="32">
        <f>Balance!AT13</f>
        <v>32061.072500000002</v>
      </c>
      <c r="AU13" s="32">
        <f>Balance!AU13</f>
        <v>28181.409166666668</v>
      </c>
      <c r="AV13" s="32">
        <f>Balance!AV13</f>
        <v>29354.415269230769</v>
      </c>
      <c r="AW13" s="32">
        <f>Balance!AW13</f>
        <v>29397.209166666671</v>
      </c>
      <c r="AX13" s="32">
        <f>Balance!AX13</f>
        <v>29458.565833333334</v>
      </c>
      <c r="AY13" s="32">
        <f>Balance!AY13</f>
        <v>29869.915833333336</v>
      </c>
      <c r="AZ13" s="32">
        <f>Balance!AZ13</f>
        <v>31299.095833333333</v>
      </c>
      <c r="BA13" s="32">
        <f>Balance!BA13</f>
        <v>30439.962500000001</v>
      </c>
      <c r="BB13" s="32">
        <f>Balance!BB13</f>
        <v>31838.982500000002</v>
      </c>
      <c r="BC13" s="32">
        <f>Balance!BC13</f>
        <v>30191.154459534435</v>
      </c>
      <c r="BD13" s="32">
        <f>Balance!BD13</f>
        <v>28356.032500000001</v>
      </c>
      <c r="BE13" s="32">
        <f>Balance!BE13</f>
        <v>49109.582500000004</v>
      </c>
      <c r="BF13" s="32">
        <f>Balance!BF13</f>
        <v>27990.602500000005</v>
      </c>
      <c r="BG13" s="32">
        <f>Balance!BG13</f>
        <v>23918.422500000004</v>
      </c>
      <c r="BH13" s="32">
        <f>Balance!BH13</f>
        <v>30331.722500000003</v>
      </c>
      <c r="BI13" s="32">
        <f>Balance!BI13</f>
        <v>25520.899930730477</v>
      </c>
      <c r="BJ13" s="32">
        <f>Balance!BJ13</f>
        <v>25404.22154282116</v>
      </c>
      <c r="BK13" s="32">
        <f>Balance!BK13</f>
        <v>25870.742500000008</v>
      </c>
      <c r="BL13" s="32">
        <f>Balance!BL13</f>
        <v>26422.582500000004</v>
      </c>
      <c r="BM13" s="32">
        <f>Balance!BM13</f>
        <v>25103.322500000002</v>
      </c>
      <c r="BN13" s="32">
        <f>Balance!BN13</f>
        <v>24200.002500000006</v>
      </c>
      <c r="BO13" s="32">
        <f>Balance!BO13</f>
        <v>24085.532500000001</v>
      </c>
      <c r="BP13" s="202">
        <f>Balance!BP13</f>
        <v>24921.592500000002</v>
      </c>
      <c r="BQ13" s="32">
        <f>Balance!BQ13</f>
        <v>0</v>
      </c>
      <c r="BR13" s="32">
        <f>Balance!BR13</f>
        <v>0</v>
      </c>
      <c r="BS13" s="32">
        <f>Balance!BS13</f>
        <v>0</v>
      </c>
      <c r="BT13" s="32">
        <f>Balance!BT13</f>
        <v>0</v>
      </c>
      <c r="BU13" s="202">
        <f>Balance!BU13</f>
        <v>0</v>
      </c>
      <c r="BV13" s="32">
        <f>Balance!BV13</f>
        <v>0</v>
      </c>
      <c r="BW13" s="32">
        <f>Balance!BW13</f>
        <v>0</v>
      </c>
      <c r="BX13" s="32">
        <f>Balance!BX13</f>
        <v>0</v>
      </c>
      <c r="BY13" s="32">
        <f>Balance!BY13</f>
        <v>0</v>
      </c>
      <c r="BZ13" s="32">
        <f>Balance!BZ13</f>
        <v>0</v>
      </c>
      <c r="CA13" s="32">
        <f>Balance!CA13</f>
        <v>0</v>
      </c>
      <c r="CB13" s="32">
        <f>Balance!CB13</f>
        <v>0</v>
      </c>
      <c r="CC13" s="32">
        <f>Balance!CC13</f>
        <v>0</v>
      </c>
      <c r="CD13" s="32">
        <f>Balance!CD13</f>
        <v>0</v>
      </c>
      <c r="CE13" s="32">
        <f>Balance!CE13</f>
        <v>0</v>
      </c>
      <c r="CF13" s="32">
        <f>Balance!CF13</f>
        <v>0</v>
      </c>
      <c r="CG13" s="32">
        <f>Balance!CG13</f>
        <v>0</v>
      </c>
      <c r="CH13" s="32">
        <f>Balance!CH13</f>
        <v>0</v>
      </c>
      <c r="CI13" s="32">
        <f>Balance!CI13</f>
        <v>0</v>
      </c>
      <c r="CJ13" s="32">
        <f>Balance!CJ13</f>
        <v>0</v>
      </c>
      <c r="CK13" s="32">
        <f>Balance!CK13</f>
        <v>0</v>
      </c>
      <c r="CL13" s="32">
        <f>Balance!CL13</f>
        <v>0</v>
      </c>
      <c r="CM13" s="32">
        <f>Balance!CM13</f>
        <v>0</v>
      </c>
      <c r="CN13" s="32">
        <f>Balance!CN13</f>
        <v>0</v>
      </c>
      <c r="CO13" s="32">
        <f>Balance!CO13</f>
        <v>0</v>
      </c>
      <c r="CP13" s="32">
        <f>Balance!CP13</f>
        <v>0</v>
      </c>
      <c r="CQ13" s="32">
        <f>Balance!CQ13</f>
        <v>0</v>
      </c>
      <c r="CR13" s="32">
        <f>Balance!CR13</f>
        <v>0</v>
      </c>
      <c r="CS13" s="32">
        <f>Balance!CS13</f>
        <v>0</v>
      </c>
      <c r="CT13" s="32">
        <f>Balance!CT13</f>
        <v>0</v>
      </c>
      <c r="CU13" s="32">
        <f>Balance!CU13</f>
        <v>0</v>
      </c>
      <c r="CV13" s="32">
        <f>Balance!CV13</f>
        <v>0</v>
      </c>
      <c r="CW13" s="32">
        <f>Balance!CW13</f>
        <v>0</v>
      </c>
      <c r="CX13" s="32">
        <f>Balance!CX13</f>
        <v>0</v>
      </c>
      <c r="CY13" s="32">
        <f>Balance!CY13</f>
        <v>0</v>
      </c>
      <c r="CZ13" s="32">
        <f>Balance!CZ13</f>
        <v>0</v>
      </c>
      <c r="DA13" s="32">
        <f>Balance!DA13</f>
        <v>0</v>
      </c>
      <c r="DB13" s="32">
        <f>Balance!DB13</f>
        <v>0</v>
      </c>
      <c r="DC13" s="32">
        <f>Balance!DC13</f>
        <v>0</v>
      </c>
      <c r="DD13" s="32">
        <f>Balance!DD13</f>
        <v>0</v>
      </c>
      <c r="DE13" s="32">
        <f>Balance!DE13</f>
        <v>0</v>
      </c>
      <c r="DF13" s="32">
        <f>Balance!DF13</f>
        <v>0</v>
      </c>
      <c r="DG13" s="32">
        <f>Balance!DG13</f>
        <v>0</v>
      </c>
      <c r="DH13" s="32">
        <f>Balance!DH13</f>
        <v>0</v>
      </c>
      <c r="DI13" s="32">
        <f>Balance!DI13</f>
        <v>0</v>
      </c>
      <c r="DJ13" s="32">
        <f>Balance!DJ13</f>
        <v>0</v>
      </c>
      <c r="DK13" s="32">
        <f>Balance!DK13</f>
        <v>0</v>
      </c>
      <c r="DL13" s="32">
        <f>Balance!DL13</f>
        <v>0</v>
      </c>
      <c r="DM13" s="32">
        <f>Balance!DM13</f>
        <v>0</v>
      </c>
      <c r="DN13" s="32">
        <f>Balance!DN13</f>
        <v>0</v>
      </c>
      <c r="DO13" s="32">
        <f>Balance!DO13</f>
        <v>0</v>
      </c>
      <c r="DP13" s="32">
        <f>Balance!DP13</f>
        <v>0</v>
      </c>
      <c r="DQ13" s="32">
        <f>Balance!DQ13</f>
        <v>0</v>
      </c>
      <c r="DR13" s="32">
        <f>Balance!DR13</f>
        <v>0</v>
      </c>
      <c r="DS13" s="32">
        <f>Balance!DS13</f>
        <v>0</v>
      </c>
      <c r="DT13" s="32">
        <f>Balance!DT13</f>
        <v>0</v>
      </c>
      <c r="DU13" s="32">
        <f>Balance!DU13</f>
        <v>0</v>
      </c>
      <c r="DV13" s="32">
        <f>Balance!DV13</f>
        <v>0</v>
      </c>
      <c r="DW13" s="32">
        <f>Balance!DW13</f>
        <v>0</v>
      </c>
      <c r="DX13" s="32">
        <f>Balance!DX13</f>
        <v>0</v>
      </c>
      <c r="DY13" s="32">
        <f>Balance!DY13</f>
        <v>0</v>
      </c>
      <c r="DZ13" s="32">
        <f>Balance!DZ13</f>
        <v>0</v>
      </c>
      <c r="EA13" s="32">
        <f>Balance!EA13</f>
        <v>0</v>
      </c>
      <c r="EB13" s="32">
        <f>Balance!EB13</f>
        <v>0</v>
      </c>
      <c r="EC13" s="32">
        <f>Balance!EC13</f>
        <v>0</v>
      </c>
      <c r="ED13" s="32">
        <f>Balance!ED13</f>
        <v>0</v>
      </c>
      <c r="EE13" s="32">
        <f>Balance!EE13</f>
        <v>0</v>
      </c>
      <c r="EF13" s="32">
        <f>Balance!EF13</f>
        <v>0</v>
      </c>
      <c r="EG13" s="32">
        <f>Balance!EG13</f>
        <v>0</v>
      </c>
      <c r="EH13" s="32">
        <f>Balance!EH13</f>
        <v>0</v>
      </c>
      <c r="EI13" s="32">
        <f>Balance!EI13</f>
        <v>0</v>
      </c>
      <c r="EJ13" s="32">
        <f>Balance!EJ13</f>
        <v>0</v>
      </c>
      <c r="EK13" s="32">
        <f>Balance!EK13</f>
        <v>0</v>
      </c>
      <c r="EL13" s="32">
        <f>Balance!EL13</f>
        <v>0</v>
      </c>
      <c r="EM13" s="32">
        <f>Balance!EM13</f>
        <v>0</v>
      </c>
      <c r="EN13" s="32">
        <f>Balance!EN13</f>
        <v>0</v>
      </c>
      <c r="EO13" s="32">
        <f>Balance!EO13</f>
        <v>0</v>
      </c>
      <c r="EP13" s="32">
        <f>Balance!EP13</f>
        <v>0</v>
      </c>
      <c r="EQ13" s="32">
        <f>Balance!EQ13</f>
        <v>0</v>
      </c>
      <c r="ER13" s="32">
        <f>Balance!ER13</f>
        <v>0</v>
      </c>
      <c r="ES13" s="32">
        <f>Balance!ES13</f>
        <v>0</v>
      </c>
      <c r="ET13" s="32">
        <f>Balance!ET13</f>
        <v>0</v>
      </c>
      <c r="EU13" s="32">
        <f>Balance!EU13</f>
        <v>0</v>
      </c>
      <c r="EV13" s="32">
        <f>Balance!EV13</f>
        <v>0</v>
      </c>
      <c r="EW13" s="32">
        <f>Balance!EW13</f>
        <v>0</v>
      </c>
      <c r="EX13" s="32">
        <f>Balance!EX13</f>
        <v>0</v>
      </c>
      <c r="EY13" s="32">
        <f>Balance!EY13</f>
        <v>0</v>
      </c>
      <c r="EZ13" s="32">
        <f>Balance!EZ13</f>
        <v>0</v>
      </c>
      <c r="FA13" s="32">
        <f>Balance!FA13</f>
        <v>0</v>
      </c>
      <c r="FB13" s="32">
        <f>Balance!FB13</f>
        <v>0</v>
      </c>
      <c r="FC13" s="32">
        <f>Balance!FC13</f>
        <v>0</v>
      </c>
      <c r="FD13" s="32">
        <f>Balance!FD13</f>
        <v>0</v>
      </c>
      <c r="FE13" s="32">
        <f>Balance!FE13</f>
        <v>0</v>
      </c>
      <c r="FF13" s="32">
        <f>Balance!FF13</f>
        <v>0</v>
      </c>
      <c r="FG13" s="32">
        <f>Balance!FG13</f>
        <v>0</v>
      </c>
      <c r="FH13" s="32">
        <f>Balance!FH13</f>
        <v>0</v>
      </c>
      <c r="FI13" s="32">
        <f>Balance!FI13</f>
        <v>0</v>
      </c>
      <c r="FJ13" s="32">
        <f>Balance!FJ13</f>
        <v>0</v>
      </c>
      <c r="FK13" s="32">
        <f>Balance!FK13</f>
        <v>0</v>
      </c>
      <c r="FL13" s="32">
        <f>Balance!FL13</f>
        <v>0</v>
      </c>
      <c r="FM13" s="32">
        <f>Balance!FM13</f>
        <v>0</v>
      </c>
      <c r="FN13" s="32">
        <f>Balance!FN13</f>
        <v>0</v>
      </c>
      <c r="FO13" s="32">
        <f>Balance!FO13</f>
        <v>0</v>
      </c>
      <c r="FP13" s="32">
        <f>Balance!FP13</f>
        <v>0</v>
      </c>
      <c r="FQ13" s="32">
        <f>Balance!FQ13</f>
        <v>0</v>
      </c>
      <c r="FR13" s="32">
        <f>Balance!FR13</f>
        <v>0</v>
      </c>
      <c r="FS13" s="32">
        <f>Balance!FS13</f>
        <v>0</v>
      </c>
      <c r="FT13" s="32">
        <f>Balance!FT13</f>
        <v>0</v>
      </c>
      <c r="FU13" s="32">
        <f>Balance!FU13</f>
        <v>0</v>
      </c>
      <c r="FV13" s="32">
        <f>Balance!FV13</f>
        <v>0</v>
      </c>
      <c r="FW13" s="32">
        <f>Balance!FW13</f>
        <v>0</v>
      </c>
      <c r="FX13" s="32">
        <f>Balance!FX13</f>
        <v>0</v>
      </c>
      <c r="FY13" s="32">
        <f>Balance!FY13</f>
        <v>0</v>
      </c>
      <c r="FZ13" s="32">
        <f>Balance!FZ13</f>
        <v>0</v>
      </c>
      <c r="GA13" s="32">
        <f>Balance!GA13</f>
        <v>0</v>
      </c>
      <c r="GB13" s="32">
        <f>Balance!GB13</f>
        <v>0</v>
      </c>
      <c r="GC13" s="32">
        <f>Balance!GC13</f>
        <v>0</v>
      </c>
      <c r="GD13" s="32">
        <f>Balance!GD13</f>
        <v>0</v>
      </c>
      <c r="GE13" s="32">
        <f>Balance!GE13</f>
        <v>0</v>
      </c>
      <c r="GF13" s="32">
        <f>Balance!GF13</f>
        <v>0</v>
      </c>
      <c r="GG13" s="32">
        <f>Balance!GG13</f>
        <v>0</v>
      </c>
      <c r="GH13" s="32">
        <f>Balance!GH13</f>
        <v>0</v>
      </c>
      <c r="GI13" s="32">
        <f>Balance!GI13</f>
        <v>0</v>
      </c>
      <c r="GJ13" s="32">
        <f>Balance!GJ13</f>
        <v>0</v>
      </c>
      <c r="GK13" s="32">
        <f>Balance!GK13</f>
        <v>0</v>
      </c>
      <c r="GL13" s="32">
        <f>Balance!GL13</f>
        <v>0</v>
      </c>
      <c r="GM13" s="32">
        <f>Balance!GM13</f>
        <v>0</v>
      </c>
      <c r="GN13" s="32">
        <f>Balance!GN13</f>
        <v>0</v>
      </c>
      <c r="GO13" s="32">
        <f>Balance!GO13</f>
        <v>0</v>
      </c>
      <c r="GP13" s="32">
        <f>Balance!GP13</f>
        <v>0</v>
      </c>
      <c r="GQ13" s="32">
        <f>Balance!GQ13</f>
        <v>0</v>
      </c>
      <c r="GR13" s="32">
        <f>Balance!GR13</f>
        <v>0</v>
      </c>
      <c r="GS13" s="32">
        <f>Balance!GS13</f>
        <v>0</v>
      </c>
      <c r="GT13" s="32">
        <f>Balance!GT13</f>
        <v>0</v>
      </c>
      <c r="GU13" s="32">
        <f>Balance!GU13</f>
        <v>0</v>
      </c>
      <c r="GV13" s="32">
        <f>Balance!GV13</f>
        <v>0</v>
      </c>
      <c r="GW13" s="32">
        <f>Balance!GW13</f>
        <v>0</v>
      </c>
      <c r="GX13" s="32">
        <f>Balance!GX13</f>
        <v>0</v>
      </c>
      <c r="GY13" s="32">
        <f>Balance!GY13</f>
        <v>0</v>
      </c>
      <c r="GZ13" s="32">
        <f>Balance!GZ13</f>
        <v>0</v>
      </c>
      <c r="HA13" s="32">
        <f>Balance!HA13</f>
        <v>0</v>
      </c>
      <c r="HB13" s="32">
        <f>Balance!HB13</f>
        <v>0</v>
      </c>
      <c r="HC13" s="32">
        <f>Balance!HC13</f>
        <v>0</v>
      </c>
      <c r="HD13" s="32">
        <f>Balance!HD13</f>
        <v>0</v>
      </c>
      <c r="HE13" s="32">
        <f>Balance!HE13</f>
        <v>0</v>
      </c>
      <c r="HF13" s="32">
        <f>Balance!HF13</f>
        <v>0</v>
      </c>
      <c r="HG13" s="32">
        <f>Balance!HG13</f>
        <v>0</v>
      </c>
      <c r="HH13" s="32">
        <f>Balance!HH13</f>
        <v>0</v>
      </c>
      <c r="HI13" s="32">
        <f>Balance!HI13</f>
        <v>0</v>
      </c>
      <c r="HJ13" s="32">
        <f>Balance!HJ13</f>
        <v>0</v>
      </c>
      <c r="HK13" s="32">
        <f>Balance!HK13</f>
        <v>0</v>
      </c>
      <c r="HL13" s="32">
        <f>Balance!HL13</f>
        <v>0</v>
      </c>
      <c r="HM13" s="32">
        <f>Balance!HM13</f>
        <v>0</v>
      </c>
      <c r="HN13" s="32">
        <f>Balance!HN13</f>
        <v>0</v>
      </c>
      <c r="HO13" s="32">
        <f>Balance!HO13</f>
        <v>0</v>
      </c>
      <c r="HP13" s="32">
        <f>Balance!HP13</f>
        <v>0</v>
      </c>
      <c r="HQ13" s="32">
        <f>Balance!HQ13</f>
        <v>0</v>
      </c>
      <c r="HR13" s="32">
        <f>Balance!HR13</f>
        <v>0</v>
      </c>
      <c r="HS13" s="32">
        <f>Balance!HS13</f>
        <v>0</v>
      </c>
      <c r="HT13" s="32">
        <f>Balance!HT13</f>
        <v>0</v>
      </c>
      <c r="HU13" s="32">
        <f>Balance!HU13</f>
        <v>0</v>
      </c>
      <c r="HV13" s="32">
        <f>Balance!HV13</f>
        <v>0</v>
      </c>
      <c r="HW13" s="32">
        <f>Balance!HW13</f>
        <v>0</v>
      </c>
      <c r="HX13" s="32">
        <f>Balance!HX13</f>
        <v>0</v>
      </c>
      <c r="HY13" s="32">
        <f>Balance!HY13</f>
        <v>0</v>
      </c>
      <c r="HZ13" s="32">
        <f>Balance!HZ13</f>
        <v>0</v>
      </c>
      <c r="IA13" s="32">
        <f>Balance!IA13</f>
        <v>0</v>
      </c>
      <c r="IB13" s="32">
        <f>Balance!IB13</f>
        <v>0</v>
      </c>
      <c r="IC13" s="32">
        <f>Balance!IC13</f>
        <v>0</v>
      </c>
      <c r="ID13" s="32">
        <f>Balance!ID13</f>
        <v>0</v>
      </c>
      <c r="IE13" s="32">
        <f>Balance!IE13</f>
        <v>0</v>
      </c>
      <c r="IF13" s="32">
        <f>Balance!IF13</f>
        <v>0</v>
      </c>
      <c r="IG13" s="32">
        <f>Balance!IG13</f>
        <v>0</v>
      </c>
      <c r="IH13" s="32">
        <f>Balance!IH13</f>
        <v>0</v>
      </c>
      <c r="II13" s="32">
        <f>Balance!II13</f>
        <v>0</v>
      </c>
      <c r="IJ13" s="32">
        <f>Balance!IJ13</f>
        <v>0</v>
      </c>
      <c r="IK13" s="32">
        <f>Balance!IK13</f>
        <v>0</v>
      </c>
      <c r="IL13" s="32">
        <f>Balance!IL13</f>
        <v>0</v>
      </c>
      <c r="IM13" s="32">
        <f>Balance!IM13</f>
        <v>0</v>
      </c>
      <c r="IN13" s="32">
        <f>Balance!IN13</f>
        <v>0</v>
      </c>
      <c r="IO13" s="32">
        <f>Balance!IO13</f>
        <v>0</v>
      </c>
      <c r="IP13" s="32">
        <f>Balance!IP13</f>
        <v>0</v>
      </c>
      <c r="IQ13" s="32">
        <f>Balance!IQ13</f>
        <v>0</v>
      </c>
      <c r="IR13" s="32">
        <f>Balance!IR13</f>
        <v>0</v>
      </c>
      <c r="IS13" s="32">
        <f>Balance!IS13</f>
        <v>0</v>
      </c>
      <c r="IT13" s="32">
        <f>Balance!IT13</f>
        <v>0</v>
      </c>
      <c r="IU13" s="32">
        <f>Balance!IU13</f>
        <v>0</v>
      </c>
      <c r="IV13" s="32">
        <f>Balance!IV13</f>
        <v>0</v>
      </c>
      <c r="IW13" s="32">
        <f>Balance!IW13</f>
        <v>0</v>
      </c>
      <c r="IX13" s="32">
        <f>Balance!IX13</f>
        <v>0</v>
      </c>
      <c r="IY13" s="32">
        <f>Balance!IY13</f>
        <v>0</v>
      </c>
      <c r="IZ13" s="32">
        <f>Balance!IZ13</f>
        <v>0</v>
      </c>
      <c r="JA13" s="32">
        <f>Balance!JA13</f>
        <v>0</v>
      </c>
      <c r="JB13" s="32">
        <f>Balance!JB13</f>
        <v>0</v>
      </c>
      <c r="JC13" s="32">
        <f>Balance!JC13</f>
        <v>0</v>
      </c>
      <c r="JD13" s="32">
        <f>Balance!JD13</f>
        <v>0</v>
      </c>
      <c r="JE13" s="32">
        <f>Balance!JE13</f>
        <v>0</v>
      </c>
      <c r="JF13" s="32">
        <f>Balance!JF13</f>
        <v>0</v>
      </c>
      <c r="JG13" s="32">
        <f>Balance!JG13</f>
        <v>0</v>
      </c>
      <c r="JH13" s="32">
        <f>Balance!JH13</f>
        <v>0</v>
      </c>
      <c r="JI13" s="32">
        <f>Balance!JI13</f>
        <v>0</v>
      </c>
      <c r="JJ13" s="32">
        <f>Balance!JJ13</f>
        <v>0</v>
      </c>
      <c r="JK13" s="32">
        <f>Balance!JK13</f>
        <v>0</v>
      </c>
      <c r="JL13" s="32">
        <f>Balance!JL13</f>
        <v>0</v>
      </c>
      <c r="JM13" s="32">
        <f>Balance!JM13</f>
        <v>0</v>
      </c>
      <c r="JN13" s="32">
        <f>Balance!JN13</f>
        <v>0</v>
      </c>
      <c r="JO13" s="32">
        <f>Balance!JO13</f>
        <v>0</v>
      </c>
      <c r="JP13" s="32">
        <f>Balance!JP13</f>
        <v>0</v>
      </c>
      <c r="JQ13" s="32">
        <f>Balance!JQ13</f>
        <v>0</v>
      </c>
      <c r="JR13" s="32">
        <f>Balance!JR13</f>
        <v>0</v>
      </c>
      <c r="JS13" s="32">
        <f>Balance!JS13</f>
        <v>0</v>
      </c>
      <c r="JT13" s="32">
        <f>Balance!JT13</f>
        <v>0</v>
      </c>
      <c r="JU13" s="32">
        <f>Balance!JU13</f>
        <v>0</v>
      </c>
      <c r="JV13" s="32">
        <f>Balance!JV13</f>
        <v>0</v>
      </c>
      <c r="JW13" s="32">
        <f>Balance!JW13</f>
        <v>0</v>
      </c>
      <c r="JX13" s="32">
        <f>Balance!JX13</f>
        <v>0</v>
      </c>
      <c r="JY13" s="32">
        <f>Balance!JY13</f>
        <v>0</v>
      </c>
      <c r="JZ13" s="32">
        <f>Balance!JZ13</f>
        <v>0</v>
      </c>
      <c r="KA13" s="32">
        <f>Balance!KA13</f>
        <v>0</v>
      </c>
      <c r="KB13" s="32">
        <f>Balance!KB13</f>
        <v>0</v>
      </c>
      <c r="KC13" s="32">
        <f>Balance!KC13</f>
        <v>0</v>
      </c>
      <c r="KD13" s="32">
        <f>Balance!KD13</f>
        <v>0</v>
      </c>
      <c r="KE13" s="32">
        <f>Balance!KE13</f>
        <v>0</v>
      </c>
      <c r="KF13" s="32">
        <f>Balance!KF13</f>
        <v>0</v>
      </c>
      <c r="KG13" s="32">
        <f>Balance!KG13</f>
        <v>0</v>
      </c>
    </row>
    <row r="14" spans="1:293" s="1" customFormat="1" hidden="1">
      <c r="A14" s="191"/>
      <c r="B14" s="42" t="s">
        <v>121</v>
      </c>
      <c r="C14" s="42">
        <v>400</v>
      </c>
      <c r="D14" s="48">
        <f t="shared" si="0"/>
        <v>608343.95000000007</v>
      </c>
      <c r="E14" s="32">
        <f>Balance!E14</f>
        <v>760</v>
      </c>
      <c r="F14" s="32">
        <f>Balance!F14</f>
        <v>5027</v>
      </c>
      <c r="G14" s="32">
        <f>Balance!G14</f>
        <v>4700</v>
      </c>
      <c r="H14" s="32">
        <f>Balance!H14</f>
        <v>3416</v>
      </c>
      <c r="I14" s="32">
        <f>Balance!I14</f>
        <v>15672</v>
      </c>
      <c r="J14" s="32">
        <f>Balance!J14</f>
        <v>3729</v>
      </c>
      <c r="K14" s="32">
        <f>Balance!K14</f>
        <v>11017</v>
      </c>
      <c r="L14" s="32">
        <f>Balance!L14</f>
        <v>7959</v>
      </c>
      <c r="M14" s="32">
        <f>Balance!M14</f>
        <v>8296</v>
      </c>
      <c r="N14" s="32">
        <f>Balance!N14</f>
        <v>3171</v>
      </c>
      <c r="O14" s="32">
        <f>Balance!O14</f>
        <v>9823</v>
      </c>
      <c r="P14" s="32">
        <f>Balance!P14</f>
        <v>13080</v>
      </c>
      <c r="Q14" s="32">
        <f>Balance!Q14</f>
        <v>3217</v>
      </c>
      <c r="R14" s="32">
        <f>Balance!R14</f>
        <v>14912</v>
      </c>
      <c r="S14" s="32">
        <f>Balance!S14</f>
        <v>10998</v>
      </c>
      <c r="T14" s="32">
        <f>Balance!T14</f>
        <v>3606</v>
      </c>
      <c r="U14" s="32">
        <f>Balance!U14</f>
        <v>14761</v>
      </c>
      <c r="V14" s="32">
        <f>Balance!V14</f>
        <v>10135</v>
      </c>
      <c r="W14" s="32">
        <f>Balance!W14</f>
        <v>9232</v>
      </c>
      <c r="X14" s="32">
        <f>Balance!X14</f>
        <v>9890</v>
      </c>
      <c r="Y14" s="32">
        <f>Balance!Y14</f>
        <v>9090</v>
      </c>
      <c r="Z14" s="32">
        <f>Balance!Z14</f>
        <v>9731</v>
      </c>
      <c r="AA14" s="32">
        <f>Balance!AA14</f>
        <v>8421</v>
      </c>
      <c r="AB14" s="32">
        <f>Balance!AB14</f>
        <v>16722</v>
      </c>
      <c r="AC14" s="32">
        <f>Balance!AC14</f>
        <v>11520</v>
      </c>
      <c r="AD14" s="32">
        <f>Balance!AD14</f>
        <v>9542</v>
      </c>
      <c r="AE14" s="32">
        <f>Balance!AE14</f>
        <v>14013</v>
      </c>
      <c r="AF14" s="32">
        <f>Balance!AF14</f>
        <v>5249</v>
      </c>
      <c r="AG14" s="32">
        <f>Balance!AG14</f>
        <v>9851</v>
      </c>
      <c r="AH14" s="32">
        <f>Balance!AH14</f>
        <v>4638</v>
      </c>
      <c r="AI14" s="32">
        <f>Balance!AI14</f>
        <v>5792</v>
      </c>
      <c r="AJ14" s="32">
        <f>Balance!AJ14</f>
        <v>18869</v>
      </c>
      <c r="AK14" s="32">
        <f>Balance!AK14</f>
        <v>5155</v>
      </c>
      <c r="AL14" s="32">
        <f>Balance!AL14</f>
        <v>14370</v>
      </c>
      <c r="AM14" s="32">
        <f>Balance!AM14</f>
        <v>12342</v>
      </c>
      <c r="AN14" s="32">
        <f>Balance!AN14</f>
        <v>17016</v>
      </c>
      <c r="AO14" s="32">
        <f>Balance!AO14</f>
        <v>6419</v>
      </c>
      <c r="AP14" s="32">
        <f>Balance!AP14</f>
        <v>6290</v>
      </c>
      <c r="AQ14" s="32">
        <f>Balance!AQ14</f>
        <v>14101</v>
      </c>
      <c r="AR14" s="32">
        <f>Balance!AR14</f>
        <v>14803</v>
      </c>
      <c r="AS14" s="32">
        <f>Balance!AS14</f>
        <v>23365</v>
      </c>
      <c r="AT14" s="32">
        <f>Balance!AT14</f>
        <v>17354</v>
      </c>
      <c r="AU14" s="32">
        <f>Balance!AU14</f>
        <v>7032</v>
      </c>
      <c r="AV14" s="32">
        <f>Balance!AV14</f>
        <v>5747</v>
      </c>
      <c r="AW14" s="32">
        <f>Balance!AW14</f>
        <v>16948</v>
      </c>
      <c r="AX14" s="32">
        <f>Balance!AX14</f>
        <v>8674</v>
      </c>
      <c r="AY14" s="32">
        <f>Balance!AY14</f>
        <v>12784</v>
      </c>
      <c r="AZ14" s="32">
        <f>Balance!AZ14</f>
        <v>7823</v>
      </c>
      <c r="BA14" s="32">
        <f>Balance!BA14</f>
        <v>39067</v>
      </c>
      <c r="BB14" s="32">
        <f>Balance!BB14</f>
        <v>9595</v>
      </c>
      <c r="BC14" s="32">
        <f>Balance!BC14</f>
        <v>6995</v>
      </c>
      <c r="BD14" s="32">
        <f>Balance!BD14</f>
        <v>12102</v>
      </c>
      <c r="BE14" s="32">
        <f>Balance!BE14</f>
        <v>13134</v>
      </c>
      <c r="BF14" s="32">
        <f>Balance!BF14</f>
        <v>6117</v>
      </c>
      <c r="BG14" s="32">
        <f>Balance!BG14</f>
        <v>4904</v>
      </c>
      <c r="BH14" s="32">
        <f>Balance!BH14</f>
        <v>10058.950000000001</v>
      </c>
      <c r="BI14" s="32">
        <f>Balance!BI14</f>
        <v>5560.5599999999995</v>
      </c>
      <c r="BJ14" s="32">
        <f>Balance!BJ14</f>
        <v>5058.37</v>
      </c>
      <c r="BK14" s="32">
        <f>Balance!BK14</f>
        <v>8996.93</v>
      </c>
      <c r="BL14" s="32">
        <f>Balance!BL14</f>
        <v>4823</v>
      </c>
      <c r="BM14" s="32">
        <f>Balance!BM14</f>
        <v>4870.1399999999994</v>
      </c>
      <c r="BN14" s="32">
        <f>Balance!BN14</f>
        <v>4551.29</v>
      </c>
      <c r="BO14" s="32">
        <f>Balance!BO14</f>
        <v>7161.9218000000001</v>
      </c>
      <c r="BP14" s="202">
        <f>Balance!BP14</f>
        <v>5683.9117999999999</v>
      </c>
      <c r="BQ14" s="32">
        <f>Balance!BQ14</f>
        <v>0</v>
      </c>
      <c r="BR14" s="32">
        <f>Balance!BR14</f>
        <v>0</v>
      </c>
      <c r="BS14" s="32">
        <f>Balance!BS14</f>
        <v>0</v>
      </c>
      <c r="BT14" s="32">
        <f>Balance!BT14</f>
        <v>0</v>
      </c>
      <c r="BU14" s="202">
        <f>Balance!BU14</f>
        <v>0</v>
      </c>
      <c r="BV14" s="32">
        <f>Balance!BV14</f>
        <v>0</v>
      </c>
      <c r="BW14" s="32">
        <f>Balance!BW14</f>
        <v>0</v>
      </c>
      <c r="BX14" s="32">
        <f>Balance!BX14</f>
        <v>0</v>
      </c>
      <c r="BY14" s="32">
        <f>Balance!BY14</f>
        <v>0</v>
      </c>
      <c r="BZ14" s="32">
        <f>Balance!BZ14</f>
        <v>0</v>
      </c>
      <c r="CA14" s="32">
        <f>Balance!CA14</f>
        <v>0</v>
      </c>
      <c r="CB14" s="32">
        <f>Balance!CB14</f>
        <v>0</v>
      </c>
      <c r="CC14" s="32">
        <f>Balance!CC14</f>
        <v>0</v>
      </c>
      <c r="CD14" s="32">
        <f>Balance!CD14</f>
        <v>0</v>
      </c>
      <c r="CE14" s="32">
        <f>Balance!CE14</f>
        <v>0</v>
      </c>
      <c r="CF14" s="32">
        <f>Balance!CF14</f>
        <v>0</v>
      </c>
      <c r="CG14" s="32">
        <f>Balance!CG14</f>
        <v>0</v>
      </c>
      <c r="CH14" s="32">
        <f>Balance!CH14</f>
        <v>0</v>
      </c>
      <c r="CI14" s="32">
        <f>Balance!CI14</f>
        <v>0</v>
      </c>
      <c r="CJ14" s="32">
        <f>Balance!CJ14</f>
        <v>0</v>
      </c>
      <c r="CK14" s="32">
        <f>Balance!CK14</f>
        <v>0</v>
      </c>
      <c r="CL14" s="32">
        <f>Balance!CL14</f>
        <v>0</v>
      </c>
      <c r="CM14" s="32">
        <f>Balance!CM14</f>
        <v>0</v>
      </c>
      <c r="CN14" s="32">
        <f>Balance!CN14</f>
        <v>0</v>
      </c>
      <c r="CO14" s="32">
        <f>Balance!CO14</f>
        <v>0</v>
      </c>
      <c r="CP14" s="32">
        <f>Balance!CP14</f>
        <v>0</v>
      </c>
      <c r="CQ14" s="32">
        <f>Balance!CQ14</f>
        <v>0</v>
      </c>
      <c r="CR14" s="32">
        <f>Balance!CR14</f>
        <v>0</v>
      </c>
      <c r="CS14" s="32">
        <f>Balance!CS14</f>
        <v>0</v>
      </c>
      <c r="CT14" s="32">
        <f>Balance!CT14</f>
        <v>0</v>
      </c>
      <c r="CU14" s="32">
        <f>Balance!CU14</f>
        <v>0</v>
      </c>
      <c r="CV14" s="32">
        <f>Balance!CV14</f>
        <v>0</v>
      </c>
      <c r="CW14" s="32">
        <f>Balance!CW14</f>
        <v>0</v>
      </c>
      <c r="CX14" s="32">
        <f>Balance!CX14</f>
        <v>0</v>
      </c>
      <c r="CY14" s="32">
        <f>Balance!CY14</f>
        <v>0</v>
      </c>
      <c r="CZ14" s="32">
        <f>Balance!CZ14</f>
        <v>0</v>
      </c>
      <c r="DA14" s="32">
        <f>Balance!DA14</f>
        <v>0</v>
      </c>
      <c r="DB14" s="32">
        <f>Balance!DB14</f>
        <v>0</v>
      </c>
      <c r="DC14" s="32">
        <f>Balance!DC14</f>
        <v>0</v>
      </c>
      <c r="DD14" s="32">
        <f>Balance!DD14</f>
        <v>0</v>
      </c>
      <c r="DE14" s="32">
        <f>Balance!DE14</f>
        <v>0</v>
      </c>
      <c r="DF14" s="32">
        <f>Balance!DF14</f>
        <v>0</v>
      </c>
      <c r="DG14" s="32">
        <f>Balance!DG14</f>
        <v>0</v>
      </c>
      <c r="DH14" s="32">
        <f>Balance!DH14</f>
        <v>0</v>
      </c>
      <c r="DI14" s="32">
        <f>Balance!DI14</f>
        <v>0</v>
      </c>
      <c r="DJ14" s="32">
        <f>Balance!DJ14</f>
        <v>0</v>
      </c>
      <c r="DK14" s="32">
        <f>Balance!DK14</f>
        <v>0</v>
      </c>
      <c r="DL14" s="32">
        <f>Balance!DL14</f>
        <v>0</v>
      </c>
      <c r="DM14" s="32">
        <f>Balance!DM14</f>
        <v>0</v>
      </c>
      <c r="DN14" s="32">
        <f>Balance!DN14</f>
        <v>0</v>
      </c>
      <c r="DO14" s="32">
        <f>Balance!DO14</f>
        <v>0</v>
      </c>
      <c r="DP14" s="32">
        <f>Balance!DP14</f>
        <v>0</v>
      </c>
      <c r="DQ14" s="32">
        <f>Balance!DQ14</f>
        <v>0</v>
      </c>
      <c r="DR14" s="32">
        <f>Balance!DR14</f>
        <v>0</v>
      </c>
      <c r="DS14" s="32">
        <f>Balance!DS14</f>
        <v>0</v>
      </c>
      <c r="DT14" s="32">
        <f>Balance!DT14</f>
        <v>0</v>
      </c>
      <c r="DU14" s="32">
        <f>Balance!DU14</f>
        <v>0</v>
      </c>
      <c r="DV14" s="32">
        <f>Balance!DV14</f>
        <v>0</v>
      </c>
      <c r="DW14" s="32">
        <f>Balance!DW14</f>
        <v>0</v>
      </c>
      <c r="DX14" s="32">
        <f>Balance!DX14</f>
        <v>0</v>
      </c>
      <c r="DY14" s="32">
        <f>Balance!DY14</f>
        <v>0</v>
      </c>
      <c r="DZ14" s="32">
        <f>Balance!DZ14</f>
        <v>0</v>
      </c>
      <c r="EA14" s="32">
        <f>Balance!EA14</f>
        <v>0</v>
      </c>
      <c r="EB14" s="32">
        <f>Balance!EB14</f>
        <v>0</v>
      </c>
      <c r="EC14" s="32">
        <f>Balance!EC14</f>
        <v>0</v>
      </c>
      <c r="ED14" s="32">
        <f>Balance!ED14</f>
        <v>0</v>
      </c>
      <c r="EE14" s="32">
        <f>Balance!EE14</f>
        <v>0</v>
      </c>
      <c r="EF14" s="32">
        <f>Balance!EF14</f>
        <v>0</v>
      </c>
      <c r="EG14" s="32">
        <f>Balance!EG14</f>
        <v>0</v>
      </c>
      <c r="EH14" s="32">
        <f>Balance!EH14</f>
        <v>0</v>
      </c>
      <c r="EI14" s="32">
        <f>Balance!EI14</f>
        <v>0</v>
      </c>
      <c r="EJ14" s="32">
        <f>Balance!EJ14</f>
        <v>0</v>
      </c>
      <c r="EK14" s="32">
        <f>Balance!EK14</f>
        <v>0</v>
      </c>
      <c r="EL14" s="32">
        <f>Balance!EL14</f>
        <v>0</v>
      </c>
      <c r="EM14" s="32">
        <f>Balance!EM14</f>
        <v>0</v>
      </c>
      <c r="EN14" s="32">
        <f>Balance!EN14</f>
        <v>0</v>
      </c>
      <c r="EO14" s="32">
        <f>Balance!EO14</f>
        <v>0</v>
      </c>
      <c r="EP14" s="32">
        <f>Balance!EP14</f>
        <v>0</v>
      </c>
      <c r="EQ14" s="32">
        <f>Balance!EQ14</f>
        <v>0</v>
      </c>
      <c r="ER14" s="32">
        <f>Balance!ER14</f>
        <v>0</v>
      </c>
      <c r="ES14" s="32">
        <f>Balance!ES14</f>
        <v>0</v>
      </c>
      <c r="ET14" s="32">
        <f>Balance!ET14</f>
        <v>0</v>
      </c>
      <c r="EU14" s="32">
        <f>Balance!EU14</f>
        <v>0</v>
      </c>
      <c r="EV14" s="32">
        <f>Balance!EV14</f>
        <v>0</v>
      </c>
      <c r="EW14" s="32">
        <f>Balance!EW14</f>
        <v>0</v>
      </c>
      <c r="EX14" s="32">
        <f>Balance!EX14</f>
        <v>0</v>
      </c>
      <c r="EY14" s="32">
        <f>Balance!EY14</f>
        <v>0</v>
      </c>
      <c r="EZ14" s="32">
        <f>Balance!EZ14</f>
        <v>0</v>
      </c>
      <c r="FA14" s="32">
        <f>Balance!FA14</f>
        <v>0</v>
      </c>
      <c r="FB14" s="32">
        <f>Balance!FB14</f>
        <v>0</v>
      </c>
      <c r="FC14" s="32">
        <f>Balance!FC14</f>
        <v>0</v>
      </c>
      <c r="FD14" s="32">
        <f>Balance!FD14</f>
        <v>0</v>
      </c>
      <c r="FE14" s="32">
        <f>Balance!FE14</f>
        <v>0</v>
      </c>
      <c r="FF14" s="32">
        <f>Balance!FF14</f>
        <v>0</v>
      </c>
      <c r="FG14" s="32">
        <f>Balance!FG14</f>
        <v>0</v>
      </c>
      <c r="FH14" s="32">
        <f>Balance!FH14</f>
        <v>0</v>
      </c>
      <c r="FI14" s="32">
        <f>Balance!FI14</f>
        <v>0</v>
      </c>
      <c r="FJ14" s="32">
        <f>Balance!FJ14</f>
        <v>0</v>
      </c>
      <c r="FK14" s="32">
        <f>Balance!FK14</f>
        <v>0</v>
      </c>
      <c r="FL14" s="32">
        <f>Balance!FL14</f>
        <v>0</v>
      </c>
      <c r="FM14" s="32">
        <f>Balance!FM14</f>
        <v>0</v>
      </c>
      <c r="FN14" s="32">
        <f>Balance!FN14</f>
        <v>0</v>
      </c>
      <c r="FO14" s="32">
        <f>Balance!FO14</f>
        <v>0</v>
      </c>
      <c r="FP14" s="32">
        <f>Balance!FP14</f>
        <v>0</v>
      </c>
      <c r="FQ14" s="32">
        <f>Balance!FQ14</f>
        <v>0</v>
      </c>
      <c r="FR14" s="32">
        <f>Balance!FR14</f>
        <v>0</v>
      </c>
      <c r="FS14" s="32">
        <f>Balance!FS14</f>
        <v>0</v>
      </c>
      <c r="FT14" s="32">
        <f>Balance!FT14</f>
        <v>0</v>
      </c>
      <c r="FU14" s="32">
        <f>Balance!FU14</f>
        <v>0</v>
      </c>
      <c r="FV14" s="32">
        <f>Balance!FV14</f>
        <v>0</v>
      </c>
      <c r="FW14" s="32">
        <f>Balance!FW14</f>
        <v>0</v>
      </c>
      <c r="FX14" s="32">
        <f>Balance!FX14</f>
        <v>0</v>
      </c>
      <c r="FY14" s="32">
        <f>Balance!FY14</f>
        <v>0</v>
      </c>
      <c r="FZ14" s="32">
        <f>Balance!FZ14</f>
        <v>0</v>
      </c>
      <c r="GA14" s="32">
        <f>Balance!GA14</f>
        <v>0</v>
      </c>
      <c r="GB14" s="32">
        <f>Balance!GB14</f>
        <v>0</v>
      </c>
      <c r="GC14" s="32">
        <f>Balance!GC14</f>
        <v>0</v>
      </c>
      <c r="GD14" s="32">
        <f>Balance!GD14</f>
        <v>0</v>
      </c>
      <c r="GE14" s="32">
        <f>Balance!GE14</f>
        <v>0</v>
      </c>
      <c r="GF14" s="32">
        <f>Balance!GF14</f>
        <v>0</v>
      </c>
      <c r="GG14" s="32">
        <f>Balance!GG14</f>
        <v>0</v>
      </c>
      <c r="GH14" s="32">
        <f>Balance!GH14</f>
        <v>0</v>
      </c>
      <c r="GI14" s="32">
        <f>Balance!GI14</f>
        <v>0</v>
      </c>
      <c r="GJ14" s="32">
        <f>Balance!GJ14</f>
        <v>0</v>
      </c>
      <c r="GK14" s="32">
        <f>Balance!GK14</f>
        <v>0</v>
      </c>
      <c r="GL14" s="32">
        <f>Balance!GL14</f>
        <v>0</v>
      </c>
      <c r="GM14" s="32">
        <f>Balance!GM14</f>
        <v>0</v>
      </c>
      <c r="GN14" s="32">
        <f>Balance!GN14</f>
        <v>0</v>
      </c>
      <c r="GO14" s="32">
        <f>Balance!GO14</f>
        <v>0</v>
      </c>
      <c r="GP14" s="32">
        <f>Balance!GP14</f>
        <v>0</v>
      </c>
      <c r="GQ14" s="32">
        <f>Balance!GQ14</f>
        <v>0</v>
      </c>
      <c r="GR14" s="32">
        <f>Balance!GR14</f>
        <v>0</v>
      </c>
      <c r="GS14" s="32">
        <f>Balance!GS14</f>
        <v>0</v>
      </c>
      <c r="GT14" s="32">
        <f>Balance!GT14</f>
        <v>0</v>
      </c>
      <c r="GU14" s="32">
        <f>Balance!GU14</f>
        <v>0</v>
      </c>
      <c r="GV14" s="32">
        <f>Balance!GV14</f>
        <v>0</v>
      </c>
      <c r="GW14" s="32">
        <f>Balance!GW14</f>
        <v>0</v>
      </c>
      <c r="GX14" s="32">
        <f>Balance!GX14</f>
        <v>0</v>
      </c>
      <c r="GY14" s="32">
        <f>Balance!GY14</f>
        <v>0</v>
      </c>
      <c r="GZ14" s="32">
        <f>Balance!GZ14</f>
        <v>0</v>
      </c>
      <c r="HA14" s="32">
        <f>Balance!HA14</f>
        <v>0</v>
      </c>
      <c r="HB14" s="32">
        <f>Balance!HB14</f>
        <v>0</v>
      </c>
      <c r="HC14" s="32">
        <f>Balance!HC14</f>
        <v>0</v>
      </c>
      <c r="HD14" s="32">
        <f>Balance!HD14</f>
        <v>0</v>
      </c>
      <c r="HE14" s="32">
        <f>Balance!HE14</f>
        <v>0</v>
      </c>
      <c r="HF14" s="32">
        <f>Balance!HF14</f>
        <v>0</v>
      </c>
      <c r="HG14" s="32">
        <f>Balance!HG14</f>
        <v>0</v>
      </c>
      <c r="HH14" s="32">
        <f>Balance!HH14</f>
        <v>0</v>
      </c>
      <c r="HI14" s="32">
        <f>Balance!HI14</f>
        <v>0</v>
      </c>
      <c r="HJ14" s="32">
        <f>Balance!HJ14</f>
        <v>0</v>
      </c>
      <c r="HK14" s="32">
        <f>Balance!HK14</f>
        <v>0</v>
      </c>
      <c r="HL14" s="32">
        <f>Balance!HL14</f>
        <v>0</v>
      </c>
      <c r="HM14" s="32">
        <f>Balance!HM14</f>
        <v>0</v>
      </c>
      <c r="HN14" s="32">
        <f>Balance!HN14</f>
        <v>0</v>
      </c>
      <c r="HO14" s="32">
        <f>Balance!HO14</f>
        <v>0</v>
      </c>
      <c r="HP14" s="32">
        <f>Balance!HP14</f>
        <v>0</v>
      </c>
      <c r="HQ14" s="32">
        <f>Balance!HQ14</f>
        <v>0</v>
      </c>
      <c r="HR14" s="32">
        <f>Balance!HR14</f>
        <v>0</v>
      </c>
      <c r="HS14" s="32">
        <f>Balance!HS14</f>
        <v>0</v>
      </c>
      <c r="HT14" s="32">
        <f>Balance!HT14</f>
        <v>0</v>
      </c>
      <c r="HU14" s="32">
        <f>Balance!HU14</f>
        <v>0</v>
      </c>
      <c r="HV14" s="32">
        <f>Balance!HV14</f>
        <v>0</v>
      </c>
      <c r="HW14" s="32">
        <f>Balance!HW14</f>
        <v>0</v>
      </c>
      <c r="HX14" s="32">
        <f>Balance!HX14</f>
        <v>0</v>
      </c>
      <c r="HY14" s="32">
        <f>Balance!HY14</f>
        <v>0</v>
      </c>
      <c r="HZ14" s="32">
        <f>Balance!HZ14</f>
        <v>0</v>
      </c>
      <c r="IA14" s="32">
        <f>Balance!IA14</f>
        <v>0</v>
      </c>
      <c r="IB14" s="32">
        <f>Balance!IB14</f>
        <v>0</v>
      </c>
      <c r="IC14" s="32">
        <f>Balance!IC14</f>
        <v>0</v>
      </c>
      <c r="ID14" s="32">
        <f>Balance!ID14</f>
        <v>0</v>
      </c>
      <c r="IE14" s="32">
        <f>Balance!IE14</f>
        <v>0</v>
      </c>
      <c r="IF14" s="32">
        <f>Balance!IF14</f>
        <v>0</v>
      </c>
      <c r="IG14" s="32">
        <f>Balance!IG14</f>
        <v>0</v>
      </c>
      <c r="IH14" s="32">
        <f>Balance!IH14</f>
        <v>0</v>
      </c>
      <c r="II14" s="32">
        <f>Balance!II14</f>
        <v>0</v>
      </c>
      <c r="IJ14" s="32">
        <f>Balance!IJ14</f>
        <v>0</v>
      </c>
      <c r="IK14" s="32">
        <f>Balance!IK14</f>
        <v>0</v>
      </c>
      <c r="IL14" s="32">
        <f>Balance!IL14</f>
        <v>0</v>
      </c>
      <c r="IM14" s="32">
        <f>Balance!IM14</f>
        <v>0</v>
      </c>
      <c r="IN14" s="32">
        <f>Balance!IN14</f>
        <v>0</v>
      </c>
      <c r="IO14" s="32">
        <f>Balance!IO14</f>
        <v>0</v>
      </c>
      <c r="IP14" s="32">
        <f>Balance!IP14</f>
        <v>0</v>
      </c>
      <c r="IQ14" s="32">
        <f>Balance!IQ14</f>
        <v>0</v>
      </c>
      <c r="IR14" s="32">
        <f>Balance!IR14</f>
        <v>0</v>
      </c>
      <c r="IS14" s="32">
        <f>Balance!IS14</f>
        <v>0</v>
      </c>
      <c r="IT14" s="32">
        <f>Balance!IT14</f>
        <v>0</v>
      </c>
      <c r="IU14" s="32">
        <f>Balance!IU14</f>
        <v>0</v>
      </c>
      <c r="IV14" s="32">
        <f>Balance!IV14</f>
        <v>0</v>
      </c>
      <c r="IW14" s="32">
        <f>Balance!IW14</f>
        <v>0</v>
      </c>
      <c r="IX14" s="32">
        <f>Balance!IX14</f>
        <v>0</v>
      </c>
      <c r="IY14" s="32">
        <f>Balance!IY14</f>
        <v>0</v>
      </c>
      <c r="IZ14" s="32">
        <f>Balance!IZ14</f>
        <v>0</v>
      </c>
      <c r="JA14" s="32">
        <f>Balance!JA14</f>
        <v>0</v>
      </c>
      <c r="JB14" s="32">
        <f>Balance!JB14</f>
        <v>0</v>
      </c>
      <c r="JC14" s="32">
        <f>Balance!JC14</f>
        <v>0</v>
      </c>
      <c r="JD14" s="32">
        <f>Balance!JD14</f>
        <v>0</v>
      </c>
      <c r="JE14" s="32">
        <f>Balance!JE14</f>
        <v>0</v>
      </c>
      <c r="JF14" s="32">
        <f>Balance!JF14</f>
        <v>0</v>
      </c>
      <c r="JG14" s="32">
        <f>Balance!JG14</f>
        <v>0</v>
      </c>
      <c r="JH14" s="32">
        <f>Balance!JH14</f>
        <v>0</v>
      </c>
      <c r="JI14" s="32">
        <f>Balance!JI14</f>
        <v>0</v>
      </c>
      <c r="JJ14" s="32">
        <f>Balance!JJ14</f>
        <v>0</v>
      </c>
      <c r="JK14" s="32">
        <f>Balance!JK14</f>
        <v>0</v>
      </c>
      <c r="JL14" s="32">
        <f>Balance!JL14</f>
        <v>0</v>
      </c>
      <c r="JM14" s="32">
        <f>Balance!JM14</f>
        <v>0</v>
      </c>
      <c r="JN14" s="32">
        <f>Balance!JN14</f>
        <v>0</v>
      </c>
      <c r="JO14" s="32">
        <f>Balance!JO14</f>
        <v>0</v>
      </c>
      <c r="JP14" s="32">
        <f>Balance!JP14</f>
        <v>0</v>
      </c>
      <c r="JQ14" s="32">
        <f>Balance!JQ14</f>
        <v>0</v>
      </c>
      <c r="JR14" s="32">
        <f>Balance!JR14</f>
        <v>0</v>
      </c>
      <c r="JS14" s="32">
        <f>Balance!JS14</f>
        <v>0</v>
      </c>
      <c r="JT14" s="32">
        <f>Balance!JT14</f>
        <v>0</v>
      </c>
      <c r="JU14" s="32">
        <f>Balance!JU14</f>
        <v>0</v>
      </c>
      <c r="JV14" s="32">
        <f>Balance!JV14</f>
        <v>0</v>
      </c>
      <c r="JW14" s="32">
        <f>Balance!JW14</f>
        <v>0</v>
      </c>
      <c r="JX14" s="32">
        <f>Balance!JX14</f>
        <v>0</v>
      </c>
      <c r="JY14" s="32">
        <f>Balance!JY14</f>
        <v>0</v>
      </c>
      <c r="JZ14" s="32">
        <f>Balance!JZ14</f>
        <v>0</v>
      </c>
      <c r="KA14" s="32">
        <f>Balance!KA14</f>
        <v>0</v>
      </c>
      <c r="KB14" s="32">
        <f>Balance!KB14</f>
        <v>0</v>
      </c>
      <c r="KC14" s="32">
        <f>Balance!KC14</f>
        <v>0</v>
      </c>
      <c r="KD14" s="32">
        <f>Balance!KD14</f>
        <v>0</v>
      </c>
      <c r="KE14" s="32">
        <f>Balance!KE14</f>
        <v>0</v>
      </c>
      <c r="KF14" s="32">
        <f>Balance!KF14</f>
        <v>0</v>
      </c>
      <c r="KG14" s="32">
        <f>Balance!KG14</f>
        <v>0</v>
      </c>
    </row>
    <row r="15" spans="1:293" s="1" customFormat="1" hidden="1">
      <c r="A15" s="191"/>
      <c r="B15" s="42" t="s">
        <v>130</v>
      </c>
      <c r="C15" s="42">
        <v>500</v>
      </c>
      <c r="D15" s="48">
        <f t="shared" si="0"/>
        <v>1090422.8944883798</v>
      </c>
      <c r="E15" s="32">
        <f>Balance!E17</f>
        <v>0</v>
      </c>
      <c r="F15" s="32">
        <f>Balance!F17</f>
        <v>16284.863655147199</v>
      </c>
      <c r="G15" s="32">
        <f>Balance!G17</f>
        <v>18467.727284672801</v>
      </c>
      <c r="H15" s="32">
        <f>Balance!H17</f>
        <v>18410.3039994836</v>
      </c>
      <c r="I15" s="32">
        <f>Balance!I17</f>
        <v>23018.453925152498</v>
      </c>
      <c r="J15" s="32">
        <f>Balance!J17</f>
        <v>21517.785995641701</v>
      </c>
      <c r="K15" s="32">
        <f>Balance!K17</f>
        <v>21810.213865367201</v>
      </c>
      <c r="L15" s="32">
        <f>Balance!L17</f>
        <v>21749.376114896699</v>
      </c>
      <c r="M15" s="32">
        <f>Balance!M17</f>
        <v>21497.844647854599</v>
      </c>
      <c r="N15" s="32">
        <f>Balance!N17</f>
        <v>23251.710788885801</v>
      </c>
      <c r="O15" s="32">
        <f>Balance!O17</f>
        <v>25682.0200757893</v>
      </c>
      <c r="P15" s="32">
        <f>Balance!P17</f>
        <v>22724.147733816098</v>
      </c>
      <c r="Q15" s="32">
        <f>Balance!Q17</f>
        <v>22541.135409418199</v>
      </c>
      <c r="R15" s="32">
        <f>Balance!R17</f>
        <v>18562.573496127799</v>
      </c>
      <c r="S15" s="32">
        <f>Balance!S17</f>
        <v>18705.958087775201</v>
      </c>
      <c r="T15" s="32">
        <f>Balance!T17</f>
        <v>17192.3035472464</v>
      </c>
      <c r="U15" s="32">
        <f>Balance!U17</f>
        <v>17782.391084761199</v>
      </c>
      <c r="V15" s="32">
        <f>Balance!V17</f>
        <v>15688.753799570301</v>
      </c>
      <c r="W15" s="32">
        <f>Balance!W17</f>
        <v>11325.9956648957</v>
      </c>
      <c r="X15" s="32">
        <f>Balance!X17</f>
        <v>7577.2543395761704</v>
      </c>
      <c r="Y15" s="32">
        <f>Balance!Y17</f>
        <v>6904.2770748070097</v>
      </c>
      <c r="Z15" s="32">
        <f>Balance!Z17</f>
        <v>9445.3141999108593</v>
      </c>
      <c r="AA15" s="32">
        <f>Balance!AA17</f>
        <v>11909.386199357399</v>
      </c>
      <c r="AB15" s="32">
        <f>Balance!AB17</f>
        <v>12403.405390170999</v>
      </c>
      <c r="AC15" s="32">
        <f>Balance!AC17</f>
        <v>14101.359624286901</v>
      </c>
      <c r="AD15" s="32">
        <f>Balance!AD17</f>
        <v>18541.3114130143</v>
      </c>
      <c r="AE15" s="32">
        <f>Balance!AE17</f>
        <v>21470.0378906941</v>
      </c>
      <c r="AF15" s="32">
        <f>Balance!AF17</f>
        <v>19148.289674802199</v>
      </c>
      <c r="AG15" s="32">
        <f>Balance!AG17</f>
        <v>17059.725791918201</v>
      </c>
      <c r="AH15" s="32">
        <f>Balance!AH17</f>
        <v>18107.340371701699</v>
      </c>
      <c r="AI15" s="32">
        <f>Balance!AI17</f>
        <v>15259.2509830402</v>
      </c>
      <c r="AJ15" s="32">
        <f>Balance!AJ17</f>
        <v>17272.551399757602</v>
      </c>
      <c r="AK15" s="32">
        <f>Balance!AK17</f>
        <v>20318.504450192799</v>
      </c>
      <c r="AL15" s="32">
        <f>Balance!AL17</f>
        <v>15687.5711817053</v>
      </c>
      <c r="AM15" s="32">
        <f>Balance!AM17</f>
        <v>20737.407822322799</v>
      </c>
      <c r="AN15" s="32">
        <f>Balance!AN17</f>
        <v>17345.155068760199</v>
      </c>
      <c r="AO15" s="32">
        <f>Balance!AO17</f>
        <v>20285.2207743488</v>
      </c>
      <c r="AP15" s="32">
        <f>Balance!AP17</f>
        <v>17868.481226006901</v>
      </c>
      <c r="AQ15" s="32">
        <f>Balance!AQ17</f>
        <v>18998.159510379301</v>
      </c>
      <c r="AR15" s="32">
        <f>Balance!AR17</f>
        <v>17017.099999999999</v>
      </c>
      <c r="AS15" s="32">
        <f>Balance!AS17</f>
        <v>17351.730016166937</v>
      </c>
      <c r="AT15" s="32">
        <f>Balance!AT17</f>
        <v>16729.234439519336</v>
      </c>
      <c r="AU15" s="32">
        <f>Balance!AU17</f>
        <v>15690.091609243491</v>
      </c>
      <c r="AV15" s="32">
        <f>Balance!AV17</f>
        <v>19261.962618244357</v>
      </c>
      <c r="AW15" s="32">
        <f>Balance!AW17</f>
        <v>17146.865950480693</v>
      </c>
      <c r="AX15" s="32">
        <f>Balance!AX17</f>
        <v>19490.550077476433</v>
      </c>
      <c r="AY15" s="32">
        <f>Balance!AY17</f>
        <v>20611.172943985479</v>
      </c>
      <c r="AZ15" s="32">
        <f>Balance!AZ17</f>
        <v>19489.6485136355</v>
      </c>
      <c r="BA15" s="32">
        <f>Balance!BA17</f>
        <v>23482.103510593301</v>
      </c>
      <c r="BB15" s="32">
        <f>Balance!BB17</f>
        <v>18293.398534842872</v>
      </c>
      <c r="BC15" s="32">
        <f>Balance!BC17</f>
        <v>19387.485582018573</v>
      </c>
      <c r="BD15" s="32">
        <f>Balance!BD17</f>
        <v>19387.485582018573</v>
      </c>
      <c r="BE15" s="32">
        <f>Balance!BE17</f>
        <v>17045.334924329069</v>
      </c>
      <c r="BF15" s="32">
        <f>Balance!BF17</f>
        <v>16187.434574332699</v>
      </c>
      <c r="BG15" s="32">
        <f>Balance!BG17</f>
        <v>17298.374950596211</v>
      </c>
      <c r="BH15" s="32">
        <f>Balance!BH17</f>
        <v>18857</v>
      </c>
      <c r="BI15" s="32">
        <f>Balance!BI17</f>
        <v>19260</v>
      </c>
      <c r="BJ15" s="32">
        <f>Balance!BJ17</f>
        <v>19393</v>
      </c>
      <c r="BK15" s="32">
        <f>Balance!BK17</f>
        <v>20430</v>
      </c>
      <c r="BL15" s="32">
        <f>Balance!BL17</f>
        <v>19649.662031575514</v>
      </c>
      <c r="BM15" s="32">
        <f>Balance!BM17</f>
        <v>22309.695066064643</v>
      </c>
      <c r="BN15" s="32">
        <f>Balance!BN17</f>
        <v>18424.028045722604</v>
      </c>
      <c r="BO15" s="32">
        <f>Balance!BO17</f>
        <v>18559.576249999998</v>
      </c>
      <c r="BP15" s="202">
        <f>Balance!BP17</f>
        <v>17486.47</v>
      </c>
      <c r="BQ15" s="32">
        <f>Balance!BQ17</f>
        <v>0</v>
      </c>
      <c r="BR15" s="32">
        <f>Balance!BR17</f>
        <v>0</v>
      </c>
      <c r="BS15" s="32">
        <f>Balance!BS17</f>
        <v>0</v>
      </c>
      <c r="BT15" s="32">
        <f>Balance!BT17</f>
        <v>0</v>
      </c>
      <c r="BU15" s="202">
        <f>Balance!BU17</f>
        <v>0</v>
      </c>
      <c r="BV15" s="32">
        <f>Balance!BV17</f>
        <v>0</v>
      </c>
      <c r="BW15" s="32">
        <f>Balance!BW17</f>
        <v>0</v>
      </c>
      <c r="BX15" s="32">
        <f>Balance!BX17</f>
        <v>0</v>
      </c>
      <c r="BY15" s="32">
        <f>Balance!BY17</f>
        <v>0</v>
      </c>
      <c r="BZ15" s="32">
        <f>Balance!BZ17</f>
        <v>0</v>
      </c>
      <c r="CA15" s="32">
        <f>Balance!CA17</f>
        <v>0</v>
      </c>
      <c r="CB15" s="32">
        <f>Balance!CB17</f>
        <v>0</v>
      </c>
      <c r="CC15" s="32">
        <f>Balance!CC17</f>
        <v>0</v>
      </c>
      <c r="CD15" s="32">
        <f>Balance!CD17</f>
        <v>0</v>
      </c>
      <c r="CE15" s="32">
        <f>Balance!CE17</f>
        <v>0</v>
      </c>
      <c r="CF15" s="32">
        <f>Balance!CF17</f>
        <v>0</v>
      </c>
      <c r="CG15" s="32">
        <f>Balance!CG17</f>
        <v>0</v>
      </c>
      <c r="CH15" s="32">
        <f>Balance!CH17</f>
        <v>0</v>
      </c>
      <c r="CI15" s="32">
        <f>Balance!CI17</f>
        <v>0</v>
      </c>
      <c r="CJ15" s="32">
        <f>Balance!CJ17</f>
        <v>0</v>
      </c>
      <c r="CK15" s="32">
        <f>Balance!CK17</f>
        <v>0</v>
      </c>
      <c r="CL15" s="32">
        <f>Balance!CL17</f>
        <v>0</v>
      </c>
      <c r="CM15" s="32">
        <f>Balance!CM17</f>
        <v>0</v>
      </c>
      <c r="CN15" s="32">
        <f>Balance!CN17</f>
        <v>0</v>
      </c>
      <c r="CO15" s="32">
        <f>Balance!CO17</f>
        <v>0</v>
      </c>
      <c r="CP15" s="32">
        <f>Balance!CP17</f>
        <v>0</v>
      </c>
      <c r="CQ15" s="32">
        <f>Balance!CQ17</f>
        <v>0</v>
      </c>
      <c r="CR15" s="32">
        <f>Balance!CR17</f>
        <v>0</v>
      </c>
      <c r="CS15" s="32">
        <f>Balance!CS17</f>
        <v>0</v>
      </c>
      <c r="CT15" s="32">
        <f>Balance!CT17</f>
        <v>0</v>
      </c>
      <c r="CU15" s="32">
        <f>Balance!CU17</f>
        <v>0</v>
      </c>
      <c r="CV15" s="32">
        <f>Balance!CV17</f>
        <v>0</v>
      </c>
      <c r="CW15" s="32">
        <f>Balance!CW17</f>
        <v>0</v>
      </c>
      <c r="CX15" s="32">
        <f>Balance!CX17</f>
        <v>0</v>
      </c>
      <c r="CY15" s="32">
        <f>Balance!CY17</f>
        <v>0</v>
      </c>
      <c r="CZ15" s="32">
        <f>Balance!CZ17</f>
        <v>0</v>
      </c>
      <c r="DA15" s="32">
        <f>Balance!DA17</f>
        <v>0</v>
      </c>
      <c r="DB15" s="32">
        <f>Balance!DB17</f>
        <v>0</v>
      </c>
      <c r="DC15" s="32">
        <f>Balance!DC17</f>
        <v>0</v>
      </c>
      <c r="DD15" s="32">
        <f>Balance!DD17</f>
        <v>0</v>
      </c>
      <c r="DE15" s="32">
        <f>Balance!DE17</f>
        <v>0</v>
      </c>
      <c r="DF15" s="32">
        <f>Balance!DF17</f>
        <v>0</v>
      </c>
      <c r="DG15" s="32">
        <f>Balance!DG17</f>
        <v>0</v>
      </c>
      <c r="DH15" s="32">
        <f>Balance!DH17</f>
        <v>0</v>
      </c>
      <c r="DI15" s="32">
        <f>Balance!DI17</f>
        <v>0</v>
      </c>
      <c r="DJ15" s="32">
        <f>Balance!DJ17</f>
        <v>0</v>
      </c>
      <c r="DK15" s="32">
        <f>Balance!DK17</f>
        <v>0</v>
      </c>
      <c r="DL15" s="32">
        <f>Balance!DL17</f>
        <v>0</v>
      </c>
      <c r="DM15" s="32">
        <f>Balance!DM17</f>
        <v>0</v>
      </c>
      <c r="DN15" s="32">
        <f>Balance!DN17</f>
        <v>0</v>
      </c>
      <c r="DO15" s="32">
        <f>Balance!DO17</f>
        <v>0</v>
      </c>
      <c r="DP15" s="32">
        <f>Balance!DP17</f>
        <v>0</v>
      </c>
      <c r="DQ15" s="32">
        <f>Balance!DQ17</f>
        <v>0</v>
      </c>
      <c r="DR15" s="32">
        <f>Balance!DR17</f>
        <v>0</v>
      </c>
      <c r="DS15" s="32">
        <f>Balance!DS17</f>
        <v>0</v>
      </c>
      <c r="DT15" s="32">
        <f>Balance!DT17</f>
        <v>0</v>
      </c>
      <c r="DU15" s="32">
        <f>Balance!DU17</f>
        <v>0</v>
      </c>
      <c r="DV15" s="32">
        <f>Balance!DV17</f>
        <v>0</v>
      </c>
      <c r="DW15" s="32">
        <f>Balance!DW17</f>
        <v>0</v>
      </c>
      <c r="DX15" s="32">
        <f>Balance!DX17</f>
        <v>0</v>
      </c>
      <c r="DY15" s="32">
        <f>Balance!DY17</f>
        <v>0</v>
      </c>
      <c r="DZ15" s="32">
        <f>Balance!DZ17</f>
        <v>0</v>
      </c>
      <c r="EA15" s="32">
        <f>Balance!EA17</f>
        <v>0</v>
      </c>
      <c r="EB15" s="32">
        <f>Balance!EB17</f>
        <v>0</v>
      </c>
      <c r="EC15" s="32">
        <f>Balance!EC17</f>
        <v>0</v>
      </c>
      <c r="ED15" s="32">
        <f>Balance!ED17</f>
        <v>0</v>
      </c>
      <c r="EE15" s="32">
        <f>Balance!EE17</f>
        <v>0</v>
      </c>
      <c r="EF15" s="32">
        <f>Balance!EF17</f>
        <v>0</v>
      </c>
      <c r="EG15" s="32">
        <f>Balance!EG17</f>
        <v>0</v>
      </c>
      <c r="EH15" s="32">
        <f>Balance!EH17</f>
        <v>0</v>
      </c>
      <c r="EI15" s="32">
        <f>Balance!EI17</f>
        <v>0</v>
      </c>
      <c r="EJ15" s="32">
        <f>Balance!EJ17</f>
        <v>0</v>
      </c>
      <c r="EK15" s="32">
        <f>Balance!EK17</f>
        <v>0</v>
      </c>
      <c r="EL15" s="32">
        <f>Balance!EL17</f>
        <v>0</v>
      </c>
      <c r="EM15" s="32">
        <f>Balance!EM17</f>
        <v>0</v>
      </c>
      <c r="EN15" s="32">
        <f>Balance!EN17</f>
        <v>0</v>
      </c>
      <c r="EO15" s="32">
        <f>Balance!EO17</f>
        <v>0</v>
      </c>
      <c r="EP15" s="32">
        <f>Balance!EP17</f>
        <v>0</v>
      </c>
      <c r="EQ15" s="32">
        <f>Balance!EQ17</f>
        <v>0</v>
      </c>
      <c r="ER15" s="32">
        <f>Balance!ER17</f>
        <v>0</v>
      </c>
      <c r="ES15" s="32">
        <f>Balance!ES17</f>
        <v>0</v>
      </c>
      <c r="ET15" s="32">
        <f>Balance!ET17</f>
        <v>0</v>
      </c>
      <c r="EU15" s="32">
        <f>Balance!EU17</f>
        <v>0</v>
      </c>
      <c r="EV15" s="32">
        <f>Balance!EV17</f>
        <v>0</v>
      </c>
      <c r="EW15" s="32">
        <f>Balance!EW17</f>
        <v>0</v>
      </c>
      <c r="EX15" s="32">
        <f>Balance!EX17</f>
        <v>0</v>
      </c>
      <c r="EY15" s="32">
        <f>Balance!EY17</f>
        <v>0</v>
      </c>
      <c r="EZ15" s="32">
        <f>Balance!EZ17</f>
        <v>0</v>
      </c>
      <c r="FA15" s="32">
        <f>Balance!FA17</f>
        <v>0</v>
      </c>
      <c r="FB15" s="32">
        <f>Balance!FB17</f>
        <v>0</v>
      </c>
      <c r="FC15" s="32">
        <f>Balance!FC17</f>
        <v>0</v>
      </c>
      <c r="FD15" s="32">
        <f>Balance!FD17</f>
        <v>0</v>
      </c>
      <c r="FE15" s="32">
        <f>Balance!FE17</f>
        <v>0</v>
      </c>
      <c r="FF15" s="32">
        <f>Balance!FF17</f>
        <v>0</v>
      </c>
      <c r="FG15" s="32">
        <f>Balance!FG17</f>
        <v>0</v>
      </c>
      <c r="FH15" s="32">
        <f>Balance!FH17</f>
        <v>0</v>
      </c>
      <c r="FI15" s="32">
        <f>Balance!FI17</f>
        <v>0</v>
      </c>
      <c r="FJ15" s="32">
        <f>Balance!FJ17</f>
        <v>0</v>
      </c>
      <c r="FK15" s="32">
        <f>Balance!FK17</f>
        <v>0</v>
      </c>
      <c r="FL15" s="32">
        <f>Balance!FL17</f>
        <v>0</v>
      </c>
      <c r="FM15" s="32">
        <f>Balance!FM17</f>
        <v>0</v>
      </c>
      <c r="FN15" s="32">
        <f>Balance!FN17</f>
        <v>0</v>
      </c>
      <c r="FO15" s="32">
        <f>Balance!FO17</f>
        <v>0</v>
      </c>
      <c r="FP15" s="32">
        <f>Balance!FP17</f>
        <v>0</v>
      </c>
      <c r="FQ15" s="32">
        <f>Balance!FQ17</f>
        <v>0</v>
      </c>
      <c r="FR15" s="32">
        <f>Balance!FR17</f>
        <v>0</v>
      </c>
      <c r="FS15" s="32">
        <f>Balance!FS17</f>
        <v>0</v>
      </c>
      <c r="FT15" s="32">
        <f>Balance!FT17</f>
        <v>0</v>
      </c>
      <c r="FU15" s="32">
        <f>Balance!FU17</f>
        <v>0</v>
      </c>
      <c r="FV15" s="32">
        <f>Balance!FV17</f>
        <v>0</v>
      </c>
      <c r="FW15" s="32">
        <f>Balance!FW17</f>
        <v>0</v>
      </c>
      <c r="FX15" s="32">
        <f>Balance!FX17</f>
        <v>0</v>
      </c>
      <c r="FY15" s="32">
        <f>Balance!FY17</f>
        <v>0</v>
      </c>
      <c r="FZ15" s="32">
        <f>Balance!FZ17</f>
        <v>0</v>
      </c>
      <c r="GA15" s="32">
        <f>Balance!GA17</f>
        <v>0</v>
      </c>
      <c r="GB15" s="32">
        <f>Balance!GB17</f>
        <v>0</v>
      </c>
      <c r="GC15" s="32">
        <f>Balance!GC17</f>
        <v>0</v>
      </c>
      <c r="GD15" s="32">
        <f>Balance!GD17</f>
        <v>0</v>
      </c>
      <c r="GE15" s="32">
        <f>Balance!GE17</f>
        <v>0</v>
      </c>
      <c r="GF15" s="32">
        <f>Balance!GF17</f>
        <v>0</v>
      </c>
      <c r="GG15" s="32">
        <f>Balance!GG17</f>
        <v>0</v>
      </c>
      <c r="GH15" s="32">
        <f>Balance!GH17</f>
        <v>0</v>
      </c>
      <c r="GI15" s="32">
        <f>Balance!GI17</f>
        <v>0</v>
      </c>
      <c r="GJ15" s="32">
        <f>Balance!GJ17</f>
        <v>0</v>
      </c>
      <c r="GK15" s="32">
        <f>Balance!GK17</f>
        <v>0</v>
      </c>
      <c r="GL15" s="32">
        <f>Balance!GL17</f>
        <v>0</v>
      </c>
      <c r="GM15" s="32">
        <f>Balance!GM17</f>
        <v>0</v>
      </c>
      <c r="GN15" s="32">
        <f>Balance!GN17</f>
        <v>0</v>
      </c>
      <c r="GO15" s="32">
        <f>Balance!GO17</f>
        <v>0</v>
      </c>
      <c r="GP15" s="32">
        <f>Balance!GP17</f>
        <v>0</v>
      </c>
      <c r="GQ15" s="32">
        <f>Balance!GQ17</f>
        <v>0</v>
      </c>
      <c r="GR15" s="32">
        <f>Balance!GR17</f>
        <v>0</v>
      </c>
      <c r="GS15" s="32">
        <f>Balance!GS17</f>
        <v>0</v>
      </c>
      <c r="GT15" s="32">
        <f>Balance!GT17</f>
        <v>0</v>
      </c>
      <c r="GU15" s="32">
        <f>Balance!GU17</f>
        <v>0</v>
      </c>
      <c r="GV15" s="32">
        <f>Balance!GV17</f>
        <v>0</v>
      </c>
      <c r="GW15" s="32">
        <f>Balance!GW17</f>
        <v>0</v>
      </c>
      <c r="GX15" s="32">
        <f>Balance!GX17</f>
        <v>0</v>
      </c>
      <c r="GY15" s="32">
        <f>Balance!GY17</f>
        <v>0</v>
      </c>
      <c r="GZ15" s="32">
        <f>Balance!GZ17</f>
        <v>0</v>
      </c>
      <c r="HA15" s="32">
        <f>Balance!HA17</f>
        <v>0</v>
      </c>
      <c r="HB15" s="32">
        <f>Balance!HB17</f>
        <v>0</v>
      </c>
      <c r="HC15" s="32">
        <f>Balance!HC17</f>
        <v>0</v>
      </c>
      <c r="HD15" s="32">
        <f>Balance!HD17</f>
        <v>0</v>
      </c>
      <c r="HE15" s="32">
        <f>Balance!HE17</f>
        <v>0</v>
      </c>
      <c r="HF15" s="32">
        <f>Balance!HF17</f>
        <v>0</v>
      </c>
      <c r="HG15" s="32">
        <f>Balance!HG17</f>
        <v>0</v>
      </c>
      <c r="HH15" s="32">
        <f>Balance!HH17</f>
        <v>0</v>
      </c>
      <c r="HI15" s="32">
        <f>Balance!HI17</f>
        <v>0</v>
      </c>
      <c r="HJ15" s="32">
        <f>Balance!HJ17</f>
        <v>0</v>
      </c>
      <c r="HK15" s="32">
        <f>Balance!HK17</f>
        <v>0</v>
      </c>
      <c r="HL15" s="32">
        <f>Balance!HL17</f>
        <v>0</v>
      </c>
      <c r="HM15" s="32">
        <f>Balance!HM17</f>
        <v>0</v>
      </c>
      <c r="HN15" s="32">
        <f>Balance!HN17</f>
        <v>0</v>
      </c>
      <c r="HO15" s="32">
        <f>Balance!HO17</f>
        <v>0</v>
      </c>
      <c r="HP15" s="32">
        <f>Balance!HP17</f>
        <v>0</v>
      </c>
      <c r="HQ15" s="32">
        <f>Balance!HQ17</f>
        <v>0</v>
      </c>
      <c r="HR15" s="32">
        <f>Balance!HR17</f>
        <v>0</v>
      </c>
      <c r="HS15" s="32">
        <f>Balance!HS17</f>
        <v>0</v>
      </c>
      <c r="HT15" s="32">
        <f>Balance!HT17</f>
        <v>0</v>
      </c>
      <c r="HU15" s="32">
        <f>Balance!HU17</f>
        <v>0</v>
      </c>
      <c r="HV15" s="32">
        <f>Balance!HV17</f>
        <v>0</v>
      </c>
      <c r="HW15" s="32">
        <f>Balance!HW17</f>
        <v>0</v>
      </c>
      <c r="HX15" s="32">
        <f>Balance!HX17</f>
        <v>0</v>
      </c>
      <c r="HY15" s="32">
        <f>Balance!HY17</f>
        <v>0</v>
      </c>
      <c r="HZ15" s="32">
        <f>Balance!HZ17</f>
        <v>0</v>
      </c>
      <c r="IA15" s="32">
        <f>Balance!IA17</f>
        <v>0</v>
      </c>
      <c r="IB15" s="32">
        <f>Balance!IB17</f>
        <v>0</v>
      </c>
      <c r="IC15" s="32">
        <f>Balance!IC17</f>
        <v>0</v>
      </c>
      <c r="ID15" s="32">
        <f>Balance!ID17</f>
        <v>0</v>
      </c>
      <c r="IE15" s="32">
        <f>Balance!IE17</f>
        <v>0</v>
      </c>
      <c r="IF15" s="32">
        <f>Balance!IF17</f>
        <v>0</v>
      </c>
      <c r="IG15" s="32">
        <f>Balance!IG17</f>
        <v>0</v>
      </c>
      <c r="IH15" s="32">
        <f>Balance!IH17</f>
        <v>0</v>
      </c>
      <c r="II15" s="32">
        <f>Balance!II17</f>
        <v>0</v>
      </c>
      <c r="IJ15" s="32">
        <f>Balance!IJ17</f>
        <v>0</v>
      </c>
      <c r="IK15" s="32">
        <f>Balance!IK17</f>
        <v>0</v>
      </c>
      <c r="IL15" s="32">
        <f>Balance!IL17</f>
        <v>0</v>
      </c>
      <c r="IM15" s="32">
        <f>Balance!IM17</f>
        <v>0</v>
      </c>
      <c r="IN15" s="32">
        <f>Balance!IN17</f>
        <v>0</v>
      </c>
      <c r="IO15" s="32">
        <f>Balance!IO17</f>
        <v>0</v>
      </c>
      <c r="IP15" s="32">
        <f>Balance!IP17</f>
        <v>0</v>
      </c>
      <c r="IQ15" s="32">
        <f>Balance!IQ17</f>
        <v>0</v>
      </c>
      <c r="IR15" s="32">
        <f>Balance!IR17</f>
        <v>0</v>
      </c>
      <c r="IS15" s="32">
        <f>Balance!IS17</f>
        <v>0</v>
      </c>
      <c r="IT15" s="32">
        <f>Balance!IT17</f>
        <v>0</v>
      </c>
      <c r="IU15" s="32">
        <f>Balance!IU17</f>
        <v>0</v>
      </c>
      <c r="IV15" s="32">
        <f>Balance!IV17</f>
        <v>0</v>
      </c>
      <c r="IW15" s="32">
        <f>Balance!IW17</f>
        <v>0</v>
      </c>
      <c r="IX15" s="32">
        <f>Balance!IX17</f>
        <v>0</v>
      </c>
      <c r="IY15" s="32">
        <f>Balance!IY17</f>
        <v>0</v>
      </c>
      <c r="IZ15" s="32">
        <f>Balance!IZ17</f>
        <v>0</v>
      </c>
      <c r="JA15" s="32">
        <f>Balance!JA17</f>
        <v>0</v>
      </c>
      <c r="JB15" s="32">
        <f>Balance!JB17</f>
        <v>0</v>
      </c>
      <c r="JC15" s="32">
        <f>Balance!JC17</f>
        <v>0</v>
      </c>
      <c r="JD15" s="32">
        <f>Balance!JD17</f>
        <v>0</v>
      </c>
      <c r="JE15" s="32">
        <f>Balance!JE17</f>
        <v>0</v>
      </c>
      <c r="JF15" s="32">
        <f>Balance!JF17</f>
        <v>0</v>
      </c>
      <c r="JG15" s="32">
        <f>Balance!JG17</f>
        <v>0</v>
      </c>
      <c r="JH15" s="32">
        <f>Balance!JH17</f>
        <v>0</v>
      </c>
      <c r="JI15" s="32">
        <f>Balance!JI17</f>
        <v>0</v>
      </c>
      <c r="JJ15" s="32">
        <f>Balance!JJ17</f>
        <v>0</v>
      </c>
      <c r="JK15" s="32">
        <f>Balance!JK17</f>
        <v>0</v>
      </c>
      <c r="JL15" s="32">
        <f>Balance!JL17</f>
        <v>0</v>
      </c>
      <c r="JM15" s="32">
        <f>Balance!JM17</f>
        <v>0</v>
      </c>
      <c r="JN15" s="32">
        <f>Balance!JN17</f>
        <v>0</v>
      </c>
      <c r="JO15" s="32">
        <f>Balance!JO17</f>
        <v>0</v>
      </c>
      <c r="JP15" s="32">
        <f>Balance!JP17</f>
        <v>0</v>
      </c>
      <c r="JQ15" s="32">
        <f>Balance!JQ17</f>
        <v>0</v>
      </c>
      <c r="JR15" s="32">
        <f>Balance!JR17</f>
        <v>0</v>
      </c>
      <c r="JS15" s="32">
        <f>Balance!JS17</f>
        <v>0</v>
      </c>
      <c r="JT15" s="32">
        <f>Balance!JT17</f>
        <v>0</v>
      </c>
      <c r="JU15" s="32">
        <f>Balance!JU17</f>
        <v>0</v>
      </c>
      <c r="JV15" s="32">
        <f>Balance!JV17</f>
        <v>0</v>
      </c>
      <c r="JW15" s="32">
        <f>Balance!JW17</f>
        <v>0</v>
      </c>
      <c r="JX15" s="32">
        <f>Balance!JX17</f>
        <v>0</v>
      </c>
      <c r="JY15" s="32">
        <f>Balance!JY17</f>
        <v>0</v>
      </c>
      <c r="JZ15" s="32">
        <f>Balance!JZ17</f>
        <v>0</v>
      </c>
      <c r="KA15" s="32">
        <f>Balance!KA17</f>
        <v>0</v>
      </c>
      <c r="KB15" s="32">
        <f>Balance!KB17</f>
        <v>0</v>
      </c>
      <c r="KC15" s="32">
        <f>Balance!KC17</f>
        <v>0</v>
      </c>
      <c r="KD15" s="32">
        <f>Balance!KD17</f>
        <v>0</v>
      </c>
      <c r="KE15" s="32">
        <f>Balance!KE17</f>
        <v>0</v>
      </c>
      <c r="KF15" s="32">
        <f>Balance!KF17</f>
        <v>0</v>
      </c>
      <c r="KG15" s="32">
        <f>Balance!KG17</f>
        <v>0</v>
      </c>
    </row>
    <row r="16" spans="1:293" s="1" customFormat="1" hidden="1">
      <c r="A16" s="191"/>
      <c r="B16" s="42" t="s">
        <v>140</v>
      </c>
      <c r="C16" s="42">
        <v>700</v>
      </c>
      <c r="D16" s="48">
        <f t="shared" si="0"/>
        <v>202513</v>
      </c>
      <c r="E16" s="32">
        <f>Balance!E18</f>
        <v>948</v>
      </c>
      <c r="F16" s="32">
        <f>Balance!F18</f>
        <v>25300</v>
      </c>
      <c r="G16" s="32">
        <f>Balance!G18</f>
        <v>7582</v>
      </c>
      <c r="H16" s="32">
        <f>Balance!H18</f>
        <v>2</v>
      </c>
      <c r="I16" s="32">
        <f>Balance!I18</f>
        <v>0</v>
      </c>
      <c r="J16" s="32">
        <f>Balance!J18</f>
        <v>0</v>
      </c>
      <c r="K16" s="32">
        <f>Balance!K18</f>
        <v>0</v>
      </c>
      <c r="L16" s="32">
        <f>Balance!L18</f>
        <v>0</v>
      </c>
      <c r="M16" s="32">
        <f>Balance!M18</f>
        <v>0</v>
      </c>
      <c r="N16" s="32">
        <f>Balance!N18</f>
        <v>0</v>
      </c>
      <c r="O16" s="32">
        <f>Balance!O18</f>
        <v>0</v>
      </c>
      <c r="P16" s="32">
        <f>Balance!P18</f>
        <v>10010</v>
      </c>
      <c r="Q16" s="32">
        <f>Balance!Q18</f>
        <v>4939</v>
      </c>
      <c r="R16" s="32">
        <f>Balance!R18</f>
        <v>0</v>
      </c>
      <c r="S16" s="32">
        <f>Balance!S18</f>
        <v>0</v>
      </c>
      <c r="T16" s="32">
        <f>Balance!T18</f>
        <v>1</v>
      </c>
      <c r="U16" s="32">
        <f>Balance!U18</f>
        <v>0</v>
      </c>
      <c r="V16" s="32">
        <f>Balance!V18</f>
        <v>0</v>
      </c>
      <c r="W16" s="32">
        <f>Balance!W18</f>
        <v>0</v>
      </c>
      <c r="X16" s="32">
        <f>Balance!X18</f>
        <v>0</v>
      </c>
      <c r="Y16" s="32">
        <f>Balance!Y18</f>
        <v>0</v>
      </c>
      <c r="Z16" s="32">
        <f>Balance!Z18</f>
        <v>0</v>
      </c>
      <c r="AA16" s="32">
        <f>Balance!AA18</f>
        <v>0</v>
      </c>
      <c r="AB16" s="32">
        <f>Balance!AB18</f>
        <v>7970</v>
      </c>
      <c r="AC16" s="32">
        <f>Balance!AC18</f>
        <v>23208</v>
      </c>
      <c r="AD16" s="32">
        <f>Balance!AD18</f>
        <v>0</v>
      </c>
      <c r="AE16" s="32">
        <f>Balance!AE18</f>
        <v>0</v>
      </c>
      <c r="AF16" s="32">
        <f>Balance!AF18</f>
        <v>0</v>
      </c>
      <c r="AG16" s="32">
        <f>Balance!AG18</f>
        <v>0</v>
      </c>
      <c r="AH16" s="32">
        <f>Balance!AH18</f>
        <v>0</v>
      </c>
      <c r="AI16" s="32">
        <f>Balance!AI18</f>
        <v>0</v>
      </c>
      <c r="AJ16" s="32">
        <f>Balance!AJ18</f>
        <v>0</v>
      </c>
      <c r="AK16" s="32">
        <f>Balance!AK18</f>
        <v>0</v>
      </c>
      <c r="AL16" s="32">
        <f>Balance!AL18</f>
        <v>0</v>
      </c>
      <c r="AM16" s="32">
        <f>Balance!AM18</f>
        <v>900</v>
      </c>
      <c r="AN16" s="32">
        <f>Balance!AN18</f>
        <v>35090</v>
      </c>
      <c r="AO16" s="32">
        <f>Balance!AO18</f>
        <v>0</v>
      </c>
      <c r="AP16" s="32">
        <f>Balance!AP18</f>
        <v>0</v>
      </c>
      <c r="AQ16" s="32">
        <f>Balance!AQ18</f>
        <v>0</v>
      </c>
      <c r="AR16" s="32">
        <f>Balance!AR18</f>
        <v>0</v>
      </c>
      <c r="AS16" s="32">
        <f>Balance!AS18</f>
        <v>0</v>
      </c>
      <c r="AT16" s="32">
        <f>Balance!AT18</f>
        <v>0</v>
      </c>
      <c r="AU16" s="32">
        <f>Balance!AU18</f>
        <v>0</v>
      </c>
      <c r="AV16" s="32">
        <f>Balance!AV18</f>
        <v>0</v>
      </c>
      <c r="AW16" s="32">
        <f>Balance!AW18</f>
        <v>0</v>
      </c>
      <c r="AX16" s="32">
        <f>Balance!AX18</f>
        <v>0</v>
      </c>
      <c r="AY16" s="32">
        <f>Balance!AY18</f>
        <v>0</v>
      </c>
      <c r="AZ16" s="32">
        <f>Balance!AZ18</f>
        <v>1566</v>
      </c>
      <c r="BA16" s="32">
        <f>Balance!BA18</f>
        <v>570</v>
      </c>
      <c r="BB16" s="32">
        <f>Balance!BB18</f>
        <v>0</v>
      </c>
      <c r="BC16" s="32">
        <f>Balance!BC18</f>
        <v>0</v>
      </c>
      <c r="BD16" s="32">
        <f>Balance!BD18</f>
        <v>17561</v>
      </c>
      <c r="BE16" s="32">
        <f>Balance!BE18</f>
        <v>0</v>
      </c>
      <c r="BF16" s="32">
        <f>Balance!BF18</f>
        <v>18897</v>
      </c>
      <c r="BG16" s="32">
        <f>Balance!BG18</f>
        <v>0</v>
      </c>
      <c r="BH16" s="32">
        <f>Balance!BH18</f>
        <v>0</v>
      </c>
      <c r="BI16" s="32">
        <f>Balance!BI18</f>
        <v>50</v>
      </c>
      <c r="BJ16" s="32">
        <f>Balance!BJ18</f>
        <v>0</v>
      </c>
      <c r="BK16" s="32">
        <f>Balance!BK18</f>
        <v>47919</v>
      </c>
      <c r="BL16" s="32">
        <f>Balance!BL18</f>
        <v>0</v>
      </c>
      <c r="BM16" s="32">
        <f>Balance!BM18</f>
        <v>0</v>
      </c>
      <c r="BN16" s="32">
        <f>Balance!BN18</f>
        <v>0</v>
      </c>
      <c r="BO16" s="32">
        <f>Balance!BO18</f>
        <v>0</v>
      </c>
      <c r="BP16" s="202">
        <f>Balance!BP18</f>
        <v>0</v>
      </c>
      <c r="BQ16" s="32">
        <f>Balance!BQ18</f>
        <v>0</v>
      </c>
      <c r="BR16" s="32">
        <f>Balance!BR18</f>
        <v>0</v>
      </c>
      <c r="BS16" s="32">
        <f>Balance!BS18</f>
        <v>0</v>
      </c>
      <c r="BT16" s="32">
        <f>Balance!BT18</f>
        <v>0</v>
      </c>
      <c r="BU16" s="202">
        <f>Balance!BU18</f>
        <v>0</v>
      </c>
      <c r="BV16" s="32">
        <f>Balance!BV18</f>
        <v>0</v>
      </c>
      <c r="BW16" s="32">
        <f>Balance!BW18</f>
        <v>0</v>
      </c>
      <c r="BX16" s="32">
        <f>Balance!BX18</f>
        <v>0</v>
      </c>
      <c r="BY16" s="32">
        <f>Balance!BY18</f>
        <v>0</v>
      </c>
      <c r="BZ16" s="32">
        <f>Balance!BZ18</f>
        <v>0</v>
      </c>
      <c r="CA16" s="32">
        <f>Balance!CA18</f>
        <v>0</v>
      </c>
      <c r="CB16" s="32">
        <f>Balance!CB18</f>
        <v>0</v>
      </c>
      <c r="CC16" s="32">
        <f>Balance!CC18</f>
        <v>0</v>
      </c>
      <c r="CD16" s="32">
        <f>Balance!CD18</f>
        <v>0</v>
      </c>
      <c r="CE16" s="32">
        <f>Balance!CE18</f>
        <v>0</v>
      </c>
      <c r="CF16" s="32">
        <f>Balance!CF18</f>
        <v>0</v>
      </c>
      <c r="CG16" s="32">
        <f>Balance!CG18</f>
        <v>0</v>
      </c>
      <c r="CH16" s="32">
        <f>Balance!CH18</f>
        <v>0</v>
      </c>
      <c r="CI16" s="32">
        <f>Balance!CI18</f>
        <v>0</v>
      </c>
      <c r="CJ16" s="32">
        <f>Balance!CJ18</f>
        <v>0</v>
      </c>
      <c r="CK16" s="32">
        <f>Balance!CK18</f>
        <v>0</v>
      </c>
      <c r="CL16" s="32">
        <f>Balance!CL18</f>
        <v>0</v>
      </c>
      <c r="CM16" s="32">
        <f>Balance!CM18</f>
        <v>0</v>
      </c>
      <c r="CN16" s="32">
        <f>Balance!CN18</f>
        <v>0</v>
      </c>
      <c r="CO16" s="32">
        <f>Balance!CO18</f>
        <v>0</v>
      </c>
      <c r="CP16" s="32">
        <f>Balance!CP18</f>
        <v>0</v>
      </c>
      <c r="CQ16" s="32">
        <f>Balance!CQ18</f>
        <v>0</v>
      </c>
      <c r="CR16" s="32">
        <f>Balance!CR18</f>
        <v>0</v>
      </c>
      <c r="CS16" s="32">
        <f>Balance!CS18</f>
        <v>0</v>
      </c>
      <c r="CT16" s="32">
        <f>Balance!CT18</f>
        <v>0</v>
      </c>
      <c r="CU16" s="32">
        <f>Balance!CU18</f>
        <v>0</v>
      </c>
      <c r="CV16" s="32">
        <f>Balance!CV18</f>
        <v>0</v>
      </c>
      <c r="CW16" s="32">
        <f>Balance!CW18</f>
        <v>0</v>
      </c>
      <c r="CX16" s="32">
        <f>Balance!CX18</f>
        <v>0</v>
      </c>
      <c r="CY16" s="32">
        <f>Balance!CY18</f>
        <v>0</v>
      </c>
      <c r="CZ16" s="32">
        <f>Balance!CZ18</f>
        <v>0</v>
      </c>
      <c r="DA16" s="32">
        <f>Balance!DA18</f>
        <v>0</v>
      </c>
      <c r="DB16" s="32">
        <f>Balance!DB18</f>
        <v>0</v>
      </c>
      <c r="DC16" s="32">
        <f>Balance!DC18</f>
        <v>0</v>
      </c>
      <c r="DD16" s="32">
        <f>Balance!DD18</f>
        <v>0</v>
      </c>
      <c r="DE16" s="32">
        <f>Balance!DE18</f>
        <v>0</v>
      </c>
      <c r="DF16" s="32">
        <f>Balance!DF18</f>
        <v>0</v>
      </c>
      <c r="DG16" s="32">
        <f>Balance!DG18</f>
        <v>0</v>
      </c>
      <c r="DH16" s="32">
        <f>Balance!DH18</f>
        <v>0</v>
      </c>
      <c r="DI16" s="32">
        <f>Balance!DI18</f>
        <v>0</v>
      </c>
      <c r="DJ16" s="32">
        <f>Balance!DJ18</f>
        <v>0</v>
      </c>
      <c r="DK16" s="32">
        <f>Balance!DK18</f>
        <v>0</v>
      </c>
      <c r="DL16" s="32">
        <f>Balance!DL18</f>
        <v>0</v>
      </c>
      <c r="DM16" s="32">
        <f>Balance!DM18</f>
        <v>0</v>
      </c>
      <c r="DN16" s="32">
        <f>Balance!DN18</f>
        <v>0</v>
      </c>
      <c r="DO16" s="32">
        <f>Balance!DO18</f>
        <v>0</v>
      </c>
      <c r="DP16" s="32">
        <f>Balance!DP18</f>
        <v>0</v>
      </c>
      <c r="DQ16" s="32">
        <f>Balance!DQ18</f>
        <v>0</v>
      </c>
      <c r="DR16" s="32">
        <f>Balance!DR18</f>
        <v>0</v>
      </c>
      <c r="DS16" s="32">
        <f>Balance!DS18</f>
        <v>0</v>
      </c>
      <c r="DT16" s="32">
        <f>Balance!DT18</f>
        <v>0</v>
      </c>
      <c r="DU16" s="32">
        <f>Balance!DU18</f>
        <v>0</v>
      </c>
      <c r="DV16" s="32">
        <f>Balance!DV18</f>
        <v>0</v>
      </c>
      <c r="DW16" s="32">
        <f>Balance!DW18</f>
        <v>0</v>
      </c>
      <c r="DX16" s="32">
        <f>Balance!DX18</f>
        <v>0</v>
      </c>
      <c r="DY16" s="32">
        <f>Balance!DY18</f>
        <v>0</v>
      </c>
      <c r="DZ16" s="32">
        <f>Balance!DZ18</f>
        <v>0</v>
      </c>
      <c r="EA16" s="32">
        <f>Balance!EA18</f>
        <v>0</v>
      </c>
      <c r="EB16" s="32">
        <f>Balance!EB18</f>
        <v>0</v>
      </c>
      <c r="EC16" s="32">
        <f>Balance!EC18</f>
        <v>0</v>
      </c>
      <c r="ED16" s="32">
        <f>Balance!ED18</f>
        <v>0</v>
      </c>
      <c r="EE16" s="32">
        <f>Balance!EE18</f>
        <v>0</v>
      </c>
      <c r="EF16" s="32">
        <f>Balance!EF18</f>
        <v>0</v>
      </c>
      <c r="EG16" s="32">
        <f>Balance!EG18</f>
        <v>0</v>
      </c>
      <c r="EH16" s="32">
        <f>Balance!EH18</f>
        <v>0</v>
      </c>
      <c r="EI16" s="32">
        <f>Balance!EI18</f>
        <v>0</v>
      </c>
      <c r="EJ16" s="32">
        <f>Balance!EJ18</f>
        <v>0</v>
      </c>
      <c r="EK16" s="32">
        <f>Balance!EK18</f>
        <v>0</v>
      </c>
      <c r="EL16" s="32">
        <f>Balance!EL18</f>
        <v>0</v>
      </c>
      <c r="EM16" s="32">
        <f>Balance!EM18</f>
        <v>0</v>
      </c>
      <c r="EN16" s="32">
        <f>Balance!EN18</f>
        <v>0</v>
      </c>
      <c r="EO16" s="32">
        <f>Balance!EO18</f>
        <v>0</v>
      </c>
      <c r="EP16" s="32">
        <f>Balance!EP18</f>
        <v>0</v>
      </c>
      <c r="EQ16" s="32">
        <f>Balance!EQ18</f>
        <v>0</v>
      </c>
      <c r="ER16" s="32">
        <f>Balance!ER18</f>
        <v>0</v>
      </c>
      <c r="ES16" s="32">
        <f>Balance!ES18</f>
        <v>0</v>
      </c>
      <c r="ET16" s="32">
        <f>Balance!ET18</f>
        <v>0</v>
      </c>
      <c r="EU16" s="32">
        <f>Balance!EU18</f>
        <v>0</v>
      </c>
      <c r="EV16" s="32">
        <f>Balance!EV18</f>
        <v>0</v>
      </c>
      <c r="EW16" s="32">
        <f>Balance!EW18</f>
        <v>0</v>
      </c>
      <c r="EX16" s="32">
        <f>Balance!EX18</f>
        <v>0</v>
      </c>
      <c r="EY16" s="32">
        <f>Balance!EY18</f>
        <v>0</v>
      </c>
      <c r="EZ16" s="32">
        <f>Balance!EZ18</f>
        <v>0</v>
      </c>
      <c r="FA16" s="32">
        <f>Balance!FA18</f>
        <v>0</v>
      </c>
      <c r="FB16" s="32">
        <f>Balance!FB18</f>
        <v>0</v>
      </c>
      <c r="FC16" s="32">
        <f>Balance!FC18</f>
        <v>0</v>
      </c>
      <c r="FD16" s="32">
        <f>Balance!FD18</f>
        <v>0</v>
      </c>
      <c r="FE16" s="32">
        <f>Balance!FE18</f>
        <v>0</v>
      </c>
      <c r="FF16" s="32">
        <f>Balance!FF18</f>
        <v>0</v>
      </c>
      <c r="FG16" s="32">
        <f>Balance!FG18</f>
        <v>0</v>
      </c>
      <c r="FH16" s="32">
        <f>Balance!FH18</f>
        <v>0</v>
      </c>
      <c r="FI16" s="32">
        <f>Balance!FI18</f>
        <v>0</v>
      </c>
      <c r="FJ16" s="32">
        <f>Balance!FJ18</f>
        <v>0</v>
      </c>
      <c r="FK16" s="32">
        <f>Balance!FK18</f>
        <v>0</v>
      </c>
      <c r="FL16" s="32">
        <f>Balance!FL18</f>
        <v>0</v>
      </c>
      <c r="FM16" s="32">
        <f>Balance!FM18</f>
        <v>0</v>
      </c>
      <c r="FN16" s="32">
        <f>Balance!FN18</f>
        <v>0</v>
      </c>
      <c r="FO16" s="32">
        <f>Balance!FO18</f>
        <v>0</v>
      </c>
      <c r="FP16" s="32">
        <f>Balance!FP18</f>
        <v>0</v>
      </c>
      <c r="FQ16" s="32">
        <f>Balance!FQ18</f>
        <v>0</v>
      </c>
      <c r="FR16" s="32">
        <f>Balance!FR18</f>
        <v>0</v>
      </c>
      <c r="FS16" s="32">
        <f>Balance!FS18</f>
        <v>0</v>
      </c>
      <c r="FT16" s="32">
        <f>Balance!FT18</f>
        <v>0</v>
      </c>
      <c r="FU16" s="32">
        <f>Balance!FU18</f>
        <v>0</v>
      </c>
      <c r="FV16" s="32">
        <f>Balance!FV18</f>
        <v>0</v>
      </c>
      <c r="FW16" s="32">
        <f>Balance!FW18</f>
        <v>0</v>
      </c>
      <c r="FX16" s="32">
        <f>Balance!FX18</f>
        <v>0</v>
      </c>
      <c r="FY16" s="32">
        <f>Balance!FY18</f>
        <v>0</v>
      </c>
      <c r="FZ16" s="32">
        <f>Balance!FZ18</f>
        <v>0</v>
      </c>
      <c r="GA16" s="32">
        <f>Balance!GA18</f>
        <v>0</v>
      </c>
      <c r="GB16" s="32">
        <f>Balance!GB18</f>
        <v>0</v>
      </c>
      <c r="GC16" s="32">
        <f>Balance!GC18</f>
        <v>0</v>
      </c>
      <c r="GD16" s="32">
        <f>Balance!GD18</f>
        <v>0</v>
      </c>
      <c r="GE16" s="32">
        <f>Balance!GE18</f>
        <v>0</v>
      </c>
      <c r="GF16" s="32">
        <f>Balance!GF18</f>
        <v>0</v>
      </c>
      <c r="GG16" s="32">
        <f>Balance!GG18</f>
        <v>0</v>
      </c>
      <c r="GH16" s="32">
        <f>Balance!GH18</f>
        <v>0</v>
      </c>
      <c r="GI16" s="32">
        <f>Balance!GI18</f>
        <v>0</v>
      </c>
      <c r="GJ16" s="32">
        <f>Balance!GJ18</f>
        <v>0</v>
      </c>
      <c r="GK16" s="32">
        <f>Balance!GK18</f>
        <v>0</v>
      </c>
      <c r="GL16" s="32">
        <f>Balance!GL18</f>
        <v>0</v>
      </c>
      <c r="GM16" s="32">
        <f>Balance!GM18</f>
        <v>0</v>
      </c>
      <c r="GN16" s="32">
        <f>Balance!GN18</f>
        <v>0</v>
      </c>
      <c r="GO16" s="32">
        <f>Balance!GO18</f>
        <v>0</v>
      </c>
      <c r="GP16" s="32">
        <f>Balance!GP18</f>
        <v>0</v>
      </c>
      <c r="GQ16" s="32">
        <f>Balance!GQ18</f>
        <v>0</v>
      </c>
      <c r="GR16" s="32">
        <f>Balance!GR18</f>
        <v>0</v>
      </c>
      <c r="GS16" s="32">
        <f>Balance!GS18</f>
        <v>0</v>
      </c>
      <c r="GT16" s="32">
        <f>Balance!GT18</f>
        <v>0</v>
      </c>
      <c r="GU16" s="32">
        <f>Balance!GU18</f>
        <v>0</v>
      </c>
      <c r="GV16" s="32">
        <f>Balance!GV18</f>
        <v>0</v>
      </c>
      <c r="GW16" s="32">
        <f>Balance!GW18</f>
        <v>0</v>
      </c>
      <c r="GX16" s="32">
        <f>Balance!GX18</f>
        <v>0</v>
      </c>
      <c r="GY16" s="32">
        <f>Balance!GY18</f>
        <v>0</v>
      </c>
      <c r="GZ16" s="32">
        <f>Balance!GZ18</f>
        <v>0</v>
      </c>
      <c r="HA16" s="32">
        <f>Balance!HA18</f>
        <v>0</v>
      </c>
      <c r="HB16" s="32">
        <f>Balance!HB18</f>
        <v>0</v>
      </c>
      <c r="HC16" s="32">
        <f>Balance!HC18</f>
        <v>0</v>
      </c>
      <c r="HD16" s="32">
        <f>Balance!HD18</f>
        <v>0</v>
      </c>
      <c r="HE16" s="32">
        <f>Balance!HE18</f>
        <v>0</v>
      </c>
      <c r="HF16" s="32">
        <f>Balance!HF18</f>
        <v>0</v>
      </c>
      <c r="HG16" s="32">
        <f>Balance!HG18</f>
        <v>0</v>
      </c>
      <c r="HH16" s="32">
        <f>Balance!HH18</f>
        <v>0</v>
      </c>
      <c r="HI16" s="32">
        <f>Balance!HI18</f>
        <v>0</v>
      </c>
      <c r="HJ16" s="32">
        <f>Balance!HJ18</f>
        <v>0</v>
      </c>
      <c r="HK16" s="32">
        <f>Balance!HK18</f>
        <v>0</v>
      </c>
      <c r="HL16" s="32">
        <f>Balance!HL18</f>
        <v>0</v>
      </c>
      <c r="HM16" s="32">
        <f>Balance!HM18</f>
        <v>0</v>
      </c>
      <c r="HN16" s="32">
        <f>Balance!HN18</f>
        <v>0</v>
      </c>
      <c r="HO16" s="32">
        <f>Balance!HO18</f>
        <v>0</v>
      </c>
      <c r="HP16" s="32">
        <f>Balance!HP18</f>
        <v>0</v>
      </c>
      <c r="HQ16" s="32">
        <f>Balance!HQ18</f>
        <v>0</v>
      </c>
      <c r="HR16" s="32">
        <f>Balance!HR18</f>
        <v>0</v>
      </c>
      <c r="HS16" s="32">
        <f>Balance!HS18</f>
        <v>0</v>
      </c>
      <c r="HT16" s="32">
        <f>Balance!HT18</f>
        <v>0</v>
      </c>
      <c r="HU16" s="32">
        <f>Balance!HU18</f>
        <v>0</v>
      </c>
      <c r="HV16" s="32">
        <f>Balance!HV18</f>
        <v>0</v>
      </c>
      <c r="HW16" s="32">
        <f>Balance!HW18</f>
        <v>0</v>
      </c>
      <c r="HX16" s="32">
        <f>Balance!HX18</f>
        <v>0</v>
      </c>
      <c r="HY16" s="32">
        <f>Balance!HY18</f>
        <v>0</v>
      </c>
      <c r="HZ16" s="32">
        <f>Balance!HZ18</f>
        <v>0</v>
      </c>
      <c r="IA16" s="32">
        <f>Balance!IA18</f>
        <v>0</v>
      </c>
      <c r="IB16" s="32">
        <f>Balance!IB18</f>
        <v>0</v>
      </c>
      <c r="IC16" s="32">
        <f>Balance!IC18</f>
        <v>0</v>
      </c>
      <c r="ID16" s="32">
        <f>Balance!ID18</f>
        <v>0</v>
      </c>
      <c r="IE16" s="32">
        <f>Balance!IE18</f>
        <v>0</v>
      </c>
      <c r="IF16" s="32">
        <f>Balance!IF18</f>
        <v>0</v>
      </c>
      <c r="IG16" s="32">
        <f>Balance!IG18</f>
        <v>0</v>
      </c>
      <c r="IH16" s="32">
        <f>Balance!IH18</f>
        <v>0</v>
      </c>
      <c r="II16" s="32">
        <f>Balance!II18</f>
        <v>0</v>
      </c>
      <c r="IJ16" s="32">
        <f>Balance!IJ18</f>
        <v>0</v>
      </c>
      <c r="IK16" s="32">
        <f>Balance!IK18</f>
        <v>0</v>
      </c>
      <c r="IL16" s="32">
        <f>Balance!IL18</f>
        <v>0</v>
      </c>
      <c r="IM16" s="32">
        <f>Balance!IM18</f>
        <v>0</v>
      </c>
      <c r="IN16" s="32">
        <f>Balance!IN18</f>
        <v>0</v>
      </c>
      <c r="IO16" s="32">
        <f>Balance!IO18</f>
        <v>0</v>
      </c>
      <c r="IP16" s="32">
        <f>Balance!IP18</f>
        <v>0</v>
      </c>
      <c r="IQ16" s="32">
        <f>Balance!IQ18</f>
        <v>0</v>
      </c>
      <c r="IR16" s="32">
        <f>Balance!IR18</f>
        <v>0</v>
      </c>
      <c r="IS16" s="32">
        <f>Balance!IS18</f>
        <v>0</v>
      </c>
      <c r="IT16" s="32">
        <f>Balance!IT18</f>
        <v>0</v>
      </c>
      <c r="IU16" s="32">
        <f>Balance!IU18</f>
        <v>0</v>
      </c>
      <c r="IV16" s="32">
        <f>Balance!IV18</f>
        <v>0</v>
      </c>
      <c r="IW16" s="32">
        <f>Balance!IW18</f>
        <v>0</v>
      </c>
      <c r="IX16" s="32">
        <f>Balance!IX18</f>
        <v>0</v>
      </c>
      <c r="IY16" s="32">
        <f>Balance!IY18</f>
        <v>0</v>
      </c>
      <c r="IZ16" s="32">
        <f>Balance!IZ18</f>
        <v>0</v>
      </c>
      <c r="JA16" s="32">
        <f>Balance!JA18</f>
        <v>0</v>
      </c>
      <c r="JB16" s="32">
        <f>Balance!JB18</f>
        <v>0</v>
      </c>
      <c r="JC16" s="32">
        <f>Balance!JC18</f>
        <v>0</v>
      </c>
      <c r="JD16" s="32">
        <f>Balance!JD18</f>
        <v>0</v>
      </c>
      <c r="JE16" s="32">
        <f>Balance!JE18</f>
        <v>0</v>
      </c>
      <c r="JF16" s="32">
        <f>Balance!JF18</f>
        <v>0</v>
      </c>
      <c r="JG16" s="32">
        <f>Balance!JG18</f>
        <v>0</v>
      </c>
      <c r="JH16" s="32">
        <f>Balance!JH18</f>
        <v>0</v>
      </c>
      <c r="JI16" s="32">
        <f>Balance!JI18</f>
        <v>0</v>
      </c>
      <c r="JJ16" s="32">
        <f>Balance!JJ18</f>
        <v>0</v>
      </c>
      <c r="JK16" s="32">
        <f>Balance!JK18</f>
        <v>0</v>
      </c>
      <c r="JL16" s="32">
        <f>Balance!JL18</f>
        <v>0</v>
      </c>
      <c r="JM16" s="32">
        <f>Balance!JM18</f>
        <v>0</v>
      </c>
      <c r="JN16" s="32">
        <f>Balance!JN18</f>
        <v>0</v>
      </c>
      <c r="JO16" s="32">
        <f>Balance!JO18</f>
        <v>0</v>
      </c>
      <c r="JP16" s="32">
        <f>Balance!JP18</f>
        <v>0</v>
      </c>
      <c r="JQ16" s="32">
        <f>Balance!JQ18</f>
        <v>0</v>
      </c>
      <c r="JR16" s="32">
        <f>Balance!JR18</f>
        <v>0</v>
      </c>
      <c r="JS16" s="32">
        <f>Balance!JS18</f>
        <v>0</v>
      </c>
      <c r="JT16" s="32">
        <f>Balance!JT18</f>
        <v>0</v>
      </c>
      <c r="JU16" s="32">
        <f>Balance!JU18</f>
        <v>0</v>
      </c>
      <c r="JV16" s="32">
        <f>Balance!JV18</f>
        <v>0</v>
      </c>
      <c r="JW16" s="32">
        <f>Balance!JW18</f>
        <v>0</v>
      </c>
      <c r="JX16" s="32">
        <f>Balance!JX18</f>
        <v>0</v>
      </c>
      <c r="JY16" s="32">
        <f>Balance!JY18</f>
        <v>0</v>
      </c>
      <c r="JZ16" s="32">
        <f>Balance!JZ18</f>
        <v>0</v>
      </c>
      <c r="KA16" s="32">
        <f>Balance!KA18</f>
        <v>0</v>
      </c>
      <c r="KB16" s="32">
        <f>Balance!KB18</f>
        <v>0</v>
      </c>
      <c r="KC16" s="32">
        <f>Balance!KC18</f>
        <v>0</v>
      </c>
      <c r="KD16" s="32">
        <f>Balance!KD18</f>
        <v>0</v>
      </c>
      <c r="KE16" s="32">
        <f>Balance!KE18</f>
        <v>0</v>
      </c>
      <c r="KF16" s="32">
        <f>Balance!KF18</f>
        <v>0</v>
      </c>
      <c r="KG16" s="32">
        <f>Balance!KG18</f>
        <v>0</v>
      </c>
    </row>
    <row r="17" spans="1:365" s="1" customFormat="1" ht="16" hidden="1" thickBot="1">
      <c r="A17" s="192"/>
      <c r="B17" s="43" t="s">
        <v>141</v>
      </c>
      <c r="C17" s="43">
        <v>800</v>
      </c>
      <c r="D17" s="49">
        <f t="shared" si="0"/>
        <v>52531.842218985257</v>
      </c>
      <c r="E17" s="36">
        <f>Balance!E19</f>
        <v>0</v>
      </c>
      <c r="F17" s="36">
        <f>Balance!F19</f>
        <v>84</v>
      </c>
      <c r="G17" s="36">
        <f>Balance!G19</f>
        <v>1439</v>
      </c>
      <c r="H17" s="36">
        <f>Balance!H19</f>
        <v>589</v>
      </c>
      <c r="I17" s="36">
        <f>Balance!I19</f>
        <v>7463</v>
      </c>
      <c r="J17" s="36">
        <f>Balance!J19</f>
        <v>7620</v>
      </c>
      <c r="K17" s="36">
        <f>Balance!K19</f>
        <v>4802</v>
      </c>
      <c r="L17" s="36">
        <f>Balance!L19</f>
        <v>732</v>
      </c>
      <c r="M17" s="36">
        <f>Balance!M19</f>
        <v>692</v>
      </c>
      <c r="N17" s="36">
        <f>Balance!N19</f>
        <v>5578</v>
      </c>
      <c r="O17" s="36">
        <f>Balance!O19</f>
        <v>874</v>
      </c>
      <c r="P17" s="36">
        <f>Balance!P19</f>
        <v>983</v>
      </c>
      <c r="Q17" s="36">
        <f>Balance!Q19</f>
        <v>757</v>
      </c>
      <c r="R17" s="36">
        <f>Balance!R19</f>
        <v>102</v>
      </c>
      <c r="S17" s="36">
        <f>Balance!S19</f>
        <v>114</v>
      </c>
      <c r="T17" s="36">
        <f>Balance!T19</f>
        <v>96</v>
      </c>
      <c r="U17" s="36">
        <f>Balance!U19</f>
        <v>90</v>
      </c>
      <c r="V17" s="36">
        <f>Balance!V19</f>
        <v>1103</v>
      </c>
      <c r="W17" s="36">
        <f>Balance!W19</f>
        <v>275</v>
      </c>
      <c r="X17" s="36">
        <f>Balance!X19</f>
        <v>92</v>
      </c>
      <c r="Y17" s="36">
        <f>Balance!Y19</f>
        <v>93</v>
      </c>
      <c r="Z17" s="36">
        <f>Balance!Z19</f>
        <v>127</v>
      </c>
      <c r="AA17" s="36">
        <f>Balance!AA19</f>
        <v>103</v>
      </c>
      <c r="AB17" s="36">
        <f>Balance!AB19</f>
        <v>773</v>
      </c>
      <c r="AC17" s="36">
        <f>Balance!AC19</f>
        <v>168</v>
      </c>
      <c r="AD17" s="36">
        <f>Balance!AD19</f>
        <v>113</v>
      </c>
      <c r="AE17" s="36">
        <f>Balance!AE19</f>
        <v>106</v>
      </c>
      <c r="AF17" s="36">
        <f>Balance!AF19</f>
        <v>123</v>
      </c>
      <c r="AG17" s="36">
        <f>Balance!AG19</f>
        <v>115</v>
      </c>
      <c r="AH17" s="36">
        <f>Balance!AH19</f>
        <v>111</v>
      </c>
      <c r="AI17" s="36">
        <f>Balance!AI19</f>
        <v>119</v>
      </c>
      <c r="AJ17" s="36">
        <f>Balance!AJ19</f>
        <v>114</v>
      </c>
      <c r="AK17" s="36">
        <f>Balance!AK19</f>
        <v>117</v>
      </c>
      <c r="AL17" s="36">
        <f>Balance!AL19</f>
        <v>259</v>
      </c>
      <c r="AM17" s="36">
        <f>Balance!AM19</f>
        <v>516</v>
      </c>
      <c r="AN17" s="36">
        <f>Balance!AN19</f>
        <v>661</v>
      </c>
      <c r="AO17" s="36">
        <f>Balance!AO19</f>
        <v>0</v>
      </c>
      <c r="AP17" s="36">
        <f>Balance!AP19</f>
        <v>170</v>
      </c>
      <c r="AQ17" s="36">
        <f>Balance!AQ19</f>
        <v>331</v>
      </c>
      <c r="AR17" s="36">
        <f>Balance!AR19</f>
        <v>200</v>
      </c>
      <c r="AS17" s="36">
        <f>Balance!AS19</f>
        <v>195</v>
      </c>
      <c r="AT17" s="36">
        <f>Balance!AT19</f>
        <v>420</v>
      </c>
      <c r="AU17" s="36">
        <f>Balance!AU19</f>
        <v>250</v>
      </c>
      <c r="AV17" s="36">
        <f>Balance!AV19</f>
        <v>5170</v>
      </c>
      <c r="AW17" s="36">
        <f>Balance!AW19</f>
        <v>363</v>
      </c>
      <c r="AX17" s="36">
        <f>Balance!AX19</f>
        <v>211</v>
      </c>
      <c r="AY17" s="36">
        <f>Balance!AY19</f>
        <v>305</v>
      </c>
      <c r="AZ17" s="36">
        <f>Balance!AZ19</f>
        <v>3295</v>
      </c>
      <c r="BA17" s="36">
        <f>Balance!BA19</f>
        <v>537</v>
      </c>
      <c r="BB17" s="36">
        <f>Balance!BB19</f>
        <v>509</v>
      </c>
      <c r="BC17" s="36">
        <f>Balance!BC19</f>
        <v>221</v>
      </c>
      <c r="BD17" s="36">
        <f>Balance!BD19</f>
        <v>186</v>
      </c>
      <c r="BE17" s="36">
        <f>Balance!BE19</f>
        <v>169.88735561563664</v>
      </c>
      <c r="BF17" s="36">
        <f>Balance!BF19</f>
        <v>155.46336453876299</v>
      </c>
      <c r="BG17" s="36">
        <f>Balance!BG19</f>
        <v>157.49149883085215</v>
      </c>
      <c r="BH17" s="36">
        <f>Balance!BH19</f>
        <v>156</v>
      </c>
      <c r="BI17" s="36">
        <f>Balance!BI19</f>
        <v>1567</v>
      </c>
      <c r="BJ17" s="36">
        <f>Balance!BJ19</f>
        <v>261</v>
      </c>
      <c r="BK17" s="36">
        <f>Balance!BK19</f>
        <v>214</v>
      </c>
      <c r="BL17" s="36">
        <f>Balance!BL19</f>
        <v>170</v>
      </c>
      <c r="BM17" s="36">
        <f>Balance!BM19</f>
        <v>215</v>
      </c>
      <c r="BN17" s="36">
        <f>Balance!BN19</f>
        <v>142</v>
      </c>
      <c r="BO17" s="36">
        <f>Balance!BO19</f>
        <v>200</v>
      </c>
      <c r="BP17" s="203">
        <f>Balance!BP19</f>
        <v>1237</v>
      </c>
      <c r="BQ17" s="36">
        <f>Balance!BQ19</f>
        <v>0</v>
      </c>
      <c r="BR17" s="36">
        <f>Balance!BR19</f>
        <v>0</v>
      </c>
      <c r="BS17" s="36">
        <f>Balance!BS19</f>
        <v>0</v>
      </c>
      <c r="BT17" s="36">
        <f>Balance!BT19</f>
        <v>0</v>
      </c>
      <c r="BU17" s="203">
        <f>Balance!BU19</f>
        <v>0</v>
      </c>
      <c r="BV17" s="36">
        <f>Balance!BV19</f>
        <v>0</v>
      </c>
      <c r="BW17" s="36">
        <f>Balance!BW19</f>
        <v>0</v>
      </c>
      <c r="BX17" s="36">
        <f>Balance!BX19</f>
        <v>0</v>
      </c>
      <c r="BY17" s="36">
        <f>Balance!BY19</f>
        <v>0</v>
      </c>
      <c r="BZ17" s="36">
        <f>Balance!BZ19</f>
        <v>0</v>
      </c>
      <c r="CA17" s="36">
        <f>Balance!CA19</f>
        <v>0</v>
      </c>
      <c r="CB17" s="36">
        <f>Balance!CB19</f>
        <v>0</v>
      </c>
      <c r="CC17" s="36">
        <f>Balance!CC19</f>
        <v>0</v>
      </c>
      <c r="CD17" s="36">
        <f>Balance!CD19</f>
        <v>0</v>
      </c>
      <c r="CE17" s="36">
        <f>Balance!CE19</f>
        <v>0</v>
      </c>
      <c r="CF17" s="36">
        <f>Balance!CF19</f>
        <v>0</v>
      </c>
      <c r="CG17" s="36">
        <f>Balance!CG19</f>
        <v>0</v>
      </c>
      <c r="CH17" s="36">
        <f>Balance!CH19</f>
        <v>0</v>
      </c>
      <c r="CI17" s="36">
        <f>Balance!CI19</f>
        <v>0</v>
      </c>
      <c r="CJ17" s="36">
        <f>Balance!CJ19</f>
        <v>0</v>
      </c>
      <c r="CK17" s="36">
        <f>Balance!CK19</f>
        <v>0</v>
      </c>
      <c r="CL17" s="36">
        <f>Balance!CL19</f>
        <v>0</v>
      </c>
      <c r="CM17" s="36">
        <f>Balance!CM19</f>
        <v>0</v>
      </c>
      <c r="CN17" s="36">
        <f>Balance!CN19</f>
        <v>0</v>
      </c>
      <c r="CO17" s="36">
        <f>Balance!CO19</f>
        <v>0</v>
      </c>
      <c r="CP17" s="36">
        <f>Balance!CP19</f>
        <v>0</v>
      </c>
      <c r="CQ17" s="36">
        <f>Balance!CQ19</f>
        <v>0</v>
      </c>
      <c r="CR17" s="36">
        <f>Balance!CR19</f>
        <v>0</v>
      </c>
      <c r="CS17" s="36">
        <f>Balance!CS19</f>
        <v>0</v>
      </c>
      <c r="CT17" s="36">
        <f>Balance!CT19</f>
        <v>0</v>
      </c>
      <c r="CU17" s="36">
        <f>Balance!CU19</f>
        <v>0</v>
      </c>
      <c r="CV17" s="36">
        <f>Balance!CV19</f>
        <v>0</v>
      </c>
      <c r="CW17" s="36">
        <f>Balance!CW19</f>
        <v>0</v>
      </c>
      <c r="CX17" s="36">
        <f>Balance!CX19</f>
        <v>0</v>
      </c>
      <c r="CY17" s="36">
        <f>Balance!CY19</f>
        <v>0</v>
      </c>
      <c r="CZ17" s="36">
        <f>Balance!CZ19</f>
        <v>0</v>
      </c>
      <c r="DA17" s="36">
        <f>Balance!DA19</f>
        <v>0</v>
      </c>
      <c r="DB17" s="36">
        <f>Balance!DB19</f>
        <v>0</v>
      </c>
      <c r="DC17" s="36">
        <f>Balance!DC19</f>
        <v>0</v>
      </c>
      <c r="DD17" s="36">
        <f>Balance!DD19</f>
        <v>0</v>
      </c>
      <c r="DE17" s="36">
        <f>Balance!DE19</f>
        <v>0</v>
      </c>
      <c r="DF17" s="36">
        <f>Balance!DF19</f>
        <v>0</v>
      </c>
      <c r="DG17" s="36">
        <f>Balance!DG19</f>
        <v>0</v>
      </c>
      <c r="DH17" s="36">
        <f>Balance!DH19</f>
        <v>0</v>
      </c>
      <c r="DI17" s="36">
        <f>Balance!DI19</f>
        <v>0</v>
      </c>
      <c r="DJ17" s="36">
        <f>Balance!DJ19</f>
        <v>0</v>
      </c>
      <c r="DK17" s="36">
        <f>Balance!DK19</f>
        <v>0</v>
      </c>
      <c r="DL17" s="36">
        <f>Balance!DL19</f>
        <v>0</v>
      </c>
      <c r="DM17" s="36">
        <f>Balance!DM19</f>
        <v>0</v>
      </c>
      <c r="DN17" s="36">
        <f>Balance!DN19</f>
        <v>0</v>
      </c>
      <c r="DO17" s="36">
        <f>Balance!DO19</f>
        <v>0</v>
      </c>
      <c r="DP17" s="36">
        <f>Balance!DP19</f>
        <v>0</v>
      </c>
      <c r="DQ17" s="36">
        <f>Balance!DQ19</f>
        <v>0</v>
      </c>
      <c r="DR17" s="36">
        <f>Balance!DR19</f>
        <v>0</v>
      </c>
      <c r="DS17" s="36">
        <f>Balance!DS19</f>
        <v>0</v>
      </c>
      <c r="DT17" s="36">
        <f>Balance!DT19</f>
        <v>0</v>
      </c>
      <c r="DU17" s="36">
        <f>Balance!DU19</f>
        <v>0</v>
      </c>
      <c r="DV17" s="36">
        <f>Balance!DV19</f>
        <v>0</v>
      </c>
      <c r="DW17" s="36">
        <f>Balance!DW19</f>
        <v>0</v>
      </c>
      <c r="DX17" s="36">
        <f>Balance!DX19</f>
        <v>0</v>
      </c>
      <c r="DY17" s="36">
        <f>Balance!DY19</f>
        <v>0</v>
      </c>
      <c r="DZ17" s="36">
        <f>Balance!DZ19</f>
        <v>0</v>
      </c>
      <c r="EA17" s="36">
        <f>Balance!EA19</f>
        <v>0</v>
      </c>
      <c r="EB17" s="36">
        <f>Balance!EB19</f>
        <v>0</v>
      </c>
      <c r="EC17" s="36">
        <f>Balance!EC19</f>
        <v>0</v>
      </c>
      <c r="ED17" s="36">
        <f>Balance!ED19</f>
        <v>0</v>
      </c>
      <c r="EE17" s="36">
        <f>Balance!EE19</f>
        <v>0</v>
      </c>
      <c r="EF17" s="36">
        <f>Balance!EF19</f>
        <v>0</v>
      </c>
      <c r="EG17" s="36">
        <f>Balance!EG19</f>
        <v>0</v>
      </c>
      <c r="EH17" s="36">
        <f>Balance!EH19</f>
        <v>0</v>
      </c>
      <c r="EI17" s="36">
        <f>Balance!EI19</f>
        <v>0</v>
      </c>
      <c r="EJ17" s="36">
        <f>Balance!EJ19</f>
        <v>0</v>
      </c>
      <c r="EK17" s="36">
        <f>Balance!EK19</f>
        <v>0</v>
      </c>
      <c r="EL17" s="36">
        <f>Balance!EL19</f>
        <v>0</v>
      </c>
      <c r="EM17" s="36">
        <f>Balance!EM19</f>
        <v>0</v>
      </c>
      <c r="EN17" s="36">
        <f>Balance!EN19</f>
        <v>0</v>
      </c>
      <c r="EO17" s="36">
        <f>Balance!EO19</f>
        <v>0</v>
      </c>
      <c r="EP17" s="36">
        <f>Balance!EP19</f>
        <v>0</v>
      </c>
      <c r="EQ17" s="36">
        <f>Balance!EQ19</f>
        <v>0</v>
      </c>
      <c r="ER17" s="36">
        <f>Balance!ER19</f>
        <v>0</v>
      </c>
      <c r="ES17" s="36">
        <f>Balance!ES19</f>
        <v>0</v>
      </c>
      <c r="ET17" s="36">
        <f>Balance!ET19</f>
        <v>0</v>
      </c>
      <c r="EU17" s="36">
        <f>Balance!EU19</f>
        <v>0</v>
      </c>
      <c r="EV17" s="36">
        <f>Balance!EV19</f>
        <v>0</v>
      </c>
      <c r="EW17" s="36">
        <f>Balance!EW19</f>
        <v>0</v>
      </c>
      <c r="EX17" s="36">
        <f>Balance!EX19</f>
        <v>0</v>
      </c>
      <c r="EY17" s="36">
        <f>Balance!EY19</f>
        <v>0</v>
      </c>
      <c r="EZ17" s="36">
        <f>Balance!EZ19</f>
        <v>0</v>
      </c>
      <c r="FA17" s="36">
        <f>Balance!FA19</f>
        <v>0</v>
      </c>
      <c r="FB17" s="36">
        <f>Balance!FB19</f>
        <v>0</v>
      </c>
      <c r="FC17" s="36">
        <f>Balance!FC19</f>
        <v>0</v>
      </c>
      <c r="FD17" s="36">
        <f>Balance!FD19</f>
        <v>0</v>
      </c>
      <c r="FE17" s="36">
        <f>Balance!FE19</f>
        <v>0</v>
      </c>
      <c r="FF17" s="36">
        <f>Balance!FF19</f>
        <v>0</v>
      </c>
      <c r="FG17" s="36">
        <f>Balance!FG19</f>
        <v>0</v>
      </c>
      <c r="FH17" s="36">
        <f>Balance!FH19</f>
        <v>0</v>
      </c>
      <c r="FI17" s="36">
        <f>Balance!FI19</f>
        <v>0</v>
      </c>
      <c r="FJ17" s="36">
        <f>Balance!FJ19</f>
        <v>0</v>
      </c>
      <c r="FK17" s="36">
        <f>Balance!FK19</f>
        <v>0</v>
      </c>
      <c r="FL17" s="36">
        <f>Balance!FL19</f>
        <v>0</v>
      </c>
      <c r="FM17" s="36">
        <f>Balance!FM19</f>
        <v>0</v>
      </c>
      <c r="FN17" s="36">
        <f>Balance!FN19</f>
        <v>0</v>
      </c>
      <c r="FO17" s="36">
        <f>Balance!FO19</f>
        <v>0</v>
      </c>
      <c r="FP17" s="36">
        <f>Balance!FP19</f>
        <v>0</v>
      </c>
      <c r="FQ17" s="36">
        <f>Balance!FQ19</f>
        <v>0</v>
      </c>
      <c r="FR17" s="36">
        <f>Balance!FR19</f>
        <v>0</v>
      </c>
      <c r="FS17" s="36">
        <f>Balance!FS19</f>
        <v>0</v>
      </c>
      <c r="FT17" s="36">
        <f>Balance!FT19</f>
        <v>0</v>
      </c>
      <c r="FU17" s="36">
        <f>Balance!FU19</f>
        <v>0</v>
      </c>
      <c r="FV17" s="36">
        <f>Balance!FV19</f>
        <v>0</v>
      </c>
      <c r="FW17" s="36">
        <f>Balance!FW19</f>
        <v>0</v>
      </c>
      <c r="FX17" s="36">
        <f>Balance!FX19</f>
        <v>0</v>
      </c>
      <c r="FY17" s="36">
        <f>Balance!FY19</f>
        <v>0</v>
      </c>
      <c r="FZ17" s="36">
        <f>Balance!FZ19</f>
        <v>0</v>
      </c>
      <c r="GA17" s="36">
        <f>Balance!GA19</f>
        <v>0</v>
      </c>
      <c r="GB17" s="36">
        <f>Balance!GB19</f>
        <v>0</v>
      </c>
      <c r="GC17" s="36">
        <f>Balance!GC19</f>
        <v>0</v>
      </c>
      <c r="GD17" s="36">
        <f>Balance!GD19</f>
        <v>0</v>
      </c>
      <c r="GE17" s="36">
        <f>Balance!GE19</f>
        <v>0</v>
      </c>
      <c r="GF17" s="36">
        <f>Balance!GF19</f>
        <v>0</v>
      </c>
      <c r="GG17" s="36">
        <f>Balance!GG19</f>
        <v>0</v>
      </c>
      <c r="GH17" s="36">
        <f>Balance!GH19</f>
        <v>0</v>
      </c>
      <c r="GI17" s="36">
        <f>Balance!GI19</f>
        <v>0</v>
      </c>
      <c r="GJ17" s="36">
        <f>Balance!GJ19</f>
        <v>0</v>
      </c>
      <c r="GK17" s="36">
        <f>Balance!GK19</f>
        <v>0</v>
      </c>
      <c r="GL17" s="36">
        <f>Balance!GL19</f>
        <v>0</v>
      </c>
      <c r="GM17" s="36">
        <f>Balance!GM19</f>
        <v>0</v>
      </c>
      <c r="GN17" s="36">
        <f>Balance!GN19</f>
        <v>0</v>
      </c>
      <c r="GO17" s="36">
        <f>Balance!GO19</f>
        <v>0</v>
      </c>
      <c r="GP17" s="36">
        <f>Balance!GP19</f>
        <v>0</v>
      </c>
      <c r="GQ17" s="36">
        <f>Balance!GQ19</f>
        <v>0</v>
      </c>
      <c r="GR17" s="36">
        <f>Balance!GR19</f>
        <v>0</v>
      </c>
      <c r="GS17" s="36">
        <f>Balance!GS19</f>
        <v>0</v>
      </c>
      <c r="GT17" s="36">
        <f>Balance!GT19</f>
        <v>0</v>
      </c>
      <c r="GU17" s="36">
        <f>Balance!GU19</f>
        <v>0</v>
      </c>
      <c r="GV17" s="36">
        <f>Balance!GV19</f>
        <v>0</v>
      </c>
      <c r="GW17" s="36">
        <f>Balance!GW19</f>
        <v>0</v>
      </c>
      <c r="GX17" s="36">
        <f>Balance!GX19</f>
        <v>0</v>
      </c>
      <c r="GY17" s="36">
        <f>Balance!GY19</f>
        <v>0</v>
      </c>
      <c r="GZ17" s="36">
        <f>Balance!GZ19</f>
        <v>0</v>
      </c>
      <c r="HA17" s="36">
        <f>Balance!HA19</f>
        <v>0</v>
      </c>
      <c r="HB17" s="36">
        <f>Balance!HB19</f>
        <v>0</v>
      </c>
      <c r="HC17" s="36">
        <f>Balance!HC19</f>
        <v>0</v>
      </c>
      <c r="HD17" s="36">
        <f>Balance!HD19</f>
        <v>0</v>
      </c>
      <c r="HE17" s="36">
        <f>Balance!HE19</f>
        <v>0</v>
      </c>
      <c r="HF17" s="36">
        <f>Balance!HF19</f>
        <v>0</v>
      </c>
      <c r="HG17" s="36">
        <f>Balance!HG19</f>
        <v>0</v>
      </c>
      <c r="HH17" s="36">
        <f>Balance!HH19</f>
        <v>0</v>
      </c>
      <c r="HI17" s="36">
        <f>Balance!HI19</f>
        <v>0</v>
      </c>
      <c r="HJ17" s="36">
        <f>Balance!HJ19</f>
        <v>0</v>
      </c>
      <c r="HK17" s="36">
        <f>Balance!HK19</f>
        <v>0</v>
      </c>
      <c r="HL17" s="36">
        <f>Balance!HL19</f>
        <v>0</v>
      </c>
      <c r="HM17" s="36">
        <f>Balance!HM19</f>
        <v>0</v>
      </c>
      <c r="HN17" s="36">
        <f>Balance!HN19</f>
        <v>0</v>
      </c>
      <c r="HO17" s="36">
        <f>Balance!HO19</f>
        <v>0</v>
      </c>
      <c r="HP17" s="36">
        <f>Balance!HP19</f>
        <v>0</v>
      </c>
      <c r="HQ17" s="36">
        <f>Balance!HQ19</f>
        <v>0</v>
      </c>
      <c r="HR17" s="36">
        <f>Balance!HR19</f>
        <v>0</v>
      </c>
      <c r="HS17" s="36">
        <f>Balance!HS19</f>
        <v>0</v>
      </c>
      <c r="HT17" s="36">
        <f>Balance!HT19</f>
        <v>0</v>
      </c>
      <c r="HU17" s="36">
        <f>Balance!HU19</f>
        <v>0</v>
      </c>
      <c r="HV17" s="36">
        <f>Balance!HV19</f>
        <v>0</v>
      </c>
      <c r="HW17" s="36">
        <f>Balance!HW19</f>
        <v>0</v>
      </c>
      <c r="HX17" s="36">
        <f>Balance!HX19</f>
        <v>0</v>
      </c>
      <c r="HY17" s="36">
        <f>Balance!HY19</f>
        <v>0</v>
      </c>
      <c r="HZ17" s="36">
        <f>Balance!HZ19</f>
        <v>0</v>
      </c>
      <c r="IA17" s="36">
        <f>Balance!IA19</f>
        <v>0</v>
      </c>
      <c r="IB17" s="36">
        <f>Balance!IB19</f>
        <v>0</v>
      </c>
      <c r="IC17" s="36">
        <f>Balance!IC19</f>
        <v>0</v>
      </c>
      <c r="ID17" s="36">
        <f>Balance!ID19</f>
        <v>0</v>
      </c>
      <c r="IE17" s="36">
        <f>Balance!IE19</f>
        <v>0</v>
      </c>
      <c r="IF17" s="36">
        <f>Balance!IF19</f>
        <v>0</v>
      </c>
      <c r="IG17" s="36">
        <f>Balance!IG19</f>
        <v>0</v>
      </c>
      <c r="IH17" s="36">
        <f>Balance!IH19</f>
        <v>0</v>
      </c>
      <c r="II17" s="36">
        <f>Balance!II19</f>
        <v>0</v>
      </c>
      <c r="IJ17" s="36">
        <f>Balance!IJ19</f>
        <v>0</v>
      </c>
      <c r="IK17" s="36">
        <f>Balance!IK19</f>
        <v>0</v>
      </c>
      <c r="IL17" s="36">
        <f>Balance!IL19</f>
        <v>0</v>
      </c>
      <c r="IM17" s="36">
        <f>Balance!IM19</f>
        <v>0</v>
      </c>
      <c r="IN17" s="36">
        <f>Balance!IN19</f>
        <v>0</v>
      </c>
      <c r="IO17" s="36">
        <f>Balance!IO19</f>
        <v>0</v>
      </c>
      <c r="IP17" s="36">
        <f>Balance!IP19</f>
        <v>0</v>
      </c>
      <c r="IQ17" s="36">
        <f>Balance!IQ19</f>
        <v>0</v>
      </c>
      <c r="IR17" s="36">
        <f>Balance!IR19</f>
        <v>0</v>
      </c>
      <c r="IS17" s="36">
        <f>Balance!IS19</f>
        <v>0</v>
      </c>
      <c r="IT17" s="36">
        <f>Balance!IT19</f>
        <v>0</v>
      </c>
      <c r="IU17" s="36">
        <f>Balance!IU19</f>
        <v>0</v>
      </c>
      <c r="IV17" s="36">
        <f>Balance!IV19</f>
        <v>0</v>
      </c>
      <c r="IW17" s="36">
        <f>Balance!IW19</f>
        <v>0</v>
      </c>
      <c r="IX17" s="36">
        <f>Balance!IX19</f>
        <v>0</v>
      </c>
      <c r="IY17" s="36">
        <f>Balance!IY19</f>
        <v>0</v>
      </c>
      <c r="IZ17" s="36">
        <f>Balance!IZ19</f>
        <v>0</v>
      </c>
      <c r="JA17" s="36">
        <f>Balance!JA19</f>
        <v>0</v>
      </c>
      <c r="JB17" s="36">
        <f>Balance!JB19</f>
        <v>0</v>
      </c>
      <c r="JC17" s="36">
        <f>Balance!JC19</f>
        <v>0</v>
      </c>
      <c r="JD17" s="36">
        <f>Balance!JD19</f>
        <v>0</v>
      </c>
      <c r="JE17" s="36">
        <f>Balance!JE19</f>
        <v>0</v>
      </c>
      <c r="JF17" s="36">
        <f>Balance!JF19</f>
        <v>0</v>
      </c>
      <c r="JG17" s="36">
        <f>Balance!JG19</f>
        <v>0</v>
      </c>
      <c r="JH17" s="36">
        <f>Balance!JH19</f>
        <v>0</v>
      </c>
      <c r="JI17" s="36">
        <f>Balance!JI19</f>
        <v>0</v>
      </c>
      <c r="JJ17" s="36">
        <f>Balance!JJ19</f>
        <v>0</v>
      </c>
      <c r="JK17" s="36">
        <f>Balance!JK19</f>
        <v>0</v>
      </c>
      <c r="JL17" s="36">
        <f>Balance!JL19</f>
        <v>0</v>
      </c>
      <c r="JM17" s="36">
        <f>Balance!JM19</f>
        <v>0</v>
      </c>
      <c r="JN17" s="36">
        <f>Balance!JN19</f>
        <v>0</v>
      </c>
      <c r="JO17" s="36">
        <f>Balance!JO19</f>
        <v>0</v>
      </c>
      <c r="JP17" s="36">
        <f>Balance!JP19</f>
        <v>0</v>
      </c>
      <c r="JQ17" s="36">
        <f>Balance!JQ19</f>
        <v>0</v>
      </c>
      <c r="JR17" s="36">
        <f>Balance!JR19</f>
        <v>0</v>
      </c>
      <c r="JS17" s="36">
        <f>Balance!JS19</f>
        <v>0</v>
      </c>
      <c r="JT17" s="36">
        <f>Balance!JT19</f>
        <v>0</v>
      </c>
      <c r="JU17" s="36">
        <f>Balance!JU19</f>
        <v>0</v>
      </c>
      <c r="JV17" s="36">
        <f>Balance!JV19</f>
        <v>0</v>
      </c>
      <c r="JW17" s="36">
        <f>Balance!JW19</f>
        <v>0</v>
      </c>
      <c r="JX17" s="36">
        <f>Balance!JX19</f>
        <v>0</v>
      </c>
      <c r="JY17" s="36">
        <f>Balance!JY19</f>
        <v>0</v>
      </c>
      <c r="JZ17" s="36">
        <f>Balance!JZ19</f>
        <v>0</v>
      </c>
      <c r="KA17" s="36">
        <f>Balance!KA19</f>
        <v>0</v>
      </c>
      <c r="KB17" s="36">
        <f>Balance!KB19</f>
        <v>0</v>
      </c>
      <c r="KC17" s="36">
        <f>Balance!KC19</f>
        <v>0</v>
      </c>
      <c r="KD17" s="36">
        <f>Balance!KD19</f>
        <v>0</v>
      </c>
      <c r="KE17" s="36">
        <f>Balance!KE19</f>
        <v>0</v>
      </c>
      <c r="KF17" s="36">
        <f>Balance!KF19</f>
        <v>0</v>
      </c>
      <c r="KG17" s="36">
        <f>Balance!KG19</f>
        <v>0</v>
      </c>
    </row>
    <row r="18" spans="1:365" s="1" customFormat="1" ht="16" thickBot="1">
      <c r="A18" s="51"/>
      <c r="B18" s="51"/>
      <c r="C18" s="51"/>
      <c r="D18" s="51"/>
      <c r="E18" s="51"/>
      <c r="F18" s="51"/>
      <c r="G18" s="51"/>
      <c r="H18" s="51"/>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204"/>
      <c r="BQ18" s="52"/>
      <c r="BR18" s="52"/>
      <c r="BS18" s="52"/>
      <c r="BT18" s="52"/>
      <c r="BU18" s="204"/>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2"/>
      <c r="IR18" s="52"/>
      <c r="IS18" s="52"/>
      <c r="IT18" s="52"/>
      <c r="IU18" s="52"/>
      <c r="IV18" s="52"/>
      <c r="IW18" s="52"/>
      <c r="IX18" s="52"/>
      <c r="IY18" s="52"/>
      <c r="IZ18" s="52"/>
      <c r="JA18" s="52"/>
      <c r="JB18" s="52"/>
      <c r="JC18" s="52"/>
      <c r="JD18" s="52"/>
      <c r="JE18" s="52"/>
      <c r="JF18" s="52"/>
      <c r="JG18" s="52"/>
      <c r="JH18" s="52"/>
      <c r="JI18" s="52"/>
      <c r="JJ18" s="52"/>
      <c r="JK18" s="52"/>
      <c r="JL18" s="52"/>
      <c r="JM18" s="52"/>
      <c r="JN18" s="52"/>
      <c r="JO18" s="52"/>
      <c r="JP18" s="52"/>
      <c r="JQ18" s="52"/>
      <c r="JR18" s="52"/>
      <c r="JS18" s="52"/>
      <c r="JT18" s="52"/>
      <c r="JU18" s="52"/>
      <c r="JV18" s="52"/>
      <c r="JW18" s="52"/>
      <c r="JX18" s="52"/>
      <c r="JY18" s="52"/>
      <c r="JZ18" s="52"/>
      <c r="KA18" s="52"/>
      <c r="KB18" s="52"/>
      <c r="KC18" s="52"/>
      <c r="KD18" s="52"/>
      <c r="KE18" s="52"/>
      <c r="KF18" s="52"/>
      <c r="KG18" s="53"/>
    </row>
    <row r="19" spans="1:365" s="1" customFormat="1" ht="16" thickBot="1">
      <c r="A19" s="51"/>
      <c r="B19" s="479" t="s">
        <v>100</v>
      </c>
      <c r="C19" s="498"/>
      <c r="D19" s="417" t="s">
        <v>932</v>
      </c>
      <c r="E19" s="68">
        <f t="shared" ref="E19:BP19" si="1">E1</f>
        <v>44287</v>
      </c>
      <c r="F19" s="69">
        <f t="shared" si="1"/>
        <v>44317</v>
      </c>
      <c r="G19" s="69">
        <f t="shared" si="1"/>
        <v>44348</v>
      </c>
      <c r="H19" s="69">
        <f t="shared" si="1"/>
        <v>44378</v>
      </c>
      <c r="I19" s="69">
        <f t="shared" si="1"/>
        <v>44409</v>
      </c>
      <c r="J19" s="69">
        <f t="shared" si="1"/>
        <v>44440</v>
      </c>
      <c r="K19" s="69">
        <f t="shared" si="1"/>
        <v>44470</v>
      </c>
      <c r="L19" s="69">
        <f t="shared" si="1"/>
        <v>44501</v>
      </c>
      <c r="M19" s="69">
        <f t="shared" si="1"/>
        <v>44531</v>
      </c>
      <c r="N19" s="69">
        <f t="shared" si="1"/>
        <v>44562</v>
      </c>
      <c r="O19" s="69">
        <f t="shared" si="1"/>
        <v>44593</v>
      </c>
      <c r="P19" s="69">
        <f t="shared" si="1"/>
        <v>44621</v>
      </c>
      <c r="Q19" s="69">
        <f t="shared" si="1"/>
        <v>44652</v>
      </c>
      <c r="R19" s="69">
        <f t="shared" si="1"/>
        <v>44682</v>
      </c>
      <c r="S19" s="69">
        <f t="shared" si="1"/>
        <v>44713</v>
      </c>
      <c r="T19" s="69">
        <f t="shared" si="1"/>
        <v>44743</v>
      </c>
      <c r="U19" s="69">
        <f t="shared" si="1"/>
        <v>44774</v>
      </c>
      <c r="V19" s="69">
        <f t="shared" si="1"/>
        <v>44805</v>
      </c>
      <c r="W19" s="69">
        <f t="shared" si="1"/>
        <v>44835</v>
      </c>
      <c r="X19" s="69">
        <f t="shared" si="1"/>
        <v>44866</v>
      </c>
      <c r="Y19" s="69">
        <f t="shared" si="1"/>
        <v>44896</v>
      </c>
      <c r="Z19" s="69">
        <f t="shared" si="1"/>
        <v>44927</v>
      </c>
      <c r="AA19" s="69">
        <f t="shared" si="1"/>
        <v>44958</v>
      </c>
      <c r="AB19" s="69">
        <f t="shared" si="1"/>
        <v>44986</v>
      </c>
      <c r="AC19" s="69">
        <f t="shared" si="1"/>
        <v>45017</v>
      </c>
      <c r="AD19" s="69">
        <f t="shared" si="1"/>
        <v>45047</v>
      </c>
      <c r="AE19" s="69">
        <f t="shared" si="1"/>
        <v>45078</v>
      </c>
      <c r="AF19" s="69">
        <f t="shared" si="1"/>
        <v>45108</v>
      </c>
      <c r="AG19" s="69">
        <f t="shared" si="1"/>
        <v>45139</v>
      </c>
      <c r="AH19" s="69">
        <f t="shared" si="1"/>
        <v>45170</v>
      </c>
      <c r="AI19" s="69">
        <f t="shared" si="1"/>
        <v>45200</v>
      </c>
      <c r="AJ19" s="69">
        <f t="shared" si="1"/>
        <v>45231</v>
      </c>
      <c r="AK19" s="69">
        <f t="shared" si="1"/>
        <v>45261</v>
      </c>
      <c r="AL19" s="69">
        <f t="shared" si="1"/>
        <v>45292</v>
      </c>
      <c r="AM19" s="69">
        <f t="shared" si="1"/>
        <v>45323</v>
      </c>
      <c r="AN19" s="69">
        <f t="shared" si="1"/>
        <v>45352</v>
      </c>
      <c r="AO19" s="69">
        <f t="shared" si="1"/>
        <v>45383</v>
      </c>
      <c r="AP19" s="69">
        <f t="shared" si="1"/>
        <v>45413</v>
      </c>
      <c r="AQ19" s="69">
        <f t="shared" si="1"/>
        <v>45444</v>
      </c>
      <c r="AR19" s="69">
        <f t="shared" si="1"/>
        <v>45474</v>
      </c>
      <c r="AS19" s="69">
        <f t="shared" si="1"/>
        <v>45505</v>
      </c>
      <c r="AT19" s="69">
        <f t="shared" si="1"/>
        <v>45536</v>
      </c>
      <c r="AU19" s="69">
        <f t="shared" si="1"/>
        <v>45566</v>
      </c>
      <c r="AV19" s="69">
        <f t="shared" si="1"/>
        <v>45597</v>
      </c>
      <c r="AW19" s="69">
        <f t="shared" si="1"/>
        <v>45627</v>
      </c>
      <c r="AX19" s="69">
        <f t="shared" si="1"/>
        <v>45658</v>
      </c>
      <c r="AY19" s="69">
        <f t="shared" si="1"/>
        <v>45689</v>
      </c>
      <c r="AZ19" s="69">
        <f t="shared" si="1"/>
        <v>45717</v>
      </c>
      <c r="BA19" s="69">
        <f t="shared" si="1"/>
        <v>45748</v>
      </c>
      <c r="BB19" s="69">
        <f t="shared" si="1"/>
        <v>45778</v>
      </c>
      <c r="BC19" s="69">
        <f t="shared" si="1"/>
        <v>45809</v>
      </c>
      <c r="BD19" s="69">
        <f t="shared" si="1"/>
        <v>45839</v>
      </c>
      <c r="BE19" s="69">
        <f t="shared" si="1"/>
        <v>45870</v>
      </c>
      <c r="BF19" s="69">
        <f t="shared" si="1"/>
        <v>45901</v>
      </c>
      <c r="BG19" s="69">
        <f t="shared" si="1"/>
        <v>45931</v>
      </c>
      <c r="BH19" s="69">
        <f t="shared" si="1"/>
        <v>45962</v>
      </c>
      <c r="BI19" s="69">
        <f t="shared" si="1"/>
        <v>45992</v>
      </c>
      <c r="BJ19" s="69">
        <f t="shared" si="1"/>
        <v>46023</v>
      </c>
      <c r="BK19" s="69">
        <f t="shared" si="1"/>
        <v>46054</v>
      </c>
      <c r="BL19" s="69">
        <f t="shared" si="1"/>
        <v>46082</v>
      </c>
      <c r="BM19" s="69">
        <f t="shared" si="1"/>
        <v>46113</v>
      </c>
      <c r="BN19" s="69">
        <f t="shared" si="1"/>
        <v>46143</v>
      </c>
      <c r="BO19" s="69">
        <f t="shared" si="1"/>
        <v>46174</v>
      </c>
      <c r="BP19" s="205">
        <f t="shared" si="1"/>
        <v>46204</v>
      </c>
      <c r="BQ19" s="69">
        <f t="shared" ref="BQ19:EB20" si="2">BQ1</f>
        <v>46235</v>
      </c>
      <c r="BR19" s="69">
        <f t="shared" si="2"/>
        <v>46266</v>
      </c>
      <c r="BS19" s="69">
        <f t="shared" si="2"/>
        <v>46296</v>
      </c>
      <c r="BT19" s="69">
        <f t="shared" si="2"/>
        <v>46327</v>
      </c>
      <c r="BU19" s="205">
        <f t="shared" si="2"/>
        <v>46357</v>
      </c>
      <c r="BV19" s="69">
        <f t="shared" si="2"/>
        <v>46388</v>
      </c>
      <c r="BW19" s="69">
        <f t="shared" si="2"/>
        <v>46419</v>
      </c>
      <c r="BX19" s="69">
        <f t="shared" si="2"/>
        <v>46447</v>
      </c>
      <c r="BY19" s="69">
        <f t="shared" si="2"/>
        <v>46478</v>
      </c>
      <c r="BZ19" s="69">
        <f t="shared" si="2"/>
        <v>46508</v>
      </c>
      <c r="CA19" s="69">
        <f t="shared" si="2"/>
        <v>46539</v>
      </c>
      <c r="CB19" s="69">
        <f t="shared" si="2"/>
        <v>46569</v>
      </c>
      <c r="CC19" s="69">
        <f t="shared" si="2"/>
        <v>46600</v>
      </c>
      <c r="CD19" s="69">
        <f t="shared" si="2"/>
        <v>46631</v>
      </c>
      <c r="CE19" s="69">
        <f t="shared" si="2"/>
        <v>46661</v>
      </c>
      <c r="CF19" s="69">
        <f t="shared" si="2"/>
        <v>46692</v>
      </c>
      <c r="CG19" s="69">
        <f t="shared" si="2"/>
        <v>46722</v>
      </c>
      <c r="CH19" s="69">
        <f t="shared" si="2"/>
        <v>46753</v>
      </c>
      <c r="CI19" s="69">
        <f t="shared" si="2"/>
        <v>46784</v>
      </c>
      <c r="CJ19" s="69">
        <f t="shared" si="2"/>
        <v>46813</v>
      </c>
      <c r="CK19" s="69">
        <f t="shared" si="2"/>
        <v>46844</v>
      </c>
      <c r="CL19" s="69">
        <f t="shared" si="2"/>
        <v>46874</v>
      </c>
      <c r="CM19" s="69">
        <f t="shared" si="2"/>
        <v>46905</v>
      </c>
      <c r="CN19" s="69">
        <f t="shared" si="2"/>
        <v>46935</v>
      </c>
      <c r="CO19" s="69">
        <f t="shared" si="2"/>
        <v>46966</v>
      </c>
      <c r="CP19" s="69">
        <f t="shared" si="2"/>
        <v>46997</v>
      </c>
      <c r="CQ19" s="69">
        <f t="shared" si="2"/>
        <v>47027</v>
      </c>
      <c r="CR19" s="69">
        <f t="shared" si="2"/>
        <v>47058</v>
      </c>
      <c r="CS19" s="69">
        <f t="shared" si="2"/>
        <v>47088</v>
      </c>
      <c r="CT19" s="69">
        <f t="shared" si="2"/>
        <v>47119</v>
      </c>
      <c r="CU19" s="69">
        <f t="shared" si="2"/>
        <v>47150</v>
      </c>
      <c r="CV19" s="69">
        <f t="shared" si="2"/>
        <v>47178</v>
      </c>
      <c r="CW19" s="69">
        <f t="shared" si="2"/>
        <v>47209</v>
      </c>
      <c r="CX19" s="69">
        <f t="shared" si="2"/>
        <v>47239</v>
      </c>
      <c r="CY19" s="69">
        <f t="shared" si="2"/>
        <v>47270</v>
      </c>
      <c r="CZ19" s="69">
        <f t="shared" si="2"/>
        <v>47300</v>
      </c>
      <c r="DA19" s="69">
        <f t="shared" si="2"/>
        <v>47331</v>
      </c>
      <c r="DB19" s="69">
        <f t="shared" si="2"/>
        <v>47362</v>
      </c>
      <c r="DC19" s="69">
        <f t="shared" si="2"/>
        <v>47392</v>
      </c>
      <c r="DD19" s="69">
        <f t="shared" si="2"/>
        <v>47423</v>
      </c>
      <c r="DE19" s="69">
        <f t="shared" si="2"/>
        <v>47453</v>
      </c>
      <c r="DF19" s="69">
        <f t="shared" si="2"/>
        <v>47484</v>
      </c>
      <c r="DG19" s="69">
        <f t="shared" si="2"/>
        <v>47515</v>
      </c>
      <c r="DH19" s="69">
        <f t="shared" si="2"/>
        <v>47543</v>
      </c>
      <c r="DI19" s="69">
        <f t="shared" si="2"/>
        <v>47574</v>
      </c>
      <c r="DJ19" s="69">
        <f t="shared" si="2"/>
        <v>47604</v>
      </c>
      <c r="DK19" s="69">
        <f t="shared" si="2"/>
        <v>47635</v>
      </c>
      <c r="DL19" s="69">
        <f t="shared" si="2"/>
        <v>47665</v>
      </c>
      <c r="DM19" s="69">
        <f t="shared" si="2"/>
        <v>47696</v>
      </c>
      <c r="DN19" s="69">
        <f t="shared" si="2"/>
        <v>47727</v>
      </c>
      <c r="DO19" s="69">
        <f t="shared" si="2"/>
        <v>47757</v>
      </c>
      <c r="DP19" s="69">
        <f t="shared" si="2"/>
        <v>47788</v>
      </c>
      <c r="DQ19" s="69">
        <f t="shared" si="2"/>
        <v>47818</v>
      </c>
      <c r="DR19" s="69">
        <f t="shared" si="2"/>
        <v>47849</v>
      </c>
      <c r="DS19" s="69">
        <f t="shared" si="2"/>
        <v>47880</v>
      </c>
      <c r="DT19" s="69">
        <f t="shared" si="2"/>
        <v>47908</v>
      </c>
      <c r="DU19" s="69">
        <f t="shared" si="2"/>
        <v>47939</v>
      </c>
      <c r="DV19" s="69">
        <f t="shared" si="2"/>
        <v>47969</v>
      </c>
      <c r="DW19" s="69">
        <f t="shared" si="2"/>
        <v>48000</v>
      </c>
      <c r="DX19" s="69">
        <f t="shared" si="2"/>
        <v>48030</v>
      </c>
      <c r="DY19" s="69">
        <f t="shared" si="2"/>
        <v>48061</v>
      </c>
      <c r="DZ19" s="69">
        <f t="shared" si="2"/>
        <v>48092</v>
      </c>
      <c r="EA19" s="69">
        <f t="shared" si="2"/>
        <v>48122</v>
      </c>
      <c r="EB19" s="69">
        <f t="shared" si="2"/>
        <v>48153</v>
      </c>
      <c r="EC19" s="69">
        <f t="shared" ref="EC19:GN20" si="3">EC1</f>
        <v>48183</v>
      </c>
      <c r="ED19" s="69">
        <f t="shared" si="3"/>
        <v>48214</v>
      </c>
      <c r="EE19" s="69">
        <f t="shared" si="3"/>
        <v>48245</v>
      </c>
      <c r="EF19" s="69">
        <f t="shared" si="3"/>
        <v>48274</v>
      </c>
      <c r="EG19" s="69">
        <f t="shared" si="3"/>
        <v>48305</v>
      </c>
      <c r="EH19" s="69">
        <f t="shared" si="3"/>
        <v>48335</v>
      </c>
      <c r="EI19" s="69">
        <f t="shared" si="3"/>
        <v>48366</v>
      </c>
      <c r="EJ19" s="69">
        <f t="shared" si="3"/>
        <v>48396</v>
      </c>
      <c r="EK19" s="69">
        <f t="shared" si="3"/>
        <v>48427</v>
      </c>
      <c r="EL19" s="69">
        <f t="shared" si="3"/>
        <v>48458</v>
      </c>
      <c r="EM19" s="69">
        <f t="shared" si="3"/>
        <v>48488</v>
      </c>
      <c r="EN19" s="69">
        <f t="shared" si="3"/>
        <v>48519</v>
      </c>
      <c r="EO19" s="69">
        <f t="shared" si="3"/>
        <v>48549</v>
      </c>
      <c r="EP19" s="69">
        <f t="shared" si="3"/>
        <v>48580</v>
      </c>
      <c r="EQ19" s="69">
        <f t="shared" si="3"/>
        <v>48611</v>
      </c>
      <c r="ER19" s="69">
        <f t="shared" si="3"/>
        <v>48639</v>
      </c>
      <c r="ES19" s="69">
        <f t="shared" si="3"/>
        <v>48670</v>
      </c>
      <c r="ET19" s="69">
        <f t="shared" si="3"/>
        <v>48700</v>
      </c>
      <c r="EU19" s="69">
        <f t="shared" si="3"/>
        <v>48731</v>
      </c>
      <c r="EV19" s="69">
        <f t="shared" si="3"/>
        <v>48761</v>
      </c>
      <c r="EW19" s="69">
        <f t="shared" si="3"/>
        <v>48792</v>
      </c>
      <c r="EX19" s="69">
        <f t="shared" si="3"/>
        <v>48823</v>
      </c>
      <c r="EY19" s="69">
        <f t="shared" si="3"/>
        <v>48853</v>
      </c>
      <c r="EZ19" s="69">
        <f t="shared" si="3"/>
        <v>48884</v>
      </c>
      <c r="FA19" s="69">
        <f t="shared" si="3"/>
        <v>48914</v>
      </c>
      <c r="FB19" s="69">
        <f t="shared" si="3"/>
        <v>48945</v>
      </c>
      <c r="FC19" s="69">
        <f t="shared" si="3"/>
        <v>48976</v>
      </c>
      <c r="FD19" s="69">
        <f t="shared" si="3"/>
        <v>49004</v>
      </c>
      <c r="FE19" s="69">
        <f t="shared" si="3"/>
        <v>49035</v>
      </c>
      <c r="FF19" s="69">
        <f t="shared" si="3"/>
        <v>49065</v>
      </c>
      <c r="FG19" s="69">
        <f t="shared" si="3"/>
        <v>49096</v>
      </c>
      <c r="FH19" s="69">
        <f t="shared" si="3"/>
        <v>49126</v>
      </c>
      <c r="FI19" s="69">
        <f t="shared" si="3"/>
        <v>49157</v>
      </c>
      <c r="FJ19" s="69">
        <f t="shared" si="3"/>
        <v>49188</v>
      </c>
      <c r="FK19" s="69">
        <f t="shared" si="3"/>
        <v>49218</v>
      </c>
      <c r="FL19" s="69">
        <f t="shared" si="3"/>
        <v>49249</v>
      </c>
      <c r="FM19" s="69">
        <f t="shared" si="3"/>
        <v>49279</v>
      </c>
      <c r="FN19" s="69">
        <f t="shared" si="3"/>
        <v>49310</v>
      </c>
      <c r="FO19" s="69">
        <f t="shared" si="3"/>
        <v>49341</v>
      </c>
      <c r="FP19" s="69">
        <f t="shared" si="3"/>
        <v>49369</v>
      </c>
      <c r="FQ19" s="69">
        <f t="shared" si="3"/>
        <v>49400</v>
      </c>
      <c r="FR19" s="69">
        <f t="shared" si="3"/>
        <v>49430</v>
      </c>
      <c r="FS19" s="69">
        <f t="shared" si="3"/>
        <v>49461</v>
      </c>
      <c r="FT19" s="69">
        <f t="shared" si="3"/>
        <v>49491</v>
      </c>
      <c r="FU19" s="69">
        <f t="shared" si="3"/>
        <v>49522</v>
      </c>
      <c r="FV19" s="69">
        <f t="shared" si="3"/>
        <v>49553</v>
      </c>
      <c r="FW19" s="69">
        <f t="shared" si="3"/>
        <v>49583</v>
      </c>
      <c r="FX19" s="69">
        <f t="shared" si="3"/>
        <v>49614</v>
      </c>
      <c r="FY19" s="69">
        <f t="shared" si="3"/>
        <v>49644</v>
      </c>
      <c r="FZ19" s="69">
        <f t="shared" si="3"/>
        <v>49675</v>
      </c>
      <c r="GA19" s="69">
        <f t="shared" si="3"/>
        <v>49706</v>
      </c>
      <c r="GB19" s="69">
        <f t="shared" si="3"/>
        <v>49735</v>
      </c>
      <c r="GC19" s="69">
        <f t="shared" si="3"/>
        <v>49766</v>
      </c>
      <c r="GD19" s="69">
        <f t="shared" si="3"/>
        <v>49796</v>
      </c>
      <c r="GE19" s="69">
        <f t="shared" si="3"/>
        <v>49827</v>
      </c>
      <c r="GF19" s="69">
        <f t="shared" si="3"/>
        <v>49857</v>
      </c>
      <c r="GG19" s="69">
        <f t="shared" si="3"/>
        <v>49888</v>
      </c>
      <c r="GH19" s="69">
        <f t="shared" si="3"/>
        <v>49919</v>
      </c>
      <c r="GI19" s="69">
        <f t="shared" si="3"/>
        <v>49949</v>
      </c>
      <c r="GJ19" s="69">
        <f t="shared" si="3"/>
        <v>49980</v>
      </c>
      <c r="GK19" s="69">
        <f t="shared" si="3"/>
        <v>50010</v>
      </c>
      <c r="GL19" s="69">
        <f t="shared" si="3"/>
        <v>50041</v>
      </c>
      <c r="GM19" s="69">
        <f t="shared" si="3"/>
        <v>50072</v>
      </c>
      <c r="GN19" s="69">
        <f t="shared" si="3"/>
        <v>50100</v>
      </c>
      <c r="GO19" s="69">
        <f t="shared" ref="GO19:IZ20" si="4">GO1</f>
        <v>50131</v>
      </c>
      <c r="GP19" s="69">
        <f t="shared" si="4"/>
        <v>50161</v>
      </c>
      <c r="GQ19" s="69">
        <f t="shared" si="4"/>
        <v>50192</v>
      </c>
      <c r="GR19" s="69">
        <f t="shared" si="4"/>
        <v>50222</v>
      </c>
      <c r="GS19" s="69">
        <f t="shared" si="4"/>
        <v>50253</v>
      </c>
      <c r="GT19" s="69">
        <f t="shared" si="4"/>
        <v>50284</v>
      </c>
      <c r="GU19" s="69">
        <f t="shared" si="4"/>
        <v>50314</v>
      </c>
      <c r="GV19" s="69">
        <f t="shared" si="4"/>
        <v>50345</v>
      </c>
      <c r="GW19" s="69">
        <f t="shared" si="4"/>
        <v>50375</v>
      </c>
      <c r="GX19" s="69">
        <f t="shared" si="4"/>
        <v>50406</v>
      </c>
      <c r="GY19" s="69">
        <f t="shared" si="4"/>
        <v>50437</v>
      </c>
      <c r="GZ19" s="69">
        <f t="shared" si="4"/>
        <v>50465</v>
      </c>
      <c r="HA19" s="69">
        <f t="shared" si="4"/>
        <v>50496</v>
      </c>
      <c r="HB19" s="69">
        <f t="shared" si="4"/>
        <v>50526</v>
      </c>
      <c r="HC19" s="69">
        <f t="shared" si="4"/>
        <v>50557</v>
      </c>
      <c r="HD19" s="69">
        <f t="shared" si="4"/>
        <v>50587</v>
      </c>
      <c r="HE19" s="69">
        <f t="shared" si="4"/>
        <v>50618</v>
      </c>
      <c r="HF19" s="69">
        <f t="shared" si="4"/>
        <v>50649</v>
      </c>
      <c r="HG19" s="69">
        <f t="shared" si="4"/>
        <v>50679</v>
      </c>
      <c r="HH19" s="69">
        <f t="shared" si="4"/>
        <v>50710</v>
      </c>
      <c r="HI19" s="69">
        <f t="shared" si="4"/>
        <v>50740</v>
      </c>
      <c r="HJ19" s="69">
        <f t="shared" si="4"/>
        <v>50771</v>
      </c>
      <c r="HK19" s="69">
        <f t="shared" si="4"/>
        <v>50802</v>
      </c>
      <c r="HL19" s="69">
        <f t="shared" si="4"/>
        <v>50830</v>
      </c>
      <c r="HM19" s="69">
        <f t="shared" si="4"/>
        <v>50861</v>
      </c>
      <c r="HN19" s="69">
        <f t="shared" si="4"/>
        <v>50891</v>
      </c>
      <c r="HO19" s="69">
        <f t="shared" si="4"/>
        <v>50922</v>
      </c>
      <c r="HP19" s="69">
        <f t="shared" si="4"/>
        <v>50952</v>
      </c>
      <c r="HQ19" s="69">
        <f t="shared" si="4"/>
        <v>50983</v>
      </c>
      <c r="HR19" s="69">
        <f t="shared" si="4"/>
        <v>51014</v>
      </c>
      <c r="HS19" s="69">
        <f t="shared" si="4"/>
        <v>51044</v>
      </c>
      <c r="HT19" s="69">
        <f t="shared" si="4"/>
        <v>51075</v>
      </c>
      <c r="HU19" s="69">
        <f t="shared" si="4"/>
        <v>51105</v>
      </c>
      <c r="HV19" s="69">
        <f t="shared" si="4"/>
        <v>51136</v>
      </c>
      <c r="HW19" s="69">
        <f t="shared" si="4"/>
        <v>51167</v>
      </c>
      <c r="HX19" s="69">
        <f t="shared" si="4"/>
        <v>51196</v>
      </c>
      <c r="HY19" s="69">
        <f t="shared" si="4"/>
        <v>51227</v>
      </c>
      <c r="HZ19" s="69">
        <f t="shared" si="4"/>
        <v>51257</v>
      </c>
      <c r="IA19" s="69">
        <f t="shared" si="4"/>
        <v>51288</v>
      </c>
      <c r="IB19" s="69">
        <f t="shared" si="4"/>
        <v>51318</v>
      </c>
      <c r="IC19" s="69">
        <f t="shared" si="4"/>
        <v>51349</v>
      </c>
      <c r="ID19" s="69">
        <f t="shared" si="4"/>
        <v>51380</v>
      </c>
      <c r="IE19" s="69">
        <f t="shared" si="4"/>
        <v>51410</v>
      </c>
      <c r="IF19" s="69">
        <f t="shared" si="4"/>
        <v>51441</v>
      </c>
      <c r="IG19" s="69">
        <f t="shared" si="4"/>
        <v>51471</v>
      </c>
      <c r="IH19" s="69">
        <f t="shared" si="4"/>
        <v>51502</v>
      </c>
      <c r="II19" s="69">
        <f t="shared" si="4"/>
        <v>51533</v>
      </c>
      <c r="IJ19" s="69">
        <f t="shared" si="4"/>
        <v>51561</v>
      </c>
      <c r="IK19" s="69">
        <f t="shared" si="4"/>
        <v>51592</v>
      </c>
      <c r="IL19" s="69">
        <f t="shared" si="4"/>
        <v>51622</v>
      </c>
      <c r="IM19" s="69">
        <f t="shared" si="4"/>
        <v>51653</v>
      </c>
      <c r="IN19" s="69">
        <f t="shared" si="4"/>
        <v>51683</v>
      </c>
      <c r="IO19" s="69">
        <f t="shared" si="4"/>
        <v>51714</v>
      </c>
      <c r="IP19" s="69">
        <f t="shared" si="4"/>
        <v>51745</v>
      </c>
      <c r="IQ19" s="69">
        <f t="shared" si="4"/>
        <v>51775</v>
      </c>
      <c r="IR19" s="69">
        <f t="shared" si="4"/>
        <v>51806</v>
      </c>
      <c r="IS19" s="69">
        <f t="shared" si="4"/>
        <v>51836</v>
      </c>
      <c r="IT19" s="69">
        <f t="shared" si="4"/>
        <v>51867</v>
      </c>
      <c r="IU19" s="69">
        <f t="shared" si="4"/>
        <v>51898</v>
      </c>
      <c r="IV19" s="69">
        <f t="shared" si="4"/>
        <v>51926</v>
      </c>
      <c r="IW19" s="69">
        <f t="shared" si="4"/>
        <v>51957</v>
      </c>
      <c r="IX19" s="69">
        <f t="shared" si="4"/>
        <v>51987</v>
      </c>
      <c r="IY19" s="69">
        <f t="shared" si="4"/>
        <v>52018</v>
      </c>
      <c r="IZ19" s="69">
        <f t="shared" si="4"/>
        <v>52048</v>
      </c>
      <c r="JA19" s="69">
        <f t="shared" ref="JA19:KG20" si="5">JA1</f>
        <v>52079</v>
      </c>
      <c r="JB19" s="69">
        <f t="shared" si="5"/>
        <v>52110</v>
      </c>
      <c r="JC19" s="69">
        <f t="shared" si="5"/>
        <v>52140</v>
      </c>
      <c r="JD19" s="69">
        <f t="shared" si="5"/>
        <v>52171</v>
      </c>
      <c r="JE19" s="69">
        <f t="shared" si="5"/>
        <v>52201</v>
      </c>
      <c r="JF19" s="69">
        <f t="shared" si="5"/>
        <v>52232</v>
      </c>
      <c r="JG19" s="69">
        <f t="shared" si="5"/>
        <v>52263</v>
      </c>
      <c r="JH19" s="69">
        <f t="shared" si="5"/>
        <v>52291</v>
      </c>
      <c r="JI19" s="69">
        <f t="shared" si="5"/>
        <v>52322</v>
      </c>
      <c r="JJ19" s="69">
        <f t="shared" si="5"/>
        <v>52352</v>
      </c>
      <c r="JK19" s="69">
        <f t="shared" si="5"/>
        <v>52383</v>
      </c>
      <c r="JL19" s="69">
        <f t="shared" si="5"/>
        <v>52413</v>
      </c>
      <c r="JM19" s="69">
        <f t="shared" si="5"/>
        <v>52444</v>
      </c>
      <c r="JN19" s="69">
        <f t="shared" si="5"/>
        <v>52475</v>
      </c>
      <c r="JO19" s="69">
        <f t="shared" si="5"/>
        <v>52505</v>
      </c>
      <c r="JP19" s="69">
        <f t="shared" si="5"/>
        <v>52536</v>
      </c>
      <c r="JQ19" s="69">
        <f t="shared" si="5"/>
        <v>52566</v>
      </c>
      <c r="JR19" s="69">
        <f t="shared" si="5"/>
        <v>52597</v>
      </c>
      <c r="JS19" s="69">
        <f t="shared" si="5"/>
        <v>52628</v>
      </c>
      <c r="JT19" s="69">
        <f t="shared" si="5"/>
        <v>52657</v>
      </c>
      <c r="JU19" s="69">
        <f t="shared" si="5"/>
        <v>52688</v>
      </c>
      <c r="JV19" s="69">
        <f t="shared" si="5"/>
        <v>52718</v>
      </c>
      <c r="JW19" s="69">
        <f t="shared" si="5"/>
        <v>52749</v>
      </c>
      <c r="JX19" s="69">
        <f t="shared" si="5"/>
        <v>52779</v>
      </c>
      <c r="JY19" s="69">
        <f t="shared" si="5"/>
        <v>52810</v>
      </c>
      <c r="JZ19" s="69">
        <f t="shared" si="5"/>
        <v>52841</v>
      </c>
      <c r="KA19" s="69">
        <f t="shared" si="5"/>
        <v>52871</v>
      </c>
      <c r="KB19" s="69">
        <f t="shared" si="5"/>
        <v>52902</v>
      </c>
      <c r="KC19" s="69">
        <f t="shared" si="5"/>
        <v>52932</v>
      </c>
      <c r="KD19" s="69">
        <f t="shared" si="5"/>
        <v>52963</v>
      </c>
      <c r="KE19" s="69">
        <f t="shared" si="5"/>
        <v>52994</v>
      </c>
      <c r="KF19" s="69">
        <f t="shared" si="5"/>
        <v>53022</v>
      </c>
      <c r="KG19" s="70">
        <f t="shared" si="5"/>
        <v>53053</v>
      </c>
    </row>
    <row r="20" spans="1:365" s="1" customFormat="1" outlineLevel="1">
      <c r="B20" s="489" t="s">
        <v>147</v>
      </c>
      <c r="C20" s="57" t="s">
        <v>712</v>
      </c>
      <c r="D20" s="44">
        <f>BP20</f>
        <v>43790.546564054719</v>
      </c>
      <c r="E20" s="33">
        <f>E2</f>
        <v>0</v>
      </c>
      <c r="F20" s="34">
        <f>F2</f>
        <v>509.6</v>
      </c>
      <c r="G20" s="34">
        <f>G2</f>
        <v>30509.599999999999</v>
      </c>
      <c r="H20" s="34">
        <f t="shared" ref="H20:BS20" si="6">H2</f>
        <v>25742.81684704655</v>
      </c>
      <c r="I20" s="34">
        <f t="shared" si="6"/>
        <v>509.6</v>
      </c>
      <c r="J20" s="34">
        <f t="shared" si="6"/>
        <v>36384.257427343407</v>
      </c>
      <c r="K20" s="34">
        <f t="shared" si="6"/>
        <v>20767.896369424536</v>
      </c>
      <c r="L20" s="34">
        <f t="shared" si="6"/>
        <v>9937.2193686871578</v>
      </c>
      <c r="M20" s="34">
        <f t="shared" si="6"/>
        <v>5122.1593875510425</v>
      </c>
      <c r="N20" s="34">
        <f t="shared" si="6"/>
        <v>7141.3101976971666</v>
      </c>
      <c r="O20" s="34">
        <f t="shared" si="6"/>
        <v>36323.776037724987</v>
      </c>
      <c r="P20" s="34">
        <f t="shared" si="6"/>
        <v>35863.684311363635</v>
      </c>
      <c r="Q20" s="34">
        <f t="shared" si="6"/>
        <v>5312.0585619293015</v>
      </c>
      <c r="R20" s="34">
        <f t="shared" si="6"/>
        <v>5477.6932386708031</v>
      </c>
      <c r="S20" s="34">
        <f t="shared" si="6"/>
        <v>53433.663984716906</v>
      </c>
      <c r="T20" s="34">
        <f t="shared" si="6"/>
        <v>2795.2437829510832</v>
      </c>
      <c r="U20" s="34">
        <f t="shared" si="6"/>
        <v>5544.5095949565584</v>
      </c>
      <c r="V20" s="34">
        <f t="shared" si="6"/>
        <v>86089.259738068038</v>
      </c>
      <c r="W20" s="34">
        <f t="shared" si="6"/>
        <v>4334.2454962396987</v>
      </c>
      <c r="X20" s="34">
        <f t="shared" si="6"/>
        <v>71633.072809608275</v>
      </c>
      <c r="Y20" s="34">
        <f t="shared" si="6"/>
        <v>79906.860966679378</v>
      </c>
      <c r="Z20" s="34">
        <f t="shared" si="6"/>
        <v>4186.0384362348741</v>
      </c>
      <c r="AA20" s="34">
        <f t="shared" si="6"/>
        <v>33913.130700467613</v>
      </c>
      <c r="AB20" s="34">
        <f t="shared" si="6"/>
        <v>2911.3579134837273</v>
      </c>
      <c r="AC20" s="34">
        <f t="shared" si="6"/>
        <v>245912.86659471641</v>
      </c>
      <c r="AD20" s="34">
        <f t="shared" si="6"/>
        <v>3109.2695495655485</v>
      </c>
      <c r="AE20" s="34">
        <f t="shared" si="6"/>
        <v>29851.247475874141</v>
      </c>
      <c r="AF20" s="34">
        <f t="shared" si="6"/>
        <v>7583.103475269405</v>
      </c>
      <c r="AG20" s="34">
        <f t="shared" si="6"/>
        <v>16006.230487043727</v>
      </c>
      <c r="AH20" s="34">
        <f t="shared" si="6"/>
        <v>3351.4376005071686</v>
      </c>
      <c r="AI20" s="34">
        <f t="shared" si="6"/>
        <v>3420.8041243988591</v>
      </c>
      <c r="AJ20" s="34">
        <f t="shared" si="6"/>
        <v>22493.695103703438</v>
      </c>
      <c r="AK20" s="34">
        <f t="shared" si="6"/>
        <v>8971.9803732536602</v>
      </c>
      <c r="AL20" s="34">
        <f t="shared" si="6"/>
        <v>153833.36173117292</v>
      </c>
      <c r="AM20" s="34">
        <f t="shared" si="6"/>
        <v>41402.237821817558</v>
      </c>
      <c r="AN20" s="34">
        <f t="shared" si="6"/>
        <v>16004.646102911247</v>
      </c>
      <c r="AO20" s="34">
        <f t="shared" si="6"/>
        <v>255391.10505225981</v>
      </c>
      <c r="AP20" s="34">
        <f t="shared" si="6"/>
        <v>17555.384409919156</v>
      </c>
      <c r="AQ20" s="34">
        <f t="shared" si="6"/>
        <v>14621.362659647293</v>
      </c>
      <c r="AR20" s="34">
        <f t="shared" si="6"/>
        <v>10982.119828288072</v>
      </c>
      <c r="AS20" s="34">
        <f t="shared" si="6"/>
        <v>12587.159765120923</v>
      </c>
      <c r="AT20" s="34">
        <f t="shared" si="6"/>
        <v>12076.2637953167</v>
      </c>
      <c r="AU20" s="34">
        <f t="shared" si="6"/>
        <v>16693.768938339319</v>
      </c>
      <c r="AV20" s="34">
        <f t="shared" si="6"/>
        <v>90416.793662978191</v>
      </c>
      <c r="AW20" s="34">
        <f t="shared" si="6"/>
        <v>96732.481320770225</v>
      </c>
      <c r="AX20" s="34">
        <f t="shared" si="6"/>
        <v>21250.167807507831</v>
      </c>
      <c r="AY20" s="34">
        <f t="shared" si="6"/>
        <v>49145.841914148419</v>
      </c>
      <c r="AZ20" s="34">
        <f t="shared" si="6"/>
        <v>264461.59295614011</v>
      </c>
      <c r="BA20" s="34">
        <f t="shared" si="6"/>
        <v>39112.733412299756</v>
      </c>
      <c r="BB20" s="34">
        <f t="shared" si="6"/>
        <v>39176.354595833254</v>
      </c>
      <c r="BC20" s="34">
        <f t="shared" si="6"/>
        <v>67375.396133581497</v>
      </c>
      <c r="BD20" s="34">
        <f t="shared" si="6"/>
        <v>41867.689894725299</v>
      </c>
      <c r="BE20" s="34">
        <f t="shared" si="6"/>
        <v>47048.521651589603</v>
      </c>
      <c r="BF20" s="34">
        <f t="shared" si="6"/>
        <v>27046.493878751942</v>
      </c>
      <c r="BG20" s="34">
        <f t="shared" si="6"/>
        <v>27789.200820931292</v>
      </c>
      <c r="BH20" s="34">
        <f t="shared" si="6"/>
        <v>37580.024724199182</v>
      </c>
      <c r="BI20" s="34">
        <f t="shared" si="6"/>
        <v>27060.781020972012</v>
      </c>
      <c r="BJ20" s="34">
        <f t="shared" si="6"/>
        <v>90614.578212867273</v>
      </c>
      <c r="BK20" s="34">
        <f t="shared" si="6"/>
        <v>75977.8788597206</v>
      </c>
      <c r="BL20" s="34">
        <f t="shared" si="6"/>
        <v>42909.278718675298</v>
      </c>
      <c r="BM20" s="34">
        <f t="shared" si="6"/>
        <v>104744.11494642447</v>
      </c>
      <c r="BN20" s="34">
        <f t="shared" si="6"/>
        <v>38201.269841071815</v>
      </c>
      <c r="BO20" s="34">
        <f t="shared" si="6"/>
        <v>19793.563383930334</v>
      </c>
      <c r="BP20" s="206">
        <f t="shared" si="6"/>
        <v>43790.546564054719</v>
      </c>
      <c r="BQ20" s="34">
        <f t="shared" si="6"/>
        <v>218969.52859249391</v>
      </c>
      <c r="BR20" s="34">
        <f t="shared" si="6"/>
        <v>15288.095130207861</v>
      </c>
      <c r="BS20" s="34">
        <f t="shared" si="6"/>
        <v>129166.07142927227</v>
      </c>
      <c r="BT20" s="34">
        <f t="shared" ref="BT20:BU20" si="7">BT2</f>
        <v>90429.475633596652</v>
      </c>
      <c r="BU20" s="206">
        <f t="shared" si="7"/>
        <v>150284.26610136655</v>
      </c>
      <c r="BV20" s="34">
        <f t="shared" si="2"/>
        <v>78643.691333622861</v>
      </c>
      <c r="BW20" s="34">
        <f t="shared" si="2"/>
        <v>101173.8867501762</v>
      </c>
      <c r="BX20" s="34">
        <f t="shared" si="2"/>
        <v>322051.79925447452</v>
      </c>
      <c r="BY20" s="34">
        <f t="shared" si="2"/>
        <v>300451.43670493527</v>
      </c>
      <c r="BZ20" s="34">
        <f t="shared" si="2"/>
        <v>442466.20674009022</v>
      </c>
      <c r="CA20" s="34">
        <f t="shared" si="2"/>
        <v>284698.93790127098</v>
      </c>
      <c r="CB20" s="34">
        <f t="shared" si="2"/>
        <v>285630.4143896756</v>
      </c>
      <c r="CC20" s="34">
        <f t="shared" si="2"/>
        <v>296950.73127017781</v>
      </c>
      <c r="CD20" s="34">
        <f t="shared" si="2"/>
        <v>361310.99926454958</v>
      </c>
      <c r="CE20" s="34">
        <f t="shared" si="2"/>
        <v>309910.70070401143</v>
      </c>
      <c r="CF20" s="34">
        <f t="shared" si="2"/>
        <v>297069.15258406685</v>
      </c>
      <c r="CG20" s="34">
        <f t="shared" si="2"/>
        <v>304608.3312619566</v>
      </c>
      <c r="CH20" s="34">
        <f t="shared" si="2"/>
        <v>294683.35149726592</v>
      </c>
      <c r="CI20" s="34">
        <f t="shared" si="2"/>
        <v>299161.56506550009</v>
      </c>
      <c r="CJ20" s="34">
        <f t="shared" si="2"/>
        <v>296436.71522263554</v>
      </c>
      <c r="CK20" s="34">
        <f t="shared" si="2"/>
        <v>939175.02502895775</v>
      </c>
      <c r="CL20" s="34">
        <f t="shared" si="2"/>
        <v>287883.06400574732</v>
      </c>
      <c r="CM20" s="34">
        <f t="shared" si="2"/>
        <v>409019.92958225601</v>
      </c>
      <c r="CN20" s="34">
        <f t="shared" si="2"/>
        <v>666645.0105721876</v>
      </c>
      <c r="CO20" s="34">
        <f t="shared" si="2"/>
        <v>583050.63853474602</v>
      </c>
      <c r="CP20" s="34">
        <f t="shared" si="2"/>
        <v>394212.815330485</v>
      </c>
      <c r="CQ20" s="34">
        <f t="shared" si="2"/>
        <v>569650.35564646497</v>
      </c>
      <c r="CR20" s="34">
        <f t="shared" si="2"/>
        <v>848044.99314111494</v>
      </c>
      <c r="CS20" s="34">
        <f t="shared" si="2"/>
        <v>541737.93668704596</v>
      </c>
      <c r="CT20" s="34">
        <f t="shared" si="2"/>
        <v>468022.72898351413</v>
      </c>
      <c r="CU20" s="34">
        <f t="shared" si="2"/>
        <v>262635.86946825351</v>
      </c>
      <c r="CV20" s="34">
        <f t="shared" si="2"/>
        <v>234647.03910214349</v>
      </c>
      <c r="CW20" s="34">
        <f t="shared" si="2"/>
        <v>177281.94291264581</v>
      </c>
      <c r="CX20" s="34">
        <f t="shared" si="2"/>
        <v>96248.932311933197</v>
      </c>
      <c r="CY20" s="34">
        <f t="shared" si="2"/>
        <v>96889.051772089384</v>
      </c>
      <c r="CZ20" s="34">
        <f t="shared" si="2"/>
        <v>55937.663410226487</v>
      </c>
      <c r="DA20" s="34">
        <f t="shared" si="2"/>
        <v>80519.743624860203</v>
      </c>
      <c r="DB20" s="34">
        <f t="shared" si="2"/>
        <v>58105.0094753843</v>
      </c>
      <c r="DC20" s="34">
        <f t="shared" si="2"/>
        <v>66265.699277921798</v>
      </c>
      <c r="DD20" s="34">
        <f t="shared" si="2"/>
        <v>64303.151600004087</v>
      </c>
      <c r="DE20" s="34">
        <f t="shared" si="2"/>
        <v>47565.656715409103</v>
      </c>
      <c r="DF20" s="34">
        <f t="shared" si="2"/>
        <v>52151.441873781994</v>
      </c>
      <c r="DG20" s="34">
        <f t="shared" si="2"/>
        <v>43652.984394332001</v>
      </c>
      <c r="DH20" s="34">
        <f t="shared" si="2"/>
        <v>25180.749552575198</v>
      </c>
      <c r="DI20" s="34">
        <f t="shared" si="2"/>
        <v>19286.491404513497</v>
      </c>
      <c r="DJ20" s="34">
        <f t="shared" si="2"/>
        <v>19286.491404513497</v>
      </c>
      <c r="DK20" s="34">
        <f t="shared" si="2"/>
        <v>588.224999999999</v>
      </c>
      <c r="DL20" s="34">
        <f t="shared" si="2"/>
        <v>588.224999999999</v>
      </c>
      <c r="DM20" s="34">
        <f t="shared" si="2"/>
        <v>8588.2249999999985</v>
      </c>
      <c r="DN20" s="34">
        <f t="shared" si="2"/>
        <v>588.224999999999</v>
      </c>
      <c r="DO20" s="34">
        <f t="shared" si="2"/>
        <v>588.224999999999</v>
      </c>
      <c r="DP20" s="34">
        <f t="shared" si="2"/>
        <v>588.224999999999</v>
      </c>
      <c r="DQ20" s="34">
        <f t="shared" si="2"/>
        <v>2788.224999999999</v>
      </c>
      <c r="DR20" s="34">
        <f t="shared" si="2"/>
        <v>588.224999999999</v>
      </c>
      <c r="DS20" s="34">
        <f t="shared" si="2"/>
        <v>588.224999999999</v>
      </c>
      <c r="DT20" s="34">
        <f t="shared" si="2"/>
        <v>588.224999999999</v>
      </c>
      <c r="DU20" s="34">
        <f t="shared" si="2"/>
        <v>588.224999999999</v>
      </c>
      <c r="DV20" s="34">
        <f t="shared" si="2"/>
        <v>588.224999999999</v>
      </c>
      <c r="DW20" s="34">
        <f t="shared" si="2"/>
        <v>588.224999999999</v>
      </c>
      <c r="DX20" s="34">
        <f t="shared" si="2"/>
        <v>588.224999999999</v>
      </c>
      <c r="DY20" s="34">
        <f t="shared" si="2"/>
        <v>588.224999999999</v>
      </c>
      <c r="DZ20" s="34">
        <f t="shared" si="2"/>
        <v>588.224999999999</v>
      </c>
      <c r="EA20" s="34">
        <f t="shared" si="2"/>
        <v>588.224999999999</v>
      </c>
      <c r="EB20" s="34">
        <f t="shared" si="2"/>
        <v>588.224999999999</v>
      </c>
      <c r="EC20" s="34">
        <f t="shared" ref="EC20" si="8">EC2</f>
        <v>588.224999999999</v>
      </c>
      <c r="ED20" s="34">
        <f t="shared" si="3"/>
        <v>588.224999999999</v>
      </c>
      <c r="EE20" s="34">
        <f t="shared" si="3"/>
        <v>588.224999999999</v>
      </c>
      <c r="EF20" s="34">
        <f t="shared" si="3"/>
        <v>588.224999999999</v>
      </c>
      <c r="EG20" s="34">
        <f t="shared" si="3"/>
        <v>588.224999999999</v>
      </c>
      <c r="EH20" s="34">
        <f t="shared" si="3"/>
        <v>588.224999999999</v>
      </c>
      <c r="EI20" s="34">
        <f t="shared" si="3"/>
        <v>588.224999999999</v>
      </c>
      <c r="EJ20" s="34">
        <f t="shared" si="3"/>
        <v>588.224999999999</v>
      </c>
      <c r="EK20" s="34">
        <f t="shared" si="3"/>
        <v>588.224999999999</v>
      </c>
      <c r="EL20" s="34">
        <f t="shared" si="3"/>
        <v>588.224999999999</v>
      </c>
      <c r="EM20" s="34">
        <f t="shared" si="3"/>
        <v>588.224999999999</v>
      </c>
      <c r="EN20" s="34">
        <f t="shared" si="3"/>
        <v>588.224999999999</v>
      </c>
      <c r="EO20" s="34">
        <f t="shared" si="3"/>
        <v>588.224999999999</v>
      </c>
      <c r="EP20" s="34">
        <f t="shared" si="3"/>
        <v>588.224999999999</v>
      </c>
      <c r="EQ20" s="34">
        <f t="shared" si="3"/>
        <v>588.224999999999</v>
      </c>
      <c r="ER20" s="34">
        <f t="shared" si="3"/>
        <v>588.224999999999</v>
      </c>
      <c r="ES20" s="34">
        <f t="shared" si="3"/>
        <v>588.224999999999</v>
      </c>
      <c r="ET20" s="34">
        <f t="shared" si="3"/>
        <v>588.224999999999</v>
      </c>
      <c r="EU20" s="34">
        <f t="shared" si="3"/>
        <v>588.224999999999</v>
      </c>
      <c r="EV20" s="34">
        <f t="shared" si="3"/>
        <v>588.224999999999</v>
      </c>
      <c r="EW20" s="34">
        <f t="shared" si="3"/>
        <v>8588.2249999999985</v>
      </c>
      <c r="EX20" s="34">
        <f t="shared" si="3"/>
        <v>588.224999999999</v>
      </c>
      <c r="EY20" s="34">
        <f t="shared" si="3"/>
        <v>588.224999999999</v>
      </c>
      <c r="EZ20" s="34">
        <f t="shared" si="3"/>
        <v>588.224999999999</v>
      </c>
      <c r="FA20" s="34">
        <f t="shared" si="3"/>
        <v>2788.224999999999</v>
      </c>
      <c r="FB20" s="34">
        <f t="shared" si="3"/>
        <v>588.224999999999</v>
      </c>
      <c r="FC20" s="34">
        <f t="shared" si="3"/>
        <v>588.224999999999</v>
      </c>
      <c r="FD20" s="34">
        <f t="shared" si="3"/>
        <v>588.224999999999</v>
      </c>
      <c r="FE20" s="34">
        <f t="shared" si="3"/>
        <v>588.224999999999</v>
      </c>
      <c r="FF20" s="34">
        <f t="shared" si="3"/>
        <v>588.224999999999</v>
      </c>
      <c r="FG20" s="34">
        <f t="shared" si="3"/>
        <v>588.224999999999</v>
      </c>
      <c r="FH20" s="34">
        <f t="shared" si="3"/>
        <v>588.224999999999</v>
      </c>
      <c r="FI20" s="34">
        <f t="shared" si="3"/>
        <v>588.224999999999</v>
      </c>
      <c r="FJ20" s="34">
        <f t="shared" si="3"/>
        <v>588.224999999999</v>
      </c>
      <c r="FK20" s="34">
        <f t="shared" si="3"/>
        <v>588.224999999999</v>
      </c>
      <c r="FL20" s="34">
        <f t="shared" si="3"/>
        <v>588.224999999999</v>
      </c>
      <c r="FM20" s="34">
        <f t="shared" si="3"/>
        <v>588.224999999999</v>
      </c>
      <c r="FN20" s="34">
        <f t="shared" si="3"/>
        <v>588.224999999999</v>
      </c>
      <c r="FO20" s="34">
        <f t="shared" si="3"/>
        <v>588.224999999999</v>
      </c>
      <c r="FP20" s="34">
        <f t="shared" si="3"/>
        <v>588.224999999999</v>
      </c>
      <c r="FQ20" s="34">
        <f t="shared" si="3"/>
        <v>588.224999999999</v>
      </c>
      <c r="FR20" s="34">
        <f t="shared" si="3"/>
        <v>588.224999999999</v>
      </c>
      <c r="FS20" s="34">
        <f t="shared" si="3"/>
        <v>588.224999999999</v>
      </c>
      <c r="FT20" s="34">
        <f t="shared" si="3"/>
        <v>588.224999999999</v>
      </c>
      <c r="FU20" s="34">
        <f t="shared" si="3"/>
        <v>588.224999999999</v>
      </c>
      <c r="FV20" s="34">
        <f t="shared" si="3"/>
        <v>588.224999999999</v>
      </c>
      <c r="FW20" s="34">
        <f t="shared" si="3"/>
        <v>588.224999999999</v>
      </c>
      <c r="FX20" s="34">
        <f t="shared" si="3"/>
        <v>588.224999999999</v>
      </c>
      <c r="FY20" s="34">
        <f t="shared" si="3"/>
        <v>588.224999999999</v>
      </c>
      <c r="FZ20" s="34">
        <f t="shared" si="3"/>
        <v>588.224999999999</v>
      </c>
      <c r="GA20" s="34">
        <f t="shared" si="3"/>
        <v>588.224999999999</v>
      </c>
      <c r="GB20" s="34">
        <f t="shared" si="3"/>
        <v>588.224999999999</v>
      </c>
      <c r="GC20" s="34">
        <f t="shared" si="3"/>
        <v>588.224999999999</v>
      </c>
      <c r="GD20" s="34">
        <f t="shared" si="3"/>
        <v>588.224999999999</v>
      </c>
      <c r="GE20" s="34">
        <f t="shared" si="3"/>
        <v>588.224999999999</v>
      </c>
      <c r="GF20" s="34">
        <f t="shared" si="3"/>
        <v>588.224999999999</v>
      </c>
      <c r="GG20" s="34">
        <f t="shared" si="3"/>
        <v>588.224999999999</v>
      </c>
      <c r="GH20" s="34">
        <f t="shared" si="3"/>
        <v>588.224999999999</v>
      </c>
      <c r="GI20" s="34">
        <f t="shared" si="3"/>
        <v>588.224999999999</v>
      </c>
      <c r="GJ20" s="34">
        <f t="shared" si="3"/>
        <v>588.224999999999</v>
      </c>
      <c r="GK20" s="34">
        <f t="shared" si="3"/>
        <v>588.224999999999</v>
      </c>
      <c r="GL20" s="34">
        <f t="shared" si="3"/>
        <v>588.224999999999</v>
      </c>
      <c r="GM20" s="34">
        <f t="shared" si="3"/>
        <v>588.224999999999</v>
      </c>
      <c r="GN20" s="34">
        <f t="shared" si="3"/>
        <v>588.224999999999</v>
      </c>
      <c r="GO20" s="34">
        <f t="shared" si="4"/>
        <v>588.224999999999</v>
      </c>
      <c r="GP20" s="34">
        <f t="shared" si="4"/>
        <v>588.224999999999</v>
      </c>
      <c r="GQ20" s="34">
        <f t="shared" si="4"/>
        <v>588.224999999999</v>
      </c>
      <c r="GR20" s="34">
        <f t="shared" si="4"/>
        <v>588.224999999999</v>
      </c>
      <c r="GS20" s="34">
        <f t="shared" si="4"/>
        <v>588.224999999999</v>
      </c>
      <c r="GT20" s="34">
        <f t="shared" si="4"/>
        <v>588.224999999999</v>
      </c>
      <c r="GU20" s="34">
        <f t="shared" si="4"/>
        <v>588.224999999999</v>
      </c>
      <c r="GV20" s="34">
        <f t="shared" si="4"/>
        <v>588.224999999999</v>
      </c>
      <c r="GW20" s="34">
        <f t="shared" si="4"/>
        <v>588.224999999999</v>
      </c>
      <c r="GX20" s="34">
        <f t="shared" si="4"/>
        <v>588.224999999999</v>
      </c>
      <c r="GY20" s="34">
        <f t="shared" si="4"/>
        <v>588.224999999999</v>
      </c>
      <c r="GZ20" s="34">
        <f t="shared" si="4"/>
        <v>588.224999999999</v>
      </c>
      <c r="HA20" s="34">
        <f t="shared" si="4"/>
        <v>588.224999999999</v>
      </c>
      <c r="HB20" s="34">
        <f t="shared" si="4"/>
        <v>588.224999999999</v>
      </c>
      <c r="HC20" s="34">
        <f t="shared" si="4"/>
        <v>588.224999999999</v>
      </c>
      <c r="HD20" s="34">
        <f t="shared" si="4"/>
        <v>588.224999999999</v>
      </c>
      <c r="HE20" s="34">
        <f t="shared" si="4"/>
        <v>588.224999999999</v>
      </c>
      <c r="HF20" s="34">
        <f t="shared" si="4"/>
        <v>588.224999999999</v>
      </c>
      <c r="HG20" s="34">
        <f t="shared" si="4"/>
        <v>588.224999999999</v>
      </c>
      <c r="HH20" s="34">
        <f t="shared" si="4"/>
        <v>588.224999999999</v>
      </c>
      <c r="HI20" s="34">
        <f t="shared" si="4"/>
        <v>588.224999999999</v>
      </c>
      <c r="HJ20" s="34">
        <f t="shared" si="4"/>
        <v>588.224999999999</v>
      </c>
      <c r="HK20" s="34">
        <f t="shared" si="4"/>
        <v>588.224999999999</v>
      </c>
      <c r="HL20" s="34">
        <f t="shared" si="4"/>
        <v>588.224999999999</v>
      </c>
      <c r="HM20" s="34">
        <f t="shared" si="4"/>
        <v>588.224999999999</v>
      </c>
      <c r="HN20" s="34">
        <f t="shared" si="4"/>
        <v>588.224999999999</v>
      </c>
      <c r="HO20" s="34">
        <f t="shared" si="4"/>
        <v>588.224999999999</v>
      </c>
      <c r="HP20" s="34">
        <f t="shared" si="4"/>
        <v>588.224999999999</v>
      </c>
      <c r="HQ20" s="34">
        <f t="shared" si="4"/>
        <v>588.224999999999</v>
      </c>
      <c r="HR20" s="34">
        <f t="shared" si="4"/>
        <v>588.224999999999</v>
      </c>
      <c r="HS20" s="34">
        <f t="shared" si="4"/>
        <v>588.224999999999</v>
      </c>
      <c r="HT20" s="34">
        <f t="shared" si="4"/>
        <v>588.224999999999</v>
      </c>
      <c r="HU20" s="34">
        <f t="shared" si="4"/>
        <v>588.224999999999</v>
      </c>
      <c r="HV20" s="34">
        <f t="shared" si="4"/>
        <v>588.224999999999</v>
      </c>
      <c r="HW20" s="34">
        <f t="shared" si="4"/>
        <v>588.224999999999</v>
      </c>
      <c r="HX20" s="34">
        <f t="shared" si="4"/>
        <v>588.224999999999</v>
      </c>
      <c r="HY20" s="34">
        <f t="shared" si="4"/>
        <v>588.224999999999</v>
      </c>
      <c r="HZ20" s="34">
        <f t="shared" si="4"/>
        <v>588.224999999999</v>
      </c>
      <c r="IA20" s="34">
        <f t="shared" si="4"/>
        <v>588.224999999999</v>
      </c>
      <c r="IB20" s="34">
        <f t="shared" si="4"/>
        <v>588.224999999999</v>
      </c>
      <c r="IC20" s="34">
        <f t="shared" si="4"/>
        <v>588.224999999999</v>
      </c>
      <c r="ID20" s="34">
        <f t="shared" si="4"/>
        <v>588.224999999999</v>
      </c>
      <c r="IE20" s="34">
        <f t="shared" si="4"/>
        <v>588.224999999999</v>
      </c>
      <c r="IF20" s="34">
        <f t="shared" si="4"/>
        <v>588.224999999999</v>
      </c>
      <c r="IG20" s="34">
        <f t="shared" si="4"/>
        <v>588.224999999999</v>
      </c>
      <c r="IH20" s="34">
        <f t="shared" si="4"/>
        <v>588.224999999999</v>
      </c>
      <c r="II20" s="34">
        <f t="shared" si="4"/>
        <v>588.224999999999</v>
      </c>
      <c r="IJ20" s="34">
        <f t="shared" si="4"/>
        <v>588.224999999999</v>
      </c>
      <c r="IK20" s="34">
        <f t="shared" si="4"/>
        <v>588.224999999999</v>
      </c>
      <c r="IL20" s="34">
        <f t="shared" si="4"/>
        <v>588.224999999999</v>
      </c>
      <c r="IM20" s="34">
        <f t="shared" si="4"/>
        <v>588.224999999999</v>
      </c>
      <c r="IN20" s="34">
        <f t="shared" si="4"/>
        <v>588.224999999999</v>
      </c>
      <c r="IO20" s="34">
        <f t="shared" si="4"/>
        <v>588.224999999999</v>
      </c>
      <c r="IP20" s="34">
        <f t="shared" si="4"/>
        <v>588.224999999999</v>
      </c>
      <c r="IQ20" s="34">
        <f t="shared" si="4"/>
        <v>588.224999999999</v>
      </c>
      <c r="IR20" s="34">
        <f t="shared" si="4"/>
        <v>588.224999999999</v>
      </c>
      <c r="IS20" s="34">
        <f t="shared" si="4"/>
        <v>588.224999999999</v>
      </c>
      <c r="IT20" s="34">
        <f t="shared" si="4"/>
        <v>588.224999999999</v>
      </c>
      <c r="IU20" s="34">
        <f t="shared" si="4"/>
        <v>588.224999999999</v>
      </c>
      <c r="IV20" s="34">
        <f t="shared" si="4"/>
        <v>588.224999999999</v>
      </c>
      <c r="IW20" s="34">
        <f t="shared" si="4"/>
        <v>588.224999999999</v>
      </c>
      <c r="IX20" s="34">
        <f t="shared" si="4"/>
        <v>588.224999999999</v>
      </c>
      <c r="IY20" s="34">
        <f t="shared" si="4"/>
        <v>588.224999999999</v>
      </c>
      <c r="IZ20" s="34">
        <f t="shared" si="4"/>
        <v>588.224999999999</v>
      </c>
      <c r="JA20" s="34">
        <f t="shared" ref="JA20:JB20" si="9">JA2</f>
        <v>588.224999999999</v>
      </c>
      <c r="JB20" s="34">
        <f t="shared" si="9"/>
        <v>588.224999999999</v>
      </c>
      <c r="JC20" s="34">
        <f t="shared" si="5"/>
        <v>588.224999999999</v>
      </c>
      <c r="JD20" s="34">
        <f t="shared" si="5"/>
        <v>588.224999999999</v>
      </c>
      <c r="JE20" s="34">
        <f t="shared" si="5"/>
        <v>588.224999999999</v>
      </c>
      <c r="JF20" s="34">
        <f t="shared" si="5"/>
        <v>588.224999999999</v>
      </c>
      <c r="JG20" s="34">
        <f t="shared" si="5"/>
        <v>588.224999999999</v>
      </c>
      <c r="JH20" s="34">
        <f t="shared" si="5"/>
        <v>588.224999999999</v>
      </c>
      <c r="JI20" s="34">
        <f t="shared" si="5"/>
        <v>588.224999999999</v>
      </c>
      <c r="JJ20" s="34">
        <f t="shared" si="5"/>
        <v>588.224999999999</v>
      </c>
      <c r="JK20" s="34">
        <f t="shared" si="5"/>
        <v>588.224999999999</v>
      </c>
      <c r="JL20" s="34">
        <f t="shared" si="5"/>
        <v>588.224999999999</v>
      </c>
      <c r="JM20" s="34">
        <f t="shared" si="5"/>
        <v>588.224999999999</v>
      </c>
      <c r="JN20" s="34">
        <f t="shared" si="5"/>
        <v>588.224999999999</v>
      </c>
      <c r="JO20" s="34">
        <f t="shared" si="5"/>
        <v>588.224999999999</v>
      </c>
      <c r="JP20" s="34">
        <f t="shared" si="5"/>
        <v>588.224999999999</v>
      </c>
      <c r="JQ20" s="34">
        <f t="shared" si="5"/>
        <v>588.224999999999</v>
      </c>
      <c r="JR20" s="34">
        <f t="shared" si="5"/>
        <v>588.224999999999</v>
      </c>
      <c r="JS20" s="34">
        <f t="shared" si="5"/>
        <v>588.224999999999</v>
      </c>
      <c r="JT20" s="34">
        <f t="shared" si="5"/>
        <v>588.224999999999</v>
      </c>
      <c r="JU20" s="34">
        <f t="shared" si="5"/>
        <v>588.224999999999</v>
      </c>
      <c r="JV20" s="34">
        <f t="shared" si="5"/>
        <v>588.224999999999</v>
      </c>
      <c r="JW20" s="34">
        <f t="shared" si="5"/>
        <v>588.224999999999</v>
      </c>
      <c r="JX20" s="34">
        <f t="shared" si="5"/>
        <v>588.224999999999</v>
      </c>
      <c r="JY20" s="34">
        <f t="shared" si="5"/>
        <v>588.224999999999</v>
      </c>
      <c r="JZ20" s="34">
        <f t="shared" si="5"/>
        <v>588.224999999999</v>
      </c>
      <c r="KA20" s="34">
        <f t="shared" si="5"/>
        <v>588.224999999999</v>
      </c>
      <c r="KB20" s="34">
        <f t="shared" si="5"/>
        <v>588.224999999999</v>
      </c>
      <c r="KC20" s="34">
        <f t="shared" si="5"/>
        <v>588.224999999999</v>
      </c>
      <c r="KD20" s="34">
        <f t="shared" si="5"/>
        <v>588.224999999999</v>
      </c>
      <c r="KE20" s="34">
        <f t="shared" si="5"/>
        <v>588.224999999999</v>
      </c>
      <c r="KF20" s="34">
        <f t="shared" si="5"/>
        <v>588.224999999999</v>
      </c>
      <c r="KG20" s="35">
        <f t="shared" si="5"/>
        <v>0</v>
      </c>
    </row>
    <row r="21" spans="1:365" s="1" customFormat="1" ht="16" outlineLevel="1" thickBot="1">
      <c r="B21" s="490"/>
      <c r="C21" s="58" t="s">
        <v>713</v>
      </c>
      <c r="D21" s="45">
        <f>BP21</f>
        <v>2748292.4043811434</v>
      </c>
      <c r="E21" s="36">
        <f>E20</f>
        <v>0</v>
      </c>
      <c r="F21" s="37">
        <f>E21+F20</f>
        <v>509.6</v>
      </c>
      <c r="G21" s="37">
        <f>F21+G20</f>
        <v>31019.199999999997</v>
      </c>
      <c r="H21" s="37">
        <f t="shared" ref="H21:BS21" si="10">G21+H20</f>
        <v>56762.016847046543</v>
      </c>
      <c r="I21" s="37">
        <f t="shared" si="10"/>
        <v>57271.616847046542</v>
      </c>
      <c r="J21" s="37">
        <f t="shared" si="10"/>
        <v>93655.874274389949</v>
      </c>
      <c r="K21" s="37">
        <f t="shared" si="10"/>
        <v>114423.77064381448</v>
      </c>
      <c r="L21" s="37">
        <f t="shared" si="10"/>
        <v>124360.99001250164</v>
      </c>
      <c r="M21" s="37">
        <f t="shared" si="10"/>
        <v>129483.14940005269</v>
      </c>
      <c r="N21" s="37">
        <f t="shared" si="10"/>
        <v>136624.45959774987</v>
      </c>
      <c r="O21" s="37">
        <f t="shared" si="10"/>
        <v>172948.23563547485</v>
      </c>
      <c r="P21" s="37">
        <f t="shared" si="10"/>
        <v>208811.91994683849</v>
      </c>
      <c r="Q21" s="37">
        <f t="shared" si="10"/>
        <v>214123.97850876779</v>
      </c>
      <c r="R21" s="37">
        <f t="shared" si="10"/>
        <v>219601.67174743858</v>
      </c>
      <c r="S21" s="37">
        <f t="shared" si="10"/>
        <v>273035.33573215548</v>
      </c>
      <c r="T21" s="37">
        <f t="shared" si="10"/>
        <v>275830.57951510657</v>
      </c>
      <c r="U21" s="37">
        <f t="shared" si="10"/>
        <v>281375.08911006316</v>
      </c>
      <c r="V21" s="37">
        <f t="shared" si="10"/>
        <v>367464.34884813119</v>
      </c>
      <c r="W21" s="37">
        <f t="shared" si="10"/>
        <v>371798.59434437088</v>
      </c>
      <c r="X21" s="37">
        <f t="shared" si="10"/>
        <v>443431.66715397919</v>
      </c>
      <c r="Y21" s="37">
        <f t="shared" si="10"/>
        <v>523338.52812065859</v>
      </c>
      <c r="Z21" s="37">
        <f t="shared" si="10"/>
        <v>527524.56655689352</v>
      </c>
      <c r="AA21" s="37">
        <f t="shared" si="10"/>
        <v>561437.69725736114</v>
      </c>
      <c r="AB21" s="37">
        <f t="shared" si="10"/>
        <v>564349.05517084489</v>
      </c>
      <c r="AC21" s="37">
        <f t="shared" si="10"/>
        <v>810261.92176556133</v>
      </c>
      <c r="AD21" s="37">
        <f t="shared" si="10"/>
        <v>813371.19131512684</v>
      </c>
      <c r="AE21" s="37">
        <f t="shared" si="10"/>
        <v>843222.43879100098</v>
      </c>
      <c r="AF21" s="37">
        <f t="shared" si="10"/>
        <v>850805.54226627038</v>
      </c>
      <c r="AG21" s="37">
        <f t="shared" si="10"/>
        <v>866811.77275331412</v>
      </c>
      <c r="AH21" s="37">
        <f t="shared" si="10"/>
        <v>870163.21035382128</v>
      </c>
      <c r="AI21" s="37">
        <f t="shared" si="10"/>
        <v>873584.01447822014</v>
      </c>
      <c r="AJ21" s="37">
        <f t="shared" si="10"/>
        <v>896077.70958192355</v>
      </c>
      <c r="AK21" s="37">
        <f t="shared" si="10"/>
        <v>905049.68995517725</v>
      </c>
      <c r="AL21" s="37">
        <f t="shared" si="10"/>
        <v>1058883.0516863503</v>
      </c>
      <c r="AM21" s="37">
        <f t="shared" si="10"/>
        <v>1100285.2895081679</v>
      </c>
      <c r="AN21" s="37">
        <f t="shared" si="10"/>
        <v>1116289.9356110792</v>
      </c>
      <c r="AO21" s="37">
        <f t="shared" si="10"/>
        <v>1371681.040663339</v>
      </c>
      <c r="AP21" s="37">
        <f t="shared" si="10"/>
        <v>1389236.4250732581</v>
      </c>
      <c r="AQ21" s="37">
        <f t="shared" si="10"/>
        <v>1403857.7877329055</v>
      </c>
      <c r="AR21" s="37">
        <f t="shared" si="10"/>
        <v>1414839.9075611935</v>
      </c>
      <c r="AS21" s="37">
        <f t="shared" si="10"/>
        <v>1427427.0673263143</v>
      </c>
      <c r="AT21" s="37">
        <f t="shared" si="10"/>
        <v>1439503.331121631</v>
      </c>
      <c r="AU21" s="37">
        <f t="shared" si="10"/>
        <v>1456197.1000599703</v>
      </c>
      <c r="AV21" s="37">
        <f t="shared" si="10"/>
        <v>1546613.8937229484</v>
      </c>
      <c r="AW21" s="37">
        <f t="shared" si="10"/>
        <v>1643346.3750437186</v>
      </c>
      <c r="AX21" s="37">
        <f t="shared" si="10"/>
        <v>1664596.5428512264</v>
      </c>
      <c r="AY21" s="37">
        <f t="shared" si="10"/>
        <v>1713742.3847653749</v>
      </c>
      <c r="AZ21" s="37">
        <f t="shared" si="10"/>
        <v>1978203.9777215151</v>
      </c>
      <c r="BA21" s="37">
        <f t="shared" si="10"/>
        <v>2017316.7111338149</v>
      </c>
      <c r="BB21" s="37">
        <f t="shared" si="10"/>
        <v>2056493.0657296481</v>
      </c>
      <c r="BC21" s="37">
        <f t="shared" si="10"/>
        <v>2123868.4618632295</v>
      </c>
      <c r="BD21" s="37">
        <f t="shared" si="10"/>
        <v>2165736.1517579546</v>
      </c>
      <c r="BE21" s="37">
        <f t="shared" si="10"/>
        <v>2212784.6734095444</v>
      </c>
      <c r="BF21" s="37">
        <f t="shared" si="10"/>
        <v>2239831.1672882964</v>
      </c>
      <c r="BG21" s="37">
        <f t="shared" si="10"/>
        <v>2267620.3681092276</v>
      </c>
      <c r="BH21" s="37">
        <f t="shared" si="10"/>
        <v>2305200.3928334266</v>
      </c>
      <c r="BI21" s="37">
        <f t="shared" si="10"/>
        <v>2332261.1738543985</v>
      </c>
      <c r="BJ21" s="37">
        <f t="shared" si="10"/>
        <v>2422875.752067266</v>
      </c>
      <c r="BK21" s="37">
        <f t="shared" si="10"/>
        <v>2498853.6309269867</v>
      </c>
      <c r="BL21" s="37">
        <f t="shared" si="10"/>
        <v>2541762.9096456622</v>
      </c>
      <c r="BM21" s="37">
        <f t="shared" si="10"/>
        <v>2646507.0245920867</v>
      </c>
      <c r="BN21" s="37">
        <f t="shared" si="10"/>
        <v>2684708.2944331584</v>
      </c>
      <c r="BO21" s="37">
        <f t="shared" si="10"/>
        <v>2704501.8578170887</v>
      </c>
      <c r="BP21" s="207">
        <f t="shared" si="10"/>
        <v>2748292.4043811434</v>
      </c>
      <c r="BQ21" s="37">
        <f t="shared" si="10"/>
        <v>2967261.9329736372</v>
      </c>
      <c r="BR21" s="37">
        <f t="shared" si="10"/>
        <v>2982550.0281038452</v>
      </c>
      <c r="BS21" s="37">
        <f t="shared" si="10"/>
        <v>3111716.0995331174</v>
      </c>
      <c r="BT21" s="37">
        <f t="shared" ref="BT21:EE21" si="11">BS21+BT20</f>
        <v>3202145.5751667139</v>
      </c>
      <c r="BU21" s="207">
        <f t="shared" si="11"/>
        <v>3352429.8412680803</v>
      </c>
      <c r="BV21" s="37">
        <f t="shared" si="11"/>
        <v>3431073.532601703</v>
      </c>
      <c r="BW21" s="37">
        <f t="shared" si="11"/>
        <v>3532247.419351879</v>
      </c>
      <c r="BX21" s="37">
        <f t="shared" si="11"/>
        <v>3854299.2186063537</v>
      </c>
      <c r="BY21" s="37">
        <f t="shared" si="11"/>
        <v>4154750.6553112892</v>
      </c>
      <c r="BZ21" s="37">
        <f t="shared" si="11"/>
        <v>4597216.8620513799</v>
      </c>
      <c r="CA21" s="37">
        <f t="shared" si="11"/>
        <v>4881915.7999526504</v>
      </c>
      <c r="CB21" s="37">
        <f t="shared" si="11"/>
        <v>5167546.2143423259</v>
      </c>
      <c r="CC21" s="37">
        <f t="shared" si="11"/>
        <v>5464496.9456125041</v>
      </c>
      <c r="CD21" s="37">
        <f t="shared" si="11"/>
        <v>5825807.9448770536</v>
      </c>
      <c r="CE21" s="37">
        <f t="shared" si="11"/>
        <v>6135718.6455810647</v>
      </c>
      <c r="CF21" s="37">
        <f t="shared" si="11"/>
        <v>6432787.7981651314</v>
      </c>
      <c r="CG21" s="37">
        <f t="shared" si="11"/>
        <v>6737396.1294270884</v>
      </c>
      <c r="CH21" s="37">
        <f t="shared" si="11"/>
        <v>7032079.4809243539</v>
      </c>
      <c r="CI21" s="37">
        <f t="shared" si="11"/>
        <v>7331241.0459898543</v>
      </c>
      <c r="CJ21" s="37">
        <f t="shared" si="11"/>
        <v>7627677.7612124896</v>
      </c>
      <c r="CK21" s="37">
        <f t="shared" si="11"/>
        <v>8566852.7862414476</v>
      </c>
      <c r="CL21" s="37">
        <f t="shared" si="11"/>
        <v>8854735.850247195</v>
      </c>
      <c r="CM21" s="37">
        <f t="shared" si="11"/>
        <v>9263755.7798294518</v>
      </c>
      <c r="CN21" s="37">
        <f t="shared" si="11"/>
        <v>9930400.7904016394</v>
      </c>
      <c r="CO21" s="37">
        <f t="shared" si="11"/>
        <v>10513451.428936385</v>
      </c>
      <c r="CP21" s="37">
        <f t="shared" si="11"/>
        <v>10907664.24426687</v>
      </c>
      <c r="CQ21" s="37">
        <f t="shared" si="11"/>
        <v>11477314.599913334</v>
      </c>
      <c r="CR21" s="37">
        <f t="shared" si="11"/>
        <v>12325359.593054449</v>
      </c>
      <c r="CS21" s="37">
        <f t="shared" si="11"/>
        <v>12867097.529741496</v>
      </c>
      <c r="CT21" s="37">
        <f t="shared" si="11"/>
        <v>13335120.25872501</v>
      </c>
      <c r="CU21" s="37">
        <f t="shared" si="11"/>
        <v>13597756.128193263</v>
      </c>
      <c r="CV21" s="37">
        <f t="shared" si="11"/>
        <v>13832403.167295406</v>
      </c>
      <c r="CW21" s="37">
        <f t="shared" si="11"/>
        <v>14009685.110208051</v>
      </c>
      <c r="CX21" s="37">
        <f t="shared" si="11"/>
        <v>14105934.042519985</v>
      </c>
      <c r="CY21" s="37">
        <f t="shared" si="11"/>
        <v>14202823.094292074</v>
      </c>
      <c r="CZ21" s="37">
        <f t="shared" si="11"/>
        <v>14258760.7577023</v>
      </c>
      <c r="DA21" s="37">
        <f t="shared" si="11"/>
        <v>14339280.501327161</v>
      </c>
      <c r="DB21" s="37">
        <f t="shared" si="11"/>
        <v>14397385.510802545</v>
      </c>
      <c r="DC21" s="37">
        <f t="shared" si="11"/>
        <v>14463651.210080467</v>
      </c>
      <c r="DD21" s="37">
        <f t="shared" si="11"/>
        <v>14527954.36168047</v>
      </c>
      <c r="DE21" s="37">
        <f t="shared" si="11"/>
        <v>14575520.01839588</v>
      </c>
      <c r="DF21" s="37">
        <f t="shared" si="11"/>
        <v>14627671.460269662</v>
      </c>
      <c r="DG21" s="37">
        <f t="shared" si="11"/>
        <v>14671324.444663994</v>
      </c>
      <c r="DH21" s="37">
        <f t="shared" si="11"/>
        <v>14696505.19421657</v>
      </c>
      <c r="DI21" s="37">
        <f t="shared" si="11"/>
        <v>14715791.685621083</v>
      </c>
      <c r="DJ21" s="37">
        <f t="shared" si="11"/>
        <v>14735078.177025596</v>
      </c>
      <c r="DK21" s="37">
        <f t="shared" si="11"/>
        <v>14735666.402025595</v>
      </c>
      <c r="DL21" s="37">
        <f t="shared" si="11"/>
        <v>14736254.627025595</v>
      </c>
      <c r="DM21" s="37">
        <f t="shared" si="11"/>
        <v>14744842.852025595</v>
      </c>
      <c r="DN21" s="37">
        <f t="shared" si="11"/>
        <v>14745431.077025594</v>
      </c>
      <c r="DO21" s="37">
        <f t="shared" si="11"/>
        <v>14746019.302025594</v>
      </c>
      <c r="DP21" s="37">
        <f t="shared" si="11"/>
        <v>14746607.527025593</v>
      </c>
      <c r="DQ21" s="37">
        <f t="shared" si="11"/>
        <v>14749395.752025593</v>
      </c>
      <c r="DR21" s="37">
        <f t="shared" si="11"/>
        <v>14749983.977025593</v>
      </c>
      <c r="DS21" s="37">
        <f t="shared" si="11"/>
        <v>14750572.202025592</v>
      </c>
      <c r="DT21" s="37">
        <f t="shared" si="11"/>
        <v>14751160.427025592</v>
      </c>
      <c r="DU21" s="37">
        <f t="shared" si="11"/>
        <v>14751748.652025592</v>
      </c>
      <c r="DV21" s="37">
        <f t="shared" si="11"/>
        <v>14752336.877025591</v>
      </c>
      <c r="DW21" s="37">
        <f t="shared" si="11"/>
        <v>14752925.102025591</v>
      </c>
      <c r="DX21" s="37">
        <f t="shared" si="11"/>
        <v>14753513.32702559</v>
      </c>
      <c r="DY21" s="37">
        <f t="shared" si="11"/>
        <v>14754101.55202559</v>
      </c>
      <c r="DZ21" s="37">
        <f t="shared" si="11"/>
        <v>14754689.77702559</v>
      </c>
      <c r="EA21" s="37">
        <f t="shared" si="11"/>
        <v>14755278.002025589</v>
      </c>
      <c r="EB21" s="37">
        <f t="shared" si="11"/>
        <v>14755866.227025589</v>
      </c>
      <c r="EC21" s="37">
        <f t="shared" si="11"/>
        <v>14756454.452025589</v>
      </c>
      <c r="ED21" s="37">
        <f t="shared" si="11"/>
        <v>14757042.677025588</v>
      </c>
      <c r="EE21" s="37">
        <f t="shared" si="11"/>
        <v>14757630.902025588</v>
      </c>
      <c r="EF21" s="37">
        <f t="shared" ref="EF21:GQ21" si="12">EE21+EF20</f>
        <v>14758219.127025587</v>
      </c>
      <c r="EG21" s="37">
        <f t="shared" si="12"/>
        <v>14758807.352025587</v>
      </c>
      <c r="EH21" s="37">
        <f t="shared" si="12"/>
        <v>14759395.577025587</v>
      </c>
      <c r="EI21" s="37">
        <f t="shared" si="12"/>
        <v>14759983.802025586</v>
      </c>
      <c r="EJ21" s="37">
        <f t="shared" si="12"/>
        <v>14760572.027025586</v>
      </c>
      <c r="EK21" s="37">
        <f t="shared" si="12"/>
        <v>14761160.252025586</v>
      </c>
      <c r="EL21" s="37">
        <f t="shared" si="12"/>
        <v>14761748.477025585</v>
      </c>
      <c r="EM21" s="37">
        <f t="shared" si="12"/>
        <v>14762336.702025585</v>
      </c>
      <c r="EN21" s="37">
        <f t="shared" si="12"/>
        <v>14762924.927025585</v>
      </c>
      <c r="EO21" s="37">
        <f t="shared" si="12"/>
        <v>14763513.152025584</v>
      </c>
      <c r="EP21" s="37">
        <f t="shared" si="12"/>
        <v>14764101.377025584</v>
      </c>
      <c r="EQ21" s="37">
        <f t="shared" si="12"/>
        <v>14764689.602025583</v>
      </c>
      <c r="ER21" s="37">
        <f t="shared" si="12"/>
        <v>14765277.827025583</v>
      </c>
      <c r="ES21" s="37">
        <f t="shared" si="12"/>
        <v>14765866.052025583</v>
      </c>
      <c r="ET21" s="37">
        <f t="shared" si="12"/>
        <v>14766454.277025582</v>
      </c>
      <c r="EU21" s="37">
        <f t="shared" si="12"/>
        <v>14767042.502025582</v>
      </c>
      <c r="EV21" s="37">
        <f t="shared" si="12"/>
        <v>14767630.727025582</v>
      </c>
      <c r="EW21" s="37">
        <f t="shared" si="12"/>
        <v>14776218.952025581</v>
      </c>
      <c r="EX21" s="37">
        <f t="shared" si="12"/>
        <v>14776807.177025581</v>
      </c>
      <c r="EY21" s="37">
        <f t="shared" si="12"/>
        <v>14777395.40202558</v>
      </c>
      <c r="EZ21" s="37">
        <f t="shared" si="12"/>
        <v>14777983.62702558</v>
      </c>
      <c r="FA21" s="37">
        <f t="shared" si="12"/>
        <v>14780771.85202558</v>
      </c>
      <c r="FB21" s="37">
        <f t="shared" si="12"/>
        <v>14781360.077025579</v>
      </c>
      <c r="FC21" s="37">
        <f t="shared" si="12"/>
        <v>14781948.302025579</v>
      </c>
      <c r="FD21" s="37">
        <f t="shared" si="12"/>
        <v>14782536.527025579</v>
      </c>
      <c r="FE21" s="37">
        <f t="shared" si="12"/>
        <v>14783124.752025578</v>
      </c>
      <c r="FF21" s="37">
        <f t="shared" si="12"/>
        <v>14783712.977025578</v>
      </c>
      <c r="FG21" s="37">
        <f t="shared" si="12"/>
        <v>14784301.202025577</v>
      </c>
      <c r="FH21" s="37">
        <f t="shared" si="12"/>
        <v>14784889.427025577</v>
      </c>
      <c r="FI21" s="37">
        <f t="shared" si="12"/>
        <v>14785477.652025577</v>
      </c>
      <c r="FJ21" s="37">
        <f t="shared" si="12"/>
        <v>14786065.877025576</v>
      </c>
      <c r="FK21" s="37">
        <f t="shared" si="12"/>
        <v>14786654.102025576</v>
      </c>
      <c r="FL21" s="37">
        <f t="shared" si="12"/>
        <v>14787242.327025576</v>
      </c>
      <c r="FM21" s="37">
        <f t="shared" si="12"/>
        <v>14787830.552025575</v>
      </c>
      <c r="FN21" s="37">
        <f t="shared" si="12"/>
        <v>14788418.777025575</v>
      </c>
      <c r="FO21" s="37">
        <f t="shared" si="12"/>
        <v>14789007.002025574</v>
      </c>
      <c r="FP21" s="37">
        <f t="shared" si="12"/>
        <v>14789595.227025574</v>
      </c>
      <c r="FQ21" s="37">
        <f t="shared" si="12"/>
        <v>14790183.452025574</v>
      </c>
      <c r="FR21" s="37">
        <f t="shared" si="12"/>
        <v>14790771.677025573</v>
      </c>
      <c r="FS21" s="37">
        <f t="shared" si="12"/>
        <v>14791359.902025573</v>
      </c>
      <c r="FT21" s="37">
        <f t="shared" si="12"/>
        <v>14791948.127025573</v>
      </c>
      <c r="FU21" s="37">
        <f t="shared" si="12"/>
        <v>14792536.352025572</v>
      </c>
      <c r="FV21" s="37">
        <f t="shared" si="12"/>
        <v>14793124.577025572</v>
      </c>
      <c r="FW21" s="37">
        <f t="shared" si="12"/>
        <v>14793712.802025571</v>
      </c>
      <c r="FX21" s="37">
        <f t="shared" si="12"/>
        <v>14794301.027025571</v>
      </c>
      <c r="FY21" s="37">
        <f t="shared" si="12"/>
        <v>14794889.252025571</v>
      </c>
      <c r="FZ21" s="37">
        <f t="shared" si="12"/>
        <v>14795477.47702557</v>
      </c>
      <c r="GA21" s="37">
        <f t="shared" si="12"/>
        <v>14796065.70202557</v>
      </c>
      <c r="GB21" s="37">
        <f t="shared" si="12"/>
        <v>14796653.92702557</v>
      </c>
      <c r="GC21" s="37">
        <f t="shared" si="12"/>
        <v>14797242.152025569</v>
      </c>
      <c r="GD21" s="37">
        <f t="shared" si="12"/>
        <v>14797830.377025569</v>
      </c>
      <c r="GE21" s="37">
        <f t="shared" si="12"/>
        <v>14798418.602025568</v>
      </c>
      <c r="GF21" s="37">
        <f t="shared" si="12"/>
        <v>14799006.827025568</v>
      </c>
      <c r="GG21" s="37">
        <f t="shared" si="12"/>
        <v>14799595.052025568</v>
      </c>
      <c r="GH21" s="37">
        <f t="shared" si="12"/>
        <v>14800183.277025567</v>
      </c>
      <c r="GI21" s="37">
        <f t="shared" si="12"/>
        <v>14800771.502025567</v>
      </c>
      <c r="GJ21" s="37">
        <f t="shared" si="12"/>
        <v>14801359.727025567</v>
      </c>
      <c r="GK21" s="37">
        <f t="shared" si="12"/>
        <v>14801947.952025566</v>
      </c>
      <c r="GL21" s="37">
        <f t="shared" si="12"/>
        <v>14802536.177025566</v>
      </c>
      <c r="GM21" s="37">
        <f t="shared" si="12"/>
        <v>14803124.402025566</v>
      </c>
      <c r="GN21" s="37">
        <f t="shared" si="12"/>
        <v>14803712.627025565</v>
      </c>
      <c r="GO21" s="37">
        <f t="shared" si="12"/>
        <v>14804300.852025565</v>
      </c>
      <c r="GP21" s="37">
        <f t="shared" si="12"/>
        <v>14804889.077025564</v>
      </c>
      <c r="GQ21" s="37">
        <f t="shared" si="12"/>
        <v>14805477.302025564</v>
      </c>
      <c r="GR21" s="37">
        <f t="shared" ref="GR21:JC21" si="13">GQ21+GR20</f>
        <v>14806065.527025564</v>
      </c>
      <c r="GS21" s="37">
        <f t="shared" si="13"/>
        <v>14806653.752025563</v>
      </c>
      <c r="GT21" s="37">
        <f t="shared" si="13"/>
        <v>14807241.977025563</v>
      </c>
      <c r="GU21" s="37">
        <f t="shared" si="13"/>
        <v>14807830.202025563</v>
      </c>
      <c r="GV21" s="37">
        <f t="shared" si="13"/>
        <v>14808418.427025562</v>
      </c>
      <c r="GW21" s="37">
        <f t="shared" si="13"/>
        <v>14809006.652025562</v>
      </c>
      <c r="GX21" s="37">
        <f t="shared" si="13"/>
        <v>14809594.877025561</v>
      </c>
      <c r="GY21" s="37">
        <f t="shared" si="13"/>
        <v>14810183.102025561</v>
      </c>
      <c r="GZ21" s="37">
        <f t="shared" si="13"/>
        <v>14810771.327025561</v>
      </c>
      <c r="HA21" s="37">
        <f t="shared" si="13"/>
        <v>14811359.55202556</v>
      </c>
      <c r="HB21" s="37">
        <f t="shared" si="13"/>
        <v>14811947.77702556</v>
      </c>
      <c r="HC21" s="37">
        <f t="shared" si="13"/>
        <v>14812536.00202556</v>
      </c>
      <c r="HD21" s="37">
        <f t="shared" si="13"/>
        <v>14813124.227025559</v>
      </c>
      <c r="HE21" s="37">
        <f t="shared" si="13"/>
        <v>14813712.452025559</v>
      </c>
      <c r="HF21" s="37">
        <f t="shared" si="13"/>
        <v>14814300.677025558</v>
      </c>
      <c r="HG21" s="37">
        <f t="shared" si="13"/>
        <v>14814888.902025558</v>
      </c>
      <c r="HH21" s="37">
        <f t="shared" si="13"/>
        <v>14815477.127025558</v>
      </c>
      <c r="HI21" s="37">
        <f t="shared" si="13"/>
        <v>14816065.352025557</v>
      </c>
      <c r="HJ21" s="37">
        <f t="shared" si="13"/>
        <v>14816653.577025557</v>
      </c>
      <c r="HK21" s="37">
        <f t="shared" si="13"/>
        <v>14817241.802025557</v>
      </c>
      <c r="HL21" s="37">
        <f t="shared" si="13"/>
        <v>14817830.027025556</v>
      </c>
      <c r="HM21" s="37">
        <f t="shared" si="13"/>
        <v>14818418.252025556</v>
      </c>
      <c r="HN21" s="37">
        <f t="shared" si="13"/>
        <v>14819006.477025555</v>
      </c>
      <c r="HO21" s="37">
        <f t="shared" si="13"/>
        <v>14819594.702025555</v>
      </c>
      <c r="HP21" s="37">
        <f t="shared" si="13"/>
        <v>14820182.927025555</v>
      </c>
      <c r="HQ21" s="37">
        <f t="shared" si="13"/>
        <v>14820771.152025554</v>
      </c>
      <c r="HR21" s="37">
        <f t="shared" si="13"/>
        <v>14821359.377025554</v>
      </c>
      <c r="HS21" s="37">
        <f t="shared" si="13"/>
        <v>14821947.602025554</v>
      </c>
      <c r="HT21" s="37">
        <f t="shared" si="13"/>
        <v>14822535.827025553</v>
      </c>
      <c r="HU21" s="37">
        <f t="shared" si="13"/>
        <v>14823124.052025553</v>
      </c>
      <c r="HV21" s="37">
        <f t="shared" si="13"/>
        <v>14823712.277025552</v>
      </c>
      <c r="HW21" s="37">
        <f t="shared" si="13"/>
        <v>14824300.502025552</v>
      </c>
      <c r="HX21" s="37">
        <f t="shared" si="13"/>
        <v>14824888.727025552</v>
      </c>
      <c r="HY21" s="37">
        <f t="shared" si="13"/>
        <v>14825476.952025551</v>
      </c>
      <c r="HZ21" s="37">
        <f t="shared" si="13"/>
        <v>14826065.177025551</v>
      </c>
      <c r="IA21" s="37">
        <f t="shared" si="13"/>
        <v>14826653.402025551</v>
      </c>
      <c r="IB21" s="37">
        <f t="shared" si="13"/>
        <v>14827241.62702555</v>
      </c>
      <c r="IC21" s="37">
        <f t="shared" si="13"/>
        <v>14827829.85202555</v>
      </c>
      <c r="ID21" s="37">
        <f t="shared" si="13"/>
        <v>14828418.077025549</v>
      </c>
      <c r="IE21" s="37">
        <f t="shared" si="13"/>
        <v>14829006.302025549</v>
      </c>
      <c r="IF21" s="37">
        <f t="shared" si="13"/>
        <v>14829594.527025549</v>
      </c>
      <c r="IG21" s="37">
        <f t="shared" si="13"/>
        <v>14830182.752025548</v>
      </c>
      <c r="IH21" s="37">
        <f t="shared" si="13"/>
        <v>14830770.977025548</v>
      </c>
      <c r="II21" s="37">
        <f t="shared" si="13"/>
        <v>14831359.202025548</v>
      </c>
      <c r="IJ21" s="37">
        <f t="shared" si="13"/>
        <v>14831947.427025547</v>
      </c>
      <c r="IK21" s="37">
        <f t="shared" si="13"/>
        <v>14832535.652025547</v>
      </c>
      <c r="IL21" s="37">
        <f t="shared" si="13"/>
        <v>14833123.877025547</v>
      </c>
      <c r="IM21" s="37">
        <f t="shared" si="13"/>
        <v>14833712.102025546</v>
      </c>
      <c r="IN21" s="37">
        <f t="shared" si="13"/>
        <v>14834300.327025546</v>
      </c>
      <c r="IO21" s="37">
        <f t="shared" si="13"/>
        <v>14834888.552025545</v>
      </c>
      <c r="IP21" s="37">
        <f t="shared" si="13"/>
        <v>14835476.777025545</v>
      </c>
      <c r="IQ21" s="37">
        <f t="shared" si="13"/>
        <v>14836065.002025545</v>
      </c>
      <c r="IR21" s="37">
        <f t="shared" si="13"/>
        <v>14836653.227025544</v>
      </c>
      <c r="IS21" s="37">
        <f t="shared" si="13"/>
        <v>14837241.452025544</v>
      </c>
      <c r="IT21" s="37">
        <f t="shared" si="13"/>
        <v>14837829.677025544</v>
      </c>
      <c r="IU21" s="37">
        <f t="shared" si="13"/>
        <v>14838417.902025543</v>
      </c>
      <c r="IV21" s="37">
        <f t="shared" si="13"/>
        <v>14839006.127025543</v>
      </c>
      <c r="IW21" s="37">
        <f t="shared" si="13"/>
        <v>14839594.352025542</v>
      </c>
      <c r="IX21" s="37">
        <f t="shared" si="13"/>
        <v>14840182.577025542</v>
      </c>
      <c r="IY21" s="37">
        <f t="shared" si="13"/>
        <v>14840770.802025542</v>
      </c>
      <c r="IZ21" s="37">
        <f t="shared" si="13"/>
        <v>14841359.027025541</v>
      </c>
      <c r="JA21" s="37">
        <f t="shared" si="13"/>
        <v>14841947.252025541</v>
      </c>
      <c r="JB21" s="37">
        <f t="shared" si="13"/>
        <v>14842535.477025541</v>
      </c>
      <c r="JC21" s="37">
        <f t="shared" si="13"/>
        <v>14843123.70202554</v>
      </c>
      <c r="JD21" s="37">
        <f t="shared" ref="JD21:KG21" si="14">JC21+JD20</f>
        <v>14843711.92702554</v>
      </c>
      <c r="JE21" s="37">
        <f t="shared" si="14"/>
        <v>14844300.152025539</v>
      </c>
      <c r="JF21" s="37">
        <f t="shared" si="14"/>
        <v>14844888.377025539</v>
      </c>
      <c r="JG21" s="37">
        <f t="shared" si="14"/>
        <v>14845476.602025539</v>
      </c>
      <c r="JH21" s="37">
        <f t="shared" si="14"/>
        <v>14846064.827025538</v>
      </c>
      <c r="JI21" s="37">
        <f t="shared" si="14"/>
        <v>14846653.052025538</v>
      </c>
      <c r="JJ21" s="37">
        <f t="shared" si="14"/>
        <v>14847241.277025538</v>
      </c>
      <c r="JK21" s="37">
        <f t="shared" si="14"/>
        <v>14847829.502025537</v>
      </c>
      <c r="JL21" s="37">
        <f t="shared" si="14"/>
        <v>14848417.727025537</v>
      </c>
      <c r="JM21" s="37">
        <f t="shared" si="14"/>
        <v>14849005.952025536</v>
      </c>
      <c r="JN21" s="37">
        <f t="shared" si="14"/>
        <v>14849594.177025536</v>
      </c>
      <c r="JO21" s="37">
        <f t="shared" si="14"/>
        <v>14850182.402025536</v>
      </c>
      <c r="JP21" s="37">
        <f t="shared" si="14"/>
        <v>14850770.627025535</v>
      </c>
      <c r="JQ21" s="37">
        <f t="shared" si="14"/>
        <v>14851358.852025535</v>
      </c>
      <c r="JR21" s="37">
        <f t="shared" si="14"/>
        <v>14851947.077025535</v>
      </c>
      <c r="JS21" s="37">
        <f t="shared" si="14"/>
        <v>14852535.302025534</v>
      </c>
      <c r="JT21" s="37">
        <f t="shared" si="14"/>
        <v>14853123.527025534</v>
      </c>
      <c r="JU21" s="37">
        <f t="shared" si="14"/>
        <v>14853711.752025533</v>
      </c>
      <c r="JV21" s="37">
        <f t="shared" si="14"/>
        <v>14854299.977025533</v>
      </c>
      <c r="JW21" s="37">
        <f t="shared" si="14"/>
        <v>14854888.202025533</v>
      </c>
      <c r="JX21" s="37">
        <f t="shared" si="14"/>
        <v>14855476.427025532</v>
      </c>
      <c r="JY21" s="37">
        <f t="shared" si="14"/>
        <v>14856064.652025532</v>
      </c>
      <c r="JZ21" s="37">
        <f t="shared" si="14"/>
        <v>14856652.877025532</v>
      </c>
      <c r="KA21" s="37">
        <f t="shared" si="14"/>
        <v>14857241.102025531</v>
      </c>
      <c r="KB21" s="37">
        <f t="shared" si="14"/>
        <v>14857829.327025531</v>
      </c>
      <c r="KC21" s="37">
        <f t="shared" si="14"/>
        <v>14858417.55202553</v>
      </c>
      <c r="KD21" s="37">
        <f t="shared" si="14"/>
        <v>14859005.77702553</v>
      </c>
      <c r="KE21" s="37">
        <f t="shared" si="14"/>
        <v>14859594.00202553</v>
      </c>
      <c r="KF21" s="37">
        <f t="shared" si="14"/>
        <v>14860182.227025529</v>
      </c>
      <c r="KG21" s="38">
        <f t="shared" si="14"/>
        <v>14860182.227025529</v>
      </c>
    </row>
    <row r="22" spans="1:365" s="1" customFormat="1" outlineLevel="1">
      <c r="B22" s="491" t="s">
        <v>148</v>
      </c>
      <c r="C22" s="59" t="s">
        <v>712</v>
      </c>
      <c r="D22" s="48">
        <f>BP22</f>
        <v>978</v>
      </c>
      <c r="E22" s="33">
        <f>E10</f>
        <v>0</v>
      </c>
      <c r="F22" s="34">
        <f>F10</f>
        <v>34620</v>
      </c>
      <c r="G22" s="34">
        <f>G10</f>
        <v>1801</v>
      </c>
      <c r="H22" s="34">
        <f t="shared" ref="H22:BS22" si="15">H10</f>
        <v>10517</v>
      </c>
      <c r="I22" s="34">
        <f t="shared" si="15"/>
        <v>27584</v>
      </c>
      <c r="J22" s="34">
        <f t="shared" si="15"/>
        <v>19328</v>
      </c>
      <c r="K22" s="34">
        <f t="shared" si="15"/>
        <v>13171</v>
      </c>
      <c r="L22" s="34">
        <f t="shared" si="15"/>
        <v>6523</v>
      </c>
      <c r="M22" s="34">
        <f t="shared" si="15"/>
        <v>5371</v>
      </c>
      <c r="N22" s="34">
        <f t="shared" si="15"/>
        <v>105745</v>
      </c>
      <c r="O22" s="34">
        <f t="shared" si="15"/>
        <v>6753</v>
      </c>
      <c r="P22" s="34">
        <f t="shared" si="15"/>
        <v>132912</v>
      </c>
      <c r="Q22" s="34">
        <f t="shared" si="15"/>
        <v>43250</v>
      </c>
      <c r="R22" s="34">
        <f t="shared" si="15"/>
        <v>4016</v>
      </c>
      <c r="S22" s="34">
        <f t="shared" si="15"/>
        <v>81093</v>
      </c>
      <c r="T22" s="34">
        <f t="shared" si="15"/>
        <v>7638</v>
      </c>
      <c r="U22" s="34">
        <f t="shared" si="15"/>
        <v>150271</v>
      </c>
      <c r="V22" s="34">
        <f t="shared" si="15"/>
        <v>84343</v>
      </c>
      <c r="W22" s="34">
        <f t="shared" si="15"/>
        <v>33267</v>
      </c>
      <c r="X22" s="34">
        <f t="shared" si="15"/>
        <v>15881</v>
      </c>
      <c r="Y22" s="34">
        <f t="shared" si="15"/>
        <v>84942</v>
      </c>
      <c r="Z22" s="34">
        <f t="shared" si="15"/>
        <v>31237</v>
      </c>
      <c r="AA22" s="34">
        <f t="shared" si="15"/>
        <v>7719</v>
      </c>
      <c r="AB22" s="34">
        <f t="shared" si="15"/>
        <v>245980.70554399843</v>
      </c>
      <c r="AC22" s="34">
        <f t="shared" si="15"/>
        <v>3405</v>
      </c>
      <c r="AD22" s="34">
        <f t="shared" si="15"/>
        <v>32575</v>
      </c>
      <c r="AE22" s="34">
        <f t="shared" si="15"/>
        <v>7591</v>
      </c>
      <c r="AF22" s="34">
        <f t="shared" si="15"/>
        <v>3094</v>
      </c>
      <c r="AG22" s="34">
        <f t="shared" si="15"/>
        <v>16251</v>
      </c>
      <c r="AH22" s="34">
        <f t="shared" si="15"/>
        <v>2840</v>
      </c>
      <c r="AI22" s="34">
        <f t="shared" si="15"/>
        <v>4896</v>
      </c>
      <c r="AJ22" s="34">
        <f t="shared" si="15"/>
        <v>31093</v>
      </c>
      <c r="AK22" s="34">
        <f t="shared" si="15"/>
        <v>140369</v>
      </c>
      <c r="AL22" s="34">
        <f t="shared" si="15"/>
        <v>33896</v>
      </c>
      <c r="AM22" s="34">
        <f t="shared" si="15"/>
        <v>5515</v>
      </c>
      <c r="AN22" s="34">
        <f t="shared" si="15"/>
        <v>247990.90328070096</v>
      </c>
      <c r="AO22" s="34">
        <f t="shared" si="15"/>
        <v>309049</v>
      </c>
      <c r="AP22" s="34">
        <f t="shared" si="15"/>
        <v>8931</v>
      </c>
      <c r="AQ22" s="34">
        <f t="shared" si="15"/>
        <v>6234</v>
      </c>
      <c r="AR22" s="34">
        <f t="shared" si="15"/>
        <v>4281</v>
      </c>
      <c r="AS22" s="34">
        <f t="shared" si="15"/>
        <v>6078</v>
      </c>
      <c r="AT22" s="34">
        <f t="shared" si="15"/>
        <v>43425</v>
      </c>
      <c r="AU22" s="34">
        <f t="shared" si="15"/>
        <v>6595</v>
      </c>
      <c r="AV22" s="34">
        <f t="shared" si="15"/>
        <v>3601</v>
      </c>
      <c r="AW22" s="34">
        <f t="shared" si="15"/>
        <v>4907</v>
      </c>
      <c r="AX22" s="34">
        <f t="shared" si="15"/>
        <v>31276</v>
      </c>
      <c r="AY22" s="34">
        <f t="shared" si="15"/>
        <v>5349</v>
      </c>
      <c r="AZ22" s="34">
        <f t="shared" si="15"/>
        <v>245054.23135795729</v>
      </c>
      <c r="BA22" s="34">
        <f t="shared" si="15"/>
        <v>3489</v>
      </c>
      <c r="BB22" s="34">
        <f t="shared" si="15"/>
        <v>10462.43</v>
      </c>
      <c r="BC22" s="34">
        <f t="shared" si="15"/>
        <v>1117.43</v>
      </c>
      <c r="BD22" s="34">
        <f t="shared" si="15"/>
        <v>210059.43</v>
      </c>
      <c r="BE22" s="34">
        <f t="shared" si="15"/>
        <v>1582.43</v>
      </c>
      <c r="BF22" s="34">
        <f t="shared" si="15"/>
        <v>5083.43</v>
      </c>
      <c r="BG22" s="34">
        <f t="shared" si="15"/>
        <v>2386.4299999999998</v>
      </c>
      <c r="BH22" s="34">
        <f t="shared" si="15"/>
        <v>5371.4400000000005</v>
      </c>
      <c r="BI22" s="34">
        <f t="shared" si="15"/>
        <v>978</v>
      </c>
      <c r="BJ22" s="34">
        <f t="shared" si="15"/>
        <v>43356.619999999995</v>
      </c>
      <c r="BK22" s="34">
        <f t="shared" si="15"/>
        <v>2435.37</v>
      </c>
      <c r="BL22" s="34">
        <f t="shared" si="15"/>
        <v>6201</v>
      </c>
      <c r="BM22" s="34">
        <f t="shared" si="15"/>
        <v>1144</v>
      </c>
      <c r="BN22" s="34">
        <f t="shared" si="15"/>
        <v>978</v>
      </c>
      <c r="BO22" s="34">
        <f t="shared" si="15"/>
        <v>1545.63</v>
      </c>
      <c r="BP22" s="206">
        <f t="shared" si="15"/>
        <v>978</v>
      </c>
      <c r="BQ22" s="34">
        <f t="shared" si="15"/>
        <v>0</v>
      </c>
      <c r="BR22" s="34">
        <f t="shared" si="15"/>
        <v>0</v>
      </c>
      <c r="BS22" s="34">
        <f t="shared" si="15"/>
        <v>0</v>
      </c>
      <c r="BT22" s="34">
        <f t="shared" ref="BT22:EE22" si="16">BT10</f>
        <v>0</v>
      </c>
      <c r="BU22" s="206">
        <f t="shared" si="16"/>
        <v>0</v>
      </c>
      <c r="BV22" s="34">
        <f t="shared" si="16"/>
        <v>0</v>
      </c>
      <c r="BW22" s="34">
        <f t="shared" si="16"/>
        <v>0</v>
      </c>
      <c r="BX22" s="34">
        <f t="shared" si="16"/>
        <v>0</v>
      </c>
      <c r="BY22" s="34">
        <f t="shared" si="16"/>
        <v>0</v>
      </c>
      <c r="BZ22" s="34">
        <f t="shared" si="16"/>
        <v>0</v>
      </c>
      <c r="CA22" s="34">
        <f t="shared" si="16"/>
        <v>0</v>
      </c>
      <c r="CB22" s="34">
        <f t="shared" si="16"/>
        <v>0</v>
      </c>
      <c r="CC22" s="34">
        <f t="shared" si="16"/>
        <v>0</v>
      </c>
      <c r="CD22" s="34">
        <f t="shared" si="16"/>
        <v>0</v>
      </c>
      <c r="CE22" s="34">
        <f t="shared" si="16"/>
        <v>0</v>
      </c>
      <c r="CF22" s="34">
        <f t="shared" si="16"/>
        <v>0</v>
      </c>
      <c r="CG22" s="34">
        <f t="shared" si="16"/>
        <v>0</v>
      </c>
      <c r="CH22" s="34">
        <f t="shared" si="16"/>
        <v>0</v>
      </c>
      <c r="CI22" s="34">
        <f t="shared" si="16"/>
        <v>0</v>
      </c>
      <c r="CJ22" s="34">
        <f t="shared" si="16"/>
        <v>0</v>
      </c>
      <c r="CK22" s="34">
        <f t="shared" si="16"/>
        <v>0</v>
      </c>
      <c r="CL22" s="34">
        <f t="shared" si="16"/>
        <v>0</v>
      </c>
      <c r="CM22" s="34">
        <f t="shared" si="16"/>
        <v>0</v>
      </c>
      <c r="CN22" s="34">
        <f t="shared" si="16"/>
        <v>0</v>
      </c>
      <c r="CO22" s="34">
        <f t="shared" si="16"/>
        <v>0</v>
      </c>
      <c r="CP22" s="34">
        <f t="shared" si="16"/>
        <v>0</v>
      </c>
      <c r="CQ22" s="34">
        <f t="shared" si="16"/>
        <v>0</v>
      </c>
      <c r="CR22" s="34">
        <f t="shared" si="16"/>
        <v>0</v>
      </c>
      <c r="CS22" s="34">
        <f t="shared" si="16"/>
        <v>0</v>
      </c>
      <c r="CT22" s="34">
        <f t="shared" si="16"/>
        <v>0</v>
      </c>
      <c r="CU22" s="34">
        <f t="shared" si="16"/>
        <v>0</v>
      </c>
      <c r="CV22" s="34">
        <f t="shared" si="16"/>
        <v>0</v>
      </c>
      <c r="CW22" s="34">
        <f t="shared" si="16"/>
        <v>0</v>
      </c>
      <c r="CX22" s="34">
        <f t="shared" si="16"/>
        <v>0</v>
      </c>
      <c r="CY22" s="34">
        <f t="shared" si="16"/>
        <v>0</v>
      </c>
      <c r="CZ22" s="34">
        <f t="shared" si="16"/>
        <v>0</v>
      </c>
      <c r="DA22" s="34">
        <f t="shared" si="16"/>
        <v>0</v>
      </c>
      <c r="DB22" s="34">
        <f t="shared" si="16"/>
        <v>0</v>
      </c>
      <c r="DC22" s="34">
        <f t="shared" si="16"/>
        <v>0</v>
      </c>
      <c r="DD22" s="34">
        <f t="shared" si="16"/>
        <v>0</v>
      </c>
      <c r="DE22" s="34">
        <f t="shared" si="16"/>
        <v>0</v>
      </c>
      <c r="DF22" s="34">
        <f t="shared" si="16"/>
        <v>0</v>
      </c>
      <c r="DG22" s="34">
        <f t="shared" si="16"/>
        <v>0</v>
      </c>
      <c r="DH22" s="34">
        <f t="shared" si="16"/>
        <v>0</v>
      </c>
      <c r="DI22" s="34">
        <f t="shared" si="16"/>
        <v>0</v>
      </c>
      <c r="DJ22" s="34">
        <f t="shared" si="16"/>
        <v>0</v>
      </c>
      <c r="DK22" s="34">
        <f t="shared" si="16"/>
        <v>0</v>
      </c>
      <c r="DL22" s="34">
        <f t="shared" si="16"/>
        <v>0</v>
      </c>
      <c r="DM22" s="34">
        <f t="shared" si="16"/>
        <v>0</v>
      </c>
      <c r="DN22" s="34">
        <f t="shared" si="16"/>
        <v>0</v>
      </c>
      <c r="DO22" s="34">
        <f t="shared" si="16"/>
        <v>0</v>
      </c>
      <c r="DP22" s="34">
        <f t="shared" si="16"/>
        <v>0</v>
      </c>
      <c r="DQ22" s="34">
        <f t="shared" si="16"/>
        <v>0</v>
      </c>
      <c r="DR22" s="34">
        <f t="shared" si="16"/>
        <v>0</v>
      </c>
      <c r="DS22" s="34">
        <f t="shared" si="16"/>
        <v>0</v>
      </c>
      <c r="DT22" s="34">
        <f t="shared" si="16"/>
        <v>0</v>
      </c>
      <c r="DU22" s="34">
        <f t="shared" si="16"/>
        <v>0</v>
      </c>
      <c r="DV22" s="34">
        <f t="shared" si="16"/>
        <v>0</v>
      </c>
      <c r="DW22" s="34">
        <f t="shared" si="16"/>
        <v>0</v>
      </c>
      <c r="DX22" s="34">
        <f t="shared" si="16"/>
        <v>0</v>
      </c>
      <c r="DY22" s="34">
        <f t="shared" si="16"/>
        <v>0</v>
      </c>
      <c r="DZ22" s="34">
        <f t="shared" si="16"/>
        <v>0</v>
      </c>
      <c r="EA22" s="34">
        <f t="shared" si="16"/>
        <v>0</v>
      </c>
      <c r="EB22" s="34">
        <f t="shared" si="16"/>
        <v>0</v>
      </c>
      <c r="EC22" s="34">
        <f t="shared" si="16"/>
        <v>0</v>
      </c>
      <c r="ED22" s="34">
        <f t="shared" si="16"/>
        <v>0</v>
      </c>
      <c r="EE22" s="34">
        <f t="shared" si="16"/>
        <v>0</v>
      </c>
      <c r="EF22" s="34">
        <f t="shared" ref="EF22:GQ22" si="17">EF10</f>
        <v>0</v>
      </c>
      <c r="EG22" s="34">
        <f t="shared" si="17"/>
        <v>0</v>
      </c>
      <c r="EH22" s="34">
        <f t="shared" si="17"/>
        <v>0</v>
      </c>
      <c r="EI22" s="34">
        <f t="shared" si="17"/>
        <v>0</v>
      </c>
      <c r="EJ22" s="34">
        <f t="shared" si="17"/>
        <v>0</v>
      </c>
      <c r="EK22" s="34">
        <f t="shared" si="17"/>
        <v>0</v>
      </c>
      <c r="EL22" s="34">
        <f t="shared" si="17"/>
        <v>0</v>
      </c>
      <c r="EM22" s="34">
        <f t="shared" si="17"/>
        <v>0</v>
      </c>
      <c r="EN22" s="34">
        <f t="shared" si="17"/>
        <v>0</v>
      </c>
      <c r="EO22" s="34">
        <f t="shared" si="17"/>
        <v>0</v>
      </c>
      <c r="EP22" s="34">
        <f t="shared" si="17"/>
        <v>0</v>
      </c>
      <c r="EQ22" s="34">
        <f t="shared" si="17"/>
        <v>0</v>
      </c>
      <c r="ER22" s="34">
        <f t="shared" si="17"/>
        <v>0</v>
      </c>
      <c r="ES22" s="34">
        <f t="shared" si="17"/>
        <v>0</v>
      </c>
      <c r="ET22" s="34">
        <f t="shared" si="17"/>
        <v>0</v>
      </c>
      <c r="EU22" s="34">
        <f t="shared" si="17"/>
        <v>0</v>
      </c>
      <c r="EV22" s="34">
        <f t="shared" si="17"/>
        <v>0</v>
      </c>
      <c r="EW22" s="34">
        <f t="shared" si="17"/>
        <v>0</v>
      </c>
      <c r="EX22" s="34">
        <f t="shared" si="17"/>
        <v>0</v>
      </c>
      <c r="EY22" s="34">
        <f t="shared" si="17"/>
        <v>0</v>
      </c>
      <c r="EZ22" s="34">
        <f t="shared" si="17"/>
        <v>0</v>
      </c>
      <c r="FA22" s="34">
        <f t="shared" si="17"/>
        <v>0</v>
      </c>
      <c r="FB22" s="34">
        <f t="shared" si="17"/>
        <v>0</v>
      </c>
      <c r="FC22" s="34">
        <f t="shared" si="17"/>
        <v>0</v>
      </c>
      <c r="FD22" s="34">
        <f t="shared" si="17"/>
        <v>0</v>
      </c>
      <c r="FE22" s="34">
        <f t="shared" si="17"/>
        <v>0</v>
      </c>
      <c r="FF22" s="34">
        <f t="shared" si="17"/>
        <v>0</v>
      </c>
      <c r="FG22" s="34">
        <f t="shared" si="17"/>
        <v>0</v>
      </c>
      <c r="FH22" s="34">
        <f t="shared" si="17"/>
        <v>0</v>
      </c>
      <c r="FI22" s="34">
        <f t="shared" si="17"/>
        <v>0</v>
      </c>
      <c r="FJ22" s="34">
        <f t="shared" si="17"/>
        <v>0</v>
      </c>
      <c r="FK22" s="34">
        <f t="shared" si="17"/>
        <v>0</v>
      </c>
      <c r="FL22" s="34">
        <f t="shared" si="17"/>
        <v>0</v>
      </c>
      <c r="FM22" s="34">
        <f t="shared" si="17"/>
        <v>0</v>
      </c>
      <c r="FN22" s="34">
        <f t="shared" si="17"/>
        <v>0</v>
      </c>
      <c r="FO22" s="34">
        <f t="shared" si="17"/>
        <v>0</v>
      </c>
      <c r="FP22" s="34">
        <f t="shared" si="17"/>
        <v>0</v>
      </c>
      <c r="FQ22" s="34">
        <f t="shared" si="17"/>
        <v>0</v>
      </c>
      <c r="FR22" s="34">
        <f t="shared" si="17"/>
        <v>0</v>
      </c>
      <c r="FS22" s="34">
        <f t="shared" si="17"/>
        <v>0</v>
      </c>
      <c r="FT22" s="34">
        <f t="shared" si="17"/>
        <v>0</v>
      </c>
      <c r="FU22" s="34">
        <f t="shared" si="17"/>
        <v>0</v>
      </c>
      <c r="FV22" s="34">
        <f t="shared" si="17"/>
        <v>0</v>
      </c>
      <c r="FW22" s="34">
        <f t="shared" si="17"/>
        <v>0</v>
      </c>
      <c r="FX22" s="34">
        <f t="shared" si="17"/>
        <v>0</v>
      </c>
      <c r="FY22" s="34">
        <f t="shared" si="17"/>
        <v>0</v>
      </c>
      <c r="FZ22" s="34">
        <f t="shared" si="17"/>
        <v>0</v>
      </c>
      <c r="GA22" s="34">
        <f t="shared" si="17"/>
        <v>0</v>
      </c>
      <c r="GB22" s="34">
        <f t="shared" si="17"/>
        <v>0</v>
      </c>
      <c r="GC22" s="34">
        <f t="shared" si="17"/>
        <v>0</v>
      </c>
      <c r="GD22" s="34">
        <f t="shared" si="17"/>
        <v>0</v>
      </c>
      <c r="GE22" s="34">
        <f t="shared" si="17"/>
        <v>0</v>
      </c>
      <c r="GF22" s="34">
        <f t="shared" si="17"/>
        <v>0</v>
      </c>
      <c r="GG22" s="34">
        <f t="shared" si="17"/>
        <v>0</v>
      </c>
      <c r="GH22" s="34">
        <f t="shared" si="17"/>
        <v>0</v>
      </c>
      <c r="GI22" s="34">
        <f t="shared" si="17"/>
        <v>0</v>
      </c>
      <c r="GJ22" s="34">
        <f t="shared" si="17"/>
        <v>0</v>
      </c>
      <c r="GK22" s="34">
        <f t="shared" si="17"/>
        <v>0</v>
      </c>
      <c r="GL22" s="34">
        <f t="shared" si="17"/>
        <v>0</v>
      </c>
      <c r="GM22" s="34">
        <f t="shared" si="17"/>
        <v>0</v>
      </c>
      <c r="GN22" s="34">
        <f t="shared" si="17"/>
        <v>0</v>
      </c>
      <c r="GO22" s="34">
        <f t="shared" si="17"/>
        <v>0</v>
      </c>
      <c r="GP22" s="34">
        <f t="shared" si="17"/>
        <v>0</v>
      </c>
      <c r="GQ22" s="34">
        <f t="shared" si="17"/>
        <v>0</v>
      </c>
      <c r="GR22" s="34">
        <f t="shared" ref="GR22:JC22" si="18">GR10</f>
        <v>0</v>
      </c>
      <c r="GS22" s="34">
        <f t="shared" si="18"/>
        <v>0</v>
      </c>
      <c r="GT22" s="34">
        <f t="shared" si="18"/>
        <v>0</v>
      </c>
      <c r="GU22" s="34">
        <f t="shared" si="18"/>
        <v>0</v>
      </c>
      <c r="GV22" s="34">
        <f t="shared" si="18"/>
        <v>0</v>
      </c>
      <c r="GW22" s="34">
        <f t="shared" si="18"/>
        <v>0</v>
      </c>
      <c r="GX22" s="34">
        <f t="shared" si="18"/>
        <v>0</v>
      </c>
      <c r="GY22" s="34">
        <f t="shared" si="18"/>
        <v>0</v>
      </c>
      <c r="GZ22" s="34">
        <f t="shared" si="18"/>
        <v>0</v>
      </c>
      <c r="HA22" s="34">
        <f t="shared" si="18"/>
        <v>0</v>
      </c>
      <c r="HB22" s="34">
        <f t="shared" si="18"/>
        <v>0</v>
      </c>
      <c r="HC22" s="34">
        <f t="shared" si="18"/>
        <v>0</v>
      </c>
      <c r="HD22" s="34">
        <f t="shared" si="18"/>
        <v>0</v>
      </c>
      <c r="HE22" s="34">
        <f t="shared" si="18"/>
        <v>0</v>
      </c>
      <c r="HF22" s="34">
        <f t="shared" si="18"/>
        <v>0</v>
      </c>
      <c r="HG22" s="34">
        <f t="shared" si="18"/>
        <v>0</v>
      </c>
      <c r="HH22" s="34">
        <f t="shared" si="18"/>
        <v>0</v>
      </c>
      <c r="HI22" s="34">
        <f t="shared" si="18"/>
        <v>0</v>
      </c>
      <c r="HJ22" s="34">
        <f t="shared" si="18"/>
        <v>0</v>
      </c>
      <c r="HK22" s="34">
        <f t="shared" si="18"/>
        <v>0</v>
      </c>
      <c r="HL22" s="34">
        <f t="shared" si="18"/>
        <v>0</v>
      </c>
      <c r="HM22" s="34">
        <f t="shared" si="18"/>
        <v>0</v>
      </c>
      <c r="HN22" s="34">
        <f t="shared" si="18"/>
        <v>0</v>
      </c>
      <c r="HO22" s="34">
        <f t="shared" si="18"/>
        <v>0</v>
      </c>
      <c r="HP22" s="34">
        <f t="shared" si="18"/>
        <v>0</v>
      </c>
      <c r="HQ22" s="34">
        <f t="shared" si="18"/>
        <v>0</v>
      </c>
      <c r="HR22" s="34">
        <f t="shared" si="18"/>
        <v>0</v>
      </c>
      <c r="HS22" s="34">
        <f t="shared" si="18"/>
        <v>0</v>
      </c>
      <c r="HT22" s="34">
        <f t="shared" si="18"/>
        <v>0</v>
      </c>
      <c r="HU22" s="34">
        <f t="shared" si="18"/>
        <v>0</v>
      </c>
      <c r="HV22" s="34">
        <f t="shared" si="18"/>
        <v>0</v>
      </c>
      <c r="HW22" s="34">
        <f t="shared" si="18"/>
        <v>0</v>
      </c>
      <c r="HX22" s="34">
        <f t="shared" si="18"/>
        <v>0</v>
      </c>
      <c r="HY22" s="34">
        <f t="shared" si="18"/>
        <v>0</v>
      </c>
      <c r="HZ22" s="34">
        <f t="shared" si="18"/>
        <v>0</v>
      </c>
      <c r="IA22" s="34">
        <f t="shared" si="18"/>
        <v>0</v>
      </c>
      <c r="IB22" s="34">
        <f t="shared" si="18"/>
        <v>0</v>
      </c>
      <c r="IC22" s="34">
        <f t="shared" si="18"/>
        <v>0</v>
      </c>
      <c r="ID22" s="34">
        <f t="shared" si="18"/>
        <v>0</v>
      </c>
      <c r="IE22" s="34">
        <f t="shared" si="18"/>
        <v>0</v>
      </c>
      <c r="IF22" s="34">
        <f t="shared" si="18"/>
        <v>0</v>
      </c>
      <c r="IG22" s="34">
        <f t="shared" si="18"/>
        <v>0</v>
      </c>
      <c r="IH22" s="34">
        <f t="shared" si="18"/>
        <v>0</v>
      </c>
      <c r="II22" s="34">
        <f t="shared" si="18"/>
        <v>0</v>
      </c>
      <c r="IJ22" s="34">
        <f t="shared" si="18"/>
        <v>0</v>
      </c>
      <c r="IK22" s="34">
        <f t="shared" si="18"/>
        <v>0</v>
      </c>
      <c r="IL22" s="34">
        <f t="shared" si="18"/>
        <v>0</v>
      </c>
      <c r="IM22" s="34">
        <f t="shared" si="18"/>
        <v>0</v>
      </c>
      <c r="IN22" s="34">
        <f t="shared" si="18"/>
        <v>0</v>
      </c>
      <c r="IO22" s="34">
        <f t="shared" si="18"/>
        <v>0</v>
      </c>
      <c r="IP22" s="34">
        <f t="shared" si="18"/>
        <v>0</v>
      </c>
      <c r="IQ22" s="34">
        <f t="shared" si="18"/>
        <v>0</v>
      </c>
      <c r="IR22" s="34">
        <f t="shared" si="18"/>
        <v>0</v>
      </c>
      <c r="IS22" s="34">
        <f t="shared" si="18"/>
        <v>0</v>
      </c>
      <c r="IT22" s="34">
        <f t="shared" si="18"/>
        <v>0</v>
      </c>
      <c r="IU22" s="34">
        <f t="shared" si="18"/>
        <v>0</v>
      </c>
      <c r="IV22" s="34">
        <f t="shared" si="18"/>
        <v>0</v>
      </c>
      <c r="IW22" s="34">
        <f t="shared" si="18"/>
        <v>0</v>
      </c>
      <c r="IX22" s="34">
        <f t="shared" si="18"/>
        <v>0</v>
      </c>
      <c r="IY22" s="34">
        <f t="shared" si="18"/>
        <v>0</v>
      </c>
      <c r="IZ22" s="34">
        <f t="shared" si="18"/>
        <v>0</v>
      </c>
      <c r="JA22" s="34">
        <f t="shared" si="18"/>
        <v>0</v>
      </c>
      <c r="JB22" s="34">
        <f t="shared" si="18"/>
        <v>0</v>
      </c>
      <c r="JC22" s="34">
        <f t="shared" si="18"/>
        <v>0</v>
      </c>
      <c r="JD22" s="34">
        <f t="shared" ref="JD22:KG22" si="19">JD10</f>
        <v>0</v>
      </c>
      <c r="JE22" s="34">
        <f t="shared" si="19"/>
        <v>0</v>
      </c>
      <c r="JF22" s="34">
        <f t="shared" si="19"/>
        <v>0</v>
      </c>
      <c r="JG22" s="34">
        <f t="shared" si="19"/>
        <v>0</v>
      </c>
      <c r="JH22" s="34">
        <f t="shared" si="19"/>
        <v>0</v>
      </c>
      <c r="JI22" s="34">
        <f t="shared" si="19"/>
        <v>0</v>
      </c>
      <c r="JJ22" s="34">
        <f t="shared" si="19"/>
        <v>0</v>
      </c>
      <c r="JK22" s="34">
        <f t="shared" si="19"/>
        <v>0</v>
      </c>
      <c r="JL22" s="34">
        <f t="shared" si="19"/>
        <v>0</v>
      </c>
      <c r="JM22" s="34">
        <f t="shared" si="19"/>
        <v>0</v>
      </c>
      <c r="JN22" s="34">
        <f t="shared" si="19"/>
        <v>0</v>
      </c>
      <c r="JO22" s="34">
        <f t="shared" si="19"/>
        <v>0</v>
      </c>
      <c r="JP22" s="34">
        <f t="shared" si="19"/>
        <v>0</v>
      </c>
      <c r="JQ22" s="34">
        <f t="shared" si="19"/>
        <v>0</v>
      </c>
      <c r="JR22" s="34">
        <f t="shared" si="19"/>
        <v>0</v>
      </c>
      <c r="JS22" s="34">
        <f t="shared" si="19"/>
        <v>0</v>
      </c>
      <c r="JT22" s="34">
        <f t="shared" si="19"/>
        <v>0</v>
      </c>
      <c r="JU22" s="34">
        <f t="shared" si="19"/>
        <v>0</v>
      </c>
      <c r="JV22" s="34">
        <f t="shared" si="19"/>
        <v>0</v>
      </c>
      <c r="JW22" s="34">
        <f t="shared" si="19"/>
        <v>0</v>
      </c>
      <c r="JX22" s="34">
        <f t="shared" si="19"/>
        <v>0</v>
      </c>
      <c r="JY22" s="34">
        <f t="shared" si="19"/>
        <v>0</v>
      </c>
      <c r="JZ22" s="34">
        <f t="shared" si="19"/>
        <v>0</v>
      </c>
      <c r="KA22" s="34">
        <f t="shared" si="19"/>
        <v>0</v>
      </c>
      <c r="KB22" s="34">
        <f t="shared" si="19"/>
        <v>0</v>
      </c>
      <c r="KC22" s="34">
        <f t="shared" si="19"/>
        <v>0</v>
      </c>
      <c r="KD22" s="34">
        <f t="shared" si="19"/>
        <v>0</v>
      </c>
      <c r="KE22" s="34">
        <f t="shared" si="19"/>
        <v>0</v>
      </c>
      <c r="KF22" s="34">
        <f t="shared" si="19"/>
        <v>0</v>
      </c>
      <c r="KG22" s="35">
        <f t="shared" si="19"/>
        <v>0</v>
      </c>
    </row>
    <row r="23" spans="1:365" s="1" customFormat="1" ht="16" outlineLevel="1" thickBot="1">
      <c r="B23" s="492"/>
      <c r="C23" s="59" t="s">
        <v>713</v>
      </c>
      <c r="D23" s="48">
        <f>BP23</f>
        <v>2655427.4801826575</v>
      </c>
      <c r="E23" s="36">
        <f>E22</f>
        <v>0</v>
      </c>
      <c r="F23" s="37">
        <f>E23+F22</f>
        <v>34620</v>
      </c>
      <c r="G23" s="37">
        <f>F23+G22</f>
        <v>36421</v>
      </c>
      <c r="H23" s="37">
        <f t="shared" ref="H23:BS23" si="20">G23+H22</f>
        <v>46938</v>
      </c>
      <c r="I23" s="37">
        <f t="shared" si="20"/>
        <v>74522</v>
      </c>
      <c r="J23" s="37">
        <f t="shared" si="20"/>
        <v>93850</v>
      </c>
      <c r="K23" s="37">
        <f t="shared" si="20"/>
        <v>107021</v>
      </c>
      <c r="L23" s="37">
        <f t="shared" si="20"/>
        <v>113544</v>
      </c>
      <c r="M23" s="37">
        <f t="shared" si="20"/>
        <v>118915</v>
      </c>
      <c r="N23" s="37">
        <f t="shared" si="20"/>
        <v>224660</v>
      </c>
      <c r="O23" s="37">
        <f t="shared" si="20"/>
        <v>231413</v>
      </c>
      <c r="P23" s="37">
        <f t="shared" si="20"/>
        <v>364325</v>
      </c>
      <c r="Q23" s="37">
        <f t="shared" si="20"/>
        <v>407575</v>
      </c>
      <c r="R23" s="37">
        <f t="shared" si="20"/>
        <v>411591</v>
      </c>
      <c r="S23" s="37">
        <f t="shared" si="20"/>
        <v>492684</v>
      </c>
      <c r="T23" s="37">
        <f t="shared" si="20"/>
        <v>500322</v>
      </c>
      <c r="U23" s="37">
        <f t="shared" si="20"/>
        <v>650593</v>
      </c>
      <c r="V23" s="37">
        <f t="shared" si="20"/>
        <v>734936</v>
      </c>
      <c r="W23" s="37">
        <f t="shared" si="20"/>
        <v>768203</v>
      </c>
      <c r="X23" s="37">
        <f t="shared" si="20"/>
        <v>784084</v>
      </c>
      <c r="Y23" s="37">
        <f t="shared" si="20"/>
        <v>869026</v>
      </c>
      <c r="Z23" s="37">
        <f t="shared" si="20"/>
        <v>900263</v>
      </c>
      <c r="AA23" s="37">
        <f t="shared" si="20"/>
        <v>907982</v>
      </c>
      <c r="AB23" s="37">
        <f t="shared" si="20"/>
        <v>1153962.7055439984</v>
      </c>
      <c r="AC23" s="37">
        <f t="shared" si="20"/>
        <v>1157367.7055439984</v>
      </c>
      <c r="AD23" s="37">
        <f t="shared" si="20"/>
        <v>1189942.7055439984</v>
      </c>
      <c r="AE23" s="37">
        <f t="shared" si="20"/>
        <v>1197533.7055439984</v>
      </c>
      <c r="AF23" s="37">
        <f t="shared" si="20"/>
        <v>1200627.7055439984</v>
      </c>
      <c r="AG23" s="37">
        <f t="shared" si="20"/>
        <v>1216878.7055439984</v>
      </c>
      <c r="AH23" s="37">
        <f t="shared" si="20"/>
        <v>1219718.7055439984</v>
      </c>
      <c r="AI23" s="37">
        <f t="shared" si="20"/>
        <v>1224614.7055439984</v>
      </c>
      <c r="AJ23" s="37">
        <f t="shared" si="20"/>
        <v>1255707.7055439984</v>
      </c>
      <c r="AK23" s="37">
        <f t="shared" si="20"/>
        <v>1396076.7055439984</v>
      </c>
      <c r="AL23" s="37">
        <f t="shared" si="20"/>
        <v>1429972.7055439984</v>
      </c>
      <c r="AM23" s="37">
        <f t="shared" si="20"/>
        <v>1435487.7055439984</v>
      </c>
      <c r="AN23" s="37">
        <f t="shared" si="20"/>
        <v>1683478.6088246994</v>
      </c>
      <c r="AO23" s="37">
        <f t="shared" si="20"/>
        <v>1992527.6088246994</v>
      </c>
      <c r="AP23" s="37">
        <f t="shared" si="20"/>
        <v>2001458.6088246994</v>
      </c>
      <c r="AQ23" s="37">
        <f t="shared" si="20"/>
        <v>2007692.6088246994</v>
      </c>
      <c r="AR23" s="37">
        <f t="shared" si="20"/>
        <v>2011973.6088246994</v>
      </c>
      <c r="AS23" s="37">
        <f t="shared" si="20"/>
        <v>2018051.6088246994</v>
      </c>
      <c r="AT23" s="37">
        <f t="shared" si="20"/>
        <v>2061476.6088246994</v>
      </c>
      <c r="AU23" s="37">
        <f t="shared" si="20"/>
        <v>2068071.6088246994</v>
      </c>
      <c r="AV23" s="37">
        <f t="shared" si="20"/>
        <v>2071672.6088246994</v>
      </c>
      <c r="AW23" s="37">
        <f t="shared" si="20"/>
        <v>2076579.6088246994</v>
      </c>
      <c r="AX23" s="37">
        <f t="shared" si="20"/>
        <v>2107855.6088246992</v>
      </c>
      <c r="AY23" s="37">
        <f t="shared" si="20"/>
        <v>2113204.6088246992</v>
      </c>
      <c r="AZ23" s="37">
        <f t="shared" si="20"/>
        <v>2358258.8401826564</v>
      </c>
      <c r="BA23" s="37">
        <f t="shared" si="20"/>
        <v>2361747.8401826564</v>
      </c>
      <c r="BB23" s="37">
        <f t="shared" si="20"/>
        <v>2372210.2701826566</v>
      </c>
      <c r="BC23" s="37">
        <f t="shared" si="20"/>
        <v>2373327.7001826568</v>
      </c>
      <c r="BD23" s="37">
        <f t="shared" si="20"/>
        <v>2583387.1301826569</v>
      </c>
      <c r="BE23" s="37">
        <f t="shared" si="20"/>
        <v>2584969.5601826571</v>
      </c>
      <c r="BF23" s="37">
        <f t="shared" si="20"/>
        <v>2590052.9901826573</v>
      </c>
      <c r="BG23" s="37">
        <f t="shared" si="20"/>
        <v>2592439.4201826574</v>
      </c>
      <c r="BH23" s="37">
        <f t="shared" si="20"/>
        <v>2597810.8601826574</v>
      </c>
      <c r="BI23" s="37">
        <f t="shared" si="20"/>
        <v>2598788.8601826574</v>
      </c>
      <c r="BJ23" s="37">
        <f t="shared" si="20"/>
        <v>2642145.4801826575</v>
      </c>
      <c r="BK23" s="37">
        <f t="shared" si="20"/>
        <v>2644580.8501826576</v>
      </c>
      <c r="BL23" s="37">
        <f t="shared" si="20"/>
        <v>2650781.8501826576</v>
      </c>
      <c r="BM23" s="37">
        <f t="shared" si="20"/>
        <v>2651925.8501826576</v>
      </c>
      <c r="BN23" s="37">
        <f t="shared" si="20"/>
        <v>2652903.8501826576</v>
      </c>
      <c r="BO23" s="37">
        <f t="shared" si="20"/>
        <v>2654449.4801826575</v>
      </c>
      <c r="BP23" s="207">
        <f t="shared" si="20"/>
        <v>2655427.4801826575</v>
      </c>
      <c r="BQ23" s="37">
        <f t="shared" si="20"/>
        <v>2655427.4801826575</v>
      </c>
      <c r="BR23" s="37">
        <f t="shared" si="20"/>
        <v>2655427.4801826575</v>
      </c>
      <c r="BS23" s="37">
        <f t="shared" si="20"/>
        <v>2655427.4801826575</v>
      </c>
      <c r="BT23" s="37">
        <f t="shared" ref="BT23:EE23" si="21">BS23+BT22</f>
        <v>2655427.4801826575</v>
      </c>
      <c r="BU23" s="207">
        <f t="shared" si="21"/>
        <v>2655427.4801826575</v>
      </c>
      <c r="BV23" s="37">
        <f t="shared" si="21"/>
        <v>2655427.4801826575</v>
      </c>
      <c r="BW23" s="37">
        <f t="shared" si="21"/>
        <v>2655427.4801826575</v>
      </c>
      <c r="BX23" s="37">
        <f t="shared" si="21"/>
        <v>2655427.4801826575</v>
      </c>
      <c r="BY23" s="37">
        <f t="shared" si="21"/>
        <v>2655427.4801826575</v>
      </c>
      <c r="BZ23" s="37">
        <f t="shared" si="21"/>
        <v>2655427.4801826575</v>
      </c>
      <c r="CA23" s="37">
        <f t="shared" si="21"/>
        <v>2655427.4801826575</v>
      </c>
      <c r="CB23" s="37">
        <f t="shared" si="21"/>
        <v>2655427.4801826575</v>
      </c>
      <c r="CC23" s="37">
        <f t="shared" si="21"/>
        <v>2655427.4801826575</v>
      </c>
      <c r="CD23" s="37">
        <f t="shared" si="21"/>
        <v>2655427.4801826575</v>
      </c>
      <c r="CE23" s="37">
        <f t="shared" si="21"/>
        <v>2655427.4801826575</v>
      </c>
      <c r="CF23" s="37">
        <f t="shared" si="21"/>
        <v>2655427.4801826575</v>
      </c>
      <c r="CG23" s="37">
        <f t="shared" si="21"/>
        <v>2655427.4801826575</v>
      </c>
      <c r="CH23" s="37">
        <f t="shared" si="21"/>
        <v>2655427.4801826575</v>
      </c>
      <c r="CI23" s="37">
        <f t="shared" si="21"/>
        <v>2655427.4801826575</v>
      </c>
      <c r="CJ23" s="37">
        <f t="shared" si="21"/>
        <v>2655427.4801826575</v>
      </c>
      <c r="CK23" s="37">
        <f t="shared" si="21"/>
        <v>2655427.4801826575</v>
      </c>
      <c r="CL23" s="37">
        <f t="shared" si="21"/>
        <v>2655427.4801826575</v>
      </c>
      <c r="CM23" s="37">
        <f t="shared" si="21"/>
        <v>2655427.4801826575</v>
      </c>
      <c r="CN23" s="37">
        <f t="shared" si="21"/>
        <v>2655427.4801826575</v>
      </c>
      <c r="CO23" s="37">
        <f t="shared" si="21"/>
        <v>2655427.4801826575</v>
      </c>
      <c r="CP23" s="37">
        <f t="shared" si="21"/>
        <v>2655427.4801826575</v>
      </c>
      <c r="CQ23" s="37">
        <f t="shared" si="21"/>
        <v>2655427.4801826575</v>
      </c>
      <c r="CR23" s="37">
        <f t="shared" si="21"/>
        <v>2655427.4801826575</v>
      </c>
      <c r="CS23" s="37">
        <f t="shared" si="21"/>
        <v>2655427.4801826575</v>
      </c>
      <c r="CT23" s="37">
        <f t="shared" si="21"/>
        <v>2655427.4801826575</v>
      </c>
      <c r="CU23" s="37">
        <f t="shared" si="21"/>
        <v>2655427.4801826575</v>
      </c>
      <c r="CV23" s="37">
        <f t="shared" si="21"/>
        <v>2655427.4801826575</v>
      </c>
      <c r="CW23" s="37">
        <f t="shared" si="21"/>
        <v>2655427.4801826575</v>
      </c>
      <c r="CX23" s="37">
        <f t="shared" si="21"/>
        <v>2655427.4801826575</v>
      </c>
      <c r="CY23" s="37">
        <f t="shared" si="21"/>
        <v>2655427.4801826575</v>
      </c>
      <c r="CZ23" s="37">
        <f t="shared" si="21"/>
        <v>2655427.4801826575</v>
      </c>
      <c r="DA23" s="37">
        <f t="shared" si="21"/>
        <v>2655427.4801826575</v>
      </c>
      <c r="DB23" s="37">
        <f t="shared" si="21"/>
        <v>2655427.4801826575</v>
      </c>
      <c r="DC23" s="37">
        <f t="shared" si="21"/>
        <v>2655427.4801826575</v>
      </c>
      <c r="DD23" s="37">
        <f t="shared" si="21"/>
        <v>2655427.4801826575</v>
      </c>
      <c r="DE23" s="37">
        <f t="shared" si="21"/>
        <v>2655427.4801826575</v>
      </c>
      <c r="DF23" s="37">
        <f t="shared" si="21"/>
        <v>2655427.4801826575</v>
      </c>
      <c r="DG23" s="37">
        <f t="shared" si="21"/>
        <v>2655427.4801826575</v>
      </c>
      <c r="DH23" s="37">
        <f t="shared" si="21"/>
        <v>2655427.4801826575</v>
      </c>
      <c r="DI23" s="37">
        <f t="shared" si="21"/>
        <v>2655427.4801826575</v>
      </c>
      <c r="DJ23" s="37">
        <f t="shared" si="21"/>
        <v>2655427.4801826575</v>
      </c>
      <c r="DK23" s="37">
        <f t="shared" si="21"/>
        <v>2655427.4801826575</v>
      </c>
      <c r="DL23" s="37">
        <f t="shared" si="21"/>
        <v>2655427.4801826575</v>
      </c>
      <c r="DM23" s="37">
        <f t="shared" si="21"/>
        <v>2655427.4801826575</v>
      </c>
      <c r="DN23" s="37">
        <f t="shared" si="21"/>
        <v>2655427.4801826575</v>
      </c>
      <c r="DO23" s="37">
        <f t="shared" si="21"/>
        <v>2655427.4801826575</v>
      </c>
      <c r="DP23" s="37">
        <f t="shared" si="21"/>
        <v>2655427.4801826575</v>
      </c>
      <c r="DQ23" s="37">
        <f t="shared" si="21"/>
        <v>2655427.4801826575</v>
      </c>
      <c r="DR23" s="37">
        <f t="shared" si="21"/>
        <v>2655427.4801826575</v>
      </c>
      <c r="DS23" s="37">
        <f t="shared" si="21"/>
        <v>2655427.4801826575</v>
      </c>
      <c r="DT23" s="37">
        <f t="shared" si="21"/>
        <v>2655427.4801826575</v>
      </c>
      <c r="DU23" s="37">
        <f t="shared" si="21"/>
        <v>2655427.4801826575</v>
      </c>
      <c r="DV23" s="37">
        <f t="shared" si="21"/>
        <v>2655427.4801826575</v>
      </c>
      <c r="DW23" s="37">
        <f t="shared" si="21"/>
        <v>2655427.4801826575</v>
      </c>
      <c r="DX23" s="37">
        <f t="shared" si="21"/>
        <v>2655427.4801826575</v>
      </c>
      <c r="DY23" s="37">
        <f t="shared" si="21"/>
        <v>2655427.4801826575</v>
      </c>
      <c r="DZ23" s="37">
        <f t="shared" si="21"/>
        <v>2655427.4801826575</v>
      </c>
      <c r="EA23" s="37">
        <f t="shared" si="21"/>
        <v>2655427.4801826575</v>
      </c>
      <c r="EB23" s="37">
        <f t="shared" si="21"/>
        <v>2655427.4801826575</v>
      </c>
      <c r="EC23" s="37">
        <f t="shared" si="21"/>
        <v>2655427.4801826575</v>
      </c>
      <c r="ED23" s="37">
        <f t="shared" si="21"/>
        <v>2655427.4801826575</v>
      </c>
      <c r="EE23" s="37">
        <f t="shared" si="21"/>
        <v>2655427.4801826575</v>
      </c>
      <c r="EF23" s="37">
        <f t="shared" ref="EF23:GQ23" si="22">EE23+EF22</f>
        <v>2655427.4801826575</v>
      </c>
      <c r="EG23" s="37">
        <f t="shared" si="22"/>
        <v>2655427.4801826575</v>
      </c>
      <c r="EH23" s="37">
        <f t="shared" si="22"/>
        <v>2655427.4801826575</v>
      </c>
      <c r="EI23" s="37">
        <f t="shared" si="22"/>
        <v>2655427.4801826575</v>
      </c>
      <c r="EJ23" s="37">
        <f t="shared" si="22"/>
        <v>2655427.4801826575</v>
      </c>
      <c r="EK23" s="37">
        <f t="shared" si="22"/>
        <v>2655427.4801826575</v>
      </c>
      <c r="EL23" s="37">
        <f t="shared" si="22"/>
        <v>2655427.4801826575</v>
      </c>
      <c r="EM23" s="37">
        <f t="shared" si="22"/>
        <v>2655427.4801826575</v>
      </c>
      <c r="EN23" s="37">
        <f t="shared" si="22"/>
        <v>2655427.4801826575</v>
      </c>
      <c r="EO23" s="37">
        <f t="shared" si="22"/>
        <v>2655427.4801826575</v>
      </c>
      <c r="EP23" s="37">
        <f t="shared" si="22"/>
        <v>2655427.4801826575</v>
      </c>
      <c r="EQ23" s="37">
        <f t="shared" si="22"/>
        <v>2655427.4801826575</v>
      </c>
      <c r="ER23" s="37">
        <f t="shared" si="22"/>
        <v>2655427.4801826575</v>
      </c>
      <c r="ES23" s="37">
        <f t="shared" si="22"/>
        <v>2655427.4801826575</v>
      </c>
      <c r="ET23" s="37">
        <f t="shared" si="22"/>
        <v>2655427.4801826575</v>
      </c>
      <c r="EU23" s="37">
        <f t="shared" si="22"/>
        <v>2655427.4801826575</v>
      </c>
      <c r="EV23" s="37">
        <f t="shared" si="22"/>
        <v>2655427.4801826575</v>
      </c>
      <c r="EW23" s="37">
        <f t="shared" si="22"/>
        <v>2655427.4801826575</v>
      </c>
      <c r="EX23" s="37">
        <f t="shared" si="22"/>
        <v>2655427.4801826575</v>
      </c>
      <c r="EY23" s="37">
        <f t="shared" si="22"/>
        <v>2655427.4801826575</v>
      </c>
      <c r="EZ23" s="37">
        <f t="shared" si="22"/>
        <v>2655427.4801826575</v>
      </c>
      <c r="FA23" s="37">
        <f t="shared" si="22"/>
        <v>2655427.4801826575</v>
      </c>
      <c r="FB23" s="37">
        <f t="shared" si="22"/>
        <v>2655427.4801826575</v>
      </c>
      <c r="FC23" s="37">
        <f t="shared" si="22"/>
        <v>2655427.4801826575</v>
      </c>
      <c r="FD23" s="37">
        <f t="shared" si="22"/>
        <v>2655427.4801826575</v>
      </c>
      <c r="FE23" s="37">
        <f t="shared" si="22"/>
        <v>2655427.4801826575</v>
      </c>
      <c r="FF23" s="37">
        <f t="shared" si="22"/>
        <v>2655427.4801826575</v>
      </c>
      <c r="FG23" s="37">
        <f t="shared" si="22"/>
        <v>2655427.4801826575</v>
      </c>
      <c r="FH23" s="37">
        <f t="shared" si="22"/>
        <v>2655427.4801826575</v>
      </c>
      <c r="FI23" s="37">
        <f t="shared" si="22"/>
        <v>2655427.4801826575</v>
      </c>
      <c r="FJ23" s="37">
        <f t="shared" si="22"/>
        <v>2655427.4801826575</v>
      </c>
      <c r="FK23" s="37">
        <f t="shared" si="22"/>
        <v>2655427.4801826575</v>
      </c>
      <c r="FL23" s="37">
        <f t="shared" si="22"/>
        <v>2655427.4801826575</v>
      </c>
      <c r="FM23" s="37">
        <f t="shared" si="22"/>
        <v>2655427.4801826575</v>
      </c>
      <c r="FN23" s="37">
        <f t="shared" si="22"/>
        <v>2655427.4801826575</v>
      </c>
      <c r="FO23" s="37">
        <f t="shared" si="22"/>
        <v>2655427.4801826575</v>
      </c>
      <c r="FP23" s="37">
        <f t="shared" si="22"/>
        <v>2655427.4801826575</v>
      </c>
      <c r="FQ23" s="37">
        <f t="shared" si="22"/>
        <v>2655427.4801826575</v>
      </c>
      <c r="FR23" s="37">
        <f t="shared" si="22"/>
        <v>2655427.4801826575</v>
      </c>
      <c r="FS23" s="37">
        <f t="shared" si="22"/>
        <v>2655427.4801826575</v>
      </c>
      <c r="FT23" s="37">
        <f t="shared" si="22"/>
        <v>2655427.4801826575</v>
      </c>
      <c r="FU23" s="37">
        <f t="shared" si="22"/>
        <v>2655427.4801826575</v>
      </c>
      <c r="FV23" s="37">
        <f t="shared" si="22"/>
        <v>2655427.4801826575</v>
      </c>
      <c r="FW23" s="37">
        <f t="shared" si="22"/>
        <v>2655427.4801826575</v>
      </c>
      <c r="FX23" s="37">
        <f t="shared" si="22"/>
        <v>2655427.4801826575</v>
      </c>
      <c r="FY23" s="37">
        <f t="shared" si="22"/>
        <v>2655427.4801826575</v>
      </c>
      <c r="FZ23" s="37">
        <f t="shared" si="22"/>
        <v>2655427.4801826575</v>
      </c>
      <c r="GA23" s="37">
        <f t="shared" si="22"/>
        <v>2655427.4801826575</v>
      </c>
      <c r="GB23" s="37">
        <f t="shared" si="22"/>
        <v>2655427.4801826575</v>
      </c>
      <c r="GC23" s="37">
        <f t="shared" si="22"/>
        <v>2655427.4801826575</v>
      </c>
      <c r="GD23" s="37">
        <f t="shared" si="22"/>
        <v>2655427.4801826575</v>
      </c>
      <c r="GE23" s="37">
        <f t="shared" si="22"/>
        <v>2655427.4801826575</v>
      </c>
      <c r="GF23" s="37">
        <f t="shared" si="22"/>
        <v>2655427.4801826575</v>
      </c>
      <c r="GG23" s="37">
        <f t="shared" si="22"/>
        <v>2655427.4801826575</v>
      </c>
      <c r="GH23" s="37">
        <f t="shared" si="22"/>
        <v>2655427.4801826575</v>
      </c>
      <c r="GI23" s="37">
        <f t="shared" si="22"/>
        <v>2655427.4801826575</v>
      </c>
      <c r="GJ23" s="37">
        <f t="shared" si="22"/>
        <v>2655427.4801826575</v>
      </c>
      <c r="GK23" s="37">
        <f t="shared" si="22"/>
        <v>2655427.4801826575</v>
      </c>
      <c r="GL23" s="37">
        <f t="shared" si="22"/>
        <v>2655427.4801826575</v>
      </c>
      <c r="GM23" s="37">
        <f t="shared" si="22"/>
        <v>2655427.4801826575</v>
      </c>
      <c r="GN23" s="37">
        <f t="shared" si="22"/>
        <v>2655427.4801826575</v>
      </c>
      <c r="GO23" s="37">
        <f t="shared" si="22"/>
        <v>2655427.4801826575</v>
      </c>
      <c r="GP23" s="37">
        <f t="shared" si="22"/>
        <v>2655427.4801826575</v>
      </c>
      <c r="GQ23" s="37">
        <f t="shared" si="22"/>
        <v>2655427.4801826575</v>
      </c>
      <c r="GR23" s="37">
        <f t="shared" ref="GR23:JC23" si="23">GQ23+GR22</f>
        <v>2655427.4801826575</v>
      </c>
      <c r="GS23" s="37">
        <f t="shared" si="23"/>
        <v>2655427.4801826575</v>
      </c>
      <c r="GT23" s="37">
        <f t="shared" si="23"/>
        <v>2655427.4801826575</v>
      </c>
      <c r="GU23" s="37">
        <f t="shared" si="23"/>
        <v>2655427.4801826575</v>
      </c>
      <c r="GV23" s="37">
        <f t="shared" si="23"/>
        <v>2655427.4801826575</v>
      </c>
      <c r="GW23" s="37">
        <f t="shared" si="23"/>
        <v>2655427.4801826575</v>
      </c>
      <c r="GX23" s="37">
        <f t="shared" si="23"/>
        <v>2655427.4801826575</v>
      </c>
      <c r="GY23" s="37">
        <f t="shared" si="23"/>
        <v>2655427.4801826575</v>
      </c>
      <c r="GZ23" s="37">
        <f t="shared" si="23"/>
        <v>2655427.4801826575</v>
      </c>
      <c r="HA23" s="37">
        <f t="shared" si="23"/>
        <v>2655427.4801826575</v>
      </c>
      <c r="HB23" s="37">
        <f t="shared" si="23"/>
        <v>2655427.4801826575</v>
      </c>
      <c r="HC23" s="37">
        <f t="shared" si="23"/>
        <v>2655427.4801826575</v>
      </c>
      <c r="HD23" s="37">
        <f t="shared" si="23"/>
        <v>2655427.4801826575</v>
      </c>
      <c r="HE23" s="37">
        <f t="shared" si="23"/>
        <v>2655427.4801826575</v>
      </c>
      <c r="HF23" s="37">
        <f t="shared" si="23"/>
        <v>2655427.4801826575</v>
      </c>
      <c r="HG23" s="37">
        <f t="shared" si="23"/>
        <v>2655427.4801826575</v>
      </c>
      <c r="HH23" s="37">
        <f t="shared" si="23"/>
        <v>2655427.4801826575</v>
      </c>
      <c r="HI23" s="37">
        <f t="shared" si="23"/>
        <v>2655427.4801826575</v>
      </c>
      <c r="HJ23" s="37">
        <f t="shared" si="23"/>
        <v>2655427.4801826575</v>
      </c>
      <c r="HK23" s="37">
        <f t="shared" si="23"/>
        <v>2655427.4801826575</v>
      </c>
      <c r="HL23" s="37">
        <f t="shared" si="23"/>
        <v>2655427.4801826575</v>
      </c>
      <c r="HM23" s="37">
        <f t="shared" si="23"/>
        <v>2655427.4801826575</v>
      </c>
      <c r="HN23" s="37">
        <f t="shared" si="23"/>
        <v>2655427.4801826575</v>
      </c>
      <c r="HO23" s="37">
        <f t="shared" si="23"/>
        <v>2655427.4801826575</v>
      </c>
      <c r="HP23" s="37">
        <f t="shared" si="23"/>
        <v>2655427.4801826575</v>
      </c>
      <c r="HQ23" s="37">
        <f t="shared" si="23"/>
        <v>2655427.4801826575</v>
      </c>
      <c r="HR23" s="37">
        <f t="shared" si="23"/>
        <v>2655427.4801826575</v>
      </c>
      <c r="HS23" s="37">
        <f t="shared" si="23"/>
        <v>2655427.4801826575</v>
      </c>
      <c r="HT23" s="37">
        <f t="shared" si="23"/>
        <v>2655427.4801826575</v>
      </c>
      <c r="HU23" s="37">
        <f t="shared" si="23"/>
        <v>2655427.4801826575</v>
      </c>
      <c r="HV23" s="37">
        <f t="shared" si="23"/>
        <v>2655427.4801826575</v>
      </c>
      <c r="HW23" s="37">
        <f t="shared" si="23"/>
        <v>2655427.4801826575</v>
      </c>
      <c r="HX23" s="37">
        <f t="shared" si="23"/>
        <v>2655427.4801826575</v>
      </c>
      <c r="HY23" s="37">
        <f t="shared" si="23"/>
        <v>2655427.4801826575</v>
      </c>
      <c r="HZ23" s="37">
        <f t="shared" si="23"/>
        <v>2655427.4801826575</v>
      </c>
      <c r="IA23" s="37">
        <f t="shared" si="23"/>
        <v>2655427.4801826575</v>
      </c>
      <c r="IB23" s="37">
        <f t="shared" si="23"/>
        <v>2655427.4801826575</v>
      </c>
      <c r="IC23" s="37">
        <f t="shared" si="23"/>
        <v>2655427.4801826575</v>
      </c>
      <c r="ID23" s="37">
        <f t="shared" si="23"/>
        <v>2655427.4801826575</v>
      </c>
      <c r="IE23" s="37">
        <f t="shared" si="23"/>
        <v>2655427.4801826575</v>
      </c>
      <c r="IF23" s="37">
        <f t="shared" si="23"/>
        <v>2655427.4801826575</v>
      </c>
      <c r="IG23" s="37">
        <f t="shared" si="23"/>
        <v>2655427.4801826575</v>
      </c>
      <c r="IH23" s="37">
        <f t="shared" si="23"/>
        <v>2655427.4801826575</v>
      </c>
      <c r="II23" s="37">
        <f t="shared" si="23"/>
        <v>2655427.4801826575</v>
      </c>
      <c r="IJ23" s="37">
        <f t="shared" si="23"/>
        <v>2655427.4801826575</v>
      </c>
      <c r="IK23" s="37">
        <f t="shared" si="23"/>
        <v>2655427.4801826575</v>
      </c>
      <c r="IL23" s="37">
        <f t="shared" si="23"/>
        <v>2655427.4801826575</v>
      </c>
      <c r="IM23" s="37">
        <f t="shared" si="23"/>
        <v>2655427.4801826575</v>
      </c>
      <c r="IN23" s="37">
        <f t="shared" si="23"/>
        <v>2655427.4801826575</v>
      </c>
      <c r="IO23" s="37">
        <f t="shared" si="23"/>
        <v>2655427.4801826575</v>
      </c>
      <c r="IP23" s="37">
        <f t="shared" si="23"/>
        <v>2655427.4801826575</v>
      </c>
      <c r="IQ23" s="37">
        <f t="shared" si="23"/>
        <v>2655427.4801826575</v>
      </c>
      <c r="IR23" s="37">
        <f t="shared" si="23"/>
        <v>2655427.4801826575</v>
      </c>
      <c r="IS23" s="37">
        <f t="shared" si="23"/>
        <v>2655427.4801826575</v>
      </c>
      <c r="IT23" s="37">
        <f t="shared" si="23"/>
        <v>2655427.4801826575</v>
      </c>
      <c r="IU23" s="37">
        <f t="shared" si="23"/>
        <v>2655427.4801826575</v>
      </c>
      <c r="IV23" s="37">
        <f t="shared" si="23"/>
        <v>2655427.4801826575</v>
      </c>
      <c r="IW23" s="37">
        <f t="shared" si="23"/>
        <v>2655427.4801826575</v>
      </c>
      <c r="IX23" s="37">
        <f t="shared" si="23"/>
        <v>2655427.4801826575</v>
      </c>
      <c r="IY23" s="37">
        <f t="shared" si="23"/>
        <v>2655427.4801826575</v>
      </c>
      <c r="IZ23" s="37">
        <f t="shared" si="23"/>
        <v>2655427.4801826575</v>
      </c>
      <c r="JA23" s="37">
        <f t="shared" si="23"/>
        <v>2655427.4801826575</v>
      </c>
      <c r="JB23" s="37">
        <f t="shared" si="23"/>
        <v>2655427.4801826575</v>
      </c>
      <c r="JC23" s="37">
        <f t="shared" si="23"/>
        <v>2655427.4801826575</v>
      </c>
      <c r="JD23" s="37">
        <f t="shared" ref="JD23:KG23" si="24">JC23+JD22</f>
        <v>2655427.4801826575</v>
      </c>
      <c r="JE23" s="37">
        <f t="shared" si="24"/>
        <v>2655427.4801826575</v>
      </c>
      <c r="JF23" s="37">
        <f t="shared" si="24"/>
        <v>2655427.4801826575</v>
      </c>
      <c r="JG23" s="37">
        <f t="shared" si="24"/>
        <v>2655427.4801826575</v>
      </c>
      <c r="JH23" s="37">
        <f t="shared" si="24"/>
        <v>2655427.4801826575</v>
      </c>
      <c r="JI23" s="37">
        <f t="shared" si="24"/>
        <v>2655427.4801826575</v>
      </c>
      <c r="JJ23" s="37">
        <f t="shared" si="24"/>
        <v>2655427.4801826575</v>
      </c>
      <c r="JK23" s="37">
        <f t="shared" si="24"/>
        <v>2655427.4801826575</v>
      </c>
      <c r="JL23" s="37">
        <f t="shared" si="24"/>
        <v>2655427.4801826575</v>
      </c>
      <c r="JM23" s="37">
        <f t="shared" si="24"/>
        <v>2655427.4801826575</v>
      </c>
      <c r="JN23" s="37">
        <f t="shared" si="24"/>
        <v>2655427.4801826575</v>
      </c>
      <c r="JO23" s="37">
        <f t="shared" si="24"/>
        <v>2655427.4801826575</v>
      </c>
      <c r="JP23" s="37">
        <f t="shared" si="24"/>
        <v>2655427.4801826575</v>
      </c>
      <c r="JQ23" s="37">
        <f t="shared" si="24"/>
        <v>2655427.4801826575</v>
      </c>
      <c r="JR23" s="37">
        <f t="shared" si="24"/>
        <v>2655427.4801826575</v>
      </c>
      <c r="JS23" s="37">
        <f t="shared" si="24"/>
        <v>2655427.4801826575</v>
      </c>
      <c r="JT23" s="37">
        <f t="shared" si="24"/>
        <v>2655427.4801826575</v>
      </c>
      <c r="JU23" s="37">
        <f t="shared" si="24"/>
        <v>2655427.4801826575</v>
      </c>
      <c r="JV23" s="37">
        <f t="shared" si="24"/>
        <v>2655427.4801826575</v>
      </c>
      <c r="JW23" s="37">
        <f t="shared" si="24"/>
        <v>2655427.4801826575</v>
      </c>
      <c r="JX23" s="37">
        <f t="shared" si="24"/>
        <v>2655427.4801826575</v>
      </c>
      <c r="JY23" s="37">
        <f t="shared" si="24"/>
        <v>2655427.4801826575</v>
      </c>
      <c r="JZ23" s="37">
        <f t="shared" si="24"/>
        <v>2655427.4801826575</v>
      </c>
      <c r="KA23" s="37">
        <f t="shared" si="24"/>
        <v>2655427.4801826575</v>
      </c>
      <c r="KB23" s="37">
        <f t="shared" si="24"/>
        <v>2655427.4801826575</v>
      </c>
      <c r="KC23" s="37">
        <f t="shared" si="24"/>
        <v>2655427.4801826575</v>
      </c>
      <c r="KD23" s="37">
        <f t="shared" si="24"/>
        <v>2655427.4801826575</v>
      </c>
      <c r="KE23" s="37">
        <f t="shared" si="24"/>
        <v>2655427.4801826575</v>
      </c>
      <c r="KF23" s="37">
        <f t="shared" si="24"/>
        <v>2655427.4801826575</v>
      </c>
      <c r="KG23" s="38">
        <f t="shared" si="24"/>
        <v>2655427.4801826575</v>
      </c>
    </row>
    <row r="24" spans="1:365" s="1" customFormat="1" outlineLevel="1">
      <c r="B24" s="477" t="s">
        <v>717</v>
      </c>
      <c r="C24" s="60" t="s">
        <v>712</v>
      </c>
      <c r="D24" s="61">
        <f t="shared" ref="D24:D26" si="25">BO24</f>
        <v>18247.933383930333</v>
      </c>
      <c r="E24" s="33">
        <f t="shared" ref="E24:BP24" si="26">E20-E22</f>
        <v>0</v>
      </c>
      <c r="F24" s="34">
        <f t="shared" si="26"/>
        <v>-34110.400000000001</v>
      </c>
      <c r="G24" s="34">
        <f t="shared" si="26"/>
        <v>28708.6</v>
      </c>
      <c r="H24" s="34">
        <f t="shared" si="26"/>
        <v>15225.81684704655</v>
      </c>
      <c r="I24" s="34">
        <f t="shared" si="26"/>
        <v>-27074.400000000001</v>
      </c>
      <c r="J24" s="34">
        <f t="shared" si="26"/>
        <v>17056.257427343407</v>
      </c>
      <c r="K24" s="34">
        <f t="shared" si="26"/>
        <v>7596.8963694245358</v>
      </c>
      <c r="L24" s="34">
        <f t="shared" si="26"/>
        <v>3414.2193686871578</v>
      </c>
      <c r="M24" s="34">
        <f t="shared" si="26"/>
        <v>-248.84061244895747</v>
      </c>
      <c r="N24" s="34">
        <f t="shared" si="26"/>
        <v>-98603.689802302833</v>
      </c>
      <c r="O24" s="34">
        <f t="shared" si="26"/>
        <v>29570.776037724987</v>
      </c>
      <c r="P24" s="34">
        <f t="shared" si="26"/>
        <v>-97048.315688636358</v>
      </c>
      <c r="Q24" s="34">
        <f t="shared" si="26"/>
        <v>-37937.941438070702</v>
      </c>
      <c r="R24" s="34">
        <f t="shared" si="26"/>
        <v>1461.6932386708031</v>
      </c>
      <c r="S24" s="34">
        <f t="shared" si="26"/>
        <v>-27659.336015283094</v>
      </c>
      <c r="T24" s="34">
        <f t="shared" si="26"/>
        <v>-4842.7562170489164</v>
      </c>
      <c r="U24" s="34">
        <f t="shared" si="26"/>
        <v>-144726.49040504344</v>
      </c>
      <c r="V24" s="34">
        <f t="shared" si="26"/>
        <v>1746.2597380680381</v>
      </c>
      <c r="W24" s="34">
        <f t="shared" si="26"/>
        <v>-28932.754503760301</v>
      </c>
      <c r="X24" s="34">
        <f t="shared" si="26"/>
        <v>55752.072809608275</v>
      </c>
      <c r="Y24" s="34">
        <f t="shared" si="26"/>
        <v>-5035.1390333206218</v>
      </c>
      <c r="Z24" s="34">
        <f t="shared" si="26"/>
        <v>-27050.961563765126</v>
      </c>
      <c r="AA24" s="34">
        <f t="shared" si="26"/>
        <v>26194.130700467613</v>
      </c>
      <c r="AB24" s="34">
        <f t="shared" si="26"/>
        <v>-243069.34763051471</v>
      </c>
      <c r="AC24" s="34">
        <f t="shared" si="26"/>
        <v>242507.86659471641</v>
      </c>
      <c r="AD24" s="34">
        <f t="shared" si="26"/>
        <v>-29465.73045043445</v>
      </c>
      <c r="AE24" s="34">
        <f t="shared" si="26"/>
        <v>22260.247475874141</v>
      </c>
      <c r="AF24" s="34">
        <f t="shared" si="26"/>
        <v>4489.103475269405</v>
      </c>
      <c r="AG24" s="34">
        <f t="shared" si="26"/>
        <v>-244.76951295627259</v>
      </c>
      <c r="AH24" s="34">
        <f t="shared" si="26"/>
        <v>511.43760050716855</v>
      </c>
      <c r="AI24" s="34">
        <f t="shared" si="26"/>
        <v>-1475.1958756011409</v>
      </c>
      <c r="AJ24" s="34">
        <f t="shared" si="26"/>
        <v>-8599.3048962965622</v>
      </c>
      <c r="AK24" s="34">
        <f t="shared" si="26"/>
        <v>-131397.01962674633</v>
      </c>
      <c r="AL24" s="34">
        <f t="shared" si="26"/>
        <v>119937.36173117292</v>
      </c>
      <c r="AM24" s="34">
        <f t="shared" si="26"/>
        <v>35887.237821817558</v>
      </c>
      <c r="AN24" s="34">
        <f t="shared" si="26"/>
        <v>-231986.25717778972</v>
      </c>
      <c r="AO24" s="34">
        <f t="shared" si="26"/>
        <v>-53657.894947740191</v>
      </c>
      <c r="AP24" s="34">
        <f t="shared" si="26"/>
        <v>8624.3844099191556</v>
      </c>
      <c r="AQ24" s="34">
        <f t="shared" si="26"/>
        <v>8387.3626596472932</v>
      </c>
      <c r="AR24" s="34">
        <f t="shared" si="26"/>
        <v>6701.1198282880723</v>
      </c>
      <c r="AS24" s="34">
        <f t="shared" si="26"/>
        <v>6509.1597651209231</v>
      </c>
      <c r="AT24" s="34">
        <f t="shared" si="26"/>
        <v>-31348.7362046833</v>
      </c>
      <c r="AU24" s="34">
        <f t="shared" si="26"/>
        <v>10098.768938339319</v>
      </c>
      <c r="AV24" s="34">
        <f t="shared" si="26"/>
        <v>86815.793662978191</v>
      </c>
      <c r="AW24" s="34">
        <f t="shared" si="26"/>
        <v>91825.481320770225</v>
      </c>
      <c r="AX24" s="34">
        <f t="shared" si="26"/>
        <v>-10025.832192492169</v>
      </c>
      <c r="AY24" s="34">
        <f t="shared" si="26"/>
        <v>43796.841914148419</v>
      </c>
      <c r="AZ24" s="34">
        <f t="shared" si="26"/>
        <v>19407.361598182819</v>
      </c>
      <c r="BA24" s="34">
        <f t="shared" si="26"/>
        <v>35623.733412299756</v>
      </c>
      <c r="BB24" s="34">
        <f t="shared" si="26"/>
        <v>28713.924595833254</v>
      </c>
      <c r="BC24" s="34">
        <f t="shared" si="26"/>
        <v>66257.966133581504</v>
      </c>
      <c r="BD24" s="34">
        <f t="shared" si="26"/>
        <v>-168191.74010527469</v>
      </c>
      <c r="BE24" s="34">
        <f t="shared" si="26"/>
        <v>45466.091651589602</v>
      </c>
      <c r="BF24" s="34">
        <f t="shared" si="26"/>
        <v>21963.063878751942</v>
      </c>
      <c r="BG24" s="34">
        <f t="shared" si="26"/>
        <v>25402.770820931291</v>
      </c>
      <c r="BH24" s="34">
        <f t="shared" si="26"/>
        <v>32208.58472419918</v>
      </c>
      <c r="BI24" s="34">
        <f t="shared" si="26"/>
        <v>26082.781020972012</v>
      </c>
      <c r="BJ24" s="34">
        <f t="shared" si="26"/>
        <v>47257.958212867277</v>
      </c>
      <c r="BK24" s="34">
        <f t="shared" si="26"/>
        <v>73542.508859720605</v>
      </c>
      <c r="BL24" s="34">
        <f t="shared" si="26"/>
        <v>36708.278718675298</v>
      </c>
      <c r="BM24" s="34">
        <f t="shared" si="26"/>
        <v>103600.11494642447</v>
      </c>
      <c r="BN24" s="34">
        <f t="shared" si="26"/>
        <v>37223.269841071815</v>
      </c>
      <c r="BO24" s="34">
        <f t="shared" si="26"/>
        <v>18247.933383930333</v>
      </c>
      <c r="BP24" s="206">
        <f t="shared" si="26"/>
        <v>42812.546564054719</v>
      </c>
      <c r="BQ24" s="34">
        <f t="shared" ref="BQ24:EB24" si="27">BQ20-BQ22</f>
        <v>218969.52859249391</v>
      </c>
      <c r="BR24" s="34">
        <f t="shared" si="27"/>
        <v>15288.095130207861</v>
      </c>
      <c r="BS24" s="34">
        <f t="shared" si="27"/>
        <v>129166.07142927227</v>
      </c>
      <c r="BT24" s="34">
        <f t="shared" si="27"/>
        <v>90429.475633596652</v>
      </c>
      <c r="BU24" s="206">
        <f t="shared" si="27"/>
        <v>150284.26610136655</v>
      </c>
      <c r="BV24" s="34">
        <f t="shared" si="27"/>
        <v>78643.691333622861</v>
      </c>
      <c r="BW24" s="34">
        <f t="shared" si="27"/>
        <v>101173.8867501762</v>
      </c>
      <c r="BX24" s="34">
        <f t="shared" si="27"/>
        <v>322051.79925447452</v>
      </c>
      <c r="BY24" s="34">
        <f t="shared" si="27"/>
        <v>300451.43670493527</v>
      </c>
      <c r="BZ24" s="34">
        <f t="shared" si="27"/>
        <v>442466.20674009022</v>
      </c>
      <c r="CA24" s="34">
        <f t="shared" si="27"/>
        <v>284698.93790127098</v>
      </c>
      <c r="CB24" s="34">
        <f t="shared" si="27"/>
        <v>285630.4143896756</v>
      </c>
      <c r="CC24" s="34">
        <f t="shared" si="27"/>
        <v>296950.73127017781</v>
      </c>
      <c r="CD24" s="34">
        <f t="shared" si="27"/>
        <v>361310.99926454958</v>
      </c>
      <c r="CE24" s="34">
        <f t="shared" si="27"/>
        <v>309910.70070401143</v>
      </c>
      <c r="CF24" s="34">
        <f t="shared" si="27"/>
        <v>297069.15258406685</v>
      </c>
      <c r="CG24" s="34">
        <f t="shared" si="27"/>
        <v>304608.3312619566</v>
      </c>
      <c r="CH24" s="34">
        <f t="shared" si="27"/>
        <v>294683.35149726592</v>
      </c>
      <c r="CI24" s="34">
        <f t="shared" si="27"/>
        <v>299161.56506550009</v>
      </c>
      <c r="CJ24" s="34">
        <f t="shared" si="27"/>
        <v>296436.71522263554</v>
      </c>
      <c r="CK24" s="34">
        <f t="shared" si="27"/>
        <v>939175.02502895775</v>
      </c>
      <c r="CL24" s="34">
        <f t="shared" si="27"/>
        <v>287883.06400574732</v>
      </c>
      <c r="CM24" s="34">
        <f t="shared" si="27"/>
        <v>409019.92958225601</v>
      </c>
      <c r="CN24" s="34">
        <f t="shared" si="27"/>
        <v>666645.0105721876</v>
      </c>
      <c r="CO24" s="34">
        <f t="shared" si="27"/>
        <v>583050.63853474602</v>
      </c>
      <c r="CP24" s="34">
        <f t="shared" si="27"/>
        <v>394212.815330485</v>
      </c>
      <c r="CQ24" s="34">
        <f t="shared" si="27"/>
        <v>569650.35564646497</v>
      </c>
      <c r="CR24" s="34">
        <f t="shared" si="27"/>
        <v>848044.99314111494</v>
      </c>
      <c r="CS24" s="34">
        <f t="shared" si="27"/>
        <v>541737.93668704596</v>
      </c>
      <c r="CT24" s="34">
        <f t="shared" si="27"/>
        <v>468022.72898351413</v>
      </c>
      <c r="CU24" s="34">
        <f t="shared" si="27"/>
        <v>262635.86946825351</v>
      </c>
      <c r="CV24" s="34">
        <f t="shared" si="27"/>
        <v>234647.03910214349</v>
      </c>
      <c r="CW24" s="34">
        <f t="shared" si="27"/>
        <v>177281.94291264581</v>
      </c>
      <c r="CX24" s="34">
        <f t="shared" si="27"/>
        <v>96248.932311933197</v>
      </c>
      <c r="CY24" s="34">
        <f t="shared" si="27"/>
        <v>96889.051772089384</v>
      </c>
      <c r="CZ24" s="34">
        <f t="shared" si="27"/>
        <v>55937.663410226487</v>
      </c>
      <c r="DA24" s="34">
        <f t="shared" si="27"/>
        <v>80519.743624860203</v>
      </c>
      <c r="DB24" s="34">
        <f t="shared" si="27"/>
        <v>58105.0094753843</v>
      </c>
      <c r="DC24" s="34">
        <f t="shared" si="27"/>
        <v>66265.699277921798</v>
      </c>
      <c r="DD24" s="34">
        <f t="shared" si="27"/>
        <v>64303.151600004087</v>
      </c>
      <c r="DE24" s="34">
        <f t="shared" si="27"/>
        <v>47565.656715409103</v>
      </c>
      <c r="DF24" s="34">
        <f t="shared" si="27"/>
        <v>52151.441873781994</v>
      </c>
      <c r="DG24" s="34">
        <f t="shared" si="27"/>
        <v>43652.984394332001</v>
      </c>
      <c r="DH24" s="34">
        <f t="shared" si="27"/>
        <v>25180.749552575198</v>
      </c>
      <c r="DI24" s="34">
        <f t="shared" si="27"/>
        <v>19286.491404513497</v>
      </c>
      <c r="DJ24" s="34">
        <f t="shared" si="27"/>
        <v>19286.491404513497</v>
      </c>
      <c r="DK24" s="34">
        <f t="shared" si="27"/>
        <v>588.224999999999</v>
      </c>
      <c r="DL24" s="34">
        <f t="shared" si="27"/>
        <v>588.224999999999</v>
      </c>
      <c r="DM24" s="34">
        <f t="shared" si="27"/>
        <v>8588.2249999999985</v>
      </c>
      <c r="DN24" s="34">
        <f t="shared" si="27"/>
        <v>588.224999999999</v>
      </c>
      <c r="DO24" s="34">
        <f t="shared" si="27"/>
        <v>588.224999999999</v>
      </c>
      <c r="DP24" s="34">
        <f t="shared" si="27"/>
        <v>588.224999999999</v>
      </c>
      <c r="DQ24" s="34">
        <f t="shared" si="27"/>
        <v>2788.224999999999</v>
      </c>
      <c r="DR24" s="34">
        <f t="shared" si="27"/>
        <v>588.224999999999</v>
      </c>
      <c r="DS24" s="34">
        <f t="shared" si="27"/>
        <v>588.224999999999</v>
      </c>
      <c r="DT24" s="34">
        <f t="shared" si="27"/>
        <v>588.224999999999</v>
      </c>
      <c r="DU24" s="34">
        <f t="shared" si="27"/>
        <v>588.224999999999</v>
      </c>
      <c r="DV24" s="34">
        <f t="shared" si="27"/>
        <v>588.224999999999</v>
      </c>
      <c r="DW24" s="34">
        <f t="shared" si="27"/>
        <v>588.224999999999</v>
      </c>
      <c r="DX24" s="34">
        <f t="shared" si="27"/>
        <v>588.224999999999</v>
      </c>
      <c r="DY24" s="34">
        <f t="shared" si="27"/>
        <v>588.224999999999</v>
      </c>
      <c r="DZ24" s="34">
        <f t="shared" si="27"/>
        <v>588.224999999999</v>
      </c>
      <c r="EA24" s="34">
        <f t="shared" si="27"/>
        <v>588.224999999999</v>
      </c>
      <c r="EB24" s="34">
        <f t="shared" si="27"/>
        <v>588.224999999999</v>
      </c>
      <c r="EC24" s="34">
        <f t="shared" ref="EC24:GN24" si="28">EC20-EC22</f>
        <v>588.224999999999</v>
      </c>
      <c r="ED24" s="34">
        <f t="shared" si="28"/>
        <v>588.224999999999</v>
      </c>
      <c r="EE24" s="34">
        <f t="shared" si="28"/>
        <v>588.224999999999</v>
      </c>
      <c r="EF24" s="34">
        <f t="shared" si="28"/>
        <v>588.224999999999</v>
      </c>
      <c r="EG24" s="34">
        <f t="shared" si="28"/>
        <v>588.224999999999</v>
      </c>
      <c r="EH24" s="34">
        <f t="shared" si="28"/>
        <v>588.224999999999</v>
      </c>
      <c r="EI24" s="34">
        <f t="shared" si="28"/>
        <v>588.224999999999</v>
      </c>
      <c r="EJ24" s="34">
        <f t="shared" si="28"/>
        <v>588.224999999999</v>
      </c>
      <c r="EK24" s="34">
        <f t="shared" si="28"/>
        <v>588.224999999999</v>
      </c>
      <c r="EL24" s="34">
        <f t="shared" si="28"/>
        <v>588.224999999999</v>
      </c>
      <c r="EM24" s="34">
        <f t="shared" si="28"/>
        <v>588.224999999999</v>
      </c>
      <c r="EN24" s="34">
        <f t="shared" si="28"/>
        <v>588.224999999999</v>
      </c>
      <c r="EO24" s="34">
        <f t="shared" si="28"/>
        <v>588.224999999999</v>
      </c>
      <c r="EP24" s="34">
        <f t="shared" si="28"/>
        <v>588.224999999999</v>
      </c>
      <c r="EQ24" s="34">
        <f t="shared" si="28"/>
        <v>588.224999999999</v>
      </c>
      <c r="ER24" s="34">
        <f t="shared" si="28"/>
        <v>588.224999999999</v>
      </c>
      <c r="ES24" s="34">
        <f t="shared" si="28"/>
        <v>588.224999999999</v>
      </c>
      <c r="ET24" s="34">
        <f t="shared" si="28"/>
        <v>588.224999999999</v>
      </c>
      <c r="EU24" s="34">
        <f t="shared" si="28"/>
        <v>588.224999999999</v>
      </c>
      <c r="EV24" s="34">
        <f t="shared" si="28"/>
        <v>588.224999999999</v>
      </c>
      <c r="EW24" s="34">
        <f t="shared" si="28"/>
        <v>8588.2249999999985</v>
      </c>
      <c r="EX24" s="34">
        <f t="shared" si="28"/>
        <v>588.224999999999</v>
      </c>
      <c r="EY24" s="34">
        <f t="shared" si="28"/>
        <v>588.224999999999</v>
      </c>
      <c r="EZ24" s="34">
        <f t="shared" si="28"/>
        <v>588.224999999999</v>
      </c>
      <c r="FA24" s="34">
        <f t="shared" si="28"/>
        <v>2788.224999999999</v>
      </c>
      <c r="FB24" s="34">
        <f t="shared" si="28"/>
        <v>588.224999999999</v>
      </c>
      <c r="FC24" s="34">
        <f t="shared" si="28"/>
        <v>588.224999999999</v>
      </c>
      <c r="FD24" s="34">
        <f t="shared" si="28"/>
        <v>588.224999999999</v>
      </c>
      <c r="FE24" s="34">
        <f t="shared" si="28"/>
        <v>588.224999999999</v>
      </c>
      <c r="FF24" s="34">
        <f t="shared" si="28"/>
        <v>588.224999999999</v>
      </c>
      <c r="FG24" s="34">
        <f t="shared" si="28"/>
        <v>588.224999999999</v>
      </c>
      <c r="FH24" s="34">
        <f t="shared" si="28"/>
        <v>588.224999999999</v>
      </c>
      <c r="FI24" s="34">
        <f t="shared" si="28"/>
        <v>588.224999999999</v>
      </c>
      <c r="FJ24" s="34">
        <f t="shared" si="28"/>
        <v>588.224999999999</v>
      </c>
      <c r="FK24" s="34">
        <f t="shared" si="28"/>
        <v>588.224999999999</v>
      </c>
      <c r="FL24" s="34">
        <f t="shared" si="28"/>
        <v>588.224999999999</v>
      </c>
      <c r="FM24" s="34">
        <f t="shared" si="28"/>
        <v>588.224999999999</v>
      </c>
      <c r="FN24" s="34">
        <f t="shared" si="28"/>
        <v>588.224999999999</v>
      </c>
      <c r="FO24" s="34">
        <f t="shared" si="28"/>
        <v>588.224999999999</v>
      </c>
      <c r="FP24" s="34">
        <f t="shared" si="28"/>
        <v>588.224999999999</v>
      </c>
      <c r="FQ24" s="34">
        <f t="shared" si="28"/>
        <v>588.224999999999</v>
      </c>
      <c r="FR24" s="34">
        <f t="shared" si="28"/>
        <v>588.224999999999</v>
      </c>
      <c r="FS24" s="34">
        <f t="shared" si="28"/>
        <v>588.224999999999</v>
      </c>
      <c r="FT24" s="34">
        <f t="shared" si="28"/>
        <v>588.224999999999</v>
      </c>
      <c r="FU24" s="34">
        <f t="shared" si="28"/>
        <v>588.224999999999</v>
      </c>
      <c r="FV24" s="34">
        <f t="shared" si="28"/>
        <v>588.224999999999</v>
      </c>
      <c r="FW24" s="34">
        <f t="shared" si="28"/>
        <v>588.224999999999</v>
      </c>
      <c r="FX24" s="34">
        <f t="shared" si="28"/>
        <v>588.224999999999</v>
      </c>
      <c r="FY24" s="34">
        <f t="shared" si="28"/>
        <v>588.224999999999</v>
      </c>
      <c r="FZ24" s="34">
        <f t="shared" si="28"/>
        <v>588.224999999999</v>
      </c>
      <c r="GA24" s="34">
        <f t="shared" si="28"/>
        <v>588.224999999999</v>
      </c>
      <c r="GB24" s="34">
        <f t="shared" si="28"/>
        <v>588.224999999999</v>
      </c>
      <c r="GC24" s="34">
        <f t="shared" si="28"/>
        <v>588.224999999999</v>
      </c>
      <c r="GD24" s="34">
        <f t="shared" si="28"/>
        <v>588.224999999999</v>
      </c>
      <c r="GE24" s="34">
        <f t="shared" si="28"/>
        <v>588.224999999999</v>
      </c>
      <c r="GF24" s="34">
        <f t="shared" si="28"/>
        <v>588.224999999999</v>
      </c>
      <c r="GG24" s="34">
        <f t="shared" si="28"/>
        <v>588.224999999999</v>
      </c>
      <c r="GH24" s="34">
        <f t="shared" si="28"/>
        <v>588.224999999999</v>
      </c>
      <c r="GI24" s="34">
        <f t="shared" si="28"/>
        <v>588.224999999999</v>
      </c>
      <c r="GJ24" s="34">
        <f t="shared" si="28"/>
        <v>588.224999999999</v>
      </c>
      <c r="GK24" s="34">
        <f t="shared" si="28"/>
        <v>588.224999999999</v>
      </c>
      <c r="GL24" s="34">
        <f t="shared" si="28"/>
        <v>588.224999999999</v>
      </c>
      <c r="GM24" s="34">
        <f t="shared" si="28"/>
        <v>588.224999999999</v>
      </c>
      <c r="GN24" s="34">
        <f t="shared" si="28"/>
        <v>588.224999999999</v>
      </c>
      <c r="GO24" s="34">
        <f t="shared" ref="GO24:IZ24" si="29">GO20-GO22</f>
        <v>588.224999999999</v>
      </c>
      <c r="GP24" s="34">
        <f t="shared" si="29"/>
        <v>588.224999999999</v>
      </c>
      <c r="GQ24" s="34">
        <f t="shared" si="29"/>
        <v>588.224999999999</v>
      </c>
      <c r="GR24" s="34">
        <f t="shared" si="29"/>
        <v>588.224999999999</v>
      </c>
      <c r="GS24" s="34">
        <f t="shared" si="29"/>
        <v>588.224999999999</v>
      </c>
      <c r="GT24" s="34">
        <f t="shared" si="29"/>
        <v>588.224999999999</v>
      </c>
      <c r="GU24" s="34">
        <f t="shared" si="29"/>
        <v>588.224999999999</v>
      </c>
      <c r="GV24" s="34">
        <f t="shared" si="29"/>
        <v>588.224999999999</v>
      </c>
      <c r="GW24" s="34">
        <f t="shared" si="29"/>
        <v>588.224999999999</v>
      </c>
      <c r="GX24" s="34">
        <f t="shared" si="29"/>
        <v>588.224999999999</v>
      </c>
      <c r="GY24" s="34">
        <f t="shared" si="29"/>
        <v>588.224999999999</v>
      </c>
      <c r="GZ24" s="34">
        <f t="shared" si="29"/>
        <v>588.224999999999</v>
      </c>
      <c r="HA24" s="34">
        <f t="shared" si="29"/>
        <v>588.224999999999</v>
      </c>
      <c r="HB24" s="34">
        <f t="shared" si="29"/>
        <v>588.224999999999</v>
      </c>
      <c r="HC24" s="34">
        <f t="shared" si="29"/>
        <v>588.224999999999</v>
      </c>
      <c r="HD24" s="34">
        <f t="shared" si="29"/>
        <v>588.224999999999</v>
      </c>
      <c r="HE24" s="34">
        <f t="shared" si="29"/>
        <v>588.224999999999</v>
      </c>
      <c r="HF24" s="34">
        <f t="shared" si="29"/>
        <v>588.224999999999</v>
      </c>
      <c r="HG24" s="34">
        <f t="shared" si="29"/>
        <v>588.224999999999</v>
      </c>
      <c r="HH24" s="34">
        <f t="shared" si="29"/>
        <v>588.224999999999</v>
      </c>
      <c r="HI24" s="34">
        <f t="shared" si="29"/>
        <v>588.224999999999</v>
      </c>
      <c r="HJ24" s="34">
        <f t="shared" si="29"/>
        <v>588.224999999999</v>
      </c>
      <c r="HK24" s="34">
        <f t="shared" si="29"/>
        <v>588.224999999999</v>
      </c>
      <c r="HL24" s="34">
        <f t="shared" si="29"/>
        <v>588.224999999999</v>
      </c>
      <c r="HM24" s="34">
        <f t="shared" si="29"/>
        <v>588.224999999999</v>
      </c>
      <c r="HN24" s="34">
        <f t="shared" si="29"/>
        <v>588.224999999999</v>
      </c>
      <c r="HO24" s="34">
        <f t="shared" si="29"/>
        <v>588.224999999999</v>
      </c>
      <c r="HP24" s="34">
        <f t="shared" si="29"/>
        <v>588.224999999999</v>
      </c>
      <c r="HQ24" s="34">
        <f t="shared" si="29"/>
        <v>588.224999999999</v>
      </c>
      <c r="HR24" s="34">
        <f t="shared" si="29"/>
        <v>588.224999999999</v>
      </c>
      <c r="HS24" s="34">
        <f t="shared" si="29"/>
        <v>588.224999999999</v>
      </c>
      <c r="HT24" s="34">
        <f t="shared" si="29"/>
        <v>588.224999999999</v>
      </c>
      <c r="HU24" s="34">
        <f t="shared" si="29"/>
        <v>588.224999999999</v>
      </c>
      <c r="HV24" s="34">
        <f t="shared" si="29"/>
        <v>588.224999999999</v>
      </c>
      <c r="HW24" s="34">
        <f t="shared" si="29"/>
        <v>588.224999999999</v>
      </c>
      <c r="HX24" s="34">
        <f t="shared" si="29"/>
        <v>588.224999999999</v>
      </c>
      <c r="HY24" s="34">
        <f t="shared" si="29"/>
        <v>588.224999999999</v>
      </c>
      <c r="HZ24" s="34">
        <f t="shared" si="29"/>
        <v>588.224999999999</v>
      </c>
      <c r="IA24" s="34">
        <f t="shared" si="29"/>
        <v>588.224999999999</v>
      </c>
      <c r="IB24" s="34">
        <f t="shared" si="29"/>
        <v>588.224999999999</v>
      </c>
      <c r="IC24" s="34">
        <f t="shared" si="29"/>
        <v>588.224999999999</v>
      </c>
      <c r="ID24" s="34">
        <f t="shared" si="29"/>
        <v>588.224999999999</v>
      </c>
      <c r="IE24" s="34">
        <f t="shared" si="29"/>
        <v>588.224999999999</v>
      </c>
      <c r="IF24" s="34">
        <f t="shared" si="29"/>
        <v>588.224999999999</v>
      </c>
      <c r="IG24" s="34">
        <f t="shared" si="29"/>
        <v>588.224999999999</v>
      </c>
      <c r="IH24" s="34">
        <f t="shared" si="29"/>
        <v>588.224999999999</v>
      </c>
      <c r="II24" s="34">
        <f t="shared" si="29"/>
        <v>588.224999999999</v>
      </c>
      <c r="IJ24" s="34">
        <f t="shared" si="29"/>
        <v>588.224999999999</v>
      </c>
      <c r="IK24" s="34">
        <f t="shared" si="29"/>
        <v>588.224999999999</v>
      </c>
      <c r="IL24" s="34">
        <f t="shared" si="29"/>
        <v>588.224999999999</v>
      </c>
      <c r="IM24" s="34">
        <f t="shared" si="29"/>
        <v>588.224999999999</v>
      </c>
      <c r="IN24" s="34">
        <f t="shared" si="29"/>
        <v>588.224999999999</v>
      </c>
      <c r="IO24" s="34">
        <f t="shared" si="29"/>
        <v>588.224999999999</v>
      </c>
      <c r="IP24" s="34">
        <f t="shared" si="29"/>
        <v>588.224999999999</v>
      </c>
      <c r="IQ24" s="34">
        <f t="shared" si="29"/>
        <v>588.224999999999</v>
      </c>
      <c r="IR24" s="34">
        <f t="shared" si="29"/>
        <v>588.224999999999</v>
      </c>
      <c r="IS24" s="34">
        <f t="shared" si="29"/>
        <v>588.224999999999</v>
      </c>
      <c r="IT24" s="34">
        <f t="shared" si="29"/>
        <v>588.224999999999</v>
      </c>
      <c r="IU24" s="34">
        <f t="shared" si="29"/>
        <v>588.224999999999</v>
      </c>
      <c r="IV24" s="34">
        <f t="shared" si="29"/>
        <v>588.224999999999</v>
      </c>
      <c r="IW24" s="34">
        <f t="shared" si="29"/>
        <v>588.224999999999</v>
      </c>
      <c r="IX24" s="34">
        <f t="shared" si="29"/>
        <v>588.224999999999</v>
      </c>
      <c r="IY24" s="34">
        <f t="shared" si="29"/>
        <v>588.224999999999</v>
      </c>
      <c r="IZ24" s="34">
        <f t="shared" si="29"/>
        <v>588.224999999999</v>
      </c>
      <c r="JA24" s="34">
        <f t="shared" ref="JA24:KG24" si="30">JA20-JA22</f>
        <v>588.224999999999</v>
      </c>
      <c r="JB24" s="34">
        <f t="shared" si="30"/>
        <v>588.224999999999</v>
      </c>
      <c r="JC24" s="34">
        <f t="shared" si="30"/>
        <v>588.224999999999</v>
      </c>
      <c r="JD24" s="34">
        <f t="shared" si="30"/>
        <v>588.224999999999</v>
      </c>
      <c r="JE24" s="34">
        <f t="shared" si="30"/>
        <v>588.224999999999</v>
      </c>
      <c r="JF24" s="34">
        <f t="shared" si="30"/>
        <v>588.224999999999</v>
      </c>
      <c r="JG24" s="34">
        <f t="shared" si="30"/>
        <v>588.224999999999</v>
      </c>
      <c r="JH24" s="34">
        <f t="shared" si="30"/>
        <v>588.224999999999</v>
      </c>
      <c r="JI24" s="34">
        <f t="shared" si="30"/>
        <v>588.224999999999</v>
      </c>
      <c r="JJ24" s="34">
        <f t="shared" si="30"/>
        <v>588.224999999999</v>
      </c>
      <c r="JK24" s="34">
        <f t="shared" si="30"/>
        <v>588.224999999999</v>
      </c>
      <c r="JL24" s="34">
        <f t="shared" si="30"/>
        <v>588.224999999999</v>
      </c>
      <c r="JM24" s="34">
        <f t="shared" si="30"/>
        <v>588.224999999999</v>
      </c>
      <c r="JN24" s="34">
        <f t="shared" si="30"/>
        <v>588.224999999999</v>
      </c>
      <c r="JO24" s="34">
        <f t="shared" si="30"/>
        <v>588.224999999999</v>
      </c>
      <c r="JP24" s="34">
        <f t="shared" si="30"/>
        <v>588.224999999999</v>
      </c>
      <c r="JQ24" s="34">
        <f t="shared" si="30"/>
        <v>588.224999999999</v>
      </c>
      <c r="JR24" s="34">
        <f t="shared" si="30"/>
        <v>588.224999999999</v>
      </c>
      <c r="JS24" s="34">
        <f t="shared" si="30"/>
        <v>588.224999999999</v>
      </c>
      <c r="JT24" s="34">
        <f t="shared" si="30"/>
        <v>588.224999999999</v>
      </c>
      <c r="JU24" s="34">
        <f t="shared" si="30"/>
        <v>588.224999999999</v>
      </c>
      <c r="JV24" s="34">
        <f t="shared" si="30"/>
        <v>588.224999999999</v>
      </c>
      <c r="JW24" s="34">
        <f t="shared" si="30"/>
        <v>588.224999999999</v>
      </c>
      <c r="JX24" s="34">
        <f t="shared" si="30"/>
        <v>588.224999999999</v>
      </c>
      <c r="JY24" s="34">
        <f t="shared" si="30"/>
        <v>588.224999999999</v>
      </c>
      <c r="JZ24" s="34">
        <f t="shared" si="30"/>
        <v>588.224999999999</v>
      </c>
      <c r="KA24" s="34">
        <f t="shared" si="30"/>
        <v>588.224999999999</v>
      </c>
      <c r="KB24" s="34">
        <f t="shared" si="30"/>
        <v>588.224999999999</v>
      </c>
      <c r="KC24" s="34">
        <f t="shared" si="30"/>
        <v>588.224999999999</v>
      </c>
      <c r="KD24" s="34">
        <f t="shared" si="30"/>
        <v>588.224999999999</v>
      </c>
      <c r="KE24" s="34">
        <f t="shared" si="30"/>
        <v>588.224999999999</v>
      </c>
      <c r="KF24" s="34">
        <f t="shared" si="30"/>
        <v>588.224999999999</v>
      </c>
      <c r="KG24" s="35">
        <f t="shared" si="30"/>
        <v>0</v>
      </c>
    </row>
    <row r="25" spans="1:365" s="1" customFormat="1" ht="16" outlineLevel="1" thickBot="1">
      <c r="B25" s="478"/>
      <c r="C25" s="62" t="s">
        <v>713</v>
      </c>
      <c r="D25" s="63">
        <f t="shared" si="25"/>
        <v>50052.377634431934</v>
      </c>
      <c r="E25" s="36">
        <f>E24</f>
        <v>0</v>
      </c>
      <c r="F25" s="37">
        <f>E25+F24</f>
        <v>-34110.400000000001</v>
      </c>
      <c r="G25" s="37">
        <f>F25+G24</f>
        <v>-5401.8000000000029</v>
      </c>
      <c r="H25" s="37">
        <f t="shared" ref="H25:BS25" si="31">G25+H24</f>
        <v>9824.0168470465469</v>
      </c>
      <c r="I25" s="37">
        <f t="shared" si="31"/>
        <v>-17250.383152953455</v>
      </c>
      <c r="J25" s="37">
        <f t="shared" si="31"/>
        <v>-194.12572561004708</v>
      </c>
      <c r="K25" s="37">
        <f t="shared" si="31"/>
        <v>7402.7706438144887</v>
      </c>
      <c r="L25" s="37">
        <f t="shared" si="31"/>
        <v>10816.990012501647</v>
      </c>
      <c r="M25" s="37">
        <f t="shared" si="31"/>
        <v>10568.149400052689</v>
      </c>
      <c r="N25" s="37">
        <f t="shared" si="31"/>
        <v>-88035.540402250146</v>
      </c>
      <c r="O25" s="37">
        <f t="shared" si="31"/>
        <v>-58464.764364525159</v>
      </c>
      <c r="P25" s="37">
        <f t="shared" si="31"/>
        <v>-155513.08005316151</v>
      </c>
      <c r="Q25" s="37">
        <f t="shared" si="31"/>
        <v>-193451.02149123221</v>
      </c>
      <c r="R25" s="37">
        <f t="shared" si="31"/>
        <v>-191989.32825256142</v>
      </c>
      <c r="S25" s="37">
        <f t="shared" si="31"/>
        <v>-219648.66426784452</v>
      </c>
      <c r="T25" s="37">
        <f t="shared" si="31"/>
        <v>-224491.42048489343</v>
      </c>
      <c r="U25" s="37">
        <f t="shared" si="31"/>
        <v>-369217.91088993684</v>
      </c>
      <c r="V25" s="37">
        <f t="shared" si="31"/>
        <v>-367471.65115186881</v>
      </c>
      <c r="W25" s="37">
        <f t="shared" si="31"/>
        <v>-396404.40565562912</v>
      </c>
      <c r="X25" s="37">
        <f t="shared" si="31"/>
        <v>-340652.33284602081</v>
      </c>
      <c r="Y25" s="37">
        <f t="shared" si="31"/>
        <v>-345687.47187934141</v>
      </c>
      <c r="Z25" s="37">
        <f t="shared" si="31"/>
        <v>-372738.43344310654</v>
      </c>
      <c r="AA25" s="37">
        <f t="shared" si="31"/>
        <v>-346544.30274263892</v>
      </c>
      <c r="AB25" s="37">
        <f t="shared" si="31"/>
        <v>-589613.65037315362</v>
      </c>
      <c r="AC25" s="37">
        <f t="shared" si="31"/>
        <v>-347105.78377843718</v>
      </c>
      <c r="AD25" s="37">
        <f t="shared" si="31"/>
        <v>-376571.51422887162</v>
      </c>
      <c r="AE25" s="37">
        <f t="shared" si="31"/>
        <v>-354311.26675299747</v>
      </c>
      <c r="AF25" s="37">
        <f t="shared" si="31"/>
        <v>-349822.16327772808</v>
      </c>
      <c r="AG25" s="37">
        <f t="shared" si="31"/>
        <v>-350066.93279068434</v>
      </c>
      <c r="AH25" s="37">
        <f t="shared" si="31"/>
        <v>-349555.49519017717</v>
      </c>
      <c r="AI25" s="37">
        <f t="shared" si="31"/>
        <v>-351030.69106577832</v>
      </c>
      <c r="AJ25" s="37">
        <f t="shared" si="31"/>
        <v>-359629.9959620749</v>
      </c>
      <c r="AK25" s="37">
        <f t="shared" si="31"/>
        <v>-491027.01558882126</v>
      </c>
      <c r="AL25" s="37">
        <f t="shared" si="31"/>
        <v>-371089.65385764837</v>
      </c>
      <c r="AM25" s="37">
        <f t="shared" si="31"/>
        <v>-335202.4160358308</v>
      </c>
      <c r="AN25" s="37">
        <f t="shared" si="31"/>
        <v>-567188.67321362055</v>
      </c>
      <c r="AO25" s="37">
        <f t="shared" si="31"/>
        <v>-620846.56816136069</v>
      </c>
      <c r="AP25" s="37">
        <f t="shared" si="31"/>
        <v>-612222.18375144154</v>
      </c>
      <c r="AQ25" s="37">
        <f t="shared" si="31"/>
        <v>-603834.82109179429</v>
      </c>
      <c r="AR25" s="37">
        <f t="shared" si="31"/>
        <v>-597133.7012635062</v>
      </c>
      <c r="AS25" s="37">
        <f t="shared" si="31"/>
        <v>-590624.54149838525</v>
      </c>
      <c r="AT25" s="37">
        <f t="shared" si="31"/>
        <v>-621973.27770306857</v>
      </c>
      <c r="AU25" s="37">
        <f t="shared" si="31"/>
        <v>-611874.50876472925</v>
      </c>
      <c r="AV25" s="37">
        <f t="shared" si="31"/>
        <v>-525058.71510175103</v>
      </c>
      <c r="AW25" s="37">
        <f t="shared" si="31"/>
        <v>-433233.23378098081</v>
      </c>
      <c r="AX25" s="37">
        <f t="shared" si="31"/>
        <v>-443259.06597347296</v>
      </c>
      <c r="AY25" s="37">
        <f t="shared" si="31"/>
        <v>-399462.22405932454</v>
      </c>
      <c r="AZ25" s="37">
        <f t="shared" si="31"/>
        <v>-380054.86246114172</v>
      </c>
      <c r="BA25" s="37">
        <f t="shared" si="31"/>
        <v>-344431.12904884195</v>
      </c>
      <c r="BB25" s="37">
        <f t="shared" si="31"/>
        <v>-315717.20445300872</v>
      </c>
      <c r="BC25" s="37">
        <f t="shared" si="31"/>
        <v>-249459.23831942721</v>
      </c>
      <c r="BD25" s="37">
        <f t="shared" si="31"/>
        <v>-417650.9784247019</v>
      </c>
      <c r="BE25" s="37">
        <f t="shared" si="31"/>
        <v>-372184.88677311229</v>
      </c>
      <c r="BF25" s="37">
        <f t="shared" si="31"/>
        <v>-350221.82289436035</v>
      </c>
      <c r="BG25" s="37">
        <f t="shared" si="31"/>
        <v>-324819.05207342905</v>
      </c>
      <c r="BH25" s="37">
        <f t="shared" si="31"/>
        <v>-292610.46734922985</v>
      </c>
      <c r="BI25" s="37">
        <f t="shared" si="31"/>
        <v>-266527.68632825784</v>
      </c>
      <c r="BJ25" s="37">
        <f t="shared" si="31"/>
        <v>-219269.72811539058</v>
      </c>
      <c r="BK25" s="37">
        <f t="shared" si="31"/>
        <v>-145727.21925566997</v>
      </c>
      <c r="BL25" s="37">
        <f t="shared" si="31"/>
        <v>-109018.94053699468</v>
      </c>
      <c r="BM25" s="37">
        <f t="shared" si="31"/>
        <v>-5418.8255905702099</v>
      </c>
      <c r="BN25" s="37">
        <f t="shared" si="31"/>
        <v>31804.444250501605</v>
      </c>
      <c r="BO25" s="37">
        <f t="shared" si="31"/>
        <v>50052.377634431934</v>
      </c>
      <c r="BP25" s="207">
        <f t="shared" si="31"/>
        <v>92864.924198486653</v>
      </c>
      <c r="BQ25" s="37">
        <f t="shared" si="31"/>
        <v>311834.45279098058</v>
      </c>
      <c r="BR25" s="37">
        <f t="shared" si="31"/>
        <v>327122.54792118841</v>
      </c>
      <c r="BS25" s="37">
        <f t="shared" si="31"/>
        <v>456288.61935046071</v>
      </c>
      <c r="BT25" s="37">
        <f t="shared" ref="BT25:EE25" si="32">BS25+BT24</f>
        <v>546718.09498405736</v>
      </c>
      <c r="BU25" s="207">
        <f t="shared" si="32"/>
        <v>697002.36108542397</v>
      </c>
      <c r="BV25" s="37">
        <f t="shared" si="32"/>
        <v>775646.05241904687</v>
      </c>
      <c r="BW25" s="37">
        <f t="shared" si="32"/>
        <v>876819.93916922307</v>
      </c>
      <c r="BX25" s="37">
        <f t="shared" si="32"/>
        <v>1198871.7384236977</v>
      </c>
      <c r="BY25" s="37">
        <f t="shared" si="32"/>
        <v>1499323.1751286329</v>
      </c>
      <c r="BZ25" s="37">
        <f t="shared" si="32"/>
        <v>1941789.3818687231</v>
      </c>
      <c r="CA25" s="37">
        <f t="shared" si="32"/>
        <v>2226488.3197699939</v>
      </c>
      <c r="CB25" s="37">
        <f t="shared" si="32"/>
        <v>2512118.7341596694</v>
      </c>
      <c r="CC25" s="37">
        <f t="shared" si="32"/>
        <v>2809069.4654298471</v>
      </c>
      <c r="CD25" s="37">
        <f t="shared" si="32"/>
        <v>3170380.4646943966</v>
      </c>
      <c r="CE25" s="37">
        <f t="shared" si="32"/>
        <v>3480291.1653984082</v>
      </c>
      <c r="CF25" s="37">
        <f t="shared" si="32"/>
        <v>3777360.3179824753</v>
      </c>
      <c r="CG25" s="37">
        <f t="shared" si="32"/>
        <v>4081968.6492444319</v>
      </c>
      <c r="CH25" s="37">
        <f t="shared" si="32"/>
        <v>4376652.0007416978</v>
      </c>
      <c r="CI25" s="37">
        <f t="shared" si="32"/>
        <v>4675813.5658071982</v>
      </c>
      <c r="CJ25" s="37">
        <f t="shared" si="32"/>
        <v>4972250.2810298335</v>
      </c>
      <c r="CK25" s="37">
        <f t="shared" si="32"/>
        <v>5911425.3060587915</v>
      </c>
      <c r="CL25" s="37">
        <f t="shared" si="32"/>
        <v>6199308.3700645389</v>
      </c>
      <c r="CM25" s="37">
        <f t="shared" si="32"/>
        <v>6608328.2996467948</v>
      </c>
      <c r="CN25" s="37">
        <f t="shared" si="32"/>
        <v>7274973.3102189824</v>
      </c>
      <c r="CO25" s="37">
        <f t="shared" si="32"/>
        <v>7858023.9487537285</v>
      </c>
      <c r="CP25" s="37">
        <f t="shared" si="32"/>
        <v>8252236.7640842134</v>
      </c>
      <c r="CQ25" s="37">
        <f t="shared" si="32"/>
        <v>8821887.1197306775</v>
      </c>
      <c r="CR25" s="37">
        <f t="shared" si="32"/>
        <v>9669932.1128717922</v>
      </c>
      <c r="CS25" s="37">
        <f t="shared" si="32"/>
        <v>10211670.049558839</v>
      </c>
      <c r="CT25" s="37">
        <f t="shared" si="32"/>
        <v>10679692.778542353</v>
      </c>
      <c r="CU25" s="37">
        <f t="shared" si="32"/>
        <v>10942328.648010606</v>
      </c>
      <c r="CV25" s="37">
        <f t="shared" si="32"/>
        <v>11176975.687112749</v>
      </c>
      <c r="CW25" s="37">
        <f t="shared" si="32"/>
        <v>11354257.630025394</v>
      </c>
      <c r="CX25" s="37">
        <f t="shared" si="32"/>
        <v>11450506.562337328</v>
      </c>
      <c r="CY25" s="37">
        <f t="shared" si="32"/>
        <v>11547395.614109417</v>
      </c>
      <c r="CZ25" s="37">
        <f t="shared" si="32"/>
        <v>11603333.277519643</v>
      </c>
      <c r="DA25" s="37">
        <f t="shared" si="32"/>
        <v>11683853.021144504</v>
      </c>
      <c r="DB25" s="37">
        <f t="shared" si="32"/>
        <v>11741958.030619888</v>
      </c>
      <c r="DC25" s="37">
        <f t="shared" si="32"/>
        <v>11808223.72989781</v>
      </c>
      <c r="DD25" s="37">
        <f t="shared" si="32"/>
        <v>11872526.881497813</v>
      </c>
      <c r="DE25" s="37">
        <f t="shared" si="32"/>
        <v>11920092.538213223</v>
      </c>
      <c r="DF25" s="37">
        <f t="shared" si="32"/>
        <v>11972243.980087005</v>
      </c>
      <c r="DG25" s="37">
        <f t="shared" si="32"/>
        <v>12015896.964481337</v>
      </c>
      <c r="DH25" s="37">
        <f t="shared" si="32"/>
        <v>12041077.714033913</v>
      </c>
      <c r="DI25" s="37">
        <f t="shared" si="32"/>
        <v>12060364.205438426</v>
      </c>
      <c r="DJ25" s="37">
        <f t="shared" si="32"/>
        <v>12079650.696842939</v>
      </c>
      <c r="DK25" s="37">
        <f t="shared" si="32"/>
        <v>12080238.921842938</v>
      </c>
      <c r="DL25" s="37">
        <f t="shared" si="32"/>
        <v>12080827.146842938</v>
      </c>
      <c r="DM25" s="37">
        <f t="shared" si="32"/>
        <v>12089415.371842938</v>
      </c>
      <c r="DN25" s="37">
        <f t="shared" si="32"/>
        <v>12090003.596842937</v>
      </c>
      <c r="DO25" s="37">
        <f t="shared" si="32"/>
        <v>12090591.821842937</v>
      </c>
      <c r="DP25" s="37">
        <f t="shared" si="32"/>
        <v>12091180.046842936</v>
      </c>
      <c r="DQ25" s="37">
        <f t="shared" si="32"/>
        <v>12093968.271842936</v>
      </c>
      <c r="DR25" s="37">
        <f t="shared" si="32"/>
        <v>12094556.496842936</v>
      </c>
      <c r="DS25" s="37">
        <f t="shared" si="32"/>
        <v>12095144.721842935</v>
      </c>
      <c r="DT25" s="37">
        <f t="shared" si="32"/>
        <v>12095732.946842935</v>
      </c>
      <c r="DU25" s="37">
        <f t="shared" si="32"/>
        <v>12096321.171842935</v>
      </c>
      <c r="DV25" s="37">
        <f t="shared" si="32"/>
        <v>12096909.396842934</v>
      </c>
      <c r="DW25" s="37">
        <f t="shared" si="32"/>
        <v>12097497.621842934</v>
      </c>
      <c r="DX25" s="37">
        <f t="shared" si="32"/>
        <v>12098085.846842933</v>
      </c>
      <c r="DY25" s="37">
        <f t="shared" si="32"/>
        <v>12098674.071842933</v>
      </c>
      <c r="DZ25" s="37">
        <f t="shared" si="32"/>
        <v>12099262.296842933</v>
      </c>
      <c r="EA25" s="37">
        <f t="shared" si="32"/>
        <v>12099850.521842932</v>
      </c>
      <c r="EB25" s="37">
        <f t="shared" si="32"/>
        <v>12100438.746842932</v>
      </c>
      <c r="EC25" s="37">
        <f t="shared" si="32"/>
        <v>12101026.971842932</v>
      </c>
      <c r="ED25" s="37">
        <f t="shared" si="32"/>
        <v>12101615.196842931</v>
      </c>
      <c r="EE25" s="37">
        <f t="shared" si="32"/>
        <v>12102203.421842931</v>
      </c>
      <c r="EF25" s="37">
        <f t="shared" ref="EF25:GQ25" si="33">EE25+EF24</f>
        <v>12102791.64684293</v>
      </c>
      <c r="EG25" s="37">
        <f t="shared" si="33"/>
        <v>12103379.87184293</v>
      </c>
      <c r="EH25" s="37">
        <f t="shared" si="33"/>
        <v>12103968.09684293</v>
      </c>
      <c r="EI25" s="37">
        <f t="shared" si="33"/>
        <v>12104556.321842929</v>
      </c>
      <c r="EJ25" s="37">
        <f t="shared" si="33"/>
        <v>12105144.546842929</v>
      </c>
      <c r="EK25" s="37">
        <f t="shared" si="33"/>
        <v>12105732.771842929</v>
      </c>
      <c r="EL25" s="37">
        <f t="shared" si="33"/>
        <v>12106320.996842928</v>
      </c>
      <c r="EM25" s="37">
        <f t="shared" si="33"/>
        <v>12106909.221842928</v>
      </c>
      <c r="EN25" s="37">
        <f t="shared" si="33"/>
        <v>12107497.446842927</v>
      </c>
      <c r="EO25" s="37">
        <f t="shared" si="33"/>
        <v>12108085.671842927</v>
      </c>
      <c r="EP25" s="37">
        <f t="shared" si="33"/>
        <v>12108673.896842927</v>
      </c>
      <c r="EQ25" s="37">
        <f t="shared" si="33"/>
        <v>12109262.121842926</v>
      </c>
      <c r="ER25" s="37">
        <f t="shared" si="33"/>
        <v>12109850.346842926</v>
      </c>
      <c r="ES25" s="37">
        <f t="shared" si="33"/>
        <v>12110438.571842926</v>
      </c>
      <c r="ET25" s="37">
        <f t="shared" si="33"/>
        <v>12111026.796842925</v>
      </c>
      <c r="EU25" s="37">
        <f t="shared" si="33"/>
        <v>12111615.021842925</v>
      </c>
      <c r="EV25" s="37">
        <f t="shared" si="33"/>
        <v>12112203.246842925</v>
      </c>
      <c r="EW25" s="37">
        <f t="shared" si="33"/>
        <v>12120791.471842924</v>
      </c>
      <c r="EX25" s="37">
        <f t="shared" si="33"/>
        <v>12121379.696842924</v>
      </c>
      <c r="EY25" s="37">
        <f t="shared" si="33"/>
        <v>12121967.921842923</v>
      </c>
      <c r="EZ25" s="37">
        <f t="shared" si="33"/>
        <v>12122556.146842923</v>
      </c>
      <c r="FA25" s="37">
        <f t="shared" si="33"/>
        <v>12125344.371842923</v>
      </c>
      <c r="FB25" s="37">
        <f t="shared" si="33"/>
        <v>12125932.596842922</v>
      </c>
      <c r="FC25" s="37">
        <f t="shared" si="33"/>
        <v>12126520.821842922</v>
      </c>
      <c r="FD25" s="37">
        <f t="shared" si="33"/>
        <v>12127109.046842922</v>
      </c>
      <c r="FE25" s="37">
        <f t="shared" si="33"/>
        <v>12127697.271842921</v>
      </c>
      <c r="FF25" s="37">
        <f t="shared" si="33"/>
        <v>12128285.496842921</v>
      </c>
      <c r="FG25" s="37">
        <f t="shared" si="33"/>
        <v>12128873.72184292</v>
      </c>
      <c r="FH25" s="37">
        <f t="shared" si="33"/>
        <v>12129461.94684292</v>
      </c>
      <c r="FI25" s="37">
        <f t="shared" si="33"/>
        <v>12130050.17184292</v>
      </c>
      <c r="FJ25" s="37">
        <f t="shared" si="33"/>
        <v>12130638.396842919</v>
      </c>
      <c r="FK25" s="37">
        <f t="shared" si="33"/>
        <v>12131226.621842919</v>
      </c>
      <c r="FL25" s="37">
        <f t="shared" si="33"/>
        <v>12131814.846842919</v>
      </c>
      <c r="FM25" s="37">
        <f t="shared" si="33"/>
        <v>12132403.071842918</v>
      </c>
      <c r="FN25" s="37">
        <f t="shared" si="33"/>
        <v>12132991.296842918</v>
      </c>
      <c r="FO25" s="37">
        <f t="shared" si="33"/>
        <v>12133579.521842917</v>
      </c>
      <c r="FP25" s="37">
        <f t="shared" si="33"/>
        <v>12134167.746842917</v>
      </c>
      <c r="FQ25" s="37">
        <f t="shared" si="33"/>
        <v>12134755.971842917</v>
      </c>
      <c r="FR25" s="37">
        <f t="shared" si="33"/>
        <v>12135344.196842916</v>
      </c>
      <c r="FS25" s="37">
        <f t="shared" si="33"/>
        <v>12135932.421842916</v>
      </c>
      <c r="FT25" s="37">
        <f t="shared" si="33"/>
        <v>12136520.646842916</v>
      </c>
      <c r="FU25" s="37">
        <f t="shared" si="33"/>
        <v>12137108.871842915</v>
      </c>
      <c r="FV25" s="37">
        <f t="shared" si="33"/>
        <v>12137697.096842915</v>
      </c>
      <c r="FW25" s="37">
        <f t="shared" si="33"/>
        <v>12138285.321842914</v>
      </c>
      <c r="FX25" s="37">
        <f t="shared" si="33"/>
        <v>12138873.546842914</v>
      </c>
      <c r="FY25" s="37">
        <f t="shared" si="33"/>
        <v>12139461.771842914</v>
      </c>
      <c r="FZ25" s="37">
        <f t="shared" si="33"/>
        <v>12140049.996842913</v>
      </c>
      <c r="GA25" s="37">
        <f t="shared" si="33"/>
        <v>12140638.221842913</v>
      </c>
      <c r="GB25" s="37">
        <f t="shared" si="33"/>
        <v>12141226.446842913</v>
      </c>
      <c r="GC25" s="37">
        <f t="shared" si="33"/>
        <v>12141814.671842912</v>
      </c>
      <c r="GD25" s="37">
        <f t="shared" si="33"/>
        <v>12142402.896842912</v>
      </c>
      <c r="GE25" s="37">
        <f t="shared" si="33"/>
        <v>12142991.121842911</v>
      </c>
      <c r="GF25" s="37">
        <f t="shared" si="33"/>
        <v>12143579.346842911</v>
      </c>
      <c r="GG25" s="37">
        <f t="shared" si="33"/>
        <v>12144167.571842911</v>
      </c>
      <c r="GH25" s="37">
        <f t="shared" si="33"/>
        <v>12144755.79684291</v>
      </c>
      <c r="GI25" s="37">
        <f t="shared" si="33"/>
        <v>12145344.02184291</v>
      </c>
      <c r="GJ25" s="37">
        <f t="shared" si="33"/>
        <v>12145932.24684291</v>
      </c>
      <c r="GK25" s="37">
        <f t="shared" si="33"/>
        <v>12146520.471842909</v>
      </c>
      <c r="GL25" s="37">
        <f t="shared" si="33"/>
        <v>12147108.696842909</v>
      </c>
      <c r="GM25" s="37">
        <f t="shared" si="33"/>
        <v>12147696.921842908</v>
      </c>
      <c r="GN25" s="37">
        <f t="shared" si="33"/>
        <v>12148285.146842908</v>
      </c>
      <c r="GO25" s="37">
        <f t="shared" si="33"/>
        <v>12148873.371842908</v>
      </c>
      <c r="GP25" s="37">
        <f t="shared" si="33"/>
        <v>12149461.596842907</v>
      </c>
      <c r="GQ25" s="37">
        <f t="shared" si="33"/>
        <v>12150049.821842907</v>
      </c>
      <c r="GR25" s="37">
        <f t="shared" ref="GR25:JC25" si="34">GQ25+GR24</f>
        <v>12150638.046842907</v>
      </c>
      <c r="GS25" s="37">
        <f t="shared" si="34"/>
        <v>12151226.271842906</v>
      </c>
      <c r="GT25" s="37">
        <f t="shared" si="34"/>
        <v>12151814.496842906</v>
      </c>
      <c r="GU25" s="37">
        <f t="shared" si="34"/>
        <v>12152402.721842906</v>
      </c>
      <c r="GV25" s="37">
        <f t="shared" si="34"/>
        <v>12152990.946842905</v>
      </c>
      <c r="GW25" s="37">
        <f t="shared" si="34"/>
        <v>12153579.171842905</v>
      </c>
      <c r="GX25" s="37">
        <f t="shared" si="34"/>
        <v>12154167.396842904</v>
      </c>
      <c r="GY25" s="37">
        <f t="shared" si="34"/>
        <v>12154755.621842904</v>
      </c>
      <c r="GZ25" s="37">
        <f t="shared" si="34"/>
        <v>12155343.846842904</v>
      </c>
      <c r="HA25" s="37">
        <f t="shared" si="34"/>
        <v>12155932.071842903</v>
      </c>
      <c r="HB25" s="37">
        <f t="shared" si="34"/>
        <v>12156520.296842903</v>
      </c>
      <c r="HC25" s="37">
        <f t="shared" si="34"/>
        <v>12157108.521842903</v>
      </c>
      <c r="HD25" s="37">
        <f t="shared" si="34"/>
        <v>12157696.746842902</v>
      </c>
      <c r="HE25" s="37">
        <f t="shared" si="34"/>
        <v>12158284.971842902</v>
      </c>
      <c r="HF25" s="37">
        <f t="shared" si="34"/>
        <v>12158873.196842901</v>
      </c>
      <c r="HG25" s="37">
        <f t="shared" si="34"/>
        <v>12159461.421842901</v>
      </c>
      <c r="HH25" s="37">
        <f t="shared" si="34"/>
        <v>12160049.646842901</v>
      </c>
      <c r="HI25" s="37">
        <f t="shared" si="34"/>
        <v>12160637.8718429</v>
      </c>
      <c r="HJ25" s="37">
        <f t="shared" si="34"/>
        <v>12161226.0968429</v>
      </c>
      <c r="HK25" s="37">
        <f t="shared" si="34"/>
        <v>12161814.3218429</v>
      </c>
      <c r="HL25" s="37">
        <f t="shared" si="34"/>
        <v>12162402.546842899</v>
      </c>
      <c r="HM25" s="37">
        <f t="shared" si="34"/>
        <v>12162990.771842899</v>
      </c>
      <c r="HN25" s="37">
        <f t="shared" si="34"/>
        <v>12163578.996842898</v>
      </c>
      <c r="HO25" s="37">
        <f t="shared" si="34"/>
        <v>12164167.221842898</v>
      </c>
      <c r="HP25" s="37">
        <f t="shared" si="34"/>
        <v>12164755.446842898</v>
      </c>
      <c r="HQ25" s="37">
        <f t="shared" si="34"/>
        <v>12165343.671842897</v>
      </c>
      <c r="HR25" s="37">
        <f t="shared" si="34"/>
        <v>12165931.896842897</v>
      </c>
      <c r="HS25" s="37">
        <f t="shared" si="34"/>
        <v>12166520.121842897</v>
      </c>
      <c r="HT25" s="37">
        <f t="shared" si="34"/>
        <v>12167108.346842896</v>
      </c>
      <c r="HU25" s="37">
        <f t="shared" si="34"/>
        <v>12167696.571842896</v>
      </c>
      <c r="HV25" s="37">
        <f t="shared" si="34"/>
        <v>12168284.796842895</v>
      </c>
      <c r="HW25" s="37">
        <f t="shared" si="34"/>
        <v>12168873.021842895</v>
      </c>
      <c r="HX25" s="37">
        <f t="shared" si="34"/>
        <v>12169461.246842895</v>
      </c>
      <c r="HY25" s="37">
        <f t="shared" si="34"/>
        <v>12170049.471842894</v>
      </c>
      <c r="HZ25" s="37">
        <f t="shared" si="34"/>
        <v>12170637.696842894</v>
      </c>
      <c r="IA25" s="37">
        <f t="shared" si="34"/>
        <v>12171225.921842894</v>
      </c>
      <c r="IB25" s="37">
        <f t="shared" si="34"/>
        <v>12171814.146842893</v>
      </c>
      <c r="IC25" s="37">
        <f t="shared" si="34"/>
        <v>12172402.371842893</v>
      </c>
      <c r="ID25" s="37">
        <f t="shared" si="34"/>
        <v>12172990.596842892</v>
      </c>
      <c r="IE25" s="37">
        <f t="shared" si="34"/>
        <v>12173578.821842892</v>
      </c>
      <c r="IF25" s="37">
        <f t="shared" si="34"/>
        <v>12174167.046842892</v>
      </c>
      <c r="IG25" s="37">
        <f t="shared" si="34"/>
        <v>12174755.271842891</v>
      </c>
      <c r="IH25" s="37">
        <f t="shared" si="34"/>
        <v>12175343.496842891</v>
      </c>
      <c r="II25" s="37">
        <f t="shared" si="34"/>
        <v>12175931.721842891</v>
      </c>
      <c r="IJ25" s="37">
        <f t="shared" si="34"/>
        <v>12176519.94684289</v>
      </c>
      <c r="IK25" s="37">
        <f t="shared" si="34"/>
        <v>12177108.17184289</v>
      </c>
      <c r="IL25" s="37">
        <f t="shared" si="34"/>
        <v>12177696.396842889</v>
      </c>
      <c r="IM25" s="37">
        <f t="shared" si="34"/>
        <v>12178284.621842889</v>
      </c>
      <c r="IN25" s="37">
        <f t="shared" si="34"/>
        <v>12178872.846842889</v>
      </c>
      <c r="IO25" s="37">
        <f t="shared" si="34"/>
        <v>12179461.071842888</v>
      </c>
      <c r="IP25" s="37">
        <f t="shared" si="34"/>
        <v>12180049.296842888</v>
      </c>
      <c r="IQ25" s="37">
        <f t="shared" si="34"/>
        <v>12180637.521842888</v>
      </c>
      <c r="IR25" s="37">
        <f t="shared" si="34"/>
        <v>12181225.746842887</v>
      </c>
      <c r="IS25" s="37">
        <f t="shared" si="34"/>
        <v>12181813.971842887</v>
      </c>
      <c r="IT25" s="37">
        <f t="shared" si="34"/>
        <v>12182402.196842887</v>
      </c>
      <c r="IU25" s="37">
        <f t="shared" si="34"/>
        <v>12182990.421842886</v>
      </c>
      <c r="IV25" s="37">
        <f t="shared" si="34"/>
        <v>12183578.646842886</v>
      </c>
      <c r="IW25" s="37">
        <f t="shared" si="34"/>
        <v>12184166.871842885</v>
      </c>
      <c r="IX25" s="37">
        <f t="shared" si="34"/>
        <v>12184755.096842885</v>
      </c>
      <c r="IY25" s="37">
        <f t="shared" si="34"/>
        <v>12185343.321842885</v>
      </c>
      <c r="IZ25" s="37">
        <f t="shared" si="34"/>
        <v>12185931.546842884</v>
      </c>
      <c r="JA25" s="37">
        <f t="shared" si="34"/>
        <v>12186519.771842884</v>
      </c>
      <c r="JB25" s="37">
        <f t="shared" si="34"/>
        <v>12187107.996842884</v>
      </c>
      <c r="JC25" s="37">
        <f t="shared" si="34"/>
        <v>12187696.221842883</v>
      </c>
      <c r="JD25" s="37">
        <f t="shared" ref="JD25:KG25" si="35">JC25+JD24</f>
        <v>12188284.446842883</v>
      </c>
      <c r="JE25" s="37">
        <f t="shared" si="35"/>
        <v>12188872.671842882</v>
      </c>
      <c r="JF25" s="37">
        <f t="shared" si="35"/>
        <v>12189460.896842882</v>
      </c>
      <c r="JG25" s="37">
        <f t="shared" si="35"/>
        <v>12190049.121842882</v>
      </c>
      <c r="JH25" s="37">
        <f t="shared" si="35"/>
        <v>12190637.346842881</v>
      </c>
      <c r="JI25" s="37">
        <f t="shared" si="35"/>
        <v>12191225.571842881</v>
      </c>
      <c r="JJ25" s="37">
        <f t="shared" si="35"/>
        <v>12191813.796842881</v>
      </c>
      <c r="JK25" s="37">
        <f t="shared" si="35"/>
        <v>12192402.02184288</v>
      </c>
      <c r="JL25" s="37">
        <f t="shared" si="35"/>
        <v>12192990.24684288</v>
      </c>
      <c r="JM25" s="37">
        <f t="shared" si="35"/>
        <v>12193578.471842879</v>
      </c>
      <c r="JN25" s="37">
        <f t="shared" si="35"/>
        <v>12194166.696842879</v>
      </c>
      <c r="JO25" s="37">
        <f t="shared" si="35"/>
        <v>12194754.921842879</v>
      </c>
      <c r="JP25" s="37">
        <f t="shared" si="35"/>
        <v>12195343.146842878</v>
      </c>
      <c r="JQ25" s="37">
        <f t="shared" si="35"/>
        <v>12195931.371842878</v>
      </c>
      <c r="JR25" s="37">
        <f t="shared" si="35"/>
        <v>12196519.596842878</v>
      </c>
      <c r="JS25" s="37">
        <f t="shared" si="35"/>
        <v>12197107.821842877</v>
      </c>
      <c r="JT25" s="37">
        <f t="shared" si="35"/>
        <v>12197696.046842877</v>
      </c>
      <c r="JU25" s="37">
        <f t="shared" si="35"/>
        <v>12198284.271842876</v>
      </c>
      <c r="JV25" s="37">
        <f t="shared" si="35"/>
        <v>12198872.496842876</v>
      </c>
      <c r="JW25" s="37">
        <f t="shared" si="35"/>
        <v>12199460.721842876</v>
      </c>
      <c r="JX25" s="37">
        <f t="shared" si="35"/>
        <v>12200048.946842875</v>
      </c>
      <c r="JY25" s="37">
        <f t="shared" si="35"/>
        <v>12200637.171842875</v>
      </c>
      <c r="JZ25" s="37">
        <f t="shared" si="35"/>
        <v>12201225.396842875</v>
      </c>
      <c r="KA25" s="37">
        <f t="shared" si="35"/>
        <v>12201813.621842874</v>
      </c>
      <c r="KB25" s="37">
        <f t="shared" si="35"/>
        <v>12202401.846842874</v>
      </c>
      <c r="KC25" s="37">
        <f t="shared" si="35"/>
        <v>12202990.071842873</v>
      </c>
      <c r="KD25" s="37">
        <f t="shared" si="35"/>
        <v>12203578.296842873</v>
      </c>
      <c r="KE25" s="37">
        <f t="shared" si="35"/>
        <v>12204166.521842873</v>
      </c>
      <c r="KF25" s="37">
        <f t="shared" si="35"/>
        <v>12204754.746842872</v>
      </c>
      <c r="KG25" s="38">
        <f t="shared" si="35"/>
        <v>12204754.746842872</v>
      </c>
    </row>
    <row r="26" spans="1:365" s="50" customFormat="1" ht="16" outlineLevel="1" thickBot="1">
      <c r="B26" s="479" t="s">
        <v>718</v>
      </c>
      <c r="C26" s="480"/>
      <c r="D26" s="65">
        <f t="shared" si="25"/>
        <v>1.850705980835643E-2</v>
      </c>
      <c r="E26" s="113" t="e">
        <f t="shared" ref="E26:BP26" si="36">E25/E21</f>
        <v>#DIV/0!</v>
      </c>
      <c r="F26" s="114">
        <f t="shared" si="36"/>
        <v>-66.935635792778655</v>
      </c>
      <c r="G26" s="114">
        <f t="shared" si="36"/>
        <v>-0.17414375612523866</v>
      </c>
      <c r="H26" s="114">
        <f t="shared" si="36"/>
        <v>0.17307378054445774</v>
      </c>
      <c r="I26" s="114">
        <f t="shared" si="36"/>
        <v>-0.30120300600249328</v>
      </c>
      <c r="J26" s="114">
        <f t="shared" si="36"/>
        <v>-2.0727554690408829E-3</v>
      </c>
      <c r="K26" s="114">
        <f t="shared" si="36"/>
        <v>6.469609070005479E-2</v>
      </c>
      <c r="L26" s="114">
        <f t="shared" si="36"/>
        <v>8.6980571732456019E-2</v>
      </c>
      <c r="M26" s="114">
        <f t="shared" si="36"/>
        <v>8.1617951440161596E-2</v>
      </c>
      <c r="N26" s="114">
        <f t="shared" si="36"/>
        <v>-0.64436149033229217</v>
      </c>
      <c r="O26" s="114">
        <f t="shared" si="36"/>
        <v>-0.33804776411684284</v>
      </c>
      <c r="P26" s="114">
        <f t="shared" si="36"/>
        <v>-0.74475192839926785</v>
      </c>
      <c r="Q26" s="114">
        <f t="shared" si="36"/>
        <v>-0.90345333034857156</v>
      </c>
      <c r="R26" s="114">
        <f t="shared" si="36"/>
        <v>-0.87426168810484373</v>
      </c>
      <c r="S26" s="114">
        <f t="shared" si="36"/>
        <v>-0.8044697353141036</v>
      </c>
      <c r="T26" s="114">
        <f t="shared" si="36"/>
        <v>-0.81387430240525083</v>
      </c>
      <c r="U26" s="114">
        <f t="shared" si="36"/>
        <v>-1.3121911824451273</v>
      </c>
      <c r="V26" s="114">
        <f t="shared" si="36"/>
        <v>-1.0000198721420472</v>
      </c>
      <c r="W26" s="114">
        <f t="shared" si="36"/>
        <v>-1.0661804850409617</v>
      </c>
      <c r="X26" s="114">
        <f t="shared" si="36"/>
        <v>-0.76821832557062553</v>
      </c>
      <c r="Y26" s="114">
        <f t="shared" si="36"/>
        <v>-0.66054275254819617</v>
      </c>
      <c r="Z26" s="114">
        <f t="shared" si="36"/>
        <v>-0.70658023734503494</v>
      </c>
      <c r="AA26" s="114">
        <f t="shared" si="36"/>
        <v>-0.61724445015986196</v>
      </c>
      <c r="AB26" s="114">
        <f t="shared" si="36"/>
        <v>-1.0447676752017603</v>
      </c>
      <c r="AC26" s="114">
        <f t="shared" si="36"/>
        <v>-0.42838713563398539</v>
      </c>
      <c r="AD26" s="114">
        <f t="shared" si="36"/>
        <v>-0.46297621338173922</v>
      </c>
      <c r="AE26" s="114">
        <f t="shared" si="36"/>
        <v>-0.42018718958784279</v>
      </c>
      <c r="AF26" s="114">
        <f t="shared" si="36"/>
        <v>-0.41116582567846838</v>
      </c>
      <c r="AG26" s="114">
        <f t="shared" si="36"/>
        <v>-0.40385576637790987</v>
      </c>
      <c r="AH26" s="114">
        <f t="shared" si="36"/>
        <v>-0.4017125649888631</v>
      </c>
      <c r="AI26" s="114">
        <f t="shared" si="36"/>
        <v>-0.40182819883150467</v>
      </c>
      <c r="AJ26" s="114">
        <f t="shared" si="36"/>
        <v>-0.40133795553274598</v>
      </c>
      <c r="AK26" s="114">
        <f t="shared" si="36"/>
        <v>-0.54254149914480332</v>
      </c>
      <c r="AL26" s="114">
        <f t="shared" si="36"/>
        <v>-0.3504538610441072</v>
      </c>
      <c r="AM26" s="114">
        <f t="shared" si="36"/>
        <v>-0.30465045677895747</v>
      </c>
      <c r="AN26" s="114">
        <f t="shared" si="36"/>
        <v>-0.50810157390080768</v>
      </c>
      <c r="AO26" s="114">
        <f t="shared" si="36"/>
        <v>-0.45261729932573974</v>
      </c>
      <c r="AP26" s="114">
        <f t="shared" si="36"/>
        <v>-0.44068970025685689</v>
      </c>
      <c r="AQ26" s="114">
        <f t="shared" si="36"/>
        <v>-0.43012534914019257</v>
      </c>
      <c r="AR26" s="114">
        <f t="shared" si="36"/>
        <v>-0.42205036631515813</v>
      </c>
      <c r="AS26" s="114">
        <f t="shared" si="36"/>
        <v>-0.41376862959777871</v>
      </c>
      <c r="AT26" s="114">
        <f t="shared" si="36"/>
        <v>-0.43207491379574647</v>
      </c>
      <c r="AU26" s="114">
        <f t="shared" si="36"/>
        <v>-0.42018660024767973</v>
      </c>
      <c r="AV26" s="114">
        <f t="shared" si="36"/>
        <v>-0.33948920104283448</v>
      </c>
      <c r="AW26" s="115">
        <f t="shared" si="36"/>
        <v>-0.26362867887146146</v>
      </c>
      <c r="AX26" s="114">
        <f t="shared" si="36"/>
        <v>-0.26628618681030702</v>
      </c>
      <c r="AY26" s="114">
        <f t="shared" si="36"/>
        <v>-0.23309350787517233</v>
      </c>
      <c r="AZ26" s="114">
        <f t="shared" si="36"/>
        <v>-0.19212116988000746</v>
      </c>
      <c r="BA26" s="115">
        <f t="shared" si="36"/>
        <v>-0.17073726061350947</v>
      </c>
      <c r="BB26" s="114">
        <f t="shared" si="36"/>
        <v>-0.15352213421686961</v>
      </c>
      <c r="BC26" s="115">
        <f t="shared" si="36"/>
        <v>-0.11745512624665153</v>
      </c>
      <c r="BD26" s="115">
        <f t="shared" si="36"/>
        <v>-0.19284481079825419</v>
      </c>
      <c r="BE26" s="115">
        <f t="shared" si="36"/>
        <v>-0.16819751657066359</v>
      </c>
      <c r="BF26" s="115">
        <f t="shared" si="36"/>
        <v>-0.15636081326538756</v>
      </c>
      <c r="BG26" s="115">
        <f t="shared" si="36"/>
        <v>-0.1432422537041628</v>
      </c>
      <c r="BH26" s="115">
        <f t="shared" si="36"/>
        <v>-0.12693493730910266</v>
      </c>
      <c r="BI26" s="115">
        <f t="shared" si="36"/>
        <v>-0.11427866197668692</v>
      </c>
      <c r="BJ26" s="115">
        <f t="shared" si="36"/>
        <v>-9.0499782305511728E-2</v>
      </c>
      <c r="BK26" s="115">
        <f t="shared" si="36"/>
        <v>-5.8317629112838554E-2</v>
      </c>
      <c r="BL26" s="115">
        <f t="shared" si="36"/>
        <v>-4.289107379892982E-2</v>
      </c>
      <c r="BM26" s="115">
        <f t="shared" si="36"/>
        <v>-2.0475387143192745E-3</v>
      </c>
      <c r="BN26" s="115">
        <f t="shared" si="36"/>
        <v>1.184651767063457E-2</v>
      </c>
      <c r="BO26" s="115">
        <f t="shared" si="36"/>
        <v>1.850705980835643E-2</v>
      </c>
      <c r="BP26" s="208">
        <f t="shared" si="36"/>
        <v>3.3790045065964461E-2</v>
      </c>
      <c r="BQ26" s="114">
        <f t="shared" ref="BQ26:EB26" si="37">BQ25/BQ21</f>
        <v>0.10509165009186638</v>
      </c>
      <c r="BR26" s="114">
        <f t="shared" si="37"/>
        <v>0.10967881337740927</v>
      </c>
      <c r="BS26" s="114">
        <f t="shared" si="37"/>
        <v>0.14663568421904632</v>
      </c>
      <c r="BT26" s="114">
        <f t="shared" si="37"/>
        <v>0.17073492823810593</v>
      </c>
      <c r="BU26" s="208">
        <f t="shared" si="37"/>
        <v>0.20790960410428094</v>
      </c>
      <c r="BV26" s="114">
        <f t="shared" si="37"/>
        <v>0.22606512074105639</v>
      </c>
      <c r="BW26" s="114">
        <f t="shared" si="37"/>
        <v>0.24823287699651234</v>
      </c>
      <c r="BX26" s="114">
        <f t="shared" si="37"/>
        <v>0.31104791569793805</v>
      </c>
      <c r="BY26" s="114">
        <f t="shared" si="37"/>
        <v>0.360869592309216</v>
      </c>
      <c r="BZ26" s="114">
        <f t="shared" si="37"/>
        <v>0.42238368128717202</v>
      </c>
      <c r="CA26" s="114">
        <f t="shared" si="37"/>
        <v>0.45606856222132885</v>
      </c>
      <c r="CB26" s="114">
        <f t="shared" si="37"/>
        <v>0.48613377219295695</v>
      </c>
      <c r="CC26" s="114">
        <f t="shared" si="37"/>
        <v>0.51405820030428884</v>
      </c>
      <c r="CD26" s="114">
        <f t="shared" si="37"/>
        <v>0.54419584282421851</v>
      </c>
      <c r="CE26" s="114">
        <f t="shared" si="37"/>
        <v>0.56721818036831084</v>
      </c>
      <c r="CF26" s="114">
        <f t="shared" si="37"/>
        <v>0.58720424744306321</v>
      </c>
      <c r="CG26" s="114">
        <f t="shared" si="37"/>
        <v>0.60586739607242601</v>
      </c>
      <c r="CH26" s="114">
        <f t="shared" si="37"/>
        <v>0.62238375044168226</v>
      </c>
      <c r="CI26" s="114">
        <f t="shared" si="37"/>
        <v>0.63779291070573119</v>
      </c>
      <c r="CJ26" s="114">
        <f t="shared" si="37"/>
        <v>0.65186947281834939</v>
      </c>
      <c r="CK26" s="114">
        <f t="shared" si="37"/>
        <v>0.69003465491465776</v>
      </c>
      <c r="CL26" s="114">
        <f t="shared" si="37"/>
        <v>0.70011217442375484</v>
      </c>
      <c r="CM26" s="114">
        <f t="shared" si="37"/>
        <v>0.71335303484959267</v>
      </c>
      <c r="CN26" s="114">
        <f t="shared" si="37"/>
        <v>0.73259614226756131</v>
      </c>
      <c r="CO26" s="114">
        <f t="shared" si="37"/>
        <v>0.7474257147491955</v>
      </c>
      <c r="CP26" s="114">
        <f t="shared" si="37"/>
        <v>0.75655397702781657</v>
      </c>
      <c r="CQ26" s="114">
        <f t="shared" si="37"/>
        <v>0.76863686561291011</v>
      </c>
      <c r="CR26" s="114">
        <f t="shared" si="37"/>
        <v>0.78455578028903628</v>
      </c>
      <c r="CS26" s="114">
        <f t="shared" si="37"/>
        <v>0.79362653667271876</v>
      </c>
      <c r="CT26" s="114">
        <f t="shared" si="37"/>
        <v>0.80086962632037439</v>
      </c>
      <c r="CU26" s="114">
        <f t="shared" si="37"/>
        <v>0.80471575933936945</v>
      </c>
      <c r="CV26" s="114">
        <f t="shared" si="37"/>
        <v>0.80802847863334348</v>
      </c>
      <c r="CW26" s="114">
        <f t="shared" si="37"/>
        <v>0.81045773268324217</v>
      </c>
      <c r="CX26" s="114">
        <f t="shared" si="37"/>
        <v>0.81175103526088288</v>
      </c>
      <c r="CY26" s="114">
        <f t="shared" si="37"/>
        <v>0.81303523513928455</v>
      </c>
      <c r="CZ26" s="114">
        <f t="shared" si="37"/>
        <v>0.81376870505746812</v>
      </c>
      <c r="DA26" s="114">
        <f t="shared" si="37"/>
        <v>0.81481445460691793</v>
      </c>
      <c r="DB26" s="114">
        <f t="shared" si="37"/>
        <v>0.81556182695877277</v>
      </c>
      <c r="DC26" s="114">
        <f t="shared" si="37"/>
        <v>0.8164068365854984</v>
      </c>
      <c r="DD26" s="114">
        <f t="shared" si="37"/>
        <v>0.817219450579586</v>
      </c>
      <c r="DE26" s="114">
        <f t="shared" si="37"/>
        <v>0.81781593542932118</v>
      </c>
      <c r="DF26" s="114">
        <f t="shared" si="37"/>
        <v>0.8184654688618701</v>
      </c>
      <c r="DG26" s="114">
        <f t="shared" si="37"/>
        <v>0.81900560578575143</v>
      </c>
      <c r="DH26" s="114">
        <f t="shared" si="37"/>
        <v>0.81931571859494656</v>
      </c>
      <c r="DI26" s="114">
        <f t="shared" si="37"/>
        <v>0.81955252310500593</v>
      </c>
      <c r="DJ26" s="114">
        <f t="shared" si="37"/>
        <v>0.81978870771633205</v>
      </c>
      <c r="DK26" s="114">
        <f t="shared" si="37"/>
        <v>0.81979590147225123</v>
      </c>
      <c r="DL26" s="114">
        <f t="shared" si="37"/>
        <v>0.81980309465386625</v>
      </c>
      <c r="DM26" s="114">
        <f t="shared" si="37"/>
        <v>0.81990805145692935</v>
      </c>
      <c r="DN26" s="114">
        <f t="shared" si="37"/>
        <v>0.81991523568815849</v>
      </c>
      <c r="DO26" s="114">
        <f t="shared" si="37"/>
        <v>0.81992241934622367</v>
      </c>
      <c r="DP26" s="114">
        <f t="shared" si="37"/>
        <v>0.81992960243119328</v>
      </c>
      <c r="DQ26" s="114">
        <f t="shared" si="37"/>
        <v>0.8199636429297128</v>
      </c>
      <c r="DR26" s="114">
        <f t="shared" si="37"/>
        <v>0.81997082272640287</v>
      </c>
      <c r="DS26" s="114">
        <f t="shared" si="37"/>
        <v>0.81997800195045956</v>
      </c>
      <c r="DT26" s="114">
        <f t="shared" si="37"/>
        <v>0.81998518060195114</v>
      </c>
      <c r="DU26" s="114">
        <f t="shared" si="37"/>
        <v>0.81999235868094622</v>
      </c>
      <c r="DV26" s="114">
        <f t="shared" si="37"/>
        <v>0.81999953618751331</v>
      </c>
      <c r="DW26" s="114">
        <f t="shared" si="37"/>
        <v>0.82000671312172091</v>
      </c>
      <c r="DX26" s="114">
        <f t="shared" si="37"/>
        <v>0.8200138894836374</v>
      </c>
      <c r="DY26" s="114">
        <f t="shared" si="37"/>
        <v>0.82002106527333118</v>
      </c>
      <c r="DZ26" s="114">
        <f t="shared" si="37"/>
        <v>0.82002824049087075</v>
      </c>
      <c r="EA26" s="114">
        <f t="shared" si="37"/>
        <v>0.82003541513632461</v>
      </c>
      <c r="EB26" s="114">
        <f t="shared" si="37"/>
        <v>0.82004258920976103</v>
      </c>
      <c r="EC26" s="114">
        <f t="shared" ref="EC26:GN26" si="38">EC25/EC21</f>
        <v>0.82004976271124863</v>
      </c>
      <c r="ED26" s="114">
        <f t="shared" si="38"/>
        <v>0.82005693564085558</v>
      </c>
      <c r="EE26" s="114">
        <f t="shared" si="38"/>
        <v>0.82006410799865026</v>
      </c>
      <c r="EF26" s="114">
        <f t="shared" si="38"/>
        <v>0.82007127978470129</v>
      </c>
      <c r="EG26" s="114">
        <f t="shared" si="38"/>
        <v>0.82007845099907684</v>
      </c>
      <c r="EH26" s="114">
        <f t="shared" si="38"/>
        <v>0.82008562164184529</v>
      </c>
      <c r="EI26" s="114">
        <f t="shared" si="38"/>
        <v>0.82009279171307492</v>
      </c>
      <c r="EJ26" s="114">
        <f t="shared" si="38"/>
        <v>0.82009996121283424</v>
      </c>
      <c r="EK26" s="114">
        <f t="shared" si="38"/>
        <v>0.82010713014119141</v>
      </c>
      <c r="EL26" s="114">
        <f t="shared" si="38"/>
        <v>0.82011429849821482</v>
      </c>
      <c r="EM26" s="114">
        <f t="shared" si="38"/>
        <v>0.82012146628397264</v>
      </c>
      <c r="EN26" s="114">
        <f t="shared" si="38"/>
        <v>0.82012863349853338</v>
      </c>
      <c r="EO26" s="114">
        <f t="shared" si="38"/>
        <v>0.82013580014196508</v>
      </c>
      <c r="EP26" s="114">
        <f t="shared" si="38"/>
        <v>0.82014296621433613</v>
      </c>
      <c r="EQ26" s="114">
        <f t="shared" si="38"/>
        <v>0.82015013171571471</v>
      </c>
      <c r="ER26" s="114">
        <f t="shared" si="38"/>
        <v>0.82015729664616921</v>
      </c>
      <c r="ES26" s="114">
        <f t="shared" si="38"/>
        <v>0.82016446100576779</v>
      </c>
      <c r="ET26" s="114">
        <f t="shared" si="38"/>
        <v>0.8201716247945785</v>
      </c>
      <c r="EU26" s="114">
        <f t="shared" si="38"/>
        <v>0.82017878801266986</v>
      </c>
      <c r="EV26" s="114">
        <f t="shared" si="38"/>
        <v>0.8201859506601098</v>
      </c>
      <c r="EW26" s="114">
        <f t="shared" si="38"/>
        <v>0.8202904620725967</v>
      </c>
      <c r="EX26" s="114">
        <f t="shared" si="38"/>
        <v>0.82029761582656269</v>
      </c>
      <c r="EY26" s="114">
        <f t="shared" si="38"/>
        <v>0.82030476901100791</v>
      </c>
      <c r="EZ26" s="114">
        <f t="shared" si="38"/>
        <v>0.82031192162600031</v>
      </c>
      <c r="FA26" s="114">
        <f t="shared" si="38"/>
        <v>0.82034581774437221</v>
      </c>
      <c r="FB26" s="114">
        <f t="shared" si="38"/>
        <v>0.82035296709198335</v>
      </c>
      <c r="FC26" s="114">
        <f t="shared" si="38"/>
        <v>0.82036011587059998</v>
      </c>
      <c r="FD26" s="114">
        <f t="shared" si="38"/>
        <v>0.8203672640802897</v>
      </c>
      <c r="FE26" s="114">
        <f t="shared" si="38"/>
        <v>0.82037441172112069</v>
      </c>
      <c r="FF26" s="114">
        <f t="shared" si="38"/>
        <v>0.82038155879316066</v>
      </c>
      <c r="FG26" s="114">
        <f t="shared" si="38"/>
        <v>0.82038870529647756</v>
      </c>
      <c r="FH26" s="114">
        <f t="shared" si="38"/>
        <v>0.82039585123113934</v>
      </c>
      <c r="FI26" s="114">
        <f t="shared" si="38"/>
        <v>0.82040299659721383</v>
      </c>
      <c r="FJ26" s="114">
        <f t="shared" si="38"/>
        <v>0.82041014139476875</v>
      </c>
      <c r="FK26" s="114">
        <f t="shared" si="38"/>
        <v>0.82041728562387228</v>
      </c>
      <c r="FL26" s="114">
        <f t="shared" si="38"/>
        <v>0.82042442928459192</v>
      </c>
      <c r="FM26" s="114">
        <f t="shared" si="38"/>
        <v>0.8204315723769956</v>
      </c>
      <c r="FN26" s="114">
        <f t="shared" si="38"/>
        <v>0.82043871490115128</v>
      </c>
      <c r="FO26" s="114">
        <f t="shared" si="38"/>
        <v>0.82044585685712657</v>
      </c>
      <c r="FP26" s="114">
        <f t="shared" si="38"/>
        <v>0.82045299824498941</v>
      </c>
      <c r="FQ26" s="114">
        <f t="shared" si="38"/>
        <v>0.82046013906480753</v>
      </c>
      <c r="FR26" s="114">
        <f t="shared" si="38"/>
        <v>0.82046727931664865</v>
      </c>
      <c r="FS26" s="114">
        <f t="shared" si="38"/>
        <v>0.82047441900058049</v>
      </c>
      <c r="FT26" s="114">
        <f t="shared" si="38"/>
        <v>0.82048155811667101</v>
      </c>
      <c r="FU26" s="114">
        <f t="shared" si="38"/>
        <v>0.8204886966649878</v>
      </c>
      <c r="FV26" s="114">
        <f t="shared" si="38"/>
        <v>0.82049583464559861</v>
      </c>
      <c r="FW26" s="114">
        <f t="shared" si="38"/>
        <v>0.82050297205857115</v>
      </c>
      <c r="FX26" s="114">
        <f t="shared" si="38"/>
        <v>0.82051010890397325</v>
      </c>
      <c r="FY26" s="114">
        <f t="shared" si="38"/>
        <v>0.82051724518187241</v>
      </c>
      <c r="FZ26" s="114">
        <f t="shared" si="38"/>
        <v>0.82052438089233637</v>
      </c>
      <c r="GA26" s="114">
        <f t="shared" si="38"/>
        <v>0.82053151603543295</v>
      </c>
      <c r="GB26" s="114">
        <f t="shared" si="38"/>
        <v>0.82053865061122966</v>
      </c>
      <c r="GC26" s="114">
        <f t="shared" si="38"/>
        <v>0.82054578461979422</v>
      </c>
      <c r="GD26" s="114">
        <f t="shared" si="38"/>
        <v>0.82055291806119424</v>
      </c>
      <c r="GE26" s="114">
        <f t="shared" si="38"/>
        <v>0.82056005093549733</v>
      </c>
      <c r="GF26" s="114">
        <f t="shared" si="38"/>
        <v>0.82056718324277123</v>
      </c>
      <c r="GG26" s="114">
        <f t="shared" si="38"/>
        <v>0.82057431498308342</v>
      </c>
      <c r="GH26" s="114">
        <f t="shared" si="38"/>
        <v>0.82058144615650153</v>
      </c>
      <c r="GI26" s="114">
        <f t="shared" si="38"/>
        <v>0.82058857676309327</v>
      </c>
      <c r="GJ26" s="114">
        <f t="shared" si="38"/>
        <v>0.82059570680292604</v>
      </c>
      <c r="GK26" s="114">
        <f t="shared" si="38"/>
        <v>0.82060283627606756</v>
      </c>
      <c r="GL26" s="114">
        <f t="shared" si="38"/>
        <v>0.82060996518258533</v>
      </c>
      <c r="GM26" s="114">
        <f t="shared" si="38"/>
        <v>0.82061709352254686</v>
      </c>
      <c r="GN26" s="114">
        <f t="shared" si="38"/>
        <v>0.82062422129601964</v>
      </c>
      <c r="GO26" s="114">
        <f t="shared" ref="GO26:IZ26" si="39">GO25/GO21</f>
        <v>0.8206313485030714</v>
      </c>
      <c r="GP26" s="114">
        <f t="shared" si="39"/>
        <v>0.82063847514376942</v>
      </c>
      <c r="GQ26" s="114">
        <f t="shared" si="39"/>
        <v>0.82064560121818142</v>
      </c>
      <c r="GR26" s="114">
        <f t="shared" si="39"/>
        <v>0.82065272672637468</v>
      </c>
      <c r="GS26" s="114">
        <f t="shared" si="39"/>
        <v>0.82065985166841682</v>
      </c>
      <c r="GT26" s="114">
        <f t="shared" si="39"/>
        <v>0.82066697604437533</v>
      </c>
      <c r="GU26" s="114">
        <f t="shared" si="39"/>
        <v>0.8206740998543175</v>
      </c>
      <c r="GV26" s="114">
        <f t="shared" si="39"/>
        <v>0.82068122309831104</v>
      </c>
      <c r="GW26" s="114">
        <f t="shared" si="39"/>
        <v>0.82068834577642313</v>
      </c>
      <c r="GX26" s="114">
        <f t="shared" si="39"/>
        <v>0.82069546788872139</v>
      </c>
      <c r="GY26" s="114">
        <f t="shared" si="39"/>
        <v>0.82070258943527319</v>
      </c>
      <c r="GZ26" s="114">
        <f t="shared" si="39"/>
        <v>0.82070971041614582</v>
      </c>
      <c r="HA26" s="114">
        <f t="shared" si="39"/>
        <v>0.82071683083140679</v>
      </c>
      <c r="HB26" s="114">
        <f t="shared" si="39"/>
        <v>0.82072395068112358</v>
      </c>
      <c r="HC26" s="114">
        <f t="shared" si="39"/>
        <v>0.82073106996536327</v>
      </c>
      <c r="HD26" s="114">
        <f t="shared" si="39"/>
        <v>0.82073818868419357</v>
      </c>
      <c r="HE26" s="114">
        <f t="shared" si="39"/>
        <v>0.82074530683768154</v>
      </c>
      <c r="HF26" s="114">
        <f t="shared" si="39"/>
        <v>0.8207524244258948</v>
      </c>
      <c r="HG26" s="114">
        <f t="shared" si="39"/>
        <v>0.8207595414489004</v>
      </c>
      <c r="HH26" s="114">
        <f t="shared" si="39"/>
        <v>0.82076665790676584</v>
      </c>
      <c r="HI26" s="114">
        <f t="shared" si="39"/>
        <v>0.82077377379955851</v>
      </c>
      <c r="HJ26" s="114">
        <f t="shared" si="39"/>
        <v>0.82078088912734548</v>
      </c>
      <c r="HK26" s="114">
        <f t="shared" si="39"/>
        <v>0.82078800389019413</v>
      </c>
      <c r="HL26" s="114">
        <f t="shared" si="39"/>
        <v>0.82079511808817174</v>
      </c>
      <c r="HM26" s="114">
        <f t="shared" si="39"/>
        <v>0.8208022317213457</v>
      </c>
      <c r="HN26" s="114">
        <f t="shared" si="39"/>
        <v>0.82080934478978307</v>
      </c>
      <c r="HO26" s="114">
        <f t="shared" si="39"/>
        <v>0.82081645729355135</v>
      </c>
      <c r="HP26" s="114">
        <f t="shared" si="39"/>
        <v>0.82082356923271749</v>
      </c>
      <c r="HQ26" s="114">
        <f t="shared" si="39"/>
        <v>0.82083068060734887</v>
      </c>
      <c r="HR26" s="114">
        <f t="shared" si="39"/>
        <v>0.82083779141751267</v>
      </c>
      <c r="HS26" s="114">
        <f t="shared" si="39"/>
        <v>0.82084490166327606</v>
      </c>
      <c r="HT26" s="114">
        <f t="shared" si="39"/>
        <v>0.82085201134470642</v>
      </c>
      <c r="HU26" s="114">
        <f t="shared" si="39"/>
        <v>0.82085912046187071</v>
      </c>
      <c r="HV26" s="114">
        <f t="shared" si="39"/>
        <v>0.82086622901483619</v>
      </c>
      <c r="HW26" s="114">
        <f t="shared" si="39"/>
        <v>0.82087333700366993</v>
      </c>
      <c r="HX26" s="114">
        <f t="shared" si="39"/>
        <v>0.82088044442843933</v>
      </c>
      <c r="HY26" s="114">
        <f t="shared" si="39"/>
        <v>0.82088755128921131</v>
      </c>
      <c r="HZ26" s="114">
        <f t="shared" si="39"/>
        <v>0.82089465758605296</v>
      </c>
      <c r="IA26" s="114">
        <f t="shared" si="39"/>
        <v>0.82090176331903164</v>
      </c>
      <c r="IB26" s="114">
        <f t="shared" si="39"/>
        <v>0.82090886848821421</v>
      </c>
      <c r="IC26" s="114">
        <f t="shared" si="39"/>
        <v>0.82091597309366793</v>
      </c>
      <c r="ID26" s="114">
        <f t="shared" si="39"/>
        <v>0.82092307713545987</v>
      </c>
      <c r="IE26" s="114">
        <f t="shared" si="39"/>
        <v>0.82093018061365697</v>
      </c>
      <c r="IF26" s="114">
        <f t="shared" si="39"/>
        <v>0.82093728352832651</v>
      </c>
      <c r="IG26" s="114">
        <f t="shared" si="39"/>
        <v>0.82094438587953533</v>
      </c>
      <c r="IH26" s="114">
        <f t="shared" si="39"/>
        <v>0.8209514876673506</v>
      </c>
      <c r="II26" s="114">
        <f t="shared" si="39"/>
        <v>0.82095858889183937</v>
      </c>
      <c r="IJ26" s="114">
        <f t="shared" si="39"/>
        <v>0.82096568955306859</v>
      </c>
      <c r="IK26" s="114">
        <f t="shared" si="39"/>
        <v>0.82097278965110532</v>
      </c>
      <c r="IL26" s="114">
        <f t="shared" si="39"/>
        <v>0.82097988918601661</v>
      </c>
      <c r="IM26" s="114">
        <f t="shared" si="39"/>
        <v>0.8209869881578693</v>
      </c>
      <c r="IN26" s="114">
        <f t="shared" si="39"/>
        <v>0.82099408656673045</v>
      </c>
      <c r="IO26" s="114">
        <f t="shared" si="39"/>
        <v>0.82100118441266712</v>
      </c>
      <c r="IP26" s="114">
        <f t="shared" si="39"/>
        <v>0.82100828169574613</v>
      </c>
      <c r="IQ26" s="114">
        <f t="shared" si="39"/>
        <v>0.82101537841603445</v>
      </c>
      <c r="IR26" s="114">
        <f t="shared" si="39"/>
        <v>0.82102247457359911</v>
      </c>
      <c r="IS26" s="114">
        <f t="shared" si="39"/>
        <v>0.82102957016850697</v>
      </c>
      <c r="IT26" s="114">
        <f t="shared" si="39"/>
        <v>0.82103666520082497</v>
      </c>
      <c r="IU26" s="114">
        <f t="shared" si="39"/>
        <v>0.82104375967062004</v>
      </c>
      <c r="IV26" s="114">
        <f t="shared" si="39"/>
        <v>0.82105085357795904</v>
      </c>
      <c r="IW26" s="114">
        <f t="shared" si="39"/>
        <v>0.82105794692290879</v>
      </c>
      <c r="IX26" s="114">
        <f t="shared" si="39"/>
        <v>0.82106503970553635</v>
      </c>
      <c r="IY26" s="114">
        <f t="shared" si="39"/>
        <v>0.82107213192590833</v>
      </c>
      <c r="IZ26" s="114">
        <f t="shared" si="39"/>
        <v>0.8210792235840918</v>
      </c>
      <c r="JA26" s="114">
        <f t="shared" ref="JA26:KG26" si="40">JA25/JA21</f>
        <v>0.82108631468015358</v>
      </c>
      <c r="JB26" s="114">
        <f t="shared" si="40"/>
        <v>0.82109340521416041</v>
      </c>
      <c r="JC26" s="114">
        <f t="shared" si="40"/>
        <v>0.82110049518617911</v>
      </c>
      <c r="JD26" s="114">
        <f t="shared" si="40"/>
        <v>0.82110758459627653</v>
      </c>
      <c r="JE26" s="114">
        <f t="shared" si="40"/>
        <v>0.82111467344451949</v>
      </c>
      <c r="JF26" s="114">
        <f t="shared" si="40"/>
        <v>0.82112176173097484</v>
      </c>
      <c r="JG26" s="114">
        <f t="shared" si="40"/>
        <v>0.82112884945570919</v>
      </c>
      <c r="JH26" s="114">
        <f t="shared" si="40"/>
        <v>0.82113593661878936</v>
      </c>
      <c r="JI26" s="114">
        <f t="shared" si="40"/>
        <v>0.82114302322028232</v>
      </c>
      <c r="JJ26" s="114">
        <f t="shared" si="40"/>
        <v>0.82115010926025445</v>
      </c>
      <c r="JK26" s="114">
        <f t="shared" si="40"/>
        <v>0.8211571947387728</v>
      </c>
      <c r="JL26" s="114">
        <f t="shared" si="40"/>
        <v>0.82116427965590399</v>
      </c>
      <c r="JM26" s="114">
        <f t="shared" si="40"/>
        <v>0.82117136401171464</v>
      </c>
      <c r="JN26" s="114">
        <f t="shared" si="40"/>
        <v>0.82117844780627158</v>
      </c>
      <c r="JO26" s="114">
        <f t="shared" si="40"/>
        <v>0.82118553103964154</v>
      </c>
      <c r="JP26" s="114">
        <f t="shared" si="40"/>
        <v>0.82119261371189101</v>
      </c>
      <c r="JQ26" s="114">
        <f t="shared" si="40"/>
        <v>0.82119969582308683</v>
      </c>
      <c r="JR26" s="114">
        <f t="shared" si="40"/>
        <v>0.82120677737329573</v>
      </c>
      <c r="JS26" s="114">
        <f t="shared" si="40"/>
        <v>0.82121385836258409</v>
      </c>
      <c r="JT26" s="114">
        <f t="shared" si="40"/>
        <v>0.82122093879101876</v>
      </c>
      <c r="JU26" s="114">
        <f t="shared" si="40"/>
        <v>0.82122801865866635</v>
      </c>
      <c r="JV26" s="114">
        <f t="shared" si="40"/>
        <v>0.82123509796559346</v>
      </c>
      <c r="JW26" s="114">
        <f t="shared" si="40"/>
        <v>0.82124217671186661</v>
      </c>
      <c r="JX26" s="114">
        <f t="shared" si="40"/>
        <v>0.82124925489755263</v>
      </c>
      <c r="JY26" s="114">
        <f t="shared" si="40"/>
        <v>0.8212563325227179</v>
      </c>
      <c r="JZ26" s="114">
        <f t="shared" si="40"/>
        <v>0.82126340958742905</v>
      </c>
      <c r="KA26" s="114">
        <f t="shared" si="40"/>
        <v>0.82127048609175257</v>
      </c>
      <c r="KB26" s="114">
        <f t="shared" si="40"/>
        <v>0.82127756203575519</v>
      </c>
      <c r="KC26" s="114">
        <f t="shared" si="40"/>
        <v>0.82128463741950342</v>
      </c>
      <c r="KD26" s="114">
        <f t="shared" si="40"/>
        <v>0.82129171224306374</v>
      </c>
      <c r="KE26" s="114">
        <f t="shared" si="40"/>
        <v>0.82129878650650268</v>
      </c>
      <c r="KF26" s="114">
        <f t="shared" si="40"/>
        <v>0.82130586020988672</v>
      </c>
      <c r="KG26" s="116">
        <f t="shared" si="40"/>
        <v>0.82130586020988672</v>
      </c>
    </row>
    <row r="27" spans="1:365">
      <c r="AW27"/>
      <c r="KH27" s="1"/>
      <c r="KI27" s="50"/>
      <c r="KJ27" s="50"/>
      <c r="KK27" s="50"/>
      <c r="KL27" s="50"/>
      <c r="KM27" s="50"/>
      <c r="KN27" s="50"/>
      <c r="KO27" s="50"/>
      <c r="KP27" s="50"/>
      <c r="KQ27" s="50"/>
      <c r="KR27" s="50"/>
      <c r="KS27" s="50"/>
      <c r="KT27" s="50"/>
      <c r="KU27" s="50"/>
      <c r="KV27" s="50"/>
      <c r="KW27" s="50"/>
      <c r="KX27" s="50"/>
      <c r="KY27" s="50"/>
      <c r="KZ27" s="50"/>
      <c r="LA27" s="50"/>
      <c r="LB27" s="50"/>
      <c r="LC27" s="50"/>
      <c r="LD27" s="50"/>
      <c r="LE27" s="50"/>
      <c r="LF27" s="50"/>
      <c r="LG27" s="50"/>
      <c r="LH27" s="50"/>
      <c r="LI27" s="50"/>
      <c r="LJ27" s="50"/>
      <c r="LK27" s="50"/>
      <c r="LL27" s="50"/>
      <c r="LM27" s="50"/>
      <c r="LN27" s="50"/>
      <c r="LO27" s="50"/>
      <c r="LP27" s="50"/>
      <c r="LQ27" s="50"/>
      <c r="LR27" s="50"/>
      <c r="LS27" s="50"/>
      <c r="LT27" s="50"/>
      <c r="LU27" s="50"/>
      <c r="LV27" s="50"/>
      <c r="LW27" s="50"/>
      <c r="LX27" s="50"/>
      <c r="LY27" s="50"/>
      <c r="LZ27" s="50"/>
      <c r="MA27" s="50"/>
      <c r="MB27" s="50"/>
      <c r="MC27" s="50"/>
      <c r="MD27" s="50"/>
      <c r="ME27" s="50"/>
      <c r="MF27" s="50"/>
      <c r="MG27" s="50"/>
      <c r="MH27" s="50"/>
      <c r="MI27" s="50"/>
      <c r="MJ27" s="50"/>
      <c r="MK27" s="50"/>
      <c r="ML27" s="50"/>
      <c r="MM27" s="50"/>
      <c r="MN27" s="50"/>
      <c r="MO27" s="50"/>
      <c r="MP27" s="50"/>
      <c r="MQ27" s="50"/>
      <c r="MR27" s="50"/>
      <c r="MS27" s="50"/>
      <c r="MT27" s="50"/>
      <c r="MU27" s="50"/>
      <c r="MV27" s="50"/>
      <c r="MW27" s="50"/>
      <c r="MX27" s="50"/>
      <c r="MY27" s="50"/>
      <c r="MZ27" s="50"/>
      <c r="NA27" s="50"/>
    </row>
    <row r="28" spans="1:365" ht="16" thickBot="1">
      <c r="AW28"/>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row>
    <row r="29" spans="1:365" s="1" customFormat="1" ht="16" thickBot="1">
      <c r="A29" s="51"/>
      <c r="B29" s="479" t="s">
        <v>761</v>
      </c>
      <c r="C29" s="498"/>
      <c r="D29" s="417" t="s">
        <v>932</v>
      </c>
      <c r="E29" s="68">
        <f>E19</f>
        <v>44287</v>
      </c>
      <c r="F29" s="69">
        <f>F19</f>
        <v>44317</v>
      </c>
      <c r="G29" s="69">
        <f t="shared" ref="G29:BR29" si="41">G19</f>
        <v>44348</v>
      </c>
      <c r="H29" s="69">
        <f t="shared" si="41"/>
        <v>44378</v>
      </c>
      <c r="I29" s="69">
        <f t="shared" si="41"/>
        <v>44409</v>
      </c>
      <c r="J29" s="69">
        <f t="shared" si="41"/>
        <v>44440</v>
      </c>
      <c r="K29" s="69">
        <f t="shared" si="41"/>
        <v>44470</v>
      </c>
      <c r="L29" s="69">
        <f t="shared" si="41"/>
        <v>44501</v>
      </c>
      <c r="M29" s="69">
        <f t="shared" si="41"/>
        <v>44531</v>
      </c>
      <c r="N29" s="69">
        <f t="shared" si="41"/>
        <v>44562</v>
      </c>
      <c r="O29" s="69">
        <f t="shared" si="41"/>
        <v>44593</v>
      </c>
      <c r="P29" s="69">
        <f t="shared" si="41"/>
        <v>44621</v>
      </c>
      <c r="Q29" s="69">
        <f t="shared" si="41"/>
        <v>44652</v>
      </c>
      <c r="R29" s="69">
        <f t="shared" si="41"/>
        <v>44682</v>
      </c>
      <c r="S29" s="69">
        <f t="shared" si="41"/>
        <v>44713</v>
      </c>
      <c r="T29" s="69">
        <f t="shared" si="41"/>
        <v>44743</v>
      </c>
      <c r="U29" s="69">
        <f t="shared" si="41"/>
        <v>44774</v>
      </c>
      <c r="V29" s="69">
        <f t="shared" si="41"/>
        <v>44805</v>
      </c>
      <c r="W29" s="69">
        <f t="shared" si="41"/>
        <v>44835</v>
      </c>
      <c r="X29" s="69">
        <f t="shared" si="41"/>
        <v>44866</v>
      </c>
      <c r="Y29" s="69">
        <f t="shared" si="41"/>
        <v>44896</v>
      </c>
      <c r="Z29" s="69">
        <f t="shared" si="41"/>
        <v>44927</v>
      </c>
      <c r="AA29" s="69">
        <f t="shared" si="41"/>
        <v>44958</v>
      </c>
      <c r="AB29" s="69">
        <f t="shared" si="41"/>
        <v>44986</v>
      </c>
      <c r="AC29" s="69">
        <f t="shared" si="41"/>
        <v>45017</v>
      </c>
      <c r="AD29" s="69">
        <f t="shared" si="41"/>
        <v>45047</v>
      </c>
      <c r="AE29" s="69">
        <f t="shared" si="41"/>
        <v>45078</v>
      </c>
      <c r="AF29" s="69">
        <f t="shared" si="41"/>
        <v>45108</v>
      </c>
      <c r="AG29" s="69">
        <f t="shared" si="41"/>
        <v>45139</v>
      </c>
      <c r="AH29" s="69">
        <f t="shared" si="41"/>
        <v>45170</v>
      </c>
      <c r="AI29" s="69">
        <f t="shared" si="41"/>
        <v>45200</v>
      </c>
      <c r="AJ29" s="69">
        <f t="shared" si="41"/>
        <v>45231</v>
      </c>
      <c r="AK29" s="69">
        <f t="shared" si="41"/>
        <v>45261</v>
      </c>
      <c r="AL29" s="69">
        <f t="shared" si="41"/>
        <v>45292</v>
      </c>
      <c r="AM29" s="69">
        <f t="shared" si="41"/>
        <v>45323</v>
      </c>
      <c r="AN29" s="69">
        <f t="shared" si="41"/>
        <v>45352</v>
      </c>
      <c r="AO29" s="69">
        <f t="shared" si="41"/>
        <v>45383</v>
      </c>
      <c r="AP29" s="69">
        <f t="shared" si="41"/>
        <v>45413</v>
      </c>
      <c r="AQ29" s="69">
        <f t="shared" si="41"/>
        <v>45444</v>
      </c>
      <c r="AR29" s="69">
        <f t="shared" si="41"/>
        <v>45474</v>
      </c>
      <c r="AS29" s="69">
        <f t="shared" si="41"/>
        <v>45505</v>
      </c>
      <c r="AT29" s="69">
        <f t="shared" si="41"/>
        <v>45536</v>
      </c>
      <c r="AU29" s="69">
        <f t="shared" si="41"/>
        <v>45566</v>
      </c>
      <c r="AV29" s="69">
        <f t="shared" si="41"/>
        <v>45597</v>
      </c>
      <c r="AW29" s="69">
        <f t="shared" si="41"/>
        <v>45627</v>
      </c>
      <c r="AX29" s="69">
        <f t="shared" si="41"/>
        <v>45658</v>
      </c>
      <c r="AY29" s="69">
        <f t="shared" si="41"/>
        <v>45689</v>
      </c>
      <c r="AZ29" s="69">
        <f t="shared" si="41"/>
        <v>45717</v>
      </c>
      <c r="BA29" s="69">
        <f t="shared" si="41"/>
        <v>45748</v>
      </c>
      <c r="BB29" s="69">
        <f t="shared" si="41"/>
        <v>45778</v>
      </c>
      <c r="BC29" s="69">
        <f t="shared" si="41"/>
        <v>45809</v>
      </c>
      <c r="BD29" s="69">
        <f t="shared" si="41"/>
        <v>45839</v>
      </c>
      <c r="BE29" s="69">
        <f t="shared" si="41"/>
        <v>45870</v>
      </c>
      <c r="BF29" s="69">
        <f t="shared" si="41"/>
        <v>45901</v>
      </c>
      <c r="BG29" s="69">
        <f t="shared" si="41"/>
        <v>45931</v>
      </c>
      <c r="BH29" s="69">
        <f t="shared" si="41"/>
        <v>45962</v>
      </c>
      <c r="BI29" s="69">
        <f t="shared" si="41"/>
        <v>45992</v>
      </c>
      <c r="BJ29" s="69">
        <f t="shared" si="41"/>
        <v>46023</v>
      </c>
      <c r="BK29" s="69">
        <f t="shared" si="41"/>
        <v>46054</v>
      </c>
      <c r="BL29" s="69">
        <f t="shared" si="41"/>
        <v>46082</v>
      </c>
      <c r="BM29" s="69">
        <f t="shared" si="41"/>
        <v>46113</v>
      </c>
      <c r="BN29" s="69">
        <f t="shared" si="41"/>
        <v>46143</v>
      </c>
      <c r="BO29" s="69">
        <f t="shared" si="41"/>
        <v>46174</v>
      </c>
      <c r="BP29" s="205">
        <f t="shared" si="41"/>
        <v>46204</v>
      </c>
      <c r="BQ29" s="69">
        <f t="shared" si="41"/>
        <v>46235</v>
      </c>
      <c r="BR29" s="69">
        <f t="shared" si="41"/>
        <v>46266</v>
      </c>
      <c r="BS29" s="69">
        <f t="shared" ref="BS29:ED29" si="42">BS19</f>
        <v>46296</v>
      </c>
      <c r="BT29" s="69">
        <f t="shared" si="42"/>
        <v>46327</v>
      </c>
      <c r="BU29" s="205">
        <f t="shared" si="42"/>
        <v>46357</v>
      </c>
      <c r="BV29" s="69">
        <f t="shared" si="42"/>
        <v>46388</v>
      </c>
      <c r="BW29" s="69">
        <f t="shared" si="42"/>
        <v>46419</v>
      </c>
      <c r="BX29" s="69">
        <f t="shared" si="42"/>
        <v>46447</v>
      </c>
      <c r="BY29" s="69">
        <f t="shared" si="42"/>
        <v>46478</v>
      </c>
      <c r="BZ29" s="69">
        <f t="shared" si="42"/>
        <v>46508</v>
      </c>
      <c r="CA29" s="69">
        <f t="shared" si="42"/>
        <v>46539</v>
      </c>
      <c r="CB29" s="69">
        <f t="shared" si="42"/>
        <v>46569</v>
      </c>
      <c r="CC29" s="69">
        <f t="shared" si="42"/>
        <v>46600</v>
      </c>
      <c r="CD29" s="69">
        <f t="shared" si="42"/>
        <v>46631</v>
      </c>
      <c r="CE29" s="69">
        <f t="shared" si="42"/>
        <v>46661</v>
      </c>
      <c r="CF29" s="69">
        <f t="shared" si="42"/>
        <v>46692</v>
      </c>
      <c r="CG29" s="69">
        <f t="shared" si="42"/>
        <v>46722</v>
      </c>
      <c r="CH29" s="69">
        <f t="shared" si="42"/>
        <v>46753</v>
      </c>
      <c r="CI29" s="69">
        <f t="shared" si="42"/>
        <v>46784</v>
      </c>
      <c r="CJ29" s="69">
        <f t="shared" si="42"/>
        <v>46813</v>
      </c>
      <c r="CK29" s="69">
        <f t="shared" si="42"/>
        <v>46844</v>
      </c>
      <c r="CL29" s="69">
        <f t="shared" si="42"/>
        <v>46874</v>
      </c>
      <c r="CM29" s="69">
        <f t="shared" si="42"/>
        <v>46905</v>
      </c>
      <c r="CN29" s="69">
        <f t="shared" si="42"/>
        <v>46935</v>
      </c>
      <c r="CO29" s="69">
        <f t="shared" si="42"/>
        <v>46966</v>
      </c>
      <c r="CP29" s="69">
        <f t="shared" si="42"/>
        <v>46997</v>
      </c>
      <c r="CQ29" s="69">
        <f t="shared" si="42"/>
        <v>47027</v>
      </c>
      <c r="CR29" s="69">
        <f t="shared" si="42"/>
        <v>47058</v>
      </c>
      <c r="CS29" s="69">
        <f t="shared" si="42"/>
        <v>47088</v>
      </c>
      <c r="CT29" s="69">
        <f t="shared" si="42"/>
        <v>47119</v>
      </c>
      <c r="CU29" s="69">
        <f t="shared" si="42"/>
        <v>47150</v>
      </c>
      <c r="CV29" s="69">
        <f t="shared" si="42"/>
        <v>47178</v>
      </c>
      <c r="CW29" s="69">
        <f t="shared" si="42"/>
        <v>47209</v>
      </c>
      <c r="CX29" s="69">
        <f t="shared" si="42"/>
        <v>47239</v>
      </c>
      <c r="CY29" s="69">
        <f t="shared" si="42"/>
        <v>47270</v>
      </c>
      <c r="CZ29" s="69">
        <f t="shared" si="42"/>
        <v>47300</v>
      </c>
      <c r="DA29" s="69">
        <f t="shared" si="42"/>
        <v>47331</v>
      </c>
      <c r="DB29" s="69">
        <f t="shared" si="42"/>
        <v>47362</v>
      </c>
      <c r="DC29" s="69">
        <f t="shared" si="42"/>
        <v>47392</v>
      </c>
      <c r="DD29" s="69">
        <f t="shared" si="42"/>
        <v>47423</v>
      </c>
      <c r="DE29" s="69">
        <f t="shared" si="42"/>
        <v>47453</v>
      </c>
      <c r="DF29" s="69">
        <f t="shared" si="42"/>
        <v>47484</v>
      </c>
      <c r="DG29" s="69">
        <f t="shared" si="42"/>
        <v>47515</v>
      </c>
      <c r="DH29" s="69">
        <f t="shared" si="42"/>
        <v>47543</v>
      </c>
      <c r="DI29" s="69">
        <f t="shared" si="42"/>
        <v>47574</v>
      </c>
      <c r="DJ29" s="69">
        <f t="shared" si="42"/>
        <v>47604</v>
      </c>
      <c r="DK29" s="69">
        <f t="shared" si="42"/>
        <v>47635</v>
      </c>
      <c r="DL29" s="69">
        <f t="shared" si="42"/>
        <v>47665</v>
      </c>
      <c r="DM29" s="69">
        <f t="shared" si="42"/>
        <v>47696</v>
      </c>
      <c r="DN29" s="69">
        <f t="shared" si="42"/>
        <v>47727</v>
      </c>
      <c r="DO29" s="69">
        <f t="shared" si="42"/>
        <v>47757</v>
      </c>
      <c r="DP29" s="69">
        <f t="shared" si="42"/>
        <v>47788</v>
      </c>
      <c r="DQ29" s="69">
        <f t="shared" si="42"/>
        <v>47818</v>
      </c>
      <c r="DR29" s="69">
        <f t="shared" si="42"/>
        <v>47849</v>
      </c>
      <c r="DS29" s="69">
        <f t="shared" si="42"/>
        <v>47880</v>
      </c>
      <c r="DT29" s="69">
        <f t="shared" si="42"/>
        <v>47908</v>
      </c>
      <c r="DU29" s="69">
        <f t="shared" si="42"/>
        <v>47939</v>
      </c>
      <c r="DV29" s="69">
        <f t="shared" si="42"/>
        <v>47969</v>
      </c>
      <c r="DW29" s="69">
        <f t="shared" si="42"/>
        <v>48000</v>
      </c>
      <c r="DX29" s="69">
        <f t="shared" si="42"/>
        <v>48030</v>
      </c>
      <c r="DY29" s="69">
        <f t="shared" si="42"/>
        <v>48061</v>
      </c>
      <c r="DZ29" s="69">
        <f t="shared" si="42"/>
        <v>48092</v>
      </c>
      <c r="EA29" s="69">
        <f t="shared" si="42"/>
        <v>48122</v>
      </c>
      <c r="EB29" s="69">
        <f t="shared" si="42"/>
        <v>48153</v>
      </c>
      <c r="EC29" s="69">
        <f t="shared" si="42"/>
        <v>48183</v>
      </c>
      <c r="ED29" s="69">
        <f t="shared" si="42"/>
        <v>48214</v>
      </c>
      <c r="EE29" s="69">
        <f t="shared" ref="EE29:GP29" si="43">EE19</f>
        <v>48245</v>
      </c>
      <c r="EF29" s="69">
        <f t="shared" si="43"/>
        <v>48274</v>
      </c>
      <c r="EG29" s="69">
        <f t="shared" si="43"/>
        <v>48305</v>
      </c>
      <c r="EH29" s="69">
        <f t="shared" si="43"/>
        <v>48335</v>
      </c>
      <c r="EI29" s="69">
        <f t="shared" si="43"/>
        <v>48366</v>
      </c>
      <c r="EJ29" s="69">
        <f t="shared" si="43"/>
        <v>48396</v>
      </c>
      <c r="EK29" s="69">
        <f t="shared" si="43"/>
        <v>48427</v>
      </c>
      <c r="EL29" s="69">
        <f t="shared" si="43"/>
        <v>48458</v>
      </c>
      <c r="EM29" s="69">
        <f t="shared" si="43"/>
        <v>48488</v>
      </c>
      <c r="EN29" s="69">
        <f t="shared" si="43"/>
        <v>48519</v>
      </c>
      <c r="EO29" s="69">
        <f t="shared" si="43"/>
        <v>48549</v>
      </c>
      <c r="EP29" s="69">
        <f t="shared" si="43"/>
        <v>48580</v>
      </c>
      <c r="EQ29" s="69">
        <f t="shared" si="43"/>
        <v>48611</v>
      </c>
      <c r="ER29" s="69">
        <f t="shared" si="43"/>
        <v>48639</v>
      </c>
      <c r="ES29" s="69">
        <f t="shared" si="43"/>
        <v>48670</v>
      </c>
      <c r="ET29" s="69">
        <f t="shared" si="43"/>
        <v>48700</v>
      </c>
      <c r="EU29" s="69">
        <f t="shared" si="43"/>
        <v>48731</v>
      </c>
      <c r="EV29" s="69">
        <f t="shared" si="43"/>
        <v>48761</v>
      </c>
      <c r="EW29" s="69">
        <f t="shared" si="43"/>
        <v>48792</v>
      </c>
      <c r="EX29" s="69">
        <f t="shared" si="43"/>
        <v>48823</v>
      </c>
      <c r="EY29" s="69">
        <f t="shared" si="43"/>
        <v>48853</v>
      </c>
      <c r="EZ29" s="69">
        <f t="shared" si="43"/>
        <v>48884</v>
      </c>
      <c r="FA29" s="69">
        <f t="shared" si="43"/>
        <v>48914</v>
      </c>
      <c r="FB29" s="69">
        <f t="shared" si="43"/>
        <v>48945</v>
      </c>
      <c r="FC29" s="69">
        <f t="shared" si="43"/>
        <v>48976</v>
      </c>
      <c r="FD29" s="69">
        <f t="shared" si="43"/>
        <v>49004</v>
      </c>
      <c r="FE29" s="69">
        <f t="shared" si="43"/>
        <v>49035</v>
      </c>
      <c r="FF29" s="69">
        <f t="shared" si="43"/>
        <v>49065</v>
      </c>
      <c r="FG29" s="69">
        <f t="shared" si="43"/>
        <v>49096</v>
      </c>
      <c r="FH29" s="69">
        <f t="shared" si="43"/>
        <v>49126</v>
      </c>
      <c r="FI29" s="69">
        <f t="shared" si="43"/>
        <v>49157</v>
      </c>
      <c r="FJ29" s="69">
        <f t="shared" si="43"/>
        <v>49188</v>
      </c>
      <c r="FK29" s="69">
        <f t="shared" si="43"/>
        <v>49218</v>
      </c>
      <c r="FL29" s="69">
        <f t="shared" si="43"/>
        <v>49249</v>
      </c>
      <c r="FM29" s="69">
        <f t="shared" si="43"/>
        <v>49279</v>
      </c>
      <c r="FN29" s="69">
        <f t="shared" si="43"/>
        <v>49310</v>
      </c>
      <c r="FO29" s="69">
        <f t="shared" si="43"/>
        <v>49341</v>
      </c>
      <c r="FP29" s="69">
        <f t="shared" si="43"/>
        <v>49369</v>
      </c>
      <c r="FQ29" s="69">
        <f t="shared" si="43"/>
        <v>49400</v>
      </c>
      <c r="FR29" s="69">
        <f t="shared" si="43"/>
        <v>49430</v>
      </c>
      <c r="FS29" s="69">
        <f t="shared" si="43"/>
        <v>49461</v>
      </c>
      <c r="FT29" s="69">
        <f t="shared" si="43"/>
        <v>49491</v>
      </c>
      <c r="FU29" s="69">
        <f t="shared" si="43"/>
        <v>49522</v>
      </c>
      <c r="FV29" s="69">
        <f t="shared" si="43"/>
        <v>49553</v>
      </c>
      <c r="FW29" s="69">
        <f t="shared" si="43"/>
        <v>49583</v>
      </c>
      <c r="FX29" s="69">
        <f t="shared" si="43"/>
        <v>49614</v>
      </c>
      <c r="FY29" s="69">
        <f t="shared" si="43"/>
        <v>49644</v>
      </c>
      <c r="FZ29" s="69">
        <f t="shared" si="43"/>
        <v>49675</v>
      </c>
      <c r="GA29" s="69">
        <f t="shared" si="43"/>
        <v>49706</v>
      </c>
      <c r="GB29" s="69">
        <f t="shared" si="43"/>
        <v>49735</v>
      </c>
      <c r="GC29" s="69">
        <f t="shared" si="43"/>
        <v>49766</v>
      </c>
      <c r="GD29" s="69">
        <f t="shared" si="43"/>
        <v>49796</v>
      </c>
      <c r="GE29" s="69">
        <f t="shared" si="43"/>
        <v>49827</v>
      </c>
      <c r="GF29" s="69">
        <f t="shared" si="43"/>
        <v>49857</v>
      </c>
      <c r="GG29" s="69">
        <f t="shared" si="43"/>
        <v>49888</v>
      </c>
      <c r="GH29" s="69">
        <f t="shared" si="43"/>
        <v>49919</v>
      </c>
      <c r="GI29" s="69">
        <f t="shared" si="43"/>
        <v>49949</v>
      </c>
      <c r="GJ29" s="69">
        <f t="shared" si="43"/>
        <v>49980</v>
      </c>
      <c r="GK29" s="69">
        <f t="shared" si="43"/>
        <v>50010</v>
      </c>
      <c r="GL29" s="69">
        <f t="shared" si="43"/>
        <v>50041</v>
      </c>
      <c r="GM29" s="69">
        <f t="shared" si="43"/>
        <v>50072</v>
      </c>
      <c r="GN29" s="69">
        <f t="shared" si="43"/>
        <v>50100</v>
      </c>
      <c r="GO29" s="69">
        <f t="shared" si="43"/>
        <v>50131</v>
      </c>
      <c r="GP29" s="69">
        <f t="shared" si="43"/>
        <v>50161</v>
      </c>
      <c r="GQ29" s="69">
        <f t="shared" ref="GQ29:JB29" si="44">GQ19</f>
        <v>50192</v>
      </c>
      <c r="GR29" s="69">
        <f t="shared" si="44"/>
        <v>50222</v>
      </c>
      <c r="GS29" s="69">
        <f t="shared" si="44"/>
        <v>50253</v>
      </c>
      <c r="GT29" s="69">
        <f t="shared" si="44"/>
        <v>50284</v>
      </c>
      <c r="GU29" s="69">
        <f t="shared" si="44"/>
        <v>50314</v>
      </c>
      <c r="GV29" s="69">
        <f t="shared" si="44"/>
        <v>50345</v>
      </c>
      <c r="GW29" s="69">
        <f t="shared" si="44"/>
        <v>50375</v>
      </c>
      <c r="GX29" s="69">
        <f t="shared" si="44"/>
        <v>50406</v>
      </c>
      <c r="GY29" s="69">
        <f t="shared" si="44"/>
        <v>50437</v>
      </c>
      <c r="GZ29" s="69">
        <f t="shared" si="44"/>
        <v>50465</v>
      </c>
      <c r="HA29" s="69">
        <f t="shared" si="44"/>
        <v>50496</v>
      </c>
      <c r="HB29" s="69">
        <f t="shared" si="44"/>
        <v>50526</v>
      </c>
      <c r="HC29" s="69">
        <f t="shared" si="44"/>
        <v>50557</v>
      </c>
      <c r="HD29" s="69">
        <f t="shared" si="44"/>
        <v>50587</v>
      </c>
      <c r="HE29" s="69">
        <f t="shared" si="44"/>
        <v>50618</v>
      </c>
      <c r="HF29" s="69">
        <f t="shared" si="44"/>
        <v>50649</v>
      </c>
      <c r="HG29" s="69">
        <f t="shared" si="44"/>
        <v>50679</v>
      </c>
      <c r="HH29" s="69">
        <f t="shared" si="44"/>
        <v>50710</v>
      </c>
      <c r="HI29" s="69">
        <f t="shared" si="44"/>
        <v>50740</v>
      </c>
      <c r="HJ29" s="69">
        <f t="shared" si="44"/>
        <v>50771</v>
      </c>
      <c r="HK29" s="69">
        <f t="shared" si="44"/>
        <v>50802</v>
      </c>
      <c r="HL29" s="69">
        <f t="shared" si="44"/>
        <v>50830</v>
      </c>
      <c r="HM29" s="69">
        <f t="shared" si="44"/>
        <v>50861</v>
      </c>
      <c r="HN29" s="69">
        <f t="shared" si="44"/>
        <v>50891</v>
      </c>
      <c r="HO29" s="69">
        <f t="shared" si="44"/>
        <v>50922</v>
      </c>
      <c r="HP29" s="69">
        <f t="shared" si="44"/>
        <v>50952</v>
      </c>
      <c r="HQ29" s="69">
        <f t="shared" si="44"/>
        <v>50983</v>
      </c>
      <c r="HR29" s="69">
        <f t="shared" si="44"/>
        <v>51014</v>
      </c>
      <c r="HS29" s="69">
        <f t="shared" si="44"/>
        <v>51044</v>
      </c>
      <c r="HT29" s="69">
        <f t="shared" si="44"/>
        <v>51075</v>
      </c>
      <c r="HU29" s="69">
        <f t="shared" si="44"/>
        <v>51105</v>
      </c>
      <c r="HV29" s="69">
        <f t="shared" si="44"/>
        <v>51136</v>
      </c>
      <c r="HW29" s="69">
        <f t="shared" si="44"/>
        <v>51167</v>
      </c>
      <c r="HX29" s="69">
        <f t="shared" si="44"/>
        <v>51196</v>
      </c>
      <c r="HY29" s="69">
        <f t="shared" si="44"/>
        <v>51227</v>
      </c>
      <c r="HZ29" s="69">
        <f t="shared" si="44"/>
        <v>51257</v>
      </c>
      <c r="IA29" s="69">
        <f t="shared" si="44"/>
        <v>51288</v>
      </c>
      <c r="IB29" s="69">
        <f t="shared" si="44"/>
        <v>51318</v>
      </c>
      <c r="IC29" s="69">
        <f t="shared" si="44"/>
        <v>51349</v>
      </c>
      <c r="ID29" s="69">
        <f t="shared" si="44"/>
        <v>51380</v>
      </c>
      <c r="IE29" s="69">
        <f t="shared" si="44"/>
        <v>51410</v>
      </c>
      <c r="IF29" s="69">
        <f t="shared" si="44"/>
        <v>51441</v>
      </c>
      <c r="IG29" s="69">
        <f t="shared" si="44"/>
        <v>51471</v>
      </c>
      <c r="IH29" s="69">
        <f t="shared" si="44"/>
        <v>51502</v>
      </c>
      <c r="II29" s="69">
        <f t="shared" si="44"/>
        <v>51533</v>
      </c>
      <c r="IJ29" s="69">
        <f t="shared" si="44"/>
        <v>51561</v>
      </c>
      <c r="IK29" s="69">
        <f t="shared" si="44"/>
        <v>51592</v>
      </c>
      <c r="IL29" s="69">
        <f t="shared" si="44"/>
        <v>51622</v>
      </c>
      <c r="IM29" s="69">
        <f t="shared" si="44"/>
        <v>51653</v>
      </c>
      <c r="IN29" s="69">
        <f t="shared" si="44"/>
        <v>51683</v>
      </c>
      <c r="IO29" s="69">
        <f t="shared" si="44"/>
        <v>51714</v>
      </c>
      <c r="IP29" s="69">
        <f t="shared" si="44"/>
        <v>51745</v>
      </c>
      <c r="IQ29" s="69">
        <f t="shared" si="44"/>
        <v>51775</v>
      </c>
      <c r="IR29" s="69">
        <f t="shared" si="44"/>
        <v>51806</v>
      </c>
      <c r="IS29" s="69">
        <f t="shared" si="44"/>
        <v>51836</v>
      </c>
      <c r="IT29" s="69">
        <f t="shared" si="44"/>
        <v>51867</v>
      </c>
      <c r="IU29" s="69">
        <f t="shared" si="44"/>
        <v>51898</v>
      </c>
      <c r="IV29" s="69">
        <f t="shared" si="44"/>
        <v>51926</v>
      </c>
      <c r="IW29" s="69">
        <f t="shared" si="44"/>
        <v>51957</v>
      </c>
      <c r="IX29" s="69">
        <f t="shared" si="44"/>
        <v>51987</v>
      </c>
      <c r="IY29" s="69">
        <f t="shared" si="44"/>
        <v>52018</v>
      </c>
      <c r="IZ29" s="69">
        <f t="shared" si="44"/>
        <v>52048</v>
      </c>
      <c r="JA29" s="69">
        <f t="shared" si="44"/>
        <v>52079</v>
      </c>
      <c r="JB29" s="69">
        <f t="shared" si="44"/>
        <v>52110</v>
      </c>
      <c r="JC29" s="69">
        <f t="shared" ref="JC29:KG29" si="45">JC19</f>
        <v>52140</v>
      </c>
      <c r="JD29" s="69">
        <f t="shared" si="45"/>
        <v>52171</v>
      </c>
      <c r="JE29" s="69">
        <f t="shared" si="45"/>
        <v>52201</v>
      </c>
      <c r="JF29" s="69">
        <f t="shared" si="45"/>
        <v>52232</v>
      </c>
      <c r="JG29" s="69">
        <f t="shared" si="45"/>
        <v>52263</v>
      </c>
      <c r="JH29" s="69">
        <f t="shared" si="45"/>
        <v>52291</v>
      </c>
      <c r="JI29" s="69">
        <f t="shared" si="45"/>
        <v>52322</v>
      </c>
      <c r="JJ29" s="69">
        <f t="shared" si="45"/>
        <v>52352</v>
      </c>
      <c r="JK29" s="69">
        <f t="shared" si="45"/>
        <v>52383</v>
      </c>
      <c r="JL29" s="69">
        <f t="shared" si="45"/>
        <v>52413</v>
      </c>
      <c r="JM29" s="69">
        <f t="shared" si="45"/>
        <v>52444</v>
      </c>
      <c r="JN29" s="69">
        <f t="shared" si="45"/>
        <v>52475</v>
      </c>
      <c r="JO29" s="69">
        <f t="shared" si="45"/>
        <v>52505</v>
      </c>
      <c r="JP29" s="69">
        <f t="shared" si="45"/>
        <v>52536</v>
      </c>
      <c r="JQ29" s="69">
        <f t="shared" si="45"/>
        <v>52566</v>
      </c>
      <c r="JR29" s="69">
        <f t="shared" si="45"/>
        <v>52597</v>
      </c>
      <c r="JS29" s="69">
        <f t="shared" si="45"/>
        <v>52628</v>
      </c>
      <c r="JT29" s="69">
        <f t="shared" si="45"/>
        <v>52657</v>
      </c>
      <c r="JU29" s="69">
        <f t="shared" si="45"/>
        <v>52688</v>
      </c>
      <c r="JV29" s="69">
        <f t="shared" si="45"/>
        <v>52718</v>
      </c>
      <c r="JW29" s="69">
        <f t="shared" si="45"/>
        <v>52749</v>
      </c>
      <c r="JX29" s="69">
        <f t="shared" si="45"/>
        <v>52779</v>
      </c>
      <c r="JY29" s="69">
        <f t="shared" si="45"/>
        <v>52810</v>
      </c>
      <c r="JZ29" s="69">
        <f t="shared" si="45"/>
        <v>52841</v>
      </c>
      <c r="KA29" s="69">
        <f t="shared" si="45"/>
        <v>52871</v>
      </c>
      <c r="KB29" s="69">
        <f t="shared" si="45"/>
        <v>52902</v>
      </c>
      <c r="KC29" s="69">
        <f t="shared" si="45"/>
        <v>52932</v>
      </c>
      <c r="KD29" s="69">
        <f t="shared" si="45"/>
        <v>52963</v>
      </c>
      <c r="KE29" s="69">
        <f t="shared" si="45"/>
        <v>52994</v>
      </c>
      <c r="KF29" s="69">
        <f t="shared" si="45"/>
        <v>53022</v>
      </c>
      <c r="KG29" s="70">
        <f t="shared" si="45"/>
        <v>53053</v>
      </c>
    </row>
    <row r="30" spans="1:365" s="1" customFormat="1" outlineLevel="1">
      <c r="B30" s="489" t="s">
        <v>147</v>
      </c>
      <c r="C30" s="57" t="s">
        <v>712</v>
      </c>
      <c r="D30" s="44">
        <f t="shared" ref="D30:D36" si="46">BP30</f>
        <v>10000</v>
      </c>
      <c r="E30" s="33">
        <f>E3</f>
        <v>0</v>
      </c>
      <c r="F30" s="34">
        <f>F3</f>
        <v>8500</v>
      </c>
      <c r="G30" s="34">
        <f>G3</f>
        <v>8500</v>
      </c>
      <c r="H30" s="34">
        <f t="shared" ref="H30:BS30" si="47">H3</f>
        <v>8500</v>
      </c>
      <c r="I30" s="34">
        <f t="shared" si="47"/>
        <v>8500</v>
      </c>
      <c r="J30" s="34">
        <f t="shared" si="47"/>
        <v>10751.163884258711</v>
      </c>
      <c r="K30" s="34">
        <f t="shared" si="47"/>
        <v>8500</v>
      </c>
      <c r="L30" s="34">
        <f t="shared" si="47"/>
        <v>8500</v>
      </c>
      <c r="M30" s="34">
        <f t="shared" si="47"/>
        <v>8500</v>
      </c>
      <c r="N30" s="34">
        <f t="shared" si="47"/>
        <v>10005.88959615515</v>
      </c>
      <c r="O30" s="34">
        <f t="shared" si="47"/>
        <v>12526.97580907</v>
      </c>
      <c r="P30" s="34">
        <f t="shared" si="47"/>
        <v>8601.3700639599992</v>
      </c>
      <c r="Q30" s="34">
        <f t="shared" si="47"/>
        <v>10205.007328850001</v>
      </c>
      <c r="R30" s="34">
        <f t="shared" si="47"/>
        <v>8734.0355149999996</v>
      </c>
      <c r="S30" s="34">
        <f t="shared" si="47"/>
        <v>8826.1720000000005</v>
      </c>
      <c r="T30" s="34">
        <f t="shared" si="47"/>
        <v>9765.5400000000009</v>
      </c>
      <c r="U30" s="34">
        <f t="shared" si="47"/>
        <v>8858.5438720599996</v>
      </c>
      <c r="V30" s="34">
        <f t="shared" si="47"/>
        <v>10828.6759</v>
      </c>
      <c r="W30" s="34">
        <f t="shared" si="47"/>
        <v>9596.4971000000005</v>
      </c>
      <c r="X30" s="34">
        <f t="shared" si="47"/>
        <v>10400.82168979</v>
      </c>
      <c r="Y30" s="34">
        <f t="shared" si="47"/>
        <v>10433.328100000001</v>
      </c>
      <c r="Z30" s="34">
        <f t="shared" si="47"/>
        <v>9892.4411</v>
      </c>
      <c r="AA30" s="34">
        <f t="shared" si="47"/>
        <v>9445.093499999999</v>
      </c>
      <c r="AB30" s="34">
        <f t="shared" si="47"/>
        <v>8500</v>
      </c>
      <c r="AC30" s="34">
        <f t="shared" si="47"/>
        <v>10027.7327</v>
      </c>
      <c r="AD30" s="34">
        <f t="shared" si="47"/>
        <v>10515.2047</v>
      </c>
      <c r="AE30" s="34">
        <f t="shared" si="47"/>
        <v>11507.7093</v>
      </c>
      <c r="AF30" s="34">
        <f t="shared" si="47"/>
        <v>10268.23327879</v>
      </c>
      <c r="AG30" s="34">
        <f t="shared" si="47"/>
        <v>10103.678922340001</v>
      </c>
      <c r="AH30" s="34">
        <f t="shared" si="47"/>
        <v>8500</v>
      </c>
      <c r="AI30" s="34">
        <f t="shared" si="47"/>
        <v>12238</v>
      </c>
      <c r="AJ30" s="34">
        <f t="shared" si="47"/>
        <v>11135.431</v>
      </c>
      <c r="AK30" s="34">
        <f t="shared" si="47"/>
        <v>8500</v>
      </c>
      <c r="AL30" s="34">
        <f t="shared" si="47"/>
        <v>8500</v>
      </c>
      <c r="AM30" s="34">
        <f t="shared" si="47"/>
        <v>8500</v>
      </c>
      <c r="AN30" s="34">
        <f t="shared" si="47"/>
        <v>8500</v>
      </c>
      <c r="AO30" s="34">
        <f t="shared" si="47"/>
        <v>8500</v>
      </c>
      <c r="AP30" s="34">
        <f t="shared" si="47"/>
        <v>8500</v>
      </c>
      <c r="AQ30" s="34">
        <f t="shared" si="47"/>
        <v>8500</v>
      </c>
      <c r="AR30" s="34">
        <f t="shared" si="47"/>
        <v>8500</v>
      </c>
      <c r="AS30" s="34">
        <f t="shared" si="47"/>
        <v>8500</v>
      </c>
      <c r="AT30" s="34">
        <f t="shared" si="47"/>
        <v>8500</v>
      </c>
      <c r="AU30" s="34">
        <f t="shared" si="47"/>
        <v>8500</v>
      </c>
      <c r="AV30" s="34">
        <f t="shared" si="47"/>
        <v>8500</v>
      </c>
      <c r="AW30" s="34">
        <f t="shared" si="47"/>
        <v>8500</v>
      </c>
      <c r="AX30" s="34">
        <f t="shared" si="47"/>
        <v>8500</v>
      </c>
      <c r="AY30" s="34">
        <f t="shared" si="47"/>
        <v>11374</v>
      </c>
      <c r="AZ30" s="34">
        <f t="shared" si="47"/>
        <v>10808</v>
      </c>
      <c r="BA30" s="34">
        <f t="shared" si="47"/>
        <v>10100</v>
      </c>
      <c r="BB30" s="34">
        <f t="shared" si="47"/>
        <v>10100</v>
      </c>
      <c r="BC30" s="34">
        <f t="shared" si="47"/>
        <v>10100</v>
      </c>
      <c r="BD30" s="34">
        <f t="shared" si="47"/>
        <v>10100</v>
      </c>
      <c r="BE30" s="34">
        <f t="shared" si="47"/>
        <v>10100</v>
      </c>
      <c r="BF30" s="34">
        <f t="shared" si="47"/>
        <v>10000</v>
      </c>
      <c r="BG30" s="34">
        <f t="shared" si="47"/>
        <v>10000</v>
      </c>
      <c r="BH30" s="34">
        <f t="shared" si="47"/>
        <v>10000</v>
      </c>
      <c r="BI30" s="34">
        <f t="shared" si="47"/>
        <v>13738</v>
      </c>
      <c r="BJ30" s="34">
        <f t="shared" si="47"/>
        <v>10000</v>
      </c>
      <c r="BK30" s="34">
        <f t="shared" si="47"/>
        <v>10000</v>
      </c>
      <c r="BL30" s="34">
        <f t="shared" si="47"/>
        <v>10000</v>
      </c>
      <c r="BM30" s="34">
        <f t="shared" si="47"/>
        <v>10000</v>
      </c>
      <c r="BN30" s="34">
        <f t="shared" si="47"/>
        <v>10000</v>
      </c>
      <c r="BO30" s="34">
        <f t="shared" si="47"/>
        <v>10000</v>
      </c>
      <c r="BP30" s="206">
        <f t="shared" si="47"/>
        <v>10000</v>
      </c>
      <c r="BQ30" s="34">
        <f t="shared" si="47"/>
        <v>10000</v>
      </c>
      <c r="BR30" s="34">
        <f t="shared" si="47"/>
        <v>10000</v>
      </c>
      <c r="BS30" s="34">
        <f t="shared" si="47"/>
        <v>10000</v>
      </c>
      <c r="BT30" s="34">
        <f t="shared" ref="BT30:EE30" si="48">BT3</f>
        <v>10000</v>
      </c>
      <c r="BU30" s="206">
        <f t="shared" si="48"/>
        <v>13738</v>
      </c>
      <c r="BV30" s="34">
        <f t="shared" si="48"/>
        <v>10000</v>
      </c>
      <c r="BW30" s="34">
        <f t="shared" si="48"/>
        <v>10000</v>
      </c>
      <c r="BX30" s="34">
        <f t="shared" si="48"/>
        <v>10000</v>
      </c>
      <c r="BY30" s="34">
        <f t="shared" si="48"/>
        <v>10000</v>
      </c>
      <c r="BZ30" s="34">
        <f t="shared" si="48"/>
        <v>8930</v>
      </c>
      <c r="CA30" s="34">
        <f t="shared" si="48"/>
        <v>8930</v>
      </c>
      <c r="CB30" s="34">
        <f t="shared" si="48"/>
        <v>8930</v>
      </c>
      <c r="CC30" s="34">
        <f t="shared" si="48"/>
        <v>8930</v>
      </c>
      <c r="CD30" s="34">
        <f t="shared" si="48"/>
        <v>8930</v>
      </c>
      <c r="CE30" s="34">
        <f t="shared" si="48"/>
        <v>8930</v>
      </c>
      <c r="CF30" s="34">
        <f t="shared" si="48"/>
        <v>8930</v>
      </c>
      <c r="CG30" s="34">
        <f t="shared" si="48"/>
        <v>12668</v>
      </c>
      <c r="CH30" s="34">
        <f t="shared" si="48"/>
        <v>8930</v>
      </c>
      <c r="CI30" s="34">
        <f t="shared" si="48"/>
        <v>8930</v>
      </c>
      <c r="CJ30" s="34">
        <f t="shared" si="48"/>
        <v>8930</v>
      </c>
      <c r="CK30" s="34">
        <f t="shared" si="48"/>
        <v>8930</v>
      </c>
      <c r="CL30" s="34">
        <f t="shared" si="48"/>
        <v>11500</v>
      </c>
      <c r="CM30" s="34">
        <f t="shared" si="48"/>
        <v>11500</v>
      </c>
      <c r="CN30" s="34">
        <f t="shared" si="48"/>
        <v>11500</v>
      </c>
      <c r="CO30" s="34">
        <f t="shared" si="48"/>
        <v>11500</v>
      </c>
      <c r="CP30" s="34">
        <f t="shared" si="48"/>
        <v>11500</v>
      </c>
      <c r="CQ30" s="34">
        <f t="shared" si="48"/>
        <v>11500</v>
      </c>
      <c r="CR30" s="34">
        <f t="shared" si="48"/>
        <v>11500</v>
      </c>
      <c r="CS30" s="34">
        <f t="shared" si="48"/>
        <v>15238</v>
      </c>
      <c r="CT30" s="34">
        <f t="shared" si="48"/>
        <v>11500</v>
      </c>
      <c r="CU30" s="34">
        <f t="shared" si="48"/>
        <v>11500</v>
      </c>
      <c r="CV30" s="34">
        <f t="shared" si="48"/>
        <v>11500</v>
      </c>
      <c r="CW30" s="34">
        <f t="shared" si="48"/>
        <v>11500</v>
      </c>
      <c r="CX30" s="34">
        <f t="shared" si="48"/>
        <v>11500</v>
      </c>
      <c r="CY30" s="34">
        <f t="shared" si="48"/>
        <v>11500</v>
      </c>
      <c r="CZ30" s="34">
        <f t="shared" si="48"/>
        <v>11500</v>
      </c>
      <c r="DA30" s="34">
        <f t="shared" si="48"/>
        <v>11500</v>
      </c>
      <c r="DB30" s="34">
        <f t="shared" si="48"/>
        <v>11500</v>
      </c>
      <c r="DC30" s="34">
        <f t="shared" si="48"/>
        <v>11500</v>
      </c>
      <c r="DD30" s="34">
        <f t="shared" si="48"/>
        <v>11500</v>
      </c>
      <c r="DE30" s="34">
        <f t="shared" si="48"/>
        <v>15238</v>
      </c>
      <c r="DF30" s="34">
        <f t="shared" si="48"/>
        <v>11500</v>
      </c>
      <c r="DG30" s="34">
        <f t="shared" si="48"/>
        <v>11500</v>
      </c>
      <c r="DH30" s="34">
        <f t="shared" si="48"/>
        <v>11500</v>
      </c>
      <c r="DI30" s="34">
        <f t="shared" si="48"/>
        <v>11500</v>
      </c>
      <c r="DJ30" s="34">
        <f t="shared" si="48"/>
        <v>11500</v>
      </c>
      <c r="DK30" s="34">
        <f t="shared" si="48"/>
        <v>11500</v>
      </c>
      <c r="DL30" s="34">
        <f t="shared" si="48"/>
        <v>11500</v>
      </c>
      <c r="DM30" s="34">
        <f t="shared" si="48"/>
        <v>11500</v>
      </c>
      <c r="DN30" s="34">
        <f t="shared" si="48"/>
        <v>11500</v>
      </c>
      <c r="DO30" s="34">
        <f t="shared" si="48"/>
        <v>11500</v>
      </c>
      <c r="DP30" s="34">
        <f t="shared" si="48"/>
        <v>11500</v>
      </c>
      <c r="DQ30" s="34">
        <f t="shared" si="48"/>
        <v>15238</v>
      </c>
      <c r="DR30" s="34">
        <f t="shared" si="48"/>
        <v>11500</v>
      </c>
      <c r="DS30" s="34">
        <f t="shared" si="48"/>
        <v>11500</v>
      </c>
      <c r="DT30" s="34">
        <f t="shared" si="48"/>
        <v>11500</v>
      </c>
      <c r="DU30" s="34">
        <f t="shared" si="48"/>
        <v>11500</v>
      </c>
      <c r="DV30" s="34">
        <f t="shared" si="48"/>
        <v>11500</v>
      </c>
      <c r="DW30" s="34">
        <f t="shared" si="48"/>
        <v>11500</v>
      </c>
      <c r="DX30" s="34">
        <f t="shared" si="48"/>
        <v>11500</v>
      </c>
      <c r="DY30" s="34">
        <f t="shared" si="48"/>
        <v>11500</v>
      </c>
      <c r="DZ30" s="34">
        <f t="shared" si="48"/>
        <v>11500</v>
      </c>
      <c r="EA30" s="34">
        <f t="shared" si="48"/>
        <v>11500</v>
      </c>
      <c r="EB30" s="34">
        <f t="shared" si="48"/>
        <v>11500</v>
      </c>
      <c r="EC30" s="34">
        <f t="shared" si="48"/>
        <v>15238</v>
      </c>
      <c r="ED30" s="34">
        <f t="shared" si="48"/>
        <v>11500</v>
      </c>
      <c r="EE30" s="34">
        <f t="shared" si="48"/>
        <v>11500</v>
      </c>
      <c r="EF30" s="34">
        <f t="shared" ref="EF30:GQ30" si="49">EF3</f>
        <v>11500</v>
      </c>
      <c r="EG30" s="34">
        <f t="shared" si="49"/>
        <v>11500</v>
      </c>
      <c r="EH30" s="34">
        <f t="shared" si="49"/>
        <v>11500</v>
      </c>
      <c r="EI30" s="34">
        <f t="shared" si="49"/>
        <v>11500</v>
      </c>
      <c r="EJ30" s="34">
        <f t="shared" si="49"/>
        <v>11500</v>
      </c>
      <c r="EK30" s="34">
        <f t="shared" si="49"/>
        <v>11500</v>
      </c>
      <c r="EL30" s="34">
        <f t="shared" si="49"/>
        <v>11500</v>
      </c>
      <c r="EM30" s="34">
        <f t="shared" si="49"/>
        <v>11500</v>
      </c>
      <c r="EN30" s="34">
        <f t="shared" si="49"/>
        <v>11500</v>
      </c>
      <c r="EO30" s="34">
        <f t="shared" si="49"/>
        <v>15238</v>
      </c>
      <c r="EP30" s="34">
        <f t="shared" si="49"/>
        <v>11500</v>
      </c>
      <c r="EQ30" s="34">
        <f t="shared" si="49"/>
        <v>11500</v>
      </c>
      <c r="ER30" s="34">
        <f t="shared" si="49"/>
        <v>11500</v>
      </c>
      <c r="ES30" s="34">
        <f t="shared" si="49"/>
        <v>11500</v>
      </c>
      <c r="ET30" s="34">
        <f t="shared" si="49"/>
        <v>11500</v>
      </c>
      <c r="EU30" s="34">
        <f t="shared" si="49"/>
        <v>11500</v>
      </c>
      <c r="EV30" s="34">
        <f t="shared" si="49"/>
        <v>11500</v>
      </c>
      <c r="EW30" s="34">
        <f t="shared" si="49"/>
        <v>11500</v>
      </c>
      <c r="EX30" s="34">
        <f t="shared" si="49"/>
        <v>11500</v>
      </c>
      <c r="EY30" s="34">
        <f t="shared" si="49"/>
        <v>11500</v>
      </c>
      <c r="EZ30" s="34">
        <f t="shared" si="49"/>
        <v>11500</v>
      </c>
      <c r="FA30" s="34">
        <f t="shared" si="49"/>
        <v>15238</v>
      </c>
      <c r="FB30" s="34">
        <f t="shared" si="49"/>
        <v>11500</v>
      </c>
      <c r="FC30" s="34">
        <f t="shared" si="49"/>
        <v>11500</v>
      </c>
      <c r="FD30" s="34">
        <f t="shared" si="49"/>
        <v>11500</v>
      </c>
      <c r="FE30" s="34">
        <f t="shared" si="49"/>
        <v>11500</v>
      </c>
      <c r="FF30" s="34">
        <f t="shared" si="49"/>
        <v>10000</v>
      </c>
      <c r="FG30" s="34">
        <f t="shared" si="49"/>
        <v>10000</v>
      </c>
      <c r="FH30" s="34">
        <f t="shared" si="49"/>
        <v>10000</v>
      </c>
      <c r="FI30" s="34">
        <f t="shared" si="49"/>
        <v>10000</v>
      </c>
      <c r="FJ30" s="34">
        <f t="shared" si="49"/>
        <v>10000</v>
      </c>
      <c r="FK30" s="34">
        <f t="shared" si="49"/>
        <v>10000</v>
      </c>
      <c r="FL30" s="34">
        <f t="shared" si="49"/>
        <v>10000</v>
      </c>
      <c r="FM30" s="34">
        <f t="shared" si="49"/>
        <v>13738</v>
      </c>
      <c r="FN30" s="34">
        <f t="shared" si="49"/>
        <v>10000</v>
      </c>
      <c r="FO30" s="34">
        <f t="shared" si="49"/>
        <v>10000</v>
      </c>
      <c r="FP30" s="34">
        <f t="shared" si="49"/>
        <v>10000</v>
      </c>
      <c r="FQ30" s="34">
        <f t="shared" si="49"/>
        <v>10000</v>
      </c>
      <c r="FR30" s="34">
        <f t="shared" si="49"/>
        <v>10000</v>
      </c>
      <c r="FS30" s="34">
        <f t="shared" si="49"/>
        <v>10000</v>
      </c>
      <c r="FT30" s="34">
        <f t="shared" si="49"/>
        <v>10000</v>
      </c>
      <c r="FU30" s="34">
        <f t="shared" si="49"/>
        <v>10000</v>
      </c>
      <c r="FV30" s="34">
        <f t="shared" si="49"/>
        <v>10000</v>
      </c>
      <c r="FW30" s="34">
        <f t="shared" si="49"/>
        <v>10000</v>
      </c>
      <c r="FX30" s="34">
        <f t="shared" si="49"/>
        <v>10000</v>
      </c>
      <c r="FY30" s="34">
        <f t="shared" si="49"/>
        <v>13738</v>
      </c>
      <c r="FZ30" s="34">
        <f t="shared" si="49"/>
        <v>10000</v>
      </c>
      <c r="GA30" s="34">
        <f t="shared" si="49"/>
        <v>10000</v>
      </c>
      <c r="GB30" s="34">
        <f t="shared" si="49"/>
        <v>10000</v>
      </c>
      <c r="GC30" s="34">
        <f t="shared" si="49"/>
        <v>10000</v>
      </c>
      <c r="GD30" s="34">
        <f t="shared" si="49"/>
        <v>10000</v>
      </c>
      <c r="GE30" s="34">
        <f t="shared" si="49"/>
        <v>10000</v>
      </c>
      <c r="GF30" s="34">
        <f t="shared" si="49"/>
        <v>10000</v>
      </c>
      <c r="GG30" s="34">
        <f t="shared" si="49"/>
        <v>10000</v>
      </c>
      <c r="GH30" s="34">
        <f t="shared" si="49"/>
        <v>10000</v>
      </c>
      <c r="GI30" s="34">
        <f t="shared" si="49"/>
        <v>10000</v>
      </c>
      <c r="GJ30" s="34">
        <f t="shared" si="49"/>
        <v>10000</v>
      </c>
      <c r="GK30" s="34">
        <f t="shared" si="49"/>
        <v>13738</v>
      </c>
      <c r="GL30" s="34">
        <f t="shared" si="49"/>
        <v>10000</v>
      </c>
      <c r="GM30" s="34">
        <f t="shared" si="49"/>
        <v>10000</v>
      </c>
      <c r="GN30" s="34">
        <f t="shared" si="49"/>
        <v>10000</v>
      </c>
      <c r="GO30" s="34">
        <f t="shared" si="49"/>
        <v>10000</v>
      </c>
      <c r="GP30" s="34">
        <f t="shared" si="49"/>
        <v>10000</v>
      </c>
      <c r="GQ30" s="34">
        <f t="shared" si="49"/>
        <v>10000</v>
      </c>
      <c r="GR30" s="34">
        <f t="shared" ref="GR30:JC30" si="50">GR3</f>
        <v>10000</v>
      </c>
      <c r="GS30" s="34">
        <f t="shared" si="50"/>
        <v>10000</v>
      </c>
      <c r="GT30" s="34">
        <f t="shared" si="50"/>
        <v>10000</v>
      </c>
      <c r="GU30" s="34">
        <f t="shared" si="50"/>
        <v>10000</v>
      </c>
      <c r="GV30" s="34">
        <f t="shared" si="50"/>
        <v>10000</v>
      </c>
      <c r="GW30" s="34">
        <f t="shared" si="50"/>
        <v>13738</v>
      </c>
      <c r="GX30" s="34">
        <f t="shared" si="50"/>
        <v>10000</v>
      </c>
      <c r="GY30" s="34">
        <f t="shared" si="50"/>
        <v>10000</v>
      </c>
      <c r="GZ30" s="34">
        <f t="shared" si="50"/>
        <v>10000</v>
      </c>
      <c r="HA30" s="34">
        <f t="shared" si="50"/>
        <v>10000</v>
      </c>
      <c r="HB30" s="34">
        <f t="shared" si="50"/>
        <v>10000</v>
      </c>
      <c r="HC30" s="34">
        <f t="shared" si="50"/>
        <v>10000</v>
      </c>
      <c r="HD30" s="34">
        <f t="shared" si="50"/>
        <v>10000</v>
      </c>
      <c r="HE30" s="34">
        <f t="shared" si="50"/>
        <v>10000</v>
      </c>
      <c r="HF30" s="34">
        <f t="shared" si="50"/>
        <v>10000</v>
      </c>
      <c r="HG30" s="34">
        <f t="shared" si="50"/>
        <v>10000</v>
      </c>
      <c r="HH30" s="34">
        <f t="shared" si="50"/>
        <v>10000</v>
      </c>
      <c r="HI30" s="34">
        <f t="shared" si="50"/>
        <v>13738</v>
      </c>
      <c r="HJ30" s="34">
        <f t="shared" si="50"/>
        <v>10000</v>
      </c>
      <c r="HK30" s="34">
        <f t="shared" si="50"/>
        <v>10000</v>
      </c>
      <c r="HL30" s="34">
        <f t="shared" si="50"/>
        <v>10000</v>
      </c>
      <c r="HM30" s="34">
        <f t="shared" si="50"/>
        <v>10000</v>
      </c>
      <c r="HN30" s="34">
        <f t="shared" si="50"/>
        <v>10000</v>
      </c>
      <c r="HO30" s="34">
        <f t="shared" si="50"/>
        <v>10000</v>
      </c>
      <c r="HP30" s="34">
        <f t="shared" si="50"/>
        <v>10000</v>
      </c>
      <c r="HQ30" s="34">
        <f t="shared" si="50"/>
        <v>10000</v>
      </c>
      <c r="HR30" s="34">
        <f t="shared" si="50"/>
        <v>10000</v>
      </c>
      <c r="HS30" s="34">
        <f t="shared" si="50"/>
        <v>10000</v>
      </c>
      <c r="HT30" s="34">
        <f t="shared" si="50"/>
        <v>10000</v>
      </c>
      <c r="HU30" s="34">
        <f t="shared" si="50"/>
        <v>13738</v>
      </c>
      <c r="HV30" s="34">
        <f t="shared" si="50"/>
        <v>10000</v>
      </c>
      <c r="HW30" s="34">
        <f t="shared" si="50"/>
        <v>10000</v>
      </c>
      <c r="HX30" s="34">
        <f t="shared" si="50"/>
        <v>10000</v>
      </c>
      <c r="HY30" s="34">
        <f t="shared" si="50"/>
        <v>10000</v>
      </c>
      <c r="HZ30" s="34">
        <f t="shared" si="50"/>
        <v>10000</v>
      </c>
      <c r="IA30" s="34">
        <f t="shared" si="50"/>
        <v>10000</v>
      </c>
      <c r="IB30" s="34">
        <f t="shared" si="50"/>
        <v>10000</v>
      </c>
      <c r="IC30" s="34">
        <f t="shared" si="50"/>
        <v>10000</v>
      </c>
      <c r="ID30" s="34">
        <f t="shared" si="50"/>
        <v>10000</v>
      </c>
      <c r="IE30" s="34">
        <f t="shared" si="50"/>
        <v>10000</v>
      </c>
      <c r="IF30" s="34">
        <f t="shared" si="50"/>
        <v>10000</v>
      </c>
      <c r="IG30" s="34">
        <f t="shared" si="50"/>
        <v>13738</v>
      </c>
      <c r="IH30" s="34">
        <f t="shared" si="50"/>
        <v>10000</v>
      </c>
      <c r="II30" s="34">
        <f t="shared" si="50"/>
        <v>10000</v>
      </c>
      <c r="IJ30" s="34">
        <f t="shared" si="50"/>
        <v>10000</v>
      </c>
      <c r="IK30" s="34">
        <f t="shared" si="50"/>
        <v>10000</v>
      </c>
      <c r="IL30" s="34">
        <f t="shared" si="50"/>
        <v>10000</v>
      </c>
      <c r="IM30" s="34">
        <f t="shared" si="50"/>
        <v>10000</v>
      </c>
      <c r="IN30" s="34">
        <f t="shared" si="50"/>
        <v>10000</v>
      </c>
      <c r="IO30" s="34">
        <f t="shared" si="50"/>
        <v>10000</v>
      </c>
      <c r="IP30" s="34">
        <f t="shared" si="50"/>
        <v>10000</v>
      </c>
      <c r="IQ30" s="34">
        <f t="shared" si="50"/>
        <v>10000</v>
      </c>
      <c r="IR30" s="34">
        <f t="shared" si="50"/>
        <v>10000</v>
      </c>
      <c r="IS30" s="34">
        <f t="shared" si="50"/>
        <v>13738</v>
      </c>
      <c r="IT30" s="34">
        <f t="shared" si="50"/>
        <v>10000</v>
      </c>
      <c r="IU30" s="34">
        <f t="shared" si="50"/>
        <v>10000</v>
      </c>
      <c r="IV30" s="34">
        <f t="shared" si="50"/>
        <v>10000</v>
      </c>
      <c r="IW30" s="34">
        <f t="shared" si="50"/>
        <v>10000</v>
      </c>
      <c r="IX30" s="34">
        <f t="shared" si="50"/>
        <v>10000</v>
      </c>
      <c r="IY30" s="34">
        <f t="shared" si="50"/>
        <v>10000</v>
      </c>
      <c r="IZ30" s="34">
        <f t="shared" si="50"/>
        <v>10000</v>
      </c>
      <c r="JA30" s="34">
        <f t="shared" si="50"/>
        <v>10000</v>
      </c>
      <c r="JB30" s="34">
        <f t="shared" si="50"/>
        <v>10000</v>
      </c>
      <c r="JC30" s="34">
        <f t="shared" si="50"/>
        <v>10000</v>
      </c>
      <c r="JD30" s="34">
        <f t="shared" ref="JD30:KG30" si="51">JD3</f>
        <v>10000</v>
      </c>
      <c r="JE30" s="34">
        <f t="shared" si="51"/>
        <v>13738</v>
      </c>
      <c r="JF30" s="34">
        <f t="shared" si="51"/>
        <v>10000</v>
      </c>
      <c r="JG30" s="34">
        <f t="shared" si="51"/>
        <v>10000</v>
      </c>
      <c r="JH30" s="34">
        <f t="shared" si="51"/>
        <v>10000</v>
      </c>
      <c r="JI30" s="34">
        <f t="shared" si="51"/>
        <v>10000</v>
      </c>
      <c r="JJ30" s="34">
        <f t="shared" si="51"/>
        <v>10000</v>
      </c>
      <c r="JK30" s="34">
        <f t="shared" si="51"/>
        <v>10000</v>
      </c>
      <c r="JL30" s="34">
        <f t="shared" si="51"/>
        <v>10000</v>
      </c>
      <c r="JM30" s="34">
        <f t="shared" si="51"/>
        <v>10000</v>
      </c>
      <c r="JN30" s="34">
        <f t="shared" si="51"/>
        <v>10000</v>
      </c>
      <c r="JO30" s="34">
        <f t="shared" si="51"/>
        <v>10000</v>
      </c>
      <c r="JP30" s="34">
        <f t="shared" si="51"/>
        <v>10000</v>
      </c>
      <c r="JQ30" s="34">
        <f t="shared" si="51"/>
        <v>13738</v>
      </c>
      <c r="JR30" s="34">
        <f t="shared" si="51"/>
        <v>10000</v>
      </c>
      <c r="JS30" s="34">
        <f t="shared" si="51"/>
        <v>10000</v>
      </c>
      <c r="JT30" s="34">
        <f t="shared" si="51"/>
        <v>10000</v>
      </c>
      <c r="JU30" s="34">
        <f t="shared" si="51"/>
        <v>10000</v>
      </c>
      <c r="JV30" s="34">
        <f t="shared" si="51"/>
        <v>10000</v>
      </c>
      <c r="JW30" s="34">
        <f t="shared" si="51"/>
        <v>10000</v>
      </c>
      <c r="JX30" s="34">
        <f t="shared" si="51"/>
        <v>10000</v>
      </c>
      <c r="JY30" s="34">
        <f t="shared" si="51"/>
        <v>10000</v>
      </c>
      <c r="JZ30" s="34">
        <f t="shared" si="51"/>
        <v>10000</v>
      </c>
      <c r="KA30" s="34">
        <f t="shared" si="51"/>
        <v>10000</v>
      </c>
      <c r="KB30" s="34">
        <f t="shared" si="51"/>
        <v>10000</v>
      </c>
      <c r="KC30" s="34">
        <f t="shared" si="51"/>
        <v>13738</v>
      </c>
      <c r="KD30" s="34">
        <f t="shared" si="51"/>
        <v>10000</v>
      </c>
      <c r="KE30" s="34">
        <f t="shared" si="51"/>
        <v>10000</v>
      </c>
      <c r="KF30" s="34">
        <f t="shared" si="51"/>
        <v>10000</v>
      </c>
      <c r="KG30" s="35">
        <f t="shared" si="51"/>
        <v>10000</v>
      </c>
    </row>
    <row r="31" spans="1:365" s="1" customFormat="1" ht="16" outlineLevel="1" thickBot="1">
      <c r="B31" s="490"/>
      <c r="C31" s="58" t="s">
        <v>713</v>
      </c>
      <c r="D31" s="45">
        <f t="shared" si="46"/>
        <v>606587.5453602738</v>
      </c>
      <c r="E31" s="36">
        <f>E30</f>
        <v>0</v>
      </c>
      <c r="F31" s="37">
        <f>E31+F30</f>
        <v>8500</v>
      </c>
      <c r="G31" s="37">
        <f>F31+G30</f>
        <v>17000</v>
      </c>
      <c r="H31" s="37">
        <f t="shared" ref="H31" si="52">G31+H30</f>
        <v>25500</v>
      </c>
      <c r="I31" s="37">
        <f t="shared" ref="I31" si="53">H31+I30</f>
        <v>34000</v>
      </c>
      <c r="J31" s="37">
        <f t="shared" ref="J31" si="54">I31+J30</f>
        <v>44751.163884258713</v>
      </c>
      <c r="K31" s="37">
        <f t="shared" ref="K31" si="55">J31+K30</f>
        <v>53251.163884258713</v>
      </c>
      <c r="L31" s="37">
        <f t="shared" ref="L31" si="56">K31+L30</f>
        <v>61751.163884258713</v>
      </c>
      <c r="M31" s="37">
        <f t="shared" ref="M31" si="57">L31+M30</f>
        <v>70251.163884258713</v>
      </c>
      <c r="N31" s="37">
        <f t="shared" ref="N31" si="58">M31+N30</f>
        <v>80257.053480413859</v>
      </c>
      <c r="O31" s="37">
        <f t="shared" ref="O31" si="59">N31+O30</f>
        <v>92784.029289483864</v>
      </c>
      <c r="P31" s="37">
        <f t="shared" ref="P31" si="60">O31+P30</f>
        <v>101385.39935344386</v>
      </c>
      <c r="Q31" s="37">
        <f t="shared" ref="Q31" si="61">P31+Q30</f>
        <v>111590.40668229386</v>
      </c>
      <c r="R31" s="37">
        <f t="shared" ref="R31" si="62">Q31+R30</f>
        <v>120324.44219729386</v>
      </c>
      <c r="S31" s="37">
        <f t="shared" ref="S31" si="63">R31+S30</f>
        <v>129150.61419729386</v>
      </c>
      <c r="T31" s="37">
        <f t="shared" ref="T31" si="64">S31+T30</f>
        <v>138916.15419729386</v>
      </c>
      <c r="U31" s="37">
        <f t="shared" ref="U31" si="65">T31+U30</f>
        <v>147774.69806935385</v>
      </c>
      <c r="V31" s="37">
        <f t="shared" ref="V31" si="66">U31+V30</f>
        <v>158603.37396935385</v>
      </c>
      <c r="W31" s="37">
        <f t="shared" ref="W31" si="67">V31+W30</f>
        <v>168199.87106935386</v>
      </c>
      <c r="X31" s="37">
        <f t="shared" ref="X31" si="68">W31+X30</f>
        <v>178600.69275914386</v>
      </c>
      <c r="Y31" s="37">
        <f t="shared" ref="Y31" si="69">X31+Y30</f>
        <v>189034.02085914387</v>
      </c>
      <c r="Z31" s="37">
        <f t="shared" ref="Z31" si="70">Y31+Z30</f>
        <v>198926.46195914387</v>
      </c>
      <c r="AA31" s="37">
        <f t="shared" ref="AA31" si="71">Z31+AA30</f>
        <v>208371.55545914386</v>
      </c>
      <c r="AB31" s="37">
        <f t="shared" ref="AB31" si="72">AA31+AB30</f>
        <v>216871.55545914386</v>
      </c>
      <c r="AC31" s="37">
        <f t="shared" ref="AC31" si="73">AB31+AC30</f>
        <v>226899.28815914385</v>
      </c>
      <c r="AD31" s="37">
        <f t="shared" ref="AD31" si="74">AC31+AD30</f>
        <v>237414.49285914385</v>
      </c>
      <c r="AE31" s="37">
        <f t="shared" ref="AE31" si="75">AD31+AE30</f>
        <v>248922.20215914384</v>
      </c>
      <c r="AF31" s="37">
        <f t="shared" ref="AF31" si="76">AE31+AF30</f>
        <v>259190.43543793383</v>
      </c>
      <c r="AG31" s="37">
        <f t="shared" ref="AG31" si="77">AF31+AG30</f>
        <v>269294.11436027382</v>
      </c>
      <c r="AH31" s="37">
        <f t="shared" ref="AH31" si="78">AG31+AH30</f>
        <v>277794.11436027382</v>
      </c>
      <c r="AI31" s="37">
        <f t="shared" ref="AI31" si="79">AH31+AI30</f>
        <v>290032.11436027382</v>
      </c>
      <c r="AJ31" s="37">
        <f t="shared" ref="AJ31" si="80">AI31+AJ30</f>
        <v>301167.5453602738</v>
      </c>
      <c r="AK31" s="37">
        <f t="shared" ref="AK31" si="81">AJ31+AK30</f>
        <v>309667.5453602738</v>
      </c>
      <c r="AL31" s="37">
        <f t="shared" ref="AL31" si="82">AK31+AL30</f>
        <v>318167.5453602738</v>
      </c>
      <c r="AM31" s="37">
        <f t="shared" ref="AM31" si="83">AL31+AM30</f>
        <v>326667.5453602738</v>
      </c>
      <c r="AN31" s="37">
        <f t="shared" ref="AN31" si="84">AM31+AN30</f>
        <v>335167.5453602738</v>
      </c>
      <c r="AO31" s="37">
        <f t="shared" ref="AO31" si="85">AN31+AO30</f>
        <v>343667.5453602738</v>
      </c>
      <c r="AP31" s="37">
        <f t="shared" ref="AP31" si="86">AO31+AP30</f>
        <v>352167.5453602738</v>
      </c>
      <c r="AQ31" s="37">
        <f t="shared" ref="AQ31" si="87">AP31+AQ30</f>
        <v>360667.5453602738</v>
      </c>
      <c r="AR31" s="37">
        <f t="shared" ref="AR31" si="88">AQ31+AR30</f>
        <v>369167.5453602738</v>
      </c>
      <c r="AS31" s="37">
        <f t="shared" ref="AS31" si="89">AR31+AS30</f>
        <v>377667.5453602738</v>
      </c>
      <c r="AT31" s="37">
        <f t="shared" ref="AT31" si="90">AS31+AT30</f>
        <v>386167.5453602738</v>
      </c>
      <c r="AU31" s="37">
        <f t="shared" ref="AU31" si="91">AT31+AU30</f>
        <v>394667.5453602738</v>
      </c>
      <c r="AV31" s="37">
        <f t="shared" ref="AV31" si="92">AU31+AV30</f>
        <v>403167.5453602738</v>
      </c>
      <c r="AW31" s="37">
        <f t="shared" ref="AW31" si="93">AV31+AW30</f>
        <v>411667.5453602738</v>
      </c>
      <c r="AX31" s="37">
        <f t="shared" ref="AX31" si="94">AW31+AX30</f>
        <v>420167.5453602738</v>
      </c>
      <c r="AY31" s="37">
        <f t="shared" ref="AY31" si="95">AX31+AY30</f>
        <v>431541.5453602738</v>
      </c>
      <c r="AZ31" s="37">
        <f t="shared" ref="AZ31" si="96">AY31+AZ30</f>
        <v>442349.5453602738</v>
      </c>
      <c r="BA31" s="37">
        <f t="shared" ref="BA31" si="97">AZ31+BA30</f>
        <v>452449.5453602738</v>
      </c>
      <c r="BB31" s="37">
        <f t="shared" ref="BB31" si="98">BA31+BB30</f>
        <v>462549.5453602738</v>
      </c>
      <c r="BC31" s="37">
        <f t="shared" ref="BC31" si="99">BB31+BC30</f>
        <v>472649.5453602738</v>
      </c>
      <c r="BD31" s="37">
        <f t="shared" ref="BD31" si="100">BC31+BD30</f>
        <v>482749.5453602738</v>
      </c>
      <c r="BE31" s="37">
        <f t="shared" ref="BE31" si="101">BD31+BE30</f>
        <v>492849.5453602738</v>
      </c>
      <c r="BF31" s="37">
        <f t="shared" ref="BF31" si="102">BE31+BF30</f>
        <v>502849.5453602738</v>
      </c>
      <c r="BG31" s="37">
        <f t="shared" ref="BG31" si="103">BF31+BG30</f>
        <v>512849.5453602738</v>
      </c>
      <c r="BH31" s="37">
        <f t="shared" ref="BH31" si="104">BG31+BH30</f>
        <v>522849.5453602738</v>
      </c>
      <c r="BI31" s="37">
        <f t="shared" ref="BI31" si="105">BH31+BI30</f>
        <v>536587.5453602738</v>
      </c>
      <c r="BJ31" s="37">
        <f t="shared" ref="BJ31" si="106">BI31+BJ30</f>
        <v>546587.5453602738</v>
      </c>
      <c r="BK31" s="37">
        <f t="shared" ref="BK31" si="107">BJ31+BK30</f>
        <v>556587.5453602738</v>
      </c>
      <c r="BL31" s="37">
        <f t="shared" ref="BL31" si="108">BK31+BL30</f>
        <v>566587.5453602738</v>
      </c>
      <c r="BM31" s="37">
        <f t="shared" ref="BM31" si="109">BL31+BM30</f>
        <v>576587.5453602738</v>
      </c>
      <c r="BN31" s="37">
        <f t="shared" ref="BN31" si="110">BM31+BN30</f>
        <v>586587.5453602738</v>
      </c>
      <c r="BO31" s="37">
        <f t="shared" ref="BO31" si="111">BN31+BO30</f>
        <v>596587.5453602738</v>
      </c>
      <c r="BP31" s="207">
        <f t="shared" ref="BP31" si="112">BO31+BP30</f>
        <v>606587.5453602738</v>
      </c>
      <c r="BQ31" s="37">
        <f t="shared" ref="BQ31" si="113">BP31+BQ30</f>
        <v>616587.5453602738</v>
      </c>
      <c r="BR31" s="37">
        <f t="shared" ref="BR31" si="114">BQ31+BR30</f>
        <v>626587.5453602738</v>
      </c>
      <c r="BS31" s="37">
        <f t="shared" ref="BS31" si="115">BR31+BS30</f>
        <v>636587.5453602738</v>
      </c>
      <c r="BT31" s="37">
        <f t="shared" ref="BT31" si="116">BS31+BT30</f>
        <v>646587.5453602738</v>
      </c>
      <c r="BU31" s="207">
        <f t="shared" ref="BU31" si="117">BT31+BU30</f>
        <v>660325.5453602738</v>
      </c>
      <c r="BV31" s="37">
        <f t="shared" ref="BV31" si="118">BU31+BV30</f>
        <v>670325.5453602738</v>
      </c>
      <c r="BW31" s="37">
        <f t="shared" ref="BW31" si="119">BV31+BW30</f>
        <v>680325.5453602738</v>
      </c>
      <c r="BX31" s="37">
        <f t="shared" ref="BX31" si="120">BW31+BX30</f>
        <v>690325.5453602738</v>
      </c>
      <c r="BY31" s="37">
        <f t="shared" ref="BY31" si="121">BX31+BY30</f>
        <v>700325.5453602738</v>
      </c>
      <c r="BZ31" s="37">
        <f t="shared" ref="BZ31" si="122">BY31+BZ30</f>
        <v>709255.5453602738</v>
      </c>
      <c r="CA31" s="37">
        <f t="shared" ref="CA31" si="123">BZ31+CA30</f>
        <v>718185.5453602738</v>
      </c>
      <c r="CB31" s="37">
        <f t="shared" ref="CB31" si="124">CA31+CB30</f>
        <v>727115.5453602738</v>
      </c>
      <c r="CC31" s="37">
        <f t="shared" ref="CC31" si="125">CB31+CC30</f>
        <v>736045.5453602738</v>
      </c>
      <c r="CD31" s="37">
        <f t="shared" ref="CD31" si="126">CC31+CD30</f>
        <v>744975.5453602738</v>
      </c>
      <c r="CE31" s="37">
        <f t="shared" ref="CE31" si="127">CD31+CE30</f>
        <v>753905.5453602738</v>
      </c>
      <c r="CF31" s="37">
        <f t="shared" ref="CF31" si="128">CE31+CF30</f>
        <v>762835.5453602738</v>
      </c>
      <c r="CG31" s="37">
        <f t="shared" ref="CG31" si="129">CF31+CG30</f>
        <v>775503.5453602738</v>
      </c>
      <c r="CH31" s="37">
        <f t="shared" ref="CH31" si="130">CG31+CH30</f>
        <v>784433.5453602738</v>
      </c>
      <c r="CI31" s="37">
        <f t="shared" ref="CI31" si="131">CH31+CI30</f>
        <v>793363.5453602738</v>
      </c>
      <c r="CJ31" s="37">
        <f t="shared" ref="CJ31" si="132">CI31+CJ30</f>
        <v>802293.5453602738</v>
      </c>
      <c r="CK31" s="37">
        <f t="shared" ref="CK31" si="133">CJ31+CK30</f>
        <v>811223.5453602738</v>
      </c>
      <c r="CL31" s="37">
        <f t="shared" ref="CL31" si="134">CK31+CL30</f>
        <v>822723.5453602738</v>
      </c>
      <c r="CM31" s="37">
        <f t="shared" ref="CM31" si="135">CL31+CM30</f>
        <v>834223.5453602738</v>
      </c>
      <c r="CN31" s="37">
        <f t="shared" ref="CN31" si="136">CM31+CN30</f>
        <v>845723.5453602738</v>
      </c>
      <c r="CO31" s="37">
        <f t="shared" ref="CO31" si="137">CN31+CO30</f>
        <v>857223.5453602738</v>
      </c>
      <c r="CP31" s="37">
        <f t="shared" ref="CP31" si="138">CO31+CP30</f>
        <v>868723.5453602738</v>
      </c>
      <c r="CQ31" s="37">
        <f t="shared" ref="CQ31" si="139">CP31+CQ30</f>
        <v>880223.5453602738</v>
      </c>
      <c r="CR31" s="37">
        <f t="shared" ref="CR31" si="140">CQ31+CR30</f>
        <v>891723.5453602738</v>
      </c>
      <c r="CS31" s="37">
        <f t="shared" ref="CS31" si="141">CR31+CS30</f>
        <v>906961.5453602738</v>
      </c>
      <c r="CT31" s="37">
        <f t="shared" ref="CT31" si="142">CS31+CT30</f>
        <v>918461.5453602738</v>
      </c>
      <c r="CU31" s="37">
        <f t="shared" ref="CU31" si="143">CT31+CU30</f>
        <v>929961.5453602738</v>
      </c>
      <c r="CV31" s="37">
        <f t="shared" ref="CV31" si="144">CU31+CV30</f>
        <v>941461.5453602738</v>
      </c>
      <c r="CW31" s="37">
        <f t="shared" ref="CW31" si="145">CV31+CW30</f>
        <v>952961.5453602738</v>
      </c>
      <c r="CX31" s="37">
        <f t="shared" ref="CX31" si="146">CW31+CX30</f>
        <v>964461.5453602738</v>
      </c>
      <c r="CY31" s="37">
        <f t="shared" ref="CY31" si="147">CX31+CY30</f>
        <v>975961.5453602738</v>
      </c>
      <c r="CZ31" s="37">
        <f t="shared" ref="CZ31" si="148">CY31+CZ30</f>
        <v>987461.5453602738</v>
      </c>
      <c r="DA31" s="37">
        <f t="shared" ref="DA31" si="149">CZ31+DA30</f>
        <v>998961.5453602738</v>
      </c>
      <c r="DB31" s="37">
        <f t="shared" ref="DB31" si="150">DA31+DB30</f>
        <v>1010461.5453602738</v>
      </c>
      <c r="DC31" s="37">
        <f t="shared" ref="DC31" si="151">DB31+DC30</f>
        <v>1021961.5453602738</v>
      </c>
      <c r="DD31" s="37">
        <f t="shared" ref="DD31" si="152">DC31+DD30</f>
        <v>1033461.5453602738</v>
      </c>
      <c r="DE31" s="37">
        <f t="shared" ref="DE31" si="153">DD31+DE30</f>
        <v>1048699.5453602737</v>
      </c>
      <c r="DF31" s="37">
        <f t="shared" ref="DF31" si="154">DE31+DF30</f>
        <v>1060199.5453602737</v>
      </c>
      <c r="DG31" s="37">
        <f t="shared" ref="DG31" si="155">DF31+DG30</f>
        <v>1071699.5453602737</v>
      </c>
      <c r="DH31" s="37">
        <f t="shared" ref="DH31" si="156">DG31+DH30</f>
        <v>1083199.5453602737</v>
      </c>
      <c r="DI31" s="37">
        <f t="shared" ref="DI31" si="157">DH31+DI30</f>
        <v>1094699.5453602737</v>
      </c>
      <c r="DJ31" s="37">
        <f t="shared" ref="DJ31" si="158">DI31+DJ30</f>
        <v>1106199.5453602737</v>
      </c>
      <c r="DK31" s="37">
        <f t="shared" ref="DK31" si="159">DJ31+DK30</f>
        <v>1117699.5453602737</v>
      </c>
      <c r="DL31" s="37">
        <f t="shared" ref="DL31" si="160">DK31+DL30</f>
        <v>1129199.5453602737</v>
      </c>
      <c r="DM31" s="37">
        <f t="shared" ref="DM31" si="161">DL31+DM30</f>
        <v>1140699.5453602737</v>
      </c>
      <c r="DN31" s="37">
        <f t="shared" ref="DN31" si="162">DM31+DN30</f>
        <v>1152199.5453602737</v>
      </c>
      <c r="DO31" s="37">
        <f t="shared" ref="DO31" si="163">DN31+DO30</f>
        <v>1163699.5453602737</v>
      </c>
      <c r="DP31" s="37">
        <f t="shared" ref="DP31" si="164">DO31+DP30</f>
        <v>1175199.5453602737</v>
      </c>
      <c r="DQ31" s="37">
        <f t="shared" ref="DQ31" si="165">DP31+DQ30</f>
        <v>1190437.5453602737</v>
      </c>
      <c r="DR31" s="37">
        <f t="shared" ref="DR31" si="166">DQ31+DR30</f>
        <v>1201937.5453602737</v>
      </c>
      <c r="DS31" s="37">
        <f t="shared" ref="DS31" si="167">DR31+DS30</f>
        <v>1213437.5453602737</v>
      </c>
      <c r="DT31" s="37">
        <f t="shared" ref="DT31" si="168">DS31+DT30</f>
        <v>1224937.5453602737</v>
      </c>
      <c r="DU31" s="37">
        <f t="shared" ref="DU31" si="169">DT31+DU30</f>
        <v>1236437.5453602737</v>
      </c>
      <c r="DV31" s="37">
        <f t="shared" ref="DV31" si="170">DU31+DV30</f>
        <v>1247937.5453602737</v>
      </c>
      <c r="DW31" s="37">
        <f t="shared" ref="DW31" si="171">DV31+DW30</f>
        <v>1259437.5453602737</v>
      </c>
      <c r="DX31" s="37">
        <f t="shared" ref="DX31" si="172">DW31+DX30</f>
        <v>1270937.5453602737</v>
      </c>
      <c r="DY31" s="37">
        <f t="shared" ref="DY31" si="173">DX31+DY30</f>
        <v>1282437.5453602737</v>
      </c>
      <c r="DZ31" s="37">
        <f t="shared" ref="DZ31" si="174">DY31+DZ30</f>
        <v>1293937.5453602737</v>
      </c>
      <c r="EA31" s="37">
        <f t="shared" ref="EA31" si="175">DZ31+EA30</f>
        <v>1305437.5453602737</v>
      </c>
      <c r="EB31" s="37">
        <f t="shared" ref="EB31" si="176">EA31+EB30</f>
        <v>1316937.5453602737</v>
      </c>
      <c r="EC31" s="37">
        <f t="shared" ref="EC31" si="177">EB31+EC30</f>
        <v>1332175.5453602737</v>
      </c>
      <c r="ED31" s="37">
        <f t="shared" ref="ED31" si="178">EC31+ED30</f>
        <v>1343675.5453602737</v>
      </c>
      <c r="EE31" s="37">
        <f t="shared" ref="EE31" si="179">ED31+EE30</f>
        <v>1355175.5453602737</v>
      </c>
      <c r="EF31" s="37">
        <f t="shared" ref="EF31" si="180">EE31+EF30</f>
        <v>1366675.5453602737</v>
      </c>
      <c r="EG31" s="37">
        <f t="shared" ref="EG31" si="181">EF31+EG30</f>
        <v>1378175.5453602737</v>
      </c>
      <c r="EH31" s="37">
        <f t="shared" ref="EH31" si="182">EG31+EH30</f>
        <v>1389675.5453602737</v>
      </c>
      <c r="EI31" s="37">
        <f t="shared" ref="EI31" si="183">EH31+EI30</f>
        <v>1401175.5453602737</v>
      </c>
      <c r="EJ31" s="37">
        <f t="shared" ref="EJ31" si="184">EI31+EJ30</f>
        <v>1412675.5453602737</v>
      </c>
      <c r="EK31" s="37">
        <f t="shared" ref="EK31" si="185">EJ31+EK30</f>
        <v>1424175.5453602737</v>
      </c>
      <c r="EL31" s="37">
        <f t="shared" ref="EL31" si="186">EK31+EL30</f>
        <v>1435675.5453602737</v>
      </c>
      <c r="EM31" s="37">
        <f t="shared" ref="EM31" si="187">EL31+EM30</f>
        <v>1447175.5453602737</v>
      </c>
      <c r="EN31" s="37">
        <f t="shared" ref="EN31" si="188">EM31+EN30</f>
        <v>1458675.5453602737</v>
      </c>
      <c r="EO31" s="37">
        <f t="shared" ref="EO31" si="189">EN31+EO30</f>
        <v>1473913.5453602737</v>
      </c>
      <c r="EP31" s="37">
        <f t="shared" ref="EP31" si="190">EO31+EP30</f>
        <v>1485413.5453602737</v>
      </c>
      <c r="EQ31" s="37">
        <f t="shared" ref="EQ31" si="191">EP31+EQ30</f>
        <v>1496913.5453602737</v>
      </c>
      <c r="ER31" s="37">
        <f t="shared" ref="ER31" si="192">EQ31+ER30</f>
        <v>1508413.5453602737</v>
      </c>
      <c r="ES31" s="37">
        <f t="shared" ref="ES31" si="193">ER31+ES30</f>
        <v>1519913.5453602737</v>
      </c>
      <c r="ET31" s="37">
        <f t="shared" ref="ET31" si="194">ES31+ET30</f>
        <v>1531413.5453602737</v>
      </c>
      <c r="EU31" s="37">
        <f t="shared" ref="EU31" si="195">ET31+EU30</f>
        <v>1542913.5453602737</v>
      </c>
      <c r="EV31" s="37">
        <f t="shared" ref="EV31" si="196">EU31+EV30</f>
        <v>1554413.5453602737</v>
      </c>
      <c r="EW31" s="37">
        <f t="shared" ref="EW31" si="197">EV31+EW30</f>
        <v>1565913.5453602737</v>
      </c>
      <c r="EX31" s="37">
        <f t="shared" ref="EX31" si="198">EW31+EX30</f>
        <v>1577413.5453602737</v>
      </c>
      <c r="EY31" s="37">
        <f t="shared" ref="EY31" si="199">EX31+EY30</f>
        <v>1588913.5453602737</v>
      </c>
      <c r="EZ31" s="37">
        <f t="shared" ref="EZ31" si="200">EY31+EZ30</f>
        <v>1600413.5453602737</v>
      </c>
      <c r="FA31" s="37">
        <f t="shared" ref="FA31" si="201">EZ31+FA30</f>
        <v>1615651.5453602737</v>
      </c>
      <c r="FB31" s="37">
        <f t="shared" ref="FB31" si="202">FA31+FB30</f>
        <v>1627151.5453602737</v>
      </c>
      <c r="FC31" s="37">
        <f t="shared" ref="FC31" si="203">FB31+FC30</f>
        <v>1638651.5453602737</v>
      </c>
      <c r="FD31" s="37">
        <f t="shared" ref="FD31" si="204">FC31+FD30</f>
        <v>1650151.5453602737</v>
      </c>
      <c r="FE31" s="37">
        <f t="shared" ref="FE31" si="205">FD31+FE30</f>
        <v>1661651.5453602737</v>
      </c>
      <c r="FF31" s="37">
        <f t="shared" ref="FF31" si="206">FE31+FF30</f>
        <v>1671651.5453602737</v>
      </c>
      <c r="FG31" s="37">
        <f t="shared" ref="FG31" si="207">FF31+FG30</f>
        <v>1681651.5453602737</v>
      </c>
      <c r="FH31" s="37">
        <f t="shared" ref="FH31" si="208">FG31+FH30</f>
        <v>1691651.5453602737</v>
      </c>
      <c r="FI31" s="37">
        <f t="shared" ref="FI31" si="209">FH31+FI30</f>
        <v>1701651.5453602737</v>
      </c>
      <c r="FJ31" s="37">
        <f t="shared" ref="FJ31" si="210">FI31+FJ30</f>
        <v>1711651.5453602737</v>
      </c>
      <c r="FK31" s="37">
        <f t="shared" ref="FK31" si="211">FJ31+FK30</f>
        <v>1721651.5453602737</v>
      </c>
      <c r="FL31" s="37">
        <f t="shared" ref="FL31" si="212">FK31+FL30</f>
        <v>1731651.5453602737</v>
      </c>
      <c r="FM31" s="37">
        <f t="shared" ref="FM31" si="213">FL31+FM30</f>
        <v>1745389.5453602737</v>
      </c>
      <c r="FN31" s="37">
        <f t="shared" ref="FN31" si="214">FM31+FN30</f>
        <v>1755389.5453602737</v>
      </c>
      <c r="FO31" s="37">
        <f t="shared" ref="FO31" si="215">FN31+FO30</f>
        <v>1765389.5453602737</v>
      </c>
      <c r="FP31" s="37">
        <f t="shared" ref="FP31" si="216">FO31+FP30</f>
        <v>1775389.5453602737</v>
      </c>
      <c r="FQ31" s="37">
        <f t="shared" ref="FQ31" si="217">FP31+FQ30</f>
        <v>1785389.5453602737</v>
      </c>
      <c r="FR31" s="37">
        <f t="shared" ref="FR31" si="218">FQ31+FR30</f>
        <v>1795389.5453602737</v>
      </c>
      <c r="FS31" s="37">
        <f t="shared" ref="FS31" si="219">FR31+FS30</f>
        <v>1805389.5453602737</v>
      </c>
      <c r="FT31" s="37">
        <f t="shared" ref="FT31" si="220">FS31+FT30</f>
        <v>1815389.5453602737</v>
      </c>
      <c r="FU31" s="37">
        <f t="shared" ref="FU31" si="221">FT31+FU30</f>
        <v>1825389.5453602737</v>
      </c>
      <c r="FV31" s="37">
        <f t="shared" ref="FV31" si="222">FU31+FV30</f>
        <v>1835389.5453602737</v>
      </c>
      <c r="FW31" s="37">
        <f t="shared" ref="FW31" si="223">FV31+FW30</f>
        <v>1845389.5453602737</v>
      </c>
      <c r="FX31" s="37">
        <f t="shared" ref="FX31" si="224">FW31+FX30</f>
        <v>1855389.5453602737</v>
      </c>
      <c r="FY31" s="37">
        <f t="shared" ref="FY31" si="225">FX31+FY30</f>
        <v>1869127.5453602737</v>
      </c>
      <c r="FZ31" s="37">
        <f t="shared" ref="FZ31" si="226">FY31+FZ30</f>
        <v>1879127.5453602737</v>
      </c>
      <c r="GA31" s="37">
        <f t="shared" ref="GA31" si="227">FZ31+GA30</f>
        <v>1889127.5453602737</v>
      </c>
      <c r="GB31" s="37">
        <f t="shared" ref="GB31" si="228">GA31+GB30</f>
        <v>1899127.5453602737</v>
      </c>
      <c r="GC31" s="37">
        <f t="shared" ref="GC31" si="229">GB31+GC30</f>
        <v>1909127.5453602737</v>
      </c>
      <c r="GD31" s="37">
        <f t="shared" ref="GD31" si="230">GC31+GD30</f>
        <v>1919127.5453602737</v>
      </c>
      <c r="GE31" s="37">
        <f t="shared" ref="GE31" si="231">GD31+GE30</f>
        <v>1929127.5453602737</v>
      </c>
      <c r="GF31" s="37">
        <f t="shared" ref="GF31" si="232">GE31+GF30</f>
        <v>1939127.5453602737</v>
      </c>
      <c r="GG31" s="37">
        <f t="shared" ref="GG31" si="233">GF31+GG30</f>
        <v>1949127.5453602737</v>
      </c>
      <c r="GH31" s="37">
        <f t="shared" ref="GH31" si="234">GG31+GH30</f>
        <v>1959127.5453602737</v>
      </c>
      <c r="GI31" s="37">
        <f t="shared" ref="GI31" si="235">GH31+GI30</f>
        <v>1969127.5453602737</v>
      </c>
      <c r="GJ31" s="37">
        <f t="shared" ref="GJ31" si="236">GI31+GJ30</f>
        <v>1979127.5453602737</v>
      </c>
      <c r="GK31" s="37">
        <f t="shared" ref="GK31" si="237">GJ31+GK30</f>
        <v>1992865.5453602737</v>
      </c>
      <c r="GL31" s="37">
        <f t="shared" ref="GL31" si="238">GK31+GL30</f>
        <v>2002865.5453602737</v>
      </c>
      <c r="GM31" s="37">
        <f t="shared" ref="GM31" si="239">GL31+GM30</f>
        <v>2012865.5453602737</v>
      </c>
      <c r="GN31" s="37">
        <f t="shared" ref="GN31" si="240">GM31+GN30</f>
        <v>2022865.5453602737</v>
      </c>
      <c r="GO31" s="37">
        <f t="shared" ref="GO31" si="241">GN31+GO30</f>
        <v>2032865.5453602737</v>
      </c>
      <c r="GP31" s="37">
        <f t="shared" ref="GP31" si="242">GO31+GP30</f>
        <v>2042865.5453602737</v>
      </c>
      <c r="GQ31" s="37">
        <f t="shared" ref="GQ31" si="243">GP31+GQ30</f>
        <v>2052865.5453602737</v>
      </c>
      <c r="GR31" s="37">
        <f t="shared" ref="GR31" si="244">GQ31+GR30</f>
        <v>2062865.5453602737</v>
      </c>
      <c r="GS31" s="37">
        <f t="shared" ref="GS31" si="245">GR31+GS30</f>
        <v>2072865.5453602737</v>
      </c>
      <c r="GT31" s="37">
        <f t="shared" ref="GT31" si="246">GS31+GT30</f>
        <v>2082865.5453602737</v>
      </c>
      <c r="GU31" s="37">
        <f t="shared" ref="GU31" si="247">GT31+GU30</f>
        <v>2092865.5453602737</v>
      </c>
      <c r="GV31" s="37">
        <f t="shared" ref="GV31" si="248">GU31+GV30</f>
        <v>2102865.5453602737</v>
      </c>
      <c r="GW31" s="37">
        <f t="shared" ref="GW31" si="249">GV31+GW30</f>
        <v>2116603.5453602737</v>
      </c>
      <c r="GX31" s="37">
        <f t="shared" ref="GX31" si="250">GW31+GX30</f>
        <v>2126603.5453602737</v>
      </c>
      <c r="GY31" s="37">
        <f t="shared" ref="GY31" si="251">GX31+GY30</f>
        <v>2136603.5453602737</v>
      </c>
      <c r="GZ31" s="37">
        <f t="shared" ref="GZ31" si="252">GY31+GZ30</f>
        <v>2146603.5453602737</v>
      </c>
      <c r="HA31" s="37">
        <f t="shared" ref="HA31" si="253">GZ31+HA30</f>
        <v>2156603.5453602737</v>
      </c>
      <c r="HB31" s="37">
        <f t="shared" ref="HB31" si="254">HA31+HB30</f>
        <v>2166603.5453602737</v>
      </c>
      <c r="HC31" s="37">
        <f t="shared" ref="HC31" si="255">HB31+HC30</f>
        <v>2176603.5453602737</v>
      </c>
      <c r="HD31" s="37">
        <f t="shared" ref="HD31" si="256">HC31+HD30</f>
        <v>2186603.5453602737</v>
      </c>
      <c r="HE31" s="37">
        <f t="shared" ref="HE31" si="257">HD31+HE30</f>
        <v>2196603.5453602737</v>
      </c>
      <c r="HF31" s="37">
        <f t="shared" ref="HF31" si="258">HE31+HF30</f>
        <v>2206603.5453602737</v>
      </c>
      <c r="HG31" s="37">
        <f t="shared" ref="HG31" si="259">HF31+HG30</f>
        <v>2216603.5453602737</v>
      </c>
      <c r="HH31" s="37">
        <f t="shared" ref="HH31" si="260">HG31+HH30</f>
        <v>2226603.5453602737</v>
      </c>
      <c r="HI31" s="37">
        <f t="shared" ref="HI31" si="261">HH31+HI30</f>
        <v>2240341.5453602737</v>
      </c>
      <c r="HJ31" s="37">
        <f t="shared" ref="HJ31" si="262">HI31+HJ30</f>
        <v>2250341.5453602737</v>
      </c>
      <c r="HK31" s="37">
        <f t="shared" ref="HK31" si="263">HJ31+HK30</f>
        <v>2260341.5453602737</v>
      </c>
      <c r="HL31" s="37">
        <f t="shared" ref="HL31" si="264">HK31+HL30</f>
        <v>2270341.5453602737</v>
      </c>
      <c r="HM31" s="37">
        <f t="shared" ref="HM31" si="265">HL31+HM30</f>
        <v>2280341.5453602737</v>
      </c>
      <c r="HN31" s="37">
        <f t="shared" ref="HN31" si="266">HM31+HN30</f>
        <v>2290341.5453602737</v>
      </c>
      <c r="HO31" s="37">
        <f t="shared" ref="HO31" si="267">HN31+HO30</f>
        <v>2300341.5453602737</v>
      </c>
      <c r="HP31" s="37">
        <f t="shared" ref="HP31" si="268">HO31+HP30</f>
        <v>2310341.5453602737</v>
      </c>
      <c r="HQ31" s="37">
        <f t="shared" ref="HQ31" si="269">HP31+HQ30</f>
        <v>2320341.5453602737</v>
      </c>
      <c r="HR31" s="37">
        <f t="shared" ref="HR31" si="270">HQ31+HR30</f>
        <v>2330341.5453602737</v>
      </c>
      <c r="HS31" s="37">
        <f t="shared" ref="HS31" si="271">HR31+HS30</f>
        <v>2340341.5453602737</v>
      </c>
      <c r="HT31" s="37">
        <f t="shared" ref="HT31" si="272">HS31+HT30</f>
        <v>2350341.5453602737</v>
      </c>
      <c r="HU31" s="37">
        <f t="shared" ref="HU31" si="273">HT31+HU30</f>
        <v>2364079.5453602737</v>
      </c>
      <c r="HV31" s="37">
        <f t="shared" ref="HV31" si="274">HU31+HV30</f>
        <v>2374079.5453602737</v>
      </c>
      <c r="HW31" s="37">
        <f t="shared" ref="HW31" si="275">HV31+HW30</f>
        <v>2384079.5453602737</v>
      </c>
      <c r="HX31" s="37">
        <f t="shared" ref="HX31" si="276">HW31+HX30</f>
        <v>2394079.5453602737</v>
      </c>
      <c r="HY31" s="37">
        <f t="shared" ref="HY31" si="277">HX31+HY30</f>
        <v>2404079.5453602737</v>
      </c>
      <c r="HZ31" s="37">
        <f t="shared" ref="HZ31" si="278">HY31+HZ30</f>
        <v>2414079.5453602737</v>
      </c>
      <c r="IA31" s="37">
        <f t="shared" ref="IA31" si="279">HZ31+IA30</f>
        <v>2424079.5453602737</v>
      </c>
      <c r="IB31" s="37">
        <f t="shared" ref="IB31" si="280">IA31+IB30</f>
        <v>2434079.5453602737</v>
      </c>
      <c r="IC31" s="37">
        <f t="shared" ref="IC31" si="281">IB31+IC30</f>
        <v>2444079.5453602737</v>
      </c>
      <c r="ID31" s="37">
        <f t="shared" ref="ID31" si="282">IC31+ID30</f>
        <v>2454079.5453602737</v>
      </c>
      <c r="IE31" s="37">
        <f t="shared" ref="IE31" si="283">ID31+IE30</f>
        <v>2464079.5453602737</v>
      </c>
      <c r="IF31" s="37">
        <f t="shared" ref="IF31" si="284">IE31+IF30</f>
        <v>2474079.5453602737</v>
      </c>
      <c r="IG31" s="37">
        <f t="shared" ref="IG31" si="285">IF31+IG30</f>
        <v>2487817.5453602737</v>
      </c>
      <c r="IH31" s="37">
        <f t="shared" ref="IH31" si="286">IG31+IH30</f>
        <v>2497817.5453602737</v>
      </c>
      <c r="II31" s="37">
        <f t="shared" ref="II31" si="287">IH31+II30</f>
        <v>2507817.5453602737</v>
      </c>
      <c r="IJ31" s="37">
        <f t="shared" ref="IJ31" si="288">II31+IJ30</f>
        <v>2517817.5453602737</v>
      </c>
      <c r="IK31" s="37">
        <f t="shared" ref="IK31" si="289">IJ31+IK30</f>
        <v>2527817.5453602737</v>
      </c>
      <c r="IL31" s="37">
        <f t="shared" ref="IL31" si="290">IK31+IL30</f>
        <v>2537817.5453602737</v>
      </c>
      <c r="IM31" s="37">
        <f t="shared" ref="IM31" si="291">IL31+IM30</f>
        <v>2547817.5453602737</v>
      </c>
      <c r="IN31" s="37">
        <f t="shared" ref="IN31" si="292">IM31+IN30</f>
        <v>2557817.5453602737</v>
      </c>
      <c r="IO31" s="37">
        <f t="shared" ref="IO31" si="293">IN31+IO30</f>
        <v>2567817.5453602737</v>
      </c>
      <c r="IP31" s="37">
        <f t="shared" ref="IP31" si="294">IO31+IP30</f>
        <v>2577817.5453602737</v>
      </c>
      <c r="IQ31" s="37">
        <f t="shared" ref="IQ31" si="295">IP31+IQ30</f>
        <v>2587817.5453602737</v>
      </c>
      <c r="IR31" s="37">
        <f t="shared" ref="IR31" si="296">IQ31+IR30</f>
        <v>2597817.5453602737</v>
      </c>
      <c r="IS31" s="37">
        <f t="shared" ref="IS31" si="297">IR31+IS30</f>
        <v>2611555.5453602737</v>
      </c>
      <c r="IT31" s="37">
        <f t="shared" ref="IT31" si="298">IS31+IT30</f>
        <v>2621555.5453602737</v>
      </c>
      <c r="IU31" s="37">
        <f t="shared" ref="IU31" si="299">IT31+IU30</f>
        <v>2631555.5453602737</v>
      </c>
      <c r="IV31" s="37">
        <f t="shared" ref="IV31" si="300">IU31+IV30</f>
        <v>2641555.5453602737</v>
      </c>
      <c r="IW31" s="37">
        <f t="shared" ref="IW31" si="301">IV31+IW30</f>
        <v>2651555.5453602737</v>
      </c>
      <c r="IX31" s="37">
        <f t="shared" ref="IX31" si="302">IW31+IX30</f>
        <v>2661555.5453602737</v>
      </c>
      <c r="IY31" s="37">
        <f t="shared" ref="IY31" si="303">IX31+IY30</f>
        <v>2671555.5453602737</v>
      </c>
      <c r="IZ31" s="37">
        <f t="shared" ref="IZ31" si="304">IY31+IZ30</f>
        <v>2681555.5453602737</v>
      </c>
      <c r="JA31" s="37">
        <f t="shared" ref="JA31" si="305">IZ31+JA30</f>
        <v>2691555.5453602737</v>
      </c>
      <c r="JB31" s="37">
        <f t="shared" ref="JB31" si="306">JA31+JB30</f>
        <v>2701555.5453602737</v>
      </c>
      <c r="JC31" s="37">
        <f t="shared" ref="JC31" si="307">JB31+JC30</f>
        <v>2711555.5453602737</v>
      </c>
      <c r="JD31" s="37">
        <f t="shared" ref="JD31" si="308">JC31+JD30</f>
        <v>2721555.5453602737</v>
      </c>
      <c r="JE31" s="37">
        <f t="shared" ref="JE31" si="309">JD31+JE30</f>
        <v>2735293.5453602737</v>
      </c>
      <c r="JF31" s="37">
        <f t="shared" ref="JF31" si="310">JE31+JF30</f>
        <v>2745293.5453602737</v>
      </c>
      <c r="JG31" s="37">
        <f t="shared" ref="JG31" si="311">JF31+JG30</f>
        <v>2755293.5453602737</v>
      </c>
      <c r="JH31" s="37">
        <f t="shared" ref="JH31" si="312">JG31+JH30</f>
        <v>2765293.5453602737</v>
      </c>
      <c r="JI31" s="37">
        <f t="shared" ref="JI31" si="313">JH31+JI30</f>
        <v>2775293.5453602737</v>
      </c>
      <c r="JJ31" s="37">
        <f t="shared" ref="JJ31" si="314">JI31+JJ30</f>
        <v>2785293.5453602737</v>
      </c>
      <c r="JK31" s="37">
        <f t="shared" ref="JK31" si="315">JJ31+JK30</f>
        <v>2795293.5453602737</v>
      </c>
      <c r="JL31" s="37">
        <f t="shared" ref="JL31" si="316">JK31+JL30</f>
        <v>2805293.5453602737</v>
      </c>
      <c r="JM31" s="37">
        <f t="shared" ref="JM31" si="317">JL31+JM30</f>
        <v>2815293.5453602737</v>
      </c>
      <c r="JN31" s="37">
        <f t="shared" ref="JN31" si="318">JM31+JN30</f>
        <v>2825293.5453602737</v>
      </c>
      <c r="JO31" s="37">
        <f t="shared" ref="JO31" si="319">JN31+JO30</f>
        <v>2835293.5453602737</v>
      </c>
      <c r="JP31" s="37">
        <f t="shared" ref="JP31" si="320">JO31+JP30</f>
        <v>2845293.5453602737</v>
      </c>
      <c r="JQ31" s="37">
        <f t="shared" ref="JQ31" si="321">JP31+JQ30</f>
        <v>2859031.5453602737</v>
      </c>
      <c r="JR31" s="37">
        <f t="shared" ref="JR31" si="322">JQ31+JR30</f>
        <v>2869031.5453602737</v>
      </c>
      <c r="JS31" s="37">
        <f t="shared" ref="JS31" si="323">JR31+JS30</f>
        <v>2879031.5453602737</v>
      </c>
      <c r="JT31" s="37">
        <f t="shared" ref="JT31" si="324">JS31+JT30</f>
        <v>2889031.5453602737</v>
      </c>
      <c r="JU31" s="37">
        <f t="shared" ref="JU31" si="325">JT31+JU30</f>
        <v>2899031.5453602737</v>
      </c>
      <c r="JV31" s="37">
        <f t="shared" ref="JV31" si="326">JU31+JV30</f>
        <v>2909031.5453602737</v>
      </c>
      <c r="JW31" s="37">
        <f t="shared" ref="JW31" si="327">JV31+JW30</f>
        <v>2919031.5453602737</v>
      </c>
      <c r="JX31" s="37">
        <f t="shared" ref="JX31" si="328">JW31+JX30</f>
        <v>2929031.5453602737</v>
      </c>
      <c r="JY31" s="37">
        <f t="shared" ref="JY31" si="329">JX31+JY30</f>
        <v>2939031.5453602737</v>
      </c>
      <c r="JZ31" s="37">
        <f t="shared" ref="JZ31" si="330">JY31+JZ30</f>
        <v>2949031.5453602737</v>
      </c>
      <c r="KA31" s="37">
        <f t="shared" ref="KA31" si="331">JZ31+KA30</f>
        <v>2959031.5453602737</v>
      </c>
      <c r="KB31" s="37">
        <f t="shared" ref="KB31" si="332">KA31+KB30</f>
        <v>2969031.5453602737</v>
      </c>
      <c r="KC31" s="37">
        <f t="shared" ref="KC31" si="333">KB31+KC30</f>
        <v>2982769.5453602737</v>
      </c>
      <c r="KD31" s="37">
        <f t="shared" ref="KD31" si="334">KC31+KD30</f>
        <v>2992769.5453602737</v>
      </c>
      <c r="KE31" s="37">
        <f t="shared" ref="KE31" si="335">KD31+KE30</f>
        <v>3002769.5453602737</v>
      </c>
      <c r="KF31" s="37">
        <f t="shared" ref="KF31" si="336">KE31+KF30</f>
        <v>3012769.5453602737</v>
      </c>
      <c r="KG31" s="38">
        <f t="shared" ref="KG31" si="337">KF31+KG30</f>
        <v>3022769.5453602737</v>
      </c>
    </row>
    <row r="32" spans="1:365" s="1" customFormat="1" outlineLevel="1">
      <c r="B32" s="491" t="s">
        <v>148</v>
      </c>
      <c r="C32" s="59" t="s">
        <v>712</v>
      </c>
      <c r="D32" s="48">
        <f t="shared" si="46"/>
        <v>10000</v>
      </c>
      <c r="E32" s="33">
        <f>E11</f>
        <v>0</v>
      </c>
      <c r="F32" s="34">
        <f>F11</f>
        <v>1498</v>
      </c>
      <c r="G32" s="34">
        <f>G11</f>
        <v>261</v>
      </c>
      <c r="H32" s="34">
        <f t="shared" ref="H32:BS32" si="338">H11</f>
        <v>105</v>
      </c>
      <c r="I32" s="34">
        <f t="shared" si="338"/>
        <v>69</v>
      </c>
      <c r="J32" s="34">
        <f t="shared" si="338"/>
        <v>492</v>
      </c>
      <c r="K32" s="34">
        <f t="shared" si="338"/>
        <v>45901</v>
      </c>
      <c r="L32" s="34">
        <f t="shared" si="338"/>
        <v>25500</v>
      </c>
      <c r="M32" s="34">
        <f t="shared" si="338"/>
        <v>16993</v>
      </c>
      <c r="N32" s="34">
        <f t="shared" si="338"/>
        <v>8494</v>
      </c>
      <c r="O32" s="34">
        <f t="shared" si="338"/>
        <v>8596</v>
      </c>
      <c r="P32" s="34">
        <f t="shared" si="338"/>
        <v>8500</v>
      </c>
      <c r="Q32" s="34">
        <f t="shared" si="338"/>
        <v>478</v>
      </c>
      <c r="R32" s="34">
        <f t="shared" si="338"/>
        <v>8500</v>
      </c>
      <c r="S32" s="34">
        <f t="shared" si="338"/>
        <v>7480</v>
      </c>
      <c r="T32" s="34">
        <f t="shared" si="338"/>
        <v>7430</v>
      </c>
      <c r="U32" s="34">
        <f t="shared" si="338"/>
        <v>7480</v>
      </c>
      <c r="V32" s="34">
        <f t="shared" si="338"/>
        <v>7470</v>
      </c>
      <c r="W32" s="34">
        <f t="shared" si="338"/>
        <v>7430</v>
      </c>
      <c r="X32" s="34">
        <f t="shared" si="338"/>
        <v>14960</v>
      </c>
      <c r="Y32" s="34">
        <f t="shared" si="338"/>
        <v>7480</v>
      </c>
      <c r="Z32" s="34">
        <f t="shared" si="338"/>
        <v>0</v>
      </c>
      <c r="AA32" s="34">
        <f t="shared" si="338"/>
        <v>14820</v>
      </c>
      <c r="AB32" s="34">
        <f t="shared" si="338"/>
        <v>7480</v>
      </c>
      <c r="AC32" s="34">
        <f t="shared" si="338"/>
        <v>7480</v>
      </c>
      <c r="AD32" s="34">
        <f t="shared" si="338"/>
        <v>7422</v>
      </c>
      <c r="AE32" s="34">
        <f t="shared" si="338"/>
        <v>7480</v>
      </c>
      <c r="AF32" s="34">
        <f t="shared" si="338"/>
        <v>7480</v>
      </c>
      <c r="AG32" s="34">
        <f t="shared" si="338"/>
        <v>0</v>
      </c>
      <c r="AH32" s="34">
        <f t="shared" si="338"/>
        <v>14960</v>
      </c>
      <c r="AI32" s="34">
        <f t="shared" si="338"/>
        <v>0</v>
      </c>
      <c r="AJ32" s="34">
        <f t="shared" si="338"/>
        <v>14960</v>
      </c>
      <c r="AK32" s="34">
        <f t="shared" si="338"/>
        <v>7480</v>
      </c>
      <c r="AL32" s="34">
        <f t="shared" si="338"/>
        <v>8500</v>
      </c>
      <c r="AM32" s="34">
        <f t="shared" si="338"/>
        <v>0</v>
      </c>
      <c r="AN32" s="34">
        <f t="shared" si="338"/>
        <v>0</v>
      </c>
      <c r="AO32" s="34">
        <f t="shared" si="338"/>
        <v>17000</v>
      </c>
      <c r="AP32" s="34">
        <f t="shared" si="338"/>
        <v>8500</v>
      </c>
      <c r="AQ32" s="34">
        <f t="shared" si="338"/>
        <v>17000</v>
      </c>
      <c r="AR32" s="34">
        <f t="shared" si="338"/>
        <v>8500</v>
      </c>
      <c r="AS32" s="34">
        <f t="shared" si="338"/>
        <v>8500</v>
      </c>
      <c r="AT32" s="34">
        <f t="shared" si="338"/>
        <v>8552</v>
      </c>
      <c r="AU32" s="34">
        <f t="shared" si="338"/>
        <v>17000</v>
      </c>
      <c r="AV32" s="34">
        <f t="shared" si="338"/>
        <v>8503</v>
      </c>
      <c r="AW32" s="34">
        <f t="shared" si="338"/>
        <v>0</v>
      </c>
      <c r="AX32" s="34">
        <f t="shared" si="338"/>
        <v>18874</v>
      </c>
      <c r="AY32" s="34">
        <f t="shared" si="338"/>
        <v>10375</v>
      </c>
      <c r="AZ32" s="34">
        <f t="shared" si="338"/>
        <v>10646</v>
      </c>
      <c r="BA32" s="34">
        <f t="shared" si="338"/>
        <v>9460</v>
      </c>
      <c r="BB32" s="34">
        <f t="shared" si="338"/>
        <v>10740</v>
      </c>
      <c r="BC32" s="34">
        <f t="shared" si="338"/>
        <v>10100</v>
      </c>
      <c r="BD32" s="34">
        <f t="shared" si="338"/>
        <v>10000</v>
      </c>
      <c r="BE32" s="34">
        <f t="shared" si="338"/>
        <v>10000</v>
      </c>
      <c r="BF32" s="34">
        <f t="shared" si="338"/>
        <v>10000</v>
      </c>
      <c r="BG32" s="34">
        <f t="shared" si="338"/>
        <v>10000</v>
      </c>
      <c r="BH32" s="34">
        <f t="shared" si="338"/>
        <v>10000</v>
      </c>
      <c r="BI32" s="34">
        <f t="shared" si="338"/>
        <v>10000</v>
      </c>
      <c r="BJ32" s="34">
        <f t="shared" si="338"/>
        <v>10000</v>
      </c>
      <c r="BK32" s="34">
        <f t="shared" si="338"/>
        <v>10000</v>
      </c>
      <c r="BL32" s="34">
        <f t="shared" si="338"/>
        <v>10000</v>
      </c>
      <c r="BM32" s="34">
        <f t="shared" si="338"/>
        <v>10000</v>
      </c>
      <c r="BN32" s="34">
        <f t="shared" si="338"/>
        <v>10000</v>
      </c>
      <c r="BO32" s="34">
        <f t="shared" si="338"/>
        <v>10000</v>
      </c>
      <c r="BP32" s="206">
        <f t="shared" si="338"/>
        <v>10000</v>
      </c>
      <c r="BQ32" s="34">
        <f t="shared" si="338"/>
        <v>0</v>
      </c>
      <c r="BR32" s="34">
        <f t="shared" si="338"/>
        <v>0</v>
      </c>
      <c r="BS32" s="34">
        <f t="shared" si="338"/>
        <v>0</v>
      </c>
      <c r="BT32" s="34">
        <f t="shared" ref="BT32:EE32" si="339">BT11</f>
        <v>0</v>
      </c>
      <c r="BU32" s="206">
        <f t="shared" si="339"/>
        <v>0</v>
      </c>
      <c r="BV32" s="34">
        <f t="shared" si="339"/>
        <v>0</v>
      </c>
      <c r="BW32" s="34">
        <f t="shared" si="339"/>
        <v>0</v>
      </c>
      <c r="BX32" s="34">
        <f t="shared" si="339"/>
        <v>0</v>
      </c>
      <c r="BY32" s="34">
        <f t="shared" si="339"/>
        <v>0</v>
      </c>
      <c r="BZ32" s="34">
        <f t="shared" si="339"/>
        <v>0</v>
      </c>
      <c r="CA32" s="34">
        <f t="shared" si="339"/>
        <v>0</v>
      </c>
      <c r="CB32" s="34">
        <f t="shared" si="339"/>
        <v>0</v>
      </c>
      <c r="CC32" s="34">
        <f t="shared" si="339"/>
        <v>0</v>
      </c>
      <c r="CD32" s="34">
        <f t="shared" si="339"/>
        <v>0</v>
      </c>
      <c r="CE32" s="34">
        <f t="shared" si="339"/>
        <v>0</v>
      </c>
      <c r="CF32" s="34">
        <f t="shared" si="339"/>
        <v>0</v>
      </c>
      <c r="CG32" s="34">
        <f t="shared" si="339"/>
        <v>0</v>
      </c>
      <c r="CH32" s="34">
        <f t="shared" si="339"/>
        <v>0</v>
      </c>
      <c r="CI32" s="34">
        <f t="shared" si="339"/>
        <v>0</v>
      </c>
      <c r="CJ32" s="34">
        <f t="shared" si="339"/>
        <v>0</v>
      </c>
      <c r="CK32" s="34">
        <f t="shared" si="339"/>
        <v>0</v>
      </c>
      <c r="CL32" s="34">
        <f t="shared" si="339"/>
        <v>0</v>
      </c>
      <c r="CM32" s="34">
        <f t="shared" si="339"/>
        <v>0</v>
      </c>
      <c r="CN32" s="34">
        <f t="shared" si="339"/>
        <v>0</v>
      </c>
      <c r="CO32" s="34">
        <f t="shared" si="339"/>
        <v>0</v>
      </c>
      <c r="CP32" s="34">
        <f t="shared" si="339"/>
        <v>0</v>
      </c>
      <c r="CQ32" s="34">
        <f t="shared" si="339"/>
        <v>0</v>
      </c>
      <c r="CR32" s="34">
        <f t="shared" si="339"/>
        <v>0</v>
      </c>
      <c r="CS32" s="34">
        <f t="shared" si="339"/>
        <v>0</v>
      </c>
      <c r="CT32" s="34">
        <f t="shared" si="339"/>
        <v>0</v>
      </c>
      <c r="CU32" s="34">
        <f t="shared" si="339"/>
        <v>0</v>
      </c>
      <c r="CV32" s="34">
        <f t="shared" si="339"/>
        <v>0</v>
      </c>
      <c r="CW32" s="34">
        <f t="shared" si="339"/>
        <v>0</v>
      </c>
      <c r="CX32" s="34">
        <f t="shared" si="339"/>
        <v>0</v>
      </c>
      <c r="CY32" s="34">
        <f t="shared" si="339"/>
        <v>0</v>
      </c>
      <c r="CZ32" s="34">
        <f t="shared" si="339"/>
        <v>0</v>
      </c>
      <c r="DA32" s="34">
        <f t="shared" si="339"/>
        <v>0</v>
      </c>
      <c r="DB32" s="34">
        <f t="shared" si="339"/>
        <v>0</v>
      </c>
      <c r="DC32" s="34">
        <f t="shared" si="339"/>
        <v>0</v>
      </c>
      <c r="DD32" s="34">
        <f t="shared" si="339"/>
        <v>0</v>
      </c>
      <c r="DE32" s="34">
        <f t="shared" si="339"/>
        <v>0</v>
      </c>
      <c r="DF32" s="34">
        <f t="shared" si="339"/>
        <v>0</v>
      </c>
      <c r="DG32" s="34">
        <f t="shared" si="339"/>
        <v>0</v>
      </c>
      <c r="DH32" s="34">
        <f t="shared" si="339"/>
        <v>0</v>
      </c>
      <c r="DI32" s="34">
        <f t="shared" si="339"/>
        <v>0</v>
      </c>
      <c r="DJ32" s="34">
        <f t="shared" si="339"/>
        <v>0</v>
      </c>
      <c r="DK32" s="34">
        <f t="shared" si="339"/>
        <v>0</v>
      </c>
      <c r="DL32" s="34">
        <f t="shared" si="339"/>
        <v>0</v>
      </c>
      <c r="DM32" s="34">
        <f t="shared" si="339"/>
        <v>0</v>
      </c>
      <c r="DN32" s="34">
        <f t="shared" si="339"/>
        <v>0</v>
      </c>
      <c r="DO32" s="34">
        <f t="shared" si="339"/>
        <v>0</v>
      </c>
      <c r="DP32" s="34">
        <f t="shared" si="339"/>
        <v>0</v>
      </c>
      <c r="DQ32" s="34">
        <f t="shared" si="339"/>
        <v>0</v>
      </c>
      <c r="DR32" s="34">
        <f t="shared" si="339"/>
        <v>0</v>
      </c>
      <c r="DS32" s="34">
        <f t="shared" si="339"/>
        <v>0</v>
      </c>
      <c r="DT32" s="34">
        <f t="shared" si="339"/>
        <v>0</v>
      </c>
      <c r="DU32" s="34">
        <f t="shared" si="339"/>
        <v>0</v>
      </c>
      <c r="DV32" s="34">
        <f t="shared" si="339"/>
        <v>0</v>
      </c>
      <c r="DW32" s="34">
        <f t="shared" si="339"/>
        <v>0</v>
      </c>
      <c r="DX32" s="34">
        <f t="shared" si="339"/>
        <v>0</v>
      </c>
      <c r="DY32" s="34">
        <f t="shared" si="339"/>
        <v>0</v>
      </c>
      <c r="DZ32" s="34">
        <f t="shared" si="339"/>
        <v>0</v>
      </c>
      <c r="EA32" s="34">
        <f t="shared" si="339"/>
        <v>0</v>
      </c>
      <c r="EB32" s="34">
        <f t="shared" si="339"/>
        <v>0</v>
      </c>
      <c r="EC32" s="34">
        <f t="shared" si="339"/>
        <v>0</v>
      </c>
      <c r="ED32" s="34">
        <f t="shared" si="339"/>
        <v>0</v>
      </c>
      <c r="EE32" s="34">
        <f t="shared" si="339"/>
        <v>0</v>
      </c>
      <c r="EF32" s="34">
        <f t="shared" ref="EF32:GQ32" si="340">EF11</f>
        <v>0</v>
      </c>
      <c r="EG32" s="34">
        <f t="shared" si="340"/>
        <v>0</v>
      </c>
      <c r="EH32" s="34">
        <f t="shared" si="340"/>
        <v>0</v>
      </c>
      <c r="EI32" s="34">
        <f t="shared" si="340"/>
        <v>0</v>
      </c>
      <c r="EJ32" s="34">
        <f t="shared" si="340"/>
        <v>0</v>
      </c>
      <c r="EK32" s="34">
        <f t="shared" si="340"/>
        <v>0</v>
      </c>
      <c r="EL32" s="34">
        <f t="shared" si="340"/>
        <v>0</v>
      </c>
      <c r="EM32" s="34">
        <f t="shared" si="340"/>
        <v>0</v>
      </c>
      <c r="EN32" s="34">
        <f t="shared" si="340"/>
        <v>0</v>
      </c>
      <c r="EO32" s="34">
        <f t="shared" si="340"/>
        <v>0</v>
      </c>
      <c r="EP32" s="34">
        <f t="shared" si="340"/>
        <v>0</v>
      </c>
      <c r="EQ32" s="34">
        <f t="shared" si="340"/>
        <v>0</v>
      </c>
      <c r="ER32" s="34">
        <f t="shared" si="340"/>
        <v>0</v>
      </c>
      <c r="ES32" s="34">
        <f t="shared" si="340"/>
        <v>0</v>
      </c>
      <c r="ET32" s="34">
        <f t="shared" si="340"/>
        <v>0</v>
      </c>
      <c r="EU32" s="34">
        <f t="shared" si="340"/>
        <v>0</v>
      </c>
      <c r="EV32" s="34">
        <f t="shared" si="340"/>
        <v>0</v>
      </c>
      <c r="EW32" s="34">
        <f t="shared" si="340"/>
        <v>0</v>
      </c>
      <c r="EX32" s="34">
        <f t="shared" si="340"/>
        <v>0</v>
      </c>
      <c r="EY32" s="34">
        <f t="shared" si="340"/>
        <v>0</v>
      </c>
      <c r="EZ32" s="34">
        <f t="shared" si="340"/>
        <v>0</v>
      </c>
      <c r="FA32" s="34">
        <f t="shared" si="340"/>
        <v>0</v>
      </c>
      <c r="FB32" s="34">
        <f t="shared" si="340"/>
        <v>0</v>
      </c>
      <c r="FC32" s="34">
        <f t="shared" si="340"/>
        <v>0</v>
      </c>
      <c r="FD32" s="34">
        <f t="shared" si="340"/>
        <v>0</v>
      </c>
      <c r="FE32" s="34">
        <f t="shared" si="340"/>
        <v>0</v>
      </c>
      <c r="FF32" s="34">
        <f t="shared" si="340"/>
        <v>0</v>
      </c>
      <c r="FG32" s="34">
        <f t="shared" si="340"/>
        <v>0</v>
      </c>
      <c r="FH32" s="34">
        <f t="shared" si="340"/>
        <v>0</v>
      </c>
      <c r="FI32" s="34">
        <f t="shared" si="340"/>
        <v>0</v>
      </c>
      <c r="FJ32" s="34">
        <f t="shared" si="340"/>
        <v>0</v>
      </c>
      <c r="FK32" s="34">
        <f t="shared" si="340"/>
        <v>0</v>
      </c>
      <c r="FL32" s="34">
        <f t="shared" si="340"/>
        <v>0</v>
      </c>
      <c r="FM32" s="34">
        <f t="shared" si="340"/>
        <v>0</v>
      </c>
      <c r="FN32" s="34">
        <f t="shared" si="340"/>
        <v>0</v>
      </c>
      <c r="FO32" s="34">
        <f t="shared" si="340"/>
        <v>0</v>
      </c>
      <c r="FP32" s="34">
        <f t="shared" si="340"/>
        <v>0</v>
      </c>
      <c r="FQ32" s="34">
        <f t="shared" si="340"/>
        <v>0</v>
      </c>
      <c r="FR32" s="34">
        <f t="shared" si="340"/>
        <v>0</v>
      </c>
      <c r="FS32" s="34">
        <f t="shared" si="340"/>
        <v>0</v>
      </c>
      <c r="FT32" s="34">
        <f t="shared" si="340"/>
        <v>0</v>
      </c>
      <c r="FU32" s="34">
        <f t="shared" si="340"/>
        <v>0</v>
      </c>
      <c r="FV32" s="34">
        <f t="shared" si="340"/>
        <v>0</v>
      </c>
      <c r="FW32" s="34">
        <f t="shared" si="340"/>
        <v>0</v>
      </c>
      <c r="FX32" s="34">
        <f t="shared" si="340"/>
        <v>0</v>
      </c>
      <c r="FY32" s="34">
        <f t="shared" si="340"/>
        <v>0</v>
      </c>
      <c r="FZ32" s="34">
        <f t="shared" si="340"/>
        <v>0</v>
      </c>
      <c r="GA32" s="34">
        <f t="shared" si="340"/>
        <v>0</v>
      </c>
      <c r="GB32" s="34">
        <f t="shared" si="340"/>
        <v>0</v>
      </c>
      <c r="GC32" s="34">
        <f t="shared" si="340"/>
        <v>0</v>
      </c>
      <c r="GD32" s="34">
        <f t="shared" si="340"/>
        <v>0</v>
      </c>
      <c r="GE32" s="34">
        <f t="shared" si="340"/>
        <v>0</v>
      </c>
      <c r="GF32" s="34">
        <f t="shared" si="340"/>
        <v>0</v>
      </c>
      <c r="GG32" s="34">
        <f t="shared" si="340"/>
        <v>0</v>
      </c>
      <c r="GH32" s="34">
        <f t="shared" si="340"/>
        <v>0</v>
      </c>
      <c r="GI32" s="34">
        <f t="shared" si="340"/>
        <v>0</v>
      </c>
      <c r="GJ32" s="34">
        <f t="shared" si="340"/>
        <v>0</v>
      </c>
      <c r="GK32" s="34">
        <f t="shared" si="340"/>
        <v>0</v>
      </c>
      <c r="GL32" s="34">
        <f t="shared" si="340"/>
        <v>0</v>
      </c>
      <c r="GM32" s="34">
        <f t="shared" si="340"/>
        <v>0</v>
      </c>
      <c r="GN32" s="34">
        <f t="shared" si="340"/>
        <v>0</v>
      </c>
      <c r="GO32" s="34">
        <f t="shared" si="340"/>
        <v>0</v>
      </c>
      <c r="GP32" s="34">
        <f t="shared" si="340"/>
        <v>0</v>
      </c>
      <c r="GQ32" s="34">
        <f t="shared" si="340"/>
        <v>0</v>
      </c>
      <c r="GR32" s="34">
        <f t="shared" ref="GR32:JC32" si="341">GR11</f>
        <v>0</v>
      </c>
      <c r="GS32" s="34">
        <f t="shared" si="341"/>
        <v>0</v>
      </c>
      <c r="GT32" s="34">
        <f t="shared" si="341"/>
        <v>0</v>
      </c>
      <c r="GU32" s="34">
        <f t="shared" si="341"/>
        <v>0</v>
      </c>
      <c r="GV32" s="34">
        <f t="shared" si="341"/>
        <v>0</v>
      </c>
      <c r="GW32" s="34">
        <f t="shared" si="341"/>
        <v>0</v>
      </c>
      <c r="GX32" s="34">
        <f t="shared" si="341"/>
        <v>0</v>
      </c>
      <c r="GY32" s="34">
        <f t="shared" si="341"/>
        <v>0</v>
      </c>
      <c r="GZ32" s="34">
        <f t="shared" si="341"/>
        <v>0</v>
      </c>
      <c r="HA32" s="34">
        <f t="shared" si="341"/>
        <v>0</v>
      </c>
      <c r="HB32" s="34">
        <f t="shared" si="341"/>
        <v>0</v>
      </c>
      <c r="HC32" s="34">
        <f t="shared" si="341"/>
        <v>0</v>
      </c>
      <c r="HD32" s="34">
        <f t="shared" si="341"/>
        <v>0</v>
      </c>
      <c r="HE32" s="34">
        <f t="shared" si="341"/>
        <v>0</v>
      </c>
      <c r="HF32" s="34">
        <f t="shared" si="341"/>
        <v>0</v>
      </c>
      <c r="HG32" s="34">
        <f t="shared" si="341"/>
        <v>0</v>
      </c>
      <c r="HH32" s="34">
        <f t="shared" si="341"/>
        <v>0</v>
      </c>
      <c r="HI32" s="34">
        <f t="shared" si="341"/>
        <v>0</v>
      </c>
      <c r="HJ32" s="34">
        <f t="shared" si="341"/>
        <v>0</v>
      </c>
      <c r="HK32" s="34">
        <f t="shared" si="341"/>
        <v>0</v>
      </c>
      <c r="HL32" s="34">
        <f t="shared" si="341"/>
        <v>0</v>
      </c>
      <c r="HM32" s="34">
        <f t="shared" si="341"/>
        <v>0</v>
      </c>
      <c r="HN32" s="34">
        <f t="shared" si="341"/>
        <v>0</v>
      </c>
      <c r="HO32" s="34">
        <f t="shared" si="341"/>
        <v>0</v>
      </c>
      <c r="HP32" s="34">
        <f t="shared" si="341"/>
        <v>0</v>
      </c>
      <c r="HQ32" s="34">
        <f t="shared" si="341"/>
        <v>0</v>
      </c>
      <c r="HR32" s="34">
        <f t="shared" si="341"/>
        <v>0</v>
      </c>
      <c r="HS32" s="34">
        <f t="shared" si="341"/>
        <v>0</v>
      </c>
      <c r="HT32" s="34">
        <f t="shared" si="341"/>
        <v>0</v>
      </c>
      <c r="HU32" s="34">
        <f t="shared" si="341"/>
        <v>0</v>
      </c>
      <c r="HV32" s="34">
        <f t="shared" si="341"/>
        <v>0</v>
      </c>
      <c r="HW32" s="34">
        <f t="shared" si="341"/>
        <v>0</v>
      </c>
      <c r="HX32" s="34">
        <f t="shared" si="341"/>
        <v>0</v>
      </c>
      <c r="HY32" s="34">
        <f t="shared" si="341"/>
        <v>0</v>
      </c>
      <c r="HZ32" s="34">
        <f t="shared" si="341"/>
        <v>0</v>
      </c>
      <c r="IA32" s="34">
        <f t="shared" si="341"/>
        <v>0</v>
      </c>
      <c r="IB32" s="34">
        <f t="shared" si="341"/>
        <v>0</v>
      </c>
      <c r="IC32" s="34">
        <f t="shared" si="341"/>
        <v>0</v>
      </c>
      <c r="ID32" s="34">
        <f t="shared" si="341"/>
        <v>0</v>
      </c>
      <c r="IE32" s="34">
        <f t="shared" si="341"/>
        <v>0</v>
      </c>
      <c r="IF32" s="34">
        <f t="shared" si="341"/>
        <v>0</v>
      </c>
      <c r="IG32" s="34">
        <f t="shared" si="341"/>
        <v>0</v>
      </c>
      <c r="IH32" s="34">
        <f t="shared" si="341"/>
        <v>0</v>
      </c>
      <c r="II32" s="34">
        <f t="shared" si="341"/>
        <v>0</v>
      </c>
      <c r="IJ32" s="34">
        <f t="shared" si="341"/>
        <v>0</v>
      </c>
      <c r="IK32" s="34">
        <f t="shared" si="341"/>
        <v>0</v>
      </c>
      <c r="IL32" s="34">
        <f t="shared" si="341"/>
        <v>0</v>
      </c>
      <c r="IM32" s="34">
        <f t="shared" si="341"/>
        <v>0</v>
      </c>
      <c r="IN32" s="34">
        <f t="shared" si="341"/>
        <v>0</v>
      </c>
      <c r="IO32" s="34">
        <f t="shared" si="341"/>
        <v>0</v>
      </c>
      <c r="IP32" s="34">
        <f t="shared" si="341"/>
        <v>0</v>
      </c>
      <c r="IQ32" s="34">
        <f t="shared" si="341"/>
        <v>0</v>
      </c>
      <c r="IR32" s="34">
        <f t="shared" si="341"/>
        <v>0</v>
      </c>
      <c r="IS32" s="34">
        <f t="shared" si="341"/>
        <v>0</v>
      </c>
      <c r="IT32" s="34">
        <f t="shared" si="341"/>
        <v>0</v>
      </c>
      <c r="IU32" s="34">
        <f t="shared" si="341"/>
        <v>0</v>
      </c>
      <c r="IV32" s="34">
        <f t="shared" si="341"/>
        <v>0</v>
      </c>
      <c r="IW32" s="34">
        <f t="shared" si="341"/>
        <v>0</v>
      </c>
      <c r="IX32" s="34">
        <f t="shared" si="341"/>
        <v>0</v>
      </c>
      <c r="IY32" s="34">
        <f t="shared" si="341"/>
        <v>0</v>
      </c>
      <c r="IZ32" s="34">
        <f t="shared" si="341"/>
        <v>0</v>
      </c>
      <c r="JA32" s="34">
        <f t="shared" si="341"/>
        <v>0</v>
      </c>
      <c r="JB32" s="34">
        <f t="shared" si="341"/>
        <v>0</v>
      </c>
      <c r="JC32" s="34">
        <f t="shared" si="341"/>
        <v>0</v>
      </c>
      <c r="JD32" s="34">
        <f t="shared" ref="JD32:KG32" si="342">JD11</f>
        <v>0</v>
      </c>
      <c r="JE32" s="34">
        <f t="shared" si="342"/>
        <v>0</v>
      </c>
      <c r="JF32" s="34">
        <f t="shared" si="342"/>
        <v>0</v>
      </c>
      <c r="JG32" s="34">
        <f t="shared" si="342"/>
        <v>0</v>
      </c>
      <c r="JH32" s="34">
        <f t="shared" si="342"/>
        <v>0</v>
      </c>
      <c r="JI32" s="34">
        <f t="shared" si="342"/>
        <v>0</v>
      </c>
      <c r="JJ32" s="34">
        <f t="shared" si="342"/>
        <v>0</v>
      </c>
      <c r="JK32" s="34">
        <f t="shared" si="342"/>
        <v>0</v>
      </c>
      <c r="JL32" s="34">
        <f t="shared" si="342"/>
        <v>0</v>
      </c>
      <c r="JM32" s="34">
        <f t="shared" si="342"/>
        <v>0</v>
      </c>
      <c r="JN32" s="34">
        <f t="shared" si="342"/>
        <v>0</v>
      </c>
      <c r="JO32" s="34">
        <f t="shared" si="342"/>
        <v>0</v>
      </c>
      <c r="JP32" s="34">
        <f t="shared" si="342"/>
        <v>0</v>
      </c>
      <c r="JQ32" s="34">
        <f t="shared" si="342"/>
        <v>0</v>
      </c>
      <c r="JR32" s="34">
        <f t="shared" si="342"/>
        <v>0</v>
      </c>
      <c r="JS32" s="34">
        <f t="shared" si="342"/>
        <v>0</v>
      </c>
      <c r="JT32" s="34">
        <f t="shared" si="342"/>
        <v>0</v>
      </c>
      <c r="JU32" s="34">
        <f t="shared" si="342"/>
        <v>0</v>
      </c>
      <c r="JV32" s="34">
        <f t="shared" si="342"/>
        <v>0</v>
      </c>
      <c r="JW32" s="34">
        <f t="shared" si="342"/>
        <v>0</v>
      </c>
      <c r="JX32" s="34">
        <f t="shared" si="342"/>
        <v>0</v>
      </c>
      <c r="JY32" s="34">
        <f t="shared" si="342"/>
        <v>0</v>
      </c>
      <c r="JZ32" s="34">
        <f t="shared" si="342"/>
        <v>0</v>
      </c>
      <c r="KA32" s="34">
        <f t="shared" si="342"/>
        <v>0</v>
      </c>
      <c r="KB32" s="34">
        <f t="shared" si="342"/>
        <v>0</v>
      </c>
      <c r="KC32" s="34">
        <f t="shared" si="342"/>
        <v>0</v>
      </c>
      <c r="KD32" s="34">
        <f t="shared" si="342"/>
        <v>0</v>
      </c>
      <c r="KE32" s="34">
        <f t="shared" si="342"/>
        <v>0</v>
      </c>
      <c r="KF32" s="34">
        <f t="shared" si="342"/>
        <v>0</v>
      </c>
      <c r="KG32" s="35">
        <f t="shared" si="342"/>
        <v>0</v>
      </c>
    </row>
    <row r="33" spans="1:293" s="1" customFormat="1" ht="16" outlineLevel="1" thickBot="1">
      <c r="B33" s="492"/>
      <c r="C33" s="59" t="s">
        <v>713</v>
      </c>
      <c r="D33" s="48">
        <f t="shared" si="46"/>
        <v>576929</v>
      </c>
      <c r="E33" s="36">
        <f>E32</f>
        <v>0</v>
      </c>
      <c r="F33" s="37">
        <f>E33+F32</f>
        <v>1498</v>
      </c>
      <c r="G33" s="37">
        <f>F33+G32</f>
        <v>1759</v>
      </c>
      <c r="H33" s="37">
        <f t="shared" ref="H33" si="343">G33+H32</f>
        <v>1864</v>
      </c>
      <c r="I33" s="37">
        <f t="shared" ref="I33" si="344">H33+I32</f>
        <v>1933</v>
      </c>
      <c r="J33" s="37">
        <f t="shared" ref="J33" si="345">I33+J32</f>
        <v>2425</v>
      </c>
      <c r="K33" s="37">
        <f t="shared" ref="K33" si="346">J33+K32</f>
        <v>48326</v>
      </c>
      <c r="L33" s="37">
        <f t="shared" ref="L33" si="347">K33+L32</f>
        <v>73826</v>
      </c>
      <c r="M33" s="37">
        <f t="shared" ref="M33" si="348">L33+M32</f>
        <v>90819</v>
      </c>
      <c r="N33" s="37">
        <f t="shared" ref="N33" si="349">M33+N32</f>
        <v>99313</v>
      </c>
      <c r="O33" s="37">
        <f t="shared" ref="O33" si="350">N33+O32</f>
        <v>107909</v>
      </c>
      <c r="P33" s="37">
        <f t="shared" ref="P33" si="351">O33+P32</f>
        <v>116409</v>
      </c>
      <c r="Q33" s="37">
        <f t="shared" ref="Q33" si="352">P33+Q32</f>
        <v>116887</v>
      </c>
      <c r="R33" s="37">
        <f t="shared" ref="R33" si="353">Q33+R32</f>
        <v>125387</v>
      </c>
      <c r="S33" s="37">
        <f t="shared" ref="S33" si="354">R33+S32</f>
        <v>132867</v>
      </c>
      <c r="T33" s="37">
        <f t="shared" ref="T33" si="355">S33+T32</f>
        <v>140297</v>
      </c>
      <c r="U33" s="37">
        <f t="shared" ref="U33" si="356">T33+U32</f>
        <v>147777</v>
      </c>
      <c r="V33" s="37">
        <f t="shared" ref="V33" si="357">U33+V32</f>
        <v>155247</v>
      </c>
      <c r="W33" s="37">
        <f t="shared" ref="W33" si="358">V33+W32</f>
        <v>162677</v>
      </c>
      <c r="X33" s="37">
        <f t="shared" ref="X33" si="359">W33+X32</f>
        <v>177637</v>
      </c>
      <c r="Y33" s="37">
        <f t="shared" ref="Y33" si="360">X33+Y32</f>
        <v>185117</v>
      </c>
      <c r="Z33" s="37">
        <f t="shared" ref="Z33" si="361">Y33+Z32</f>
        <v>185117</v>
      </c>
      <c r="AA33" s="37">
        <f t="shared" ref="AA33" si="362">Z33+AA32</f>
        <v>199937</v>
      </c>
      <c r="AB33" s="37">
        <f t="shared" ref="AB33" si="363">AA33+AB32</f>
        <v>207417</v>
      </c>
      <c r="AC33" s="37">
        <f t="shared" ref="AC33" si="364">AB33+AC32</f>
        <v>214897</v>
      </c>
      <c r="AD33" s="37">
        <f t="shared" ref="AD33" si="365">AC33+AD32</f>
        <v>222319</v>
      </c>
      <c r="AE33" s="37">
        <f t="shared" ref="AE33" si="366">AD33+AE32</f>
        <v>229799</v>
      </c>
      <c r="AF33" s="37">
        <f t="shared" ref="AF33" si="367">AE33+AF32</f>
        <v>237279</v>
      </c>
      <c r="AG33" s="37">
        <f t="shared" ref="AG33" si="368">AF33+AG32</f>
        <v>237279</v>
      </c>
      <c r="AH33" s="37">
        <f t="shared" ref="AH33" si="369">AG33+AH32</f>
        <v>252239</v>
      </c>
      <c r="AI33" s="37">
        <f t="shared" ref="AI33" si="370">AH33+AI32</f>
        <v>252239</v>
      </c>
      <c r="AJ33" s="37">
        <f t="shared" ref="AJ33" si="371">AI33+AJ32</f>
        <v>267199</v>
      </c>
      <c r="AK33" s="37">
        <f t="shared" ref="AK33" si="372">AJ33+AK32</f>
        <v>274679</v>
      </c>
      <c r="AL33" s="37">
        <f t="shared" ref="AL33" si="373">AK33+AL32</f>
        <v>283179</v>
      </c>
      <c r="AM33" s="37">
        <f t="shared" ref="AM33" si="374">AL33+AM32</f>
        <v>283179</v>
      </c>
      <c r="AN33" s="37">
        <f t="shared" ref="AN33" si="375">AM33+AN32</f>
        <v>283179</v>
      </c>
      <c r="AO33" s="37">
        <f t="shared" ref="AO33" si="376">AN33+AO32</f>
        <v>300179</v>
      </c>
      <c r="AP33" s="37">
        <f t="shared" ref="AP33" si="377">AO33+AP32</f>
        <v>308679</v>
      </c>
      <c r="AQ33" s="37">
        <f t="shared" ref="AQ33" si="378">AP33+AQ32</f>
        <v>325679</v>
      </c>
      <c r="AR33" s="37">
        <f t="shared" ref="AR33" si="379">AQ33+AR32</f>
        <v>334179</v>
      </c>
      <c r="AS33" s="37">
        <f t="shared" ref="AS33" si="380">AR33+AS32</f>
        <v>342679</v>
      </c>
      <c r="AT33" s="37">
        <f t="shared" ref="AT33" si="381">AS33+AT32</f>
        <v>351231</v>
      </c>
      <c r="AU33" s="37">
        <f t="shared" ref="AU33" si="382">AT33+AU32</f>
        <v>368231</v>
      </c>
      <c r="AV33" s="37">
        <f t="shared" ref="AV33" si="383">AU33+AV32</f>
        <v>376734</v>
      </c>
      <c r="AW33" s="37">
        <f t="shared" ref="AW33" si="384">AV33+AW32</f>
        <v>376734</v>
      </c>
      <c r="AX33" s="37">
        <f t="shared" ref="AX33" si="385">AW33+AX32</f>
        <v>395608</v>
      </c>
      <c r="AY33" s="37">
        <f t="shared" ref="AY33" si="386">AX33+AY32</f>
        <v>405983</v>
      </c>
      <c r="AZ33" s="37">
        <f t="shared" ref="AZ33" si="387">AY33+AZ32</f>
        <v>416629</v>
      </c>
      <c r="BA33" s="37">
        <f t="shared" ref="BA33" si="388">AZ33+BA32</f>
        <v>426089</v>
      </c>
      <c r="BB33" s="37">
        <f t="shared" ref="BB33" si="389">BA33+BB32</f>
        <v>436829</v>
      </c>
      <c r="BC33" s="37">
        <f t="shared" ref="BC33" si="390">BB33+BC32</f>
        <v>446929</v>
      </c>
      <c r="BD33" s="37">
        <f t="shared" ref="BD33" si="391">BC33+BD32</f>
        <v>456929</v>
      </c>
      <c r="BE33" s="37">
        <f t="shared" ref="BE33" si="392">BD33+BE32</f>
        <v>466929</v>
      </c>
      <c r="BF33" s="37">
        <f t="shared" ref="BF33" si="393">BE33+BF32</f>
        <v>476929</v>
      </c>
      <c r="BG33" s="37">
        <f t="shared" ref="BG33" si="394">BF33+BG32</f>
        <v>486929</v>
      </c>
      <c r="BH33" s="37">
        <f t="shared" ref="BH33" si="395">BG33+BH32</f>
        <v>496929</v>
      </c>
      <c r="BI33" s="37">
        <f t="shared" ref="BI33" si="396">BH33+BI32</f>
        <v>506929</v>
      </c>
      <c r="BJ33" s="37">
        <f t="shared" ref="BJ33" si="397">BI33+BJ32</f>
        <v>516929</v>
      </c>
      <c r="BK33" s="37">
        <f t="shared" ref="BK33" si="398">BJ33+BK32</f>
        <v>526929</v>
      </c>
      <c r="BL33" s="37">
        <f t="shared" ref="BL33" si="399">BK33+BL32</f>
        <v>536929</v>
      </c>
      <c r="BM33" s="37">
        <f t="shared" ref="BM33" si="400">BL33+BM32</f>
        <v>546929</v>
      </c>
      <c r="BN33" s="37">
        <f t="shared" ref="BN33" si="401">BM33+BN32</f>
        <v>556929</v>
      </c>
      <c r="BO33" s="37">
        <f t="shared" ref="BO33" si="402">BN33+BO32</f>
        <v>566929</v>
      </c>
      <c r="BP33" s="207">
        <f t="shared" ref="BP33" si="403">BO33+BP32</f>
        <v>576929</v>
      </c>
      <c r="BQ33" s="37">
        <f t="shared" ref="BQ33" si="404">BP33+BQ32</f>
        <v>576929</v>
      </c>
      <c r="BR33" s="37">
        <f t="shared" ref="BR33" si="405">BQ33+BR32</f>
        <v>576929</v>
      </c>
      <c r="BS33" s="37">
        <f t="shared" ref="BS33" si="406">BR33+BS32</f>
        <v>576929</v>
      </c>
      <c r="BT33" s="37">
        <f t="shared" ref="BT33" si="407">BS33+BT32</f>
        <v>576929</v>
      </c>
      <c r="BU33" s="207">
        <f t="shared" ref="BU33" si="408">BT33+BU32</f>
        <v>576929</v>
      </c>
      <c r="BV33" s="37">
        <f t="shared" ref="BV33" si="409">BU33+BV32</f>
        <v>576929</v>
      </c>
      <c r="BW33" s="37">
        <f t="shared" ref="BW33" si="410">BV33+BW32</f>
        <v>576929</v>
      </c>
      <c r="BX33" s="37">
        <f t="shared" ref="BX33" si="411">BW33+BX32</f>
        <v>576929</v>
      </c>
      <c r="BY33" s="37">
        <f t="shared" ref="BY33" si="412">BX33+BY32</f>
        <v>576929</v>
      </c>
      <c r="BZ33" s="37">
        <f t="shared" ref="BZ33" si="413">BY33+BZ32</f>
        <v>576929</v>
      </c>
      <c r="CA33" s="37">
        <f t="shared" ref="CA33" si="414">BZ33+CA32</f>
        <v>576929</v>
      </c>
      <c r="CB33" s="37">
        <f t="shared" ref="CB33" si="415">CA33+CB32</f>
        <v>576929</v>
      </c>
      <c r="CC33" s="37">
        <f t="shared" ref="CC33" si="416">CB33+CC32</f>
        <v>576929</v>
      </c>
      <c r="CD33" s="37">
        <f t="shared" ref="CD33" si="417">CC33+CD32</f>
        <v>576929</v>
      </c>
      <c r="CE33" s="37">
        <f t="shared" ref="CE33" si="418">CD33+CE32</f>
        <v>576929</v>
      </c>
      <c r="CF33" s="37">
        <f t="shared" ref="CF33" si="419">CE33+CF32</f>
        <v>576929</v>
      </c>
      <c r="CG33" s="37">
        <f t="shared" ref="CG33" si="420">CF33+CG32</f>
        <v>576929</v>
      </c>
      <c r="CH33" s="37">
        <f t="shared" ref="CH33" si="421">CG33+CH32</f>
        <v>576929</v>
      </c>
      <c r="CI33" s="37">
        <f t="shared" ref="CI33" si="422">CH33+CI32</f>
        <v>576929</v>
      </c>
      <c r="CJ33" s="37">
        <f t="shared" ref="CJ33" si="423">CI33+CJ32</f>
        <v>576929</v>
      </c>
      <c r="CK33" s="37">
        <f t="shared" ref="CK33" si="424">CJ33+CK32</f>
        <v>576929</v>
      </c>
      <c r="CL33" s="37">
        <f t="shared" ref="CL33" si="425">CK33+CL32</f>
        <v>576929</v>
      </c>
      <c r="CM33" s="37">
        <f t="shared" ref="CM33" si="426">CL33+CM32</f>
        <v>576929</v>
      </c>
      <c r="CN33" s="37">
        <f t="shared" ref="CN33" si="427">CM33+CN32</f>
        <v>576929</v>
      </c>
      <c r="CO33" s="37">
        <f t="shared" ref="CO33" si="428">CN33+CO32</f>
        <v>576929</v>
      </c>
      <c r="CP33" s="37">
        <f t="shared" ref="CP33" si="429">CO33+CP32</f>
        <v>576929</v>
      </c>
      <c r="CQ33" s="37">
        <f t="shared" ref="CQ33" si="430">CP33+CQ32</f>
        <v>576929</v>
      </c>
      <c r="CR33" s="37">
        <f t="shared" ref="CR33" si="431">CQ33+CR32</f>
        <v>576929</v>
      </c>
      <c r="CS33" s="37">
        <f t="shared" ref="CS33" si="432">CR33+CS32</f>
        <v>576929</v>
      </c>
      <c r="CT33" s="37">
        <f t="shared" ref="CT33" si="433">CS33+CT32</f>
        <v>576929</v>
      </c>
      <c r="CU33" s="37">
        <f t="shared" ref="CU33" si="434">CT33+CU32</f>
        <v>576929</v>
      </c>
      <c r="CV33" s="37">
        <f t="shared" ref="CV33" si="435">CU33+CV32</f>
        <v>576929</v>
      </c>
      <c r="CW33" s="37">
        <f t="shared" ref="CW33" si="436">CV33+CW32</f>
        <v>576929</v>
      </c>
      <c r="CX33" s="37">
        <f t="shared" ref="CX33" si="437">CW33+CX32</f>
        <v>576929</v>
      </c>
      <c r="CY33" s="37">
        <f t="shared" ref="CY33" si="438">CX33+CY32</f>
        <v>576929</v>
      </c>
      <c r="CZ33" s="37">
        <f t="shared" ref="CZ33" si="439">CY33+CZ32</f>
        <v>576929</v>
      </c>
      <c r="DA33" s="37">
        <f t="shared" ref="DA33" si="440">CZ33+DA32</f>
        <v>576929</v>
      </c>
      <c r="DB33" s="37">
        <f t="shared" ref="DB33" si="441">DA33+DB32</f>
        <v>576929</v>
      </c>
      <c r="DC33" s="37">
        <f t="shared" ref="DC33" si="442">DB33+DC32</f>
        <v>576929</v>
      </c>
      <c r="DD33" s="37">
        <f t="shared" ref="DD33" si="443">DC33+DD32</f>
        <v>576929</v>
      </c>
      <c r="DE33" s="37">
        <f t="shared" ref="DE33" si="444">DD33+DE32</f>
        <v>576929</v>
      </c>
      <c r="DF33" s="37">
        <f t="shared" ref="DF33" si="445">DE33+DF32</f>
        <v>576929</v>
      </c>
      <c r="DG33" s="37">
        <f t="shared" ref="DG33" si="446">DF33+DG32</f>
        <v>576929</v>
      </c>
      <c r="DH33" s="37">
        <f t="shared" ref="DH33" si="447">DG33+DH32</f>
        <v>576929</v>
      </c>
      <c r="DI33" s="37">
        <f t="shared" ref="DI33" si="448">DH33+DI32</f>
        <v>576929</v>
      </c>
      <c r="DJ33" s="37">
        <f t="shared" ref="DJ33" si="449">DI33+DJ32</f>
        <v>576929</v>
      </c>
      <c r="DK33" s="37">
        <f t="shared" ref="DK33" si="450">DJ33+DK32</f>
        <v>576929</v>
      </c>
      <c r="DL33" s="37">
        <f t="shared" ref="DL33" si="451">DK33+DL32</f>
        <v>576929</v>
      </c>
      <c r="DM33" s="37">
        <f t="shared" ref="DM33" si="452">DL33+DM32</f>
        <v>576929</v>
      </c>
      <c r="DN33" s="37">
        <f t="shared" ref="DN33" si="453">DM33+DN32</f>
        <v>576929</v>
      </c>
      <c r="DO33" s="37">
        <f t="shared" ref="DO33" si="454">DN33+DO32</f>
        <v>576929</v>
      </c>
      <c r="DP33" s="37">
        <f t="shared" ref="DP33" si="455">DO33+DP32</f>
        <v>576929</v>
      </c>
      <c r="DQ33" s="37">
        <f t="shared" ref="DQ33" si="456">DP33+DQ32</f>
        <v>576929</v>
      </c>
      <c r="DR33" s="37">
        <f t="shared" ref="DR33" si="457">DQ33+DR32</f>
        <v>576929</v>
      </c>
      <c r="DS33" s="37">
        <f t="shared" ref="DS33" si="458">DR33+DS32</f>
        <v>576929</v>
      </c>
      <c r="DT33" s="37">
        <f t="shared" ref="DT33" si="459">DS33+DT32</f>
        <v>576929</v>
      </c>
      <c r="DU33" s="37">
        <f t="shared" ref="DU33" si="460">DT33+DU32</f>
        <v>576929</v>
      </c>
      <c r="DV33" s="37">
        <f t="shared" ref="DV33" si="461">DU33+DV32</f>
        <v>576929</v>
      </c>
      <c r="DW33" s="37">
        <f t="shared" ref="DW33" si="462">DV33+DW32</f>
        <v>576929</v>
      </c>
      <c r="DX33" s="37">
        <f t="shared" ref="DX33" si="463">DW33+DX32</f>
        <v>576929</v>
      </c>
      <c r="DY33" s="37">
        <f t="shared" ref="DY33" si="464">DX33+DY32</f>
        <v>576929</v>
      </c>
      <c r="DZ33" s="37">
        <f t="shared" ref="DZ33" si="465">DY33+DZ32</f>
        <v>576929</v>
      </c>
      <c r="EA33" s="37">
        <f t="shared" ref="EA33" si="466">DZ33+EA32</f>
        <v>576929</v>
      </c>
      <c r="EB33" s="37">
        <f t="shared" ref="EB33" si="467">EA33+EB32</f>
        <v>576929</v>
      </c>
      <c r="EC33" s="37">
        <f t="shared" ref="EC33" si="468">EB33+EC32</f>
        <v>576929</v>
      </c>
      <c r="ED33" s="37">
        <f t="shared" ref="ED33" si="469">EC33+ED32</f>
        <v>576929</v>
      </c>
      <c r="EE33" s="37">
        <f t="shared" ref="EE33" si="470">ED33+EE32</f>
        <v>576929</v>
      </c>
      <c r="EF33" s="37">
        <f t="shared" ref="EF33" si="471">EE33+EF32</f>
        <v>576929</v>
      </c>
      <c r="EG33" s="37">
        <f t="shared" ref="EG33" si="472">EF33+EG32</f>
        <v>576929</v>
      </c>
      <c r="EH33" s="37">
        <f t="shared" ref="EH33" si="473">EG33+EH32</f>
        <v>576929</v>
      </c>
      <c r="EI33" s="37">
        <f t="shared" ref="EI33" si="474">EH33+EI32</f>
        <v>576929</v>
      </c>
      <c r="EJ33" s="37">
        <f t="shared" ref="EJ33" si="475">EI33+EJ32</f>
        <v>576929</v>
      </c>
      <c r="EK33" s="37">
        <f t="shared" ref="EK33" si="476">EJ33+EK32</f>
        <v>576929</v>
      </c>
      <c r="EL33" s="37">
        <f t="shared" ref="EL33" si="477">EK33+EL32</f>
        <v>576929</v>
      </c>
      <c r="EM33" s="37">
        <f t="shared" ref="EM33" si="478">EL33+EM32</f>
        <v>576929</v>
      </c>
      <c r="EN33" s="37">
        <f t="shared" ref="EN33" si="479">EM33+EN32</f>
        <v>576929</v>
      </c>
      <c r="EO33" s="37">
        <f t="shared" ref="EO33" si="480">EN33+EO32</f>
        <v>576929</v>
      </c>
      <c r="EP33" s="37">
        <f t="shared" ref="EP33" si="481">EO33+EP32</f>
        <v>576929</v>
      </c>
      <c r="EQ33" s="37">
        <f t="shared" ref="EQ33" si="482">EP33+EQ32</f>
        <v>576929</v>
      </c>
      <c r="ER33" s="37">
        <f t="shared" ref="ER33" si="483">EQ33+ER32</f>
        <v>576929</v>
      </c>
      <c r="ES33" s="37">
        <f t="shared" ref="ES33" si="484">ER33+ES32</f>
        <v>576929</v>
      </c>
      <c r="ET33" s="37">
        <f t="shared" ref="ET33" si="485">ES33+ET32</f>
        <v>576929</v>
      </c>
      <c r="EU33" s="37">
        <f t="shared" ref="EU33" si="486">ET33+EU32</f>
        <v>576929</v>
      </c>
      <c r="EV33" s="37">
        <f t="shared" ref="EV33" si="487">EU33+EV32</f>
        <v>576929</v>
      </c>
      <c r="EW33" s="37">
        <f t="shared" ref="EW33" si="488">EV33+EW32</f>
        <v>576929</v>
      </c>
      <c r="EX33" s="37">
        <f t="shared" ref="EX33" si="489">EW33+EX32</f>
        <v>576929</v>
      </c>
      <c r="EY33" s="37">
        <f t="shared" ref="EY33" si="490">EX33+EY32</f>
        <v>576929</v>
      </c>
      <c r="EZ33" s="37">
        <f t="shared" ref="EZ33" si="491">EY33+EZ32</f>
        <v>576929</v>
      </c>
      <c r="FA33" s="37">
        <f t="shared" ref="FA33" si="492">EZ33+FA32</f>
        <v>576929</v>
      </c>
      <c r="FB33" s="37">
        <f t="shared" ref="FB33" si="493">FA33+FB32</f>
        <v>576929</v>
      </c>
      <c r="FC33" s="37">
        <f t="shared" ref="FC33" si="494">FB33+FC32</f>
        <v>576929</v>
      </c>
      <c r="FD33" s="37">
        <f t="shared" ref="FD33" si="495">FC33+FD32</f>
        <v>576929</v>
      </c>
      <c r="FE33" s="37">
        <f t="shared" ref="FE33" si="496">FD33+FE32</f>
        <v>576929</v>
      </c>
      <c r="FF33" s="37">
        <f t="shared" ref="FF33" si="497">FE33+FF32</f>
        <v>576929</v>
      </c>
      <c r="FG33" s="37">
        <f t="shared" ref="FG33" si="498">FF33+FG32</f>
        <v>576929</v>
      </c>
      <c r="FH33" s="37">
        <f t="shared" ref="FH33" si="499">FG33+FH32</f>
        <v>576929</v>
      </c>
      <c r="FI33" s="37">
        <f t="shared" ref="FI33" si="500">FH33+FI32</f>
        <v>576929</v>
      </c>
      <c r="FJ33" s="37">
        <f t="shared" ref="FJ33" si="501">FI33+FJ32</f>
        <v>576929</v>
      </c>
      <c r="FK33" s="37">
        <f t="shared" ref="FK33" si="502">FJ33+FK32</f>
        <v>576929</v>
      </c>
      <c r="FL33" s="37">
        <f t="shared" ref="FL33" si="503">FK33+FL32</f>
        <v>576929</v>
      </c>
      <c r="FM33" s="37">
        <f t="shared" ref="FM33" si="504">FL33+FM32</f>
        <v>576929</v>
      </c>
      <c r="FN33" s="37">
        <f t="shared" ref="FN33" si="505">FM33+FN32</f>
        <v>576929</v>
      </c>
      <c r="FO33" s="37">
        <f t="shared" ref="FO33" si="506">FN33+FO32</f>
        <v>576929</v>
      </c>
      <c r="FP33" s="37">
        <f t="shared" ref="FP33" si="507">FO33+FP32</f>
        <v>576929</v>
      </c>
      <c r="FQ33" s="37">
        <f t="shared" ref="FQ33" si="508">FP33+FQ32</f>
        <v>576929</v>
      </c>
      <c r="FR33" s="37">
        <f t="shared" ref="FR33" si="509">FQ33+FR32</f>
        <v>576929</v>
      </c>
      <c r="FS33" s="37">
        <f t="shared" ref="FS33" si="510">FR33+FS32</f>
        <v>576929</v>
      </c>
      <c r="FT33" s="37">
        <f t="shared" ref="FT33" si="511">FS33+FT32</f>
        <v>576929</v>
      </c>
      <c r="FU33" s="37">
        <f t="shared" ref="FU33" si="512">FT33+FU32</f>
        <v>576929</v>
      </c>
      <c r="FV33" s="37">
        <f t="shared" ref="FV33" si="513">FU33+FV32</f>
        <v>576929</v>
      </c>
      <c r="FW33" s="37">
        <f t="shared" ref="FW33" si="514">FV33+FW32</f>
        <v>576929</v>
      </c>
      <c r="FX33" s="37">
        <f t="shared" ref="FX33" si="515">FW33+FX32</f>
        <v>576929</v>
      </c>
      <c r="FY33" s="37">
        <f t="shared" ref="FY33" si="516">FX33+FY32</f>
        <v>576929</v>
      </c>
      <c r="FZ33" s="37">
        <f t="shared" ref="FZ33" si="517">FY33+FZ32</f>
        <v>576929</v>
      </c>
      <c r="GA33" s="37">
        <f t="shared" ref="GA33" si="518">FZ33+GA32</f>
        <v>576929</v>
      </c>
      <c r="GB33" s="37">
        <f t="shared" ref="GB33" si="519">GA33+GB32</f>
        <v>576929</v>
      </c>
      <c r="GC33" s="37">
        <f t="shared" ref="GC33" si="520">GB33+GC32</f>
        <v>576929</v>
      </c>
      <c r="GD33" s="37">
        <f t="shared" ref="GD33" si="521">GC33+GD32</f>
        <v>576929</v>
      </c>
      <c r="GE33" s="37">
        <f t="shared" ref="GE33" si="522">GD33+GE32</f>
        <v>576929</v>
      </c>
      <c r="GF33" s="37">
        <f t="shared" ref="GF33" si="523">GE33+GF32</f>
        <v>576929</v>
      </c>
      <c r="GG33" s="37">
        <f t="shared" ref="GG33" si="524">GF33+GG32</f>
        <v>576929</v>
      </c>
      <c r="GH33" s="37">
        <f t="shared" ref="GH33" si="525">GG33+GH32</f>
        <v>576929</v>
      </c>
      <c r="GI33" s="37">
        <f t="shared" ref="GI33" si="526">GH33+GI32</f>
        <v>576929</v>
      </c>
      <c r="GJ33" s="37">
        <f t="shared" ref="GJ33" si="527">GI33+GJ32</f>
        <v>576929</v>
      </c>
      <c r="GK33" s="37">
        <f t="shared" ref="GK33" si="528">GJ33+GK32</f>
        <v>576929</v>
      </c>
      <c r="GL33" s="37">
        <f t="shared" ref="GL33" si="529">GK33+GL32</f>
        <v>576929</v>
      </c>
      <c r="GM33" s="37">
        <f t="shared" ref="GM33" si="530">GL33+GM32</f>
        <v>576929</v>
      </c>
      <c r="GN33" s="37">
        <f t="shared" ref="GN33" si="531">GM33+GN32</f>
        <v>576929</v>
      </c>
      <c r="GO33" s="37">
        <f t="shared" ref="GO33" si="532">GN33+GO32</f>
        <v>576929</v>
      </c>
      <c r="GP33" s="37">
        <f t="shared" ref="GP33" si="533">GO33+GP32</f>
        <v>576929</v>
      </c>
      <c r="GQ33" s="37">
        <f t="shared" ref="GQ33" si="534">GP33+GQ32</f>
        <v>576929</v>
      </c>
      <c r="GR33" s="37">
        <f t="shared" ref="GR33" si="535">GQ33+GR32</f>
        <v>576929</v>
      </c>
      <c r="GS33" s="37">
        <f t="shared" ref="GS33" si="536">GR33+GS32</f>
        <v>576929</v>
      </c>
      <c r="GT33" s="37">
        <f t="shared" ref="GT33" si="537">GS33+GT32</f>
        <v>576929</v>
      </c>
      <c r="GU33" s="37">
        <f t="shared" ref="GU33" si="538">GT33+GU32</f>
        <v>576929</v>
      </c>
      <c r="GV33" s="37">
        <f t="shared" ref="GV33" si="539">GU33+GV32</f>
        <v>576929</v>
      </c>
      <c r="GW33" s="37">
        <f t="shared" ref="GW33" si="540">GV33+GW32</f>
        <v>576929</v>
      </c>
      <c r="GX33" s="37">
        <f t="shared" ref="GX33" si="541">GW33+GX32</f>
        <v>576929</v>
      </c>
      <c r="GY33" s="37">
        <f t="shared" ref="GY33" si="542">GX33+GY32</f>
        <v>576929</v>
      </c>
      <c r="GZ33" s="37">
        <f t="shared" ref="GZ33" si="543">GY33+GZ32</f>
        <v>576929</v>
      </c>
      <c r="HA33" s="37">
        <f t="shared" ref="HA33" si="544">GZ33+HA32</f>
        <v>576929</v>
      </c>
      <c r="HB33" s="37">
        <f t="shared" ref="HB33" si="545">HA33+HB32</f>
        <v>576929</v>
      </c>
      <c r="HC33" s="37">
        <f t="shared" ref="HC33" si="546">HB33+HC32</f>
        <v>576929</v>
      </c>
      <c r="HD33" s="37">
        <f t="shared" ref="HD33" si="547">HC33+HD32</f>
        <v>576929</v>
      </c>
      <c r="HE33" s="37">
        <f t="shared" ref="HE33" si="548">HD33+HE32</f>
        <v>576929</v>
      </c>
      <c r="HF33" s="37">
        <f t="shared" ref="HF33" si="549">HE33+HF32</f>
        <v>576929</v>
      </c>
      <c r="HG33" s="37">
        <f t="shared" ref="HG33" si="550">HF33+HG32</f>
        <v>576929</v>
      </c>
      <c r="HH33" s="37">
        <f t="shared" ref="HH33" si="551">HG33+HH32</f>
        <v>576929</v>
      </c>
      <c r="HI33" s="37">
        <f t="shared" ref="HI33" si="552">HH33+HI32</f>
        <v>576929</v>
      </c>
      <c r="HJ33" s="37">
        <f t="shared" ref="HJ33" si="553">HI33+HJ32</f>
        <v>576929</v>
      </c>
      <c r="HK33" s="37">
        <f t="shared" ref="HK33" si="554">HJ33+HK32</f>
        <v>576929</v>
      </c>
      <c r="HL33" s="37">
        <f t="shared" ref="HL33" si="555">HK33+HL32</f>
        <v>576929</v>
      </c>
      <c r="HM33" s="37">
        <f t="shared" ref="HM33" si="556">HL33+HM32</f>
        <v>576929</v>
      </c>
      <c r="HN33" s="37">
        <f t="shared" ref="HN33" si="557">HM33+HN32</f>
        <v>576929</v>
      </c>
      <c r="HO33" s="37">
        <f t="shared" ref="HO33" si="558">HN33+HO32</f>
        <v>576929</v>
      </c>
      <c r="HP33" s="37">
        <f t="shared" ref="HP33" si="559">HO33+HP32</f>
        <v>576929</v>
      </c>
      <c r="HQ33" s="37">
        <f t="shared" ref="HQ33" si="560">HP33+HQ32</f>
        <v>576929</v>
      </c>
      <c r="HR33" s="37">
        <f t="shared" ref="HR33" si="561">HQ33+HR32</f>
        <v>576929</v>
      </c>
      <c r="HS33" s="37">
        <f t="shared" ref="HS33" si="562">HR33+HS32</f>
        <v>576929</v>
      </c>
      <c r="HT33" s="37">
        <f t="shared" ref="HT33" si="563">HS33+HT32</f>
        <v>576929</v>
      </c>
      <c r="HU33" s="37">
        <f t="shared" ref="HU33" si="564">HT33+HU32</f>
        <v>576929</v>
      </c>
      <c r="HV33" s="37">
        <f t="shared" ref="HV33" si="565">HU33+HV32</f>
        <v>576929</v>
      </c>
      <c r="HW33" s="37">
        <f t="shared" ref="HW33" si="566">HV33+HW32</f>
        <v>576929</v>
      </c>
      <c r="HX33" s="37">
        <f t="shared" ref="HX33" si="567">HW33+HX32</f>
        <v>576929</v>
      </c>
      <c r="HY33" s="37">
        <f t="shared" ref="HY33" si="568">HX33+HY32</f>
        <v>576929</v>
      </c>
      <c r="HZ33" s="37">
        <f t="shared" ref="HZ33" si="569">HY33+HZ32</f>
        <v>576929</v>
      </c>
      <c r="IA33" s="37">
        <f t="shared" ref="IA33" si="570">HZ33+IA32</f>
        <v>576929</v>
      </c>
      <c r="IB33" s="37">
        <f t="shared" ref="IB33" si="571">IA33+IB32</f>
        <v>576929</v>
      </c>
      <c r="IC33" s="37">
        <f t="shared" ref="IC33" si="572">IB33+IC32</f>
        <v>576929</v>
      </c>
      <c r="ID33" s="37">
        <f t="shared" ref="ID33" si="573">IC33+ID32</f>
        <v>576929</v>
      </c>
      <c r="IE33" s="37">
        <f t="shared" ref="IE33" si="574">ID33+IE32</f>
        <v>576929</v>
      </c>
      <c r="IF33" s="37">
        <f t="shared" ref="IF33" si="575">IE33+IF32</f>
        <v>576929</v>
      </c>
      <c r="IG33" s="37">
        <f t="shared" ref="IG33" si="576">IF33+IG32</f>
        <v>576929</v>
      </c>
      <c r="IH33" s="37">
        <f t="shared" ref="IH33" si="577">IG33+IH32</f>
        <v>576929</v>
      </c>
      <c r="II33" s="37">
        <f t="shared" ref="II33" si="578">IH33+II32</f>
        <v>576929</v>
      </c>
      <c r="IJ33" s="37">
        <f t="shared" ref="IJ33" si="579">II33+IJ32</f>
        <v>576929</v>
      </c>
      <c r="IK33" s="37">
        <f t="shared" ref="IK33" si="580">IJ33+IK32</f>
        <v>576929</v>
      </c>
      <c r="IL33" s="37">
        <f t="shared" ref="IL33" si="581">IK33+IL32</f>
        <v>576929</v>
      </c>
      <c r="IM33" s="37">
        <f t="shared" ref="IM33" si="582">IL33+IM32</f>
        <v>576929</v>
      </c>
      <c r="IN33" s="37">
        <f t="shared" ref="IN33" si="583">IM33+IN32</f>
        <v>576929</v>
      </c>
      <c r="IO33" s="37">
        <f t="shared" ref="IO33" si="584">IN33+IO32</f>
        <v>576929</v>
      </c>
      <c r="IP33" s="37">
        <f t="shared" ref="IP33" si="585">IO33+IP32</f>
        <v>576929</v>
      </c>
      <c r="IQ33" s="37">
        <f t="shared" ref="IQ33" si="586">IP33+IQ32</f>
        <v>576929</v>
      </c>
      <c r="IR33" s="37">
        <f t="shared" ref="IR33" si="587">IQ33+IR32</f>
        <v>576929</v>
      </c>
      <c r="IS33" s="37">
        <f t="shared" ref="IS33" si="588">IR33+IS32</f>
        <v>576929</v>
      </c>
      <c r="IT33" s="37">
        <f t="shared" ref="IT33" si="589">IS33+IT32</f>
        <v>576929</v>
      </c>
      <c r="IU33" s="37">
        <f t="shared" ref="IU33" si="590">IT33+IU32</f>
        <v>576929</v>
      </c>
      <c r="IV33" s="37">
        <f t="shared" ref="IV33" si="591">IU33+IV32</f>
        <v>576929</v>
      </c>
      <c r="IW33" s="37">
        <f t="shared" ref="IW33" si="592">IV33+IW32</f>
        <v>576929</v>
      </c>
      <c r="IX33" s="37">
        <f t="shared" ref="IX33" si="593">IW33+IX32</f>
        <v>576929</v>
      </c>
      <c r="IY33" s="37">
        <f t="shared" ref="IY33" si="594">IX33+IY32</f>
        <v>576929</v>
      </c>
      <c r="IZ33" s="37">
        <f t="shared" ref="IZ33" si="595">IY33+IZ32</f>
        <v>576929</v>
      </c>
      <c r="JA33" s="37">
        <f t="shared" ref="JA33" si="596">IZ33+JA32</f>
        <v>576929</v>
      </c>
      <c r="JB33" s="37">
        <f t="shared" ref="JB33" si="597">JA33+JB32</f>
        <v>576929</v>
      </c>
      <c r="JC33" s="37">
        <f t="shared" ref="JC33" si="598">JB33+JC32</f>
        <v>576929</v>
      </c>
      <c r="JD33" s="37">
        <f t="shared" ref="JD33" si="599">JC33+JD32</f>
        <v>576929</v>
      </c>
      <c r="JE33" s="37">
        <f t="shared" ref="JE33" si="600">JD33+JE32</f>
        <v>576929</v>
      </c>
      <c r="JF33" s="37">
        <f t="shared" ref="JF33" si="601">JE33+JF32</f>
        <v>576929</v>
      </c>
      <c r="JG33" s="37">
        <f t="shared" ref="JG33" si="602">JF33+JG32</f>
        <v>576929</v>
      </c>
      <c r="JH33" s="37">
        <f t="shared" ref="JH33" si="603">JG33+JH32</f>
        <v>576929</v>
      </c>
      <c r="JI33" s="37">
        <f t="shared" ref="JI33" si="604">JH33+JI32</f>
        <v>576929</v>
      </c>
      <c r="JJ33" s="37">
        <f t="shared" ref="JJ33" si="605">JI33+JJ32</f>
        <v>576929</v>
      </c>
      <c r="JK33" s="37">
        <f t="shared" ref="JK33" si="606">JJ33+JK32</f>
        <v>576929</v>
      </c>
      <c r="JL33" s="37">
        <f t="shared" ref="JL33" si="607">JK33+JL32</f>
        <v>576929</v>
      </c>
      <c r="JM33" s="37">
        <f t="shared" ref="JM33" si="608">JL33+JM32</f>
        <v>576929</v>
      </c>
      <c r="JN33" s="37">
        <f t="shared" ref="JN33" si="609">JM33+JN32</f>
        <v>576929</v>
      </c>
      <c r="JO33" s="37">
        <f t="shared" ref="JO33" si="610">JN33+JO32</f>
        <v>576929</v>
      </c>
      <c r="JP33" s="37">
        <f t="shared" ref="JP33" si="611">JO33+JP32</f>
        <v>576929</v>
      </c>
      <c r="JQ33" s="37">
        <f t="shared" ref="JQ33" si="612">JP33+JQ32</f>
        <v>576929</v>
      </c>
      <c r="JR33" s="37">
        <f t="shared" ref="JR33" si="613">JQ33+JR32</f>
        <v>576929</v>
      </c>
      <c r="JS33" s="37">
        <f t="shared" ref="JS33" si="614">JR33+JS32</f>
        <v>576929</v>
      </c>
      <c r="JT33" s="37">
        <f t="shared" ref="JT33" si="615">JS33+JT32</f>
        <v>576929</v>
      </c>
      <c r="JU33" s="37">
        <f t="shared" ref="JU33" si="616">JT33+JU32</f>
        <v>576929</v>
      </c>
      <c r="JV33" s="37">
        <f t="shared" ref="JV33" si="617">JU33+JV32</f>
        <v>576929</v>
      </c>
      <c r="JW33" s="37">
        <f t="shared" ref="JW33" si="618">JV33+JW32</f>
        <v>576929</v>
      </c>
      <c r="JX33" s="37">
        <f t="shared" ref="JX33" si="619">JW33+JX32</f>
        <v>576929</v>
      </c>
      <c r="JY33" s="37">
        <f t="shared" ref="JY33" si="620">JX33+JY32</f>
        <v>576929</v>
      </c>
      <c r="JZ33" s="37">
        <f t="shared" ref="JZ33" si="621">JY33+JZ32</f>
        <v>576929</v>
      </c>
      <c r="KA33" s="37">
        <f t="shared" ref="KA33" si="622">JZ33+KA32</f>
        <v>576929</v>
      </c>
      <c r="KB33" s="37">
        <f t="shared" ref="KB33" si="623">KA33+KB32</f>
        <v>576929</v>
      </c>
      <c r="KC33" s="37">
        <f t="shared" ref="KC33" si="624">KB33+KC32</f>
        <v>576929</v>
      </c>
      <c r="KD33" s="37">
        <f t="shared" ref="KD33" si="625">KC33+KD32</f>
        <v>576929</v>
      </c>
      <c r="KE33" s="37">
        <f t="shared" ref="KE33" si="626">KD33+KE32</f>
        <v>576929</v>
      </c>
      <c r="KF33" s="37">
        <f t="shared" ref="KF33" si="627">KE33+KF32</f>
        <v>576929</v>
      </c>
      <c r="KG33" s="38">
        <f t="shared" ref="KG33" si="628">KF33+KG32</f>
        <v>576929</v>
      </c>
    </row>
    <row r="34" spans="1:293" s="1" customFormat="1" outlineLevel="1">
      <c r="B34" s="477" t="s">
        <v>717</v>
      </c>
      <c r="C34" s="60" t="s">
        <v>712</v>
      </c>
      <c r="D34" s="61">
        <f t="shared" si="46"/>
        <v>0</v>
      </c>
      <c r="E34" s="33">
        <f t="shared" ref="E34:BP34" si="629">E30-E32</f>
        <v>0</v>
      </c>
      <c r="F34" s="34">
        <f t="shared" si="629"/>
        <v>7002</v>
      </c>
      <c r="G34" s="34">
        <f t="shared" si="629"/>
        <v>8239</v>
      </c>
      <c r="H34" s="34">
        <f t="shared" si="629"/>
        <v>8395</v>
      </c>
      <c r="I34" s="34">
        <f t="shared" si="629"/>
        <v>8431</v>
      </c>
      <c r="J34" s="34">
        <f t="shared" si="629"/>
        <v>10259.163884258711</v>
      </c>
      <c r="K34" s="34">
        <f t="shared" si="629"/>
        <v>-37401</v>
      </c>
      <c r="L34" s="34">
        <f t="shared" si="629"/>
        <v>-17000</v>
      </c>
      <c r="M34" s="34">
        <f t="shared" si="629"/>
        <v>-8493</v>
      </c>
      <c r="N34" s="34">
        <f t="shared" si="629"/>
        <v>1511.8895961551498</v>
      </c>
      <c r="O34" s="34">
        <f t="shared" si="629"/>
        <v>3930.9758090699997</v>
      </c>
      <c r="P34" s="34">
        <f t="shared" si="629"/>
        <v>101.37006395999924</v>
      </c>
      <c r="Q34" s="34">
        <f t="shared" si="629"/>
        <v>9727.0073288500007</v>
      </c>
      <c r="R34" s="34">
        <f t="shared" si="629"/>
        <v>234.03551499999958</v>
      </c>
      <c r="S34" s="34">
        <f t="shared" si="629"/>
        <v>1346.1720000000005</v>
      </c>
      <c r="T34" s="34">
        <f t="shared" si="629"/>
        <v>2335.5400000000009</v>
      </c>
      <c r="U34" s="34">
        <f t="shared" si="629"/>
        <v>1378.5438720599996</v>
      </c>
      <c r="V34" s="34">
        <f t="shared" si="629"/>
        <v>3358.6759000000002</v>
      </c>
      <c r="W34" s="34">
        <f t="shared" si="629"/>
        <v>2166.4971000000005</v>
      </c>
      <c r="X34" s="34">
        <f t="shared" si="629"/>
        <v>-4559.1783102099998</v>
      </c>
      <c r="Y34" s="34">
        <f t="shared" si="629"/>
        <v>2953.3281000000006</v>
      </c>
      <c r="Z34" s="34">
        <f t="shared" si="629"/>
        <v>9892.4411</v>
      </c>
      <c r="AA34" s="34">
        <f t="shared" si="629"/>
        <v>-5374.906500000001</v>
      </c>
      <c r="AB34" s="34">
        <f t="shared" si="629"/>
        <v>1020</v>
      </c>
      <c r="AC34" s="34">
        <f t="shared" si="629"/>
        <v>2547.7327000000005</v>
      </c>
      <c r="AD34" s="34">
        <f t="shared" si="629"/>
        <v>3093.2047000000002</v>
      </c>
      <c r="AE34" s="34">
        <f t="shared" si="629"/>
        <v>4027.7093000000004</v>
      </c>
      <c r="AF34" s="34">
        <f t="shared" si="629"/>
        <v>2788.2332787899995</v>
      </c>
      <c r="AG34" s="34">
        <f t="shared" si="629"/>
        <v>10103.678922340001</v>
      </c>
      <c r="AH34" s="34">
        <f t="shared" si="629"/>
        <v>-6460</v>
      </c>
      <c r="AI34" s="34">
        <f t="shared" si="629"/>
        <v>12238</v>
      </c>
      <c r="AJ34" s="34">
        <f t="shared" si="629"/>
        <v>-3824.5689999999995</v>
      </c>
      <c r="AK34" s="34">
        <f t="shared" si="629"/>
        <v>1020</v>
      </c>
      <c r="AL34" s="34">
        <f t="shared" si="629"/>
        <v>0</v>
      </c>
      <c r="AM34" s="34">
        <f t="shared" si="629"/>
        <v>8500</v>
      </c>
      <c r="AN34" s="34">
        <f t="shared" si="629"/>
        <v>8500</v>
      </c>
      <c r="AO34" s="34">
        <f t="shared" si="629"/>
        <v>-8500</v>
      </c>
      <c r="AP34" s="34">
        <f t="shared" si="629"/>
        <v>0</v>
      </c>
      <c r="AQ34" s="34">
        <f t="shared" si="629"/>
        <v>-8500</v>
      </c>
      <c r="AR34" s="34">
        <f t="shared" si="629"/>
        <v>0</v>
      </c>
      <c r="AS34" s="34">
        <f t="shared" si="629"/>
        <v>0</v>
      </c>
      <c r="AT34" s="34">
        <f t="shared" si="629"/>
        <v>-52</v>
      </c>
      <c r="AU34" s="34">
        <f t="shared" si="629"/>
        <v>-8500</v>
      </c>
      <c r="AV34" s="34">
        <f t="shared" si="629"/>
        <v>-3</v>
      </c>
      <c r="AW34" s="34">
        <f t="shared" si="629"/>
        <v>8500</v>
      </c>
      <c r="AX34" s="34">
        <f t="shared" si="629"/>
        <v>-10374</v>
      </c>
      <c r="AY34" s="34">
        <f t="shared" si="629"/>
        <v>999</v>
      </c>
      <c r="AZ34" s="34">
        <f t="shared" si="629"/>
        <v>162</v>
      </c>
      <c r="BA34" s="34">
        <f t="shared" si="629"/>
        <v>640</v>
      </c>
      <c r="BB34" s="34">
        <f t="shared" si="629"/>
        <v>-640</v>
      </c>
      <c r="BC34" s="34">
        <f t="shared" si="629"/>
        <v>0</v>
      </c>
      <c r="BD34" s="34">
        <f t="shared" si="629"/>
        <v>100</v>
      </c>
      <c r="BE34" s="34">
        <f t="shared" si="629"/>
        <v>100</v>
      </c>
      <c r="BF34" s="34">
        <f t="shared" si="629"/>
        <v>0</v>
      </c>
      <c r="BG34" s="34">
        <f t="shared" si="629"/>
        <v>0</v>
      </c>
      <c r="BH34" s="34">
        <f t="shared" si="629"/>
        <v>0</v>
      </c>
      <c r="BI34" s="34">
        <f t="shared" si="629"/>
        <v>3738</v>
      </c>
      <c r="BJ34" s="34">
        <f t="shared" si="629"/>
        <v>0</v>
      </c>
      <c r="BK34" s="34">
        <f t="shared" si="629"/>
        <v>0</v>
      </c>
      <c r="BL34" s="34">
        <f t="shared" si="629"/>
        <v>0</v>
      </c>
      <c r="BM34" s="34">
        <f t="shared" si="629"/>
        <v>0</v>
      </c>
      <c r="BN34" s="34">
        <f t="shared" si="629"/>
        <v>0</v>
      </c>
      <c r="BO34" s="34">
        <f t="shared" si="629"/>
        <v>0</v>
      </c>
      <c r="BP34" s="206">
        <f t="shared" si="629"/>
        <v>0</v>
      </c>
      <c r="BQ34" s="34">
        <f t="shared" ref="BQ34:EB34" si="630">BQ30-BQ32</f>
        <v>10000</v>
      </c>
      <c r="BR34" s="34">
        <f t="shared" si="630"/>
        <v>10000</v>
      </c>
      <c r="BS34" s="34">
        <f t="shared" si="630"/>
        <v>10000</v>
      </c>
      <c r="BT34" s="34">
        <f t="shared" si="630"/>
        <v>10000</v>
      </c>
      <c r="BU34" s="206">
        <f t="shared" si="630"/>
        <v>13738</v>
      </c>
      <c r="BV34" s="34">
        <f t="shared" si="630"/>
        <v>10000</v>
      </c>
      <c r="BW34" s="34">
        <f t="shared" si="630"/>
        <v>10000</v>
      </c>
      <c r="BX34" s="34">
        <f t="shared" si="630"/>
        <v>10000</v>
      </c>
      <c r="BY34" s="34">
        <f t="shared" si="630"/>
        <v>10000</v>
      </c>
      <c r="BZ34" s="34">
        <f t="shared" si="630"/>
        <v>8930</v>
      </c>
      <c r="CA34" s="34">
        <f t="shared" si="630"/>
        <v>8930</v>
      </c>
      <c r="CB34" s="34">
        <f t="shared" si="630"/>
        <v>8930</v>
      </c>
      <c r="CC34" s="34">
        <f t="shared" si="630"/>
        <v>8930</v>
      </c>
      <c r="CD34" s="34">
        <f t="shared" si="630"/>
        <v>8930</v>
      </c>
      <c r="CE34" s="34">
        <f t="shared" si="630"/>
        <v>8930</v>
      </c>
      <c r="CF34" s="34">
        <f t="shared" si="630"/>
        <v>8930</v>
      </c>
      <c r="CG34" s="34">
        <f t="shared" si="630"/>
        <v>12668</v>
      </c>
      <c r="CH34" s="34">
        <f t="shared" si="630"/>
        <v>8930</v>
      </c>
      <c r="CI34" s="34">
        <f t="shared" si="630"/>
        <v>8930</v>
      </c>
      <c r="CJ34" s="34">
        <f t="shared" si="630"/>
        <v>8930</v>
      </c>
      <c r="CK34" s="34">
        <f t="shared" si="630"/>
        <v>8930</v>
      </c>
      <c r="CL34" s="34">
        <f t="shared" si="630"/>
        <v>11500</v>
      </c>
      <c r="CM34" s="34">
        <f t="shared" si="630"/>
        <v>11500</v>
      </c>
      <c r="CN34" s="34">
        <f t="shared" si="630"/>
        <v>11500</v>
      </c>
      <c r="CO34" s="34">
        <f t="shared" si="630"/>
        <v>11500</v>
      </c>
      <c r="CP34" s="34">
        <f t="shared" si="630"/>
        <v>11500</v>
      </c>
      <c r="CQ34" s="34">
        <f t="shared" si="630"/>
        <v>11500</v>
      </c>
      <c r="CR34" s="34">
        <f t="shared" si="630"/>
        <v>11500</v>
      </c>
      <c r="CS34" s="34">
        <f t="shared" si="630"/>
        <v>15238</v>
      </c>
      <c r="CT34" s="34">
        <f t="shared" si="630"/>
        <v>11500</v>
      </c>
      <c r="CU34" s="34">
        <f t="shared" si="630"/>
        <v>11500</v>
      </c>
      <c r="CV34" s="34">
        <f t="shared" si="630"/>
        <v>11500</v>
      </c>
      <c r="CW34" s="34">
        <f t="shared" si="630"/>
        <v>11500</v>
      </c>
      <c r="CX34" s="34">
        <f t="shared" si="630"/>
        <v>11500</v>
      </c>
      <c r="CY34" s="34">
        <f t="shared" si="630"/>
        <v>11500</v>
      </c>
      <c r="CZ34" s="34">
        <f t="shared" si="630"/>
        <v>11500</v>
      </c>
      <c r="DA34" s="34">
        <f t="shared" si="630"/>
        <v>11500</v>
      </c>
      <c r="DB34" s="34">
        <f t="shared" si="630"/>
        <v>11500</v>
      </c>
      <c r="DC34" s="34">
        <f t="shared" si="630"/>
        <v>11500</v>
      </c>
      <c r="DD34" s="34">
        <f t="shared" si="630"/>
        <v>11500</v>
      </c>
      <c r="DE34" s="34">
        <f t="shared" si="630"/>
        <v>15238</v>
      </c>
      <c r="DF34" s="34">
        <f t="shared" si="630"/>
        <v>11500</v>
      </c>
      <c r="DG34" s="34">
        <f t="shared" si="630"/>
        <v>11500</v>
      </c>
      <c r="DH34" s="34">
        <f t="shared" si="630"/>
        <v>11500</v>
      </c>
      <c r="DI34" s="34">
        <f t="shared" si="630"/>
        <v>11500</v>
      </c>
      <c r="DJ34" s="34">
        <f t="shared" si="630"/>
        <v>11500</v>
      </c>
      <c r="DK34" s="34">
        <f t="shared" si="630"/>
        <v>11500</v>
      </c>
      <c r="DL34" s="34">
        <f t="shared" si="630"/>
        <v>11500</v>
      </c>
      <c r="DM34" s="34">
        <f t="shared" si="630"/>
        <v>11500</v>
      </c>
      <c r="DN34" s="34">
        <f t="shared" si="630"/>
        <v>11500</v>
      </c>
      <c r="DO34" s="34">
        <f t="shared" si="630"/>
        <v>11500</v>
      </c>
      <c r="DP34" s="34">
        <f t="shared" si="630"/>
        <v>11500</v>
      </c>
      <c r="DQ34" s="34">
        <f t="shared" si="630"/>
        <v>15238</v>
      </c>
      <c r="DR34" s="34">
        <f t="shared" si="630"/>
        <v>11500</v>
      </c>
      <c r="DS34" s="34">
        <f t="shared" si="630"/>
        <v>11500</v>
      </c>
      <c r="DT34" s="34">
        <f t="shared" si="630"/>
        <v>11500</v>
      </c>
      <c r="DU34" s="34">
        <f t="shared" si="630"/>
        <v>11500</v>
      </c>
      <c r="DV34" s="34">
        <f t="shared" si="630"/>
        <v>11500</v>
      </c>
      <c r="DW34" s="34">
        <f t="shared" si="630"/>
        <v>11500</v>
      </c>
      <c r="DX34" s="34">
        <f t="shared" si="630"/>
        <v>11500</v>
      </c>
      <c r="DY34" s="34">
        <f t="shared" si="630"/>
        <v>11500</v>
      </c>
      <c r="DZ34" s="34">
        <f t="shared" si="630"/>
        <v>11500</v>
      </c>
      <c r="EA34" s="34">
        <f t="shared" si="630"/>
        <v>11500</v>
      </c>
      <c r="EB34" s="34">
        <f t="shared" si="630"/>
        <v>11500</v>
      </c>
      <c r="EC34" s="34">
        <f t="shared" ref="EC34:GN34" si="631">EC30-EC32</f>
        <v>15238</v>
      </c>
      <c r="ED34" s="34">
        <f t="shared" si="631"/>
        <v>11500</v>
      </c>
      <c r="EE34" s="34">
        <f t="shared" si="631"/>
        <v>11500</v>
      </c>
      <c r="EF34" s="34">
        <f t="shared" si="631"/>
        <v>11500</v>
      </c>
      <c r="EG34" s="34">
        <f t="shared" si="631"/>
        <v>11500</v>
      </c>
      <c r="EH34" s="34">
        <f t="shared" si="631"/>
        <v>11500</v>
      </c>
      <c r="EI34" s="34">
        <f t="shared" si="631"/>
        <v>11500</v>
      </c>
      <c r="EJ34" s="34">
        <f t="shared" si="631"/>
        <v>11500</v>
      </c>
      <c r="EK34" s="34">
        <f t="shared" si="631"/>
        <v>11500</v>
      </c>
      <c r="EL34" s="34">
        <f t="shared" si="631"/>
        <v>11500</v>
      </c>
      <c r="EM34" s="34">
        <f t="shared" si="631"/>
        <v>11500</v>
      </c>
      <c r="EN34" s="34">
        <f t="shared" si="631"/>
        <v>11500</v>
      </c>
      <c r="EO34" s="34">
        <f t="shared" si="631"/>
        <v>15238</v>
      </c>
      <c r="EP34" s="34">
        <f t="shared" si="631"/>
        <v>11500</v>
      </c>
      <c r="EQ34" s="34">
        <f t="shared" si="631"/>
        <v>11500</v>
      </c>
      <c r="ER34" s="34">
        <f t="shared" si="631"/>
        <v>11500</v>
      </c>
      <c r="ES34" s="34">
        <f t="shared" si="631"/>
        <v>11500</v>
      </c>
      <c r="ET34" s="34">
        <f t="shared" si="631"/>
        <v>11500</v>
      </c>
      <c r="EU34" s="34">
        <f t="shared" si="631"/>
        <v>11500</v>
      </c>
      <c r="EV34" s="34">
        <f t="shared" si="631"/>
        <v>11500</v>
      </c>
      <c r="EW34" s="34">
        <f t="shared" si="631"/>
        <v>11500</v>
      </c>
      <c r="EX34" s="34">
        <f t="shared" si="631"/>
        <v>11500</v>
      </c>
      <c r="EY34" s="34">
        <f t="shared" si="631"/>
        <v>11500</v>
      </c>
      <c r="EZ34" s="34">
        <f t="shared" si="631"/>
        <v>11500</v>
      </c>
      <c r="FA34" s="34">
        <f t="shared" si="631"/>
        <v>15238</v>
      </c>
      <c r="FB34" s="34">
        <f t="shared" si="631"/>
        <v>11500</v>
      </c>
      <c r="FC34" s="34">
        <f t="shared" si="631"/>
        <v>11500</v>
      </c>
      <c r="FD34" s="34">
        <f t="shared" si="631"/>
        <v>11500</v>
      </c>
      <c r="FE34" s="34">
        <f t="shared" si="631"/>
        <v>11500</v>
      </c>
      <c r="FF34" s="34">
        <f t="shared" si="631"/>
        <v>10000</v>
      </c>
      <c r="FG34" s="34">
        <f t="shared" si="631"/>
        <v>10000</v>
      </c>
      <c r="FH34" s="34">
        <f t="shared" si="631"/>
        <v>10000</v>
      </c>
      <c r="FI34" s="34">
        <f t="shared" si="631"/>
        <v>10000</v>
      </c>
      <c r="FJ34" s="34">
        <f t="shared" si="631"/>
        <v>10000</v>
      </c>
      <c r="FK34" s="34">
        <f t="shared" si="631"/>
        <v>10000</v>
      </c>
      <c r="FL34" s="34">
        <f t="shared" si="631"/>
        <v>10000</v>
      </c>
      <c r="FM34" s="34">
        <f t="shared" si="631"/>
        <v>13738</v>
      </c>
      <c r="FN34" s="34">
        <f t="shared" si="631"/>
        <v>10000</v>
      </c>
      <c r="FO34" s="34">
        <f t="shared" si="631"/>
        <v>10000</v>
      </c>
      <c r="FP34" s="34">
        <f t="shared" si="631"/>
        <v>10000</v>
      </c>
      <c r="FQ34" s="34">
        <f t="shared" si="631"/>
        <v>10000</v>
      </c>
      <c r="FR34" s="34">
        <f t="shared" si="631"/>
        <v>10000</v>
      </c>
      <c r="FS34" s="34">
        <f t="shared" si="631"/>
        <v>10000</v>
      </c>
      <c r="FT34" s="34">
        <f t="shared" si="631"/>
        <v>10000</v>
      </c>
      <c r="FU34" s="34">
        <f t="shared" si="631"/>
        <v>10000</v>
      </c>
      <c r="FV34" s="34">
        <f t="shared" si="631"/>
        <v>10000</v>
      </c>
      <c r="FW34" s="34">
        <f t="shared" si="631"/>
        <v>10000</v>
      </c>
      <c r="FX34" s="34">
        <f t="shared" si="631"/>
        <v>10000</v>
      </c>
      <c r="FY34" s="34">
        <f t="shared" si="631"/>
        <v>13738</v>
      </c>
      <c r="FZ34" s="34">
        <f t="shared" si="631"/>
        <v>10000</v>
      </c>
      <c r="GA34" s="34">
        <f t="shared" si="631"/>
        <v>10000</v>
      </c>
      <c r="GB34" s="34">
        <f t="shared" si="631"/>
        <v>10000</v>
      </c>
      <c r="GC34" s="34">
        <f t="shared" si="631"/>
        <v>10000</v>
      </c>
      <c r="GD34" s="34">
        <f t="shared" si="631"/>
        <v>10000</v>
      </c>
      <c r="GE34" s="34">
        <f t="shared" si="631"/>
        <v>10000</v>
      </c>
      <c r="GF34" s="34">
        <f t="shared" si="631"/>
        <v>10000</v>
      </c>
      <c r="GG34" s="34">
        <f t="shared" si="631"/>
        <v>10000</v>
      </c>
      <c r="GH34" s="34">
        <f t="shared" si="631"/>
        <v>10000</v>
      </c>
      <c r="GI34" s="34">
        <f t="shared" si="631"/>
        <v>10000</v>
      </c>
      <c r="GJ34" s="34">
        <f t="shared" si="631"/>
        <v>10000</v>
      </c>
      <c r="GK34" s="34">
        <f t="shared" si="631"/>
        <v>13738</v>
      </c>
      <c r="GL34" s="34">
        <f t="shared" si="631"/>
        <v>10000</v>
      </c>
      <c r="GM34" s="34">
        <f t="shared" si="631"/>
        <v>10000</v>
      </c>
      <c r="GN34" s="34">
        <f t="shared" si="631"/>
        <v>10000</v>
      </c>
      <c r="GO34" s="34">
        <f t="shared" ref="GO34:IZ34" si="632">GO30-GO32</f>
        <v>10000</v>
      </c>
      <c r="GP34" s="34">
        <f t="shared" si="632"/>
        <v>10000</v>
      </c>
      <c r="GQ34" s="34">
        <f t="shared" si="632"/>
        <v>10000</v>
      </c>
      <c r="GR34" s="34">
        <f t="shared" si="632"/>
        <v>10000</v>
      </c>
      <c r="GS34" s="34">
        <f t="shared" si="632"/>
        <v>10000</v>
      </c>
      <c r="GT34" s="34">
        <f t="shared" si="632"/>
        <v>10000</v>
      </c>
      <c r="GU34" s="34">
        <f t="shared" si="632"/>
        <v>10000</v>
      </c>
      <c r="GV34" s="34">
        <f t="shared" si="632"/>
        <v>10000</v>
      </c>
      <c r="GW34" s="34">
        <f t="shared" si="632"/>
        <v>13738</v>
      </c>
      <c r="GX34" s="34">
        <f t="shared" si="632"/>
        <v>10000</v>
      </c>
      <c r="GY34" s="34">
        <f t="shared" si="632"/>
        <v>10000</v>
      </c>
      <c r="GZ34" s="34">
        <f t="shared" si="632"/>
        <v>10000</v>
      </c>
      <c r="HA34" s="34">
        <f t="shared" si="632"/>
        <v>10000</v>
      </c>
      <c r="HB34" s="34">
        <f t="shared" si="632"/>
        <v>10000</v>
      </c>
      <c r="HC34" s="34">
        <f t="shared" si="632"/>
        <v>10000</v>
      </c>
      <c r="HD34" s="34">
        <f t="shared" si="632"/>
        <v>10000</v>
      </c>
      <c r="HE34" s="34">
        <f t="shared" si="632"/>
        <v>10000</v>
      </c>
      <c r="HF34" s="34">
        <f t="shared" si="632"/>
        <v>10000</v>
      </c>
      <c r="HG34" s="34">
        <f t="shared" si="632"/>
        <v>10000</v>
      </c>
      <c r="HH34" s="34">
        <f t="shared" si="632"/>
        <v>10000</v>
      </c>
      <c r="HI34" s="34">
        <f t="shared" si="632"/>
        <v>13738</v>
      </c>
      <c r="HJ34" s="34">
        <f t="shared" si="632"/>
        <v>10000</v>
      </c>
      <c r="HK34" s="34">
        <f t="shared" si="632"/>
        <v>10000</v>
      </c>
      <c r="HL34" s="34">
        <f t="shared" si="632"/>
        <v>10000</v>
      </c>
      <c r="HM34" s="34">
        <f t="shared" si="632"/>
        <v>10000</v>
      </c>
      <c r="HN34" s="34">
        <f t="shared" si="632"/>
        <v>10000</v>
      </c>
      <c r="HO34" s="34">
        <f t="shared" si="632"/>
        <v>10000</v>
      </c>
      <c r="HP34" s="34">
        <f t="shared" si="632"/>
        <v>10000</v>
      </c>
      <c r="HQ34" s="34">
        <f t="shared" si="632"/>
        <v>10000</v>
      </c>
      <c r="HR34" s="34">
        <f t="shared" si="632"/>
        <v>10000</v>
      </c>
      <c r="HS34" s="34">
        <f t="shared" si="632"/>
        <v>10000</v>
      </c>
      <c r="HT34" s="34">
        <f t="shared" si="632"/>
        <v>10000</v>
      </c>
      <c r="HU34" s="34">
        <f t="shared" si="632"/>
        <v>13738</v>
      </c>
      <c r="HV34" s="34">
        <f t="shared" si="632"/>
        <v>10000</v>
      </c>
      <c r="HW34" s="34">
        <f t="shared" si="632"/>
        <v>10000</v>
      </c>
      <c r="HX34" s="34">
        <f t="shared" si="632"/>
        <v>10000</v>
      </c>
      <c r="HY34" s="34">
        <f t="shared" si="632"/>
        <v>10000</v>
      </c>
      <c r="HZ34" s="34">
        <f t="shared" si="632"/>
        <v>10000</v>
      </c>
      <c r="IA34" s="34">
        <f t="shared" si="632"/>
        <v>10000</v>
      </c>
      <c r="IB34" s="34">
        <f t="shared" si="632"/>
        <v>10000</v>
      </c>
      <c r="IC34" s="34">
        <f t="shared" si="632"/>
        <v>10000</v>
      </c>
      <c r="ID34" s="34">
        <f t="shared" si="632"/>
        <v>10000</v>
      </c>
      <c r="IE34" s="34">
        <f t="shared" si="632"/>
        <v>10000</v>
      </c>
      <c r="IF34" s="34">
        <f t="shared" si="632"/>
        <v>10000</v>
      </c>
      <c r="IG34" s="34">
        <f t="shared" si="632"/>
        <v>13738</v>
      </c>
      <c r="IH34" s="34">
        <f t="shared" si="632"/>
        <v>10000</v>
      </c>
      <c r="II34" s="34">
        <f t="shared" si="632"/>
        <v>10000</v>
      </c>
      <c r="IJ34" s="34">
        <f t="shared" si="632"/>
        <v>10000</v>
      </c>
      <c r="IK34" s="34">
        <f t="shared" si="632"/>
        <v>10000</v>
      </c>
      <c r="IL34" s="34">
        <f t="shared" si="632"/>
        <v>10000</v>
      </c>
      <c r="IM34" s="34">
        <f t="shared" si="632"/>
        <v>10000</v>
      </c>
      <c r="IN34" s="34">
        <f t="shared" si="632"/>
        <v>10000</v>
      </c>
      <c r="IO34" s="34">
        <f t="shared" si="632"/>
        <v>10000</v>
      </c>
      <c r="IP34" s="34">
        <f t="shared" si="632"/>
        <v>10000</v>
      </c>
      <c r="IQ34" s="34">
        <f t="shared" si="632"/>
        <v>10000</v>
      </c>
      <c r="IR34" s="34">
        <f t="shared" si="632"/>
        <v>10000</v>
      </c>
      <c r="IS34" s="34">
        <f t="shared" si="632"/>
        <v>13738</v>
      </c>
      <c r="IT34" s="34">
        <f t="shared" si="632"/>
        <v>10000</v>
      </c>
      <c r="IU34" s="34">
        <f t="shared" si="632"/>
        <v>10000</v>
      </c>
      <c r="IV34" s="34">
        <f t="shared" si="632"/>
        <v>10000</v>
      </c>
      <c r="IW34" s="34">
        <f t="shared" si="632"/>
        <v>10000</v>
      </c>
      <c r="IX34" s="34">
        <f t="shared" si="632"/>
        <v>10000</v>
      </c>
      <c r="IY34" s="34">
        <f t="shared" si="632"/>
        <v>10000</v>
      </c>
      <c r="IZ34" s="34">
        <f t="shared" si="632"/>
        <v>10000</v>
      </c>
      <c r="JA34" s="34">
        <f t="shared" ref="JA34:KG34" si="633">JA30-JA32</f>
        <v>10000</v>
      </c>
      <c r="JB34" s="34">
        <f t="shared" si="633"/>
        <v>10000</v>
      </c>
      <c r="JC34" s="34">
        <f t="shared" si="633"/>
        <v>10000</v>
      </c>
      <c r="JD34" s="34">
        <f t="shared" si="633"/>
        <v>10000</v>
      </c>
      <c r="JE34" s="34">
        <f t="shared" si="633"/>
        <v>13738</v>
      </c>
      <c r="JF34" s="34">
        <f t="shared" si="633"/>
        <v>10000</v>
      </c>
      <c r="JG34" s="34">
        <f t="shared" si="633"/>
        <v>10000</v>
      </c>
      <c r="JH34" s="34">
        <f t="shared" si="633"/>
        <v>10000</v>
      </c>
      <c r="JI34" s="34">
        <f t="shared" si="633"/>
        <v>10000</v>
      </c>
      <c r="JJ34" s="34">
        <f t="shared" si="633"/>
        <v>10000</v>
      </c>
      <c r="JK34" s="34">
        <f t="shared" si="633"/>
        <v>10000</v>
      </c>
      <c r="JL34" s="34">
        <f t="shared" si="633"/>
        <v>10000</v>
      </c>
      <c r="JM34" s="34">
        <f t="shared" si="633"/>
        <v>10000</v>
      </c>
      <c r="JN34" s="34">
        <f t="shared" si="633"/>
        <v>10000</v>
      </c>
      <c r="JO34" s="34">
        <f t="shared" si="633"/>
        <v>10000</v>
      </c>
      <c r="JP34" s="34">
        <f t="shared" si="633"/>
        <v>10000</v>
      </c>
      <c r="JQ34" s="34">
        <f t="shared" si="633"/>
        <v>13738</v>
      </c>
      <c r="JR34" s="34">
        <f t="shared" si="633"/>
        <v>10000</v>
      </c>
      <c r="JS34" s="34">
        <f t="shared" si="633"/>
        <v>10000</v>
      </c>
      <c r="JT34" s="34">
        <f t="shared" si="633"/>
        <v>10000</v>
      </c>
      <c r="JU34" s="34">
        <f t="shared" si="633"/>
        <v>10000</v>
      </c>
      <c r="JV34" s="34">
        <f t="shared" si="633"/>
        <v>10000</v>
      </c>
      <c r="JW34" s="34">
        <f t="shared" si="633"/>
        <v>10000</v>
      </c>
      <c r="JX34" s="34">
        <f t="shared" si="633"/>
        <v>10000</v>
      </c>
      <c r="JY34" s="34">
        <f t="shared" si="633"/>
        <v>10000</v>
      </c>
      <c r="JZ34" s="34">
        <f t="shared" si="633"/>
        <v>10000</v>
      </c>
      <c r="KA34" s="34">
        <f t="shared" si="633"/>
        <v>10000</v>
      </c>
      <c r="KB34" s="34">
        <f t="shared" si="633"/>
        <v>10000</v>
      </c>
      <c r="KC34" s="34">
        <f t="shared" si="633"/>
        <v>13738</v>
      </c>
      <c r="KD34" s="34">
        <f t="shared" si="633"/>
        <v>10000</v>
      </c>
      <c r="KE34" s="34">
        <f t="shared" si="633"/>
        <v>10000</v>
      </c>
      <c r="KF34" s="34">
        <f t="shared" si="633"/>
        <v>10000</v>
      </c>
      <c r="KG34" s="35">
        <f t="shared" si="633"/>
        <v>10000</v>
      </c>
    </row>
    <row r="35" spans="1:293" s="1" customFormat="1" ht="16" outlineLevel="1" thickBot="1">
      <c r="B35" s="478"/>
      <c r="C35" s="62" t="s">
        <v>713</v>
      </c>
      <c r="D35" s="63">
        <f t="shared" si="46"/>
        <v>29658.545360273856</v>
      </c>
      <c r="E35" s="36">
        <f>E34</f>
        <v>0</v>
      </c>
      <c r="F35" s="37">
        <f>E35+F34</f>
        <v>7002</v>
      </c>
      <c r="G35" s="37">
        <f>F35+G34</f>
        <v>15241</v>
      </c>
      <c r="H35" s="37">
        <f t="shared" ref="H35" si="634">G35+H34</f>
        <v>23636</v>
      </c>
      <c r="I35" s="37">
        <f t="shared" ref="I35" si="635">H35+I34</f>
        <v>32067</v>
      </c>
      <c r="J35" s="37">
        <f t="shared" ref="J35" si="636">I35+J34</f>
        <v>42326.163884258713</v>
      </c>
      <c r="K35" s="37">
        <f t="shared" ref="K35" si="637">J35+K34</f>
        <v>4925.1638842587126</v>
      </c>
      <c r="L35" s="37">
        <f t="shared" ref="L35" si="638">K35+L34</f>
        <v>-12074.836115741287</v>
      </c>
      <c r="M35" s="37">
        <f t="shared" ref="M35" si="639">L35+M34</f>
        <v>-20567.836115741287</v>
      </c>
      <c r="N35" s="37">
        <f t="shared" ref="N35" si="640">M35+N34</f>
        <v>-19055.946519586138</v>
      </c>
      <c r="O35" s="37">
        <f t="shared" ref="O35" si="641">N35+O34</f>
        <v>-15124.970710516138</v>
      </c>
      <c r="P35" s="37">
        <f t="shared" ref="P35" si="642">O35+P34</f>
        <v>-15023.600646556139</v>
      </c>
      <c r="Q35" s="37">
        <f t="shared" ref="Q35" si="643">P35+Q34</f>
        <v>-5296.5933177061379</v>
      </c>
      <c r="R35" s="37">
        <f t="shared" ref="R35" si="644">Q35+R34</f>
        <v>-5062.5578027061383</v>
      </c>
      <c r="S35" s="37">
        <f t="shared" ref="S35" si="645">R35+S34</f>
        <v>-3716.3858027061378</v>
      </c>
      <c r="T35" s="37">
        <f t="shared" ref="T35" si="646">S35+T34</f>
        <v>-1380.845802706137</v>
      </c>
      <c r="U35" s="37">
        <f t="shared" ref="U35" si="647">T35+U34</f>
        <v>-2.3019306461374072</v>
      </c>
      <c r="V35" s="37">
        <f t="shared" ref="V35" si="648">U35+V34</f>
        <v>3356.3739693538628</v>
      </c>
      <c r="W35" s="37">
        <f t="shared" ref="W35" si="649">V35+W34</f>
        <v>5522.8710693538633</v>
      </c>
      <c r="X35" s="37">
        <f t="shared" ref="X35" si="650">W35+X34</f>
        <v>963.69275914386344</v>
      </c>
      <c r="Y35" s="37">
        <f t="shared" ref="Y35" si="651">X35+Y34</f>
        <v>3917.0208591438641</v>
      </c>
      <c r="Z35" s="37">
        <f t="shared" ref="Z35" si="652">Y35+Z34</f>
        <v>13809.461959143864</v>
      </c>
      <c r="AA35" s="37">
        <f t="shared" ref="AA35" si="653">Z35+AA34</f>
        <v>8434.5554591438631</v>
      </c>
      <c r="AB35" s="37">
        <f t="shared" ref="AB35" si="654">AA35+AB34</f>
        <v>9454.5554591438631</v>
      </c>
      <c r="AC35" s="37">
        <f t="shared" ref="AC35" si="655">AB35+AC34</f>
        <v>12002.288159143864</v>
      </c>
      <c r="AD35" s="37">
        <f t="shared" ref="AD35" si="656">AC35+AD34</f>
        <v>15095.492859143864</v>
      </c>
      <c r="AE35" s="37">
        <f t="shared" ref="AE35" si="657">AD35+AE34</f>
        <v>19123.202159143864</v>
      </c>
      <c r="AF35" s="37">
        <f t="shared" ref="AF35" si="658">AE35+AF34</f>
        <v>21911.435437933862</v>
      </c>
      <c r="AG35" s="37">
        <f t="shared" ref="AG35" si="659">AF35+AG34</f>
        <v>32015.114360273863</v>
      </c>
      <c r="AH35" s="37">
        <f t="shared" ref="AH35" si="660">AG35+AH34</f>
        <v>25555.114360273863</v>
      </c>
      <c r="AI35" s="37">
        <f t="shared" ref="AI35" si="661">AH35+AI34</f>
        <v>37793.114360273859</v>
      </c>
      <c r="AJ35" s="37">
        <f t="shared" ref="AJ35" si="662">AI35+AJ34</f>
        <v>33968.545360273856</v>
      </c>
      <c r="AK35" s="37">
        <f t="shared" ref="AK35" si="663">AJ35+AK34</f>
        <v>34988.545360273856</v>
      </c>
      <c r="AL35" s="37">
        <f t="shared" ref="AL35" si="664">AK35+AL34</f>
        <v>34988.545360273856</v>
      </c>
      <c r="AM35" s="37">
        <f t="shared" ref="AM35" si="665">AL35+AM34</f>
        <v>43488.545360273856</v>
      </c>
      <c r="AN35" s="37">
        <f t="shared" ref="AN35" si="666">AM35+AN34</f>
        <v>51988.545360273856</v>
      </c>
      <c r="AO35" s="37">
        <f t="shared" ref="AO35" si="667">AN35+AO34</f>
        <v>43488.545360273856</v>
      </c>
      <c r="AP35" s="37">
        <f t="shared" ref="AP35" si="668">AO35+AP34</f>
        <v>43488.545360273856</v>
      </c>
      <c r="AQ35" s="37">
        <f t="shared" ref="AQ35" si="669">AP35+AQ34</f>
        <v>34988.545360273856</v>
      </c>
      <c r="AR35" s="37">
        <f t="shared" ref="AR35" si="670">AQ35+AR34</f>
        <v>34988.545360273856</v>
      </c>
      <c r="AS35" s="37">
        <f t="shared" ref="AS35" si="671">AR35+AS34</f>
        <v>34988.545360273856</v>
      </c>
      <c r="AT35" s="37">
        <f t="shared" ref="AT35" si="672">AS35+AT34</f>
        <v>34936.545360273856</v>
      </c>
      <c r="AU35" s="37">
        <f t="shared" ref="AU35" si="673">AT35+AU34</f>
        <v>26436.545360273856</v>
      </c>
      <c r="AV35" s="37">
        <f t="shared" ref="AV35" si="674">AU35+AV34</f>
        <v>26433.545360273856</v>
      </c>
      <c r="AW35" s="37">
        <f t="shared" ref="AW35" si="675">AV35+AW34</f>
        <v>34933.545360273856</v>
      </c>
      <c r="AX35" s="37">
        <f t="shared" ref="AX35" si="676">AW35+AX34</f>
        <v>24559.545360273856</v>
      </c>
      <c r="AY35" s="37">
        <f t="shared" ref="AY35" si="677">AX35+AY34</f>
        <v>25558.545360273856</v>
      </c>
      <c r="AZ35" s="37">
        <f t="shared" ref="AZ35" si="678">AY35+AZ34</f>
        <v>25720.545360273856</v>
      </c>
      <c r="BA35" s="37">
        <f t="shared" ref="BA35" si="679">AZ35+BA34</f>
        <v>26360.545360273856</v>
      </c>
      <c r="BB35" s="37">
        <f t="shared" ref="BB35" si="680">BA35+BB34</f>
        <v>25720.545360273856</v>
      </c>
      <c r="BC35" s="37">
        <f t="shared" ref="BC35" si="681">BB35+BC34</f>
        <v>25720.545360273856</v>
      </c>
      <c r="BD35" s="37">
        <f t="shared" ref="BD35" si="682">BC35+BD34</f>
        <v>25820.545360273856</v>
      </c>
      <c r="BE35" s="37">
        <f t="shared" ref="BE35" si="683">BD35+BE34</f>
        <v>25920.545360273856</v>
      </c>
      <c r="BF35" s="37">
        <f t="shared" ref="BF35" si="684">BE35+BF34</f>
        <v>25920.545360273856</v>
      </c>
      <c r="BG35" s="37">
        <f t="shared" ref="BG35" si="685">BF35+BG34</f>
        <v>25920.545360273856</v>
      </c>
      <c r="BH35" s="37">
        <f t="shared" ref="BH35" si="686">BG35+BH34</f>
        <v>25920.545360273856</v>
      </c>
      <c r="BI35" s="37">
        <f t="shared" ref="BI35" si="687">BH35+BI34</f>
        <v>29658.545360273856</v>
      </c>
      <c r="BJ35" s="37">
        <f t="shared" ref="BJ35" si="688">BI35+BJ34</f>
        <v>29658.545360273856</v>
      </c>
      <c r="BK35" s="37">
        <f t="shared" ref="BK35" si="689">BJ35+BK34</f>
        <v>29658.545360273856</v>
      </c>
      <c r="BL35" s="37">
        <f t="shared" ref="BL35" si="690">BK35+BL34</f>
        <v>29658.545360273856</v>
      </c>
      <c r="BM35" s="37">
        <f t="shared" ref="BM35" si="691">BL35+BM34</f>
        <v>29658.545360273856</v>
      </c>
      <c r="BN35" s="37">
        <f t="shared" ref="BN35" si="692">BM35+BN34</f>
        <v>29658.545360273856</v>
      </c>
      <c r="BO35" s="37">
        <f t="shared" ref="BO35" si="693">BN35+BO34</f>
        <v>29658.545360273856</v>
      </c>
      <c r="BP35" s="207">
        <f t="shared" ref="BP35" si="694">BO35+BP34</f>
        <v>29658.545360273856</v>
      </c>
      <c r="BQ35" s="37">
        <f t="shared" ref="BQ35" si="695">BP35+BQ34</f>
        <v>39658.545360273856</v>
      </c>
      <c r="BR35" s="37">
        <f t="shared" ref="BR35" si="696">BQ35+BR34</f>
        <v>49658.545360273856</v>
      </c>
      <c r="BS35" s="37">
        <f t="shared" ref="BS35" si="697">BR35+BS34</f>
        <v>59658.545360273856</v>
      </c>
      <c r="BT35" s="37">
        <f t="shared" ref="BT35" si="698">BS35+BT34</f>
        <v>69658.545360273856</v>
      </c>
      <c r="BU35" s="207">
        <f t="shared" ref="BU35" si="699">BT35+BU34</f>
        <v>83396.545360273856</v>
      </c>
      <c r="BV35" s="37">
        <f t="shared" ref="BV35" si="700">BU35+BV34</f>
        <v>93396.545360273856</v>
      </c>
      <c r="BW35" s="37">
        <f t="shared" ref="BW35" si="701">BV35+BW34</f>
        <v>103396.54536027386</v>
      </c>
      <c r="BX35" s="37">
        <f t="shared" ref="BX35" si="702">BW35+BX34</f>
        <v>113396.54536027386</v>
      </c>
      <c r="BY35" s="37">
        <f t="shared" ref="BY35" si="703">BX35+BY34</f>
        <v>123396.54536027386</v>
      </c>
      <c r="BZ35" s="37">
        <f t="shared" ref="BZ35" si="704">BY35+BZ34</f>
        <v>132326.54536027386</v>
      </c>
      <c r="CA35" s="37">
        <f t="shared" ref="CA35" si="705">BZ35+CA34</f>
        <v>141256.54536027386</v>
      </c>
      <c r="CB35" s="37">
        <f t="shared" ref="CB35" si="706">CA35+CB34</f>
        <v>150186.54536027386</v>
      </c>
      <c r="CC35" s="37">
        <f t="shared" ref="CC35" si="707">CB35+CC34</f>
        <v>159116.54536027386</v>
      </c>
      <c r="CD35" s="37">
        <f t="shared" ref="CD35" si="708">CC35+CD34</f>
        <v>168046.54536027386</v>
      </c>
      <c r="CE35" s="37">
        <f t="shared" ref="CE35" si="709">CD35+CE34</f>
        <v>176976.54536027386</v>
      </c>
      <c r="CF35" s="37">
        <f t="shared" ref="CF35" si="710">CE35+CF34</f>
        <v>185906.54536027386</v>
      </c>
      <c r="CG35" s="37">
        <f t="shared" ref="CG35" si="711">CF35+CG34</f>
        <v>198574.54536027386</v>
      </c>
      <c r="CH35" s="37">
        <f t="shared" ref="CH35" si="712">CG35+CH34</f>
        <v>207504.54536027386</v>
      </c>
      <c r="CI35" s="37">
        <f t="shared" ref="CI35" si="713">CH35+CI34</f>
        <v>216434.54536027386</v>
      </c>
      <c r="CJ35" s="37">
        <f t="shared" ref="CJ35" si="714">CI35+CJ34</f>
        <v>225364.54536027386</v>
      </c>
      <c r="CK35" s="37">
        <f t="shared" ref="CK35" si="715">CJ35+CK34</f>
        <v>234294.54536027386</v>
      </c>
      <c r="CL35" s="37">
        <f t="shared" ref="CL35" si="716">CK35+CL34</f>
        <v>245794.54536027386</v>
      </c>
      <c r="CM35" s="37">
        <f t="shared" ref="CM35" si="717">CL35+CM34</f>
        <v>257294.54536027386</v>
      </c>
      <c r="CN35" s="37">
        <f t="shared" ref="CN35" si="718">CM35+CN34</f>
        <v>268794.54536027386</v>
      </c>
      <c r="CO35" s="37">
        <f t="shared" ref="CO35" si="719">CN35+CO34</f>
        <v>280294.54536027386</v>
      </c>
      <c r="CP35" s="37">
        <f t="shared" ref="CP35" si="720">CO35+CP34</f>
        <v>291794.54536027386</v>
      </c>
      <c r="CQ35" s="37">
        <f t="shared" ref="CQ35" si="721">CP35+CQ34</f>
        <v>303294.54536027386</v>
      </c>
      <c r="CR35" s="37">
        <f t="shared" ref="CR35" si="722">CQ35+CR34</f>
        <v>314794.54536027386</v>
      </c>
      <c r="CS35" s="37">
        <f t="shared" ref="CS35" si="723">CR35+CS34</f>
        <v>330032.54536027386</v>
      </c>
      <c r="CT35" s="37">
        <f t="shared" ref="CT35" si="724">CS35+CT34</f>
        <v>341532.54536027386</v>
      </c>
      <c r="CU35" s="37">
        <f t="shared" ref="CU35" si="725">CT35+CU34</f>
        <v>353032.54536027386</v>
      </c>
      <c r="CV35" s="37">
        <f t="shared" ref="CV35" si="726">CU35+CV34</f>
        <v>364532.54536027386</v>
      </c>
      <c r="CW35" s="37">
        <f t="shared" ref="CW35" si="727">CV35+CW34</f>
        <v>376032.54536027386</v>
      </c>
      <c r="CX35" s="37">
        <f t="shared" ref="CX35" si="728">CW35+CX34</f>
        <v>387532.54536027386</v>
      </c>
      <c r="CY35" s="37">
        <f t="shared" ref="CY35" si="729">CX35+CY34</f>
        <v>399032.54536027386</v>
      </c>
      <c r="CZ35" s="37">
        <f t="shared" ref="CZ35" si="730">CY35+CZ34</f>
        <v>410532.54536027386</v>
      </c>
      <c r="DA35" s="37">
        <f t="shared" ref="DA35" si="731">CZ35+DA34</f>
        <v>422032.54536027386</v>
      </c>
      <c r="DB35" s="37">
        <f t="shared" ref="DB35" si="732">DA35+DB34</f>
        <v>433532.54536027386</v>
      </c>
      <c r="DC35" s="37">
        <f t="shared" ref="DC35" si="733">DB35+DC34</f>
        <v>445032.54536027386</v>
      </c>
      <c r="DD35" s="37">
        <f t="shared" ref="DD35" si="734">DC35+DD34</f>
        <v>456532.54536027386</v>
      </c>
      <c r="DE35" s="37">
        <f t="shared" ref="DE35" si="735">DD35+DE34</f>
        <v>471770.54536027386</v>
      </c>
      <c r="DF35" s="37">
        <f t="shared" ref="DF35" si="736">DE35+DF34</f>
        <v>483270.54536027386</v>
      </c>
      <c r="DG35" s="37">
        <f t="shared" ref="DG35" si="737">DF35+DG34</f>
        <v>494770.54536027386</v>
      </c>
      <c r="DH35" s="37">
        <f t="shared" ref="DH35" si="738">DG35+DH34</f>
        <v>506270.54536027386</v>
      </c>
      <c r="DI35" s="37">
        <f t="shared" ref="DI35" si="739">DH35+DI34</f>
        <v>517770.54536027386</v>
      </c>
      <c r="DJ35" s="37">
        <f t="shared" ref="DJ35" si="740">DI35+DJ34</f>
        <v>529270.54536027391</v>
      </c>
      <c r="DK35" s="37">
        <f t="shared" ref="DK35" si="741">DJ35+DK34</f>
        <v>540770.54536027391</v>
      </c>
      <c r="DL35" s="37">
        <f t="shared" ref="DL35" si="742">DK35+DL34</f>
        <v>552270.54536027391</v>
      </c>
      <c r="DM35" s="37">
        <f t="shared" ref="DM35" si="743">DL35+DM34</f>
        <v>563770.54536027391</v>
      </c>
      <c r="DN35" s="37">
        <f t="shared" ref="DN35" si="744">DM35+DN34</f>
        <v>575270.54536027391</v>
      </c>
      <c r="DO35" s="37">
        <f t="shared" ref="DO35" si="745">DN35+DO34</f>
        <v>586770.54536027391</v>
      </c>
      <c r="DP35" s="37">
        <f t="shared" ref="DP35" si="746">DO35+DP34</f>
        <v>598270.54536027391</v>
      </c>
      <c r="DQ35" s="37">
        <f t="shared" ref="DQ35" si="747">DP35+DQ34</f>
        <v>613508.54536027391</v>
      </c>
      <c r="DR35" s="37">
        <f t="shared" ref="DR35" si="748">DQ35+DR34</f>
        <v>625008.54536027391</v>
      </c>
      <c r="DS35" s="37">
        <f t="shared" ref="DS35" si="749">DR35+DS34</f>
        <v>636508.54536027391</v>
      </c>
      <c r="DT35" s="37">
        <f t="shared" ref="DT35" si="750">DS35+DT34</f>
        <v>648008.54536027391</v>
      </c>
      <c r="DU35" s="37">
        <f t="shared" ref="DU35" si="751">DT35+DU34</f>
        <v>659508.54536027391</v>
      </c>
      <c r="DV35" s="37">
        <f t="shared" ref="DV35" si="752">DU35+DV34</f>
        <v>671008.54536027391</v>
      </c>
      <c r="DW35" s="37">
        <f t="shared" ref="DW35" si="753">DV35+DW34</f>
        <v>682508.54536027391</v>
      </c>
      <c r="DX35" s="37">
        <f t="shared" ref="DX35" si="754">DW35+DX34</f>
        <v>694008.54536027391</v>
      </c>
      <c r="DY35" s="37">
        <f t="shared" ref="DY35" si="755">DX35+DY34</f>
        <v>705508.54536027391</v>
      </c>
      <c r="DZ35" s="37">
        <f t="shared" ref="DZ35" si="756">DY35+DZ34</f>
        <v>717008.54536027391</v>
      </c>
      <c r="EA35" s="37">
        <f t="shared" ref="EA35" si="757">DZ35+EA34</f>
        <v>728508.54536027391</v>
      </c>
      <c r="EB35" s="37">
        <f t="shared" ref="EB35" si="758">EA35+EB34</f>
        <v>740008.54536027391</v>
      </c>
      <c r="EC35" s="37">
        <f t="shared" ref="EC35" si="759">EB35+EC34</f>
        <v>755246.54536027391</v>
      </c>
      <c r="ED35" s="37">
        <f t="shared" ref="ED35" si="760">EC35+ED34</f>
        <v>766746.54536027391</v>
      </c>
      <c r="EE35" s="37">
        <f t="shared" ref="EE35" si="761">ED35+EE34</f>
        <v>778246.54536027391</v>
      </c>
      <c r="EF35" s="37">
        <f t="shared" ref="EF35" si="762">EE35+EF34</f>
        <v>789746.54536027391</v>
      </c>
      <c r="EG35" s="37">
        <f t="shared" ref="EG35" si="763">EF35+EG34</f>
        <v>801246.54536027391</v>
      </c>
      <c r="EH35" s="37">
        <f t="shared" ref="EH35" si="764">EG35+EH34</f>
        <v>812746.54536027391</v>
      </c>
      <c r="EI35" s="37">
        <f t="shared" ref="EI35" si="765">EH35+EI34</f>
        <v>824246.54536027391</v>
      </c>
      <c r="EJ35" s="37">
        <f t="shared" ref="EJ35" si="766">EI35+EJ34</f>
        <v>835746.54536027391</v>
      </c>
      <c r="EK35" s="37">
        <f t="shared" ref="EK35" si="767">EJ35+EK34</f>
        <v>847246.54536027391</v>
      </c>
      <c r="EL35" s="37">
        <f t="shared" ref="EL35" si="768">EK35+EL34</f>
        <v>858746.54536027391</v>
      </c>
      <c r="EM35" s="37">
        <f t="shared" ref="EM35" si="769">EL35+EM34</f>
        <v>870246.54536027391</v>
      </c>
      <c r="EN35" s="37">
        <f t="shared" ref="EN35" si="770">EM35+EN34</f>
        <v>881746.54536027391</v>
      </c>
      <c r="EO35" s="37">
        <f t="shared" ref="EO35" si="771">EN35+EO34</f>
        <v>896984.54536027391</v>
      </c>
      <c r="EP35" s="37">
        <f t="shared" ref="EP35" si="772">EO35+EP34</f>
        <v>908484.54536027391</v>
      </c>
      <c r="EQ35" s="37">
        <f t="shared" ref="EQ35" si="773">EP35+EQ34</f>
        <v>919984.54536027391</v>
      </c>
      <c r="ER35" s="37">
        <f t="shared" ref="ER35" si="774">EQ35+ER34</f>
        <v>931484.54536027391</v>
      </c>
      <c r="ES35" s="37">
        <f t="shared" ref="ES35" si="775">ER35+ES34</f>
        <v>942984.54536027391</v>
      </c>
      <c r="ET35" s="37">
        <f t="shared" ref="ET35" si="776">ES35+ET34</f>
        <v>954484.54536027391</v>
      </c>
      <c r="EU35" s="37">
        <f t="shared" ref="EU35" si="777">ET35+EU34</f>
        <v>965984.54536027391</v>
      </c>
      <c r="EV35" s="37">
        <f t="shared" ref="EV35" si="778">EU35+EV34</f>
        <v>977484.54536027391</v>
      </c>
      <c r="EW35" s="37">
        <f t="shared" ref="EW35" si="779">EV35+EW34</f>
        <v>988984.54536027391</v>
      </c>
      <c r="EX35" s="37">
        <f t="shared" ref="EX35" si="780">EW35+EX34</f>
        <v>1000484.5453602739</v>
      </c>
      <c r="EY35" s="37">
        <f t="shared" ref="EY35" si="781">EX35+EY34</f>
        <v>1011984.5453602739</v>
      </c>
      <c r="EZ35" s="37">
        <f t="shared" ref="EZ35" si="782">EY35+EZ34</f>
        <v>1023484.5453602739</v>
      </c>
      <c r="FA35" s="37">
        <f t="shared" ref="FA35" si="783">EZ35+FA34</f>
        <v>1038722.5453602739</v>
      </c>
      <c r="FB35" s="37">
        <f t="shared" ref="FB35" si="784">FA35+FB34</f>
        <v>1050222.5453602739</v>
      </c>
      <c r="FC35" s="37">
        <f t="shared" ref="FC35" si="785">FB35+FC34</f>
        <v>1061722.5453602739</v>
      </c>
      <c r="FD35" s="37">
        <f t="shared" ref="FD35" si="786">FC35+FD34</f>
        <v>1073222.5453602739</v>
      </c>
      <c r="FE35" s="37">
        <f t="shared" ref="FE35" si="787">FD35+FE34</f>
        <v>1084722.5453602739</v>
      </c>
      <c r="FF35" s="37">
        <f t="shared" ref="FF35" si="788">FE35+FF34</f>
        <v>1094722.5453602739</v>
      </c>
      <c r="FG35" s="37">
        <f t="shared" ref="FG35" si="789">FF35+FG34</f>
        <v>1104722.5453602739</v>
      </c>
      <c r="FH35" s="37">
        <f t="shared" ref="FH35" si="790">FG35+FH34</f>
        <v>1114722.5453602739</v>
      </c>
      <c r="FI35" s="37">
        <f t="shared" ref="FI35" si="791">FH35+FI34</f>
        <v>1124722.5453602739</v>
      </c>
      <c r="FJ35" s="37">
        <f t="shared" ref="FJ35" si="792">FI35+FJ34</f>
        <v>1134722.5453602739</v>
      </c>
      <c r="FK35" s="37">
        <f t="shared" ref="FK35" si="793">FJ35+FK34</f>
        <v>1144722.5453602739</v>
      </c>
      <c r="FL35" s="37">
        <f t="shared" ref="FL35" si="794">FK35+FL34</f>
        <v>1154722.5453602739</v>
      </c>
      <c r="FM35" s="37">
        <f t="shared" ref="FM35" si="795">FL35+FM34</f>
        <v>1168460.5453602739</v>
      </c>
      <c r="FN35" s="37">
        <f t="shared" ref="FN35" si="796">FM35+FN34</f>
        <v>1178460.5453602739</v>
      </c>
      <c r="FO35" s="37">
        <f t="shared" ref="FO35" si="797">FN35+FO34</f>
        <v>1188460.5453602739</v>
      </c>
      <c r="FP35" s="37">
        <f t="shared" ref="FP35" si="798">FO35+FP34</f>
        <v>1198460.5453602739</v>
      </c>
      <c r="FQ35" s="37">
        <f t="shared" ref="FQ35" si="799">FP35+FQ34</f>
        <v>1208460.5453602739</v>
      </c>
      <c r="FR35" s="37">
        <f t="shared" ref="FR35" si="800">FQ35+FR34</f>
        <v>1218460.5453602739</v>
      </c>
      <c r="FS35" s="37">
        <f t="shared" ref="FS35" si="801">FR35+FS34</f>
        <v>1228460.5453602739</v>
      </c>
      <c r="FT35" s="37">
        <f t="shared" ref="FT35" si="802">FS35+FT34</f>
        <v>1238460.5453602739</v>
      </c>
      <c r="FU35" s="37">
        <f t="shared" ref="FU35" si="803">FT35+FU34</f>
        <v>1248460.5453602739</v>
      </c>
      <c r="FV35" s="37">
        <f t="shared" ref="FV35" si="804">FU35+FV34</f>
        <v>1258460.5453602739</v>
      </c>
      <c r="FW35" s="37">
        <f t="shared" ref="FW35" si="805">FV35+FW34</f>
        <v>1268460.5453602739</v>
      </c>
      <c r="FX35" s="37">
        <f t="shared" ref="FX35" si="806">FW35+FX34</f>
        <v>1278460.5453602739</v>
      </c>
      <c r="FY35" s="37">
        <f t="shared" ref="FY35" si="807">FX35+FY34</f>
        <v>1292198.5453602739</v>
      </c>
      <c r="FZ35" s="37">
        <f t="shared" ref="FZ35" si="808">FY35+FZ34</f>
        <v>1302198.5453602739</v>
      </c>
      <c r="GA35" s="37">
        <f t="shared" ref="GA35" si="809">FZ35+GA34</f>
        <v>1312198.5453602739</v>
      </c>
      <c r="GB35" s="37">
        <f t="shared" ref="GB35" si="810">GA35+GB34</f>
        <v>1322198.5453602739</v>
      </c>
      <c r="GC35" s="37">
        <f t="shared" ref="GC35" si="811">GB35+GC34</f>
        <v>1332198.5453602739</v>
      </c>
      <c r="GD35" s="37">
        <f t="shared" ref="GD35" si="812">GC35+GD34</f>
        <v>1342198.5453602739</v>
      </c>
      <c r="GE35" s="37">
        <f t="shared" ref="GE35" si="813">GD35+GE34</f>
        <v>1352198.5453602739</v>
      </c>
      <c r="GF35" s="37">
        <f t="shared" ref="GF35" si="814">GE35+GF34</f>
        <v>1362198.5453602739</v>
      </c>
      <c r="GG35" s="37">
        <f t="shared" ref="GG35" si="815">GF35+GG34</f>
        <v>1372198.5453602739</v>
      </c>
      <c r="GH35" s="37">
        <f t="shared" ref="GH35" si="816">GG35+GH34</f>
        <v>1382198.5453602739</v>
      </c>
      <c r="GI35" s="37">
        <f t="shared" ref="GI35" si="817">GH35+GI34</f>
        <v>1392198.5453602739</v>
      </c>
      <c r="GJ35" s="37">
        <f t="shared" ref="GJ35" si="818">GI35+GJ34</f>
        <v>1402198.5453602739</v>
      </c>
      <c r="GK35" s="37">
        <f t="shared" ref="GK35" si="819">GJ35+GK34</f>
        <v>1415936.5453602739</v>
      </c>
      <c r="GL35" s="37">
        <f t="shared" ref="GL35" si="820">GK35+GL34</f>
        <v>1425936.5453602739</v>
      </c>
      <c r="GM35" s="37">
        <f t="shared" ref="GM35" si="821">GL35+GM34</f>
        <v>1435936.5453602739</v>
      </c>
      <c r="GN35" s="37">
        <f t="shared" ref="GN35" si="822">GM35+GN34</f>
        <v>1445936.5453602739</v>
      </c>
      <c r="GO35" s="37">
        <f t="shared" ref="GO35" si="823">GN35+GO34</f>
        <v>1455936.5453602739</v>
      </c>
      <c r="GP35" s="37">
        <f t="shared" ref="GP35" si="824">GO35+GP34</f>
        <v>1465936.5453602739</v>
      </c>
      <c r="GQ35" s="37">
        <f t="shared" ref="GQ35" si="825">GP35+GQ34</f>
        <v>1475936.5453602739</v>
      </c>
      <c r="GR35" s="37">
        <f t="shared" ref="GR35" si="826">GQ35+GR34</f>
        <v>1485936.5453602739</v>
      </c>
      <c r="GS35" s="37">
        <f t="shared" ref="GS35" si="827">GR35+GS34</f>
        <v>1495936.5453602739</v>
      </c>
      <c r="GT35" s="37">
        <f t="shared" ref="GT35" si="828">GS35+GT34</f>
        <v>1505936.5453602739</v>
      </c>
      <c r="GU35" s="37">
        <f t="shared" ref="GU35" si="829">GT35+GU34</f>
        <v>1515936.5453602739</v>
      </c>
      <c r="GV35" s="37">
        <f t="shared" ref="GV35" si="830">GU35+GV34</f>
        <v>1525936.5453602739</v>
      </c>
      <c r="GW35" s="37">
        <f t="shared" ref="GW35" si="831">GV35+GW34</f>
        <v>1539674.5453602739</v>
      </c>
      <c r="GX35" s="37">
        <f t="shared" ref="GX35" si="832">GW35+GX34</f>
        <v>1549674.5453602739</v>
      </c>
      <c r="GY35" s="37">
        <f t="shared" ref="GY35" si="833">GX35+GY34</f>
        <v>1559674.5453602739</v>
      </c>
      <c r="GZ35" s="37">
        <f t="shared" ref="GZ35" si="834">GY35+GZ34</f>
        <v>1569674.5453602739</v>
      </c>
      <c r="HA35" s="37">
        <f t="shared" ref="HA35" si="835">GZ35+HA34</f>
        <v>1579674.5453602739</v>
      </c>
      <c r="HB35" s="37">
        <f t="shared" ref="HB35" si="836">HA35+HB34</f>
        <v>1589674.5453602739</v>
      </c>
      <c r="HC35" s="37">
        <f t="shared" ref="HC35" si="837">HB35+HC34</f>
        <v>1599674.5453602739</v>
      </c>
      <c r="HD35" s="37">
        <f t="shared" ref="HD35" si="838">HC35+HD34</f>
        <v>1609674.5453602739</v>
      </c>
      <c r="HE35" s="37">
        <f t="shared" ref="HE35" si="839">HD35+HE34</f>
        <v>1619674.5453602739</v>
      </c>
      <c r="HF35" s="37">
        <f t="shared" ref="HF35" si="840">HE35+HF34</f>
        <v>1629674.5453602739</v>
      </c>
      <c r="HG35" s="37">
        <f t="shared" ref="HG35" si="841">HF35+HG34</f>
        <v>1639674.5453602739</v>
      </c>
      <c r="HH35" s="37">
        <f t="shared" ref="HH35" si="842">HG35+HH34</f>
        <v>1649674.5453602739</v>
      </c>
      <c r="HI35" s="37">
        <f t="shared" ref="HI35" si="843">HH35+HI34</f>
        <v>1663412.5453602739</v>
      </c>
      <c r="HJ35" s="37">
        <f t="shared" ref="HJ35" si="844">HI35+HJ34</f>
        <v>1673412.5453602739</v>
      </c>
      <c r="HK35" s="37">
        <f t="shared" ref="HK35" si="845">HJ35+HK34</f>
        <v>1683412.5453602739</v>
      </c>
      <c r="HL35" s="37">
        <f t="shared" ref="HL35" si="846">HK35+HL34</f>
        <v>1693412.5453602739</v>
      </c>
      <c r="HM35" s="37">
        <f t="shared" ref="HM35" si="847">HL35+HM34</f>
        <v>1703412.5453602739</v>
      </c>
      <c r="HN35" s="37">
        <f t="shared" ref="HN35" si="848">HM35+HN34</f>
        <v>1713412.5453602739</v>
      </c>
      <c r="HO35" s="37">
        <f t="shared" ref="HO35" si="849">HN35+HO34</f>
        <v>1723412.5453602739</v>
      </c>
      <c r="HP35" s="37">
        <f t="shared" ref="HP35" si="850">HO35+HP34</f>
        <v>1733412.5453602739</v>
      </c>
      <c r="HQ35" s="37">
        <f t="shared" ref="HQ35" si="851">HP35+HQ34</f>
        <v>1743412.5453602739</v>
      </c>
      <c r="HR35" s="37">
        <f t="shared" ref="HR35" si="852">HQ35+HR34</f>
        <v>1753412.5453602739</v>
      </c>
      <c r="HS35" s="37">
        <f t="shared" ref="HS35" si="853">HR35+HS34</f>
        <v>1763412.5453602739</v>
      </c>
      <c r="HT35" s="37">
        <f t="shared" ref="HT35" si="854">HS35+HT34</f>
        <v>1773412.5453602739</v>
      </c>
      <c r="HU35" s="37">
        <f t="shared" ref="HU35" si="855">HT35+HU34</f>
        <v>1787150.5453602739</v>
      </c>
      <c r="HV35" s="37">
        <f t="shared" ref="HV35" si="856">HU35+HV34</f>
        <v>1797150.5453602739</v>
      </c>
      <c r="HW35" s="37">
        <f t="shared" ref="HW35" si="857">HV35+HW34</f>
        <v>1807150.5453602739</v>
      </c>
      <c r="HX35" s="37">
        <f t="shared" ref="HX35" si="858">HW35+HX34</f>
        <v>1817150.5453602739</v>
      </c>
      <c r="HY35" s="37">
        <f t="shared" ref="HY35" si="859">HX35+HY34</f>
        <v>1827150.5453602739</v>
      </c>
      <c r="HZ35" s="37">
        <f t="shared" ref="HZ35" si="860">HY35+HZ34</f>
        <v>1837150.5453602739</v>
      </c>
      <c r="IA35" s="37">
        <f t="shared" ref="IA35" si="861">HZ35+IA34</f>
        <v>1847150.5453602739</v>
      </c>
      <c r="IB35" s="37">
        <f t="shared" ref="IB35" si="862">IA35+IB34</f>
        <v>1857150.5453602739</v>
      </c>
      <c r="IC35" s="37">
        <f t="shared" ref="IC35" si="863">IB35+IC34</f>
        <v>1867150.5453602739</v>
      </c>
      <c r="ID35" s="37">
        <f t="shared" ref="ID35" si="864">IC35+ID34</f>
        <v>1877150.5453602739</v>
      </c>
      <c r="IE35" s="37">
        <f t="shared" ref="IE35" si="865">ID35+IE34</f>
        <v>1887150.5453602739</v>
      </c>
      <c r="IF35" s="37">
        <f t="shared" ref="IF35" si="866">IE35+IF34</f>
        <v>1897150.5453602739</v>
      </c>
      <c r="IG35" s="37">
        <f t="shared" ref="IG35" si="867">IF35+IG34</f>
        <v>1910888.5453602739</v>
      </c>
      <c r="IH35" s="37">
        <f t="shared" ref="IH35" si="868">IG35+IH34</f>
        <v>1920888.5453602739</v>
      </c>
      <c r="II35" s="37">
        <f t="shared" ref="II35" si="869">IH35+II34</f>
        <v>1930888.5453602739</v>
      </c>
      <c r="IJ35" s="37">
        <f t="shared" ref="IJ35" si="870">II35+IJ34</f>
        <v>1940888.5453602739</v>
      </c>
      <c r="IK35" s="37">
        <f t="shared" ref="IK35" si="871">IJ35+IK34</f>
        <v>1950888.5453602739</v>
      </c>
      <c r="IL35" s="37">
        <f t="shared" ref="IL35" si="872">IK35+IL34</f>
        <v>1960888.5453602739</v>
      </c>
      <c r="IM35" s="37">
        <f t="shared" ref="IM35" si="873">IL35+IM34</f>
        <v>1970888.5453602739</v>
      </c>
      <c r="IN35" s="37">
        <f t="shared" ref="IN35" si="874">IM35+IN34</f>
        <v>1980888.5453602739</v>
      </c>
      <c r="IO35" s="37">
        <f t="shared" ref="IO35" si="875">IN35+IO34</f>
        <v>1990888.5453602739</v>
      </c>
      <c r="IP35" s="37">
        <f t="shared" ref="IP35" si="876">IO35+IP34</f>
        <v>2000888.5453602739</v>
      </c>
      <c r="IQ35" s="37">
        <f t="shared" ref="IQ35" si="877">IP35+IQ34</f>
        <v>2010888.5453602739</v>
      </c>
      <c r="IR35" s="37">
        <f t="shared" ref="IR35" si="878">IQ35+IR34</f>
        <v>2020888.5453602739</v>
      </c>
      <c r="IS35" s="37">
        <f t="shared" ref="IS35" si="879">IR35+IS34</f>
        <v>2034626.5453602739</v>
      </c>
      <c r="IT35" s="37">
        <f t="shared" ref="IT35" si="880">IS35+IT34</f>
        <v>2044626.5453602739</v>
      </c>
      <c r="IU35" s="37">
        <f t="shared" ref="IU35" si="881">IT35+IU34</f>
        <v>2054626.5453602739</v>
      </c>
      <c r="IV35" s="37">
        <f t="shared" ref="IV35" si="882">IU35+IV34</f>
        <v>2064626.5453602739</v>
      </c>
      <c r="IW35" s="37">
        <f t="shared" ref="IW35" si="883">IV35+IW34</f>
        <v>2074626.5453602739</v>
      </c>
      <c r="IX35" s="37">
        <f t="shared" ref="IX35" si="884">IW35+IX34</f>
        <v>2084626.5453602739</v>
      </c>
      <c r="IY35" s="37">
        <f t="shared" ref="IY35" si="885">IX35+IY34</f>
        <v>2094626.5453602739</v>
      </c>
      <c r="IZ35" s="37">
        <f t="shared" ref="IZ35" si="886">IY35+IZ34</f>
        <v>2104626.5453602737</v>
      </c>
      <c r="JA35" s="37">
        <f t="shared" ref="JA35" si="887">IZ35+JA34</f>
        <v>2114626.5453602737</v>
      </c>
      <c r="JB35" s="37">
        <f t="shared" ref="JB35" si="888">JA35+JB34</f>
        <v>2124626.5453602737</v>
      </c>
      <c r="JC35" s="37">
        <f t="shared" ref="JC35" si="889">JB35+JC34</f>
        <v>2134626.5453602737</v>
      </c>
      <c r="JD35" s="37">
        <f t="shared" ref="JD35" si="890">JC35+JD34</f>
        <v>2144626.5453602737</v>
      </c>
      <c r="JE35" s="37">
        <f t="shared" ref="JE35" si="891">JD35+JE34</f>
        <v>2158364.5453602737</v>
      </c>
      <c r="JF35" s="37">
        <f t="shared" ref="JF35" si="892">JE35+JF34</f>
        <v>2168364.5453602737</v>
      </c>
      <c r="JG35" s="37">
        <f t="shared" ref="JG35" si="893">JF35+JG34</f>
        <v>2178364.5453602737</v>
      </c>
      <c r="JH35" s="37">
        <f t="shared" ref="JH35" si="894">JG35+JH34</f>
        <v>2188364.5453602737</v>
      </c>
      <c r="JI35" s="37">
        <f t="shared" ref="JI35" si="895">JH35+JI34</f>
        <v>2198364.5453602737</v>
      </c>
      <c r="JJ35" s="37">
        <f t="shared" ref="JJ35" si="896">JI35+JJ34</f>
        <v>2208364.5453602737</v>
      </c>
      <c r="JK35" s="37">
        <f t="shared" ref="JK35" si="897">JJ35+JK34</f>
        <v>2218364.5453602737</v>
      </c>
      <c r="JL35" s="37">
        <f t="shared" ref="JL35" si="898">JK35+JL34</f>
        <v>2228364.5453602737</v>
      </c>
      <c r="JM35" s="37">
        <f t="shared" ref="JM35" si="899">JL35+JM34</f>
        <v>2238364.5453602737</v>
      </c>
      <c r="JN35" s="37">
        <f t="shared" ref="JN35" si="900">JM35+JN34</f>
        <v>2248364.5453602737</v>
      </c>
      <c r="JO35" s="37">
        <f t="shared" ref="JO35" si="901">JN35+JO34</f>
        <v>2258364.5453602737</v>
      </c>
      <c r="JP35" s="37">
        <f t="shared" ref="JP35" si="902">JO35+JP34</f>
        <v>2268364.5453602737</v>
      </c>
      <c r="JQ35" s="37">
        <f t="shared" ref="JQ35" si="903">JP35+JQ34</f>
        <v>2282102.5453602737</v>
      </c>
      <c r="JR35" s="37">
        <f t="shared" ref="JR35" si="904">JQ35+JR34</f>
        <v>2292102.5453602737</v>
      </c>
      <c r="JS35" s="37">
        <f t="shared" ref="JS35" si="905">JR35+JS34</f>
        <v>2302102.5453602737</v>
      </c>
      <c r="JT35" s="37">
        <f t="shared" ref="JT35" si="906">JS35+JT34</f>
        <v>2312102.5453602737</v>
      </c>
      <c r="JU35" s="37">
        <f t="shared" ref="JU35" si="907">JT35+JU34</f>
        <v>2322102.5453602737</v>
      </c>
      <c r="JV35" s="37">
        <f t="shared" ref="JV35" si="908">JU35+JV34</f>
        <v>2332102.5453602737</v>
      </c>
      <c r="JW35" s="37">
        <f t="shared" ref="JW35" si="909">JV35+JW34</f>
        <v>2342102.5453602737</v>
      </c>
      <c r="JX35" s="37">
        <f t="shared" ref="JX35" si="910">JW35+JX34</f>
        <v>2352102.5453602737</v>
      </c>
      <c r="JY35" s="37">
        <f t="shared" ref="JY35" si="911">JX35+JY34</f>
        <v>2362102.5453602737</v>
      </c>
      <c r="JZ35" s="37">
        <f t="shared" ref="JZ35" si="912">JY35+JZ34</f>
        <v>2372102.5453602737</v>
      </c>
      <c r="KA35" s="37">
        <f t="shared" ref="KA35" si="913">JZ35+KA34</f>
        <v>2382102.5453602737</v>
      </c>
      <c r="KB35" s="37">
        <f t="shared" ref="KB35" si="914">KA35+KB34</f>
        <v>2392102.5453602737</v>
      </c>
      <c r="KC35" s="37">
        <f t="shared" ref="KC35" si="915">KB35+KC34</f>
        <v>2405840.5453602737</v>
      </c>
      <c r="KD35" s="37">
        <f t="shared" ref="KD35" si="916">KC35+KD34</f>
        <v>2415840.5453602737</v>
      </c>
      <c r="KE35" s="37">
        <f t="shared" ref="KE35" si="917">KD35+KE34</f>
        <v>2425840.5453602737</v>
      </c>
      <c r="KF35" s="37">
        <f t="shared" ref="KF35" si="918">KE35+KF34</f>
        <v>2435840.5453602737</v>
      </c>
      <c r="KG35" s="38">
        <f t="shared" ref="KG35" si="919">KF35+KG34</f>
        <v>2445840.5453602737</v>
      </c>
    </row>
    <row r="36" spans="1:293" s="50" customFormat="1" ht="16" outlineLevel="1" thickBot="1">
      <c r="B36" s="479" t="s">
        <v>718</v>
      </c>
      <c r="C36" s="480"/>
      <c r="D36" s="65">
        <f t="shared" si="46"/>
        <v>4.889408888647491E-2</v>
      </c>
      <c r="E36" s="113" t="e">
        <f t="shared" ref="E36:BP36" si="920">E35/E31</f>
        <v>#DIV/0!</v>
      </c>
      <c r="F36" s="114">
        <f t="shared" si="920"/>
        <v>0.82376470588235295</v>
      </c>
      <c r="G36" s="114">
        <f t="shared" si="920"/>
        <v>0.89652941176470591</v>
      </c>
      <c r="H36" s="114">
        <f t="shared" si="920"/>
        <v>0.92690196078431375</v>
      </c>
      <c r="I36" s="114">
        <f t="shared" si="920"/>
        <v>0.94314705882352945</v>
      </c>
      <c r="J36" s="114">
        <f t="shared" si="920"/>
        <v>0.94581146523313109</v>
      </c>
      <c r="K36" s="114">
        <f>K35/K31</f>
        <v>9.2489319012135501E-2</v>
      </c>
      <c r="L36" s="114">
        <f t="shared" si="920"/>
        <v>-0.19554021910215919</v>
      </c>
      <c r="M36" s="114">
        <f t="shared" si="920"/>
        <v>-0.29277573464302353</v>
      </c>
      <c r="N36" s="114">
        <f t="shared" si="920"/>
        <v>-0.23743640830567747</v>
      </c>
      <c r="O36" s="114">
        <f t="shared" si="920"/>
        <v>-0.16301265235341963</v>
      </c>
      <c r="P36" s="114">
        <f t="shared" si="920"/>
        <v>-0.14818307904653744</v>
      </c>
      <c r="Q36" s="114">
        <f t="shared" si="920"/>
        <v>-4.7464593733276113E-2</v>
      </c>
      <c r="R36" s="114">
        <f t="shared" si="920"/>
        <v>-4.2074226235806284E-2</v>
      </c>
      <c r="S36" s="114">
        <f t="shared" si="920"/>
        <v>-2.8775595267622106E-2</v>
      </c>
      <c r="T36" s="114">
        <f t="shared" si="920"/>
        <v>-9.9401384287172868E-3</v>
      </c>
      <c r="U36" s="114">
        <f t="shared" si="920"/>
        <v>-1.5577298930139323E-5</v>
      </c>
      <c r="V36" s="114">
        <f t="shared" si="920"/>
        <v>2.1162059074496097E-2</v>
      </c>
      <c r="W36" s="114">
        <f t="shared" si="920"/>
        <v>3.2835168268806919E-2</v>
      </c>
      <c r="X36" s="114">
        <f t="shared" si="920"/>
        <v>5.3957951912508755E-3</v>
      </c>
      <c r="Y36" s="114">
        <f t="shared" si="920"/>
        <v>2.0721248171844044E-2</v>
      </c>
      <c r="Z36" s="114">
        <f t="shared" si="920"/>
        <v>6.9419934498106614E-2</v>
      </c>
      <c r="AA36" s="114">
        <f t="shared" si="920"/>
        <v>4.0478439778205026E-2</v>
      </c>
      <c r="AB36" s="114">
        <f t="shared" si="920"/>
        <v>4.3595184435909089E-2</v>
      </c>
      <c r="AC36" s="114">
        <f t="shared" si="920"/>
        <v>5.2896984633665461E-2</v>
      </c>
      <c r="AD36" s="114">
        <f t="shared" si="920"/>
        <v>6.3582861675171201E-2</v>
      </c>
      <c r="AE36" s="114">
        <f t="shared" si="920"/>
        <v>7.682401165211368E-2</v>
      </c>
      <c r="AF36" s="114">
        <f t="shared" si="920"/>
        <v>8.4537978420815646E-2</v>
      </c>
      <c r="AG36" s="114">
        <f t="shared" si="920"/>
        <v>0.11888531034674824</v>
      </c>
      <c r="AH36" s="114">
        <f t="shared" si="920"/>
        <v>9.199300143246085E-2</v>
      </c>
      <c r="AI36" s="114">
        <f t="shared" si="920"/>
        <v>0.1303066539498029</v>
      </c>
      <c r="AJ36" s="114">
        <f t="shared" si="920"/>
        <v>0.11278952823299318</v>
      </c>
      <c r="AK36" s="114">
        <f t="shared" si="920"/>
        <v>0.11298744697177562</v>
      </c>
      <c r="AL36" s="114">
        <f t="shared" si="920"/>
        <v>0.10996893262842045</v>
      </c>
      <c r="AM36" s="114">
        <f t="shared" si="920"/>
        <v>0.13312784198476585</v>
      </c>
      <c r="AN36" s="114">
        <f t="shared" si="920"/>
        <v>0.15511211058454669</v>
      </c>
      <c r="AO36" s="114">
        <f t="shared" si="920"/>
        <v>0.12654248545548261</v>
      </c>
      <c r="AP36" s="114">
        <f t="shared" si="920"/>
        <v>0.12348822579827531</v>
      </c>
      <c r="AQ36" s="114">
        <f t="shared" si="920"/>
        <v>9.7010517886558123E-2</v>
      </c>
      <c r="AR36" s="114">
        <f t="shared" si="920"/>
        <v>9.4776872452664362E-2</v>
      </c>
      <c r="AS36" s="114">
        <f t="shared" si="920"/>
        <v>9.2643770401019593E-2</v>
      </c>
      <c r="AT36" s="114">
        <f t="shared" si="920"/>
        <v>9.0469915921287267E-2</v>
      </c>
      <c r="AU36" s="114">
        <f t="shared" si="920"/>
        <v>6.6984340797876227E-2</v>
      </c>
      <c r="AV36" s="114">
        <f t="shared" si="920"/>
        <v>6.5564665768551939E-2</v>
      </c>
      <c r="AW36" s="115">
        <f t="shared" si="920"/>
        <v>8.4858633511421241E-2</v>
      </c>
      <c r="AX36" s="114">
        <f t="shared" si="920"/>
        <v>5.8451790557062677E-2</v>
      </c>
      <c r="AY36" s="114">
        <f t="shared" si="920"/>
        <v>5.9226152464500782E-2</v>
      </c>
      <c r="AZ36" s="114">
        <f t="shared" si="920"/>
        <v>5.814529624829981E-2</v>
      </c>
      <c r="BA36" s="115">
        <f t="shared" si="920"/>
        <v>5.8261845172777528E-2</v>
      </c>
      <c r="BB36" s="114">
        <f t="shared" si="920"/>
        <v>5.5606033166112963E-2</v>
      </c>
      <c r="BC36" s="115">
        <f t="shared" si="920"/>
        <v>5.4417793506325182E-2</v>
      </c>
      <c r="BD36" s="115">
        <f t="shared" si="920"/>
        <v>5.3486420874832935E-2</v>
      </c>
      <c r="BE36" s="115">
        <f t="shared" si="920"/>
        <v>5.2593221611528317E-2</v>
      </c>
      <c r="BF36" s="115">
        <f t="shared" si="920"/>
        <v>5.1547317879551247E-2</v>
      </c>
      <c r="BG36" s="115">
        <f t="shared" si="920"/>
        <v>5.0542202083975377E-2</v>
      </c>
      <c r="BH36" s="115">
        <f t="shared" si="920"/>
        <v>4.9575533899361222E-2</v>
      </c>
      <c r="BI36" s="115">
        <f t="shared" si="920"/>
        <v>5.5272519119616566E-2</v>
      </c>
      <c r="BJ36" s="115">
        <f t="shared" si="920"/>
        <v>5.4261290093474294E-2</v>
      </c>
      <c r="BK36" s="115">
        <f t="shared" si="920"/>
        <v>5.3286397813799735E-2</v>
      </c>
      <c r="BL36" s="115">
        <f t="shared" si="920"/>
        <v>5.2345918301848648E-2</v>
      </c>
      <c r="BM36" s="115">
        <f t="shared" si="920"/>
        <v>5.1438061052362954E-2</v>
      </c>
      <c r="BN36" s="115">
        <f t="shared" si="920"/>
        <v>5.0561157656455177E-2</v>
      </c>
      <c r="BO36" s="115">
        <f t="shared" si="920"/>
        <v>4.9713651568712068E-2</v>
      </c>
      <c r="BP36" s="208">
        <f t="shared" si="920"/>
        <v>4.889408888647491E-2</v>
      </c>
      <c r="BQ36" s="114">
        <f t="shared" ref="BQ36:EB36" si="921">BQ35/BQ31</f>
        <v>6.4319407128311773E-2</v>
      </c>
      <c r="BR36" s="114">
        <f t="shared" si="921"/>
        <v>7.9252365815412604E-2</v>
      </c>
      <c r="BS36" s="114">
        <f t="shared" si="921"/>
        <v>9.3716168019766038E-2</v>
      </c>
      <c r="BT36" s="114">
        <f t="shared" si="921"/>
        <v>0.10773258139616752</v>
      </c>
      <c r="BU36" s="208">
        <f t="shared" si="921"/>
        <v>0.12629610643757949</v>
      </c>
      <c r="BV36" s="114">
        <f t="shared" si="921"/>
        <v>0.13933012997449898</v>
      </c>
      <c r="BW36" s="114">
        <f t="shared" si="921"/>
        <v>0.15198098331809529</v>
      </c>
      <c r="BX36" s="114">
        <f t="shared" si="921"/>
        <v>0.16426531818562989</v>
      </c>
      <c r="BY36" s="114">
        <f t="shared" si="921"/>
        <v>0.17619883520997942</v>
      </c>
      <c r="BZ36" s="114">
        <f t="shared" si="921"/>
        <v>0.18657104089761781</v>
      </c>
      <c r="CA36" s="114">
        <f t="shared" si="921"/>
        <v>0.1966853082366247</v>
      </c>
      <c r="CB36" s="114">
        <f t="shared" si="921"/>
        <v>0.20655114076244771</v>
      </c>
      <c r="CC36" s="114">
        <f t="shared" si="921"/>
        <v>0.21617758080770769</v>
      </c>
      <c r="CD36" s="114">
        <f t="shared" si="921"/>
        <v>0.22557323714432229</v>
      </c>
      <c r="CE36" s="114">
        <f t="shared" si="921"/>
        <v>0.23474631066110663</v>
      </c>
      <c r="CF36" s="114">
        <f t="shared" si="921"/>
        <v>0.24370461823783193</v>
      </c>
      <c r="CG36" s="114">
        <f t="shared" si="921"/>
        <v>0.25605884918040261</v>
      </c>
      <c r="CH36" s="114">
        <f t="shared" si="921"/>
        <v>0.26452788332116955</v>
      </c>
      <c r="CI36" s="114">
        <f t="shared" si="921"/>
        <v>0.27280626470175018</v>
      </c>
      <c r="CJ36" s="114">
        <f t="shared" si="921"/>
        <v>0.28090035955489684</v>
      </c>
      <c r="CK36" s="114">
        <f t="shared" si="921"/>
        <v>0.28881625379379355</v>
      </c>
      <c r="CL36" s="114">
        <f t="shared" si="921"/>
        <v>0.2987571545100724</v>
      </c>
      <c r="CM36" s="114">
        <f t="shared" si="921"/>
        <v>0.30842397914956571</v>
      </c>
      <c r="CN36" s="114">
        <f t="shared" si="921"/>
        <v>0.31782790822711315</v>
      </c>
      <c r="CO36" s="114">
        <f t="shared" si="921"/>
        <v>0.32697952229306965</v>
      </c>
      <c r="CP36" s="114">
        <f t="shared" si="921"/>
        <v>0.33588884164439436</v>
      </c>
      <c r="CQ36" s="114">
        <f t="shared" si="921"/>
        <v>0.34456536292281975</v>
      </c>
      <c r="CR36" s="114">
        <f t="shared" si="921"/>
        <v>0.35301809288111896</v>
      </c>
      <c r="CS36" s="114">
        <f t="shared" si="921"/>
        <v>0.36388813511291096</v>
      </c>
      <c r="CT36" s="114">
        <f t="shared" si="921"/>
        <v>0.3718528522893193</v>
      </c>
      <c r="CU36" s="114">
        <f t="shared" si="921"/>
        <v>0.37962058444417346</v>
      </c>
      <c r="CV36" s="114">
        <f t="shared" si="921"/>
        <v>0.38719855012323035</v>
      </c>
      <c r="CW36" s="114">
        <f t="shared" si="921"/>
        <v>0.39459361942890581</v>
      </c>
      <c r="CX36" s="114">
        <f t="shared" si="921"/>
        <v>0.40181233479403411</v>
      </c>
      <c r="CY36" s="114">
        <f t="shared" si="921"/>
        <v>0.40886093028693254</v>
      </c>
      <c r="CZ36" s="114">
        <f t="shared" si="921"/>
        <v>0.41574534956750309</v>
      </c>
      <c r="DA36" s="114">
        <f t="shared" si="921"/>
        <v>0.42247126260307499</v>
      </c>
      <c r="DB36" s="114">
        <f t="shared" si="921"/>
        <v>0.42904408124279536</v>
      </c>
      <c r="DC36" s="114">
        <f t="shared" si="921"/>
        <v>0.43546897374048044</v>
      </c>
      <c r="DD36" s="114">
        <f t="shared" si="921"/>
        <v>0.44175087830783544</v>
      </c>
      <c r="DE36" s="114">
        <f t="shared" si="921"/>
        <v>0.44986244863699282</v>
      </c>
      <c r="DF36" s="114">
        <f t="shared" si="921"/>
        <v>0.45582979871591095</v>
      </c>
      <c r="DG36" s="114">
        <f t="shared" si="921"/>
        <v>0.46166908206902957</v>
      </c>
      <c r="DH36" s="114">
        <f t="shared" si="921"/>
        <v>0.46738437763273577</v>
      </c>
      <c r="DI36" s="114">
        <f t="shared" si="921"/>
        <v>0.47297959294380792</v>
      </c>
      <c r="DJ36" s="114">
        <f t="shared" si="921"/>
        <v>0.47845847304872824</v>
      </c>
      <c r="DK36" s="114">
        <f t="shared" si="921"/>
        <v>0.483824608862988</v>
      </c>
      <c r="DL36" s="114">
        <f t="shared" si="921"/>
        <v>0.48908144501959638</v>
      </c>
      <c r="DM36" s="114">
        <f t="shared" si="921"/>
        <v>0.49423228724283835</v>
      </c>
      <c r="DN36" s="114">
        <f t="shared" si="921"/>
        <v>0.49928030928045225</v>
      </c>
      <c r="DO36" s="114">
        <f t="shared" si="921"/>
        <v>0.50422855942477285</v>
      </c>
      <c r="DP36" s="114">
        <f t="shared" si="921"/>
        <v>0.50907996665099609</v>
      </c>
      <c r="DQ36" s="114">
        <f t="shared" si="921"/>
        <v>0.51536390779291308</v>
      </c>
      <c r="DR36" s="114">
        <f t="shared" si="921"/>
        <v>0.52000085010484576</v>
      </c>
      <c r="DS36" s="114">
        <f t="shared" si="921"/>
        <v>0.52454990188332473</v>
      </c>
      <c r="DT36" s="114">
        <f t="shared" si="921"/>
        <v>0.52901353853896627</v>
      </c>
      <c r="DU36" s="114">
        <f t="shared" si="921"/>
        <v>0.53339414338805613</v>
      </c>
      <c r="DV36" s="114">
        <f t="shared" si="921"/>
        <v>0.53769401189588928</v>
      </c>
      <c r="DW36" s="114">
        <f t="shared" si="921"/>
        <v>0.54191535568763438</v>
      </c>
      <c r="DX36" s="114">
        <f t="shared" si="921"/>
        <v>0.54606030634144398</v>
      </c>
      <c r="DY36" s="114">
        <f t="shared" si="921"/>
        <v>0.55013091897748223</v>
      </c>
      <c r="DZ36" s="114">
        <f t="shared" si="921"/>
        <v>0.55412917565556519</v>
      </c>
      <c r="EA36" s="114">
        <f t="shared" si="921"/>
        <v>0.55805698859321584</v>
      </c>
      <c r="EB36" s="114">
        <f t="shared" si="921"/>
        <v>0.56191620321511171</v>
      </c>
      <c r="EC36" s="114">
        <f t="shared" ref="EC36:GN36" si="922">EC35/EC31</f>
        <v>0.56692719513630241</v>
      </c>
      <c r="ED36" s="114">
        <f t="shared" si="922"/>
        <v>0.57063369799938546</v>
      </c>
      <c r="EE36" s="114">
        <f t="shared" si="922"/>
        <v>0.57427729420351736</v>
      </c>
      <c r="EF36" s="114">
        <f t="shared" si="922"/>
        <v>0.57785957174794278</v>
      </c>
      <c r="EG36" s="114">
        <f t="shared" si="922"/>
        <v>0.58138206562852435</v>
      </c>
      <c r="EH36" s="114">
        <f t="shared" si="922"/>
        <v>0.58484626003083995</v>
      </c>
      <c r="EI36" s="114">
        <f t="shared" si="922"/>
        <v>0.58825359041528347</v>
      </c>
      <c r="EJ36" s="114">
        <f t="shared" si="922"/>
        <v>0.59160544550032124</v>
      </c>
      <c r="EK36" s="114">
        <f t="shared" si="922"/>
        <v>0.59490316914966124</v>
      </c>
      <c r="EL36" s="114">
        <f t="shared" si="922"/>
        <v>0.59814806216872418</v>
      </c>
      <c r="EM36" s="114">
        <f t="shared" si="922"/>
        <v>0.60134138401545922</v>
      </c>
      <c r="EN36" s="114">
        <f t="shared" si="922"/>
        <v>0.60448435443023352</v>
      </c>
      <c r="EO36" s="114">
        <f t="shared" si="922"/>
        <v>0.60857337812240608</v>
      </c>
      <c r="EP36" s="114">
        <f t="shared" si="922"/>
        <v>0.61160378414344485</v>
      </c>
      <c r="EQ36" s="114">
        <f t="shared" si="922"/>
        <v>0.61458762813109169</v>
      </c>
      <c r="ER36" s="114">
        <f t="shared" si="922"/>
        <v>0.61752597503875872</v>
      </c>
      <c r="ES36" s="114">
        <f t="shared" si="922"/>
        <v>0.62041985758917162</v>
      </c>
      <c r="ET36" s="114">
        <f t="shared" si="922"/>
        <v>0.62327027748453545</v>
      </c>
      <c r="EU36" s="114">
        <f t="shared" si="922"/>
        <v>0.62607820656258117</v>
      </c>
      <c r="EV36" s="114">
        <f t="shared" si="922"/>
        <v>0.62884458790129605</v>
      </c>
      <c r="EW36" s="114">
        <f t="shared" si="922"/>
        <v>0.63157033687497466</v>
      </c>
      <c r="EX36" s="114">
        <f t="shared" si="922"/>
        <v>0.634256342164076</v>
      </c>
      <c r="EY36" s="114">
        <f t="shared" si="922"/>
        <v>0.636903466721227</v>
      </c>
      <c r="EZ36" s="114">
        <f t="shared" si="922"/>
        <v>0.6395125486955775</v>
      </c>
      <c r="FA36" s="114">
        <f t="shared" si="922"/>
        <v>0.64291248217674901</v>
      </c>
      <c r="FB36" s="114">
        <f t="shared" si="922"/>
        <v>0.64543622157070824</v>
      </c>
      <c r="FC36" s="114">
        <f t="shared" si="922"/>
        <v>0.64792453793270843</v>
      </c>
      <c r="FD36" s="114">
        <f t="shared" si="922"/>
        <v>0.65037817185812452</v>
      </c>
      <c r="FE36" s="114">
        <f t="shared" si="922"/>
        <v>0.65279784344020697</v>
      </c>
      <c r="FF36" s="114">
        <f t="shared" si="922"/>
        <v>0.6548748442214013</v>
      </c>
      <c r="FG36" s="114">
        <f t="shared" si="922"/>
        <v>0.65692714308635225</v>
      </c>
      <c r="FH36" s="114">
        <f t="shared" si="922"/>
        <v>0.65895517810251503</v>
      </c>
      <c r="FI36" s="114">
        <f t="shared" si="922"/>
        <v>0.66095937703987906</v>
      </c>
      <c r="FJ36" s="114">
        <f t="shared" si="922"/>
        <v>0.66294015767177306</v>
      </c>
      <c r="FK36" s="114">
        <f t="shared" si="922"/>
        <v>0.66489792806518733</v>
      </c>
      <c r="FL36" s="114">
        <f t="shared" si="922"/>
        <v>0.6668330868610356</v>
      </c>
      <c r="FM36" s="114">
        <f t="shared" si="922"/>
        <v>0.66945545105753845</v>
      </c>
      <c r="FN36" s="114">
        <f t="shared" si="922"/>
        <v>0.67133847781827161</v>
      </c>
      <c r="FO36" s="114">
        <f t="shared" si="922"/>
        <v>0.67320017187353265</v>
      </c>
      <c r="FP36" s="114">
        <f t="shared" si="922"/>
        <v>0.67504089369697984</v>
      </c>
      <c r="FQ36" s="114">
        <f t="shared" si="922"/>
        <v>0.67686099568619285</v>
      </c>
      <c r="FR36" s="114">
        <f t="shared" si="922"/>
        <v>0.67866082238758396</v>
      </c>
      <c r="FS36" s="114">
        <f t="shared" si="922"/>
        <v>0.68044071071383605</v>
      </c>
      <c r="FT36" s="114">
        <f t="shared" si="922"/>
        <v>0.6822009901541517</v>
      </c>
      <c r="FU36" s="114">
        <f t="shared" si="922"/>
        <v>0.68394198297759379</v>
      </c>
      <c r="FV36" s="114">
        <f t="shared" si="922"/>
        <v>0.68566400442977748</v>
      </c>
      <c r="FW36" s="114">
        <f t="shared" si="922"/>
        <v>0.68736736292316725</v>
      </c>
      <c r="FX36" s="114">
        <f t="shared" si="922"/>
        <v>0.68905236022122052</v>
      </c>
      <c r="FY36" s="114">
        <f t="shared" si="922"/>
        <v>0.69133781082403511</v>
      </c>
      <c r="FZ36" s="114">
        <f t="shared" si="922"/>
        <v>0.69298039325511096</v>
      </c>
      <c r="GA36" s="114">
        <f t="shared" si="922"/>
        <v>0.69460558583408183</v>
      </c>
      <c r="GB36" s="114">
        <f t="shared" si="922"/>
        <v>0.6962136632636996</v>
      </c>
      <c r="GC36" s="114">
        <f t="shared" si="922"/>
        <v>0.69780489449115002</v>
      </c>
      <c r="GD36" s="114">
        <f t="shared" si="922"/>
        <v>0.69937954285800519</v>
      </c>
      <c r="GE36" s="114">
        <f t="shared" si="922"/>
        <v>0.7009378662455128</v>
      </c>
      <c r="GF36" s="114">
        <f t="shared" si="922"/>
        <v>0.70248011721538861</v>
      </c>
      <c r="GG36" s="114">
        <f t="shared" si="922"/>
        <v>0.70400654314627675</v>
      </c>
      <c r="GH36" s="114">
        <f t="shared" si="922"/>
        <v>0.7055173863660289</v>
      </c>
      <c r="GI36" s="114">
        <f t="shared" si="922"/>
        <v>0.70701288427995446</v>
      </c>
      <c r="GJ36" s="114">
        <f t="shared" si="922"/>
        <v>0.70849326949518177</v>
      </c>
      <c r="GK36" s="114">
        <f t="shared" si="922"/>
        <v>0.71050279767082758</v>
      </c>
      <c r="GL36" s="114">
        <f t="shared" si="922"/>
        <v>0.7119482127312633</v>
      </c>
      <c r="GM36" s="114">
        <f t="shared" si="922"/>
        <v>0.71337926602706203</v>
      </c>
      <c r="GN36" s="114">
        <f t="shared" si="922"/>
        <v>0.71479617054961098</v>
      </c>
      <c r="GO36" s="114">
        <f t="shared" ref="GO36:IZ36" si="923">GO35/GO31</f>
        <v>0.71619913509933886</v>
      </c>
      <c r="GP36" s="114">
        <f t="shared" si="923"/>
        <v>0.71758836438829154</v>
      </c>
      <c r="GQ36" s="114">
        <f t="shared" si="923"/>
        <v>0.71896405913970862</v>
      </c>
      <c r="GR36" s="114">
        <f t="shared" si="923"/>
        <v>0.7203264161847055</v>
      </c>
      <c r="GS36" s="114">
        <f t="shared" si="923"/>
        <v>0.72167562855615563</v>
      </c>
      <c r="GT36" s="114">
        <f t="shared" si="923"/>
        <v>0.72301188557986917</v>
      </c>
      <c r="GU36" s="114">
        <f t="shared" si="923"/>
        <v>0.72433537296315653</v>
      </c>
      <c r="GV36" s="114">
        <f t="shared" si="923"/>
        <v>0.72564627288086681</v>
      </c>
      <c r="GW36" s="114">
        <f t="shared" si="923"/>
        <v>0.72742698968606379</v>
      </c>
      <c r="GX36" s="114">
        <f t="shared" si="923"/>
        <v>0.72870871899996736</v>
      </c>
      <c r="GY36" s="114">
        <f t="shared" si="923"/>
        <v>0.72997845049315502</v>
      </c>
      <c r="GZ36" s="114">
        <f t="shared" si="923"/>
        <v>0.73123635184196467</v>
      </c>
      <c r="HA36" s="114">
        <f t="shared" si="923"/>
        <v>0.73248258761272678</v>
      </c>
      <c r="HB36" s="114">
        <f t="shared" si="923"/>
        <v>0.73371731933353546</v>
      </c>
      <c r="HC36" s="114">
        <f t="shared" si="923"/>
        <v>0.73494070556404156</v>
      </c>
      <c r="HD36" s="114">
        <f t="shared" si="923"/>
        <v>0.73615290196333116</v>
      </c>
      <c r="HE36" s="114">
        <f t="shared" si="923"/>
        <v>0.73735406135594883</v>
      </c>
      <c r="HF36" s="114">
        <f t="shared" si="923"/>
        <v>0.73854433379612638</v>
      </c>
      <c r="HG36" s="114">
        <f t="shared" si="923"/>
        <v>0.73972386663027323</v>
      </c>
      <c r="HH36" s="114">
        <f t="shared" si="923"/>
        <v>0.74089280455778206</v>
      </c>
      <c r="HI36" s="114">
        <f t="shared" si="923"/>
        <v>0.74248167597712311</v>
      </c>
      <c r="HJ36" s="114">
        <f t="shared" si="923"/>
        <v>0.74362602815136891</v>
      </c>
      <c r="HK36" s="114">
        <f t="shared" si="923"/>
        <v>0.74476025484544917</v>
      </c>
      <c r="HL36" s="114">
        <f t="shared" si="923"/>
        <v>0.7458844898561513</v>
      </c>
      <c r="HM36" s="114">
        <f t="shared" si="923"/>
        <v>0.74699886463330212</v>
      </c>
      <c r="HN36" s="114">
        <f t="shared" si="923"/>
        <v>0.74810350833100392</v>
      </c>
      <c r="HO36" s="114">
        <f t="shared" si="923"/>
        <v>0.74919854785753448</v>
      </c>
      <c r="HP36" s="114">
        <f t="shared" si="923"/>
        <v>0.75028410792395039</v>
      </c>
      <c r="HQ36" s="114">
        <f t="shared" si="923"/>
        <v>0.75136031109143397</v>
      </c>
      <c r="HR36" s="114">
        <f t="shared" si="923"/>
        <v>0.75242727781742147</v>
      </c>
      <c r="HS36" s="114">
        <f t="shared" si="923"/>
        <v>0.753485126500548</v>
      </c>
      <c r="HT36" s="114">
        <f t="shared" si="923"/>
        <v>0.75453397352444584</v>
      </c>
      <c r="HU36" s="114">
        <f t="shared" si="923"/>
        <v>0.75596041125930946</v>
      </c>
      <c r="HV36" s="114">
        <f t="shared" si="923"/>
        <v>0.75698834475554644</v>
      </c>
      <c r="HW36" s="114">
        <f t="shared" si="923"/>
        <v>0.75800765493635558</v>
      </c>
      <c r="HX36" s="114">
        <f t="shared" si="923"/>
        <v>0.75901844985974332</v>
      </c>
      <c r="HY36" s="114">
        <f t="shared" si="923"/>
        <v>0.76002083578580526</v>
      </c>
      <c r="HZ36" s="114">
        <f t="shared" si="923"/>
        <v>0.76101491721396453</v>
      </c>
      <c r="IA36" s="114">
        <f t="shared" si="923"/>
        <v>0.76200079691928801</v>
      </c>
      <c r="IB36" s="114">
        <f t="shared" si="923"/>
        <v>0.76297857598790708</v>
      </c>
      <c r="IC36" s="114">
        <f t="shared" si="923"/>
        <v>0.76394835385156967</v>
      </c>
      <c r="ID36" s="114">
        <f t="shared" si="923"/>
        <v>0.76491022832134681</v>
      </c>
      <c r="IE36" s="114">
        <f t="shared" si="923"/>
        <v>0.76586429562051872</v>
      </c>
      <c r="IF36" s="114">
        <f t="shared" si="923"/>
        <v>0.76681065041666319</v>
      </c>
      <c r="IG36" s="114">
        <f t="shared" si="923"/>
        <v>0.76809834745479633</v>
      </c>
      <c r="IH36" s="114">
        <f t="shared" si="923"/>
        <v>0.7690267645562614</v>
      </c>
      <c r="II36" s="114">
        <f t="shared" si="923"/>
        <v>0.76994777747393184</v>
      </c>
      <c r="IJ36" s="114">
        <f t="shared" si="923"/>
        <v>0.77086147442925723</v>
      </c>
      <c r="IK36" s="114">
        <f t="shared" si="923"/>
        <v>0.77176794224767764</v>
      </c>
      <c r="IL36" s="114">
        <f t="shared" si="923"/>
        <v>0.77266726638612715</v>
      </c>
      <c r="IM36" s="114">
        <f t="shared" si="923"/>
        <v>0.77355953095989094</v>
      </c>
      <c r="IN36" s="114">
        <f t="shared" si="923"/>
        <v>0.7744448187688312</v>
      </c>
      <c r="IO36" s="114">
        <f t="shared" si="923"/>
        <v>0.7753232113230013</v>
      </c>
      <c r="IP36" s="114">
        <f t="shared" si="923"/>
        <v>0.77619478886766258</v>
      </c>
      <c r="IQ36" s="114">
        <f t="shared" si="923"/>
        <v>0.77705963040772252</v>
      </c>
      <c r="IR36" s="114">
        <f t="shared" si="923"/>
        <v>0.77791781373160696</v>
      </c>
      <c r="IS36" s="114">
        <f t="shared" si="923"/>
        <v>0.77908606959366422</v>
      </c>
      <c r="IT36" s="114">
        <f t="shared" si="923"/>
        <v>0.77992875221695379</v>
      </c>
      <c r="IU36" s="114">
        <f t="shared" si="923"/>
        <v>0.78076503039535305</v>
      </c>
      <c r="IV36" s="114">
        <f t="shared" si="923"/>
        <v>0.78159497686378798</v>
      </c>
      <c r="IW36" s="114">
        <f t="shared" si="923"/>
        <v>0.7824186632599428</v>
      </c>
      <c r="IX36" s="114">
        <f t="shared" si="923"/>
        <v>0.78323616014487296</v>
      </c>
      <c r="IY36" s="114">
        <f t="shared" si="923"/>
        <v>0.78404753702315488</v>
      </c>
      <c r="IZ36" s="114">
        <f t="shared" si="923"/>
        <v>0.78485286236258511</v>
      </c>
      <c r="JA36" s="114">
        <f t="shared" ref="JA36:KG36" si="924">JA35/JA31</f>
        <v>0.78565220361344013</v>
      </c>
      <c r="JB36" s="114">
        <f t="shared" si="924"/>
        <v>0.78644562722730837</v>
      </c>
      <c r="JC36" s="114">
        <f t="shared" si="924"/>
        <v>0.78723319867550579</v>
      </c>
      <c r="JD36" s="114">
        <f t="shared" si="924"/>
        <v>0.7880149824670849</v>
      </c>
      <c r="JE36" s="114">
        <f t="shared" si="924"/>
        <v>0.78907967630069809</v>
      </c>
      <c r="JF36" s="114">
        <f t="shared" si="924"/>
        <v>0.7898479741902108</v>
      </c>
      <c r="JG36" s="114">
        <f t="shared" si="924"/>
        <v>0.79061069519379923</v>
      </c>
      <c r="JH36" s="114">
        <f t="shared" si="924"/>
        <v>0.79136789981374822</v>
      </c>
      <c r="JI36" s="114">
        <f t="shared" si="924"/>
        <v>0.79211964768032994</v>
      </c>
      <c r="JJ36" s="114">
        <f t="shared" si="924"/>
        <v>0.79286599756745746</v>
      </c>
      <c r="JK36" s="114">
        <f t="shared" si="924"/>
        <v>0.79360700740800305</v>
      </c>
      <c r="JL36" s="114">
        <f t="shared" si="924"/>
        <v>0.79434273430878799</v>
      </c>
      <c r="JM36" s="114">
        <f t="shared" si="924"/>
        <v>0.79507323456525369</v>
      </c>
      <c r="JN36" s="114">
        <f t="shared" si="924"/>
        <v>0.79579856367582091</v>
      </c>
      <c r="JO36" s="114">
        <f t="shared" si="924"/>
        <v>0.79651877635594481</v>
      </c>
      <c r="JP36" s="114">
        <f t="shared" si="924"/>
        <v>0.79723392655187397</v>
      </c>
      <c r="JQ36" s="114">
        <f t="shared" si="924"/>
        <v>0.79820824260010059</v>
      </c>
      <c r="JR36" s="114">
        <f t="shared" si="924"/>
        <v>0.79891158710576216</v>
      </c>
      <c r="JS36" s="114">
        <f t="shared" si="924"/>
        <v>0.79961004563157545</v>
      </c>
      <c r="JT36" s="114">
        <f t="shared" si="924"/>
        <v>0.80030366891405658</v>
      </c>
      <c r="JU36" s="114">
        <f t="shared" si="924"/>
        <v>0.80099250698967372</v>
      </c>
      <c r="JV36" s="114">
        <f t="shared" si="924"/>
        <v>0.80167660920687978</v>
      </c>
      <c r="JW36" s="114">
        <f t="shared" si="924"/>
        <v>0.80235602423789698</v>
      </c>
      <c r="JX36" s="114">
        <f t="shared" si="924"/>
        <v>0.80303080009026084</v>
      </c>
      <c r="JY36" s="114">
        <f t="shared" si="924"/>
        <v>0.80370098411812774</v>
      </c>
      <c r="JZ36" s="114">
        <f t="shared" si="924"/>
        <v>0.80436662303335305</v>
      </c>
      <c r="KA36" s="114">
        <f t="shared" si="924"/>
        <v>0.80502776291634415</v>
      </c>
      <c r="KB36" s="114">
        <f t="shared" si="924"/>
        <v>0.80568444922669447</v>
      </c>
      <c r="KC36" s="114">
        <f t="shared" si="924"/>
        <v>0.80657942518642833</v>
      </c>
      <c r="KD36" s="114">
        <f t="shared" si="924"/>
        <v>0.80722571809967125</v>
      </c>
      <c r="KE36" s="114">
        <f t="shared" si="924"/>
        <v>0.80786770636746286</v>
      </c>
      <c r="KF36" s="114">
        <f t="shared" si="924"/>
        <v>0.80850543285380638</v>
      </c>
      <c r="KG36" s="116">
        <f t="shared" si="924"/>
        <v>0.80913893985549012</v>
      </c>
    </row>
    <row r="37" spans="1:293">
      <c r="AW37" s="5"/>
    </row>
    <row r="38" spans="1:293" ht="16" thickBot="1">
      <c r="AW38"/>
    </row>
    <row r="39" spans="1:293" s="1" customFormat="1" ht="16" thickBot="1">
      <c r="A39" s="51"/>
      <c r="B39" s="479" t="s">
        <v>762</v>
      </c>
      <c r="C39" s="498"/>
      <c r="D39" s="417" t="s">
        <v>932</v>
      </c>
      <c r="E39" s="68">
        <f>E29</f>
        <v>44287</v>
      </c>
      <c r="F39" s="69">
        <f>F29</f>
        <v>44317</v>
      </c>
      <c r="G39" s="69">
        <f t="shared" ref="G39:BR39" si="925">G29</f>
        <v>44348</v>
      </c>
      <c r="H39" s="69">
        <f t="shared" si="925"/>
        <v>44378</v>
      </c>
      <c r="I39" s="69">
        <f t="shared" si="925"/>
        <v>44409</v>
      </c>
      <c r="J39" s="69">
        <f t="shared" si="925"/>
        <v>44440</v>
      </c>
      <c r="K39" s="69">
        <f t="shared" si="925"/>
        <v>44470</v>
      </c>
      <c r="L39" s="69">
        <f t="shared" si="925"/>
        <v>44501</v>
      </c>
      <c r="M39" s="69">
        <f t="shared" si="925"/>
        <v>44531</v>
      </c>
      <c r="N39" s="69">
        <f t="shared" si="925"/>
        <v>44562</v>
      </c>
      <c r="O39" s="69">
        <f t="shared" si="925"/>
        <v>44593</v>
      </c>
      <c r="P39" s="69">
        <f t="shared" si="925"/>
        <v>44621</v>
      </c>
      <c r="Q39" s="69">
        <f t="shared" si="925"/>
        <v>44652</v>
      </c>
      <c r="R39" s="69">
        <f t="shared" si="925"/>
        <v>44682</v>
      </c>
      <c r="S39" s="69">
        <f t="shared" si="925"/>
        <v>44713</v>
      </c>
      <c r="T39" s="69">
        <f t="shared" si="925"/>
        <v>44743</v>
      </c>
      <c r="U39" s="69">
        <f t="shared" si="925"/>
        <v>44774</v>
      </c>
      <c r="V39" s="69">
        <f t="shared" si="925"/>
        <v>44805</v>
      </c>
      <c r="W39" s="69">
        <f t="shared" si="925"/>
        <v>44835</v>
      </c>
      <c r="X39" s="69">
        <f t="shared" si="925"/>
        <v>44866</v>
      </c>
      <c r="Y39" s="69">
        <f t="shared" si="925"/>
        <v>44896</v>
      </c>
      <c r="Z39" s="69">
        <f t="shared" si="925"/>
        <v>44927</v>
      </c>
      <c r="AA39" s="69">
        <f t="shared" si="925"/>
        <v>44958</v>
      </c>
      <c r="AB39" s="69">
        <f t="shared" si="925"/>
        <v>44986</v>
      </c>
      <c r="AC39" s="69">
        <f t="shared" si="925"/>
        <v>45017</v>
      </c>
      <c r="AD39" s="69">
        <f t="shared" si="925"/>
        <v>45047</v>
      </c>
      <c r="AE39" s="69">
        <f t="shared" si="925"/>
        <v>45078</v>
      </c>
      <c r="AF39" s="69">
        <f t="shared" si="925"/>
        <v>45108</v>
      </c>
      <c r="AG39" s="69">
        <f t="shared" si="925"/>
        <v>45139</v>
      </c>
      <c r="AH39" s="69">
        <f t="shared" si="925"/>
        <v>45170</v>
      </c>
      <c r="AI39" s="69">
        <f t="shared" si="925"/>
        <v>45200</v>
      </c>
      <c r="AJ39" s="69">
        <f t="shared" si="925"/>
        <v>45231</v>
      </c>
      <c r="AK39" s="69">
        <f t="shared" si="925"/>
        <v>45261</v>
      </c>
      <c r="AL39" s="69">
        <f t="shared" si="925"/>
        <v>45292</v>
      </c>
      <c r="AM39" s="69">
        <f t="shared" si="925"/>
        <v>45323</v>
      </c>
      <c r="AN39" s="69">
        <f t="shared" si="925"/>
        <v>45352</v>
      </c>
      <c r="AO39" s="69">
        <f t="shared" si="925"/>
        <v>45383</v>
      </c>
      <c r="AP39" s="69">
        <f t="shared" si="925"/>
        <v>45413</v>
      </c>
      <c r="AQ39" s="69">
        <f t="shared" si="925"/>
        <v>45444</v>
      </c>
      <c r="AR39" s="69">
        <f t="shared" si="925"/>
        <v>45474</v>
      </c>
      <c r="AS39" s="69">
        <f t="shared" si="925"/>
        <v>45505</v>
      </c>
      <c r="AT39" s="69">
        <f t="shared" si="925"/>
        <v>45536</v>
      </c>
      <c r="AU39" s="69">
        <f t="shared" si="925"/>
        <v>45566</v>
      </c>
      <c r="AV39" s="69">
        <f t="shared" si="925"/>
        <v>45597</v>
      </c>
      <c r="AW39" s="69">
        <f t="shared" si="925"/>
        <v>45627</v>
      </c>
      <c r="AX39" s="69">
        <f t="shared" si="925"/>
        <v>45658</v>
      </c>
      <c r="AY39" s="69">
        <f t="shared" si="925"/>
        <v>45689</v>
      </c>
      <c r="AZ39" s="69">
        <f t="shared" si="925"/>
        <v>45717</v>
      </c>
      <c r="BA39" s="69">
        <f t="shared" si="925"/>
        <v>45748</v>
      </c>
      <c r="BB39" s="69">
        <f t="shared" si="925"/>
        <v>45778</v>
      </c>
      <c r="BC39" s="69">
        <f t="shared" si="925"/>
        <v>45809</v>
      </c>
      <c r="BD39" s="69">
        <f t="shared" si="925"/>
        <v>45839</v>
      </c>
      <c r="BE39" s="69">
        <f t="shared" si="925"/>
        <v>45870</v>
      </c>
      <c r="BF39" s="69">
        <f t="shared" si="925"/>
        <v>45901</v>
      </c>
      <c r="BG39" s="69">
        <f t="shared" si="925"/>
        <v>45931</v>
      </c>
      <c r="BH39" s="69">
        <f t="shared" si="925"/>
        <v>45962</v>
      </c>
      <c r="BI39" s="69">
        <f t="shared" si="925"/>
        <v>45992</v>
      </c>
      <c r="BJ39" s="69">
        <f t="shared" si="925"/>
        <v>46023</v>
      </c>
      <c r="BK39" s="69">
        <f t="shared" si="925"/>
        <v>46054</v>
      </c>
      <c r="BL39" s="69">
        <f t="shared" si="925"/>
        <v>46082</v>
      </c>
      <c r="BM39" s="69">
        <f t="shared" si="925"/>
        <v>46113</v>
      </c>
      <c r="BN39" s="69">
        <f t="shared" si="925"/>
        <v>46143</v>
      </c>
      <c r="BO39" s="69">
        <f t="shared" si="925"/>
        <v>46174</v>
      </c>
      <c r="BP39" s="205">
        <f t="shared" si="925"/>
        <v>46204</v>
      </c>
      <c r="BQ39" s="69">
        <f t="shared" si="925"/>
        <v>46235</v>
      </c>
      <c r="BR39" s="69">
        <f t="shared" si="925"/>
        <v>46266</v>
      </c>
      <c r="BS39" s="69">
        <f t="shared" ref="BS39:ED39" si="926">BS29</f>
        <v>46296</v>
      </c>
      <c r="BT39" s="69">
        <f t="shared" si="926"/>
        <v>46327</v>
      </c>
      <c r="BU39" s="205">
        <f t="shared" si="926"/>
        <v>46357</v>
      </c>
      <c r="BV39" s="69">
        <f t="shared" si="926"/>
        <v>46388</v>
      </c>
      <c r="BW39" s="69">
        <f t="shared" si="926"/>
        <v>46419</v>
      </c>
      <c r="BX39" s="69">
        <f t="shared" si="926"/>
        <v>46447</v>
      </c>
      <c r="BY39" s="69">
        <f t="shared" si="926"/>
        <v>46478</v>
      </c>
      <c r="BZ39" s="69">
        <f t="shared" si="926"/>
        <v>46508</v>
      </c>
      <c r="CA39" s="69">
        <f t="shared" si="926"/>
        <v>46539</v>
      </c>
      <c r="CB39" s="69">
        <f t="shared" si="926"/>
        <v>46569</v>
      </c>
      <c r="CC39" s="69">
        <f t="shared" si="926"/>
        <v>46600</v>
      </c>
      <c r="CD39" s="69">
        <f t="shared" si="926"/>
        <v>46631</v>
      </c>
      <c r="CE39" s="69">
        <f t="shared" si="926"/>
        <v>46661</v>
      </c>
      <c r="CF39" s="69">
        <f t="shared" si="926"/>
        <v>46692</v>
      </c>
      <c r="CG39" s="69">
        <f t="shared" si="926"/>
        <v>46722</v>
      </c>
      <c r="CH39" s="69">
        <f t="shared" si="926"/>
        <v>46753</v>
      </c>
      <c r="CI39" s="69">
        <f t="shared" si="926"/>
        <v>46784</v>
      </c>
      <c r="CJ39" s="69">
        <f t="shared" si="926"/>
        <v>46813</v>
      </c>
      <c r="CK39" s="69">
        <f t="shared" si="926"/>
        <v>46844</v>
      </c>
      <c r="CL39" s="69">
        <f t="shared" si="926"/>
        <v>46874</v>
      </c>
      <c r="CM39" s="69">
        <f t="shared" si="926"/>
        <v>46905</v>
      </c>
      <c r="CN39" s="69">
        <f t="shared" si="926"/>
        <v>46935</v>
      </c>
      <c r="CO39" s="69">
        <f t="shared" si="926"/>
        <v>46966</v>
      </c>
      <c r="CP39" s="69">
        <f t="shared" si="926"/>
        <v>46997</v>
      </c>
      <c r="CQ39" s="69">
        <f t="shared" si="926"/>
        <v>47027</v>
      </c>
      <c r="CR39" s="69">
        <f t="shared" si="926"/>
        <v>47058</v>
      </c>
      <c r="CS39" s="69">
        <f t="shared" si="926"/>
        <v>47088</v>
      </c>
      <c r="CT39" s="69">
        <f t="shared" si="926"/>
        <v>47119</v>
      </c>
      <c r="CU39" s="69">
        <f t="shared" si="926"/>
        <v>47150</v>
      </c>
      <c r="CV39" s="69">
        <f t="shared" si="926"/>
        <v>47178</v>
      </c>
      <c r="CW39" s="69">
        <f t="shared" si="926"/>
        <v>47209</v>
      </c>
      <c r="CX39" s="69">
        <f t="shared" si="926"/>
        <v>47239</v>
      </c>
      <c r="CY39" s="69">
        <f t="shared" si="926"/>
        <v>47270</v>
      </c>
      <c r="CZ39" s="69">
        <f t="shared" si="926"/>
        <v>47300</v>
      </c>
      <c r="DA39" s="69">
        <f t="shared" si="926"/>
        <v>47331</v>
      </c>
      <c r="DB39" s="69">
        <f t="shared" si="926"/>
        <v>47362</v>
      </c>
      <c r="DC39" s="69">
        <f t="shared" si="926"/>
        <v>47392</v>
      </c>
      <c r="DD39" s="69">
        <f t="shared" si="926"/>
        <v>47423</v>
      </c>
      <c r="DE39" s="69">
        <f t="shared" si="926"/>
        <v>47453</v>
      </c>
      <c r="DF39" s="69">
        <f t="shared" si="926"/>
        <v>47484</v>
      </c>
      <c r="DG39" s="69">
        <f t="shared" si="926"/>
        <v>47515</v>
      </c>
      <c r="DH39" s="69">
        <f t="shared" si="926"/>
        <v>47543</v>
      </c>
      <c r="DI39" s="69">
        <f t="shared" si="926"/>
        <v>47574</v>
      </c>
      <c r="DJ39" s="69">
        <f t="shared" si="926"/>
        <v>47604</v>
      </c>
      <c r="DK39" s="69">
        <f t="shared" si="926"/>
        <v>47635</v>
      </c>
      <c r="DL39" s="69">
        <f t="shared" si="926"/>
        <v>47665</v>
      </c>
      <c r="DM39" s="69">
        <f t="shared" si="926"/>
        <v>47696</v>
      </c>
      <c r="DN39" s="69">
        <f t="shared" si="926"/>
        <v>47727</v>
      </c>
      <c r="DO39" s="69">
        <f t="shared" si="926"/>
        <v>47757</v>
      </c>
      <c r="DP39" s="69">
        <f t="shared" si="926"/>
        <v>47788</v>
      </c>
      <c r="DQ39" s="69">
        <f t="shared" si="926"/>
        <v>47818</v>
      </c>
      <c r="DR39" s="69">
        <f t="shared" si="926"/>
        <v>47849</v>
      </c>
      <c r="DS39" s="69">
        <f t="shared" si="926"/>
        <v>47880</v>
      </c>
      <c r="DT39" s="69">
        <f t="shared" si="926"/>
        <v>47908</v>
      </c>
      <c r="DU39" s="69">
        <f t="shared" si="926"/>
        <v>47939</v>
      </c>
      <c r="DV39" s="69">
        <f t="shared" si="926"/>
        <v>47969</v>
      </c>
      <c r="DW39" s="69">
        <f t="shared" si="926"/>
        <v>48000</v>
      </c>
      <c r="DX39" s="69">
        <f t="shared" si="926"/>
        <v>48030</v>
      </c>
      <c r="DY39" s="69">
        <f t="shared" si="926"/>
        <v>48061</v>
      </c>
      <c r="DZ39" s="69">
        <f t="shared" si="926"/>
        <v>48092</v>
      </c>
      <c r="EA39" s="69">
        <f t="shared" si="926"/>
        <v>48122</v>
      </c>
      <c r="EB39" s="69">
        <f t="shared" si="926"/>
        <v>48153</v>
      </c>
      <c r="EC39" s="69">
        <f t="shared" si="926"/>
        <v>48183</v>
      </c>
      <c r="ED39" s="69">
        <f t="shared" si="926"/>
        <v>48214</v>
      </c>
      <c r="EE39" s="69">
        <f t="shared" ref="EE39:GP39" si="927">EE29</f>
        <v>48245</v>
      </c>
      <c r="EF39" s="69">
        <f t="shared" si="927"/>
        <v>48274</v>
      </c>
      <c r="EG39" s="69">
        <f t="shared" si="927"/>
        <v>48305</v>
      </c>
      <c r="EH39" s="69">
        <f t="shared" si="927"/>
        <v>48335</v>
      </c>
      <c r="EI39" s="69">
        <f t="shared" si="927"/>
        <v>48366</v>
      </c>
      <c r="EJ39" s="69">
        <f t="shared" si="927"/>
        <v>48396</v>
      </c>
      <c r="EK39" s="69">
        <f t="shared" si="927"/>
        <v>48427</v>
      </c>
      <c r="EL39" s="69">
        <f t="shared" si="927"/>
        <v>48458</v>
      </c>
      <c r="EM39" s="69">
        <f t="shared" si="927"/>
        <v>48488</v>
      </c>
      <c r="EN39" s="69">
        <f t="shared" si="927"/>
        <v>48519</v>
      </c>
      <c r="EO39" s="69">
        <f t="shared" si="927"/>
        <v>48549</v>
      </c>
      <c r="EP39" s="69">
        <f t="shared" si="927"/>
        <v>48580</v>
      </c>
      <c r="EQ39" s="69">
        <f t="shared" si="927"/>
        <v>48611</v>
      </c>
      <c r="ER39" s="69">
        <f t="shared" si="927"/>
        <v>48639</v>
      </c>
      <c r="ES39" s="69">
        <f t="shared" si="927"/>
        <v>48670</v>
      </c>
      <c r="ET39" s="69">
        <f t="shared" si="927"/>
        <v>48700</v>
      </c>
      <c r="EU39" s="69">
        <f t="shared" si="927"/>
        <v>48731</v>
      </c>
      <c r="EV39" s="69">
        <f t="shared" si="927"/>
        <v>48761</v>
      </c>
      <c r="EW39" s="69">
        <f t="shared" si="927"/>
        <v>48792</v>
      </c>
      <c r="EX39" s="69">
        <f t="shared" si="927"/>
        <v>48823</v>
      </c>
      <c r="EY39" s="69">
        <f t="shared" si="927"/>
        <v>48853</v>
      </c>
      <c r="EZ39" s="69">
        <f t="shared" si="927"/>
        <v>48884</v>
      </c>
      <c r="FA39" s="69">
        <f t="shared" si="927"/>
        <v>48914</v>
      </c>
      <c r="FB39" s="69">
        <f t="shared" si="927"/>
        <v>48945</v>
      </c>
      <c r="FC39" s="69">
        <f t="shared" si="927"/>
        <v>48976</v>
      </c>
      <c r="FD39" s="69">
        <f t="shared" si="927"/>
        <v>49004</v>
      </c>
      <c r="FE39" s="69">
        <f t="shared" si="927"/>
        <v>49035</v>
      </c>
      <c r="FF39" s="69">
        <f t="shared" si="927"/>
        <v>49065</v>
      </c>
      <c r="FG39" s="69">
        <f t="shared" si="927"/>
        <v>49096</v>
      </c>
      <c r="FH39" s="69">
        <f t="shared" si="927"/>
        <v>49126</v>
      </c>
      <c r="FI39" s="69">
        <f t="shared" si="927"/>
        <v>49157</v>
      </c>
      <c r="FJ39" s="69">
        <f t="shared" si="927"/>
        <v>49188</v>
      </c>
      <c r="FK39" s="69">
        <f t="shared" si="927"/>
        <v>49218</v>
      </c>
      <c r="FL39" s="69">
        <f t="shared" si="927"/>
        <v>49249</v>
      </c>
      <c r="FM39" s="69">
        <f t="shared" si="927"/>
        <v>49279</v>
      </c>
      <c r="FN39" s="69">
        <f t="shared" si="927"/>
        <v>49310</v>
      </c>
      <c r="FO39" s="69">
        <f t="shared" si="927"/>
        <v>49341</v>
      </c>
      <c r="FP39" s="69">
        <f t="shared" si="927"/>
        <v>49369</v>
      </c>
      <c r="FQ39" s="69">
        <f t="shared" si="927"/>
        <v>49400</v>
      </c>
      <c r="FR39" s="69">
        <f t="shared" si="927"/>
        <v>49430</v>
      </c>
      <c r="FS39" s="69">
        <f t="shared" si="927"/>
        <v>49461</v>
      </c>
      <c r="FT39" s="69">
        <f t="shared" si="927"/>
        <v>49491</v>
      </c>
      <c r="FU39" s="69">
        <f t="shared" si="927"/>
        <v>49522</v>
      </c>
      <c r="FV39" s="69">
        <f t="shared" si="927"/>
        <v>49553</v>
      </c>
      <c r="FW39" s="69">
        <f t="shared" si="927"/>
        <v>49583</v>
      </c>
      <c r="FX39" s="69">
        <f t="shared" si="927"/>
        <v>49614</v>
      </c>
      <c r="FY39" s="69">
        <f t="shared" si="927"/>
        <v>49644</v>
      </c>
      <c r="FZ39" s="69">
        <f t="shared" si="927"/>
        <v>49675</v>
      </c>
      <c r="GA39" s="69">
        <f t="shared" si="927"/>
        <v>49706</v>
      </c>
      <c r="GB39" s="69">
        <f t="shared" si="927"/>
        <v>49735</v>
      </c>
      <c r="GC39" s="69">
        <f t="shared" si="927"/>
        <v>49766</v>
      </c>
      <c r="GD39" s="69">
        <f t="shared" si="927"/>
        <v>49796</v>
      </c>
      <c r="GE39" s="69">
        <f t="shared" si="927"/>
        <v>49827</v>
      </c>
      <c r="GF39" s="69">
        <f t="shared" si="927"/>
        <v>49857</v>
      </c>
      <c r="GG39" s="69">
        <f t="shared" si="927"/>
        <v>49888</v>
      </c>
      <c r="GH39" s="69">
        <f t="shared" si="927"/>
        <v>49919</v>
      </c>
      <c r="GI39" s="69">
        <f t="shared" si="927"/>
        <v>49949</v>
      </c>
      <c r="GJ39" s="69">
        <f t="shared" si="927"/>
        <v>49980</v>
      </c>
      <c r="GK39" s="69">
        <f t="shared" si="927"/>
        <v>50010</v>
      </c>
      <c r="GL39" s="69">
        <f t="shared" si="927"/>
        <v>50041</v>
      </c>
      <c r="GM39" s="69">
        <f t="shared" si="927"/>
        <v>50072</v>
      </c>
      <c r="GN39" s="69">
        <f t="shared" si="927"/>
        <v>50100</v>
      </c>
      <c r="GO39" s="69">
        <f t="shared" si="927"/>
        <v>50131</v>
      </c>
      <c r="GP39" s="69">
        <f t="shared" si="927"/>
        <v>50161</v>
      </c>
      <c r="GQ39" s="69">
        <f t="shared" ref="GQ39:JB39" si="928">GQ29</f>
        <v>50192</v>
      </c>
      <c r="GR39" s="69">
        <f t="shared" si="928"/>
        <v>50222</v>
      </c>
      <c r="GS39" s="69">
        <f t="shared" si="928"/>
        <v>50253</v>
      </c>
      <c r="GT39" s="69">
        <f t="shared" si="928"/>
        <v>50284</v>
      </c>
      <c r="GU39" s="69">
        <f t="shared" si="928"/>
        <v>50314</v>
      </c>
      <c r="GV39" s="69">
        <f t="shared" si="928"/>
        <v>50345</v>
      </c>
      <c r="GW39" s="69">
        <f t="shared" si="928"/>
        <v>50375</v>
      </c>
      <c r="GX39" s="69">
        <f t="shared" si="928"/>
        <v>50406</v>
      </c>
      <c r="GY39" s="69">
        <f t="shared" si="928"/>
        <v>50437</v>
      </c>
      <c r="GZ39" s="69">
        <f t="shared" si="928"/>
        <v>50465</v>
      </c>
      <c r="HA39" s="69">
        <f t="shared" si="928"/>
        <v>50496</v>
      </c>
      <c r="HB39" s="69">
        <f t="shared" si="928"/>
        <v>50526</v>
      </c>
      <c r="HC39" s="69">
        <f t="shared" si="928"/>
        <v>50557</v>
      </c>
      <c r="HD39" s="69">
        <f t="shared" si="928"/>
        <v>50587</v>
      </c>
      <c r="HE39" s="69">
        <f t="shared" si="928"/>
        <v>50618</v>
      </c>
      <c r="HF39" s="69">
        <f t="shared" si="928"/>
        <v>50649</v>
      </c>
      <c r="HG39" s="69">
        <f t="shared" si="928"/>
        <v>50679</v>
      </c>
      <c r="HH39" s="69">
        <f t="shared" si="928"/>
        <v>50710</v>
      </c>
      <c r="HI39" s="69">
        <f t="shared" si="928"/>
        <v>50740</v>
      </c>
      <c r="HJ39" s="69">
        <f t="shared" si="928"/>
        <v>50771</v>
      </c>
      <c r="HK39" s="69">
        <f t="shared" si="928"/>
        <v>50802</v>
      </c>
      <c r="HL39" s="69">
        <f t="shared" si="928"/>
        <v>50830</v>
      </c>
      <c r="HM39" s="69">
        <f t="shared" si="928"/>
        <v>50861</v>
      </c>
      <c r="HN39" s="69">
        <f t="shared" si="928"/>
        <v>50891</v>
      </c>
      <c r="HO39" s="69">
        <f t="shared" si="928"/>
        <v>50922</v>
      </c>
      <c r="HP39" s="69">
        <f t="shared" si="928"/>
        <v>50952</v>
      </c>
      <c r="HQ39" s="69">
        <f t="shared" si="928"/>
        <v>50983</v>
      </c>
      <c r="HR39" s="69">
        <f t="shared" si="928"/>
        <v>51014</v>
      </c>
      <c r="HS39" s="69">
        <f t="shared" si="928"/>
        <v>51044</v>
      </c>
      <c r="HT39" s="69">
        <f t="shared" si="928"/>
        <v>51075</v>
      </c>
      <c r="HU39" s="69">
        <f t="shared" si="928"/>
        <v>51105</v>
      </c>
      <c r="HV39" s="69">
        <f t="shared" si="928"/>
        <v>51136</v>
      </c>
      <c r="HW39" s="69">
        <f t="shared" si="928"/>
        <v>51167</v>
      </c>
      <c r="HX39" s="69">
        <f t="shared" si="928"/>
        <v>51196</v>
      </c>
      <c r="HY39" s="69">
        <f t="shared" si="928"/>
        <v>51227</v>
      </c>
      <c r="HZ39" s="69">
        <f t="shared" si="928"/>
        <v>51257</v>
      </c>
      <c r="IA39" s="69">
        <f t="shared" si="928"/>
        <v>51288</v>
      </c>
      <c r="IB39" s="69">
        <f t="shared" si="928"/>
        <v>51318</v>
      </c>
      <c r="IC39" s="69">
        <f t="shared" si="928"/>
        <v>51349</v>
      </c>
      <c r="ID39" s="69">
        <f t="shared" si="928"/>
        <v>51380</v>
      </c>
      <c r="IE39" s="69">
        <f t="shared" si="928"/>
        <v>51410</v>
      </c>
      <c r="IF39" s="69">
        <f t="shared" si="928"/>
        <v>51441</v>
      </c>
      <c r="IG39" s="69">
        <f t="shared" si="928"/>
        <v>51471</v>
      </c>
      <c r="IH39" s="69">
        <f t="shared" si="928"/>
        <v>51502</v>
      </c>
      <c r="II39" s="69">
        <f t="shared" si="928"/>
        <v>51533</v>
      </c>
      <c r="IJ39" s="69">
        <f t="shared" si="928"/>
        <v>51561</v>
      </c>
      <c r="IK39" s="69">
        <f t="shared" si="928"/>
        <v>51592</v>
      </c>
      <c r="IL39" s="69">
        <f t="shared" si="928"/>
        <v>51622</v>
      </c>
      <c r="IM39" s="69">
        <f t="shared" si="928"/>
        <v>51653</v>
      </c>
      <c r="IN39" s="69">
        <f t="shared" si="928"/>
        <v>51683</v>
      </c>
      <c r="IO39" s="69">
        <f t="shared" si="928"/>
        <v>51714</v>
      </c>
      <c r="IP39" s="69">
        <f t="shared" si="928"/>
        <v>51745</v>
      </c>
      <c r="IQ39" s="69">
        <f t="shared" si="928"/>
        <v>51775</v>
      </c>
      <c r="IR39" s="69">
        <f t="shared" si="928"/>
        <v>51806</v>
      </c>
      <c r="IS39" s="69">
        <f t="shared" si="928"/>
        <v>51836</v>
      </c>
      <c r="IT39" s="69">
        <f t="shared" si="928"/>
        <v>51867</v>
      </c>
      <c r="IU39" s="69">
        <f t="shared" si="928"/>
        <v>51898</v>
      </c>
      <c r="IV39" s="69">
        <f t="shared" si="928"/>
        <v>51926</v>
      </c>
      <c r="IW39" s="69">
        <f t="shared" si="928"/>
        <v>51957</v>
      </c>
      <c r="IX39" s="69">
        <f t="shared" si="928"/>
        <v>51987</v>
      </c>
      <c r="IY39" s="69">
        <f t="shared" si="928"/>
        <v>52018</v>
      </c>
      <c r="IZ39" s="69">
        <f t="shared" si="928"/>
        <v>52048</v>
      </c>
      <c r="JA39" s="69">
        <f t="shared" si="928"/>
        <v>52079</v>
      </c>
      <c r="JB39" s="69">
        <f t="shared" si="928"/>
        <v>52110</v>
      </c>
      <c r="JC39" s="69">
        <f t="shared" ref="JC39:KG39" si="929">JC29</f>
        <v>52140</v>
      </c>
      <c r="JD39" s="69">
        <f t="shared" si="929"/>
        <v>52171</v>
      </c>
      <c r="JE39" s="69">
        <f t="shared" si="929"/>
        <v>52201</v>
      </c>
      <c r="JF39" s="69">
        <f t="shared" si="929"/>
        <v>52232</v>
      </c>
      <c r="JG39" s="69">
        <f t="shared" si="929"/>
        <v>52263</v>
      </c>
      <c r="JH39" s="69">
        <f t="shared" si="929"/>
        <v>52291</v>
      </c>
      <c r="JI39" s="69">
        <f t="shared" si="929"/>
        <v>52322</v>
      </c>
      <c r="JJ39" s="69">
        <f t="shared" si="929"/>
        <v>52352</v>
      </c>
      <c r="JK39" s="69">
        <f t="shared" si="929"/>
        <v>52383</v>
      </c>
      <c r="JL39" s="69">
        <f t="shared" si="929"/>
        <v>52413</v>
      </c>
      <c r="JM39" s="69">
        <f t="shared" si="929"/>
        <v>52444</v>
      </c>
      <c r="JN39" s="69">
        <f t="shared" si="929"/>
        <v>52475</v>
      </c>
      <c r="JO39" s="69">
        <f t="shared" si="929"/>
        <v>52505</v>
      </c>
      <c r="JP39" s="69">
        <f t="shared" si="929"/>
        <v>52536</v>
      </c>
      <c r="JQ39" s="69">
        <f t="shared" si="929"/>
        <v>52566</v>
      </c>
      <c r="JR39" s="69">
        <f t="shared" si="929"/>
        <v>52597</v>
      </c>
      <c r="JS39" s="69">
        <f t="shared" si="929"/>
        <v>52628</v>
      </c>
      <c r="JT39" s="69">
        <f t="shared" si="929"/>
        <v>52657</v>
      </c>
      <c r="JU39" s="69">
        <f t="shared" si="929"/>
        <v>52688</v>
      </c>
      <c r="JV39" s="69">
        <f t="shared" si="929"/>
        <v>52718</v>
      </c>
      <c r="JW39" s="69">
        <f t="shared" si="929"/>
        <v>52749</v>
      </c>
      <c r="JX39" s="69">
        <f t="shared" si="929"/>
        <v>52779</v>
      </c>
      <c r="JY39" s="69">
        <f t="shared" si="929"/>
        <v>52810</v>
      </c>
      <c r="JZ39" s="69">
        <f t="shared" si="929"/>
        <v>52841</v>
      </c>
      <c r="KA39" s="69">
        <f t="shared" si="929"/>
        <v>52871</v>
      </c>
      <c r="KB39" s="69">
        <f t="shared" si="929"/>
        <v>52902</v>
      </c>
      <c r="KC39" s="69">
        <f t="shared" si="929"/>
        <v>52932</v>
      </c>
      <c r="KD39" s="69">
        <f t="shared" si="929"/>
        <v>52963</v>
      </c>
      <c r="KE39" s="69">
        <f t="shared" si="929"/>
        <v>52994</v>
      </c>
      <c r="KF39" s="69">
        <f t="shared" si="929"/>
        <v>53022</v>
      </c>
      <c r="KG39" s="70">
        <f t="shared" si="929"/>
        <v>53053</v>
      </c>
    </row>
    <row r="40" spans="1:293" s="1" customFormat="1" outlineLevel="1">
      <c r="B40" s="489" t="s">
        <v>147</v>
      </c>
      <c r="C40" s="57" t="s">
        <v>712</v>
      </c>
      <c r="D40" s="44">
        <f t="shared" ref="D40:D46" si="930">BP40</f>
        <v>14106</v>
      </c>
      <c r="E40" s="33">
        <f>E4</f>
        <v>0</v>
      </c>
      <c r="F40" s="34">
        <f>F4</f>
        <v>0</v>
      </c>
      <c r="G40" s="34">
        <f>G4</f>
        <v>0</v>
      </c>
      <c r="H40" s="34">
        <f>H4</f>
        <v>0</v>
      </c>
      <c r="I40" s="34">
        <f t="shared" ref="I40:BT40" si="931">I4</f>
        <v>0</v>
      </c>
      <c r="J40" s="34">
        <f t="shared" si="931"/>
        <v>0</v>
      </c>
      <c r="K40" s="34">
        <f t="shared" si="931"/>
        <v>0</v>
      </c>
      <c r="L40" s="34">
        <f t="shared" si="931"/>
        <v>0</v>
      </c>
      <c r="M40" s="34">
        <f t="shared" si="931"/>
        <v>0</v>
      </c>
      <c r="N40" s="34">
        <f t="shared" si="931"/>
        <v>0</v>
      </c>
      <c r="O40" s="34">
        <f t="shared" si="931"/>
        <v>0</v>
      </c>
      <c r="P40" s="34">
        <f t="shared" si="931"/>
        <v>0</v>
      </c>
      <c r="Q40" s="34">
        <f t="shared" si="931"/>
        <v>0</v>
      </c>
      <c r="R40" s="34">
        <f t="shared" si="931"/>
        <v>0</v>
      </c>
      <c r="S40" s="34">
        <f t="shared" si="931"/>
        <v>0</v>
      </c>
      <c r="T40" s="34">
        <f t="shared" si="931"/>
        <v>0</v>
      </c>
      <c r="U40" s="34">
        <f t="shared" si="931"/>
        <v>570.08342159999995</v>
      </c>
      <c r="V40" s="34">
        <f t="shared" si="931"/>
        <v>271.27317525000001</v>
      </c>
      <c r="W40" s="34">
        <f t="shared" si="931"/>
        <v>0</v>
      </c>
      <c r="X40" s="34">
        <f t="shared" si="931"/>
        <v>0</v>
      </c>
      <c r="Y40" s="34">
        <f t="shared" si="931"/>
        <v>30314.040680549999</v>
      </c>
      <c r="Z40" s="34">
        <f t="shared" si="931"/>
        <v>15131.71213059</v>
      </c>
      <c r="AA40" s="34">
        <f t="shared" si="931"/>
        <v>11904.812505960001</v>
      </c>
      <c r="AB40" s="34">
        <f t="shared" si="931"/>
        <v>2200</v>
      </c>
      <c r="AC40" s="34">
        <f t="shared" si="931"/>
        <v>0</v>
      </c>
      <c r="AD40" s="34">
        <f t="shared" si="931"/>
        <v>37714.434874049999</v>
      </c>
      <c r="AE40" s="34">
        <f t="shared" si="931"/>
        <v>0</v>
      </c>
      <c r="AF40" s="34">
        <f t="shared" si="931"/>
        <v>31909.397440799999</v>
      </c>
      <c r="AG40" s="34">
        <f t="shared" si="931"/>
        <v>0</v>
      </c>
      <c r="AH40" s="34">
        <f t="shared" si="931"/>
        <v>0</v>
      </c>
      <c r="AI40" s="34">
        <f t="shared" si="931"/>
        <v>22709.662899999999</v>
      </c>
      <c r="AJ40" s="34">
        <f t="shared" si="931"/>
        <v>69387.090700000001</v>
      </c>
      <c r="AK40" s="34">
        <f t="shared" si="931"/>
        <v>13561.6985</v>
      </c>
      <c r="AL40" s="34">
        <f t="shared" si="931"/>
        <v>42706.418899999997</v>
      </c>
      <c r="AM40" s="34">
        <f t="shared" si="931"/>
        <v>50249.178999999996</v>
      </c>
      <c r="AN40" s="34">
        <f t="shared" si="931"/>
        <v>92186.647056510003</v>
      </c>
      <c r="AO40" s="34">
        <f t="shared" si="931"/>
        <v>27800.643400000001</v>
      </c>
      <c r="AP40" s="34">
        <f t="shared" si="931"/>
        <v>13789.1041</v>
      </c>
      <c r="AQ40" s="34">
        <f t="shared" si="931"/>
        <v>5975.3887999999997</v>
      </c>
      <c r="AR40" s="34">
        <f t="shared" si="931"/>
        <v>16019.595300000001</v>
      </c>
      <c r="AS40" s="34">
        <f t="shared" si="931"/>
        <v>6255.7402000000002</v>
      </c>
      <c r="AT40" s="34">
        <f t="shared" si="931"/>
        <v>18450.906200000001</v>
      </c>
      <c r="AU40" s="34">
        <f t="shared" si="931"/>
        <v>6155.6493</v>
      </c>
      <c r="AV40" s="34">
        <f t="shared" si="931"/>
        <v>55531.197500000002</v>
      </c>
      <c r="AW40" s="34">
        <f t="shared" si="931"/>
        <v>86042.490399999995</v>
      </c>
      <c r="AX40" s="34">
        <f t="shared" si="931"/>
        <v>32628.36</v>
      </c>
      <c r="AY40" s="34">
        <f t="shared" si="931"/>
        <v>6516.9</v>
      </c>
      <c r="AZ40" s="34">
        <f t="shared" si="931"/>
        <v>10043</v>
      </c>
      <c r="BA40" s="34">
        <f t="shared" si="931"/>
        <v>10188</v>
      </c>
      <c r="BB40" s="34">
        <f t="shared" si="931"/>
        <v>18452</v>
      </c>
      <c r="BC40" s="34">
        <f t="shared" si="931"/>
        <v>49662</v>
      </c>
      <c r="BD40" s="34">
        <f t="shared" si="931"/>
        <v>0</v>
      </c>
      <c r="BE40" s="34">
        <f t="shared" si="931"/>
        <v>0</v>
      </c>
      <c r="BF40" s="34">
        <f t="shared" si="931"/>
        <v>0</v>
      </c>
      <c r="BG40" s="34">
        <f t="shared" si="931"/>
        <v>51796</v>
      </c>
      <c r="BH40" s="34">
        <f t="shared" si="931"/>
        <v>4000</v>
      </c>
      <c r="BI40" s="34">
        <f t="shared" si="931"/>
        <v>58005</v>
      </c>
      <c r="BJ40" s="34">
        <f t="shared" si="931"/>
        <v>52922</v>
      </c>
      <c r="BK40" s="34">
        <f t="shared" si="931"/>
        <v>4000</v>
      </c>
      <c r="BL40" s="34">
        <f t="shared" si="931"/>
        <v>4000</v>
      </c>
      <c r="BM40" s="34">
        <f t="shared" si="931"/>
        <v>47370</v>
      </c>
      <c r="BN40" s="34">
        <f t="shared" si="931"/>
        <v>0</v>
      </c>
      <c r="BO40" s="34">
        <f t="shared" si="931"/>
        <v>0</v>
      </c>
      <c r="BP40" s="206">
        <f t="shared" si="931"/>
        <v>14106</v>
      </c>
      <c r="BQ40" s="34">
        <f t="shared" si="931"/>
        <v>0</v>
      </c>
      <c r="BR40" s="34">
        <f t="shared" si="931"/>
        <v>20507</v>
      </c>
      <c r="BS40" s="34">
        <f t="shared" si="931"/>
        <v>15000</v>
      </c>
      <c r="BT40" s="34">
        <f t="shared" si="931"/>
        <v>29000</v>
      </c>
      <c r="BU40" s="206">
        <f t="shared" ref="BU40:EF40" si="932">BU4</f>
        <v>40338.333333333299</v>
      </c>
      <c r="BV40" s="34">
        <f t="shared" si="932"/>
        <v>27000</v>
      </c>
      <c r="BW40" s="34">
        <f t="shared" si="932"/>
        <v>13781</v>
      </c>
      <c r="BX40" s="34">
        <f t="shared" si="932"/>
        <v>24000</v>
      </c>
      <c r="BY40" s="34">
        <f t="shared" si="932"/>
        <v>35000</v>
      </c>
      <c r="BZ40" s="34">
        <f t="shared" si="932"/>
        <v>0</v>
      </c>
      <c r="CA40" s="34">
        <f t="shared" si="932"/>
        <v>0</v>
      </c>
      <c r="CB40" s="34">
        <f t="shared" si="932"/>
        <v>0</v>
      </c>
      <c r="CC40" s="34">
        <f t="shared" si="932"/>
        <v>0</v>
      </c>
      <c r="CD40" s="34">
        <f t="shared" si="932"/>
        <v>0</v>
      </c>
      <c r="CE40" s="34">
        <f t="shared" si="932"/>
        <v>9000</v>
      </c>
      <c r="CF40" s="34">
        <f t="shared" si="932"/>
        <v>49000</v>
      </c>
      <c r="CG40" s="34">
        <f t="shared" si="932"/>
        <v>43000</v>
      </c>
      <c r="CH40" s="34">
        <f t="shared" si="932"/>
        <v>24000</v>
      </c>
      <c r="CI40" s="34">
        <f t="shared" si="932"/>
        <v>4000</v>
      </c>
      <c r="CJ40" s="34">
        <f t="shared" si="932"/>
        <v>4000</v>
      </c>
      <c r="CK40" s="34">
        <f t="shared" si="932"/>
        <v>4000</v>
      </c>
      <c r="CL40" s="34">
        <f t="shared" si="932"/>
        <v>0</v>
      </c>
      <c r="CM40" s="34">
        <f t="shared" si="932"/>
        <v>0</v>
      </c>
      <c r="CN40" s="34">
        <f t="shared" si="932"/>
        <v>0</v>
      </c>
      <c r="CO40" s="34">
        <f t="shared" si="932"/>
        <v>0</v>
      </c>
      <c r="CP40" s="34">
        <f t="shared" si="932"/>
        <v>0</v>
      </c>
      <c r="CQ40" s="34">
        <f t="shared" si="932"/>
        <v>8000</v>
      </c>
      <c r="CR40" s="34">
        <f t="shared" si="932"/>
        <v>43333.333333333299</v>
      </c>
      <c r="CS40" s="34">
        <f t="shared" si="932"/>
        <v>33333.333333333299</v>
      </c>
      <c r="CT40" s="34">
        <f t="shared" si="932"/>
        <v>23000</v>
      </c>
      <c r="CU40" s="34">
        <f t="shared" si="932"/>
        <v>13000</v>
      </c>
      <c r="CV40" s="34">
        <f t="shared" si="932"/>
        <v>13000</v>
      </c>
      <c r="CW40" s="34">
        <f t="shared" si="932"/>
        <v>0</v>
      </c>
      <c r="CX40" s="34">
        <f t="shared" si="932"/>
        <v>0</v>
      </c>
      <c r="CY40" s="34">
        <f t="shared" si="932"/>
        <v>0</v>
      </c>
      <c r="CZ40" s="34">
        <f t="shared" si="932"/>
        <v>0</v>
      </c>
      <c r="DA40" s="34">
        <f t="shared" si="932"/>
        <v>0</v>
      </c>
      <c r="DB40" s="34">
        <f t="shared" si="932"/>
        <v>0</v>
      </c>
      <c r="DC40" s="34">
        <f t="shared" si="932"/>
        <v>8000</v>
      </c>
      <c r="DD40" s="34">
        <f t="shared" si="932"/>
        <v>43333.333333333299</v>
      </c>
      <c r="DE40" s="34">
        <f t="shared" si="932"/>
        <v>33333.333333333299</v>
      </c>
      <c r="DF40" s="34">
        <f t="shared" si="932"/>
        <v>3000</v>
      </c>
      <c r="DG40" s="34">
        <f t="shared" si="932"/>
        <v>13000</v>
      </c>
      <c r="DH40" s="34">
        <f t="shared" si="932"/>
        <v>28333.333333333299</v>
      </c>
      <c r="DI40" s="34">
        <f t="shared" si="932"/>
        <v>5333.3333333333303</v>
      </c>
      <c r="DJ40" s="34">
        <f t="shared" si="932"/>
        <v>0</v>
      </c>
      <c r="DK40" s="34">
        <f t="shared" si="932"/>
        <v>0</v>
      </c>
      <c r="DL40" s="34">
        <f t="shared" si="932"/>
        <v>0</v>
      </c>
      <c r="DM40" s="34">
        <f t="shared" si="932"/>
        <v>0</v>
      </c>
      <c r="DN40" s="34">
        <f t="shared" si="932"/>
        <v>0</v>
      </c>
      <c r="DO40" s="34">
        <f t="shared" si="932"/>
        <v>9000</v>
      </c>
      <c r="DP40" s="34">
        <f t="shared" si="932"/>
        <v>23000</v>
      </c>
      <c r="DQ40" s="34">
        <f t="shared" si="932"/>
        <v>23000</v>
      </c>
      <c r="DR40" s="34">
        <f t="shared" si="932"/>
        <v>23000</v>
      </c>
      <c r="DS40" s="34">
        <f t="shared" si="932"/>
        <v>28333.333333333299</v>
      </c>
      <c r="DT40" s="34">
        <f t="shared" si="932"/>
        <v>9090</v>
      </c>
      <c r="DU40" s="34">
        <f t="shared" si="932"/>
        <v>0</v>
      </c>
      <c r="DV40" s="34">
        <f t="shared" si="932"/>
        <v>6000</v>
      </c>
      <c r="DW40" s="34">
        <f t="shared" si="932"/>
        <v>0</v>
      </c>
      <c r="DX40" s="34">
        <f t="shared" si="932"/>
        <v>0</v>
      </c>
      <c r="DY40" s="34">
        <f t="shared" si="932"/>
        <v>0</v>
      </c>
      <c r="DZ40" s="34">
        <f t="shared" si="932"/>
        <v>0</v>
      </c>
      <c r="EA40" s="34">
        <f t="shared" si="932"/>
        <v>8000</v>
      </c>
      <c r="EB40" s="34">
        <f t="shared" si="932"/>
        <v>23000</v>
      </c>
      <c r="EC40" s="34">
        <f t="shared" si="932"/>
        <v>28000</v>
      </c>
      <c r="ED40" s="34">
        <f t="shared" si="932"/>
        <v>3000</v>
      </c>
      <c r="EE40" s="34">
        <f t="shared" si="932"/>
        <v>15333.333333333299</v>
      </c>
      <c r="EF40" s="34">
        <f t="shared" si="932"/>
        <v>15333.333333333299</v>
      </c>
      <c r="EG40" s="34">
        <f t="shared" ref="EG40:GR40" si="933">EG4</f>
        <v>0</v>
      </c>
      <c r="EH40" s="34">
        <f t="shared" si="933"/>
        <v>0</v>
      </c>
      <c r="EI40" s="34">
        <f t="shared" si="933"/>
        <v>0</v>
      </c>
      <c r="EJ40" s="34">
        <f t="shared" si="933"/>
        <v>0</v>
      </c>
      <c r="EK40" s="34">
        <f t="shared" si="933"/>
        <v>0</v>
      </c>
      <c r="EL40" s="34">
        <f t="shared" si="933"/>
        <v>0</v>
      </c>
      <c r="EM40" s="34">
        <f t="shared" si="933"/>
        <v>5000</v>
      </c>
      <c r="EN40" s="34">
        <f t="shared" si="933"/>
        <v>23000</v>
      </c>
      <c r="EO40" s="34">
        <f t="shared" si="933"/>
        <v>5570.45</v>
      </c>
      <c r="EP40" s="34">
        <f t="shared" si="933"/>
        <v>15963</v>
      </c>
      <c r="EQ40" s="34">
        <f t="shared" si="933"/>
        <v>10000</v>
      </c>
      <c r="ER40" s="34">
        <f t="shared" si="933"/>
        <v>33664</v>
      </c>
      <c r="ES40" s="34">
        <f t="shared" si="933"/>
        <v>23664</v>
      </c>
      <c r="ET40" s="34">
        <f t="shared" si="933"/>
        <v>23664</v>
      </c>
      <c r="EU40" s="34">
        <f t="shared" si="933"/>
        <v>0</v>
      </c>
      <c r="EV40" s="34">
        <f t="shared" si="933"/>
        <v>0</v>
      </c>
      <c r="EW40" s="34">
        <f t="shared" si="933"/>
        <v>0</v>
      </c>
      <c r="EX40" s="34">
        <f t="shared" si="933"/>
        <v>0</v>
      </c>
      <c r="EY40" s="34">
        <f t="shared" si="933"/>
        <v>5000</v>
      </c>
      <c r="EZ40" s="34">
        <f t="shared" si="933"/>
        <v>33664</v>
      </c>
      <c r="FA40" s="34">
        <f t="shared" si="933"/>
        <v>41772</v>
      </c>
      <c r="FB40" s="34">
        <f t="shared" si="933"/>
        <v>23664</v>
      </c>
      <c r="FC40" s="34">
        <f t="shared" si="933"/>
        <v>3000</v>
      </c>
      <c r="FD40" s="34">
        <f t="shared" si="933"/>
        <v>32278.739999999991</v>
      </c>
      <c r="FE40" s="34">
        <f t="shared" si="933"/>
        <v>38283</v>
      </c>
      <c r="FF40" s="34">
        <f t="shared" si="933"/>
        <v>15000</v>
      </c>
      <c r="FG40" s="34">
        <f t="shared" si="933"/>
        <v>20000</v>
      </c>
      <c r="FH40" s="34">
        <f t="shared" si="933"/>
        <v>9000</v>
      </c>
      <c r="FI40" s="34">
        <f t="shared" si="933"/>
        <v>0</v>
      </c>
      <c r="FJ40" s="34">
        <f t="shared" si="933"/>
        <v>0</v>
      </c>
      <c r="FK40" s="34">
        <f t="shared" si="933"/>
        <v>1500</v>
      </c>
      <c r="FL40" s="34">
        <f t="shared" si="933"/>
        <v>1500</v>
      </c>
      <c r="FM40" s="34">
        <f t="shared" si="933"/>
        <v>6500</v>
      </c>
      <c r="FN40" s="34">
        <f t="shared" si="933"/>
        <v>12000</v>
      </c>
      <c r="FO40" s="34">
        <f t="shared" si="933"/>
        <v>12000</v>
      </c>
      <c r="FP40" s="34">
        <f t="shared" si="933"/>
        <v>8000</v>
      </c>
      <c r="FQ40" s="34">
        <f t="shared" si="933"/>
        <v>10000</v>
      </c>
      <c r="FR40" s="34">
        <f t="shared" si="933"/>
        <v>15000</v>
      </c>
      <c r="FS40" s="34">
        <f t="shared" si="933"/>
        <v>20000</v>
      </c>
      <c r="FT40" s="34">
        <f t="shared" si="933"/>
        <v>9000</v>
      </c>
      <c r="FU40" s="34">
        <f t="shared" si="933"/>
        <v>0</v>
      </c>
      <c r="FV40" s="34">
        <f t="shared" si="933"/>
        <v>0</v>
      </c>
      <c r="FW40" s="34">
        <f t="shared" si="933"/>
        <v>1500</v>
      </c>
      <c r="FX40" s="34">
        <f t="shared" si="933"/>
        <v>11500</v>
      </c>
      <c r="FY40" s="34">
        <f t="shared" si="933"/>
        <v>16500</v>
      </c>
      <c r="FZ40" s="34">
        <f t="shared" si="933"/>
        <v>32000</v>
      </c>
      <c r="GA40" s="34">
        <f t="shared" si="933"/>
        <v>12000</v>
      </c>
      <c r="GB40" s="34">
        <f t="shared" si="933"/>
        <v>8000</v>
      </c>
      <c r="GC40" s="34">
        <f t="shared" si="933"/>
        <v>10000</v>
      </c>
      <c r="GD40" s="34">
        <f t="shared" si="933"/>
        <v>15000</v>
      </c>
      <c r="GE40" s="34">
        <f t="shared" si="933"/>
        <v>20000</v>
      </c>
      <c r="GF40" s="34">
        <f t="shared" si="933"/>
        <v>9000</v>
      </c>
      <c r="GG40" s="34">
        <f t="shared" si="933"/>
        <v>0</v>
      </c>
      <c r="GH40" s="34">
        <f t="shared" si="933"/>
        <v>0</v>
      </c>
      <c r="GI40" s="34">
        <f t="shared" si="933"/>
        <v>1500</v>
      </c>
      <c r="GJ40" s="34">
        <f t="shared" si="933"/>
        <v>11500</v>
      </c>
      <c r="GK40" s="34">
        <f t="shared" si="933"/>
        <v>16500</v>
      </c>
      <c r="GL40" s="34">
        <f t="shared" si="933"/>
        <v>32000</v>
      </c>
      <c r="GM40" s="34">
        <f t="shared" si="933"/>
        <v>12000</v>
      </c>
      <c r="GN40" s="34">
        <f t="shared" si="933"/>
        <v>8000</v>
      </c>
      <c r="GO40" s="34">
        <f t="shared" si="933"/>
        <v>10000</v>
      </c>
      <c r="GP40" s="34">
        <f t="shared" si="933"/>
        <v>15000</v>
      </c>
      <c r="GQ40" s="34">
        <f t="shared" si="933"/>
        <v>20000</v>
      </c>
      <c r="GR40" s="34">
        <f t="shared" si="933"/>
        <v>9000</v>
      </c>
      <c r="GS40" s="34">
        <f t="shared" ref="GS40:JD40" si="934">GS4</f>
        <v>0</v>
      </c>
      <c r="GT40" s="34">
        <f t="shared" si="934"/>
        <v>0</v>
      </c>
      <c r="GU40" s="34">
        <f t="shared" si="934"/>
        <v>1500</v>
      </c>
      <c r="GV40" s="34">
        <f t="shared" si="934"/>
        <v>11500</v>
      </c>
      <c r="GW40" s="34">
        <f t="shared" si="934"/>
        <v>16500</v>
      </c>
      <c r="GX40" s="34">
        <f t="shared" si="934"/>
        <v>32000</v>
      </c>
      <c r="GY40" s="34">
        <f t="shared" si="934"/>
        <v>12000</v>
      </c>
      <c r="GZ40" s="34">
        <f t="shared" si="934"/>
        <v>8000</v>
      </c>
      <c r="HA40" s="34">
        <f t="shared" si="934"/>
        <v>10000</v>
      </c>
      <c r="HB40" s="34">
        <f t="shared" si="934"/>
        <v>15000</v>
      </c>
      <c r="HC40" s="34">
        <f t="shared" si="934"/>
        <v>20000</v>
      </c>
      <c r="HD40" s="34">
        <f t="shared" si="934"/>
        <v>9000</v>
      </c>
      <c r="HE40" s="34">
        <f t="shared" si="934"/>
        <v>0</v>
      </c>
      <c r="HF40" s="34">
        <f t="shared" si="934"/>
        <v>0</v>
      </c>
      <c r="HG40" s="34">
        <f t="shared" si="934"/>
        <v>1500</v>
      </c>
      <c r="HH40" s="34">
        <f t="shared" si="934"/>
        <v>11500</v>
      </c>
      <c r="HI40" s="34">
        <f t="shared" si="934"/>
        <v>16500</v>
      </c>
      <c r="HJ40" s="34">
        <f t="shared" si="934"/>
        <v>32000</v>
      </c>
      <c r="HK40" s="34">
        <f t="shared" si="934"/>
        <v>12000</v>
      </c>
      <c r="HL40" s="34">
        <f t="shared" si="934"/>
        <v>8000</v>
      </c>
      <c r="HM40" s="34">
        <f t="shared" si="934"/>
        <v>10000</v>
      </c>
      <c r="HN40" s="34">
        <f t="shared" si="934"/>
        <v>15000</v>
      </c>
      <c r="HO40" s="34">
        <f t="shared" si="934"/>
        <v>20000</v>
      </c>
      <c r="HP40" s="34">
        <f t="shared" si="934"/>
        <v>9000</v>
      </c>
      <c r="HQ40" s="34">
        <f t="shared" si="934"/>
        <v>0</v>
      </c>
      <c r="HR40" s="34">
        <f t="shared" si="934"/>
        <v>0</v>
      </c>
      <c r="HS40" s="34">
        <f t="shared" si="934"/>
        <v>1500</v>
      </c>
      <c r="HT40" s="34">
        <f t="shared" si="934"/>
        <v>11500</v>
      </c>
      <c r="HU40" s="34">
        <f t="shared" si="934"/>
        <v>16500</v>
      </c>
      <c r="HV40" s="34">
        <f t="shared" si="934"/>
        <v>32000</v>
      </c>
      <c r="HW40" s="34">
        <f t="shared" si="934"/>
        <v>12000</v>
      </c>
      <c r="HX40" s="34">
        <f t="shared" si="934"/>
        <v>8000</v>
      </c>
      <c r="HY40" s="34">
        <f t="shared" si="934"/>
        <v>10000</v>
      </c>
      <c r="HZ40" s="34">
        <f t="shared" si="934"/>
        <v>15000</v>
      </c>
      <c r="IA40" s="34">
        <f t="shared" si="934"/>
        <v>20000</v>
      </c>
      <c r="IB40" s="34">
        <f t="shared" si="934"/>
        <v>9000</v>
      </c>
      <c r="IC40" s="34">
        <f t="shared" si="934"/>
        <v>0</v>
      </c>
      <c r="ID40" s="34">
        <f t="shared" si="934"/>
        <v>0</v>
      </c>
      <c r="IE40" s="34">
        <f t="shared" si="934"/>
        <v>1500</v>
      </c>
      <c r="IF40" s="34">
        <f t="shared" si="934"/>
        <v>11500</v>
      </c>
      <c r="IG40" s="34">
        <f t="shared" si="934"/>
        <v>16500</v>
      </c>
      <c r="IH40" s="34">
        <f t="shared" si="934"/>
        <v>32000</v>
      </c>
      <c r="II40" s="34">
        <f t="shared" si="934"/>
        <v>12000</v>
      </c>
      <c r="IJ40" s="34">
        <f t="shared" si="934"/>
        <v>8000</v>
      </c>
      <c r="IK40" s="34">
        <f t="shared" si="934"/>
        <v>10000</v>
      </c>
      <c r="IL40" s="34">
        <f t="shared" si="934"/>
        <v>15000</v>
      </c>
      <c r="IM40" s="34">
        <f t="shared" si="934"/>
        <v>20000</v>
      </c>
      <c r="IN40" s="34">
        <f t="shared" si="934"/>
        <v>9000</v>
      </c>
      <c r="IO40" s="34">
        <f t="shared" si="934"/>
        <v>0</v>
      </c>
      <c r="IP40" s="34">
        <f t="shared" si="934"/>
        <v>0</v>
      </c>
      <c r="IQ40" s="34">
        <f t="shared" si="934"/>
        <v>1500</v>
      </c>
      <c r="IR40" s="34">
        <f t="shared" si="934"/>
        <v>11500</v>
      </c>
      <c r="IS40" s="34">
        <f t="shared" si="934"/>
        <v>16500</v>
      </c>
      <c r="IT40" s="34">
        <f t="shared" si="934"/>
        <v>32000</v>
      </c>
      <c r="IU40" s="34">
        <f t="shared" si="934"/>
        <v>12000</v>
      </c>
      <c r="IV40" s="34">
        <f t="shared" si="934"/>
        <v>8000</v>
      </c>
      <c r="IW40" s="34">
        <f t="shared" si="934"/>
        <v>10000</v>
      </c>
      <c r="IX40" s="34">
        <f t="shared" si="934"/>
        <v>15000</v>
      </c>
      <c r="IY40" s="34">
        <f t="shared" si="934"/>
        <v>20000</v>
      </c>
      <c r="IZ40" s="34">
        <f t="shared" si="934"/>
        <v>9000</v>
      </c>
      <c r="JA40" s="34">
        <f t="shared" si="934"/>
        <v>0</v>
      </c>
      <c r="JB40" s="34">
        <f t="shared" si="934"/>
        <v>0</v>
      </c>
      <c r="JC40" s="34">
        <f t="shared" si="934"/>
        <v>1500</v>
      </c>
      <c r="JD40" s="34">
        <f t="shared" si="934"/>
        <v>11500</v>
      </c>
      <c r="JE40" s="34">
        <f t="shared" ref="JE40:KG40" si="935">JE4</f>
        <v>16500</v>
      </c>
      <c r="JF40" s="34">
        <f t="shared" si="935"/>
        <v>32000</v>
      </c>
      <c r="JG40" s="34">
        <f t="shared" si="935"/>
        <v>12000</v>
      </c>
      <c r="JH40" s="34">
        <f t="shared" si="935"/>
        <v>8000</v>
      </c>
      <c r="JI40" s="34">
        <f t="shared" si="935"/>
        <v>10000</v>
      </c>
      <c r="JJ40" s="34">
        <f t="shared" si="935"/>
        <v>15000</v>
      </c>
      <c r="JK40" s="34">
        <f t="shared" si="935"/>
        <v>20000</v>
      </c>
      <c r="JL40" s="34">
        <f t="shared" si="935"/>
        <v>9000</v>
      </c>
      <c r="JM40" s="34">
        <f t="shared" si="935"/>
        <v>0</v>
      </c>
      <c r="JN40" s="34">
        <f t="shared" si="935"/>
        <v>0</v>
      </c>
      <c r="JO40" s="34">
        <f t="shared" si="935"/>
        <v>1500</v>
      </c>
      <c r="JP40" s="34">
        <f t="shared" si="935"/>
        <v>11500</v>
      </c>
      <c r="JQ40" s="34">
        <f t="shared" si="935"/>
        <v>16500</v>
      </c>
      <c r="JR40" s="34">
        <f t="shared" si="935"/>
        <v>32000</v>
      </c>
      <c r="JS40" s="34">
        <f t="shared" si="935"/>
        <v>12000</v>
      </c>
      <c r="JT40" s="34">
        <f t="shared" si="935"/>
        <v>8000</v>
      </c>
      <c r="JU40" s="34">
        <f t="shared" si="935"/>
        <v>10000</v>
      </c>
      <c r="JV40" s="34">
        <f t="shared" si="935"/>
        <v>15000</v>
      </c>
      <c r="JW40" s="34">
        <f t="shared" si="935"/>
        <v>20000</v>
      </c>
      <c r="JX40" s="34">
        <f t="shared" si="935"/>
        <v>9000</v>
      </c>
      <c r="JY40" s="34">
        <f t="shared" si="935"/>
        <v>0</v>
      </c>
      <c r="JZ40" s="34">
        <f t="shared" si="935"/>
        <v>0</v>
      </c>
      <c r="KA40" s="34">
        <f t="shared" si="935"/>
        <v>1500</v>
      </c>
      <c r="KB40" s="34">
        <f t="shared" si="935"/>
        <v>11500</v>
      </c>
      <c r="KC40" s="34">
        <f t="shared" si="935"/>
        <v>16500</v>
      </c>
      <c r="KD40" s="34">
        <f t="shared" si="935"/>
        <v>32000</v>
      </c>
      <c r="KE40" s="34">
        <f t="shared" si="935"/>
        <v>12000</v>
      </c>
      <c r="KF40" s="34">
        <f t="shared" si="935"/>
        <v>8000</v>
      </c>
      <c r="KG40" s="35">
        <f t="shared" si="935"/>
        <v>10000</v>
      </c>
    </row>
    <row r="41" spans="1:293" s="1" customFormat="1" ht="16" outlineLevel="1" thickBot="1">
      <c r="B41" s="490"/>
      <c r="C41" s="58" t="s">
        <v>713</v>
      </c>
      <c r="D41" s="45">
        <f t="shared" si="930"/>
        <v>1020526.42648531</v>
      </c>
      <c r="E41" s="36">
        <f>E40</f>
        <v>0</v>
      </c>
      <c r="F41" s="37">
        <f>E41+F40</f>
        <v>0</v>
      </c>
      <c r="G41" s="37">
        <f>F41+G40</f>
        <v>0</v>
      </c>
      <c r="H41" s="37">
        <f t="shared" ref="H41:J41" si="936">G41+H40</f>
        <v>0</v>
      </c>
      <c r="I41" s="37">
        <f t="shared" si="936"/>
        <v>0</v>
      </c>
      <c r="J41" s="37">
        <f t="shared" si="936"/>
        <v>0</v>
      </c>
      <c r="K41" s="37">
        <f t="shared" ref="K41:M41" si="937">J41+K40</f>
        <v>0</v>
      </c>
      <c r="L41" s="37">
        <f t="shared" si="937"/>
        <v>0</v>
      </c>
      <c r="M41" s="37">
        <f t="shared" si="937"/>
        <v>0</v>
      </c>
      <c r="N41" s="37">
        <f t="shared" ref="N41:P41" si="938">M41+N40</f>
        <v>0</v>
      </c>
      <c r="O41" s="37">
        <f t="shared" si="938"/>
        <v>0</v>
      </c>
      <c r="P41" s="37">
        <f t="shared" si="938"/>
        <v>0</v>
      </c>
      <c r="Q41" s="37">
        <f t="shared" ref="Q41:S41" si="939">P41+Q40</f>
        <v>0</v>
      </c>
      <c r="R41" s="37">
        <f t="shared" si="939"/>
        <v>0</v>
      </c>
      <c r="S41" s="37">
        <f t="shared" si="939"/>
        <v>0</v>
      </c>
      <c r="T41" s="37">
        <f t="shared" ref="T41:V41" si="940">S41+T40</f>
        <v>0</v>
      </c>
      <c r="U41" s="37">
        <f t="shared" si="940"/>
        <v>570.08342159999995</v>
      </c>
      <c r="V41" s="37">
        <f t="shared" si="940"/>
        <v>841.35659684999996</v>
      </c>
      <c r="W41" s="37">
        <f t="shared" ref="W41:Y41" si="941">V41+W40</f>
        <v>841.35659684999996</v>
      </c>
      <c r="X41" s="37">
        <f t="shared" si="941"/>
        <v>841.35659684999996</v>
      </c>
      <c r="Y41" s="37">
        <f t="shared" si="941"/>
        <v>31155.397277399999</v>
      </c>
      <c r="Z41" s="37">
        <f t="shared" ref="Z41:AB41" si="942">Y41+Z40</f>
        <v>46287.109407989999</v>
      </c>
      <c r="AA41" s="37">
        <f t="shared" si="942"/>
        <v>58191.921913949998</v>
      </c>
      <c r="AB41" s="37">
        <f t="shared" si="942"/>
        <v>60391.921913949998</v>
      </c>
      <c r="AC41" s="37">
        <f t="shared" ref="AC41:AE41" si="943">AB41+AC40</f>
        <v>60391.921913949998</v>
      </c>
      <c r="AD41" s="37">
        <f t="shared" si="943"/>
        <v>98106.356788000005</v>
      </c>
      <c r="AE41" s="37">
        <f t="shared" si="943"/>
        <v>98106.356788000005</v>
      </c>
      <c r="AF41" s="37">
        <f t="shared" ref="AF41:AH41" si="944">AE41+AF40</f>
        <v>130015.75422880001</v>
      </c>
      <c r="AG41" s="37">
        <f t="shared" si="944"/>
        <v>130015.75422880001</v>
      </c>
      <c r="AH41" s="37">
        <f t="shared" si="944"/>
        <v>130015.75422880001</v>
      </c>
      <c r="AI41" s="37">
        <f t="shared" ref="AI41:AK41" si="945">AH41+AI40</f>
        <v>152725.41712880001</v>
      </c>
      <c r="AJ41" s="37">
        <f t="shared" si="945"/>
        <v>222112.50782880001</v>
      </c>
      <c r="AK41" s="37">
        <f t="shared" si="945"/>
        <v>235674.20632880001</v>
      </c>
      <c r="AL41" s="37">
        <f t="shared" ref="AL41:AN41" si="946">AK41+AL40</f>
        <v>278380.6252288</v>
      </c>
      <c r="AM41" s="37">
        <f t="shared" si="946"/>
        <v>328629.8042288</v>
      </c>
      <c r="AN41" s="37">
        <f t="shared" si="946"/>
        <v>420816.45128530997</v>
      </c>
      <c r="AO41" s="37">
        <f t="shared" ref="AO41:AQ41" si="947">AN41+AO40</f>
        <v>448617.09468530997</v>
      </c>
      <c r="AP41" s="37">
        <f t="shared" si="947"/>
        <v>462406.19878530997</v>
      </c>
      <c r="AQ41" s="37">
        <f t="shared" si="947"/>
        <v>468381.58758530999</v>
      </c>
      <c r="AR41" s="37">
        <f t="shared" ref="AR41:AT41" si="948">AQ41+AR40</f>
        <v>484401.18288530997</v>
      </c>
      <c r="AS41" s="37">
        <f t="shared" si="948"/>
        <v>490656.92308530997</v>
      </c>
      <c r="AT41" s="37">
        <f t="shared" si="948"/>
        <v>509107.82928531</v>
      </c>
      <c r="AU41" s="37">
        <f t="shared" ref="AU41:AW41" si="949">AT41+AU40</f>
        <v>515263.47858530999</v>
      </c>
      <c r="AV41" s="37">
        <f t="shared" si="949"/>
        <v>570794.67608530994</v>
      </c>
      <c r="AW41" s="37">
        <f t="shared" si="949"/>
        <v>656837.16648530995</v>
      </c>
      <c r="AX41" s="37">
        <f t="shared" ref="AX41:AZ41" si="950">AW41+AX40</f>
        <v>689465.52648530994</v>
      </c>
      <c r="AY41" s="37">
        <f t="shared" si="950"/>
        <v>695982.42648530996</v>
      </c>
      <c r="AZ41" s="37">
        <f t="shared" si="950"/>
        <v>706025.42648530996</v>
      </c>
      <c r="BA41" s="37">
        <f t="shared" ref="BA41:BC41" si="951">AZ41+BA40</f>
        <v>716213.42648530996</v>
      </c>
      <c r="BB41" s="37">
        <f t="shared" si="951"/>
        <v>734665.42648530996</v>
      </c>
      <c r="BC41" s="37">
        <f t="shared" si="951"/>
        <v>784327.42648530996</v>
      </c>
      <c r="BD41" s="37">
        <f t="shared" ref="BD41:BF41" si="952">BC41+BD40</f>
        <v>784327.42648530996</v>
      </c>
      <c r="BE41" s="37">
        <f t="shared" si="952"/>
        <v>784327.42648530996</v>
      </c>
      <c r="BF41" s="37">
        <f t="shared" si="952"/>
        <v>784327.42648530996</v>
      </c>
      <c r="BG41" s="37">
        <f t="shared" ref="BG41:BI41" si="953">BF41+BG40</f>
        <v>836123.42648530996</v>
      </c>
      <c r="BH41" s="37">
        <f t="shared" si="953"/>
        <v>840123.42648530996</v>
      </c>
      <c r="BI41" s="37">
        <f t="shared" si="953"/>
        <v>898128.42648530996</v>
      </c>
      <c r="BJ41" s="37">
        <f t="shared" ref="BJ41:BL41" si="954">BI41+BJ40</f>
        <v>951050.42648530996</v>
      </c>
      <c r="BK41" s="37">
        <f t="shared" si="954"/>
        <v>955050.42648530996</v>
      </c>
      <c r="BL41" s="37">
        <f t="shared" si="954"/>
        <v>959050.42648530996</v>
      </c>
      <c r="BM41" s="37">
        <f t="shared" ref="BM41:BO41" si="955">BL41+BM40</f>
        <v>1006420.42648531</v>
      </c>
      <c r="BN41" s="37">
        <f t="shared" si="955"/>
        <v>1006420.42648531</v>
      </c>
      <c r="BO41" s="37">
        <f t="shared" si="955"/>
        <v>1006420.42648531</v>
      </c>
      <c r="BP41" s="207">
        <f t="shared" ref="BP41:BR41" si="956">BO41+BP40</f>
        <v>1020526.42648531</v>
      </c>
      <c r="BQ41" s="37">
        <f t="shared" si="956"/>
        <v>1020526.42648531</v>
      </c>
      <c r="BR41" s="37">
        <f t="shared" si="956"/>
        <v>1041033.42648531</v>
      </c>
      <c r="BS41" s="37">
        <f t="shared" ref="BS41:BU41" si="957">BR41+BS40</f>
        <v>1056033.4264853098</v>
      </c>
      <c r="BT41" s="37">
        <f t="shared" si="957"/>
        <v>1085033.4264853098</v>
      </c>
      <c r="BU41" s="207">
        <f t="shared" si="957"/>
        <v>1125371.7598186431</v>
      </c>
      <c r="BV41" s="37">
        <f t="shared" ref="BV41:BX41" si="958">BU41+BV40</f>
        <v>1152371.7598186431</v>
      </c>
      <c r="BW41" s="37">
        <f t="shared" si="958"/>
        <v>1166152.7598186431</v>
      </c>
      <c r="BX41" s="37">
        <f t="shared" si="958"/>
        <v>1190152.7598186431</v>
      </c>
      <c r="BY41" s="37">
        <f t="shared" ref="BY41:CA41" si="959">BX41+BY40</f>
        <v>1225152.7598186431</v>
      </c>
      <c r="BZ41" s="37">
        <f t="shared" si="959"/>
        <v>1225152.7598186431</v>
      </c>
      <c r="CA41" s="37">
        <f t="shared" si="959"/>
        <v>1225152.7598186431</v>
      </c>
      <c r="CB41" s="37">
        <f t="shared" ref="CB41:CD41" si="960">CA41+CB40</f>
        <v>1225152.7598186431</v>
      </c>
      <c r="CC41" s="37">
        <f t="shared" si="960"/>
        <v>1225152.7598186431</v>
      </c>
      <c r="CD41" s="37">
        <f t="shared" si="960"/>
        <v>1225152.7598186431</v>
      </c>
      <c r="CE41" s="37">
        <f t="shared" ref="CE41:CG41" si="961">CD41+CE40</f>
        <v>1234152.7598186431</v>
      </c>
      <c r="CF41" s="37">
        <f t="shared" si="961"/>
        <v>1283152.7598186431</v>
      </c>
      <c r="CG41" s="37">
        <f t="shared" si="961"/>
        <v>1326152.7598186431</v>
      </c>
      <c r="CH41" s="37">
        <f t="shared" ref="CH41:CJ41" si="962">CG41+CH40</f>
        <v>1350152.7598186431</v>
      </c>
      <c r="CI41" s="37">
        <f t="shared" si="962"/>
        <v>1354152.7598186431</v>
      </c>
      <c r="CJ41" s="37">
        <f t="shared" si="962"/>
        <v>1358152.7598186431</v>
      </c>
      <c r="CK41" s="37">
        <f t="shared" ref="CK41:CM41" si="963">CJ41+CK40</f>
        <v>1362152.7598186431</v>
      </c>
      <c r="CL41" s="37">
        <f t="shared" si="963"/>
        <v>1362152.7598186431</v>
      </c>
      <c r="CM41" s="37">
        <f t="shared" si="963"/>
        <v>1362152.7598186431</v>
      </c>
      <c r="CN41" s="37">
        <f t="shared" ref="CN41:CP41" si="964">CM41+CN40</f>
        <v>1362152.7598186431</v>
      </c>
      <c r="CO41" s="37">
        <f t="shared" si="964"/>
        <v>1362152.7598186431</v>
      </c>
      <c r="CP41" s="37">
        <f t="shared" si="964"/>
        <v>1362152.7598186431</v>
      </c>
      <c r="CQ41" s="37">
        <f t="shared" ref="CQ41:CS41" si="965">CP41+CQ40</f>
        <v>1370152.7598186431</v>
      </c>
      <c r="CR41" s="37">
        <f t="shared" si="965"/>
        <v>1413486.0931519764</v>
      </c>
      <c r="CS41" s="37">
        <f t="shared" si="965"/>
        <v>1446819.4264853096</v>
      </c>
      <c r="CT41" s="37">
        <f t="shared" ref="CT41:CV41" si="966">CS41+CT40</f>
        <v>1469819.4264853096</v>
      </c>
      <c r="CU41" s="37">
        <f t="shared" si="966"/>
        <v>1482819.4264853096</v>
      </c>
      <c r="CV41" s="37">
        <f t="shared" si="966"/>
        <v>1495819.4264853096</v>
      </c>
      <c r="CW41" s="37">
        <f t="shared" ref="CW41:CY41" si="967">CV41+CW40</f>
        <v>1495819.4264853096</v>
      </c>
      <c r="CX41" s="37">
        <f t="shared" si="967"/>
        <v>1495819.4264853096</v>
      </c>
      <c r="CY41" s="37">
        <f t="shared" si="967"/>
        <v>1495819.4264853096</v>
      </c>
      <c r="CZ41" s="37">
        <f t="shared" ref="CZ41:DB41" si="968">CY41+CZ40</f>
        <v>1495819.4264853096</v>
      </c>
      <c r="DA41" s="37">
        <f t="shared" si="968"/>
        <v>1495819.4264853096</v>
      </c>
      <c r="DB41" s="37">
        <f t="shared" si="968"/>
        <v>1495819.4264853096</v>
      </c>
      <c r="DC41" s="37">
        <f t="shared" ref="DC41:DE41" si="969">DB41+DC40</f>
        <v>1503819.4264853096</v>
      </c>
      <c r="DD41" s="37">
        <f t="shared" si="969"/>
        <v>1547152.7598186429</v>
      </c>
      <c r="DE41" s="37">
        <f t="shared" si="969"/>
        <v>1580486.0931519761</v>
      </c>
      <c r="DF41" s="37">
        <f t="shared" ref="DF41:DH41" si="970">DE41+DF40</f>
        <v>1583486.0931519761</v>
      </c>
      <c r="DG41" s="37">
        <f t="shared" si="970"/>
        <v>1596486.0931519761</v>
      </c>
      <c r="DH41" s="37">
        <f t="shared" si="970"/>
        <v>1624819.4264853094</v>
      </c>
      <c r="DI41" s="37">
        <f t="shared" ref="DI41:DK41" si="971">DH41+DI40</f>
        <v>1630152.7598186426</v>
      </c>
      <c r="DJ41" s="37">
        <f t="shared" si="971"/>
        <v>1630152.7598186426</v>
      </c>
      <c r="DK41" s="37">
        <f t="shared" si="971"/>
        <v>1630152.7598186426</v>
      </c>
      <c r="DL41" s="37">
        <f t="shared" ref="DL41:DN41" si="972">DK41+DL40</f>
        <v>1630152.7598186426</v>
      </c>
      <c r="DM41" s="37">
        <f t="shared" si="972"/>
        <v>1630152.7598186426</v>
      </c>
      <c r="DN41" s="37">
        <f t="shared" si="972"/>
        <v>1630152.7598186426</v>
      </c>
      <c r="DO41" s="37">
        <f t="shared" ref="DO41:DQ41" si="973">DN41+DO40</f>
        <v>1639152.7598186426</v>
      </c>
      <c r="DP41" s="37">
        <f t="shared" si="973"/>
        <v>1662152.7598186426</v>
      </c>
      <c r="DQ41" s="37">
        <f t="shared" si="973"/>
        <v>1685152.7598186426</v>
      </c>
      <c r="DR41" s="37">
        <f t="shared" ref="DR41:DT41" si="974">DQ41+DR40</f>
        <v>1708152.7598186426</v>
      </c>
      <c r="DS41" s="37">
        <f t="shared" si="974"/>
        <v>1736486.0931519759</v>
      </c>
      <c r="DT41" s="37">
        <f t="shared" si="974"/>
        <v>1745576.0931519759</v>
      </c>
      <c r="DU41" s="37">
        <f t="shared" ref="DU41:DW41" si="975">DT41+DU40</f>
        <v>1745576.0931519759</v>
      </c>
      <c r="DV41" s="37">
        <f t="shared" si="975"/>
        <v>1751576.0931519759</v>
      </c>
      <c r="DW41" s="37">
        <f t="shared" si="975"/>
        <v>1751576.0931519759</v>
      </c>
      <c r="DX41" s="37">
        <f t="shared" ref="DX41:DZ41" si="976">DW41+DX40</f>
        <v>1751576.0931519759</v>
      </c>
      <c r="DY41" s="37">
        <f t="shared" si="976"/>
        <v>1751576.0931519759</v>
      </c>
      <c r="DZ41" s="37">
        <f t="shared" si="976"/>
        <v>1751576.0931519759</v>
      </c>
      <c r="EA41" s="37">
        <f t="shared" ref="EA41:EC41" si="977">DZ41+EA40</f>
        <v>1759576.0931519759</v>
      </c>
      <c r="EB41" s="37">
        <f t="shared" si="977"/>
        <v>1782576.0931519759</v>
      </c>
      <c r="EC41" s="37">
        <f t="shared" si="977"/>
        <v>1810576.0931519759</v>
      </c>
      <c r="ED41" s="37">
        <f t="shared" ref="ED41:EF41" si="978">EC41+ED40</f>
        <v>1813576.0931519759</v>
      </c>
      <c r="EE41" s="37">
        <f t="shared" si="978"/>
        <v>1828909.4264853091</v>
      </c>
      <c r="EF41" s="37">
        <f t="shared" si="978"/>
        <v>1844242.7598186424</v>
      </c>
      <c r="EG41" s="37">
        <f t="shared" ref="EG41:EI41" si="979">EF41+EG40</f>
        <v>1844242.7598186424</v>
      </c>
      <c r="EH41" s="37">
        <f t="shared" si="979"/>
        <v>1844242.7598186424</v>
      </c>
      <c r="EI41" s="37">
        <f t="shared" si="979"/>
        <v>1844242.7598186424</v>
      </c>
      <c r="EJ41" s="37">
        <f t="shared" ref="EJ41:EL41" si="980">EI41+EJ40</f>
        <v>1844242.7598186424</v>
      </c>
      <c r="EK41" s="37">
        <f t="shared" si="980"/>
        <v>1844242.7598186424</v>
      </c>
      <c r="EL41" s="37">
        <f t="shared" si="980"/>
        <v>1844242.7598186424</v>
      </c>
      <c r="EM41" s="37">
        <f t="shared" ref="EM41:EO41" si="981">EL41+EM40</f>
        <v>1849242.7598186424</v>
      </c>
      <c r="EN41" s="37">
        <f t="shared" si="981"/>
        <v>1872242.7598186424</v>
      </c>
      <c r="EO41" s="37">
        <f t="shared" si="981"/>
        <v>1877813.2098186424</v>
      </c>
      <c r="EP41" s="37">
        <f t="shared" ref="EP41:ER41" si="982">EO41+EP40</f>
        <v>1893776.2098186424</v>
      </c>
      <c r="EQ41" s="37">
        <f t="shared" si="982"/>
        <v>1903776.2098186424</v>
      </c>
      <c r="ER41" s="37">
        <f t="shared" si="982"/>
        <v>1937440.2098186424</v>
      </c>
      <c r="ES41" s="37">
        <f t="shared" ref="ES41:EU41" si="983">ER41+ES40</f>
        <v>1961104.2098186424</v>
      </c>
      <c r="ET41" s="37">
        <f t="shared" si="983"/>
        <v>1984768.2098186424</v>
      </c>
      <c r="EU41" s="37">
        <f t="shared" si="983"/>
        <v>1984768.2098186424</v>
      </c>
      <c r="EV41" s="37">
        <f t="shared" ref="EV41:EX41" si="984">EU41+EV40</f>
        <v>1984768.2098186424</v>
      </c>
      <c r="EW41" s="37">
        <f t="shared" si="984"/>
        <v>1984768.2098186424</v>
      </c>
      <c r="EX41" s="37">
        <f t="shared" si="984"/>
        <v>1984768.2098186424</v>
      </c>
      <c r="EY41" s="37">
        <f t="shared" ref="EY41:FA41" si="985">EX41+EY40</f>
        <v>1989768.2098186424</v>
      </c>
      <c r="EZ41" s="37">
        <f t="shared" si="985"/>
        <v>2023432.2098186424</v>
      </c>
      <c r="FA41" s="37">
        <f t="shared" si="985"/>
        <v>2065204.2098186424</v>
      </c>
      <c r="FB41" s="37">
        <f t="shared" ref="FB41:FD41" si="986">FA41+FB40</f>
        <v>2088868.2098186424</v>
      </c>
      <c r="FC41" s="37">
        <f t="shared" si="986"/>
        <v>2091868.2098186424</v>
      </c>
      <c r="FD41" s="37">
        <f t="shared" si="986"/>
        <v>2124146.9498186423</v>
      </c>
      <c r="FE41" s="37">
        <f t="shared" ref="FE41:FG41" si="987">FD41+FE40</f>
        <v>2162429.9498186423</v>
      </c>
      <c r="FF41" s="37">
        <f t="shared" si="987"/>
        <v>2177429.9498186423</v>
      </c>
      <c r="FG41" s="37">
        <f t="shared" si="987"/>
        <v>2197429.9498186423</v>
      </c>
      <c r="FH41" s="37">
        <f t="shared" ref="FH41:FJ41" si="988">FG41+FH40</f>
        <v>2206429.9498186423</v>
      </c>
      <c r="FI41" s="37">
        <f t="shared" si="988"/>
        <v>2206429.9498186423</v>
      </c>
      <c r="FJ41" s="37">
        <f t="shared" si="988"/>
        <v>2206429.9498186423</v>
      </c>
      <c r="FK41" s="37">
        <f t="shared" ref="FK41:FM41" si="989">FJ41+FK40</f>
        <v>2207929.9498186423</v>
      </c>
      <c r="FL41" s="37">
        <f t="shared" si="989"/>
        <v>2209429.9498186423</v>
      </c>
      <c r="FM41" s="37">
        <f t="shared" si="989"/>
        <v>2215929.9498186423</v>
      </c>
      <c r="FN41" s="37">
        <f t="shared" ref="FN41:FP41" si="990">FM41+FN40</f>
        <v>2227929.9498186423</v>
      </c>
      <c r="FO41" s="37">
        <f t="shared" si="990"/>
        <v>2239929.9498186423</v>
      </c>
      <c r="FP41" s="37">
        <f t="shared" si="990"/>
        <v>2247929.9498186423</v>
      </c>
      <c r="FQ41" s="37">
        <f t="shared" ref="FQ41:FS41" si="991">FP41+FQ40</f>
        <v>2257929.9498186423</v>
      </c>
      <c r="FR41" s="37">
        <f t="shared" si="991"/>
        <v>2272929.9498186423</v>
      </c>
      <c r="FS41" s="37">
        <f t="shared" si="991"/>
        <v>2292929.9498186423</v>
      </c>
      <c r="FT41" s="37">
        <f t="shared" ref="FT41:FV41" si="992">FS41+FT40</f>
        <v>2301929.9498186423</v>
      </c>
      <c r="FU41" s="37">
        <f t="shared" si="992"/>
        <v>2301929.9498186423</v>
      </c>
      <c r="FV41" s="37">
        <f t="shared" si="992"/>
        <v>2301929.9498186423</v>
      </c>
      <c r="FW41" s="37">
        <f t="shared" ref="FW41:FY41" si="993">FV41+FW40</f>
        <v>2303429.9498186423</v>
      </c>
      <c r="FX41" s="37">
        <f t="shared" si="993"/>
        <v>2314929.9498186423</v>
      </c>
      <c r="FY41" s="37">
        <f t="shared" si="993"/>
        <v>2331429.9498186423</v>
      </c>
      <c r="FZ41" s="37">
        <f t="shared" ref="FZ41:GB41" si="994">FY41+FZ40</f>
        <v>2363429.9498186423</v>
      </c>
      <c r="GA41" s="37">
        <f t="shared" si="994"/>
        <v>2375429.9498186423</v>
      </c>
      <c r="GB41" s="37">
        <f t="shared" si="994"/>
        <v>2383429.9498186423</v>
      </c>
      <c r="GC41" s="37">
        <f t="shared" ref="GC41:GE41" si="995">GB41+GC40</f>
        <v>2393429.9498186423</v>
      </c>
      <c r="GD41" s="37">
        <f t="shared" si="995"/>
        <v>2408429.9498186423</v>
      </c>
      <c r="GE41" s="37">
        <f t="shared" si="995"/>
        <v>2428429.9498186423</v>
      </c>
      <c r="GF41" s="37">
        <f t="shared" ref="GF41:GH41" si="996">GE41+GF40</f>
        <v>2437429.9498186423</v>
      </c>
      <c r="GG41" s="37">
        <f t="shared" si="996"/>
        <v>2437429.9498186423</v>
      </c>
      <c r="GH41" s="37">
        <f t="shared" si="996"/>
        <v>2437429.9498186423</v>
      </c>
      <c r="GI41" s="37">
        <f t="shared" ref="GI41:GK41" si="997">GH41+GI40</f>
        <v>2438929.9498186423</v>
      </c>
      <c r="GJ41" s="37">
        <f t="shared" si="997"/>
        <v>2450429.9498186423</v>
      </c>
      <c r="GK41" s="37">
        <f t="shared" si="997"/>
        <v>2466929.9498186423</v>
      </c>
      <c r="GL41" s="37">
        <f t="shared" ref="GL41:GN41" si="998">GK41+GL40</f>
        <v>2498929.9498186423</v>
      </c>
      <c r="GM41" s="37">
        <f t="shared" si="998"/>
        <v>2510929.9498186423</v>
      </c>
      <c r="GN41" s="37">
        <f t="shared" si="998"/>
        <v>2518929.9498186423</v>
      </c>
      <c r="GO41" s="37">
        <f t="shared" ref="GO41:GQ41" si="999">GN41+GO40</f>
        <v>2528929.9498186423</v>
      </c>
      <c r="GP41" s="37">
        <f t="shared" si="999"/>
        <v>2543929.9498186423</v>
      </c>
      <c r="GQ41" s="37">
        <f t="shared" si="999"/>
        <v>2563929.9498186423</v>
      </c>
      <c r="GR41" s="37">
        <f t="shared" ref="GR41:GT41" si="1000">GQ41+GR40</f>
        <v>2572929.9498186423</v>
      </c>
      <c r="GS41" s="37">
        <f t="shared" si="1000"/>
        <v>2572929.9498186423</v>
      </c>
      <c r="GT41" s="37">
        <f t="shared" si="1000"/>
        <v>2572929.9498186423</v>
      </c>
      <c r="GU41" s="37">
        <f t="shared" ref="GU41:GW41" si="1001">GT41+GU40</f>
        <v>2574429.9498186423</v>
      </c>
      <c r="GV41" s="37">
        <f t="shared" si="1001"/>
        <v>2585929.9498186423</v>
      </c>
      <c r="GW41" s="37">
        <f t="shared" si="1001"/>
        <v>2602429.9498186423</v>
      </c>
      <c r="GX41" s="37">
        <f t="shared" ref="GX41:GZ41" si="1002">GW41+GX40</f>
        <v>2634429.9498186423</v>
      </c>
      <c r="GY41" s="37">
        <f t="shared" si="1002"/>
        <v>2646429.9498186423</v>
      </c>
      <c r="GZ41" s="37">
        <f t="shared" si="1002"/>
        <v>2654429.9498186423</v>
      </c>
      <c r="HA41" s="37">
        <f t="shared" ref="HA41:HC41" si="1003">GZ41+HA40</f>
        <v>2664429.9498186423</v>
      </c>
      <c r="HB41" s="37">
        <f t="shared" si="1003"/>
        <v>2679429.9498186423</v>
      </c>
      <c r="HC41" s="37">
        <f t="shared" si="1003"/>
        <v>2699429.9498186423</v>
      </c>
      <c r="HD41" s="37">
        <f t="shared" ref="HD41:HF41" si="1004">HC41+HD40</f>
        <v>2708429.9498186423</v>
      </c>
      <c r="HE41" s="37">
        <f t="shared" si="1004"/>
        <v>2708429.9498186423</v>
      </c>
      <c r="HF41" s="37">
        <f t="shared" si="1004"/>
        <v>2708429.9498186423</v>
      </c>
      <c r="HG41" s="37">
        <f t="shared" ref="HG41:HI41" si="1005">HF41+HG40</f>
        <v>2709929.9498186423</v>
      </c>
      <c r="HH41" s="37">
        <f t="shared" si="1005"/>
        <v>2721429.9498186423</v>
      </c>
      <c r="HI41" s="37">
        <f t="shared" si="1005"/>
        <v>2737929.9498186423</v>
      </c>
      <c r="HJ41" s="37">
        <f t="shared" ref="HJ41:HL41" si="1006">HI41+HJ40</f>
        <v>2769929.9498186423</v>
      </c>
      <c r="HK41" s="37">
        <f t="shared" si="1006"/>
        <v>2781929.9498186423</v>
      </c>
      <c r="HL41" s="37">
        <f t="shared" si="1006"/>
        <v>2789929.9498186423</v>
      </c>
      <c r="HM41" s="37">
        <f t="shared" ref="HM41:HO41" si="1007">HL41+HM40</f>
        <v>2799929.9498186423</v>
      </c>
      <c r="HN41" s="37">
        <f t="shared" si="1007"/>
        <v>2814929.9498186423</v>
      </c>
      <c r="HO41" s="37">
        <f t="shared" si="1007"/>
        <v>2834929.9498186423</v>
      </c>
      <c r="HP41" s="37">
        <f t="shared" ref="HP41:HR41" si="1008">HO41+HP40</f>
        <v>2843929.9498186423</v>
      </c>
      <c r="HQ41" s="37">
        <f t="shared" si="1008"/>
        <v>2843929.9498186423</v>
      </c>
      <c r="HR41" s="37">
        <f t="shared" si="1008"/>
        <v>2843929.9498186423</v>
      </c>
      <c r="HS41" s="37">
        <f t="shared" ref="HS41:HU41" si="1009">HR41+HS40</f>
        <v>2845429.9498186423</v>
      </c>
      <c r="HT41" s="37">
        <f t="shared" si="1009"/>
        <v>2856929.9498186423</v>
      </c>
      <c r="HU41" s="37">
        <f t="shared" si="1009"/>
        <v>2873429.9498186423</v>
      </c>
      <c r="HV41" s="37">
        <f t="shared" ref="HV41:HX41" si="1010">HU41+HV40</f>
        <v>2905429.9498186423</v>
      </c>
      <c r="HW41" s="37">
        <f t="shared" si="1010"/>
        <v>2917429.9498186423</v>
      </c>
      <c r="HX41" s="37">
        <f t="shared" si="1010"/>
        <v>2925429.9498186423</v>
      </c>
      <c r="HY41" s="37">
        <f t="shared" ref="HY41:IA41" si="1011">HX41+HY40</f>
        <v>2935429.9498186423</v>
      </c>
      <c r="HZ41" s="37">
        <f t="shared" si="1011"/>
        <v>2950429.9498186423</v>
      </c>
      <c r="IA41" s="37">
        <f t="shared" si="1011"/>
        <v>2970429.9498186423</v>
      </c>
      <c r="IB41" s="37">
        <f t="shared" ref="IB41:ID41" si="1012">IA41+IB40</f>
        <v>2979429.9498186423</v>
      </c>
      <c r="IC41" s="37">
        <f t="shared" si="1012"/>
        <v>2979429.9498186423</v>
      </c>
      <c r="ID41" s="37">
        <f t="shared" si="1012"/>
        <v>2979429.9498186423</v>
      </c>
      <c r="IE41" s="37">
        <f t="shared" ref="IE41:IG41" si="1013">ID41+IE40</f>
        <v>2980929.9498186423</v>
      </c>
      <c r="IF41" s="37">
        <f t="shared" si="1013"/>
        <v>2992429.9498186423</v>
      </c>
      <c r="IG41" s="37">
        <f t="shared" si="1013"/>
        <v>3008929.9498186423</v>
      </c>
      <c r="IH41" s="37">
        <f t="shared" ref="IH41:IJ41" si="1014">IG41+IH40</f>
        <v>3040929.9498186423</v>
      </c>
      <c r="II41" s="37">
        <f t="shared" si="1014"/>
        <v>3052929.9498186423</v>
      </c>
      <c r="IJ41" s="37">
        <f t="shared" si="1014"/>
        <v>3060929.9498186423</v>
      </c>
      <c r="IK41" s="37">
        <f t="shared" ref="IK41:IM41" si="1015">IJ41+IK40</f>
        <v>3070929.9498186423</v>
      </c>
      <c r="IL41" s="37">
        <f t="shared" si="1015"/>
        <v>3085929.9498186423</v>
      </c>
      <c r="IM41" s="37">
        <f t="shared" si="1015"/>
        <v>3105929.9498186423</v>
      </c>
      <c r="IN41" s="37">
        <f t="shared" ref="IN41:IP41" si="1016">IM41+IN40</f>
        <v>3114929.9498186423</v>
      </c>
      <c r="IO41" s="37">
        <f t="shared" si="1016"/>
        <v>3114929.9498186423</v>
      </c>
      <c r="IP41" s="37">
        <f t="shared" si="1016"/>
        <v>3114929.9498186423</v>
      </c>
      <c r="IQ41" s="37">
        <f t="shared" ref="IQ41:IS41" si="1017">IP41+IQ40</f>
        <v>3116429.9498186423</v>
      </c>
      <c r="IR41" s="37">
        <f t="shared" si="1017"/>
        <v>3127929.9498186423</v>
      </c>
      <c r="IS41" s="37">
        <f t="shared" si="1017"/>
        <v>3144429.9498186423</v>
      </c>
      <c r="IT41" s="37">
        <f t="shared" ref="IT41:IV41" si="1018">IS41+IT40</f>
        <v>3176429.9498186423</v>
      </c>
      <c r="IU41" s="37">
        <f t="shared" si="1018"/>
        <v>3188429.9498186423</v>
      </c>
      <c r="IV41" s="37">
        <f t="shared" si="1018"/>
        <v>3196429.9498186423</v>
      </c>
      <c r="IW41" s="37">
        <f t="shared" ref="IW41:IY41" si="1019">IV41+IW40</f>
        <v>3206429.9498186423</v>
      </c>
      <c r="IX41" s="37">
        <f t="shared" si="1019"/>
        <v>3221429.9498186423</v>
      </c>
      <c r="IY41" s="37">
        <f t="shared" si="1019"/>
        <v>3241429.9498186423</v>
      </c>
      <c r="IZ41" s="37">
        <f t="shared" ref="IZ41:JB41" si="1020">IY41+IZ40</f>
        <v>3250429.9498186423</v>
      </c>
      <c r="JA41" s="37">
        <f t="shared" si="1020"/>
        <v>3250429.9498186423</v>
      </c>
      <c r="JB41" s="37">
        <f t="shared" si="1020"/>
        <v>3250429.9498186423</v>
      </c>
      <c r="JC41" s="37">
        <f t="shared" ref="JC41:JE41" si="1021">JB41+JC40</f>
        <v>3251929.9498186423</v>
      </c>
      <c r="JD41" s="37">
        <f t="shared" si="1021"/>
        <v>3263429.9498186423</v>
      </c>
      <c r="JE41" s="37">
        <f t="shared" si="1021"/>
        <v>3279929.9498186423</v>
      </c>
      <c r="JF41" s="37">
        <f t="shared" ref="JF41:JH41" si="1022">JE41+JF40</f>
        <v>3311929.9498186423</v>
      </c>
      <c r="JG41" s="37">
        <f t="shared" si="1022"/>
        <v>3323929.9498186423</v>
      </c>
      <c r="JH41" s="37">
        <f t="shared" si="1022"/>
        <v>3331929.9498186423</v>
      </c>
      <c r="JI41" s="37">
        <f t="shared" ref="JI41:JK41" si="1023">JH41+JI40</f>
        <v>3341929.9498186423</v>
      </c>
      <c r="JJ41" s="37">
        <f t="shared" si="1023"/>
        <v>3356929.9498186423</v>
      </c>
      <c r="JK41" s="37">
        <f t="shared" si="1023"/>
        <v>3376929.9498186423</v>
      </c>
      <c r="JL41" s="37">
        <f t="shared" ref="JL41:JN41" si="1024">JK41+JL40</f>
        <v>3385929.9498186423</v>
      </c>
      <c r="JM41" s="37">
        <f t="shared" si="1024"/>
        <v>3385929.9498186423</v>
      </c>
      <c r="JN41" s="37">
        <f t="shared" si="1024"/>
        <v>3385929.9498186423</v>
      </c>
      <c r="JO41" s="37">
        <f t="shared" ref="JO41:JQ41" si="1025">JN41+JO40</f>
        <v>3387429.9498186423</v>
      </c>
      <c r="JP41" s="37">
        <f t="shared" si="1025"/>
        <v>3398929.9498186423</v>
      </c>
      <c r="JQ41" s="37">
        <f t="shared" si="1025"/>
        <v>3415429.9498186423</v>
      </c>
      <c r="JR41" s="37">
        <f t="shared" ref="JR41:JT41" si="1026">JQ41+JR40</f>
        <v>3447429.9498186423</v>
      </c>
      <c r="JS41" s="37">
        <f t="shared" si="1026"/>
        <v>3459429.9498186423</v>
      </c>
      <c r="JT41" s="37">
        <f t="shared" si="1026"/>
        <v>3467429.9498186423</v>
      </c>
      <c r="JU41" s="37">
        <f t="shared" ref="JU41:JW41" si="1027">JT41+JU40</f>
        <v>3477429.9498186423</v>
      </c>
      <c r="JV41" s="37">
        <f t="shared" si="1027"/>
        <v>3492429.9498186423</v>
      </c>
      <c r="JW41" s="37">
        <f t="shared" si="1027"/>
        <v>3512429.9498186423</v>
      </c>
      <c r="JX41" s="37">
        <f t="shared" ref="JX41:JZ41" si="1028">JW41+JX40</f>
        <v>3521429.9498186423</v>
      </c>
      <c r="JY41" s="37">
        <f t="shared" si="1028"/>
        <v>3521429.9498186423</v>
      </c>
      <c r="JZ41" s="37">
        <f t="shared" si="1028"/>
        <v>3521429.9498186423</v>
      </c>
      <c r="KA41" s="37">
        <f t="shared" ref="KA41:KC41" si="1029">JZ41+KA40</f>
        <v>3522929.9498186423</v>
      </c>
      <c r="KB41" s="37">
        <f t="shared" si="1029"/>
        <v>3534429.9498186423</v>
      </c>
      <c r="KC41" s="37">
        <f t="shared" si="1029"/>
        <v>3550929.9498186423</v>
      </c>
      <c r="KD41" s="37">
        <f t="shared" ref="KD41:KF41" si="1030">KC41+KD40</f>
        <v>3582929.9498186423</v>
      </c>
      <c r="KE41" s="37">
        <f t="shared" si="1030"/>
        <v>3594929.9498186423</v>
      </c>
      <c r="KF41" s="37">
        <f t="shared" si="1030"/>
        <v>3602929.9498186423</v>
      </c>
      <c r="KG41" s="38">
        <f t="shared" ref="KG41" si="1031">KF41+KG40</f>
        <v>3612929.9498186423</v>
      </c>
    </row>
    <row r="42" spans="1:293" s="1" customFormat="1" outlineLevel="1">
      <c r="B42" s="491" t="s">
        <v>148</v>
      </c>
      <c r="C42" s="59" t="s">
        <v>712</v>
      </c>
      <c r="D42" s="48">
        <f t="shared" si="930"/>
        <v>14837.194313725491</v>
      </c>
      <c r="E42" s="33">
        <f>E12</f>
        <v>0</v>
      </c>
      <c r="F42" s="34">
        <f>F12</f>
        <v>0</v>
      </c>
      <c r="G42" s="34">
        <f>G12</f>
        <v>0</v>
      </c>
      <c r="H42" s="34">
        <f>H12</f>
        <v>0</v>
      </c>
      <c r="I42" s="34">
        <f t="shared" ref="I42:BT42" si="1032">I12</f>
        <v>0</v>
      </c>
      <c r="J42" s="34">
        <f t="shared" si="1032"/>
        <v>1106</v>
      </c>
      <c r="K42" s="34">
        <f t="shared" si="1032"/>
        <v>1156</v>
      </c>
      <c r="L42" s="34">
        <f t="shared" si="1032"/>
        <v>0</v>
      </c>
      <c r="M42" s="34">
        <f t="shared" si="1032"/>
        <v>0</v>
      </c>
      <c r="N42" s="34">
        <f t="shared" si="1032"/>
        <v>1506</v>
      </c>
      <c r="O42" s="34">
        <f t="shared" si="1032"/>
        <v>4405</v>
      </c>
      <c r="P42" s="34">
        <f t="shared" si="1032"/>
        <v>67</v>
      </c>
      <c r="Q42" s="34">
        <f t="shared" si="1032"/>
        <v>0</v>
      </c>
      <c r="R42" s="34">
        <f t="shared" si="1032"/>
        <v>1781</v>
      </c>
      <c r="S42" s="34">
        <f t="shared" si="1032"/>
        <v>26</v>
      </c>
      <c r="T42" s="34">
        <f t="shared" si="1032"/>
        <v>4489</v>
      </c>
      <c r="U42" s="34">
        <f t="shared" si="1032"/>
        <v>1266</v>
      </c>
      <c r="V42" s="34">
        <f t="shared" si="1032"/>
        <v>2809</v>
      </c>
      <c r="W42" s="34">
        <f t="shared" si="1032"/>
        <v>5924</v>
      </c>
      <c r="X42" s="34">
        <f t="shared" si="1032"/>
        <v>2058</v>
      </c>
      <c r="Y42" s="34">
        <f t="shared" si="1032"/>
        <v>34113</v>
      </c>
      <c r="Z42" s="34">
        <f t="shared" si="1032"/>
        <v>0</v>
      </c>
      <c r="AA42" s="34">
        <f t="shared" si="1032"/>
        <v>29184</v>
      </c>
      <c r="AB42" s="34">
        <f t="shared" si="1032"/>
        <v>0</v>
      </c>
      <c r="AC42" s="34">
        <f t="shared" si="1032"/>
        <v>1528</v>
      </c>
      <c r="AD42" s="34">
        <f t="shared" si="1032"/>
        <v>39730</v>
      </c>
      <c r="AE42" s="34">
        <f t="shared" si="1032"/>
        <v>3008</v>
      </c>
      <c r="AF42" s="34">
        <f t="shared" si="1032"/>
        <v>1768</v>
      </c>
      <c r="AG42" s="34">
        <f t="shared" si="1032"/>
        <v>0</v>
      </c>
      <c r="AH42" s="34">
        <f t="shared" si="1032"/>
        <v>1950</v>
      </c>
      <c r="AI42" s="34">
        <f t="shared" si="1032"/>
        <v>26546</v>
      </c>
      <c r="AJ42" s="34">
        <f t="shared" si="1032"/>
        <v>72022</v>
      </c>
      <c r="AK42" s="34">
        <f t="shared" si="1032"/>
        <v>13562</v>
      </c>
      <c r="AL42" s="34">
        <f t="shared" si="1032"/>
        <v>42706</v>
      </c>
      <c r="AM42" s="34">
        <f t="shared" si="1032"/>
        <v>0</v>
      </c>
      <c r="AN42" s="34">
        <f t="shared" si="1032"/>
        <v>33716</v>
      </c>
      <c r="AO42" s="34">
        <f t="shared" si="1032"/>
        <v>108721</v>
      </c>
      <c r="AP42" s="34">
        <f t="shared" si="1032"/>
        <v>0</v>
      </c>
      <c r="AQ42" s="34">
        <f t="shared" si="1032"/>
        <v>225</v>
      </c>
      <c r="AR42" s="34">
        <f t="shared" si="1032"/>
        <v>49387</v>
      </c>
      <c r="AS42" s="34">
        <f t="shared" si="1032"/>
        <v>9465</v>
      </c>
      <c r="AT42" s="34">
        <f t="shared" si="1032"/>
        <v>16624</v>
      </c>
      <c r="AU42" s="34">
        <f t="shared" si="1032"/>
        <v>44304</v>
      </c>
      <c r="AV42" s="34">
        <f t="shared" si="1032"/>
        <v>46921</v>
      </c>
      <c r="AW42" s="34">
        <f t="shared" si="1032"/>
        <v>3972</v>
      </c>
      <c r="AX42" s="34">
        <f t="shared" si="1032"/>
        <v>20000</v>
      </c>
      <c r="AY42" s="34">
        <f t="shared" si="1032"/>
        <v>20079</v>
      </c>
      <c r="AZ42" s="34">
        <f t="shared" si="1032"/>
        <v>88747</v>
      </c>
      <c r="BA42" s="34">
        <f t="shared" si="1032"/>
        <v>15299</v>
      </c>
      <c r="BB42" s="34">
        <f t="shared" si="1032"/>
        <v>10998</v>
      </c>
      <c r="BC42" s="34">
        <f t="shared" si="1032"/>
        <v>22188.524556962027</v>
      </c>
      <c r="BD42" s="34">
        <f t="shared" si="1032"/>
        <v>105.45455696202532</v>
      </c>
      <c r="BE42" s="34">
        <f t="shared" si="1032"/>
        <v>49768.973544303801</v>
      </c>
      <c r="BF42" s="34">
        <f t="shared" si="1032"/>
        <v>115.97354430379747</v>
      </c>
      <c r="BG42" s="34">
        <f t="shared" si="1032"/>
        <v>48428.973544303801</v>
      </c>
      <c r="BH42" s="34">
        <f t="shared" si="1032"/>
        <v>49131.669949622163</v>
      </c>
      <c r="BI42" s="34">
        <f t="shared" si="1032"/>
        <v>49028.91994962217</v>
      </c>
      <c r="BJ42" s="34">
        <f t="shared" si="1032"/>
        <v>3658.2899496221662</v>
      </c>
      <c r="BK42" s="34">
        <f t="shared" si="1032"/>
        <v>106.94994962216626</v>
      </c>
      <c r="BL42" s="34">
        <f t="shared" si="1032"/>
        <v>43484.479949622168</v>
      </c>
      <c r="BM42" s="34">
        <f t="shared" si="1032"/>
        <v>106.94994962216626</v>
      </c>
      <c r="BN42" s="34">
        <f t="shared" si="1032"/>
        <v>106.9011665004985</v>
      </c>
      <c r="BO42" s="34">
        <f t="shared" si="1032"/>
        <v>1120.5311665004986</v>
      </c>
      <c r="BP42" s="206">
        <f t="shared" si="1032"/>
        <v>14837.194313725491</v>
      </c>
      <c r="BQ42" s="34">
        <f t="shared" si="1032"/>
        <v>0</v>
      </c>
      <c r="BR42" s="34">
        <f t="shared" si="1032"/>
        <v>0</v>
      </c>
      <c r="BS42" s="34">
        <f t="shared" si="1032"/>
        <v>0</v>
      </c>
      <c r="BT42" s="34">
        <f t="shared" si="1032"/>
        <v>0</v>
      </c>
      <c r="BU42" s="206">
        <f t="shared" ref="BU42:EF42" si="1033">BU12</f>
        <v>0</v>
      </c>
      <c r="BV42" s="34">
        <f t="shared" si="1033"/>
        <v>0</v>
      </c>
      <c r="BW42" s="34">
        <f t="shared" si="1033"/>
        <v>0</v>
      </c>
      <c r="BX42" s="34">
        <f t="shared" si="1033"/>
        <v>0</v>
      </c>
      <c r="BY42" s="34">
        <f t="shared" si="1033"/>
        <v>0</v>
      </c>
      <c r="BZ42" s="34">
        <f t="shared" si="1033"/>
        <v>0</v>
      </c>
      <c r="CA42" s="34">
        <f t="shared" si="1033"/>
        <v>0</v>
      </c>
      <c r="CB42" s="34">
        <f t="shared" si="1033"/>
        <v>0</v>
      </c>
      <c r="CC42" s="34">
        <f t="shared" si="1033"/>
        <v>0</v>
      </c>
      <c r="CD42" s="34">
        <f t="shared" si="1033"/>
        <v>0</v>
      </c>
      <c r="CE42" s="34">
        <f t="shared" si="1033"/>
        <v>0</v>
      </c>
      <c r="CF42" s="34">
        <f t="shared" si="1033"/>
        <v>0</v>
      </c>
      <c r="CG42" s="34">
        <f t="shared" si="1033"/>
        <v>0</v>
      </c>
      <c r="CH42" s="34">
        <f t="shared" si="1033"/>
        <v>0</v>
      </c>
      <c r="CI42" s="34">
        <f t="shared" si="1033"/>
        <v>0</v>
      </c>
      <c r="CJ42" s="34">
        <f t="shared" si="1033"/>
        <v>0</v>
      </c>
      <c r="CK42" s="34">
        <f t="shared" si="1033"/>
        <v>0</v>
      </c>
      <c r="CL42" s="34">
        <f t="shared" si="1033"/>
        <v>0</v>
      </c>
      <c r="CM42" s="34">
        <f t="shared" si="1033"/>
        <v>0</v>
      </c>
      <c r="CN42" s="34">
        <f t="shared" si="1033"/>
        <v>0</v>
      </c>
      <c r="CO42" s="34">
        <f t="shared" si="1033"/>
        <v>0</v>
      </c>
      <c r="CP42" s="34">
        <f t="shared" si="1033"/>
        <v>0</v>
      </c>
      <c r="CQ42" s="34">
        <f t="shared" si="1033"/>
        <v>0</v>
      </c>
      <c r="CR42" s="34">
        <f t="shared" si="1033"/>
        <v>0</v>
      </c>
      <c r="CS42" s="34">
        <f t="shared" si="1033"/>
        <v>0</v>
      </c>
      <c r="CT42" s="34">
        <f t="shared" si="1033"/>
        <v>0</v>
      </c>
      <c r="CU42" s="34">
        <f t="shared" si="1033"/>
        <v>0</v>
      </c>
      <c r="CV42" s="34">
        <f t="shared" si="1033"/>
        <v>0</v>
      </c>
      <c r="CW42" s="34">
        <f t="shared" si="1033"/>
        <v>0</v>
      </c>
      <c r="CX42" s="34">
        <f t="shared" si="1033"/>
        <v>0</v>
      </c>
      <c r="CY42" s="34">
        <f t="shared" si="1033"/>
        <v>0</v>
      </c>
      <c r="CZ42" s="34">
        <f t="shared" si="1033"/>
        <v>0</v>
      </c>
      <c r="DA42" s="34">
        <f t="shared" si="1033"/>
        <v>0</v>
      </c>
      <c r="DB42" s="34">
        <f t="shared" si="1033"/>
        <v>0</v>
      </c>
      <c r="DC42" s="34">
        <f t="shared" si="1033"/>
        <v>0</v>
      </c>
      <c r="DD42" s="34">
        <f t="shared" si="1033"/>
        <v>0</v>
      </c>
      <c r="DE42" s="34">
        <f t="shared" si="1033"/>
        <v>0</v>
      </c>
      <c r="DF42" s="34">
        <f t="shared" si="1033"/>
        <v>0</v>
      </c>
      <c r="DG42" s="34">
        <f t="shared" si="1033"/>
        <v>0</v>
      </c>
      <c r="DH42" s="34">
        <f t="shared" si="1033"/>
        <v>0</v>
      </c>
      <c r="DI42" s="34">
        <f t="shared" si="1033"/>
        <v>0</v>
      </c>
      <c r="DJ42" s="34">
        <f t="shared" si="1033"/>
        <v>0</v>
      </c>
      <c r="DK42" s="34">
        <f t="shared" si="1033"/>
        <v>0</v>
      </c>
      <c r="DL42" s="34">
        <f t="shared" si="1033"/>
        <v>0</v>
      </c>
      <c r="DM42" s="34">
        <f t="shared" si="1033"/>
        <v>0</v>
      </c>
      <c r="DN42" s="34">
        <f t="shared" si="1033"/>
        <v>0</v>
      </c>
      <c r="DO42" s="34">
        <f t="shared" si="1033"/>
        <v>0</v>
      </c>
      <c r="DP42" s="34">
        <f t="shared" si="1033"/>
        <v>0</v>
      </c>
      <c r="DQ42" s="34">
        <f t="shared" si="1033"/>
        <v>0</v>
      </c>
      <c r="DR42" s="34">
        <f t="shared" si="1033"/>
        <v>0</v>
      </c>
      <c r="DS42" s="34">
        <f t="shared" si="1033"/>
        <v>0</v>
      </c>
      <c r="DT42" s="34">
        <f t="shared" si="1033"/>
        <v>0</v>
      </c>
      <c r="DU42" s="34">
        <f t="shared" si="1033"/>
        <v>0</v>
      </c>
      <c r="DV42" s="34">
        <f t="shared" si="1033"/>
        <v>0</v>
      </c>
      <c r="DW42" s="34">
        <f t="shared" si="1033"/>
        <v>0</v>
      </c>
      <c r="DX42" s="34">
        <f t="shared" si="1033"/>
        <v>0</v>
      </c>
      <c r="DY42" s="34">
        <f t="shared" si="1033"/>
        <v>0</v>
      </c>
      <c r="DZ42" s="34">
        <f t="shared" si="1033"/>
        <v>0</v>
      </c>
      <c r="EA42" s="34">
        <f t="shared" si="1033"/>
        <v>0</v>
      </c>
      <c r="EB42" s="34">
        <f t="shared" si="1033"/>
        <v>0</v>
      </c>
      <c r="EC42" s="34">
        <f t="shared" si="1033"/>
        <v>0</v>
      </c>
      <c r="ED42" s="34">
        <f t="shared" si="1033"/>
        <v>0</v>
      </c>
      <c r="EE42" s="34">
        <f t="shared" si="1033"/>
        <v>0</v>
      </c>
      <c r="EF42" s="34">
        <f t="shared" si="1033"/>
        <v>0</v>
      </c>
      <c r="EG42" s="34">
        <f t="shared" ref="EG42:GR42" si="1034">EG12</f>
        <v>0</v>
      </c>
      <c r="EH42" s="34">
        <f t="shared" si="1034"/>
        <v>0</v>
      </c>
      <c r="EI42" s="34">
        <f t="shared" si="1034"/>
        <v>0</v>
      </c>
      <c r="EJ42" s="34">
        <f t="shared" si="1034"/>
        <v>0</v>
      </c>
      <c r="EK42" s="34">
        <f t="shared" si="1034"/>
        <v>0</v>
      </c>
      <c r="EL42" s="34">
        <f t="shared" si="1034"/>
        <v>0</v>
      </c>
      <c r="EM42" s="34">
        <f t="shared" si="1034"/>
        <v>0</v>
      </c>
      <c r="EN42" s="34">
        <f t="shared" si="1034"/>
        <v>0</v>
      </c>
      <c r="EO42" s="34">
        <f t="shared" si="1034"/>
        <v>0</v>
      </c>
      <c r="EP42" s="34">
        <f t="shared" si="1034"/>
        <v>0</v>
      </c>
      <c r="EQ42" s="34">
        <f t="shared" si="1034"/>
        <v>0</v>
      </c>
      <c r="ER42" s="34">
        <f t="shared" si="1034"/>
        <v>0</v>
      </c>
      <c r="ES42" s="34">
        <f t="shared" si="1034"/>
        <v>0</v>
      </c>
      <c r="ET42" s="34">
        <f t="shared" si="1034"/>
        <v>0</v>
      </c>
      <c r="EU42" s="34">
        <f t="shared" si="1034"/>
        <v>0</v>
      </c>
      <c r="EV42" s="34">
        <f t="shared" si="1034"/>
        <v>0</v>
      </c>
      <c r="EW42" s="34">
        <f t="shared" si="1034"/>
        <v>0</v>
      </c>
      <c r="EX42" s="34">
        <f t="shared" si="1034"/>
        <v>0</v>
      </c>
      <c r="EY42" s="34">
        <f t="shared" si="1034"/>
        <v>0</v>
      </c>
      <c r="EZ42" s="34">
        <f t="shared" si="1034"/>
        <v>0</v>
      </c>
      <c r="FA42" s="34">
        <f t="shared" si="1034"/>
        <v>0</v>
      </c>
      <c r="FB42" s="34">
        <f t="shared" si="1034"/>
        <v>0</v>
      </c>
      <c r="FC42" s="34">
        <f t="shared" si="1034"/>
        <v>0</v>
      </c>
      <c r="FD42" s="34">
        <f t="shared" si="1034"/>
        <v>0</v>
      </c>
      <c r="FE42" s="34">
        <f t="shared" si="1034"/>
        <v>0</v>
      </c>
      <c r="FF42" s="34">
        <f t="shared" si="1034"/>
        <v>0</v>
      </c>
      <c r="FG42" s="34">
        <f t="shared" si="1034"/>
        <v>0</v>
      </c>
      <c r="FH42" s="34">
        <f t="shared" si="1034"/>
        <v>0</v>
      </c>
      <c r="FI42" s="34">
        <f t="shared" si="1034"/>
        <v>0</v>
      </c>
      <c r="FJ42" s="34">
        <f t="shared" si="1034"/>
        <v>0</v>
      </c>
      <c r="FK42" s="34">
        <f t="shared" si="1034"/>
        <v>0</v>
      </c>
      <c r="FL42" s="34">
        <f t="shared" si="1034"/>
        <v>0</v>
      </c>
      <c r="FM42" s="34">
        <f t="shared" si="1034"/>
        <v>0</v>
      </c>
      <c r="FN42" s="34">
        <f t="shared" si="1034"/>
        <v>0</v>
      </c>
      <c r="FO42" s="34">
        <f t="shared" si="1034"/>
        <v>0</v>
      </c>
      <c r="FP42" s="34">
        <f t="shared" si="1034"/>
        <v>0</v>
      </c>
      <c r="FQ42" s="34">
        <f t="shared" si="1034"/>
        <v>0</v>
      </c>
      <c r="FR42" s="34">
        <f t="shared" si="1034"/>
        <v>0</v>
      </c>
      <c r="FS42" s="34">
        <f t="shared" si="1034"/>
        <v>0</v>
      </c>
      <c r="FT42" s="34">
        <f t="shared" si="1034"/>
        <v>0</v>
      </c>
      <c r="FU42" s="34">
        <f t="shared" si="1034"/>
        <v>0</v>
      </c>
      <c r="FV42" s="34">
        <f t="shared" si="1034"/>
        <v>0</v>
      </c>
      <c r="FW42" s="34">
        <f t="shared" si="1034"/>
        <v>0</v>
      </c>
      <c r="FX42" s="34">
        <f t="shared" si="1034"/>
        <v>0</v>
      </c>
      <c r="FY42" s="34">
        <f t="shared" si="1034"/>
        <v>0</v>
      </c>
      <c r="FZ42" s="34">
        <f t="shared" si="1034"/>
        <v>0</v>
      </c>
      <c r="GA42" s="34">
        <f t="shared" si="1034"/>
        <v>0</v>
      </c>
      <c r="GB42" s="34">
        <f t="shared" si="1034"/>
        <v>0</v>
      </c>
      <c r="GC42" s="34">
        <f t="shared" si="1034"/>
        <v>0</v>
      </c>
      <c r="GD42" s="34">
        <f t="shared" si="1034"/>
        <v>0</v>
      </c>
      <c r="GE42" s="34">
        <f t="shared" si="1034"/>
        <v>0</v>
      </c>
      <c r="GF42" s="34">
        <f t="shared" si="1034"/>
        <v>0</v>
      </c>
      <c r="GG42" s="34">
        <f t="shared" si="1034"/>
        <v>0</v>
      </c>
      <c r="GH42" s="34">
        <f t="shared" si="1034"/>
        <v>0</v>
      </c>
      <c r="GI42" s="34">
        <f t="shared" si="1034"/>
        <v>0</v>
      </c>
      <c r="GJ42" s="34">
        <f t="shared" si="1034"/>
        <v>0</v>
      </c>
      <c r="GK42" s="34">
        <f t="shared" si="1034"/>
        <v>0</v>
      </c>
      <c r="GL42" s="34">
        <f t="shared" si="1034"/>
        <v>0</v>
      </c>
      <c r="GM42" s="34">
        <f t="shared" si="1034"/>
        <v>0</v>
      </c>
      <c r="GN42" s="34">
        <f t="shared" si="1034"/>
        <v>0</v>
      </c>
      <c r="GO42" s="34">
        <f t="shared" si="1034"/>
        <v>0</v>
      </c>
      <c r="GP42" s="34">
        <f t="shared" si="1034"/>
        <v>0</v>
      </c>
      <c r="GQ42" s="34">
        <f t="shared" si="1034"/>
        <v>0</v>
      </c>
      <c r="GR42" s="34">
        <f t="shared" si="1034"/>
        <v>0</v>
      </c>
      <c r="GS42" s="34">
        <f t="shared" ref="GS42:JD42" si="1035">GS12</f>
        <v>0</v>
      </c>
      <c r="GT42" s="34">
        <f t="shared" si="1035"/>
        <v>0</v>
      </c>
      <c r="GU42" s="34">
        <f t="shared" si="1035"/>
        <v>0</v>
      </c>
      <c r="GV42" s="34">
        <f t="shared" si="1035"/>
        <v>0</v>
      </c>
      <c r="GW42" s="34">
        <f t="shared" si="1035"/>
        <v>0</v>
      </c>
      <c r="GX42" s="34">
        <f t="shared" si="1035"/>
        <v>0</v>
      </c>
      <c r="GY42" s="34">
        <f t="shared" si="1035"/>
        <v>0</v>
      </c>
      <c r="GZ42" s="34">
        <f t="shared" si="1035"/>
        <v>0</v>
      </c>
      <c r="HA42" s="34">
        <f t="shared" si="1035"/>
        <v>0</v>
      </c>
      <c r="HB42" s="34">
        <f t="shared" si="1035"/>
        <v>0</v>
      </c>
      <c r="HC42" s="34">
        <f t="shared" si="1035"/>
        <v>0</v>
      </c>
      <c r="HD42" s="34">
        <f t="shared" si="1035"/>
        <v>0</v>
      </c>
      <c r="HE42" s="34">
        <f t="shared" si="1035"/>
        <v>0</v>
      </c>
      <c r="HF42" s="34">
        <f t="shared" si="1035"/>
        <v>0</v>
      </c>
      <c r="HG42" s="34">
        <f t="shared" si="1035"/>
        <v>0</v>
      </c>
      <c r="HH42" s="34">
        <f t="shared" si="1035"/>
        <v>0</v>
      </c>
      <c r="HI42" s="34">
        <f t="shared" si="1035"/>
        <v>0</v>
      </c>
      <c r="HJ42" s="34">
        <f t="shared" si="1035"/>
        <v>0</v>
      </c>
      <c r="HK42" s="34">
        <f t="shared" si="1035"/>
        <v>0</v>
      </c>
      <c r="HL42" s="34">
        <f t="shared" si="1035"/>
        <v>0</v>
      </c>
      <c r="HM42" s="34">
        <f t="shared" si="1035"/>
        <v>0</v>
      </c>
      <c r="HN42" s="34">
        <f t="shared" si="1035"/>
        <v>0</v>
      </c>
      <c r="HO42" s="34">
        <f t="shared" si="1035"/>
        <v>0</v>
      </c>
      <c r="HP42" s="34">
        <f t="shared" si="1035"/>
        <v>0</v>
      </c>
      <c r="HQ42" s="34">
        <f t="shared" si="1035"/>
        <v>0</v>
      </c>
      <c r="HR42" s="34">
        <f t="shared" si="1035"/>
        <v>0</v>
      </c>
      <c r="HS42" s="34">
        <f t="shared" si="1035"/>
        <v>0</v>
      </c>
      <c r="HT42" s="34">
        <f t="shared" si="1035"/>
        <v>0</v>
      </c>
      <c r="HU42" s="34">
        <f t="shared" si="1035"/>
        <v>0</v>
      </c>
      <c r="HV42" s="34">
        <f t="shared" si="1035"/>
        <v>0</v>
      </c>
      <c r="HW42" s="34">
        <f t="shared" si="1035"/>
        <v>0</v>
      </c>
      <c r="HX42" s="34">
        <f t="shared" si="1035"/>
        <v>0</v>
      </c>
      <c r="HY42" s="34">
        <f t="shared" si="1035"/>
        <v>0</v>
      </c>
      <c r="HZ42" s="34">
        <f t="shared" si="1035"/>
        <v>0</v>
      </c>
      <c r="IA42" s="34">
        <f t="shared" si="1035"/>
        <v>0</v>
      </c>
      <c r="IB42" s="34">
        <f t="shared" si="1035"/>
        <v>0</v>
      </c>
      <c r="IC42" s="34">
        <f t="shared" si="1035"/>
        <v>0</v>
      </c>
      <c r="ID42" s="34">
        <f t="shared" si="1035"/>
        <v>0</v>
      </c>
      <c r="IE42" s="34">
        <f t="shared" si="1035"/>
        <v>0</v>
      </c>
      <c r="IF42" s="34">
        <f t="shared" si="1035"/>
        <v>0</v>
      </c>
      <c r="IG42" s="34">
        <f t="shared" si="1035"/>
        <v>0</v>
      </c>
      <c r="IH42" s="34">
        <f t="shared" si="1035"/>
        <v>0</v>
      </c>
      <c r="II42" s="34">
        <f t="shared" si="1035"/>
        <v>0</v>
      </c>
      <c r="IJ42" s="34">
        <f t="shared" si="1035"/>
        <v>0</v>
      </c>
      <c r="IK42" s="34">
        <f t="shared" si="1035"/>
        <v>0</v>
      </c>
      <c r="IL42" s="34">
        <f t="shared" si="1035"/>
        <v>0</v>
      </c>
      <c r="IM42" s="34">
        <f t="shared" si="1035"/>
        <v>0</v>
      </c>
      <c r="IN42" s="34">
        <f t="shared" si="1035"/>
        <v>0</v>
      </c>
      <c r="IO42" s="34">
        <f t="shared" si="1035"/>
        <v>0</v>
      </c>
      <c r="IP42" s="34">
        <f t="shared" si="1035"/>
        <v>0</v>
      </c>
      <c r="IQ42" s="34">
        <f t="shared" si="1035"/>
        <v>0</v>
      </c>
      <c r="IR42" s="34">
        <f t="shared" si="1035"/>
        <v>0</v>
      </c>
      <c r="IS42" s="34">
        <f t="shared" si="1035"/>
        <v>0</v>
      </c>
      <c r="IT42" s="34">
        <f t="shared" si="1035"/>
        <v>0</v>
      </c>
      <c r="IU42" s="34">
        <f t="shared" si="1035"/>
        <v>0</v>
      </c>
      <c r="IV42" s="34">
        <f t="shared" si="1035"/>
        <v>0</v>
      </c>
      <c r="IW42" s="34">
        <f t="shared" si="1035"/>
        <v>0</v>
      </c>
      <c r="IX42" s="34">
        <f t="shared" si="1035"/>
        <v>0</v>
      </c>
      <c r="IY42" s="34">
        <f t="shared" si="1035"/>
        <v>0</v>
      </c>
      <c r="IZ42" s="34">
        <f t="shared" si="1035"/>
        <v>0</v>
      </c>
      <c r="JA42" s="34">
        <f t="shared" si="1035"/>
        <v>0</v>
      </c>
      <c r="JB42" s="34">
        <f t="shared" si="1035"/>
        <v>0</v>
      </c>
      <c r="JC42" s="34">
        <f t="shared" si="1035"/>
        <v>0</v>
      </c>
      <c r="JD42" s="34">
        <f t="shared" si="1035"/>
        <v>0</v>
      </c>
      <c r="JE42" s="34">
        <f t="shared" ref="JE42:KG42" si="1036">JE12</f>
        <v>0</v>
      </c>
      <c r="JF42" s="34">
        <f t="shared" si="1036"/>
        <v>0</v>
      </c>
      <c r="JG42" s="34">
        <f t="shared" si="1036"/>
        <v>0</v>
      </c>
      <c r="JH42" s="34">
        <f t="shared" si="1036"/>
        <v>0</v>
      </c>
      <c r="JI42" s="34">
        <f t="shared" si="1036"/>
        <v>0</v>
      </c>
      <c r="JJ42" s="34">
        <f t="shared" si="1036"/>
        <v>0</v>
      </c>
      <c r="JK42" s="34">
        <f t="shared" si="1036"/>
        <v>0</v>
      </c>
      <c r="JL42" s="34">
        <f t="shared" si="1036"/>
        <v>0</v>
      </c>
      <c r="JM42" s="34">
        <f t="shared" si="1036"/>
        <v>0</v>
      </c>
      <c r="JN42" s="34">
        <f t="shared" si="1036"/>
        <v>0</v>
      </c>
      <c r="JO42" s="34">
        <f t="shared" si="1036"/>
        <v>0</v>
      </c>
      <c r="JP42" s="34">
        <f t="shared" si="1036"/>
        <v>0</v>
      </c>
      <c r="JQ42" s="34">
        <f t="shared" si="1036"/>
        <v>0</v>
      </c>
      <c r="JR42" s="34">
        <f t="shared" si="1036"/>
        <v>0</v>
      </c>
      <c r="JS42" s="34">
        <f t="shared" si="1036"/>
        <v>0</v>
      </c>
      <c r="JT42" s="34">
        <f t="shared" si="1036"/>
        <v>0</v>
      </c>
      <c r="JU42" s="34">
        <f t="shared" si="1036"/>
        <v>0</v>
      </c>
      <c r="JV42" s="34">
        <f t="shared" si="1036"/>
        <v>0</v>
      </c>
      <c r="JW42" s="34">
        <f t="shared" si="1036"/>
        <v>0</v>
      </c>
      <c r="JX42" s="34">
        <f t="shared" si="1036"/>
        <v>0</v>
      </c>
      <c r="JY42" s="34">
        <f t="shared" si="1036"/>
        <v>0</v>
      </c>
      <c r="JZ42" s="34">
        <f t="shared" si="1036"/>
        <v>0</v>
      </c>
      <c r="KA42" s="34">
        <f t="shared" si="1036"/>
        <v>0</v>
      </c>
      <c r="KB42" s="34">
        <f t="shared" si="1036"/>
        <v>0</v>
      </c>
      <c r="KC42" s="34">
        <f t="shared" si="1036"/>
        <v>0</v>
      </c>
      <c r="KD42" s="34">
        <f t="shared" si="1036"/>
        <v>0</v>
      </c>
      <c r="KE42" s="34">
        <f t="shared" si="1036"/>
        <v>0</v>
      </c>
      <c r="KF42" s="34">
        <f t="shared" si="1036"/>
        <v>0</v>
      </c>
      <c r="KG42" s="35">
        <f t="shared" si="1036"/>
        <v>0</v>
      </c>
    </row>
    <row r="43" spans="1:293" s="1" customFormat="1" ht="16" outlineLevel="1" thickBot="1">
      <c r="B43" s="492"/>
      <c r="C43" s="59" t="s">
        <v>713</v>
      </c>
      <c r="D43" s="48">
        <f t="shared" si="930"/>
        <v>1043357.7860912948</v>
      </c>
      <c r="E43" s="36">
        <f>E42</f>
        <v>0</v>
      </c>
      <c r="F43" s="37">
        <f>E43+F42</f>
        <v>0</v>
      </c>
      <c r="G43" s="37">
        <f>F43+G42</f>
        <v>0</v>
      </c>
      <c r="H43" s="37">
        <f t="shared" ref="H43:J43" si="1037">G43+H42</f>
        <v>0</v>
      </c>
      <c r="I43" s="37">
        <f t="shared" si="1037"/>
        <v>0</v>
      </c>
      <c r="J43" s="37">
        <f t="shared" si="1037"/>
        <v>1106</v>
      </c>
      <c r="K43" s="37">
        <f t="shared" ref="K43:M43" si="1038">J43+K42</f>
        <v>2262</v>
      </c>
      <c r="L43" s="37">
        <f t="shared" si="1038"/>
        <v>2262</v>
      </c>
      <c r="M43" s="37">
        <f t="shared" si="1038"/>
        <v>2262</v>
      </c>
      <c r="N43" s="37">
        <f t="shared" ref="N43:P43" si="1039">M43+N42</f>
        <v>3768</v>
      </c>
      <c r="O43" s="37">
        <f t="shared" si="1039"/>
        <v>8173</v>
      </c>
      <c r="P43" s="37">
        <f t="shared" si="1039"/>
        <v>8240</v>
      </c>
      <c r="Q43" s="37">
        <f t="shared" ref="Q43:S43" si="1040">P43+Q42</f>
        <v>8240</v>
      </c>
      <c r="R43" s="37">
        <f t="shared" si="1040"/>
        <v>10021</v>
      </c>
      <c r="S43" s="37">
        <f t="shared" si="1040"/>
        <v>10047</v>
      </c>
      <c r="T43" s="37">
        <f t="shared" ref="T43:V43" si="1041">S43+T42</f>
        <v>14536</v>
      </c>
      <c r="U43" s="37">
        <f t="shared" si="1041"/>
        <v>15802</v>
      </c>
      <c r="V43" s="37">
        <f t="shared" si="1041"/>
        <v>18611</v>
      </c>
      <c r="W43" s="37">
        <f t="shared" ref="W43:Y43" si="1042">V43+W42</f>
        <v>24535</v>
      </c>
      <c r="X43" s="37">
        <f t="shared" si="1042"/>
        <v>26593</v>
      </c>
      <c r="Y43" s="37">
        <f t="shared" si="1042"/>
        <v>60706</v>
      </c>
      <c r="Z43" s="37">
        <f t="shared" ref="Z43:AB43" si="1043">Y43+Z42</f>
        <v>60706</v>
      </c>
      <c r="AA43" s="37">
        <f t="shared" si="1043"/>
        <v>89890</v>
      </c>
      <c r="AB43" s="37">
        <f t="shared" si="1043"/>
        <v>89890</v>
      </c>
      <c r="AC43" s="37">
        <f t="shared" ref="AC43:AE43" si="1044">AB43+AC42</f>
        <v>91418</v>
      </c>
      <c r="AD43" s="37">
        <f t="shared" si="1044"/>
        <v>131148</v>
      </c>
      <c r="AE43" s="37">
        <f t="shared" si="1044"/>
        <v>134156</v>
      </c>
      <c r="AF43" s="37">
        <f t="shared" ref="AF43:AH43" si="1045">AE43+AF42</f>
        <v>135924</v>
      </c>
      <c r="AG43" s="37">
        <f t="shared" si="1045"/>
        <v>135924</v>
      </c>
      <c r="AH43" s="37">
        <f t="shared" si="1045"/>
        <v>137874</v>
      </c>
      <c r="AI43" s="37">
        <f t="shared" ref="AI43:AK43" si="1046">AH43+AI42</f>
        <v>164420</v>
      </c>
      <c r="AJ43" s="37">
        <f t="shared" si="1046"/>
        <v>236442</v>
      </c>
      <c r="AK43" s="37">
        <f t="shared" si="1046"/>
        <v>250004</v>
      </c>
      <c r="AL43" s="37">
        <f t="shared" ref="AL43:AN43" si="1047">AK43+AL42</f>
        <v>292710</v>
      </c>
      <c r="AM43" s="37">
        <f t="shared" si="1047"/>
        <v>292710</v>
      </c>
      <c r="AN43" s="37">
        <f t="shared" si="1047"/>
        <v>326426</v>
      </c>
      <c r="AO43" s="37">
        <f t="shared" ref="AO43:AQ43" si="1048">AN43+AO42</f>
        <v>435147</v>
      </c>
      <c r="AP43" s="37">
        <f t="shared" si="1048"/>
        <v>435147</v>
      </c>
      <c r="AQ43" s="37">
        <f t="shared" si="1048"/>
        <v>435372</v>
      </c>
      <c r="AR43" s="37">
        <f t="shared" ref="AR43:AT43" si="1049">AQ43+AR42</f>
        <v>484759</v>
      </c>
      <c r="AS43" s="37">
        <f t="shared" si="1049"/>
        <v>494224</v>
      </c>
      <c r="AT43" s="37">
        <f t="shared" si="1049"/>
        <v>510848</v>
      </c>
      <c r="AU43" s="37">
        <f t="shared" ref="AU43:AW43" si="1050">AT43+AU42</f>
        <v>555152</v>
      </c>
      <c r="AV43" s="37">
        <f t="shared" si="1050"/>
        <v>602073</v>
      </c>
      <c r="AW43" s="37">
        <f t="shared" si="1050"/>
        <v>606045</v>
      </c>
      <c r="AX43" s="37">
        <f t="shared" ref="AX43:AZ43" si="1051">AW43+AX42</f>
        <v>626045</v>
      </c>
      <c r="AY43" s="37">
        <f t="shared" si="1051"/>
        <v>646124</v>
      </c>
      <c r="AZ43" s="37">
        <f t="shared" si="1051"/>
        <v>734871</v>
      </c>
      <c r="BA43" s="37">
        <f t="shared" ref="BA43:BC43" si="1052">AZ43+BA42</f>
        <v>750170</v>
      </c>
      <c r="BB43" s="37">
        <f t="shared" si="1052"/>
        <v>761168</v>
      </c>
      <c r="BC43" s="37">
        <f t="shared" si="1052"/>
        <v>783356.52455696207</v>
      </c>
      <c r="BD43" s="37">
        <f t="shared" ref="BD43:BF43" si="1053">BC43+BD42</f>
        <v>783461.97911392408</v>
      </c>
      <c r="BE43" s="37">
        <f t="shared" si="1053"/>
        <v>833230.95265822788</v>
      </c>
      <c r="BF43" s="37">
        <f t="shared" si="1053"/>
        <v>833346.92620253167</v>
      </c>
      <c r="BG43" s="37">
        <f t="shared" ref="BG43:BI43" si="1054">BF43+BG42</f>
        <v>881775.89974683546</v>
      </c>
      <c r="BH43" s="37">
        <f t="shared" si="1054"/>
        <v>930907.56969645759</v>
      </c>
      <c r="BI43" s="37">
        <f t="shared" si="1054"/>
        <v>979936.48964607972</v>
      </c>
      <c r="BJ43" s="37">
        <f t="shared" ref="BJ43:BL43" si="1055">BI43+BJ42</f>
        <v>983594.77959570184</v>
      </c>
      <c r="BK43" s="37">
        <f t="shared" si="1055"/>
        <v>983701.72954532399</v>
      </c>
      <c r="BL43" s="37">
        <f t="shared" si="1055"/>
        <v>1027186.2094949462</v>
      </c>
      <c r="BM43" s="37">
        <f t="shared" ref="BM43:BO43" si="1056">BL43+BM42</f>
        <v>1027293.1594445683</v>
      </c>
      <c r="BN43" s="37">
        <f t="shared" si="1056"/>
        <v>1027400.0606110689</v>
      </c>
      <c r="BO43" s="37">
        <f t="shared" si="1056"/>
        <v>1028520.5917775694</v>
      </c>
      <c r="BP43" s="207">
        <f t="shared" ref="BP43:BR43" si="1057">BO43+BP42</f>
        <v>1043357.7860912948</v>
      </c>
      <c r="BQ43" s="37">
        <f t="shared" si="1057"/>
        <v>1043357.7860912948</v>
      </c>
      <c r="BR43" s="37">
        <f t="shared" si="1057"/>
        <v>1043357.7860912948</v>
      </c>
      <c r="BS43" s="37">
        <f t="shared" ref="BS43:BU43" si="1058">BR43+BS42</f>
        <v>1043357.7860912948</v>
      </c>
      <c r="BT43" s="37">
        <f t="shared" si="1058"/>
        <v>1043357.7860912948</v>
      </c>
      <c r="BU43" s="207">
        <f t="shared" si="1058"/>
        <v>1043357.7860912948</v>
      </c>
      <c r="BV43" s="37">
        <f t="shared" ref="BV43:BX43" si="1059">BU43+BV42</f>
        <v>1043357.7860912948</v>
      </c>
      <c r="BW43" s="37">
        <f t="shared" si="1059"/>
        <v>1043357.7860912948</v>
      </c>
      <c r="BX43" s="37">
        <f t="shared" si="1059"/>
        <v>1043357.7860912948</v>
      </c>
      <c r="BY43" s="37">
        <f t="shared" ref="BY43:CA43" si="1060">BX43+BY42</f>
        <v>1043357.7860912948</v>
      </c>
      <c r="BZ43" s="37">
        <f t="shared" si="1060"/>
        <v>1043357.7860912948</v>
      </c>
      <c r="CA43" s="37">
        <f t="shared" si="1060"/>
        <v>1043357.7860912948</v>
      </c>
      <c r="CB43" s="37">
        <f t="shared" ref="CB43:CD43" si="1061">CA43+CB42</f>
        <v>1043357.7860912948</v>
      </c>
      <c r="CC43" s="37">
        <f t="shared" si="1061"/>
        <v>1043357.7860912948</v>
      </c>
      <c r="CD43" s="37">
        <f t="shared" si="1061"/>
        <v>1043357.7860912948</v>
      </c>
      <c r="CE43" s="37">
        <f t="shared" ref="CE43:CG43" si="1062">CD43+CE42</f>
        <v>1043357.7860912948</v>
      </c>
      <c r="CF43" s="37">
        <f t="shared" si="1062"/>
        <v>1043357.7860912948</v>
      </c>
      <c r="CG43" s="37">
        <f t="shared" si="1062"/>
        <v>1043357.7860912948</v>
      </c>
      <c r="CH43" s="37">
        <f t="shared" ref="CH43:CJ43" si="1063">CG43+CH42</f>
        <v>1043357.7860912948</v>
      </c>
      <c r="CI43" s="37">
        <f t="shared" si="1063"/>
        <v>1043357.7860912948</v>
      </c>
      <c r="CJ43" s="37">
        <f t="shared" si="1063"/>
        <v>1043357.7860912948</v>
      </c>
      <c r="CK43" s="37">
        <f t="shared" ref="CK43:CM43" si="1064">CJ43+CK42</f>
        <v>1043357.7860912948</v>
      </c>
      <c r="CL43" s="37">
        <f t="shared" si="1064"/>
        <v>1043357.7860912948</v>
      </c>
      <c r="CM43" s="37">
        <f t="shared" si="1064"/>
        <v>1043357.7860912948</v>
      </c>
      <c r="CN43" s="37">
        <f t="shared" ref="CN43:CP43" si="1065">CM43+CN42</f>
        <v>1043357.7860912948</v>
      </c>
      <c r="CO43" s="37">
        <f t="shared" si="1065"/>
        <v>1043357.7860912948</v>
      </c>
      <c r="CP43" s="37">
        <f t="shared" si="1065"/>
        <v>1043357.7860912948</v>
      </c>
      <c r="CQ43" s="37">
        <f t="shared" ref="CQ43:CS43" si="1066">CP43+CQ42</f>
        <v>1043357.7860912948</v>
      </c>
      <c r="CR43" s="37">
        <f t="shared" si="1066"/>
        <v>1043357.7860912948</v>
      </c>
      <c r="CS43" s="37">
        <f t="shared" si="1066"/>
        <v>1043357.7860912948</v>
      </c>
      <c r="CT43" s="37">
        <f t="shared" ref="CT43:CV43" si="1067">CS43+CT42</f>
        <v>1043357.7860912948</v>
      </c>
      <c r="CU43" s="37">
        <f t="shared" si="1067"/>
        <v>1043357.7860912948</v>
      </c>
      <c r="CV43" s="37">
        <f t="shared" si="1067"/>
        <v>1043357.7860912948</v>
      </c>
      <c r="CW43" s="37">
        <f t="shared" ref="CW43:CY43" si="1068">CV43+CW42</f>
        <v>1043357.7860912948</v>
      </c>
      <c r="CX43" s="37">
        <f t="shared" si="1068"/>
        <v>1043357.7860912948</v>
      </c>
      <c r="CY43" s="37">
        <f t="shared" si="1068"/>
        <v>1043357.7860912948</v>
      </c>
      <c r="CZ43" s="37">
        <f t="shared" ref="CZ43:DB43" si="1069">CY43+CZ42</f>
        <v>1043357.7860912948</v>
      </c>
      <c r="DA43" s="37">
        <f t="shared" si="1069"/>
        <v>1043357.7860912948</v>
      </c>
      <c r="DB43" s="37">
        <f t="shared" si="1069"/>
        <v>1043357.7860912948</v>
      </c>
      <c r="DC43" s="37">
        <f t="shared" ref="DC43:DE43" si="1070">DB43+DC42</f>
        <v>1043357.7860912948</v>
      </c>
      <c r="DD43" s="37">
        <f t="shared" si="1070"/>
        <v>1043357.7860912948</v>
      </c>
      <c r="DE43" s="37">
        <f t="shared" si="1070"/>
        <v>1043357.7860912948</v>
      </c>
      <c r="DF43" s="37">
        <f t="shared" ref="DF43:DH43" si="1071">DE43+DF42</f>
        <v>1043357.7860912948</v>
      </c>
      <c r="DG43" s="37">
        <f t="shared" si="1071"/>
        <v>1043357.7860912948</v>
      </c>
      <c r="DH43" s="37">
        <f t="shared" si="1071"/>
        <v>1043357.7860912948</v>
      </c>
      <c r="DI43" s="37">
        <f t="shared" ref="DI43:DK43" si="1072">DH43+DI42</f>
        <v>1043357.7860912948</v>
      </c>
      <c r="DJ43" s="37">
        <f t="shared" si="1072"/>
        <v>1043357.7860912948</v>
      </c>
      <c r="DK43" s="37">
        <f t="shared" si="1072"/>
        <v>1043357.7860912948</v>
      </c>
      <c r="DL43" s="37">
        <f t="shared" ref="DL43:DN43" si="1073">DK43+DL42</f>
        <v>1043357.7860912948</v>
      </c>
      <c r="DM43" s="37">
        <f t="shared" si="1073"/>
        <v>1043357.7860912948</v>
      </c>
      <c r="DN43" s="37">
        <f t="shared" si="1073"/>
        <v>1043357.7860912948</v>
      </c>
      <c r="DO43" s="37">
        <f t="shared" ref="DO43:DQ43" si="1074">DN43+DO42</f>
        <v>1043357.7860912948</v>
      </c>
      <c r="DP43" s="37">
        <f t="shared" si="1074"/>
        <v>1043357.7860912948</v>
      </c>
      <c r="DQ43" s="37">
        <f t="shared" si="1074"/>
        <v>1043357.7860912948</v>
      </c>
      <c r="DR43" s="37">
        <f t="shared" ref="DR43:DT43" si="1075">DQ43+DR42</f>
        <v>1043357.7860912948</v>
      </c>
      <c r="DS43" s="37">
        <f t="shared" si="1075"/>
        <v>1043357.7860912948</v>
      </c>
      <c r="DT43" s="37">
        <f t="shared" si="1075"/>
        <v>1043357.7860912948</v>
      </c>
      <c r="DU43" s="37">
        <f t="shared" ref="DU43:DW43" si="1076">DT43+DU42</f>
        <v>1043357.7860912948</v>
      </c>
      <c r="DV43" s="37">
        <f t="shared" si="1076"/>
        <v>1043357.7860912948</v>
      </c>
      <c r="DW43" s="37">
        <f t="shared" si="1076"/>
        <v>1043357.7860912948</v>
      </c>
      <c r="DX43" s="37">
        <f t="shared" ref="DX43:DZ43" si="1077">DW43+DX42</f>
        <v>1043357.7860912948</v>
      </c>
      <c r="DY43" s="37">
        <f t="shared" si="1077"/>
        <v>1043357.7860912948</v>
      </c>
      <c r="DZ43" s="37">
        <f t="shared" si="1077"/>
        <v>1043357.7860912948</v>
      </c>
      <c r="EA43" s="37">
        <f t="shared" ref="EA43:EC43" si="1078">DZ43+EA42</f>
        <v>1043357.7860912948</v>
      </c>
      <c r="EB43" s="37">
        <f t="shared" si="1078"/>
        <v>1043357.7860912948</v>
      </c>
      <c r="EC43" s="37">
        <f t="shared" si="1078"/>
        <v>1043357.7860912948</v>
      </c>
      <c r="ED43" s="37">
        <f t="shared" ref="ED43:EF43" si="1079">EC43+ED42</f>
        <v>1043357.7860912948</v>
      </c>
      <c r="EE43" s="37">
        <f t="shared" si="1079"/>
        <v>1043357.7860912948</v>
      </c>
      <c r="EF43" s="37">
        <f t="shared" si="1079"/>
        <v>1043357.7860912948</v>
      </c>
      <c r="EG43" s="37">
        <f t="shared" ref="EG43:EI43" si="1080">EF43+EG42</f>
        <v>1043357.7860912948</v>
      </c>
      <c r="EH43" s="37">
        <f t="shared" si="1080"/>
        <v>1043357.7860912948</v>
      </c>
      <c r="EI43" s="37">
        <f t="shared" si="1080"/>
        <v>1043357.7860912948</v>
      </c>
      <c r="EJ43" s="37">
        <f t="shared" ref="EJ43:EL43" si="1081">EI43+EJ42</f>
        <v>1043357.7860912948</v>
      </c>
      <c r="EK43" s="37">
        <f t="shared" si="1081"/>
        <v>1043357.7860912948</v>
      </c>
      <c r="EL43" s="37">
        <f t="shared" si="1081"/>
        <v>1043357.7860912948</v>
      </c>
      <c r="EM43" s="37">
        <f t="shared" ref="EM43:EO43" si="1082">EL43+EM42</f>
        <v>1043357.7860912948</v>
      </c>
      <c r="EN43" s="37">
        <f t="shared" si="1082"/>
        <v>1043357.7860912948</v>
      </c>
      <c r="EO43" s="37">
        <f t="shared" si="1082"/>
        <v>1043357.7860912948</v>
      </c>
      <c r="EP43" s="37">
        <f t="shared" ref="EP43:ER43" si="1083">EO43+EP42</f>
        <v>1043357.7860912948</v>
      </c>
      <c r="EQ43" s="37">
        <f t="shared" si="1083"/>
        <v>1043357.7860912948</v>
      </c>
      <c r="ER43" s="37">
        <f t="shared" si="1083"/>
        <v>1043357.7860912948</v>
      </c>
      <c r="ES43" s="37">
        <f t="shared" ref="ES43:EU43" si="1084">ER43+ES42</f>
        <v>1043357.7860912948</v>
      </c>
      <c r="ET43" s="37">
        <f t="shared" si="1084"/>
        <v>1043357.7860912948</v>
      </c>
      <c r="EU43" s="37">
        <f t="shared" si="1084"/>
        <v>1043357.7860912948</v>
      </c>
      <c r="EV43" s="37">
        <f t="shared" ref="EV43:EX43" si="1085">EU43+EV42</f>
        <v>1043357.7860912948</v>
      </c>
      <c r="EW43" s="37">
        <f t="shared" si="1085"/>
        <v>1043357.7860912948</v>
      </c>
      <c r="EX43" s="37">
        <f t="shared" si="1085"/>
        <v>1043357.7860912948</v>
      </c>
      <c r="EY43" s="37">
        <f t="shared" ref="EY43:FA43" si="1086">EX43+EY42</f>
        <v>1043357.7860912948</v>
      </c>
      <c r="EZ43" s="37">
        <f t="shared" si="1086"/>
        <v>1043357.7860912948</v>
      </c>
      <c r="FA43" s="37">
        <f t="shared" si="1086"/>
        <v>1043357.7860912948</v>
      </c>
      <c r="FB43" s="37">
        <f t="shared" ref="FB43:FD43" si="1087">FA43+FB42</f>
        <v>1043357.7860912948</v>
      </c>
      <c r="FC43" s="37">
        <f t="shared" si="1087"/>
        <v>1043357.7860912948</v>
      </c>
      <c r="FD43" s="37">
        <f t="shared" si="1087"/>
        <v>1043357.7860912948</v>
      </c>
      <c r="FE43" s="37">
        <f t="shared" ref="FE43:FG43" si="1088">FD43+FE42</f>
        <v>1043357.7860912948</v>
      </c>
      <c r="FF43" s="37">
        <f t="shared" si="1088"/>
        <v>1043357.7860912948</v>
      </c>
      <c r="FG43" s="37">
        <f t="shared" si="1088"/>
        <v>1043357.7860912948</v>
      </c>
      <c r="FH43" s="37">
        <f t="shared" ref="FH43:FJ43" si="1089">FG43+FH42</f>
        <v>1043357.7860912948</v>
      </c>
      <c r="FI43" s="37">
        <f t="shared" si="1089"/>
        <v>1043357.7860912948</v>
      </c>
      <c r="FJ43" s="37">
        <f t="shared" si="1089"/>
        <v>1043357.7860912948</v>
      </c>
      <c r="FK43" s="37">
        <f t="shared" ref="FK43:FM43" si="1090">FJ43+FK42</f>
        <v>1043357.7860912948</v>
      </c>
      <c r="FL43" s="37">
        <f t="shared" si="1090"/>
        <v>1043357.7860912948</v>
      </c>
      <c r="FM43" s="37">
        <f t="shared" si="1090"/>
        <v>1043357.7860912948</v>
      </c>
      <c r="FN43" s="37">
        <f t="shared" ref="FN43:FP43" si="1091">FM43+FN42</f>
        <v>1043357.7860912948</v>
      </c>
      <c r="FO43" s="37">
        <f t="shared" si="1091"/>
        <v>1043357.7860912948</v>
      </c>
      <c r="FP43" s="37">
        <f t="shared" si="1091"/>
        <v>1043357.7860912948</v>
      </c>
      <c r="FQ43" s="37">
        <f t="shared" ref="FQ43:FS43" si="1092">FP43+FQ42</f>
        <v>1043357.7860912948</v>
      </c>
      <c r="FR43" s="37">
        <f t="shared" si="1092"/>
        <v>1043357.7860912948</v>
      </c>
      <c r="FS43" s="37">
        <f t="shared" si="1092"/>
        <v>1043357.7860912948</v>
      </c>
      <c r="FT43" s="37">
        <f t="shared" ref="FT43:FV43" si="1093">FS43+FT42</f>
        <v>1043357.7860912948</v>
      </c>
      <c r="FU43" s="37">
        <f t="shared" si="1093"/>
        <v>1043357.7860912948</v>
      </c>
      <c r="FV43" s="37">
        <f t="shared" si="1093"/>
        <v>1043357.7860912948</v>
      </c>
      <c r="FW43" s="37">
        <f t="shared" ref="FW43:FY43" si="1094">FV43+FW42</f>
        <v>1043357.7860912948</v>
      </c>
      <c r="FX43" s="37">
        <f t="shared" si="1094"/>
        <v>1043357.7860912948</v>
      </c>
      <c r="FY43" s="37">
        <f t="shared" si="1094"/>
        <v>1043357.7860912948</v>
      </c>
      <c r="FZ43" s="37">
        <f t="shared" ref="FZ43:GB43" si="1095">FY43+FZ42</f>
        <v>1043357.7860912948</v>
      </c>
      <c r="GA43" s="37">
        <f t="shared" si="1095"/>
        <v>1043357.7860912948</v>
      </c>
      <c r="GB43" s="37">
        <f t="shared" si="1095"/>
        <v>1043357.7860912948</v>
      </c>
      <c r="GC43" s="37">
        <f t="shared" ref="GC43:GE43" si="1096">GB43+GC42</f>
        <v>1043357.7860912948</v>
      </c>
      <c r="GD43" s="37">
        <f t="shared" si="1096"/>
        <v>1043357.7860912948</v>
      </c>
      <c r="GE43" s="37">
        <f t="shared" si="1096"/>
        <v>1043357.7860912948</v>
      </c>
      <c r="GF43" s="37">
        <f t="shared" ref="GF43:GH43" si="1097">GE43+GF42</f>
        <v>1043357.7860912948</v>
      </c>
      <c r="GG43" s="37">
        <f t="shared" si="1097"/>
        <v>1043357.7860912948</v>
      </c>
      <c r="GH43" s="37">
        <f t="shared" si="1097"/>
        <v>1043357.7860912948</v>
      </c>
      <c r="GI43" s="37">
        <f t="shared" ref="GI43:GK43" si="1098">GH43+GI42</f>
        <v>1043357.7860912948</v>
      </c>
      <c r="GJ43" s="37">
        <f t="shared" si="1098"/>
        <v>1043357.7860912948</v>
      </c>
      <c r="GK43" s="37">
        <f t="shared" si="1098"/>
        <v>1043357.7860912948</v>
      </c>
      <c r="GL43" s="37">
        <f t="shared" ref="GL43:GN43" si="1099">GK43+GL42</f>
        <v>1043357.7860912948</v>
      </c>
      <c r="GM43" s="37">
        <f t="shared" si="1099"/>
        <v>1043357.7860912948</v>
      </c>
      <c r="GN43" s="37">
        <f t="shared" si="1099"/>
        <v>1043357.7860912948</v>
      </c>
      <c r="GO43" s="37">
        <f t="shared" ref="GO43:GQ43" si="1100">GN43+GO42</f>
        <v>1043357.7860912948</v>
      </c>
      <c r="GP43" s="37">
        <f t="shared" si="1100"/>
        <v>1043357.7860912948</v>
      </c>
      <c r="GQ43" s="37">
        <f t="shared" si="1100"/>
        <v>1043357.7860912948</v>
      </c>
      <c r="GR43" s="37">
        <f t="shared" ref="GR43:GT43" si="1101">GQ43+GR42</f>
        <v>1043357.7860912948</v>
      </c>
      <c r="GS43" s="37">
        <f t="shared" si="1101"/>
        <v>1043357.7860912948</v>
      </c>
      <c r="GT43" s="37">
        <f t="shared" si="1101"/>
        <v>1043357.7860912948</v>
      </c>
      <c r="GU43" s="37">
        <f t="shared" ref="GU43:GW43" si="1102">GT43+GU42</f>
        <v>1043357.7860912948</v>
      </c>
      <c r="GV43" s="37">
        <f t="shared" si="1102"/>
        <v>1043357.7860912948</v>
      </c>
      <c r="GW43" s="37">
        <f t="shared" si="1102"/>
        <v>1043357.7860912948</v>
      </c>
      <c r="GX43" s="37">
        <f t="shared" ref="GX43:GZ43" si="1103">GW43+GX42</f>
        <v>1043357.7860912948</v>
      </c>
      <c r="GY43" s="37">
        <f t="shared" si="1103"/>
        <v>1043357.7860912948</v>
      </c>
      <c r="GZ43" s="37">
        <f t="shared" si="1103"/>
        <v>1043357.7860912948</v>
      </c>
      <c r="HA43" s="37">
        <f t="shared" ref="HA43:HC43" si="1104">GZ43+HA42</f>
        <v>1043357.7860912948</v>
      </c>
      <c r="HB43" s="37">
        <f t="shared" si="1104"/>
        <v>1043357.7860912948</v>
      </c>
      <c r="HC43" s="37">
        <f t="shared" si="1104"/>
        <v>1043357.7860912948</v>
      </c>
      <c r="HD43" s="37">
        <f t="shared" ref="HD43:HF43" si="1105">HC43+HD42</f>
        <v>1043357.7860912948</v>
      </c>
      <c r="HE43" s="37">
        <f t="shared" si="1105"/>
        <v>1043357.7860912948</v>
      </c>
      <c r="HF43" s="37">
        <f t="shared" si="1105"/>
        <v>1043357.7860912948</v>
      </c>
      <c r="HG43" s="37">
        <f t="shared" ref="HG43:HI43" si="1106">HF43+HG42</f>
        <v>1043357.7860912948</v>
      </c>
      <c r="HH43" s="37">
        <f t="shared" si="1106"/>
        <v>1043357.7860912948</v>
      </c>
      <c r="HI43" s="37">
        <f t="shared" si="1106"/>
        <v>1043357.7860912948</v>
      </c>
      <c r="HJ43" s="37">
        <f t="shared" ref="HJ43:HL43" si="1107">HI43+HJ42</f>
        <v>1043357.7860912948</v>
      </c>
      <c r="HK43" s="37">
        <f t="shared" si="1107"/>
        <v>1043357.7860912948</v>
      </c>
      <c r="HL43" s="37">
        <f t="shared" si="1107"/>
        <v>1043357.7860912948</v>
      </c>
      <c r="HM43" s="37">
        <f t="shared" ref="HM43:HO43" si="1108">HL43+HM42</f>
        <v>1043357.7860912948</v>
      </c>
      <c r="HN43" s="37">
        <f t="shared" si="1108"/>
        <v>1043357.7860912948</v>
      </c>
      <c r="HO43" s="37">
        <f t="shared" si="1108"/>
        <v>1043357.7860912948</v>
      </c>
      <c r="HP43" s="37">
        <f t="shared" ref="HP43:HR43" si="1109">HO43+HP42</f>
        <v>1043357.7860912948</v>
      </c>
      <c r="HQ43" s="37">
        <f t="shared" si="1109"/>
        <v>1043357.7860912948</v>
      </c>
      <c r="HR43" s="37">
        <f t="shared" si="1109"/>
        <v>1043357.7860912948</v>
      </c>
      <c r="HS43" s="37">
        <f t="shared" ref="HS43:HU43" si="1110">HR43+HS42</f>
        <v>1043357.7860912948</v>
      </c>
      <c r="HT43" s="37">
        <f t="shared" si="1110"/>
        <v>1043357.7860912948</v>
      </c>
      <c r="HU43" s="37">
        <f t="shared" si="1110"/>
        <v>1043357.7860912948</v>
      </c>
      <c r="HV43" s="37">
        <f t="shared" ref="HV43:HX43" si="1111">HU43+HV42</f>
        <v>1043357.7860912948</v>
      </c>
      <c r="HW43" s="37">
        <f t="shared" si="1111"/>
        <v>1043357.7860912948</v>
      </c>
      <c r="HX43" s="37">
        <f t="shared" si="1111"/>
        <v>1043357.7860912948</v>
      </c>
      <c r="HY43" s="37">
        <f t="shared" ref="HY43:IA43" si="1112">HX43+HY42</f>
        <v>1043357.7860912948</v>
      </c>
      <c r="HZ43" s="37">
        <f t="shared" si="1112"/>
        <v>1043357.7860912948</v>
      </c>
      <c r="IA43" s="37">
        <f t="shared" si="1112"/>
        <v>1043357.7860912948</v>
      </c>
      <c r="IB43" s="37">
        <f t="shared" ref="IB43:ID43" si="1113">IA43+IB42</f>
        <v>1043357.7860912948</v>
      </c>
      <c r="IC43" s="37">
        <f t="shared" si="1113"/>
        <v>1043357.7860912948</v>
      </c>
      <c r="ID43" s="37">
        <f t="shared" si="1113"/>
        <v>1043357.7860912948</v>
      </c>
      <c r="IE43" s="37">
        <f t="shared" ref="IE43:IG43" si="1114">ID43+IE42</f>
        <v>1043357.7860912948</v>
      </c>
      <c r="IF43" s="37">
        <f t="shared" si="1114"/>
        <v>1043357.7860912948</v>
      </c>
      <c r="IG43" s="37">
        <f t="shared" si="1114"/>
        <v>1043357.7860912948</v>
      </c>
      <c r="IH43" s="37">
        <f t="shared" ref="IH43:IJ43" si="1115">IG43+IH42</f>
        <v>1043357.7860912948</v>
      </c>
      <c r="II43" s="37">
        <f t="shared" si="1115"/>
        <v>1043357.7860912948</v>
      </c>
      <c r="IJ43" s="37">
        <f t="shared" si="1115"/>
        <v>1043357.7860912948</v>
      </c>
      <c r="IK43" s="37">
        <f t="shared" ref="IK43:IM43" si="1116">IJ43+IK42</f>
        <v>1043357.7860912948</v>
      </c>
      <c r="IL43" s="37">
        <f t="shared" si="1116"/>
        <v>1043357.7860912948</v>
      </c>
      <c r="IM43" s="37">
        <f t="shared" si="1116"/>
        <v>1043357.7860912948</v>
      </c>
      <c r="IN43" s="37">
        <f t="shared" ref="IN43:IP43" si="1117">IM43+IN42</f>
        <v>1043357.7860912948</v>
      </c>
      <c r="IO43" s="37">
        <f t="shared" si="1117"/>
        <v>1043357.7860912948</v>
      </c>
      <c r="IP43" s="37">
        <f t="shared" si="1117"/>
        <v>1043357.7860912948</v>
      </c>
      <c r="IQ43" s="37">
        <f t="shared" ref="IQ43:IS43" si="1118">IP43+IQ42</f>
        <v>1043357.7860912948</v>
      </c>
      <c r="IR43" s="37">
        <f t="shared" si="1118"/>
        <v>1043357.7860912948</v>
      </c>
      <c r="IS43" s="37">
        <f t="shared" si="1118"/>
        <v>1043357.7860912948</v>
      </c>
      <c r="IT43" s="37">
        <f t="shared" ref="IT43:IV43" si="1119">IS43+IT42</f>
        <v>1043357.7860912948</v>
      </c>
      <c r="IU43" s="37">
        <f t="shared" si="1119"/>
        <v>1043357.7860912948</v>
      </c>
      <c r="IV43" s="37">
        <f t="shared" si="1119"/>
        <v>1043357.7860912948</v>
      </c>
      <c r="IW43" s="37">
        <f t="shared" ref="IW43:IY43" si="1120">IV43+IW42</f>
        <v>1043357.7860912948</v>
      </c>
      <c r="IX43" s="37">
        <f t="shared" si="1120"/>
        <v>1043357.7860912948</v>
      </c>
      <c r="IY43" s="37">
        <f t="shared" si="1120"/>
        <v>1043357.7860912948</v>
      </c>
      <c r="IZ43" s="37">
        <f t="shared" ref="IZ43:JB43" si="1121">IY43+IZ42</f>
        <v>1043357.7860912948</v>
      </c>
      <c r="JA43" s="37">
        <f t="shared" si="1121"/>
        <v>1043357.7860912948</v>
      </c>
      <c r="JB43" s="37">
        <f t="shared" si="1121"/>
        <v>1043357.7860912948</v>
      </c>
      <c r="JC43" s="37">
        <f t="shared" ref="JC43:JE43" si="1122">JB43+JC42</f>
        <v>1043357.7860912948</v>
      </c>
      <c r="JD43" s="37">
        <f t="shared" si="1122"/>
        <v>1043357.7860912948</v>
      </c>
      <c r="JE43" s="37">
        <f t="shared" si="1122"/>
        <v>1043357.7860912948</v>
      </c>
      <c r="JF43" s="37">
        <f t="shared" ref="JF43:JH43" si="1123">JE43+JF42</f>
        <v>1043357.7860912948</v>
      </c>
      <c r="JG43" s="37">
        <f t="shared" si="1123"/>
        <v>1043357.7860912948</v>
      </c>
      <c r="JH43" s="37">
        <f t="shared" si="1123"/>
        <v>1043357.7860912948</v>
      </c>
      <c r="JI43" s="37">
        <f t="shared" ref="JI43:JK43" si="1124">JH43+JI42</f>
        <v>1043357.7860912948</v>
      </c>
      <c r="JJ43" s="37">
        <f t="shared" si="1124"/>
        <v>1043357.7860912948</v>
      </c>
      <c r="JK43" s="37">
        <f t="shared" si="1124"/>
        <v>1043357.7860912948</v>
      </c>
      <c r="JL43" s="37">
        <f t="shared" ref="JL43:JN43" si="1125">JK43+JL42</f>
        <v>1043357.7860912948</v>
      </c>
      <c r="JM43" s="37">
        <f t="shared" si="1125"/>
        <v>1043357.7860912948</v>
      </c>
      <c r="JN43" s="37">
        <f t="shared" si="1125"/>
        <v>1043357.7860912948</v>
      </c>
      <c r="JO43" s="37">
        <f t="shared" ref="JO43:JQ43" si="1126">JN43+JO42</f>
        <v>1043357.7860912948</v>
      </c>
      <c r="JP43" s="37">
        <f t="shared" si="1126"/>
        <v>1043357.7860912948</v>
      </c>
      <c r="JQ43" s="37">
        <f t="shared" si="1126"/>
        <v>1043357.7860912948</v>
      </c>
      <c r="JR43" s="37">
        <f t="shared" ref="JR43:JT43" si="1127">JQ43+JR42</f>
        <v>1043357.7860912948</v>
      </c>
      <c r="JS43" s="37">
        <f t="shared" si="1127"/>
        <v>1043357.7860912948</v>
      </c>
      <c r="JT43" s="37">
        <f t="shared" si="1127"/>
        <v>1043357.7860912948</v>
      </c>
      <c r="JU43" s="37">
        <f t="shared" ref="JU43:JW43" si="1128">JT43+JU42</f>
        <v>1043357.7860912948</v>
      </c>
      <c r="JV43" s="37">
        <f t="shared" si="1128"/>
        <v>1043357.7860912948</v>
      </c>
      <c r="JW43" s="37">
        <f t="shared" si="1128"/>
        <v>1043357.7860912948</v>
      </c>
      <c r="JX43" s="37">
        <f t="shared" ref="JX43:JZ43" si="1129">JW43+JX42</f>
        <v>1043357.7860912948</v>
      </c>
      <c r="JY43" s="37">
        <f t="shared" si="1129"/>
        <v>1043357.7860912948</v>
      </c>
      <c r="JZ43" s="37">
        <f t="shared" si="1129"/>
        <v>1043357.7860912948</v>
      </c>
      <c r="KA43" s="37">
        <f t="shared" ref="KA43:KC43" si="1130">JZ43+KA42</f>
        <v>1043357.7860912948</v>
      </c>
      <c r="KB43" s="37">
        <f t="shared" si="1130"/>
        <v>1043357.7860912948</v>
      </c>
      <c r="KC43" s="37">
        <f t="shared" si="1130"/>
        <v>1043357.7860912948</v>
      </c>
      <c r="KD43" s="37">
        <f t="shared" ref="KD43:KF43" si="1131">KC43+KD42</f>
        <v>1043357.7860912948</v>
      </c>
      <c r="KE43" s="37">
        <f t="shared" si="1131"/>
        <v>1043357.7860912948</v>
      </c>
      <c r="KF43" s="37">
        <f t="shared" si="1131"/>
        <v>1043357.7860912948</v>
      </c>
      <c r="KG43" s="38">
        <f t="shared" ref="KG43" si="1132">KF43+KG42</f>
        <v>1043357.7860912948</v>
      </c>
    </row>
    <row r="44" spans="1:293" s="1" customFormat="1" outlineLevel="1">
      <c r="B44" s="477" t="s">
        <v>717</v>
      </c>
      <c r="C44" s="60" t="s">
        <v>712</v>
      </c>
      <c r="D44" s="61">
        <f t="shared" si="930"/>
        <v>-731.19431372549116</v>
      </c>
      <c r="E44" s="33">
        <f t="shared" ref="E44:H44" si="1133">E40-E42</f>
        <v>0</v>
      </c>
      <c r="F44" s="34">
        <f t="shared" si="1133"/>
        <v>0</v>
      </c>
      <c r="G44" s="34">
        <f t="shared" si="1133"/>
        <v>0</v>
      </c>
      <c r="H44" s="34">
        <f t="shared" si="1133"/>
        <v>0</v>
      </c>
      <c r="I44" s="34">
        <f t="shared" ref="I44:BT44" si="1134">I40-I42</f>
        <v>0</v>
      </c>
      <c r="J44" s="34">
        <f t="shared" si="1134"/>
        <v>-1106</v>
      </c>
      <c r="K44" s="34">
        <f t="shared" si="1134"/>
        <v>-1156</v>
      </c>
      <c r="L44" s="34">
        <f t="shared" si="1134"/>
        <v>0</v>
      </c>
      <c r="M44" s="34">
        <f t="shared" si="1134"/>
        <v>0</v>
      </c>
      <c r="N44" s="34">
        <f t="shared" si="1134"/>
        <v>-1506</v>
      </c>
      <c r="O44" s="34">
        <f t="shared" si="1134"/>
        <v>-4405</v>
      </c>
      <c r="P44" s="34">
        <f t="shared" si="1134"/>
        <v>-67</v>
      </c>
      <c r="Q44" s="34">
        <f t="shared" si="1134"/>
        <v>0</v>
      </c>
      <c r="R44" s="34">
        <f t="shared" si="1134"/>
        <v>-1781</v>
      </c>
      <c r="S44" s="34">
        <f t="shared" si="1134"/>
        <v>-26</v>
      </c>
      <c r="T44" s="34">
        <f t="shared" si="1134"/>
        <v>-4489</v>
      </c>
      <c r="U44" s="34">
        <f t="shared" si="1134"/>
        <v>-695.91657840000005</v>
      </c>
      <c r="V44" s="34">
        <f t="shared" si="1134"/>
        <v>-2537.7268247500001</v>
      </c>
      <c r="W44" s="34">
        <f t="shared" si="1134"/>
        <v>-5924</v>
      </c>
      <c r="X44" s="34">
        <f t="shared" si="1134"/>
        <v>-2058</v>
      </c>
      <c r="Y44" s="34">
        <f t="shared" si="1134"/>
        <v>-3798.9593194500012</v>
      </c>
      <c r="Z44" s="34">
        <f t="shared" si="1134"/>
        <v>15131.71213059</v>
      </c>
      <c r="AA44" s="34">
        <f t="shared" si="1134"/>
        <v>-17279.187494040001</v>
      </c>
      <c r="AB44" s="34">
        <f t="shared" si="1134"/>
        <v>2200</v>
      </c>
      <c r="AC44" s="34">
        <f t="shared" si="1134"/>
        <v>-1528</v>
      </c>
      <c r="AD44" s="34">
        <f t="shared" si="1134"/>
        <v>-2015.5651259500009</v>
      </c>
      <c r="AE44" s="34">
        <f t="shared" si="1134"/>
        <v>-3008</v>
      </c>
      <c r="AF44" s="34">
        <f t="shared" si="1134"/>
        <v>30141.397440799999</v>
      </c>
      <c r="AG44" s="34">
        <f t="shared" si="1134"/>
        <v>0</v>
      </c>
      <c r="AH44" s="34">
        <f t="shared" si="1134"/>
        <v>-1950</v>
      </c>
      <c r="AI44" s="34">
        <f t="shared" si="1134"/>
        <v>-3836.3371000000006</v>
      </c>
      <c r="AJ44" s="34">
        <f t="shared" si="1134"/>
        <v>-2634.9092999999993</v>
      </c>
      <c r="AK44" s="34">
        <f t="shared" si="1134"/>
        <v>-0.30149999999957799</v>
      </c>
      <c r="AL44" s="34">
        <f t="shared" si="1134"/>
        <v>0.41889999999693828</v>
      </c>
      <c r="AM44" s="34">
        <f t="shared" si="1134"/>
        <v>50249.178999999996</v>
      </c>
      <c r="AN44" s="34">
        <f t="shared" si="1134"/>
        <v>58470.647056510003</v>
      </c>
      <c r="AO44" s="34">
        <f t="shared" si="1134"/>
        <v>-80920.356599999999</v>
      </c>
      <c r="AP44" s="34">
        <f t="shared" si="1134"/>
        <v>13789.1041</v>
      </c>
      <c r="AQ44" s="34">
        <f t="shared" si="1134"/>
        <v>5750.3887999999997</v>
      </c>
      <c r="AR44" s="34">
        <f t="shared" si="1134"/>
        <v>-33367.404699999999</v>
      </c>
      <c r="AS44" s="34">
        <f t="shared" si="1134"/>
        <v>-3209.2597999999998</v>
      </c>
      <c r="AT44" s="34">
        <f t="shared" si="1134"/>
        <v>1826.9062000000013</v>
      </c>
      <c r="AU44" s="34">
        <f t="shared" si="1134"/>
        <v>-38148.350700000003</v>
      </c>
      <c r="AV44" s="34">
        <f t="shared" si="1134"/>
        <v>8610.197500000002</v>
      </c>
      <c r="AW44" s="34">
        <f t="shared" si="1134"/>
        <v>82070.490399999995</v>
      </c>
      <c r="AX44" s="34">
        <f t="shared" si="1134"/>
        <v>12628.36</v>
      </c>
      <c r="AY44" s="34">
        <f t="shared" si="1134"/>
        <v>-13562.1</v>
      </c>
      <c r="AZ44" s="34">
        <f t="shared" si="1134"/>
        <v>-78704</v>
      </c>
      <c r="BA44" s="34">
        <f t="shared" si="1134"/>
        <v>-5111</v>
      </c>
      <c r="BB44" s="34">
        <f t="shared" si="1134"/>
        <v>7454</v>
      </c>
      <c r="BC44" s="34">
        <f t="shared" si="1134"/>
        <v>27473.475443037973</v>
      </c>
      <c r="BD44" s="34">
        <f t="shared" si="1134"/>
        <v>-105.45455696202532</v>
      </c>
      <c r="BE44" s="34">
        <f t="shared" si="1134"/>
        <v>-49768.973544303801</v>
      </c>
      <c r="BF44" s="34">
        <f t="shared" si="1134"/>
        <v>-115.97354430379747</v>
      </c>
      <c r="BG44" s="34">
        <f t="shared" si="1134"/>
        <v>3367.0264556961993</v>
      </c>
      <c r="BH44" s="34">
        <f t="shared" si="1134"/>
        <v>-45131.669949622163</v>
      </c>
      <c r="BI44" s="34">
        <f t="shared" si="1134"/>
        <v>8976.08005037783</v>
      </c>
      <c r="BJ44" s="34">
        <f t="shared" si="1134"/>
        <v>49263.710050377835</v>
      </c>
      <c r="BK44" s="34">
        <f t="shared" si="1134"/>
        <v>3893.0500503778339</v>
      </c>
      <c r="BL44" s="34">
        <f t="shared" si="1134"/>
        <v>-39484.479949622168</v>
      </c>
      <c r="BM44" s="34">
        <f t="shared" si="1134"/>
        <v>47263.050050377831</v>
      </c>
      <c r="BN44" s="34">
        <f t="shared" si="1134"/>
        <v>-106.9011665004985</v>
      </c>
      <c r="BO44" s="34">
        <f t="shared" si="1134"/>
        <v>-1120.5311665004986</v>
      </c>
      <c r="BP44" s="206">
        <f t="shared" si="1134"/>
        <v>-731.19431372549116</v>
      </c>
      <c r="BQ44" s="34">
        <f t="shared" si="1134"/>
        <v>0</v>
      </c>
      <c r="BR44" s="34">
        <f t="shared" si="1134"/>
        <v>20507</v>
      </c>
      <c r="BS44" s="34">
        <f t="shared" si="1134"/>
        <v>15000</v>
      </c>
      <c r="BT44" s="34">
        <f t="shared" si="1134"/>
        <v>29000</v>
      </c>
      <c r="BU44" s="206">
        <f t="shared" ref="BU44:EF44" si="1135">BU40-BU42</f>
        <v>40338.333333333299</v>
      </c>
      <c r="BV44" s="34">
        <f t="shared" si="1135"/>
        <v>27000</v>
      </c>
      <c r="BW44" s="34">
        <f t="shared" si="1135"/>
        <v>13781</v>
      </c>
      <c r="BX44" s="34">
        <f t="shared" si="1135"/>
        <v>24000</v>
      </c>
      <c r="BY44" s="34">
        <f t="shared" si="1135"/>
        <v>35000</v>
      </c>
      <c r="BZ44" s="34">
        <f t="shared" si="1135"/>
        <v>0</v>
      </c>
      <c r="CA44" s="34">
        <f t="shared" si="1135"/>
        <v>0</v>
      </c>
      <c r="CB44" s="34">
        <f t="shared" si="1135"/>
        <v>0</v>
      </c>
      <c r="CC44" s="34">
        <f t="shared" si="1135"/>
        <v>0</v>
      </c>
      <c r="CD44" s="34">
        <f t="shared" si="1135"/>
        <v>0</v>
      </c>
      <c r="CE44" s="34">
        <f t="shared" si="1135"/>
        <v>9000</v>
      </c>
      <c r="CF44" s="34">
        <f t="shared" si="1135"/>
        <v>49000</v>
      </c>
      <c r="CG44" s="34">
        <f t="shared" si="1135"/>
        <v>43000</v>
      </c>
      <c r="CH44" s="34">
        <f t="shared" si="1135"/>
        <v>24000</v>
      </c>
      <c r="CI44" s="34">
        <f t="shared" si="1135"/>
        <v>4000</v>
      </c>
      <c r="CJ44" s="34">
        <f t="shared" si="1135"/>
        <v>4000</v>
      </c>
      <c r="CK44" s="34">
        <f t="shared" si="1135"/>
        <v>4000</v>
      </c>
      <c r="CL44" s="34">
        <f t="shared" si="1135"/>
        <v>0</v>
      </c>
      <c r="CM44" s="34">
        <f t="shared" si="1135"/>
        <v>0</v>
      </c>
      <c r="CN44" s="34">
        <f t="shared" si="1135"/>
        <v>0</v>
      </c>
      <c r="CO44" s="34">
        <f t="shared" si="1135"/>
        <v>0</v>
      </c>
      <c r="CP44" s="34">
        <f t="shared" si="1135"/>
        <v>0</v>
      </c>
      <c r="CQ44" s="34">
        <f t="shared" si="1135"/>
        <v>8000</v>
      </c>
      <c r="CR44" s="34">
        <f t="shared" si="1135"/>
        <v>43333.333333333299</v>
      </c>
      <c r="CS44" s="34">
        <f t="shared" si="1135"/>
        <v>33333.333333333299</v>
      </c>
      <c r="CT44" s="34">
        <f t="shared" si="1135"/>
        <v>23000</v>
      </c>
      <c r="CU44" s="34">
        <f t="shared" si="1135"/>
        <v>13000</v>
      </c>
      <c r="CV44" s="34">
        <f t="shared" si="1135"/>
        <v>13000</v>
      </c>
      <c r="CW44" s="34">
        <f t="shared" si="1135"/>
        <v>0</v>
      </c>
      <c r="CX44" s="34">
        <f t="shared" si="1135"/>
        <v>0</v>
      </c>
      <c r="CY44" s="34">
        <f t="shared" si="1135"/>
        <v>0</v>
      </c>
      <c r="CZ44" s="34">
        <f t="shared" si="1135"/>
        <v>0</v>
      </c>
      <c r="DA44" s="34">
        <f t="shared" si="1135"/>
        <v>0</v>
      </c>
      <c r="DB44" s="34">
        <f t="shared" si="1135"/>
        <v>0</v>
      </c>
      <c r="DC44" s="34">
        <f t="shared" si="1135"/>
        <v>8000</v>
      </c>
      <c r="DD44" s="34">
        <f t="shared" si="1135"/>
        <v>43333.333333333299</v>
      </c>
      <c r="DE44" s="34">
        <f t="shared" si="1135"/>
        <v>33333.333333333299</v>
      </c>
      <c r="DF44" s="34">
        <f t="shared" si="1135"/>
        <v>3000</v>
      </c>
      <c r="DG44" s="34">
        <f t="shared" si="1135"/>
        <v>13000</v>
      </c>
      <c r="DH44" s="34">
        <f t="shared" si="1135"/>
        <v>28333.333333333299</v>
      </c>
      <c r="DI44" s="34">
        <f t="shared" si="1135"/>
        <v>5333.3333333333303</v>
      </c>
      <c r="DJ44" s="34">
        <f t="shared" si="1135"/>
        <v>0</v>
      </c>
      <c r="DK44" s="34">
        <f t="shared" si="1135"/>
        <v>0</v>
      </c>
      <c r="DL44" s="34">
        <f t="shared" si="1135"/>
        <v>0</v>
      </c>
      <c r="DM44" s="34">
        <f t="shared" si="1135"/>
        <v>0</v>
      </c>
      <c r="DN44" s="34">
        <f t="shared" si="1135"/>
        <v>0</v>
      </c>
      <c r="DO44" s="34">
        <f t="shared" si="1135"/>
        <v>9000</v>
      </c>
      <c r="DP44" s="34">
        <f t="shared" si="1135"/>
        <v>23000</v>
      </c>
      <c r="DQ44" s="34">
        <f t="shared" si="1135"/>
        <v>23000</v>
      </c>
      <c r="DR44" s="34">
        <f t="shared" si="1135"/>
        <v>23000</v>
      </c>
      <c r="DS44" s="34">
        <f t="shared" si="1135"/>
        <v>28333.333333333299</v>
      </c>
      <c r="DT44" s="34">
        <f t="shared" si="1135"/>
        <v>9090</v>
      </c>
      <c r="DU44" s="34">
        <f t="shared" si="1135"/>
        <v>0</v>
      </c>
      <c r="DV44" s="34">
        <f t="shared" si="1135"/>
        <v>6000</v>
      </c>
      <c r="DW44" s="34">
        <f t="shared" si="1135"/>
        <v>0</v>
      </c>
      <c r="DX44" s="34">
        <f t="shared" si="1135"/>
        <v>0</v>
      </c>
      <c r="DY44" s="34">
        <f t="shared" si="1135"/>
        <v>0</v>
      </c>
      <c r="DZ44" s="34">
        <f t="shared" si="1135"/>
        <v>0</v>
      </c>
      <c r="EA44" s="34">
        <f t="shared" si="1135"/>
        <v>8000</v>
      </c>
      <c r="EB44" s="34">
        <f t="shared" si="1135"/>
        <v>23000</v>
      </c>
      <c r="EC44" s="34">
        <f t="shared" si="1135"/>
        <v>28000</v>
      </c>
      <c r="ED44" s="34">
        <f t="shared" si="1135"/>
        <v>3000</v>
      </c>
      <c r="EE44" s="34">
        <f t="shared" si="1135"/>
        <v>15333.333333333299</v>
      </c>
      <c r="EF44" s="34">
        <f t="shared" si="1135"/>
        <v>15333.333333333299</v>
      </c>
      <c r="EG44" s="34">
        <f t="shared" ref="EG44:GR44" si="1136">EG40-EG42</f>
        <v>0</v>
      </c>
      <c r="EH44" s="34">
        <f t="shared" si="1136"/>
        <v>0</v>
      </c>
      <c r="EI44" s="34">
        <f t="shared" si="1136"/>
        <v>0</v>
      </c>
      <c r="EJ44" s="34">
        <f t="shared" si="1136"/>
        <v>0</v>
      </c>
      <c r="EK44" s="34">
        <f t="shared" si="1136"/>
        <v>0</v>
      </c>
      <c r="EL44" s="34">
        <f t="shared" si="1136"/>
        <v>0</v>
      </c>
      <c r="EM44" s="34">
        <f t="shared" si="1136"/>
        <v>5000</v>
      </c>
      <c r="EN44" s="34">
        <f t="shared" si="1136"/>
        <v>23000</v>
      </c>
      <c r="EO44" s="34">
        <f t="shared" si="1136"/>
        <v>5570.45</v>
      </c>
      <c r="EP44" s="34">
        <f t="shared" si="1136"/>
        <v>15963</v>
      </c>
      <c r="EQ44" s="34">
        <f t="shared" si="1136"/>
        <v>10000</v>
      </c>
      <c r="ER44" s="34">
        <f t="shared" si="1136"/>
        <v>33664</v>
      </c>
      <c r="ES44" s="34">
        <f t="shared" si="1136"/>
        <v>23664</v>
      </c>
      <c r="ET44" s="34">
        <f t="shared" si="1136"/>
        <v>23664</v>
      </c>
      <c r="EU44" s="34">
        <f t="shared" si="1136"/>
        <v>0</v>
      </c>
      <c r="EV44" s="34">
        <f t="shared" si="1136"/>
        <v>0</v>
      </c>
      <c r="EW44" s="34">
        <f t="shared" si="1136"/>
        <v>0</v>
      </c>
      <c r="EX44" s="34">
        <f t="shared" si="1136"/>
        <v>0</v>
      </c>
      <c r="EY44" s="34">
        <f t="shared" si="1136"/>
        <v>5000</v>
      </c>
      <c r="EZ44" s="34">
        <f t="shared" si="1136"/>
        <v>33664</v>
      </c>
      <c r="FA44" s="34">
        <f t="shared" si="1136"/>
        <v>41772</v>
      </c>
      <c r="FB44" s="34">
        <f t="shared" si="1136"/>
        <v>23664</v>
      </c>
      <c r="FC44" s="34">
        <f t="shared" si="1136"/>
        <v>3000</v>
      </c>
      <c r="FD44" s="34">
        <f t="shared" si="1136"/>
        <v>32278.739999999991</v>
      </c>
      <c r="FE44" s="34">
        <f t="shared" si="1136"/>
        <v>38283</v>
      </c>
      <c r="FF44" s="34">
        <f t="shared" si="1136"/>
        <v>15000</v>
      </c>
      <c r="FG44" s="34">
        <f t="shared" si="1136"/>
        <v>20000</v>
      </c>
      <c r="FH44" s="34">
        <f t="shared" si="1136"/>
        <v>9000</v>
      </c>
      <c r="FI44" s="34">
        <f t="shared" si="1136"/>
        <v>0</v>
      </c>
      <c r="FJ44" s="34">
        <f t="shared" si="1136"/>
        <v>0</v>
      </c>
      <c r="FK44" s="34">
        <f t="shared" si="1136"/>
        <v>1500</v>
      </c>
      <c r="FL44" s="34">
        <f t="shared" si="1136"/>
        <v>1500</v>
      </c>
      <c r="FM44" s="34">
        <f t="shared" si="1136"/>
        <v>6500</v>
      </c>
      <c r="FN44" s="34">
        <f t="shared" si="1136"/>
        <v>12000</v>
      </c>
      <c r="FO44" s="34">
        <f t="shared" si="1136"/>
        <v>12000</v>
      </c>
      <c r="FP44" s="34">
        <f t="shared" si="1136"/>
        <v>8000</v>
      </c>
      <c r="FQ44" s="34">
        <f t="shared" si="1136"/>
        <v>10000</v>
      </c>
      <c r="FR44" s="34">
        <f t="shared" si="1136"/>
        <v>15000</v>
      </c>
      <c r="FS44" s="34">
        <f t="shared" si="1136"/>
        <v>20000</v>
      </c>
      <c r="FT44" s="34">
        <f t="shared" si="1136"/>
        <v>9000</v>
      </c>
      <c r="FU44" s="34">
        <f t="shared" si="1136"/>
        <v>0</v>
      </c>
      <c r="FV44" s="34">
        <f t="shared" si="1136"/>
        <v>0</v>
      </c>
      <c r="FW44" s="34">
        <f t="shared" si="1136"/>
        <v>1500</v>
      </c>
      <c r="FX44" s="34">
        <f t="shared" si="1136"/>
        <v>11500</v>
      </c>
      <c r="FY44" s="34">
        <f t="shared" si="1136"/>
        <v>16500</v>
      </c>
      <c r="FZ44" s="34">
        <f t="shared" si="1136"/>
        <v>32000</v>
      </c>
      <c r="GA44" s="34">
        <f t="shared" si="1136"/>
        <v>12000</v>
      </c>
      <c r="GB44" s="34">
        <f t="shared" si="1136"/>
        <v>8000</v>
      </c>
      <c r="GC44" s="34">
        <f t="shared" si="1136"/>
        <v>10000</v>
      </c>
      <c r="GD44" s="34">
        <f t="shared" si="1136"/>
        <v>15000</v>
      </c>
      <c r="GE44" s="34">
        <f t="shared" si="1136"/>
        <v>20000</v>
      </c>
      <c r="GF44" s="34">
        <f t="shared" si="1136"/>
        <v>9000</v>
      </c>
      <c r="GG44" s="34">
        <f t="shared" si="1136"/>
        <v>0</v>
      </c>
      <c r="GH44" s="34">
        <f t="shared" si="1136"/>
        <v>0</v>
      </c>
      <c r="GI44" s="34">
        <f t="shared" si="1136"/>
        <v>1500</v>
      </c>
      <c r="GJ44" s="34">
        <f t="shared" si="1136"/>
        <v>11500</v>
      </c>
      <c r="GK44" s="34">
        <f t="shared" si="1136"/>
        <v>16500</v>
      </c>
      <c r="GL44" s="34">
        <f t="shared" si="1136"/>
        <v>32000</v>
      </c>
      <c r="GM44" s="34">
        <f t="shared" si="1136"/>
        <v>12000</v>
      </c>
      <c r="GN44" s="34">
        <f t="shared" si="1136"/>
        <v>8000</v>
      </c>
      <c r="GO44" s="34">
        <f t="shared" si="1136"/>
        <v>10000</v>
      </c>
      <c r="GP44" s="34">
        <f t="shared" si="1136"/>
        <v>15000</v>
      </c>
      <c r="GQ44" s="34">
        <f t="shared" si="1136"/>
        <v>20000</v>
      </c>
      <c r="GR44" s="34">
        <f t="shared" si="1136"/>
        <v>9000</v>
      </c>
      <c r="GS44" s="34">
        <f t="shared" ref="GS44:JD44" si="1137">GS40-GS42</f>
        <v>0</v>
      </c>
      <c r="GT44" s="34">
        <f t="shared" si="1137"/>
        <v>0</v>
      </c>
      <c r="GU44" s="34">
        <f t="shared" si="1137"/>
        <v>1500</v>
      </c>
      <c r="GV44" s="34">
        <f t="shared" si="1137"/>
        <v>11500</v>
      </c>
      <c r="GW44" s="34">
        <f t="shared" si="1137"/>
        <v>16500</v>
      </c>
      <c r="GX44" s="34">
        <f t="shared" si="1137"/>
        <v>32000</v>
      </c>
      <c r="GY44" s="34">
        <f t="shared" si="1137"/>
        <v>12000</v>
      </c>
      <c r="GZ44" s="34">
        <f t="shared" si="1137"/>
        <v>8000</v>
      </c>
      <c r="HA44" s="34">
        <f t="shared" si="1137"/>
        <v>10000</v>
      </c>
      <c r="HB44" s="34">
        <f t="shared" si="1137"/>
        <v>15000</v>
      </c>
      <c r="HC44" s="34">
        <f t="shared" si="1137"/>
        <v>20000</v>
      </c>
      <c r="HD44" s="34">
        <f t="shared" si="1137"/>
        <v>9000</v>
      </c>
      <c r="HE44" s="34">
        <f t="shared" si="1137"/>
        <v>0</v>
      </c>
      <c r="HF44" s="34">
        <f t="shared" si="1137"/>
        <v>0</v>
      </c>
      <c r="HG44" s="34">
        <f t="shared" si="1137"/>
        <v>1500</v>
      </c>
      <c r="HH44" s="34">
        <f t="shared" si="1137"/>
        <v>11500</v>
      </c>
      <c r="HI44" s="34">
        <f t="shared" si="1137"/>
        <v>16500</v>
      </c>
      <c r="HJ44" s="34">
        <f t="shared" si="1137"/>
        <v>32000</v>
      </c>
      <c r="HK44" s="34">
        <f t="shared" si="1137"/>
        <v>12000</v>
      </c>
      <c r="HL44" s="34">
        <f t="shared" si="1137"/>
        <v>8000</v>
      </c>
      <c r="HM44" s="34">
        <f t="shared" si="1137"/>
        <v>10000</v>
      </c>
      <c r="HN44" s="34">
        <f t="shared" si="1137"/>
        <v>15000</v>
      </c>
      <c r="HO44" s="34">
        <f t="shared" si="1137"/>
        <v>20000</v>
      </c>
      <c r="HP44" s="34">
        <f t="shared" si="1137"/>
        <v>9000</v>
      </c>
      <c r="HQ44" s="34">
        <f t="shared" si="1137"/>
        <v>0</v>
      </c>
      <c r="HR44" s="34">
        <f t="shared" si="1137"/>
        <v>0</v>
      </c>
      <c r="HS44" s="34">
        <f t="shared" si="1137"/>
        <v>1500</v>
      </c>
      <c r="HT44" s="34">
        <f t="shared" si="1137"/>
        <v>11500</v>
      </c>
      <c r="HU44" s="34">
        <f t="shared" si="1137"/>
        <v>16500</v>
      </c>
      <c r="HV44" s="34">
        <f t="shared" si="1137"/>
        <v>32000</v>
      </c>
      <c r="HW44" s="34">
        <f t="shared" si="1137"/>
        <v>12000</v>
      </c>
      <c r="HX44" s="34">
        <f t="shared" si="1137"/>
        <v>8000</v>
      </c>
      <c r="HY44" s="34">
        <f t="shared" si="1137"/>
        <v>10000</v>
      </c>
      <c r="HZ44" s="34">
        <f t="shared" si="1137"/>
        <v>15000</v>
      </c>
      <c r="IA44" s="34">
        <f t="shared" si="1137"/>
        <v>20000</v>
      </c>
      <c r="IB44" s="34">
        <f t="shared" si="1137"/>
        <v>9000</v>
      </c>
      <c r="IC44" s="34">
        <f t="shared" si="1137"/>
        <v>0</v>
      </c>
      <c r="ID44" s="34">
        <f t="shared" si="1137"/>
        <v>0</v>
      </c>
      <c r="IE44" s="34">
        <f t="shared" si="1137"/>
        <v>1500</v>
      </c>
      <c r="IF44" s="34">
        <f t="shared" si="1137"/>
        <v>11500</v>
      </c>
      <c r="IG44" s="34">
        <f t="shared" si="1137"/>
        <v>16500</v>
      </c>
      <c r="IH44" s="34">
        <f t="shared" si="1137"/>
        <v>32000</v>
      </c>
      <c r="II44" s="34">
        <f t="shared" si="1137"/>
        <v>12000</v>
      </c>
      <c r="IJ44" s="34">
        <f t="shared" si="1137"/>
        <v>8000</v>
      </c>
      <c r="IK44" s="34">
        <f t="shared" si="1137"/>
        <v>10000</v>
      </c>
      <c r="IL44" s="34">
        <f t="shared" si="1137"/>
        <v>15000</v>
      </c>
      <c r="IM44" s="34">
        <f t="shared" si="1137"/>
        <v>20000</v>
      </c>
      <c r="IN44" s="34">
        <f t="shared" si="1137"/>
        <v>9000</v>
      </c>
      <c r="IO44" s="34">
        <f t="shared" si="1137"/>
        <v>0</v>
      </c>
      <c r="IP44" s="34">
        <f t="shared" si="1137"/>
        <v>0</v>
      </c>
      <c r="IQ44" s="34">
        <f t="shared" si="1137"/>
        <v>1500</v>
      </c>
      <c r="IR44" s="34">
        <f t="shared" si="1137"/>
        <v>11500</v>
      </c>
      <c r="IS44" s="34">
        <f t="shared" si="1137"/>
        <v>16500</v>
      </c>
      <c r="IT44" s="34">
        <f t="shared" si="1137"/>
        <v>32000</v>
      </c>
      <c r="IU44" s="34">
        <f t="shared" si="1137"/>
        <v>12000</v>
      </c>
      <c r="IV44" s="34">
        <f t="shared" si="1137"/>
        <v>8000</v>
      </c>
      <c r="IW44" s="34">
        <f t="shared" si="1137"/>
        <v>10000</v>
      </c>
      <c r="IX44" s="34">
        <f t="shared" si="1137"/>
        <v>15000</v>
      </c>
      <c r="IY44" s="34">
        <f t="shared" si="1137"/>
        <v>20000</v>
      </c>
      <c r="IZ44" s="34">
        <f t="shared" si="1137"/>
        <v>9000</v>
      </c>
      <c r="JA44" s="34">
        <f t="shared" si="1137"/>
        <v>0</v>
      </c>
      <c r="JB44" s="34">
        <f t="shared" si="1137"/>
        <v>0</v>
      </c>
      <c r="JC44" s="34">
        <f t="shared" si="1137"/>
        <v>1500</v>
      </c>
      <c r="JD44" s="34">
        <f t="shared" si="1137"/>
        <v>11500</v>
      </c>
      <c r="JE44" s="34">
        <f t="shared" ref="JE44:KG44" si="1138">JE40-JE42</f>
        <v>16500</v>
      </c>
      <c r="JF44" s="34">
        <f t="shared" si="1138"/>
        <v>32000</v>
      </c>
      <c r="JG44" s="34">
        <f t="shared" si="1138"/>
        <v>12000</v>
      </c>
      <c r="JH44" s="34">
        <f t="shared" si="1138"/>
        <v>8000</v>
      </c>
      <c r="JI44" s="34">
        <f t="shared" si="1138"/>
        <v>10000</v>
      </c>
      <c r="JJ44" s="34">
        <f t="shared" si="1138"/>
        <v>15000</v>
      </c>
      <c r="JK44" s="34">
        <f t="shared" si="1138"/>
        <v>20000</v>
      </c>
      <c r="JL44" s="34">
        <f t="shared" si="1138"/>
        <v>9000</v>
      </c>
      <c r="JM44" s="34">
        <f t="shared" si="1138"/>
        <v>0</v>
      </c>
      <c r="JN44" s="34">
        <f t="shared" si="1138"/>
        <v>0</v>
      </c>
      <c r="JO44" s="34">
        <f t="shared" si="1138"/>
        <v>1500</v>
      </c>
      <c r="JP44" s="34">
        <f t="shared" si="1138"/>
        <v>11500</v>
      </c>
      <c r="JQ44" s="34">
        <f t="shared" si="1138"/>
        <v>16500</v>
      </c>
      <c r="JR44" s="34">
        <f t="shared" si="1138"/>
        <v>32000</v>
      </c>
      <c r="JS44" s="34">
        <f t="shared" si="1138"/>
        <v>12000</v>
      </c>
      <c r="JT44" s="34">
        <f t="shared" si="1138"/>
        <v>8000</v>
      </c>
      <c r="JU44" s="34">
        <f t="shared" si="1138"/>
        <v>10000</v>
      </c>
      <c r="JV44" s="34">
        <f t="shared" si="1138"/>
        <v>15000</v>
      </c>
      <c r="JW44" s="34">
        <f t="shared" si="1138"/>
        <v>20000</v>
      </c>
      <c r="JX44" s="34">
        <f t="shared" si="1138"/>
        <v>9000</v>
      </c>
      <c r="JY44" s="34">
        <f t="shared" si="1138"/>
        <v>0</v>
      </c>
      <c r="JZ44" s="34">
        <f t="shared" si="1138"/>
        <v>0</v>
      </c>
      <c r="KA44" s="34">
        <f t="shared" si="1138"/>
        <v>1500</v>
      </c>
      <c r="KB44" s="34">
        <f t="shared" si="1138"/>
        <v>11500</v>
      </c>
      <c r="KC44" s="34">
        <f t="shared" si="1138"/>
        <v>16500</v>
      </c>
      <c r="KD44" s="34">
        <f t="shared" si="1138"/>
        <v>32000</v>
      </c>
      <c r="KE44" s="34">
        <f t="shared" si="1138"/>
        <v>12000</v>
      </c>
      <c r="KF44" s="34">
        <f t="shared" si="1138"/>
        <v>8000</v>
      </c>
      <c r="KG44" s="35">
        <f t="shared" si="1138"/>
        <v>10000</v>
      </c>
    </row>
    <row r="45" spans="1:293" s="1" customFormat="1" ht="16" outlineLevel="1" thickBot="1">
      <c r="B45" s="478"/>
      <c r="C45" s="62" t="s">
        <v>713</v>
      </c>
      <c r="D45" s="63">
        <f t="shared" si="930"/>
        <v>-22831.359605984944</v>
      </c>
      <c r="E45" s="36">
        <f>E44</f>
        <v>0</v>
      </c>
      <c r="F45" s="37">
        <f>E45+F44</f>
        <v>0</v>
      </c>
      <c r="G45" s="37">
        <f>F45+G44</f>
        <v>0</v>
      </c>
      <c r="H45" s="37">
        <f t="shared" ref="H45:J45" si="1139">G45+H44</f>
        <v>0</v>
      </c>
      <c r="I45" s="37">
        <f t="shared" si="1139"/>
        <v>0</v>
      </c>
      <c r="J45" s="37">
        <f t="shared" si="1139"/>
        <v>-1106</v>
      </c>
      <c r="K45" s="37">
        <f t="shared" ref="K45:M45" si="1140">J45+K44</f>
        <v>-2262</v>
      </c>
      <c r="L45" s="37">
        <f t="shared" si="1140"/>
        <v>-2262</v>
      </c>
      <c r="M45" s="37">
        <f t="shared" si="1140"/>
        <v>-2262</v>
      </c>
      <c r="N45" s="37">
        <f t="shared" ref="N45:P45" si="1141">M45+N44</f>
        <v>-3768</v>
      </c>
      <c r="O45" s="37">
        <f t="shared" si="1141"/>
        <v>-8173</v>
      </c>
      <c r="P45" s="37">
        <f t="shared" si="1141"/>
        <v>-8240</v>
      </c>
      <c r="Q45" s="37">
        <f t="shared" ref="Q45:S45" si="1142">P45+Q44</f>
        <v>-8240</v>
      </c>
      <c r="R45" s="37">
        <f t="shared" si="1142"/>
        <v>-10021</v>
      </c>
      <c r="S45" s="37">
        <f t="shared" si="1142"/>
        <v>-10047</v>
      </c>
      <c r="T45" s="37">
        <f t="shared" ref="T45:V45" si="1143">S45+T44</f>
        <v>-14536</v>
      </c>
      <c r="U45" s="37">
        <f t="shared" si="1143"/>
        <v>-15231.9165784</v>
      </c>
      <c r="V45" s="37">
        <f t="shared" si="1143"/>
        <v>-17769.643403149999</v>
      </c>
      <c r="W45" s="37">
        <f t="shared" ref="W45:Y45" si="1144">V45+W44</f>
        <v>-23693.643403149999</v>
      </c>
      <c r="X45" s="37">
        <f t="shared" si="1144"/>
        <v>-25751.643403149999</v>
      </c>
      <c r="Y45" s="37">
        <f t="shared" si="1144"/>
        <v>-29550.602722600001</v>
      </c>
      <c r="Z45" s="37">
        <f t="shared" ref="Z45:AB45" si="1145">Y45+Z44</f>
        <v>-14418.890592010001</v>
      </c>
      <c r="AA45" s="37">
        <f t="shared" si="1145"/>
        <v>-31698.078086050002</v>
      </c>
      <c r="AB45" s="37">
        <f t="shared" si="1145"/>
        <v>-29498.078086050002</v>
      </c>
      <c r="AC45" s="37">
        <f t="shared" ref="AC45:AE45" si="1146">AB45+AC44</f>
        <v>-31026.078086050002</v>
      </c>
      <c r="AD45" s="37">
        <f t="shared" si="1146"/>
        <v>-33041.643212000003</v>
      </c>
      <c r="AE45" s="37">
        <f t="shared" si="1146"/>
        <v>-36049.643212000003</v>
      </c>
      <c r="AF45" s="37">
        <f t="shared" ref="AF45:AH45" si="1147">AE45+AF44</f>
        <v>-5908.2457712000032</v>
      </c>
      <c r="AG45" s="37">
        <f t="shared" si="1147"/>
        <v>-5908.2457712000032</v>
      </c>
      <c r="AH45" s="37">
        <f t="shared" si="1147"/>
        <v>-7858.2457712000032</v>
      </c>
      <c r="AI45" s="37">
        <f t="shared" ref="AI45:AK45" si="1148">AH45+AI44</f>
        <v>-11694.582871200004</v>
      </c>
      <c r="AJ45" s="37">
        <f t="shared" si="1148"/>
        <v>-14329.492171200003</v>
      </c>
      <c r="AK45" s="37">
        <f t="shared" si="1148"/>
        <v>-14329.793671200003</v>
      </c>
      <c r="AL45" s="37">
        <f t="shared" ref="AL45:AN45" si="1149">AK45+AL44</f>
        <v>-14329.374771200006</v>
      </c>
      <c r="AM45" s="37">
        <f t="shared" si="1149"/>
        <v>35919.804228799992</v>
      </c>
      <c r="AN45" s="37">
        <f t="shared" si="1149"/>
        <v>94390.451285310002</v>
      </c>
      <c r="AO45" s="37">
        <f t="shared" ref="AO45:AQ45" si="1150">AN45+AO44</f>
        <v>13470.094685310003</v>
      </c>
      <c r="AP45" s="37">
        <f t="shared" si="1150"/>
        <v>27259.198785310004</v>
      </c>
      <c r="AQ45" s="37">
        <f t="shared" si="1150"/>
        <v>33009.587585310001</v>
      </c>
      <c r="AR45" s="37">
        <f t="shared" ref="AR45:AT45" si="1151">AQ45+AR44</f>
        <v>-357.81711468999856</v>
      </c>
      <c r="AS45" s="37">
        <f t="shared" si="1151"/>
        <v>-3567.0769146899984</v>
      </c>
      <c r="AT45" s="37">
        <f t="shared" si="1151"/>
        <v>-1740.1707146899971</v>
      </c>
      <c r="AU45" s="37">
        <f t="shared" ref="AU45:AW45" si="1152">AT45+AU44</f>
        <v>-39888.521414689996</v>
      </c>
      <c r="AV45" s="37">
        <f t="shared" si="1152"/>
        <v>-31278.323914689994</v>
      </c>
      <c r="AW45" s="37">
        <f t="shared" si="1152"/>
        <v>50792.166485310001</v>
      </c>
      <c r="AX45" s="37">
        <f t="shared" ref="AX45:AZ45" si="1153">AW45+AX44</f>
        <v>63420.526485310002</v>
      </c>
      <c r="AY45" s="37">
        <f t="shared" si="1153"/>
        <v>49858.426485310003</v>
      </c>
      <c r="AZ45" s="37">
        <f t="shared" si="1153"/>
        <v>-28845.573514689997</v>
      </c>
      <c r="BA45" s="37">
        <f t="shared" ref="BA45:BC45" si="1154">AZ45+BA44</f>
        <v>-33956.573514689997</v>
      </c>
      <c r="BB45" s="37">
        <f t="shared" si="1154"/>
        <v>-26502.573514689997</v>
      </c>
      <c r="BC45" s="37">
        <f t="shared" si="1154"/>
        <v>970.90192834797563</v>
      </c>
      <c r="BD45" s="37">
        <f t="shared" ref="BD45:BF45" si="1155">BC45+BD44</f>
        <v>865.44737138595031</v>
      </c>
      <c r="BE45" s="37">
        <f t="shared" si="1155"/>
        <v>-48903.526172917853</v>
      </c>
      <c r="BF45" s="37">
        <f t="shared" si="1155"/>
        <v>-49019.499717221654</v>
      </c>
      <c r="BG45" s="37">
        <f t="shared" ref="BG45:BI45" si="1156">BF45+BG44</f>
        <v>-45652.473261525454</v>
      </c>
      <c r="BH45" s="37">
        <f t="shared" si="1156"/>
        <v>-90784.143211147617</v>
      </c>
      <c r="BI45" s="37">
        <f t="shared" si="1156"/>
        <v>-81808.063160769787</v>
      </c>
      <c r="BJ45" s="37">
        <f t="shared" ref="BJ45:BL45" si="1157">BI45+BJ44</f>
        <v>-32544.353110391952</v>
      </c>
      <c r="BK45" s="37">
        <f t="shared" si="1157"/>
        <v>-28651.303060014117</v>
      </c>
      <c r="BL45" s="37">
        <f t="shared" si="1157"/>
        <v>-68135.783009636289</v>
      </c>
      <c r="BM45" s="37">
        <f t="shared" ref="BM45:BO45" si="1158">BL45+BM44</f>
        <v>-20872.732959258457</v>
      </c>
      <c r="BN45" s="37">
        <f t="shared" si="1158"/>
        <v>-20979.634125758956</v>
      </c>
      <c r="BO45" s="37">
        <f t="shared" si="1158"/>
        <v>-22100.165292259455</v>
      </c>
      <c r="BP45" s="207">
        <f t="shared" ref="BP45:BR45" si="1159">BO45+BP44</f>
        <v>-22831.359605984944</v>
      </c>
      <c r="BQ45" s="37">
        <f t="shared" si="1159"/>
        <v>-22831.359605984944</v>
      </c>
      <c r="BR45" s="37">
        <f t="shared" si="1159"/>
        <v>-2324.3596059849442</v>
      </c>
      <c r="BS45" s="37">
        <f t="shared" ref="BS45:BU45" si="1160">BR45+BS44</f>
        <v>12675.640394015056</v>
      </c>
      <c r="BT45" s="37">
        <f t="shared" si="1160"/>
        <v>41675.640394015056</v>
      </c>
      <c r="BU45" s="207">
        <f t="shared" si="1160"/>
        <v>82013.973727348348</v>
      </c>
      <c r="BV45" s="37">
        <f t="shared" ref="BV45:BX45" si="1161">BU45+BV44</f>
        <v>109013.97372734835</v>
      </c>
      <c r="BW45" s="37">
        <f t="shared" si="1161"/>
        <v>122794.97372734835</v>
      </c>
      <c r="BX45" s="37">
        <f t="shared" si="1161"/>
        <v>146794.97372734835</v>
      </c>
      <c r="BY45" s="37">
        <f t="shared" ref="BY45:CA45" si="1162">BX45+BY44</f>
        <v>181794.97372734835</v>
      </c>
      <c r="BZ45" s="37">
        <f t="shared" si="1162"/>
        <v>181794.97372734835</v>
      </c>
      <c r="CA45" s="37">
        <f t="shared" si="1162"/>
        <v>181794.97372734835</v>
      </c>
      <c r="CB45" s="37">
        <f t="shared" ref="CB45:CD45" si="1163">CA45+CB44</f>
        <v>181794.97372734835</v>
      </c>
      <c r="CC45" s="37">
        <f t="shared" si="1163"/>
        <v>181794.97372734835</v>
      </c>
      <c r="CD45" s="37">
        <f t="shared" si="1163"/>
        <v>181794.97372734835</v>
      </c>
      <c r="CE45" s="37">
        <f t="shared" ref="CE45:CG45" si="1164">CD45+CE44</f>
        <v>190794.97372734835</v>
      </c>
      <c r="CF45" s="37">
        <f t="shared" si="1164"/>
        <v>239794.97372734835</v>
      </c>
      <c r="CG45" s="37">
        <f t="shared" si="1164"/>
        <v>282794.97372734838</v>
      </c>
      <c r="CH45" s="37">
        <f t="shared" ref="CH45:CJ45" si="1165">CG45+CH44</f>
        <v>306794.97372734838</v>
      </c>
      <c r="CI45" s="37">
        <f t="shared" si="1165"/>
        <v>310794.97372734838</v>
      </c>
      <c r="CJ45" s="37">
        <f t="shared" si="1165"/>
        <v>314794.97372734838</v>
      </c>
      <c r="CK45" s="37">
        <f t="shared" ref="CK45:CM45" si="1166">CJ45+CK44</f>
        <v>318794.97372734838</v>
      </c>
      <c r="CL45" s="37">
        <f t="shared" si="1166"/>
        <v>318794.97372734838</v>
      </c>
      <c r="CM45" s="37">
        <f t="shared" si="1166"/>
        <v>318794.97372734838</v>
      </c>
      <c r="CN45" s="37">
        <f t="shared" ref="CN45:CP45" si="1167">CM45+CN44</f>
        <v>318794.97372734838</v>
      </c>
      <c r="CO45" s="37">
        <f t="shared" si="1167"/>
        <v>318794.97372734838</v>
      </c>
      <c r="CP45" s="37">
        <f t="shared" si="1167"/>
        <v>318794.97372734838</v>
      </c>
      <c r="CQ45" s="37">
        <f t="shared" ref="CQ45:CS45" si="1168">CP45+CQ44</f>
        <v>326794.97372734838</v>
      </c>
      <c r="CR45" s="37">
        <f t="shared" si="1168"/>
        <v>370128.30706068169</v>
      </c>
      <c r="CS45" s="37">
        <f t="shared" si="1168"/>
        <v>403461.640394015</v>
      </c>
      <c r="CT45" s="37">
        <f t="shared" ref="CT45:CV45" si="1169">CS45+CT44</f>
        <v>426461.640394015</v>
      </c>
      <c r="CU45" s="37">
        <f t="shared" si="1169"/>
        <v>439461.640394015</v>
      </c>
      <c r="CV45" s="37">
        <f t="shared" si="1169"/>
        <v>452461.640394015</v>
      </c>
      <c r="CW45" s="37">
        <f t="shared" ref="CW45:CY45" si="1170">CV45+CW44</f>
        <v>452461.640394015</v>
      </c>
      <c r="CX45" s="37">
        <f t="shared" si="1170"/>
        <v>452461.640394015</v>
      </c>
      <c r="CY45" s="37">
        <f t="shared" si="1170"/>
        <v>452461.640394015</v>
      </c>
      <c r="CZ45" s="37">
        <f t="shared" ref="CZ45:DB45" si="1171">CY45+CZ44</f>
        <v>452461.640394015</v>
      </c>
      <c r="DA45" s="37">
        <f t="shared" si="1171"/>
        <v>452461.640394015</v>
      </c>
      <c r="DB45" s="37">
        <f t="shared" si="1171"/>
        <v>452461.640394015</v>
      </c>
      <c r="DC45" s="37">
        <f t="shared" ref="DC45:DE45" si="1172">DB45+DC44</f>
        <v>460461.640394015</v>
      </c>
      <c r="DD45" s="37">
        <f t="shared" si="1172"/>
        <v>503794.97372734832</v>
      </c>
      <c r="DE45" s="37">
        <f t="shared" si="1172"/>
        <v>537128.30706068163</v>
      </c>
      <c r="DF45" s="37">
        <f t="shared" ref="DF45:DH45" si="1173">DE45+DF44</f>
        <v>540128.30706068163</v>
      </c>
      <c r="DG45" s="37">
        <f t="shared" si="1173"/>
        <v>553128.30706068163</v>
      </c>
      <c r="DH45" s="37">
        <f t="shared" si="1173"/>
        <v>581461.64039401489</v>
      </c>
      <c r="DI45" s="37">
        <f t="shared" ref="DI45:DK45" si="1174">DH45+DI44</f>
        <v>586794.97372734826</v>
      </c>
      <c r="DJ45" s="37">
        <f t="shared" si="1174"/>
        <v>586794.97372734826</v>
      </c>
      <c r="DK45" s="37">
        <f t="shared" si="1174"/>
        <v>586794.97372734826</v>
      </c>
      <c r="DL45" s="37">
        <f t="shared" ref="DL45:DN45" si="1175">DK45+DL44</f>
        <v>586794.97372734826</v>
      </c>
      <c r="DM45" s="37">
        <f t="shared" si="1175"/>
        <v>586794.97372734826</v>
      </c>
      <c r="DN45" s="37">
        <f t="shared" si="1175"/>
        <v>586794.97372734826</v>
      </c>
      <c r="DO45" s="37">
        <f t="shared" ref="DO45:DQ45" si="1176">DN45+DO44</f>
        <v>595794.97372734826</v>
      </c>
      <c r="DP45" s="37">
        <f t="shared" si="1176"/>
        <v>618794.97372734826</v>
      </c>
      <c r="DQ45" s="37">
        <f t="shared" si="1176"/>
        <v>641794.97372734826</v>
      </c>
      <c r="DR45" s="37">
        <f t="shared" ref="DR45:DT45" si="1177">DQ45+DR44</f>
        <v>664794.97372734826</v>
      </c>
      <c r="DS45" s="37">
        <f t="shared" si="1177"/>
        <v>693128.30706068152</v>
      </c>
      <c r="DT45" s="37">
        <f t="shared" si="1177"/>
        <v>702218.30706068152</v>
      </c>
      <c r="DU45" s="37">
        <f t="shared" ref="DU45:DW45" si="1178">DT45+DU44</f>
        <v>702218.30706068152</v>
      </c>
      <c r="DV45" s="37">
        <f t="shared" si="1178"/>
        <v>708218.30706068152</v>
      </c>
      <c r="DW45" s="37">
        <f t="shared" si="1178"/>
        <v>708218.30706068152</v>
      </c>
      <c r="DX45" s="37">
        <f t="shared" ref="DX45:DZ45" si="1179">DW45+DX44</f>
        <v>708218.30706068152</v>
      </c>
      <c r="DY45" s="37">
        <f t="shared" si="1179"/>
        <v>708218.30706068152</v>
      </c>
      <c r="DZ45" s="37">
        <f t="shared" si="1179"/>
        <v>708218.30706068152</v>
      </c>
      <c r="EA45" s="37">
        <f t="shared" ref="EA45:EC45" si="1180">DZ45+EA44</f>
        <v>716218.30706068152</v>
      </c>
      <c r="EB45" s="37">
        <f t="shared" si="1180"/>
        <v>739218.30706068152</v>
      </c>
      <c r="EC45" s="37">
        <f t="shared" si="1180"/>
        <v>767218.30706068152</v>
      </c>
      <c r="ED45" s="37">
        <f t="shared" ref="ED45:EF45" si="1181">EC45+ED44</f>
        <v>770218.30706068152</v>
      </c>
      <c r="EE45" s="37">
        <f t="shared" si="1181"/>
        <v>785551.64039401477</v>
      </c>
      <c r="EF45" s="37">
        <f t="shared" si="1181"/>
        <v>800884.97372734803</v>
      </c>
      <c r="EG45" s="37">
        <f t="shared" ref="EG45:EI45" si="1182">EF45+EG44</f>
        <v>800884.97372734803</v>
      </c>
      <c r="EH45" s="37">
        <f t="shared" si="1182"/>
        <v>800884.97372734803</v>
      </c>
      <c r="EI45" s="37">
        <f t="shared" si="1182"/>
        <v>800884.97372734803</v>
      </c>
      <c r="EJ45" s="37">
        <f t="shared" ref="EJ45:EL45" si="1183">EI45+EJ44</f>
        <v>800884.97372734803</v>
      </c>
      <c r="EK45" s="37">
        <f t="shared" si="1183"/>
        <v>800884.97372734803</v>
      </c>
      <c r="EL45" s="37">
        <f t="shared" si="1183"/>
        <v>800884.97372734803</v>
      </c>
      <c r="EM45" s="37">
        <f t="shared" ref="EM45:EO45" si="1184">EL45+EM44</f>
        <v>805884.97372734803</v>
      </c>
      <c r="EN45" s="37">
        <f t="shared" si="1184"/>
        <v>828884.97372734803</v>
      </c>
      <c r="EO45" s="37">
        <f t="shared" si="1184"/>
        <v>834455.42372734798</v>
      </c>
      <c r="EP45" s="37">
        <f t="shared" ref="EP45:ER45" si="1185">EO45+EP44</f>
        <v>850418.42372734798</v>
      </c>
      <c r="EQ45" s="37">
        <f t="shared" si="1185"/>
        <v>860418.42372734798</v>
      </c>
      <c r="ER45" s="37">
        <f t="shared" si="1185"/>
        <v>894082.42372734798</v>
      </c>
      <c r="ES45" s="37">
        <f t="shared" ref="ES45:EU45" si="1186">ER45+ES44</f>
        <v>917746.42372734798</v>
      </c>
      <c r="ET45" s="37">
        <f t="shared" si="1186"/>
        <v>941410.42372734798</v>
      </c>
      <c r="EU45" s="37">
        <f t="shared" si="1186"/>
        <v>941410.42372734798</v>
      </c>
      <c r="EV45" s="37">
        <f t="shared" ref="EV45:EX45" si="1187">EU45+EV44</f>
        <v>941410.42372734798</v>
      </c>
      <c r="EW45" s="37">
        <f t="shared" si="1187"/>
        <v>941410.42372734798</v>
      </c>
      <c r="EX45" s="37">
        <f t="shared" si="1187"/>
        <v>941410.42372734798</v>
      </c>
      <c r="EY45" s="37">
        <f t="shared" ref="EY45:FA45" si="1188">EX45+EY44</f>
        <v>946410.42372734798</v>
      </c>
      <c r="EZ45" s="37">
        <f t="shared" si="1188"/>
        <v>980074.42372734798</v>
      </c>
      <c r="FA45" s="37">
        <f t="shared" si="1188"/>
        <v>1021846.423727348</v>
      </c>
      <c r="FB45" s="37">
        <f t="shared" ref="FB45:FD45" si="1189">FA45+FB44</f>
        <v>1045510.423727348</v>
      </c>
      <c r="FC45" s="37">
        <f t="shared" si="1189"/>
        <v>1048510.423727348</v>
      </c>
      <c r="FD45" s="37">
        <f t="shared" si="1189"/>
        <v>1080789.163727348</v>
      </c>
      <c r="FE45" s="37">
        <f t="shared" ref="FE45:FG45" si="1190">FD45+FE44</f>
        <v>1119072.163727348</v>
      </c>
      <c r="FF45" s="37">
        <f t="shared" si="1190"/>
        <v>1134072.163727348</v>
      </c>
      <c r="FG45" s="37">
        <f t="shared" si="1190"/>
        <v>1154072.163727348</v>
      </c>
      <c r="FH45" s="37">
        <f t="shared" ref="FH45:FJ45" si="1191">FG45+FH44</f>
        <v>1163072.163727348</v>
      </c>
      <c r="FI45" s="37">
        <f t="shared" si="1191"/>
        <v>1163072.163727348</v>
      </c>
      <c r="FJ45" s="37">
        <f t="shared" si="1191"/>
        <v>1163072.163727348</v>
      </c>
      <c r="FK45" s="37">
        <f t="shared" ref="FK45:FM45" si="1192">FJ45+FK44</f>
        <v>1164572.163727348</v>
      </c>
      <c r="FL45" s="37">
        <f t="shared" si="1192"/>
        <v>1166072.163727348</v>
      </c>
      <c r="FM45" s="37">
        <f t="shared" si="1192"/>
        <v>1172572.163727348</v>
      </c>
      <c r="FN45" s="37">
        <f t="shared" ref="FN45:FP45" si="1193">FM45+FN44</f>
        <v>1184572.163727348</v>
      </c>
      <c r="FO45" s="37">
        <f t="shared" si="1193"/>
        <v>1196572.163727348</v>
      </c>
      <c r="FP45" s="37">
        <f t="shared" si="1193"/>
        <v>1204572.163727348</v>
      </c>
      <c r="FQ45" s="37">
        <f t="shared" ref="FQ45:FS45" si="1194">FP45+FQ44</f>
        <v>1214572.163727348</v>
      </c>
      <c r="FR45" s="37">
        <f t="shared" si="1194"/>
        <v>1229572.163727348</v>
      </c>
      <c r="FS45" s="37">
        <f t="shared" si="1194"/>
        <v>1249572.163727348</v>
      </c>
      <c r="FT45" s="37">
        <f t="shared" ref="FT45:FV45" si="1195">FS45+FT44</f>
        <v>1258572.163727348</v>
      </c>
      <c r="FU45" s="37">
        <f t="shared" si="1195"/>
        <v>1258572.163727348</v>
      </c>
      <c r="FV45" s="37">
        <f t="shared" si="1195"/>
        <v>1258572.163727348</v>
      </c>
      <c r="FW45" s="37">
        <f t="shared" ref="FW45:FY45" si="1196">FV45+FW44</f>
        <v>1260072.163727348</v>
      </c>
      <c r="FX45" s="37">
        <f t="shared" si="1196"/>
        <v>1271572.163727348</v>
      </c>
      <c r="FY45" s="37">
        <f t="shared" si="1196"/>
        <v>1288072.163727348</v>
      </c>
      <c r="FZ45" s="37">
        <f t="shared" ref="FZ45:GB45" si="1197">FY45+FZ44</f>
        <v>1320072.163727348</v>
      </c>
      <c r="GA45" s="37">
        <f t="shared" si="1197"/>
        <v>1332072.163727348</v>
      </c>
      <c r="GB45" s="37">
        <f t="shared" si="1197"/>
        <v>1340072.163727348</v>
      </c>
      <c r="GC45" s="37">
        <f t="shared" ref="GC45:GE45" si="1198">GB45+GC44</f>
        <v>1350072.163727348</v>
      </c>
      <c r="GD45" s="37">
        <f t="shared" si="1198"/>
        <v>1365072.163727348</v>
      </c>
      <c r="GE45" s="37">
        <f t="shared" si="1198"/>
        <v>1385072.163727348</v>
      </c>
      <c r="GF45" s="37">
        <f t="shared" ref="GF45:GH45" si="1199">GE45+GF44</f>
        <v>1394072.163727348</v>
      </c>
      <c r="GG45" s="37">
        <f t="shared" si="1199"/>
        <v>1394072.163727348</v>
      </c>
      <c r="GH45" s="37">
        <f t="shared" si="1199"/>
        <v>1394072.163727348</v>
      </c>
      <c r="GI45" s="37">
        <f t="shared" ref="GI45:GK45" si="1200">GH45+GI44</f>
        <v>1395572.163727348</v>
      </c>
      <c r="GJ45" s="37">
        <f t="shared" si="1200"/>
        <v>1407072.163727348</v>
      </c>
      <c r="GK45" s="37">
        <f t="shared" si="1200"/>
        <v>1423572.163727348</v>
      </c>
      <c r="GL45" s="37">
        <f t="shared" ref="GL45:GN45" si="1201">GK45+GL44</f>
        <v>1455572.163727348</v>
      </c>
      <c r="GM45" s="37">
        <f t="shared" si="1201"/>
        <v>1467572.163727348</v>
      </c>
      <c r="GN45" s="37">
        <f t="shared" si="1201"/>
        <v>1475572.163727348</v>
      </c>
      <c r="GO45" s="37">
        <f t="shared" ref="GO45:GQ45" si="1202">GN45+GO44</f>
        <v>1485572.163727348</v>
      </c>
      <c r="GP45" s="37">
        <f t="shared" si="1202"/>
        <v>1500572.163727348</v>
      </c>
      <c r="GQ45" s="37">
        <f t="shared" si="1202"/>
        <v>1520572.163727348</v>
      </c>
      <c r="GR45" s="37">
        <f t="shared" ref="GR45:GT45" si="1203">GQ45+GR44</f>
        <v>1529572.163727348</v>
      </c>
      <c r="GS45" s="37">
        <f t="shared" si="1203"/>
        <v>1529572.163727348</v>
      </c>
      <c r="GT45" s="37">
        <f t="shared" si="1203"/>
        <v>1529572.163727348</v>
      </c>
      <c r="GU45" s="37">
        <f t="shared" ref="GU45:GW45" si="1204">GT45+GU44</f>
        <v>1531072.163727348</v>
      </c>
      <c r="GV45" s="37">
        <f t="shared" si="1204"/>
        <v>1542572.163727348</v>
      </c>
      <c r="GW45" s="37">
        <f t="shared" si="1204"/>
        <v>1559072.163727348</v>
      </c>
      <c r="GX45" s="37">
        <f t="shared" ref="GX45:GZ45" si="1205">GW45+GX44</f>
        <v>1591072.163727348</v>
      </c>
      <c r="GY45" s="37">
        <f t="shared" si="1205"/>
        <v>1603072.163727348</v>
      </c>
      <c r="GZ45" s="37">
        <f t="shared" si="1205"/>
        <v>1611072.163727348</v>
      </c>
      <c r="HA45" s="37">
        <f t="shared" ref="HA45:HC45" si="1206">GZ45+HA44</f>
        <v>1621072.163727348</v>
      </c>
      <c r="HB45" s="37">
        <f t="shared" si="1206"/>
        <v>1636072.163727348</v>
      </c>
      <c r="HC45" s="37">
        <f t="shared" si="1206"/>
        <v>1656072.163727348</v>
      </c>
      <c r="HD45" s="37">
        <f t="shared" ref="HD45:HF45" si="1207">HC45+HD44</f>
        <v>1665072.163727348</v>
      </c>
      <c r="HE45" s="37">
        <f t="shared" si="1207"/>
        <v>1665072.163727348</v>
      </c>
      <c r="HF45" s="37">
        <f t="shared" si="1207"/>
        <v>1665072.163727348</v>
      </c>
      <c r="HG45" s="37">
        <f t="shared" ref="HG45:HI45" si="1208">HF45+HG44</f>
        <v>1666572.163727348</v>
      </c>
      <c r="HH45" s="37">
        <f t="shared" si="1208"/>
        <v>1678072.163727348</v>
      </c>
      <c r="HI45" s="37">
        <f t="shared" si="1208"/>
        <v>1694572.163727348</v>
      </c>
      <c r="HJ45" s="37">
        <f t="shared" ref="HJ45:HL45" si="1209">HI45+HJ44</f>
        <v>1726572.163727348</v>
      </c>
      <c r="HK45" s="37">
        <f t="shared" si="1209"/>
        <v>1738572.163727348</v>
      </c>
      <c r="HL45" s="37">
        <f t="shared" si="1209"/>
        <v>1746572.163727348</v>
      </c>
      <c r="HM45" s="37">
        <f t="shared" ref="HM45:HO45" si="1210">HL45+HM44</f>
        <v>1756572.163727348</v>
      </c>
      <c r="HN45" s="37">
        <f t="shared" si="1210"/>
        <v>1771572.163727348</v>
      </c>
      <c r="HO45" s="37">
        <f t="shared" si="1210"/>
        <v>1791572.163727348</v>
      </c>
      <c r="HP45" s="37">
        <f t="shared" ref="HP45:HR45" si="1211">HO45+HP44</f>
        <v>1800572.163727348</v>
      </c>
      <c r="HQ45" s="37">
        <f t="shared" si="1211"/>
        <v>1800572.163727348</v>
      </c>
      <c r="HR45" s="37">
        <f t="shared" si="1211"/>
        <v>1800572.163727348</v>
      </c>
      <c r="HS45" s="37">
        <f t="shared" ref="HS45:HU45" si="1212">HR45+HS44</f>
        <v>1802072.163727348</v>
      </c>
      <c r="HT45" s="37">
        <f t="shared" si="1212"/>
        <v>1813572.163727348</v>
      </c>
      <c r="HU45" s="37">
        <f t="shared" si="1212"/>
        <v>1830072.163727348</v>
      </c>
      <c r="HV45" s="37">
        <f t="shared" ref="HV45:HX45" si="1213">HU45+HV44</f>
        <v>1862072.163727348</v>
      </c>
      <c r="HW45" s="37">
        <f t="shared" si="1213"/>
        <v>1874072.163727348</v>
      </c>
      <c r="HX45" s="37">
        <f t="shared" si="1213"/>
        <v>1882072.163727348</v>
      </c>
      <c r="HY45" s="37">
        <f t="shared" ref="HY45:IA45" si="1214">HX45+HY44</f>
        <v>1892072.163727348</v>
      </c>
      <c r="HZ45" s="37">
        <f t="shared" si="1214"/>
        <v>1907072.163727348</v>
      </c>
      <c r="IA45" s="37">
        <f t="shared" si="1214"/>
        <v>1927072.163727348</v>
      </c>
      <c r="IB45" s="37">
        <f t="shared" ref="IB45:ID45" si="1215">IA45+IB44</f>
        <v>1936072.163727348</v>
      </c>
      <c r="IC45" s="37">
        <f t="shared" si="1215"/>
        <v>1936072.163727348</v>
      </c>
      <c r="ID45" s="37">
        <f t="shared" si="1215"/>
        <v>1936072.163727348</v>
      </c>
      <c r="IE45" s="37">
        <f t="shared" ref="IE45:IG45" si="1216">ID45+IE44</f>
        <v>1937572.163727348</v>
      </c>
      <c r="IF45" s="37">
        <f t="shared" si="1216"/>
        <v>1949072.163727348</v>
      </c>
      <c r="IG45" s="37">
        <f t="shared" si="1216"/>
        <v>1965572.163727348</v>
      </c>
      <c r="IH45" s="37">
        <f t="shared" ref="IH45:IJ45" si="1217">IG45+IH44</f>
        <v>1997572.163727348</v>
      </c>
      <c r="II45" s="37">
        <f t="shared" si="1217"/>
        <v>2009572.163727348</v>
      </c>
      <c r="IJ45" s="37">
        <f t="shared" si="1217"/>
        <v>2017572.163727348</v>
      </c>
      <c r="IK45" s="37">
        <f t="shared" ref="IK45:IM45" si="1218">IJ45+IK44</f>
        <v>2027572.163727348</v>
      </c>
      <c r="IL45" s="37">
        <f t="shared" si="1218"/>
        <v>2042572.163727348</v>
      </c>
      <c r="IM45" s="37">
        <f t="shared" si="1218"/>
        <v>2062572.163727348</v>
      </c>
      <c r="IN45" s="37">
        <f t="shared" ref="IN45:IP45" si="1219">IM45+IN44</f>
        <v>2071572.163727348</v>
      </c>
      <c r="IO45" s="37">
        <f t="shared" si="1219"/>
        <v>2071572.163727348</v>
      </c>
      <c r="IP45" s="37">
        <f t="shared" si="1219"/>
        <v>2071572.163727348</v>
      </c>
      <c r="IQ45" s="37">
        <f t="shared" ref="IQ45:IS45" si="1220">IP45+IQ44</f>
        <v>2073072.163727348</v>
      </c>
      <c r="IR45" s="37">
        <f t="shared" si="1220"/>
        <v>2084572.163727348</v>
      </c>
      <c r="IS45" s="37">
        <f t="shared" si="1220"/>
        <v>2101072.1637273477</v>
      </c>
      <c r="IT45" s="37">
        <f t="shared" ref="IT45:IV45" si="1221">IS45+IT44</f>
        <v>2133072.1637273477</v>
      </c>
      <c r="IU45" s="37">
        <f t="shared" si="1221"/>
        <v>2145072.1637273477</v>
      </c>
      <c r="IV45" s="37">
        <f t="shared" si="1221"/>
        <v>2153072.1637273477</v>
      </c>
      <c r="IW45" s="37">
        <f t="shared" ref="IW45:IY45" si="1222">IV45+IW44</f>
        <v>2163072.1637273477</v>
      </c>
      <c r="IX45" s="37">
        <f t="shared" si="1222"/>
        <v>2178072.1637273477</v>
      </c>
      <c r="IY45" s="37">
        <f t="shared" si="1222"/>
        <v>2198072.1637273477</v>
      </c>
      <c r="IZ45" s="37">
        <f t="shared" ref="IZ45:JB45" si="1223">IY45+IZ44</f>
        <v>2207072.1637273477</v>
      </c>
      <c r="JA45" s="37">
        <f t="shared" si="1223"/>
        <v>2207072.1637273477</v>
      </c>
      <c r="JB45" s="37">
        <f t="shared" si="1223"/>
        <v>2207072.1637273477</v>
      </c>
      <c r="JC45" s="37">
        <f t="shared" ref="JC45:JE45" si="1224">JB45+JC44</f>
        <v>2208572.1637273477</v>
      </c>
      <c r="JD45" s="37">
        <f t="shared" si="1224"/>
        <v>2220072.1637273477</v>
      </c>
      <c r="JE45" s="37">
        <f t="shared" si="1224"/>
        <v>2236572.1637273477</v>
      </c>
      <c r="JF45" s="37">
        <f t="shared" ref="JF45:JH45" si="1225">JE45+JF44</f>
        <v>2268572.1637273477</v>
      </c>
      <c r="JG45" s="37">
        <f t="shared" si="1225"/>
        <v>2280572.1637273477</v>
      </c>
      <c r="JH45" s="37">
        <f t="shared" si="1225"/>
        <v>2288572.1637273477</v>
      </c>
      <c r="JI45" s="37">
        <f t="shared" ref="JI45:JK45" si="1226">JH45+JI44</f>
        <v>2298572.1637273477</v>
      </c>
      <c r="JJ45" s="37">
        <f t="shared" si="1226"/>
        <v>2313572.1637273477</v>
      </c>
      <c r="JK45" s="37">
        <f t="shared" si="1226"/>
        <v>2333572.1637273477</v>
      </c>
      <c r="JL45" s="37">
        <f t="shared" ref="JL45:JN45" si="1227">JK45+JL44</f>
        <v>2342572.1637273477</v>
      </c>
      <c r="JM45" s="37">
        <f t="shared" si="1227"/>
        <v>2342572.1637273477</v>
      </c>
      <c r="JN45" s="37">
        <f t="shared" si="1227"/>
        <v>2342572.1637273477</v>
      </c>
      <c r="JO45" s="37">
        <f t="shared" ref="JO45:JQ45" si="1228">JN45+JO44</f>
        <v>2344072.1637273477</v>
      </c>
      <c r="JP45" s="37">
        <f t="shared" si="1228"/>
        <v>2355572.1637273477</v>
      </c>
      <c r="JQ45" s="37">
        <f t="shared" si="1228"/>
        <v>2372072.1637273477</v>
      </c>
      <c r="JR45" s="37">
        <f t="shared" ref="JR45:JT45" si="1229">JQ45+JR44</f>
        <v>2404072.1637273477</v>
      </c>
      <c r="JS45" s="37">
        <f t="shared" si="1229"/>
        <v>2416072.1637273477</v>
      </c>
      <c r="JT45" s="37">
        <f t="shared" si="1229"/>
        <v>2424072.1637273477</v>
      </c>
      <c r="JU45" s="37">
        <f t="shared" ref="JU45:JW45" si="1230">JT45+JU44</f>
        <v>2434072.1637273477</v>
      </c>
      <c r="JV45" s="37">
        <f t="shared" si="1230"/>
        <v>2449072.1637273477</v>
      </c>
      <c r="JW45" s="37">
        <f t="shared" si="1230"/>
        <v>2469072.1637273477</v>
      </c>
      <c r="JX45" s="37">
        <f t="shared" ref="JX45:JZ45" si="1231">JW45+JX44</f>
        <v>2478072.1637273477</v>
      </c>
      <c r="JY45" s="37">
        <f t="shared" si="1231"/>
        <v>2478072.1637273477</v>
      </c>
      <c r="JZ45" s="37">
        <f t="shared" si="1231"/>
        <v>2478072.1637273477</v>
      </c>
      <c r="KA45" s="37">
        <f t="shared" ref="KA45:KC45" si="1232">JZ45+KA44</f>
        <v>2479572.1637273477</v>
      </c>
      <c r="KB45" s="37">
        <f t="shared" si="1232"/>
        <v>2491072.1637273477</v>
      </c>
      <c r="KC45" s="37">
        <f t="shared" si="1232"/>
        <v>2507572.1637273477</v>
      </c>
      <c r="KD45" s="37">
        <f t="shared" ref="KD45:KF45" si="1233">KC45+KD44</f>
        <v>2539572.1637273477</v>
      </c>
      <c r="KE45" s="37">
        <f t="shared" si="1233"/>
        <v>2551572.1637273477</v>
      </c>
      <c r="KF45" s="37">
        <f t="shared" si="1233"/>
        <v>2559572.1637273477</v>
      </c>
      <c r="KG45" s="38">
        <f t="shared" ref="KG45" si="1234">KF45+KG44</f>
        <v>2569572.1637273477</v>
      </c>
    </row>
    <row r="46" spans="1:293" s="50" customFormat="1" ht="16" outlineLevel="1" thickBot="1">
      <c r="B46" s="479" t="s">
        <v>718</v>
      </c>
      <c r="C46" s="480"/>
      <c r="D46" s="65">
        <f t="shared" si="930"/>
        <v>-2.2372139528631395E-2</v>
      </c>
      <c r="E46" s="113" t="e">
        <f t="shared" ref="E46:J46" si="1235">E45/E41</f>
        <v>#DIV/0!</v>
      </c>
      <c r="F46" s="114" t="e">
        <f t="shared" si="1235"/>
        <v>#DIV/0!</v>
      </c>
      <c r="G46" s="114" t="e">
        <f t="shared" si="1235"/>
        <v>#DIV/0!</v>
      </c>
      <c r="H46" s="114" t="e">
        <f t="shared" si="1235"/>
        <v>#DIV/0!</v>
      </c>
      <c r="I46" s="114" t="e">
        <f t="shared" si="1235"/>
        <v>#DIV/0!</v>
      </c>
      <c r="J46" s="114" t="e">
        <f t="shared" si="1235"/>
        <v>#DIV/0!</v>
      </c>
      <c r="K46" s="114" t="e">
        <f>K45/K41</f>
        <v>#DIV/0!</v>
      </c>
      <c r="L46" s="114" t="e">
        <f t="shared" ref="L46:BW46" si="1236">L45/L41</f>
        <v>#DIV/0!</v>
      </c>
      <c r="M46" s="114" t="e">
        <f t="shared" si="1236"/>
        <v>#DIV/0!</v>
      </c>
      <c r="N46" s="114" t="e">
        <f t="shared" si="1236"/>
        <v>#DIV/0!</v>
      </c>
      <c r="O46" s="114" t="e">
        <f t="shared" si="1236"/>
        <v>#DIV/0!</v>
      </c>
      <c r="P46" s="114" t="e">
        <f t="shared" si="1236"/>
        <v>#DIV/0!</v>
      </c>
      <c r="Q46" s="114" t="e">
        <f t="shared" si="1236"/>
        <v>#DIV/0!</v>
      </c>
      <c r="R46" s="114" t="e">
        <f t="shared" si="1236"/>
        <v>#DIV/0!</v>
      </c>
      <c r="S46" s="114" t="e">
        <f t="shared" si="1236"/>
        <v>#DIV/0!</v>
      </c>
      <c r="T46" s="114" t="e">
        <f t="shared" si="1236"/>
        <v>#DIV/0!</v>
      </c>
      <c r="U46" s="114">
        <f t="shared" si="1236"/>
        <v>-26.718750276319209</v>
      </c>
      <c r="V46" s="114">
        <f t="shared" si="1236"/>
        <v>-21.120228295206481</v>
      </c>
      <c r="W46" s="114">
        <f t="shared" si="1236"/>
        <v>-28.16123804324813</v>
      </c>
      <c r="X46" s="114">
        <f t="shared" si="1236"/>
        <v>-30.607287682253823</v>
      </c>
      <c r="Y46" s="114">
        <f t="shared" si="1236"/>
        <v>-0.94849064062604294</v>
      </c>
      <c r="Z46" s="114">
        <f t="shared" si="1236"/>
        <v>-0.31150985180165597</v>
      </c>
      <c r="AA46" s="114">
        <f t="shared" si="1236"/>
        <v>-0.54471612284816484</v>
      </c>
      <c r="AB46" s="114">
        <f t="shared" si="1236"/>
        <v>-0.48844410231024965</v>
      </c>
      <c r="AC46" s="114">
        <f t="shared" si="1236"/>
        <v>-0.51374549944374681</v>
      </c>
      <c r="AD46" s="114">
        <f t="shared" si="1236"/>
        <v>-0.33679411094023554</v>
      </c>
      <c r="AE46" s="114">
        <f t="shared" si="1236"/>
        <v>-0.36745471335665231</v>
      </c>
      <c r="AF46" s="114">
        <f t="shared" si="1236"/>
        <v>-4.5442537377453122E-2</v>
      </c>
      <c r="AG46" s="114">
        <f t="shared" si="1236"/>
        <v>-4.5442537377453122E-2</v>
      </c>
      <c r="AH46" s="114">
        <f t="shared" si="1236"/>
        <v>-6.044071980208772E-2</v>
      </c>
      <c r="AI46" s="114">
        <f t="shared" si="1236"/>
        <v>-7.6572603899568673E-2</v>
      </c>
      <c r="AJ46" s="114">
        <f t="shared" si="1236"/>
        <v>-6.451456656481902E-2</v>
      </c>
      <c r="AK46" s="114">
        <f t="shared" si="1236"/>
        <v>-6.0803402690610291E-2</v>
      </c>
      <c r="AL46" s="114">
        <f t="shared" si="1236"/>
        <v>-5.1474037603812216E-2</v>
      </c>
      <c r="AM46" s="114">
        <f t="shared" si="1236"/>
        <v>0.10930172420938351</v>
      </c>
      <c r="AN46" s="114">
        <f t="shared" si="1236"/>
        <v>0.22430313975846461</v>
      </c>
      <c r="AO46" s="114">
        <f t="shared" si="1236"/>
        <v>3.0025816770889724E-2</v>
      </c>
      <c r="AP46" s="114">
        <f t="shared" si="1236"/>
        <v>5.8950764191563414E-2</v>
      </c>
      <c r="AQ46" s="114">
        <f t="shared" si="1236"/>
        <v>7.0475843756983098E-2</v>
      </c>
      <c r="AR46" s="114">
        <f t="shared" si="1236"/>
        <v>-7.3867927522117073E-4</v>
      </c>
      <c r="AS46" s="114">
        <f t="shared" si="1236"/>
        <v>-7.270002208997252E-3</v>
      </c>
      <c r="AT46" s="114">
        <f t="shared" si="1236"/>
        <v>-3.4180788716859137E-3</v>
      </c>
      <c r="AU46" s="114">
        <f t="shared" si="1236"/>
        <v>-7.7413834033428053E-2</v>
      </c>
      <c r="AV46" s="114">
        <f t="shared" si="1236"/>
        <v>-5.4797855034680092E-2</v>
      </c>
      <c r="AW46" s="115">
        <f t="shared" si="1236"/>
        <v>7.7328398995896289E-2</v>
      </c>
      <c r="AX46" s="114">
        <f t="shared" si="1236"/>
        <v>9.198505806172641E-2</v>
      </c>
      <c r="AY46" s="114">
        <f t="shared" si="1236"/>
        <v>7.1637479033908283E-2</v>
      </c>
      <c r="AZ46" s="114">
        <f t="shared" si="1236"/>
        <v>-4.0856281420751601E-2</v>
      </c>
      <c r="BA46" s="115">
        <f t="shared" si="1236"/>
        <v>-4.7411249578670767E-2</v>
      </c>
      <c r="BB46" s="114">
        <f t="shared" si="1236"/>
        <v>-3.6074344265089667E-2</v>
      </c>
      <c r="BC46" s="115">
        <f t="shared" si="1236"/>
        <v>1.237878334433279E-3</v>
      </c>
      <c r="BD46" s="115">
        <f t="shared" si="1236"/>
        <v>1.1034261230212885E-3</v>
      </c>
      <c r="BE46" s="115">
        <f t="shared" si="1236"/>
        <v>-6.235090667689891E-2</v>
      </c>
      <c r="BF46" s="115">
        <f t="shared" si="1236"/>
        <v>-6.249877036288972E-2</v>
      </c>
      <c r="BG46" s="115">
        <f t="shared" si="1236"/>
        <v>-5.460016047323072E-2</v>
      </c>
      <c r="BH46" s="115">
        <f t="shared" si="1236"/>
        <v>-0.10806048295897035</v>
      </c>
      <c r="BI46" s="115">
        <f t="shared" si="1236"/>
        <v>-9.1087266306571879E-2</v>
      </c>
      <c r="BJ46" s="115">
        <f t="shared" si="1236"/>
        <v>-3.421937702153445E-2</v>
      </c>
      <c r="BK46" s="115">
        <f t="shared" si="1236"/>
        <v>-2.9999780394270956E-2</v>
      </c>
      <c r="BL46" s="115">
        <f t="shared" si="1236"/>
        <v>-7.1045047401039813E-2</v>
      </c>
      <c r="BM46" s="115">
        <f t="shared" si="1236"/>
        <v>-2.0739576035982935E-2</v>
      </c>
      <c r="BN46" s="115">
        <f t="shared" si="1236"/>
        <v>-2.0845795229957189E-2</v>
      </c>
      <c r="BO46" s="115">
        <f t="shared" si="1236"/>
        <v>-2.1959178004205618E-2</v>
      </c>
      <c r="BP46" s="208">
        <f t="shared" si="1236"/>
        <v>-2.2372139528631395E-2</v>
      </c>
      <c r="BQ46" s="114">
        <f t="shared" si="1236"/>
        <v>-2.2372139528631395E-2</v>
      </c>
      <c r="BR46" s="114">
        <f t="shared" si="1236"/>
        <v>-2.232742529538501E-3</v>
      </c>
      <c r="BS46" s="114">
        <f t="shared" si="1236"/>
        <v>1.2003067399298257E-2</v>
      </c>
      <c r="BT46" s="114">
        <f t="shared" si="1236"/>
        <v>3.8409545159371457E-2</v>
      </c>
      <c r="BU46" s="208">
        <f t="shared" si="1236"/>
        <v>7.2877227468872277E-2</v>
      </c>
      <c r="BV46" s="114">
        <f t="shared" si="1236"/>
        <v>9.4599657444316976E-2</v>
      </c>
      <c r="BW46" s="114">
        <f t="shared" si="1236"/>
        <v>0.1052992180427932</v>
      </c>
      <c r="BX46" s="114">
        <f t="shared" ref="BX46:EI46" si="1237">BX45/BX41</f>
        <v>0.12334128750809865</v>
      </c>
      <c r="BY46" s="114">
        <f t="shared" si="1237"/>
        <v>0.14838555622586941</v>
      </c>
      <c r="BZ46" s="114">
        <f t="shared" si="1237"/>
        <v>0.14838555622586941</v>
      </c>
      <c r="CA46" s="114">
        <f t="shared" si="1237"/>
        <v>0.14838555622586941</v>
      </c>
      <c r="CB46" s="114">
        <f t="shared" si="1237"/>
        <v>0.14838555622586941</v>
      </c>
      <c r="CC46" s="114">
        <f t="shared" si="1237"/>
        <v>0.14838555622586941</v>
      </c>
      <c r="CD46" s="114">
        <f t="shared" si="1237"/>
        <v>0.14838555622586941</v>
      </c>
      <c r="CE46" s="114">
        <f t="shared" si="1237"/>
        <v>0.1545959138440734</v>
      </c>
      <c r="CF46" s="114">
        <f t="shared" si="1237"/>
        <v>0.1868795214696341</v>
      </c>
      <c r="CG46" s="114">
        <f t="shared" si="1237"/>
        <v>0.21324464442996882</v>
      </c>
      <c r="CH46" s="114">
        <f t="shared" si="1237"/>
        <v>0.22722982380790605</v>
      </c>
      <c r="CI46" s="114">
        <f t="shared" si="1237"/>
        <v>0.22951249146290709</v>
      </c>
      <c r="CJ46" s="114">
        <f t="shared" si="1237"/>
        <v>0.23178171339826573</v>
      </c>
      <c r="CK46" s="114">
        <f t="shared" si="1237"/>
        <v>0.23403760806518698</v>
      </c>
      <c r="CL46" s="114">
        <f t="shared" si="1237"/>
        <v>0.23403760806518698</v>
      </c>
      <c r="CM46" s="114">
        <f t="shared" si="1237"/>
        <v>0.23403760806518698</v>
      </c>
      <c r="CN46" s="114">
        <f t="shared" si="1237"/>
        <v>0.23403760806518698</v>
      </c>
      <c r="CO46" s="114">
        <f t="shared" si="1237"/>
        <v>0.23403760806518698</v>
      </c>
      <c r="CP46" s="114">
        <f t="shared" si="1237"/>
        <v>0.23403760806518698</v>
      </c>
      <c r="CQ46" s="114">
        <f t="shared" si="1237"/>
        <v>0.23850988248244948</v>
      </c>
      <c r="CR46" s="114">
        <f t="shared" si="1237"/>
        <v>0.26185493359564727</v>
      </c>
      <c r="CS46" s="114">
        <f t="shared" si="1237"/>
        <v>0.27886108868065546</v>
      </c>
      <c r="CT46" s="114">
        <f t="shared" si="1237"/>
        <v>0.29014560068360706</v>
      </c>
      <c r="CU46" s="114">
        <f t="shared" si="1237"/>
        <v>0.29636895264830737</v>
      </c>
      <c r="CV46" s="114">
        <f t="shared" si="1237"/>
        <v>0.30248413169573085</v>
      </c>
      <c r="CW46" s="114">
        <f t="shared" si="1237"/>
        <v>0.30248413169573085</v>
      </c>
      <c r="CX46" s="114">
        <f t="shared" si="1237"/>
        <v>0.30248413169573085</v>
      </c>
      <c r="CY46" s="114">
        <f t="shared" si="1237"/>
        <v>0.30248413169573085</v>
      </c>
      <c r="CZ46" s="114">
        <f t="shared" si="1237"/>
        <v>0.30248413169573085</v>
      </c>
      <c r="DA46" s="114">
        <f t="shared" si="1237"/>
        <v>0.30248413169573085</v>
      </c>
      <c r="DB46" s="114">
        <f t="shared" si="1237"/>
        <v>0.30248413169573085</v>
      </c>
      <c r="DC46" s="114">
        <f t="shared" si="1237"/>
        <v>0.30619476799165629</v>
      </c>
      <c r="DD46" s="114">
        <f t="shared" si="1237"/>
        <v>0.32562716934713232</v>
      </c>
      <c r="DE46" s="114">
        <f t="shared" si="1237"/>
        <v>0.33985006852510946</v>
      </c>
      <c r="DF46" s="114">
        <f t="shared" si="1237"/>
        <v>0.34110075825518632</v>
      </c>
      <c r="DG46" s="114">
        <f t="shared" si="1237"/>
        <v>0.34646609790920807</v>
      </c>
      <c r="DH46" s="114">
        <f t="shared" si="1237"/>
        <v>0.35786231436916666</v>
      </c>
      <c r="DI46" s="114">
        <f t="shared" si="1237"/>
        <v>0.35996318148283862</v>
      </c>
      <c r="DJ46" s="114">
        <f t="shared" si="1237"/>
        <v>0.35996318148283862</v>
      </c>
      <c r="DK46" s="114">
        <f t="shared" si="1237"/>
        <v>0.35996318148283862</v>
      </c>
      <c r="DL46" s="114">
        <f t="shared" si="1237"/>
        <v>0.35996318148283862</v>
      </c>
      <c r="DM46" s="114">
        <f t="shared" si="1237"/>
        <v>0.35996318148283862</v>
      </c>
      <c r="DN46" s="114">
        <f t="shared" si="1237"/>
        <v>0.35996318148283862</v>
      </c>
      <c r="DO46" s="114">
        <f t="shared" si="1237"/>
        <v>0.36347739413455737</v>
      </c>
      <c r="DP46" s="114">
        <f t="shared" si="1237"/>
        <v>0.37228526082937463</v>
      </c>
      <c r="DQ46" s="114">
        <f t="shared" si="1237"/>
        <v>0.38085269717412368</v>
      </c>
      <c r="DR46" s="114">
        <f t="shared" si="1237"/>
        <v>0.38918941523586603</v>
      </c>
      <c r="DS46" s="114">
        <f t="shared" si="1237"/>
        <v>0.39915569136666817</v>
      </c>
      <c r="DT46" s="114">
        <f t="shared" si="1237"/>
        <v>0.40228455798377161</v>
      </c>
      <c r="DU46" s="114">
        <f t="shared" si="1237"/>
        <v>0.40228455798377161</v>
      </c>
      <c r="DV46" s="114">
        <f t="shared" si="1237"/>
        <v>0.40433202407223812</v>
      </c>
      <c r="DW46" s="114">
        <f t="shared" si="1237"/>
        <v>0.40433202407223812</v>
      </c>
      <c r="DX46" s="114">
        <f t="shared" si="1237"/>
        <v>0.40433202407223812</v>
      </c>
      <c r="DY46" s="114">
        <f t="shared" si="1237"/>
        <v>0.40433202407223812</v>
      </c>
      <c r="DZ46" s="114">
        <f t="shared" si="1237"/>
        <v>0.40433202407223812</v>
      </c>
      <c r="EA46" s="114">
        <f t="shared" si="1237"/>
        <v>0.40704025807585303</v>
      </c>
      <c r="EB46" s="114">
        <f t="shared" si="1237"/>
        <v>0.41469102491640925</v>
      </c>
      <c r="EC46" s="114">
        <f t="shared" si="1237"/>
        <v>0.42374264741619055</v>
      </c>
      <c r="ED46" s="114">
        <f t="shared" si="1237"/>
        <v>0.42469588674498365</v>
      </c>
      <c r="EE46" s="114">
        <f t="shared" si="1237"/>
        <v>0.42951915989827982</v>
      </c>
      <c r="EF46" s="114">
        <f t="shared" si="1237"/>
        <v>0.43426223010147796</v>
      </c>
      <c r="EG46" s="114">
        <f t="shared" si="1237"/>
        <v>0.43426223010147796</v>
      </c>
      <c r="EH46" s="114">
        <f t="shared" si="1237"/>
        <v>0.43426223010147796</v>
      </c>
      <c r="EI46" s="114">
        <f t="shared" si="1237"/>
        <v>0.43426223010147796</v>
      </c>
      <c r="EJ46" s="114">
        <f t="shared" ref="EJ46:GU46" si="1238">EJ45/EJ41</f>
        <v>0.43426223010147796</v>
      </c>
      <c r="EK46" s="114">
        <f t="shared" si="1238"/>
        <v>0.43426223010147796</v>
      </c>
      <c r="EL46" s="114">
        <f t="shared" si="1238"/>
        <v>0.43426223010147796</v>
      </c>
      <c r="EM46" s="114">
        <f t="shared" si="1238"/>
        <v>0.4357918772148564</v>
      </c>
      <c r="EN46" s="114">
        <f t="shared" si="1238"/>
        <v>0.44272302263176555</v>
      </c>
      <c r="EO46" s="114">
        <f t="shared" si="1238"/>
        <v>0.44437616018684789</v>
      </c>
      <c r="EP46" s="114">
        <f t="shared" si="1238"/>
        <v>0.44905961925078169</v>
      </c>
      <c r="EQ46" s="114">
        <f t="shared" si="1238"/>
        <v>0.45195355383147329</v>
      </c>
      <c r="ER46" s="114">
        <f t="shared" si="1238"/>
        <v>0.46147613701639867</v>
      </c>
      <c r="ES46" s="114">
        <f t="shared" si="1238"/>
        <v>0.46797432748982715</v>
      </c>
      <c r="ET46" s="114">
        <f t="shared" si="1238"/>
        <v>0.47431756467591202</v>
      </c>
      <c r="EU46" s="114">
        <f t="shared" si="1238"/>
        <v>0.47431756467591202</v>
      </c>
      <c r="EV46" s="114">
        <f t="shared" si="1238"/>
        <v>0.47431756467591202</v>
      </c>
      <c r="EW46" s="114">
        <f t="shared" si="1238"/>
        <v>0.47431756467591202</v>
      </c>
      <c r="EX46" s="114">
        <f t="shared" si="1238"/>
        <v>0.47431756467591202</v>
      </c>
      <c r="EY46" s="114">
        <f t="shared" si="1238"/>
        <v>0.47563852867747275</v>
      </c>
      <c r="EZ46" s="114">
        <f t="shared" si="1238"/>
        <v>0.48436237150499389</v>
      </c>
      <c r="FA46" s="114">
        <f t="shared" si="1238"/>
        <v>0.49479195271303572</v>
      </c>
      <c r="FB46" s="114">
        <f t="shared" si="1238"/>
        <v>0.50051526410951519</v>
      </c>
      <c r="FC46" s="114">
        <f t="shared" si="1238"/>
        <v>0.50123158753784502</v>
      </c>
      <c r="FD46" s="114">
        <f t="shared" si="1238"/>
        <v>0.50881091998819794</v>
      </c>
      <c r="FE46" s="114">
        <f t="shared" si="1238"/>
        <v>0.51750678158208163</v>
      </c>
      <c r="FF46" s="114">
        <f t="shared" si="1238"/>
        <v>0.52083060758019084</v>
      </c>
      <c r="FG46" s="114">
        <f t="shared" si="1238"/>
        <v>0.52519178771664399</v>
      </c>
      <c r="FH46" s="114">
        <f t="shared" si="1238"/>
        <v>0.52712852443964819</v>
      </c>
      <c r="FI46" s="114">
        <f t="shared" si="1238"/>
        <v>0.52712852443964819</v>
      </c>
      <c r="FJ46" s="114">
        <f t="shared" si="1238"/>
        <v>0.52712852443964819</v>
      </c>
      <c r="FK46" s="114">
        <f t="shared" si="1238"/>
        <v>0.52744977884058553</v>
      </c>
      <c r="FL46" s="114">
        <f t="shared" si="1238"/>
        <v>0.52777059703706075</v>
      </c>
      <c r="FM46" s="114">
        <f t="shared" si="1238"/>
        <v>0.52915579024657999</v>
      </c>
      <c r="FN46" s="114">
        <f t="shared" si="1238"/>
        <v>0.5316918352050406</v>
      </c>
      <c r="FO46" s="114">
        <f t="shared" si="1238"/>
        <v>0.53420070740347458</v>
      </c>
      <c r="FP46" s="114">
        <f t="shared" si="1238"/>
        <v>0.5358584077873646</v>
      </c>
      <c r="FQ46" s="114">
        <f t="shared" si="1238"/>
        <v>0.5379140144825586</v>
      </c>
      <c r="FR46" s="114">
        <f t="shared" si="1238"/>
        <v>0.54096351003930232</v>
      </c>
      <c r="FS46" s="114">
        <f t="shared" si="1238"/>
        <v>0.54496743950951576</v>
      </c>
      <c r="FT46" s="114">
        <f t="shared" si="1238"/>
        <v>0.54674650887030884</v>
      </c>
      <c r="FU46" s="114">
        <f t="shared" si="1238"/>
        <v>0.54674650887030884</v>
      </c>
      <c r="FV46" s="114">
        <f t="shared" si="1238"/>
        <v>0.54674650887030884</v>
      </c>
      <c r="FW46" s="114">
        <f t="shared" si="1238"/>
        <v>0.5470416688063634</v>
      </c>
      <c r="FX46" s="114">
        <f t="shared" si="1238"/>
        <v>0.54929185387530466</v>
      </c>
      <c r="FY46" s="114">
        <f t="shared" si="1238"/>
        <v>0.55248160633243337</v>
      </c>
      <c r="FZ46" s="114">
        <f t="shared" si="1238"/>
        <v>0.55854084603973286</v>
      </c>
      <c r="GA46" s="114">
        <f t="shared" si="1238"/>
        <v>0.5607709727786534</v>
      </c>
      <c r="GB46" s="114">
        <f t="shared" si="1238"/>
        <v>0.56224524821017519</v>
      </c>
      <c r="GC46" s="114">
        <f t="shared" si="1238"/>
        <v>0.56407423322735939</v>
      </c>
      <c r="GD46" s="114">
        <f t="shared" si="1238"/>
        <v>0.56678923289014049</v>
      </c>
      <c r="GE46" s="114">
        <f t="shared" si="1238"/>
        <v>0.57035705881933574</v>
      </c>
      <c r="GF46" s="114">
        <f t="shared" si="1238"/>
        <v>0.57194347834737747</v>
      </c>
      <c r="GG46" s="114">
        <f t="shared" si="1238"/>
        <v>0.57194347834737747</v>
      </c>
      <c r="GH46" s="114">
        <f t="shared" si="1238"/>
        <v>0.57194347834737747</v>
      </c>
      <c r="GI46" s="114">
        <f t="shared" si="1238"/>
        <v>0.57220674330196408</v>
      </c>
      <c r="GJ46" s="114">
        <f t="shared" si="1238"/>
        <v>0.57421440014291625</v>
      </c>
      <c r="GK46" s="114">
        <f t="shared" si="1238"/>
        <v>0.57706225660440935</v>
      </c>
      <c r="GL46" s="114">
        <f t="shared" si="1238"/>
        <v>0.58247817784287426</v>
      </c>
      <c r="GM46" s="114">
        <f t="shared" si="1238"/>
        <v>0.58447355882363294</v>
      </c>
      <c r="GN46" s="114">
        <f t="shared" si="1238"/>
        <v>0.58579325075458577</v>
      </c>
      <c r="GO46" s="114">
        <f t="shared" si="1238"/>
        <v>0.58743112431164146</v>
      </c>
      <c r="GP46" s="114">
        <f t="shared" si="1238"/>
        <v>0.58986379079908402</v>
      </c>
      <c r="GQ46" s="114">
        <f t="shared" si="1238"/>
        <v>0.59306306860485969</v>
      </c>
      <c r="GR46" s="114">
        <f t="shared" si="1238"/>
        <v>0.59448651675696129</v>
      </c>
      <c r="GS46" s="114">
        <f t="shared" si="1238"/>
        <v>0.59448651675696129</v>
      </c>
      <c r="GT46" s="114">
        <f t="shared" si="1238"/>
        <v>0.59448651675696129</v>
      </c>
      <c r="GU46" s="114">
        <f t="shared" si="1238"/>
        <v>0.59472279050948951</v>
      </c>
      <c r="GV46" s="114">
        <f t="shared" ref="GV46:JG46" si="1239">GV45/GV41</f>
        <v>0.59652511617166293</v>
      </c>
      <c r="GW46" s="114">
        <f t="shared" si="1239"/>
        <v>0.59908323904587568</v>
      </c>
      <c r="GX46" s="114">
        <f t="shared" si="1239"/>
        <v>0.60395311093273873</v>
      </c>
      <c r="GY46" s="114">
        <f t="shared" si="1239"/>
        <v>0.60574895014213592</v>
      </c>
      <c r="GZ46" s="114">
        <f t="shared" si="1239"/>
        <v>0.60693715569228746</v>
      </c>
      <c r="HA46" s="114">
        <f t="shared" si="1239"/>
        <v>0.60841237872952458</v>
      </c>
      <c r="HB46" s="114">
        <f t="shared" si="1239"/>
        <v>0.61060456678036523</v>
      </c>
      <c r="HC46" s="114">
        <f t="shared" si="1239"/>
        <v>0.61348958651014784</v>
      </c>
      <c r="HD46" s="114">
        <f t="shared" si="1239"/>
        <v>0.61477394452784051</v>
      </c>
      <c r="HE46" s="114">
        <f t="shared" si="1239"/>
        <v>0.61477394452784051</v>
      </c>
      <c r="HF46" s="114">
        <f t="shared" si="1239"/>
        <v>0.61477394452784051</v>
      </c>
      <c r="HG46" s="114">
        <f t="shared" si="1239"/>
        <v>0.61498717479353315</v>
      </c>
      <c r="HH46" s="114">
        <f t="shared" si="1239"/>
        <v>0.61661413105238139</v>
      </c>
      <c r="HI46" s="114">
        <f t="shared" si="1239"/>
        <v>0.61892458710990572</v>
      </c>
      <c r="HJ46" s="114">
        <f t="shared" si="1239"/>
        <v>0.62332701368148069</v>
      </c>
      <c r="HK46" s="114">
        <f t="shared" si="1239"/>
        <v>0.62495181226280971</v>
      </c>
      <c r="HL46" s="114">
        <f t="shared" si="1239"/>
        <v>0.62602724625429496</v>
      </c>
      <c r="HM46" s="114">
        <f t="shared" si="1239"/>
        <v>0.62736289664715539</v>
      </c>
      <c r="HN46" s="114">
        <f t="shared" si="1239"/>
        <v>0.62934857893763396</v>
      </c>
      <c r="HO46" s="114">
        <f t="shared" si="1239"/>
        <v>0.63196346838903705</v>
      </c>
      <c r="HP46" s="114">
        <f t="shared" si="1239"/>
        <v>0.63312816964502605</v>
      </c>
      <c r="HQ46" s="114">
        <f t="shared" si="1239"/>
        <v>0.63312816964502605</v>
      </c>
      <c r="HR46" s="114">
        <f t="shared" si="1239"/>
        <v>0.63312816964502605</v>
      </c>
      <c r="HS46" s="114">
        <f t="shared" si="1239"/>
        <v>0.63332157020495472</v>
      </c>
      <c r="HT46" s="114">
        <f t="shared" si="1239"/>
        <v>0.63479756087210792</v>
      </c>
      <c r="HU46" s="114">
        <f t="shared" si="1239"/>
        <v>0.63689465053527883</v>
      </c>
      <c r="HV46" s="114">
        <f t="shared" si="1239"/>
        <v>0.640893842181113</v>
      </c>
      <c r="HW46" s="114">
        <f t="shared" si="1239"/>
        <v>0.64237092096893256</v>
      </c>
      <c r="HX46" s="114">
        <f t="shared" si="1239"/>
        <v>0.6433489080276984</v>
      </c>
      <c r="HY46" s="114">
        <f t="shared" si="1239"/>
        <v>0.64456389560386018</v>
      </c>
      <c r="HZ46" s="114">
        <f t="shared" si="1239"/>
        <v>0.64637093446145788</v>
      </c>
      <c r="IA46" s="114">
        <f t="shared" si="1239"/>
        <v>0.64875193028706302</v>
      </c>
      <c r="IB46" s="114">
        <f t="shared" si="1239"/>
        <v>0.6498129495694962</v>
      </c>
      <c r="IC46" s="114">
        <f t="shared" si="1239"/>
        <v>0.6498129495694962</v>
      </c>
      <c r="ID46" s="114">
        <f t="shared" si="1239"/>
        <v>0.6498129495694962</v>
      </c>
      <c r="IE46" s="114">
        <f t="shared" si="1239"/>
        <v>0.64998916322915556</v>
      </c>
      <c r="IF46" s="114">
        <f t="shared" si="1239"/>
        <v>0.65133426560092822</v>
      </c>
      <c r="IG46" s="114">
        <f t="shared" si="1239"/>
        <v>0.65324623587392561</v>
      </c>
      <c r="IH46" s="114">
        <f t="shared" si="1239"/>
        <v>0.65689515927405062</v>
      </c>
      <c r="II46" s="114">
        <f t="shared" si="1239"/>
        <v>0.65824378441658171</v>
      </c>
      <c r="IJ46" s="114">
        <f t="shared" si="1239"/>
        <v>0.65913699326797315</v>
      </c>
      <c r="IK46" s="114">
        <f t="shared" si="1239"/>
        <v>0.66024695999564853</v>
      </c>
      <c r="IL46" s="114">
        <f t="shared" si="1239"/>
        <v>0.66189842185088754</v>
      </c>
      <c r="IM46" s="114">
        <f t="shared" si="1239"/>
        <v>0.66407555774005245</v>
      </c>
      <c r="IN46" s="114">
        <f t="shared" si="1239"/>
        <v>0.66504614777868731</v>
      </c>
      <c r="IO46" s="114">
        <f t="shared" si="1239"/>
        <v>0.66504614777868731</v>
      </c>
      <c r="IP46" s="114">
        <f t="shared" si="1239"/>
        <v>0.66504614777868731</v>
      </c>
      <c r="IQ46" s="114">
        <f t="shared" si="1239"/>
        <v>0.66520736776001921</v>
      </c>
      <c r="IR46" s="114">
        <f t="shared" si="1239"/>
        <v>0.66643825059068595</v>
      </c>
      <c r="IS46" s="114">
        <f t="shared" si="1239"/>
        <v>0.66818857384580277</v>
      </c>
      <c r="IT46" s="114">
        <f t="shared" si="1239"/>
        <v>0.67153130949704565</v>
      </c>
      <c r="IU46" s="114">
        <f t="shared" si="1239"/>
        <v>0.67276753684030577</v>
      </c>
      <c r="IV46" s="114">
        <f t="shared" si="1239"/>
        <v>0.67358653170219096</v>
      </c>
      <c r="IW46" s="114">
        <f t="shared" si="1239"/>
        <v>0.67460452826973261</v>
      </c>
      <c r="IX46" s="114">
        <f t="shared" si="1239"/>
        <v>0.67611967283347796</v>
      </c>
      <c r="IY46" s="114">
        <f t="shared" si="1239"/>
        <v>0.67811805214249032</v>
      </c>
      <c r="IZ46" s="114">
        <f t="shared" si="1239"/>
        <v>0.67900929963141987</v>
      </c>
      <c r="JA46" s="114">
        <f t="shared" si="1239"/>
        <v>0.67900929963141987</v>
      </c>
      <c r="JB46" s="114">
        <f t="shared" si="1239"/>
        <v>0.67900929963141987</v>
      </c>
      <c r="JC46" s="114">
        <f t="shared" si="1239"/>
        <v>0.67915736126189252</v>
      </c>
      <c r="JD46" s="114">
        <f t="shared" si="1239"/>
        <v>0.68028797855787382</v>
      </c>
      <c r="JE46" s="114">
        <f t="shared" si="1239"/>
        <v>0.68189632033178482</v>
      </c>
      <c r="JF46" s="114">
        <f t="shared" si="1239"/>
        <v>0.68496985084227768</v>
      </c>
      <c r="JG46" s="114">
        <f t="shared" si="1239"/>
        <v>0.68610716776741298</v>
      </c>
      <c r="JH46" s="114">
        <f t="shared" ref="JH46:KG46" si="1240">JH45/JH41</f>
        <v>0.68686082786701896</v>
      </c>
      <c r="JI46" s="114">
        <f t="shared" si="1240"/>
        <v>0.6877978288719323</v>
      </c>
      <c r="JJ46" s="114">
        <f t="shared" si="1240"/>
        <v>0.68919286321489615</v>
      </c>
      <c r="JK46" s="114">
        <f t="shared" si="1240"/>
        <v>0.69103363066582768</v>
      </c>
      <c r="JL46" s="114">
        <f t="shared" si="1240"/>
        <v>0.6918548813606793</v>
      </c>
      <c r="JM46" s="114">
        <f t="shared" si="1240"/>
        <v>0.6918548813606793</v>
      </c>
      <c r="JN46" s="114">
        <f t="shared" si="1240"/>
        <v>0.6918548813606793</v>
      </c>
      <c r="JO46" s="114">
        <f t="shared" si="1240"/>
        <v>0.6919913322053628</v>
      </c>
      <c r="JP46" s="114">
        <f t="shared" si="1240"/>
        <v>0.69303345420609053</v>
      </c>
      <c r="JQ46" s="114">
        <f t="shared" si="1240"/>
        <v>0.69451641479378123</v>
      </c>
      <c r="JR46" s="114">
        <f t="shared" si="1240"/>
        <v>0.69735199807433879</v>
      </c>
      <c r="JS46" s="114">
        <f t="shared" si="1240"/>
        <v>0.69840181728611339</v>
      </c>
      <c r="JT46" s="114">
        <f t="shared" si="1240"/>
        <v>0.69909765988326156</v>
      </c>
      <c r="JU46" s="114">
        <f t="shared" si="1240"/>
        <v>0.69996296082234277</v>
      </c>
      <c r="JV46" s="114">
        <f t="shared" si="1240"/>
        <v>0.70125162105385253</v>
      </c>
      <c r="JW46" s="114">
        <f t="shared" si="1240"/>
        <v>0.7029527133643857</v>
      </c>
      <c r="JX46" s="114">
        <f t="shared" si="1240"/>
        <v>0.7037119008586189</v>
      </c>
      <c r="JY46" s="114">
        <f t="shared" si="1240"/>
        <v>0.7037119008586189</v>
      </c>
      <c r="JZ46" s="114">
        <f t="shared" si="1240"/>
        <v>0.7037119008586189</v>
      </c>
      <c r="KA46" s="114">
        <f t="shared" si="1240"/>
        <v>0.70383805498460006</v>
      </c>
      <c r="KB46" s="114">
        <f t="shared" si="1240"/>
        <v>0.70480167922274672</v>
      </c>
      <c r="KC46" s="114">
        <f t="shared" si="1240"/>
        <v>0.70617336843139289</v>
      </c>
      <c r="KD46" s="114">
        <f t="shared" si="1240"/>
        <v>0.70879760399889857</v>
      </c>
      <c r="KE46" s="114">
        <f t="shared" si="1240"/>
        <v>0.70976964762722838</v>
      </c>
      <c r="KF46" s="114">
        <f t="shared" si="1240"/>
        <v>0.71041407947889379</v>
      </c>
      <c r="KG46" s="116">
        <f t="shared" si="1240"/>
        <v>0.71121560600872769</v>
      </c>
    </row>
    <row r="47" spans="1:293">
      <c r="AW47"/>
    </row>
    <row r="48" spans="1:293" ht="16" thickBot="1">
      <c r="AW48"/>
    </row>
    <row r="49" spans="1:293" s="1" customFormat="1" ht="16" thickBot="1">
      <c r="A49" s="51"/>
      <c r="B49" s="479" t="s">
        <v>118</v>
      </c>
      <c r="C49" s="498"/>
      <c r="D49" s="417" t="s">
        <v>932</v>
      </c>
      <c r="E49" s="68">
        <f>E39</f>
        <v>44287</v>
      </c>
      <c r="F49" s="69">
        <f>F39</f>
        <v>44317</v>
      </c>
      <c r="G49" s="69">
        <f t="shared" ref="G49:BR49" si="1241">G39</f>
        <v>44348</v>
      </c>
      <c r="H49" s="69">
        <f t="shared" si="1241"/>
        <v>44378</v>
      </c>
      <c r="I49" s="69">
        <f t="shared" si="1241"/>
        <v>44409</v>
      </c>
      <c r="J49" s="69">
        <f t="shared" si="1241"/>
        <v>44440</v>
      </c>
      <c r="K49" s="69">
        <f t="shared" si="1241"/>
        <v>44470</v>
      </c>
      <c r="L49" s="69">
        <f t="shared" si="1241"/>
        <v>44501</v>
      </c>
      <c r="M49" s="69">
        <f t="shared" si="1241"/>
        <v>44531</v>
      </c>
      <c r="N49" s="69">
        <f t="shared" si="1241"/>
        <v>44562</v>
      </c>
      <c r="O49" s="69">
        <f t="shared" si="1241"/>
        <v>44593</v>
      </c>
      <c r="P49" s="69">
        <f t="shared" si="1241"/>
        <v>44621</v>
      </c>
      <c r="Q49" s="69">
        <f t="shared" si="1241"/>
        <v>44652</v>
      </c>
      <c r="R49" s="69">
        <f t="shared" si="1241"/>
        <v>44682</v>
      </c>
      <c r="S49" s="69">
        <f t="shared" si="1241"/>
        <v>44713</v>
      </c>
      <c r="T49" s="69">
        <f t="shared" si="1241"/>
        <v>44743</v>
      </c>
      <c r="U49" s="69">
        <f t="shared" si="1241"/>
        <v>44774</v>
      </c>
      <c r="V49" s="69">
        <f t="shared" si="1241"/>
        <v>44805</v>
      </c>
      <c r="W49" s="69">
        <f t="shared" si="1241"/>
        <v>44835</v>
      </c>
      <c r="X49" s="69">
        <f t="shared" si="1241"/>
        <v>44866</v>
      </c>
      <c r="Y49" s="69">
        <f t="shared" si="1241"/>
        <v>44896</v>
      </c>
      <c r="Z49" s="69">
        <f t="shared" si="1241"/>
        <v>44927</v>
      </c>
      <c r="AA49" s="69">
        <f t="shared" si="1241"/>
        <v>44958</v>
      </c>
      <c r="AB49" s="69">
        <f t="shared" si="1241"/>
        <v>44986</v>
      </c>
      <c r="AC49" s="69">
        <f t="shared" si="1241"/>
        <v>45017</v>
      </c>
      <c r="AD49" s="69">
        <f t="shared" si="1241"/>
        <v>45047</v>
      </c>
      <c r="AE49" s="69">
        <f t="shared" si="1241"/>
        <v>45078</v>
      </c>
      <c r="AF49" s="69">
        <f t="shared" si="1241"/>
        <v>45108</v>
      </c>
      <c r="AG49" s="69">
        <f t="shared" si="1241"/>
        <v>45139</v>
      </c>
      <c r="AH49" s="69">
        <f t="shared" si="1241"/>
        <v>45170</v>
      </c>
      <c r="AI49" s="69">
        <f t="shared" si="1241"/>
        <v>45200</v>
      </c>
      <c r="AJ49" s="69">
        <f t="shared" si="1241"/>
        <v>45231</v>
      </c>
      <c r="AK49" s="69">
        <f t="shared" si="1241"/>
        <v>45261</v>
      </c>
      <c r="AL49" s="69">
        <f t="shared" si="1241"/>
        <v>45292</v>
      </c>
      <c r="AM49" s="69">
        <f t="shared" si="1241"/>
        <v>45323</v>
      </c>
      <c r="AN49" s="69">
        <f t="shared" si="1241"/>
        <v>45352</v>
      </c>
      <c r="AO49" s="69">
        <f t="shared" si="1241"/>
        <v>45383</v>
      </c>
      <c r="AP49" s="69">
        <f t="shared" si="1241"/>
        <v>45413</v>
      </c>
      <c r="AQ49" s="69">
        <f t="shared" si="1241"/>
        <v>45444</v>
      </c>
      <c r="AR49" s="69">
        <f t="shared" si="1241"/>
        <v>45474</v>
      </c>
      <c r="AS49" s="69">
        <f t="shared" si="1241"/>
        <v>45505</v>
      </c>
      <c r="AT49" s="69">
        <f t="shared" si="1241"/>
        <v>45536</v>
      </c>
      <c r="AU49" s="69">
        <f t="shared" si="1241"/>
        <v>45566</v>
      </c>
      <c r="AV49" s="69">
        <f t="shared" si="1241"/>
        <v>45597</v>
      </c>
      <c r="AW49" s="69">
        <f t="shared" si="1241"/>
        <v>45627</v>
      </c>
      <c r="AX49" s="69">
        <f t="shared" si="1241"/>
        <v>45658</v>
      </c>
      <c r="AY49" s="69">
        <f t="shared" si="1241"/>
        <v>45689</v>
      </c>
      <c r="AZ49" s="69">
        <f t="shared" si="1241"/>
        <v>45717</v>
      </c>
      <c r="BA49" s="69">
        <f t="shared" si="1241"/>
        <v>45748</v>
      </c>
      <c r="BB49" s="69">
        <f t="shared" si="1241"/>
        <v>45778</v>
      </c>
      <c r="BC49" s="69">
        <f t="shared" si="1241"/>
        <v>45809</v>
      </c>
      <c r="BD49" s="69">
        <f t="shared" si="1241"/>
        <v>45839</v>
      </c>
      <c r="BE49" s="69">
        <f t="shared" si="1241"/>
        <v>45870</v>
      </c>
      <c r="BF49" s="69">
        <f t="shared" si="1241"/>
        <v>45901</v>
      </c>
      <c r="BG49" s="69">
        <f t="shared" si="1241"/>
        <v>45931</v>
      </c>
      <c r="BH49" s="69">
        <f t="shared" si="1241"/>
        <v>45962</v>
      </c>
      <c r="BI49" s="69">
        <f t="shared" si="1241"/>
        <v>45992</v>
      </c>
      <c r="BJ49" s="69">
        <f t="shared" si="1241"/>
        <v>46023</v>
      </c>
      <c r="BK49" s="69">
        <f t="shared" si="1241"/>
        <v>46054</v>
      </c>
      <c r="BL49" s="69">
        <f t="shared" si="1241"/>
        <v>46082</v>
      </c>
      <c r="BM49" s="69">
        <f t="shared" si="1241"/>
        <v>46113</v>
      </c>
      <c r="BN49" s="69">
        <f t="shared" si="1241"/>
        <v>46143</v>
      </c>
      <c r="BO49" s="69">
        <f t="shared" si="1241"/>
        <v>46174</v>
      </c>
      <c r="BP49" s="205">
        <f t="shared" si="1241"/>
        <v>46204</v>
      </c>
      <c r="BQ49" s="69">
        <f t="shared" si="1241"/>
        <v>46235</v>
      </c>
      <c r="BR49" s="69">
        <f t="shared" si="1241"/>
        <v>46266</v>
      </c>
      <c r="BS49" s="69">
        <f t="shared" ref="BS49:ED49" si="1242">BS39</f>
        <v>46296</v>
      </c>
      <c r="BT49" s="69">
        <f t="shared" si="1242"/>
        <v>46327</v>
      </c>
      <c r="BU49" s="205">
        <f t="shared" si="1242"/>
        <v>46357</v>
      </c>
      <c r="BV49" s="69">
        <f t="shared" si="1242"/>
        <v>46388</v>
      </c>
      <c r="BW49" s="69">
        <f t="shared" si="1242"/>
        <v>46419</v>
      </c>
      <c r="BX49" s="69">
        <f t="shared" si="1242"/>
        <v>46447</v>
      </c>
      <c r="BY49" s="69">
        <f t="shared" si="1242"/>
        <v>46478</v>
      </c>
      <c r="BZ49" s="69">
        <f t="shared" si="1242"/>
        <v>46508</v>
      </c>
      <c r="CA49" s="69">
        <f t="shared" si="1242"/>
        <v>46539</v>
      </c>
      <c r="CB49" s="69">
        <f t="shared" si="1242"/>
        <v>46569</v>
      </c>
      <c r="CC49" s="69">
        <f t="shared" si="1242"/>
        <v>46600</v>
      </c>
      <c r="CD49" s="69">
        <f t="shared" si="1242"/>
        <v>46631</v>
      </c>
      <c r="CE49" s="69">
        <f t="shared" si="1242"/>
        <v>46661</v>
      </c>
      <c r="CF49" s="69">
        <f t="shared" si="1242"/>
        <v>46692</v>
      </c>
      <c r="CG49" s="69">
        <f t="shared" si="1242"/>
        <v>46722</v>
      </c>
      <c r="CH49" s="69">
        <f t="shared" si="1242"/>
        <v>46753</v>
      </c>
      <c r="CI49" s="69">
        <f t="shared" si="1242"/>
        <v>46784</v>
      </c>
      <c r="CJ49" s="69">
        <f t="shared" si="1242"/>
        <v>46813</v>
      </c>
      <c r="CK49" s="69">
        <f t="shared" si="1242"/>
        <v>46844</v>
      </c>
      <c r="CL49" s="69">
        <f t="shared" si="1242"/>
        <v>46874</v>
      </c>
      <c r="CM49" s="69">
        <f t="shared" si="1242"/>
        <v>46905</v>
      </c>
      <c r="CN49" s="69">
        <f t="shared" si="1242"/>
        <v>46935</v>
      </c>
      <c r="CO49" s="69">
        <f t="shared" si="1242"/>
        <v>46966</v>
      </c>
      <c r="CP49" s="69">
        <f t="shared" si="1242"/>
        <v>46997</v>
      </c>
      <c r="CQ49" s="69">
        <f t="shared" si="1242"/>
        <v>47027</v>
      </c>
      <c r="CR49" s="69">
        <f t="shared" si="1242"/>
        <v>47058</v>
      </c>
      <c r="CS49" s="69">
        <f t="shared" si="1242"/>
        <v>47088</v>
      </c>
      <c r="CT49" s="69">
        <f t="shared" si="1242"/>
        <v>47119</v>
      </c>
      <c r="CU49" s="69">
        <f t="shared" si="1242"/>
        <v>47150</v>
      </c>
      <c r="CV49" s="69">
        <f t="shared" si="1242"/>
        <v>47178</v>
      </c>
      <c r="CW49" s="69">
        <f t="shared" si="1242"/>
        <v>47209</v>
      </c>
      <c r="CX49" s="69">
        <f t="shared" si="1242"/>
        <v>47239</v>
      </c>
      <c r="CY49" s="69">
        <f t="shared" si="1242"/>
        <v>47270</v>
      </c>
      <c r="CZ49" s="69">
        <f t="shared" si="1242"/>
        <v>47300</v>
      </c>
      <c r="DA49" s="69">
        <f t="shared" si="1242"/>
        <v>47331</v>
      </c>
      <c r="DB49" s="69">
        <f t="shared" si="1242"/>
        <v>47362</v>
      </c>
      <c r="DC49" s="69">
        <f t="shared" si="1242"/>
        <v>47392</v>
      </c>
      <c r="DD49" s="69">
        <f t="shared" si="1242"/>
        <v>47423</v>
      </c>
      <c r="DE49" s="69">
        <f t="shared" si="1242"/>
        <v>47453</v>
      </c>
      <c r="DF49" s="69">
        <f t="shared" si="1242"/>
        <v>47484</v>
      </c>
      <c r="DG49" s="69">
        <f t="shared" si="1242"/>
        <v>47515</v>
      </c>
      <c r="DH49" s="69">
        <f t="shared" si="1242"/>
        <v>47543</v>
      </c>
      <c r="DI49" s="69">
        <f t="shared" si="1242"/>
        <v>47574</v>
      </c>
      <c r="DJ49" s="69">
        <f t="shared" si="1242"/>
        <v>47604</v>
      </c>
      <c r="DK49" s="69">
        <f t="shared" si="1242"/>
        <v>47635</v>
      </c>
      <c r="DL49" s="69">
        <f t="shared" si="1242"/>
        <v>47665</v>
      </c>
      <c r="DM49" s="69">
        <f t="shared" si="1242"/>
        <v>47696</v>
      </c>
      <c r="DN49" s="69">
        <f t="shared" si="1242"/>
        <v>47727</v>
      </c>
      <c r="DO49" s="69">
        <f t="shared" si="1242"/>
        <v>47757</v>
      </c>
      <c r="DP49" s="69">
        <f t="shared" si="1242"/>
        <v>47788</v>
      </c>
      <c r="DQ49" s="69">
        <f t="shared" si="1242"/>
        <v>47818</v>
      </c>
      <c r="DR49" s="69">
        <f t="shared" si="1242"/>
        <v>47849</v>
      </c>
      <c r="DS49" s="69">
        <f t="shared" si="1242"/>
        <v>47880</v>
      </c>
      <c r="DT49" s="69">
        <f t="shared" si="1242"/>
        <v>47908</v>
      </c>
      <c r="DU49" s="69">
        <f t="shared" si="1242"/>
        <v>47939</v>
      </c>
      <c r="DV49" s="69">
        <f t="shared" si="1242"/>
        <v>47969</v>
      </c>
      <c r="DW49" s="69">
        <f t="shared" si="1242"/>
        <v>48000</v>
      </c>
      <c r="DX49" s="69">
        <f t="shared" si="1242"/>
        <v>48030</v>
      </c>
      <c r="DY49" s="69">
        <f t="shared" si="1242"/>
        <v>48061</v>
      </c>
      <c r="DZ49" s="69">
        <f t="shared" si="1242"/>
        <v>48092</v>
      </c>
      <c r="EA49" s="69">
        <f t="shared" si="1242"/>
        <v>48122</v>
      </c>
      <c r="EB49" s="69">
        <f t="shared" si="1242"/>
        <v>48153</v>
      </c>
      <c r="EC49" s="69">
        <f t="shared" si="1242"/>
        <v>48183</v>
      </c>
      <c r="ED49" s="69">
        <f t="shared" si="1242"/>
        <v>48214</v>
      </c>
      <c r="EE49" s="69">
        <f t="shared" ref="EE49:GP49" si="1243">EE39</f>
        <v>48245</v>
      </c>
      <c r="EF49" s="69">
        <f t="shared" si="1243"/>
        <v>48274</v>
      </c>
      <c r="EG49" s="69">
        <f t="shared" si="1243"/>
        <v>48305</v>
      </c>
      <c r="EH49" s="69">
        <f t="shared" si="1243"/>
        <v>48335</v>
      </c>
      <c r="EI49" s="69">
        <f t="shared" si="1243"/>
        <v>48366</v>
      </c>
      <c r="EJ49" s="69">
        <f t="shared" si="1243"/>
        <v>48396</v>
      </c>
      <c r="EK49" s="69">
        <f t="shared" si="1243"/>
        <v>48427</v>
      </c>
      <c r="EL49" s="69">
        <f t="shared" si="1243"/>
        <v>48458</v>
      </c>
      <c r="EM49" s="69">
        <f t="shared" si="1243"/>
        <v>48488</v>
      </c>
      <c r="EN49" s="69">
        <f t="shared" si="1243"/>
        <v>48519</v>
      </c>
      <c r="EO49" s="69">
        <f t="shared" si="1243"/>
        <v>48549</v>
      </c>
      <c r="EP49" s="69">
        <f t="shared" si="1243"/>
        <v>48580</v>
      </c>
      <c r="EQ49" s="69">
        <f t="shared" si="1243"/>
        <v>48611</v>
      </c>
      <c r="ER49" s="69">
        <f t="shared" si="1243"/>
        <v>48639</v>
      </c>
      <c r="ES49" s="69">
        <f t="shared" si="1243"/>
        <v>48670</v>
      </c>
      <c r="ET49" s="69">
        <f t="shared" si="1243"/>
        <v>48700</v>
      </c>
      <c r="EU49" s="69">
        <f t="shared" si="1243"/>
        <v>48731</v>
      </c>
      <c r="EV49" s="69">
        <f t="shared" si="1243"/>
        <v>48761</v>
      </c>
      <c r="EW49" s="69">
        <f t="shared" si="1243"/>
        <v>48792</v>
      </c>
      <c r="EX49" s="69">
        <f t="shared" si="1243"/>
        <v>48823</v>
      </c>
      <c r="EY49" s="69">
        <f t="shared" si="1243"/>
        <v>48853</v>
      </c>
      <c r="EZ49" s="69">
        <f t="shared" si="1243"/>
        <v>48884</v>
      </c>
      <c r="FA49" s="69">
        <f t="shared" si="1243"/>
        <v>48914</v>
      </c>
      <c r="FB49" s="69">
        <f t="shared" si="1243"/>
        <v>48945</v>
      </c>
      <c r="FC49" s="69">
        <f t="shared" si="1243"/>
        <v>48976</v>
      </c>
      <c r="FD49" s="69">
        <f t="shared" si="1243"/>
        <v>49004</v>
      </c>
      <c r="FE49" s="69">
        <f t="shared" si="1243"/>
        <v>49035</v>
      </c>
      <c r="FF49" s="69">
        <f t="shared" si="1243"/>
        <v>49065</v>
      </c>
      <c r="FG49" s="69">
        <f t="shared" si="1243"/>
        <v>49096</v>
      </c>
      <c r="FH49" s="69">
        <f t="shared" si="1243"/>
        <v>49126</v>
      </c>
      <c r="FI49" s="69">
        <f t="shared" si="1243"/>
        <v>49157</v>
      </c>
      <c r="FJ49" s="69">
        <f t="shared" si="1243"/>
        <v>49188</v>
      </c>
      <c r="FK49" s="69">
        <f t="shared" si="1243"/>
        <v>49218</v>
      </c>
      <c r="FL49" s="69">
        <f t="shared" si="1243"/>
        <v>49249</v>
      </c>
      <c r="FM49" s="69">
        <f t="shared" si="1243"/>
        <v>49279</v>
      </c>
      <c r="FN49" s="69">
        <f t="shared" si="1243"/>
        <v>49310</v>
      </c>
      <c r="FO49" s="69">
        <f t="shared" si="1243"/>
        <v>49341</v>
      </c>
      <c r="FP49" s="69">
        <f t="shared" si="1243"/>
        <v>49369</v>
      </c>
      <c r="FQ49" s="69">
        <f t="shared" si="1243"/>
        <v>49400</v>
      </c>
      <c r="FR49" s="69">
        <f t="shared" si="1243"/>
        <v>49430</v>
      </c>
      <c r="FS49" s="69">
        <f t="shared" si="1243"/>
        <v>49461</v>
      </c>
      <c r="FT49" s="69">
        <f t="shared" si="1243"/>
        <v>49491</v>
      </c>
      <c r="FU49" s="69">
        <f t="shared" si="1243"/>
        <v>49522</v>
      </c>
      <c r="FV49" s="69">
        <f t="shared" si="1243"/>
        <v>49553</v>
      </c>
      <c r="FW49" s="69">
        <f t="shared" si="1243"/>
        <v>49583</v>
      </c>
      <c r="FX49" s="69">
        <f t="shared" si="1243"/>
        <v>49614</v>
      </c>
      <c r="FY49" s="69">
        <f t="shared" si="1243"/>
        <v>49644</v>
      </c>
      <c r="FZ49" s="69">
        <f t="shared" si="1243"/>
        <v>49675</v>
      </c>
      <c r="GA49" s="69">
        <f t="shared" si="1243"/>
        <v>49706</v>
      </c>
      <c r="GB49" s="69">
        <f t="shared" si="1243"/>
        <v>49735</v>
      </c>
      <c r="GC49" s="69">
        <f t="shared" si="1243"/>
        <v>49766</v>
      </c>
      <c r="GD49" s="69">
        <f t="shared" si="1243"/>
        <v>49796</v>
      </c>
      <c r="GE49" s="69">
        <f t="shared" si="1243"/>
        <v>49827</v>
      </c>
      <c r="GF49" s="69">
        <f t="shared" si="1243"/>
        <v>49857</v>
      </c>
      <c r="GG49" s="69">
        <f t="shared" si="1243"/>
        <v>49888</v>
      </c>
      <c r="GH49" s="69">
        <f t="shared" si="1243"/>
        <v>49919</v>
      </c>
      <c r="GI49" s="69">
        <f t="shared" si="1243"/>
        <v>49949</v>
      </c>
      <c r="GJ49" s="69">
        <f t="shared" si="1243"/>
        <v>49980</v>
      </c>
      <c r="GK49" s="69">
        <f t="shared" si="1243"/>
        <v>50010</v>
      </c>
      <c r="GL49" s="69">
        <f t="shared" si="1243"/>
        <v>50041</v>
      </c>
      <c r="GM49" s="69">
        <f t="shared" si="1243"/>
        <v>50072</v>
      </c>
      <c r="GN49" s="69">
        <f t="shared" si="1243"/>
        <v>50100</v>
      </c>
      <c r="GO49" s="69">
        <f t="shared" si="1243"/>
        <v>50131</v>
      </c>
      <c r="GP49" s="69">
        <f t="shared" si="1243"/>
        <v>50161</v>
      </c>
      <c r="GQ49" s="69">
        <f t="shared" ref="GQ49:JB49" si="1244">GQ39</f>
        <v>50192</v>
      </c>
      <c r="GR49" s="69">
        <f t="shared" si="1244"/>
        <v>50222</v>
      </c>
      <c r="GS49" s="69">
        <f t="shared" si="1244"/>
        <v>50253</v>
      </c>
      <c r="GT49" s="69">
        <f t="shared" si="1244"/>
        <v>50284</v>
      </c>
      <c r="GU49" s="69">
        <f t="shared" si="1244"/>
        <v>50314</v>
      </c>
      <c r="GV49" s="69">
        <f t="shared" si="1244"/>
        <v>50345</v>
      </c>
      <c r="GW49" s="69">
        <f t="shared" si="1244"/>
        <v>50375</v>
      </c>
      <c r="GX49" s="69">
        <f t="shared" si="1244"/>
        <v>50406</v>
      </c>
      <c r="GY49" s="69">
        <f t="shared" si="1244"/>
        <v>50437</v>
      </c>
      <c r="GZ49" s="69">
        <f t="shared" si="1244"/>
        <v>50465</v>
      </c>
      <c r="HA49" s="69">
        <f t="shared" si="1244"/>
        <v>50496</v>
      </c>
      <c r="HB49" s="69">
        <f t="shared" si="1244"/>
        <v>50526</v>
      </c>
      <c r="HC49" s="69">
        <f t="shared" si="1244"/>
        <v>50557</v>
      </c>
      <c r="HD49" s="69">
        <f t="shared" si="1244"/>
        <v>50587</v>
      </c>
      <c r="HE49" s="69">
        <f t="shared" si="1244"/>
        <v>50618</v>
      </c>
      <c r="HF49" s="69">
        <f t="shared" si="1244"/>
        <v>50649</v>
      </c>
      <c r="HG49" s="69">
        <f t="shared" si="1244"/>
        <v>50679</v>
      </c>
      <c r="HH49" s="69">
        <f t="shared" si="1244"/>
        <v>50710</v>
      </c>
      <c r="HI49" s="69">
        <f t="shared" si="1244"/>
        <v>50740</v>
      </c>
      <c r="HJ49" s="69">
        <f t="shared" si="1244"/>
        <v>50771</v>
      </c>
      <c r="HK49" s="69">
        <f t="shared" si="1244"/>
        <v>50802</v>
      </c>
      <c r="HL49" s="69">
        <f t="shared" si="1244"/>
        <v>50830</v>
      </c>
      <c r="HM49" s="69">
        <f t="shared" si="1244"/>
        <v>50861</v>
      </c>
      <c r="HN49" s="69">
        <f t="shared" si="1244"/>
        <v>50891</v>
      </c>
      <c r="HO49" s="69">
        <f t="shared" si="1244"/>
        <v>50922</v>
      </c>
      <c r="HP49" s="69">
        <f t="shared" si="1244"/>
        <v>50952</v>
      </c>
      <c r="HQ49" s="69">
        <f t="shared" si="1244"/>
        <v>50983</v>
      </c>
      <c r="HR49" s="69">
        <f t="shared" si="1244"/>
        <v>51014</v>
      </c>
      <c r="HS49" s="69">
        <f t="shared" si="1244"/>
        <v>51044</v>
      </c>
      <c r="HT49" s="69">
        <f t="shared" si="1244"/>
        <v>51075</v>
      </c>
      <c r="HU49" s="69">
        <f t="shared" si="1244"/>
        <v>51105</v>
      </c>
      <c r="HV49" s="69">
        <f t="shared" si="1244"/>
        <v>51136</v>
      </c>
      <c r="HW49" s="69">
        <f t="shared" si="1244"/>
        <v>51167</v>
      </c>
      <c r="HX49" s="69">
        <f t="shared" si="1244"/>
        <v>51196</v>
      </c>
      <c r="HY49" s="69">
        <f t="shared" si="1244"/>
        <v>51227</v>
      </c>
      <c r="HZ49" s="69">
        <f t="shared" si="1244"/>
        <v>51257</v>
      </c>
      <c r="IA49" s="69">
        <f t="shared" si="1244"/>
        <v>51288</v>
      </c>
      <c r="IB49" s="69">
        <f t="shared" si="1244"/>
        <v>51318</v>
      </c>
      <c r="IC49" s="69">
        <f t="shared" si="1244"/>
        <v>51349</v>
      </c>
      <c r="ID49" s="69">
        <f t="shared" si="1244"/>
        <v>51380</v>
      </c>
      <c r="IE49" s="69">
        <f t="shared" si="1244"/>
        <v>51410</v>
      </c>
      <c r="IF49" s="69">
        <f t="shared" si="1244"/>
        <v>51441</v>
      </c>
      <c r="IG49" s="69">
        <f t="shared" si="1244"/>
        <v>51471</v>
      </c>
      <c r="IH49" s="69">
        <f t="shared" si="1244"/>
        <v>51502</v>
      </c>
      <c r="II49" s="69">
        <f t="shared" si="1244"/>
        <v>51533</v>
      </c>
      <c r="IJ49" s="69">
        <f t="shared" si="1244"/>
        <v>51561</v>
      </c>
      <c r="IK49" s="69">
        <f t="shared" si="1244"/>
        <v>51592</v>
      </c>
      <c r="IL49" s="69">
        <f t="shared" si="1244"/>
        <v>51622</v>
      </c>
      <c r="IM49" s="69">
        <f t="shared" si="1244"/>
        <v>51653</v>
      </c>
      <c r="IN49" s="69">
        <f t="shared" si="1244"/>
        <v>51683</v>
      </c>
      <c r="IO49" s="69">
        <f t="shared" si="1244"/>
        <v>51714</v>
      </c>
      <c r="IP49" s="69">
        <f t="shared" si="1244"/>
        <v>51745</v>
      </c>
      <c r="IQ49" s="69">
        <f t="shared" si="1244"/>
        <v>51775</v>
      </c>
      <c r="IR49" s="69">
        <f t="shared" si="1244"/>
        <v>51806</v>
      </c>
      <c r="IS49" s="69">
        <f t="shared" si="1244"/>
        <v>51836</v>
      </c>
      <c r="IT49" s="69">
        <f t="shared" si="1244"/>
        <v>51867</v>
      </c>
      <c r="IU49" s="69">
        <f t="shared" si="1244"/>
        <v>51898</v>
      </c>
      <c r="IV49" s="69">
        <f t="shared" si="1244"/>
        <v>51926</v>
      </c>
      <c r="IW49" s="69">
        <f t="shared" si="1244"/>
        <v>51957</v>
      </c>
      <c r="IX49" s="69">
        <f t="shared" si="1244"/>
        <v>51987</v>
      </c>
      <c r="IY49" s="69">
        <f t="shared" si="1244"/>
        <v>52018</v>
      </c>
      <c r="IZ49" s="69">
        <f t="shared" si="1244"/>
        <v>52048</v>
      </c>
      <c r="JA49" s="69">
        <f t="shared" si="1244"/>
        <v>52079</v>
      </c>
      <c r="JB49" s="69">
        <f t="shared" si="1244"/>
        <v>52110</v>
      </c>
      <c r="JC49" s="69">
        <f t="shared" ref="JC49:KG49" si="1245">JC39</f>
        <v>52140</v>
      </c>
      <c r="JD49" s="69">
        <f t="shared" si="1245"/>
        <v>52171</v>
      </c>
      <c r="JE49" s="69">
        <f t="shared" si="1245"/>
        <v>52201</v>
      </c>
      <c r="JF49" s="69">
        <f t="shared" si="1245"/>
        <v>52232</v>
      </c>
      <c r="JG49" s="69">
        <f t="shared" si="1245"/>
        <v>52263</v>
      </c>
      <c r="JH49" s="69">
        <f t="shared" si="1245"/>
        <v>52291</v>
      </c>
      <c r="JI49" s="69">
        <f t="shared" si="1245"/>
        <v>52322</v>
      </c>
      <c r="JJ49" s="69">
        <f t="shared" si="1245"/>
        <v>52352</v>
      </c>
      <c r="JK49" s="69">
        <f t="shared" si="1245"/>
        <v>52383</v>
      </c>
      <c r="JL49" s="69">
        <f t="shared" si="1245"/>
        <v>52413</v>
      </c>
      <c r="JM49" s="69">
        <f t="shared" si="1245"/>
        <v>52444</v>
      </c>
      <c r="JN49" s="69">
        <f t="shared" si="1245"/>
        <v>52475</v>
      </c>
      <c r="JO49" s="69">
        <f t="shared" si="1245"/>
        <v>52505</v>
      </c>
      <c r="JP49" s="69">
        <f t="shared" si="1245"/>
        <v>52536</v>
      </c>
      <c r="JQ49" s="69">
        <f t="shared" si="1245"/>
        <v>52566</v>
      </c>
      <c r="JR49" s="69">
        <f t="shared" si="1245"/>
        <v>52597</v>
      </c>
      <c r="JS49" s="69">
        <f t="shared" si="1245"/>
        <v>52628</v>
      </c>
      <c r="JT49" s="69">
        <f t="shared" si="1245"/>
        <v>52657</v>
      </c>
      <c r="JU49" s="69">
        <f t="shared" si="1245"/>
        <v>52688</v>
      </c>
      <c r="JV49" s="69">
        <f t="shared" si="1245"/>
        <v>52718</v>
      </c>
      <c r="JW49" s="69">
        <f t="shared" si="1245"/>
        <v>52749</v>
      </c>
      <c r="JX49" s="69">
        <f t="shared" si="1245"/>
        <v>52779</v>
      </c>
      <c r="JY49" s="69">
        <f t="shared" si="1245"/>
        <v>52810</v>
      </c>
      <c r="JZ49" s="69">
        <f t="shared" si="1245"/>
        <v>52841</v>
      </c>
      <c r="KA49" s="69">
        <f t="shared" si="1245"/>
        <v>52871</v>
      </c>
      <c r="KB49" s="69">
        <f t="shared" si="1245"/>
        <v>52902</v>
      </c>
      <c r="KC49" s="69">
        <f t="shared" si="1245"/>
        <v>52932</v>
      </c>
      <c r="KD49" s="69">
        <f t="shared" si="1245"/>
        <v>52963</v>
      </c>
      <c r="KE49" s="69">
        <f t="shared" si="1245"/>
        <v>52994</v>
      </c>
      <c r="KF49" s="69">
        <f t="shared" si="1245"/>
        <v>53022</v>
      </c>
      <c r="KG49" s="70">
        <f t="shared" si="1245"/>
        <v>53053</v>
      </c>
    </row>
    <row r="50" spans="1:293" s="1" customFormat="1" outlineLevel="1">
      <c r="B50" s="489" t="s">
        <v>147</v>
      </c>
      <c r="C50" s="57" t="s">
        <v>712</v>
      </c>
      <c r="D50" s="44">
        <f t="shared" ref="D50:D56" si="1246">BO50</f>
        <v>27753.200000000001</v>
      </c>
      <c r="E50" s="33">
        <f>E5</f>
        <v>49440.139500064091</v>
      </c>
      <c r="F50" s="34">
        <f>F5</f>
        <v>20195.52392879306</v>
      </c>
      <c r="G50" s="34">
        <f>G5</f>
        <v>21139.908920178881</v>
      </c>
      <c r="H50" s="34">
        <f>H5</f>
        <v>20794.458820332467</v>
      </c>
      <c r="I50" s="34">
        <f t="shared" ref="I50:BT50" si="1247">I5</f>
        <v>28066.483859541531</v>
      </c>
      <c r="J50" s="34">
        <f t="shared" si="1247"/>
        <v>24242.23289467641</v>
      </c>
      <c r="K50" s="34">
        <f t="shared" si="1247"/>
        <v>27256.976535457932</v>
      </c>
      <c r="L50" s="34">
        <f t="shared" si="1247"/>
        <v>22474.92461472928</v>
      </c>
      <c r="M50" s="34">
        <f t="shared" si="1247"/>
        <v>27768.699104482588</v>
      </c>
      <c r="N50" s="34">
        <f t="shared" si="1247"/>
        <v>23756.210293519991</v>
      </c>
      <c r="O50" s="34">
        <f t="shared" si="1247"/>
        <v>25069.052661980422</v>
      </c>
      <c r="P50" s="34">
        <f t="shared" si="1247"/>
        <v>26610.009265724453</v>
      </c>
      <c r="Q50" s="34">
        <f t="shared" si="1247"/>
        <v>25601.545915210361</v>
      </c>
      <c r="R50" s="34">
        <f t="shared" si="1247"/>
        <v>23992.950244560627</v>
      </c>
      <c r="S50" s="34">
        <f t="shared" si="1247"/>
        <v>26606.606627065285</v>
      </c>
      <c r="T50" s="34">
        <f t="shared" si="1247"/>
        <v>31965.739425724962</v>
      </c>
      <c r="U50" s="34">
        <f t="shared" si="1247"/>
        <v>25198.301961555611</v>
      </c>
      <c r="V50" s="34">
        <f t="shared" si="1247"/>
        <v>27166.245278020811</v>
      </c>
      <c r="W50" s="34">
        <f t="shared" si="1247"/>
        <v>29638.279147891313</v>
      </c>
      <c r="X50" s="34">
        <f t="shared" si="1247"/>
        <v>27978.489746695228</v>
      </c>
      <c r="Y50" s="34">
        <f t="shared" si="1247"/>
        <v>27296.94248630423</v>
      </c>
      <c r="Z50" s="34">
        <f t="shared" si="1247"/>
        <v>27028.721556692042</v>
      </c>
      <c r="AA50" s="34">
        <f t="shared" si="1247"/>
        <v>30333.48472954836</v>
      </c>
      <c r="AB50" s="34">
        <f t="shared" si="1247"/>
        <v>31471.312162427523</v>
      </c>
      <c r="AC50" s="34">
        <f t="shared" si="1247"/>
        <v>31518.022855763309</v>
      </c>
      <c r="AD50" s="34">
        <f t="shared" si="1247"/>
        <v>30966.652381441239</v>
      </c>
      <c r="AE50" s="34">
        <f t="shared" si="1247"/>
        <v>29005.870082883266</v>
      </c>
      <c r="AF50" s="34">
        <f t="shared" si="1247"/>
        <v>30592.92686641715</v>
      </c>
      <c r="AG50" s="34">
        <f t="shared" si="1247"/>
        <v>31050.680277375777</v>
      </c>
      <c r="AH50" s="34">
        <f t="shared" si="1247"/>
        <v>30418.936387772126</v>
      </c>
      <c r="AI50" s="34">
        <f t="shared" si="1247"/>
        <v>30100.804171382602</v>
      </c>
      <c r="AJ50" s="34">
        <f t="shared" si="1247"/>
        <v>30637.18225425775</v>
      </c>
      <c r="AK50" s="34">
        <f t="shared" si="1247"/>
        <v>28906.374899809602</v>
      </c>
      <c r="AL50" s="34">
        <f t="shared" si="1247"/>
        <v>27464.14382053919</v>
      </c>
      <c r="AM50" s="34">
        <f t="shared" si="1247"/>
        <v>32396.354915332122</v>
      </c>
      <c r="AN50" s="34">
        <f t="shared" si="1247"/>
        <v>30921.353513075112</v>
      </c>
      <c r="AO50" s="34">
        <f t="shared" si="1247"/>
        <v>34510.149494620084</v>
      </c>
      <c r="AP50" s="34">
        <f t="shared" si="1247"/>
        <v>30971.980454728979</v>
      </c>
      <c r="AQ50" s="34">
        <f t="shared" si="1247"/>
        <v>31250.909019337956</v>
      </c>
      <c r="AR50" s="34">
        <f t="shared" si="1247"/>
        <v>30574.595755680599</v>
      </c>
      <c r="AS50" s="34">
        <f t="shared" si="1247"/>
        <v>30269.204622395624</v>
      </c>
      <c r="AT50" s="34">
        <f t="shared" si="1247"/>
        <v>30876.019838122062</v>
      </c>
      <c r="AU50" s="34">
        <f t="shared" si="1247"/>
        <v>31035.757659112318</v>
      </c>
      <c r="AV50" s="34">
        <f t="shared" si="1247"/>
        <v>31315.483252657705</v>
      </c>
      <c r="AW50" s="34">
        <f t="shared" si="1247"/>
        <v>29537.190747837096</v>
      </c>
      <c r="AX50" s="34">
        <f t="shared" si="1247"/>
        <v>31792.660824066097</v>
      </c>
      <c r="AY50" s="34">
        <f t="shared" si="1247"/>
        <v>31543.772599999997</v>
      </c>
      <c r="AZ50" s="34">
        <f t="shared" si="1247"/>
        <v>31165.312600000001</v>
      </c>
      <c r="BA50" s="34">
        <f t="shared" si="1247"/>
        <v>31854.222600000001</v>
      </c>
      <c r="BB50" s="34">
        <f t="shared" si="1247"/>
        <v>31069.247999999996</v>
      </c>
      <c r="BC50" s="34">
        <f t="shared" si="1247"/>
        <v>31311.741488888889</v>
      </c>
      <c r="BD50" s="34">
        <f t="shared" si="1247"/>
        <v>32023.113807407408</v>
      </c>
      <c r="BE50" s="34">
        <f t="shared" si="1247"/>
        <v>33991.969335802467</v>
      </c>
      <c r="BF50" s="34">
        <f t="shared" si="1247"/>
        <v>30547.850770946501</v>
      </c>
      <c r="BG50" s="34">
        <f t="shared" si="1247"/>
        <v>27519.596240657062</v>
      </c>
      <c r="BH50" s="34">
        <f t="shared" si="1247"/>
        <v>27701.634511430821</v>
      </c>
      <c r="BI50" s="34">
        <f t="shared" si="1247"/>
        <v>28002.383192591649</v>
      </c>
      <c r="BJ50" s="34">
        <f t="shared" si="1247"/>
        <v>27916.55575123824</v>
      </c>
      <c r="BK50" s="34">
        <f t="shared" si="1247"/>
        <v>27753.200000000001</v>
      </c>
      <c r="BL50" s="34">
        <f t="shared" si="1247"/>
        <v>27753.200000000001</v>
      </c>
      <c r="BM50" s="34">
        <f t="shared" si="1247"/>
        <v>27753.200000000001</v>
      </c>
      <c r="BN50" s="34">
        <f t="shared" si="1247"/>
        <v>27753.200000000001</v>
      </c>
      <c r="BO50" s="34">
        <f t="shared" si="1247"/>
        <v>27753.200000000001</v>
      </c>
      <c r="BP50" s="206">
        <f t="shared" si="1247"/>
        <v>27753.200000000001</v>
      </c>
      <c r="BQ50" s="34">
        <f t="shared" si="1247"/>
        <v>25836.2</v>
      </c>
      <c r="BR50" s="34">
        <f t="shared" si="1247"/>
        <v>25336.2</v>
      </c>
      <c r="BS50" s="34">
        <f t="shared" si="1247"/>
        <v>25336.2</v>
      </c>
      <c r="BT50" s="34">
        <f t="shared" si="1247"/>
        <v>25336.2</v>
      </c>
      <c r="BU50" s="206">
        <f t="shared" ref="BU50:EF50" si="1248">BU5</f>
        <v>25336.2</v>
      </c>
      <c r="BV50" s="34">
        <f t="shared" si="1248"/>
        <v>25336.2</v>
      </c>
      <c r="BW50" s="34">
        <f t="shared" si="1248"/>
        <v>25223.200000000001</v>
      </c>
      <c r="BX50" s="34">
        <f t="shared" si="1248"/>
        <v>25223.200000000001</v>
      </c>
      <c r="BY50" s="34">
        <f t="shared" si="1248"/>
        <v>25223.200000000001</v>
      </c>
      <c r="BZ50" s="34">
        <f t="shared" si="1248"/>
        <v>25223.200000000001</v>
      </c>
      <c r="CA50" s="34">
        <f t="shared" si="1248"/>
        <v>25223.200000000001</v>
      </c>
      <c r="CB50" s="34">
        <f t="shared" si="1248"/>
        <v>25223.200000000001</v>
      </c>
      <c r="CC50" s="34">
        <f t="shared" si="1248"/>
        <v>25223.200000000001</v>
      </c>
      <c r="CD50" s="34">
        <f t="shared" si="1248"/>
        <v>25223.200000000001</v>
      </c>
      <c r="CE50" s="34">
        <f t="shared" si="1248"/>
        <v>25223.200000000001</v>
      </c>
      <c r="CF50" s="34">
        <f t="shared" si="1248"/>
        <v>25223.200000000001</v>
      </c>
      <c r="CG50" s="34">
        <f t="shared" si="1248"/>
        <v>25223.200000000001</v>
      </c>
      <c r="CH50" s="34">
        <f t="shared" si="1248"/>
        <v>25223.200000000001</v>
      </c>
      <c r="CI50" s="34">
        <f t="shared" si="1248"/>
        <v>25162.2</v>
      </c>
      <c r="CJ50" s="34">
        <f t="shared" si="1248"/>
        <v>25162.2</v>
      </c>
      <c r="CK50" s="34">
        <f t="shared" si="1248"/>
        <v>25162.2</v>
      </c>
      <c r="CL50" s="34">
        <f t="shared" si="1248"/>
        <v>25162.2</v>
      </c>
      <c r="CM50" s="34">
        <f t="shared" si="1248"/>
        <v>25162.2</v>
      </c>
      <c r="CN50" s="34">
        <f t="shared" si="1248"/>
        <v>25162.2</v>
      </c>
      <c r="CO50" s="34">
        <f t="shared" si="1248"/>
        <v>25162.2</v>
      </c>
      <c r="CP50" s="34">
        <f t="shared" si="1248"/>
        <v>25162.2</v>
      </c>
      <c r="CQ50" s="34">
        <f t="shared" si="1248"/>
        <v>25162.2</v>
      </c>
      <c r="CR50" s="34">
        <f t="shared" si="1248"/>
        <v>25162.2</v>
      </c>
      <c r="CS50" s="34">
        <f t="shared" si="1248"/>
        <v>25162.2</v>
      </c>
      <c r="CT50" s="34">
        <f t="shared" si="1248"/>
        <v>25162.2</v>
      </c>
      <c r="CU50" s="34">
        <f t="shared" si="1248"/>
        <v>25170.2</v>
      </c>
      <c r="CV50" s="34">
        <f t="shared" si="1248"/>
        <v>25170.2</v>
      </c>
      <c r="CW50" s="34">
        <f t="shared" si="1248"/>
        <v>25170.2</v>
      </c>
      <c r="CX50" s="34">
        <f t="shared" si="1248"/>
        <v>25170.2</v>
      </c>
      <c r="CY50" s="34">
        <f t="shared" si="1248"/>
        <v>25170.2</v>
      </c>
      <c r="CZ50" s="34">
        <f t="shared" si="1248"/>
        <v>25170.2</v>
      </c>
      <c r="DA50" s="34">
        <f t="shared" si="1248"/>
        <v>25170.2</v>
      </c>
      <c r="DB50" s="34">
        <f t="shared" si="1248"/>
        <v>25170.2</v>
      </c>
      <c r="DC50" s="34">
        <f t="shared" si="1248"/>
        <v>25170.2</v>
      </c>
      <c r="DD50" s="34">
        <f t="shared" si="1248"/>
        <v>25170.2</v>
      </c>
      <c r="DE50" s="34">
        <f t="shared" si="1248"/>
        <v>25170.2</v>
      </c>
      <c r="DF50" s="34">
        <f t="shared" si="1248"/>
        <v>25170.2</v>
      </c>
      <c r="DG50" s="34">
        <f t="shared" si="1248"/>
        <v>25255.200000000001</v>
      </c>
      <c r="DH50" s="34">
        <f t="shared" si="1248"/>
        <v>25255.200000000001</v>
      </c>
      <c r="DI50" s="34">
        <f t="shared" si="1248"/>
        <v>21784.23</v>
      </c>
      <c r="DJ50" s="34">
        <f t="shared" si="1248"/>
        <v>21784.23</v>
      </c>
      <c r="DK50" s="34">
        <f t="shared" si="1248"/>
        <v>22004.23</v>
      </c>
      <c r="DL50" s="34">
        <f t="shared" si="1248"/>
        <v>22004.23</v>
      </c>
      <c r="DM50" s="34">
        <f t="shared" si="1248"/>
        <v>22004.23</v>
      </c>
      <c r="DN50" s="34">
        <f t="shared" si="1248"/>
        <v>22004.23</v>
      </c>
      <c r="DO50" s="34">
        <f t="shared" si="1248"/>
        <v>22004.23</v>
      </c>
      <c r="DP50" s="34">
        <f t="shared" si="1248"/>
        <v>22004.23</v>
      </c>
      <c r="DQ50" s="34">
        <f t="shared" si="1248"/>
        <v>22004.23</v>
      </c>
      <c r="DR50" s="34">
        <f t="shared" si="1248"/>
        <v>22004.23</v>
      </c>
      <c r="DS50" s="34">
        <f t="shared" si="1248"/>
        <v>22099.23</v>
      </c>
      <c r="DT50" s="34">
        <f t="shared" si="1248"/>
        <v>22099.23</v>
      </c>
      <c r="DU50" s="34">
        <f t="shared" si="1248"/>
        <v>22099.23</v>
      </c>
      <c r="DV50" s="34">
        <f t="shared" si="1248"/>
        <v>22099.23</v>
      </c>
      <c r="DW50" s="34">
        <f t="shared" si="1248"/>
        <v>22099.23</v>
      </c>
      <c r="DX50" s="34">
        <f t="shared" si="1248"/>
        <v>22099.23</v>
      </c>
      <c r="DY50" s="34">
        <f t="shared" si="1248"/>
        <v>22099.23</v>
      </c>
      <c r="DZ50" s="34">
        <f t="shared" si="1248"/>
        <v>22099.23</v>
      </c>
      <c r="EA50" s="34">
        <f t="shared" si="1248"/>
        <v>22099.23</v>
      </c>
      <c r="EB50" s="34">
        <f t="shared" si="1248"/>
        <v>22099.23</v>
      </c>
      <c r="EC50" s="34">
        <f t="shared" si="1248"/>
        <v>22099.23</v>
      </c>
      <c r="ED50" s="34">
        <f t="shared" si="1248"/>
        <v>22099.23</v>
      </c>
      <c r="EE50" s="34">
        <f t="shared" si="1248"/>
        <v>22198.23</v>
      </c>
      <c r="EF50" s="34">
        <f t="shared" si="1248"/>
        <v>22198.23</v>
      </c>
      <c r="EG50" s="34">
        <f t="shared" ref="EG50:GR50" si="1249">EG5</f>
        <v>22198.23</v>
      </c>
      <c r="EH50" s="34">
        <f t="shared" si="1249"/>
        <v>22198.23</v>
      </c>
      <c r="EI50" s="34">
        <f t="shared" si="1249"/>
        <v>22198.23</v>
      </c>
      <c r="EJ50" s="34">
        <f t="shared" si="1249"/>
        <v>22198.23</v>
      </c>
      <c r="EK50" s="34">
        <f t="shared" si="1249"/>
        <v>22198.23</v>
      </c>
      <c r="EL50" s="34">
        <f t="shared" si="1249"/>
        <v>22198.23</v>
      </c>
      <c r="EM50" s="34">
        <f t="shared" si="1249"/>
        <v>22198.23</v>
      </c>
      <c r="EN50" s="34">
        <f t="shared" si="1249"/>
        <v>22198.23</v>
      </c>
      <c r="EO50" s="34">
        <f t="shared" si="1249"/>
        <v>22198.23</v>
      </c>
      <c r="EP50" s="34">
        <f t="shared" si="1249"/>
        <v>22198.23</v>
      </c>
      <c r="EQ50" s="34">
        <f t="shared" si="1249"/>
        <v>22294.23</v>
      </c>
      <c r="ER50" s="34">
        <f t="shared" si="1249"/>
        <v>22294.23</v>
      </c>
      <c r="ES50" s="34">
        <f t="shared" si="1249"/>
        <v>22294.23</v>
      </c>
      <c r="ET50" s="34">
        <f t="shared" si="1249"/>
        <v>22294.23</v>
      </c>
      <c r="EU50" s="34">
        <f t="shared" si="1249"/>
        <v>22294.23</v>
      </c>
      <c r="EV50" s="34">
        <f t="shared" si="1249"/>
        <v>22294.23</v>
      </c>
      <c r="EW50" s="34">
        <f t="shared" si="1249"/>
        <v>22294.23</v>
      </c>
      <c r="EX50" s="34">
        <f t="shared" si="1249"/>
        <v>22294.23</v>
      </c>
      <c r="EY50" s="34">
        <f t="shared" si="1249"/>
        <v>22294.23</v>
      </c>
      <c r="EZ50" s="34">
        <f t="shared" si="1249"/>
        <v>22294.23</v>
      </c>
      <c r="FA50" s="34">
        <f t="shared" si="1249"/>
        <v>22294.23</v>
      </c>
      <c r="FB50" s="34">
        <f t="shared" si="1249"/>
        <v>22294.23</v>
      </c>
      <c r="FC50" s="34">
        <f t="shared" si="1249"/>
        <v>22397.23</v>
      </c>
      <c r="FD50" s="34">
        <f t="shared" si="1249"/>
        <v>22397.23</v>
      </c>
      <c r="FE50" s="34">
        <f t="shared" si="1249"/>
        <v>22397.23</v>
      </c>
      <c r="FF50" s="34">
        <f t="shared" si="1249"/>
        <v>22397.23</v>
      </c>
      <c r="FG50" s="34">
        <f t="shared" si="1249"/>
        <v>23497.23</v>
      </c>
      <c r="FH50" s="34">
        <f t="shared" si="1249"/>
        <v>23497.23</v>
      </c>
      <c r="FI50" s="34">
        <f t="shared" si="1249"/>
        <v>23497.23</v>
      </c>
      <c r="FJ50" s="34">
        <f t="shared" si="1249"/>
        <v>23497.23</v>
      </c>
      <c r="FK50" s="34">
        <f t="shared" si="1249"/>
        <v>23497.23</v>
      </c>
      <c r="FL50" s="34">
        <f t="shared" si="1249"/>
        <v>23497.23</v>
      </c>
      <c r="FM50" s="34">
        <f t="shared" si="1249"/>
        <v>23497.23</v>
      </c>
      <c r="FN50" s="34">
        <f t="shared" si="1249"/>
        <v>23497.23</v>
      </c>
      <c r="FO50" s="34">
        <f t="shared" si="1249"/>
        <v>23652.23</v>
      </c>
      <c r="FP50" s="34">
        <f t="shared" si="1249"/>
        <v>23652.23</v>
      </c>
      <c r="FQ50" s="34">
        <f t="shared" si="1249"/>
        <v>23652.23</v>
      </c>
      <c r="FR50" s="34">
        <f t="shared" si="1249"/>
        <v>23652.23</v>
      </c>
      <c r="FS50" s="34">
        <f t="shared" si="1249"/>
        <v>23652.23</v>
      </c>
      <c r="FT50" s="34">
        <f t="shared" si="1249"/>
        <v>23652.23</v>
      </c>
      <c r="FU50" s="34">
        <f t="shared" si="1249"/>
        <v>23652.23</v>
      </c>
      <c r="FV50" s="34">
        <f t="shared" si="1249"/>
        <v>23652.23</v>
      </c>
      <c r="FW50" s="34">
        <f t="shared" si="1249"/>
        <v>23652.23</v>
      </c>
      <c r="FX50" s="34">
        <f t="shared" si="1249"/>
        <v>24152.579999999998</v>
      </c>
      <c r="FY50" s="34">
        <f t="shared" si="1249"/>
        <v>24152.579999999998</v>
      </c>
      <c r="FZ50" s="34">
        <f t="shared" si="1249"/>
        <v>24152.579999999998</v>
      </c>
      <c r="GA50" s="34">
        <f t="shared" si="1249"/>
        <v>24152.579999999998</v>
      </c>
      <c r="GB50" s="34">
        <f t="shared" si="1249"/>
        <v>24152.579999999998</v>
      </c>
      <c r="GC50" s="34">
        <f t="shared" si="1249"/>
        <v>24152.579999999998</v>
      </c>
      <c r="GD50" s="34">
        <f t="shared" si="1249"/>
        <v>24152.579999999998</v>
      </c>
      <c r="GE50" s="34">
        <f t="shared" si="1249"/>
        <v>24152.579999999998</v>
      </c>
      <c r="GF50" s="34">
        <f t="shared" si="1249"/>
        <v>24152.579999999998</v>
      </c>
      <c r="GG50" s="34">
        <f t="shared" si="1249"/>
        <v>24152.579999999998</v>
      </c>
      <c r="GH50" s="34">
        <f t="shared" si="1249"/>
        <v>24152.579999999998</v>
      </c>
      <c r="GI50" s="34">
        <f t="shared" si="1249"/>
        <v>24152.579999999998</v>
      </c>
      <c r="GJ50" s="34">
        <f t="shared" si="1249"/>
        <v>24152.579999999998</v>
      </c>
      <c r="GK50" s="34">
        <f t="shared" si="1249"/>
        <v>24152.579999999998</v>
      </c>
      <c r="GL50" s="34">
        <f t="shared" si="1249"/>
        <v>24152.579999999998</v>
      </c>
      <c r="GM50" s="34">
        <f t="shared" si="1249"/>
        <v>24152.579999999998</v>
      </c>
      <c r="GN50" s="34">
        <f t="shared" si="1249"/>
        <v>24152.579999999998</v>
      </c>
      <c r="GO50" s="34">
        <f t="shared" si="1249"/>
        <v>24152.579999999998</v>
      </c>
      <c r="GP50" s="34">
        <f t="shared" si="1249"/>
        <v>24152.579999999998</v>
      </c>
      <c r="GQ50" s="34">
        <f t="shared" si="1249"/>
        <v>24152.579999999998</v>
      </c>
      <c r="GR50" s="34">
        <f t="shared" si="1249"/>
        <v>24152.579999999998</v>
      </c>
      <c r="GS50" s="34">
        <f t="shared" ref="GS50:JD50" si="1250">GS5</f>
        <v>24152.579999999998</v>
      </c>
      <c r="GT50" s="34">
        <f t="shared" si="1250"/>
        <v>24152.579999999998</v>
      </c>
      <c r="GU50" s="34">
        <f t="shared" si="1250"/>
        <v>24152.579999999998</v>
      </c>
      <c r="GV50" s="34">
        <f t="shared" si="1250"/>
        <v>24152.579999999998</v>
      </c>
      <c r="GW50" s="34">
        <f t="shared" si="1250"/>
        <v>24152.579999999998</v>
      </c>
      <c r="GX50" s="34">
        <f t="shared" si="1250"/>
        <v>24152.579999999998</v>
      </c>
      <c r="GY50" s="34">
        <f t="shared" si="1250"/>
        <v>24152.579999999998</v>
      </c>
      <c r="GZ50" s="34">
        <f t="shared" si="1250"/>
        <v>24152.579999999998</v>
      </c>
      <c r="HA50" s="34">
        <f t="shared" si="1250"/>
        <v>24152.579999999998</v>
      </c>
      <c r="HB50" s="34">
        <f t="shared" si="1250"/>
        <v>24152.579999999998</v>
      </c>
      <c r="HC50" s="34">
        <f t="shared" si="1250"/>
        <v>24152.579999999998</v>
      </c>
      <c r="HD50" s="34">
        <f t="shared" si="1250"/>
        <v>24152.579999999998</v>
      </c>
      <c r="HE50" s="34">
        <f t="shared" si="1250"/>
        <v>24152.579999999998</v>
      </c>
      <c r="HF50" s="34">
        <f t="shared" si="1250"/>
        <v>24152.579999999998</v>
      </c>
      <c r="HG50" s="34">
        <f t="shared" si="1250"/>
        <v>24152.579999999998</v>
      </c>
      <c r="HH50" s="34">
        <f t="shared" si="1250"/>
        <v>24152.579999999998</v>
      </c>
      <c r="HI50" s="34">
        <f t="shared" si="1250"/>
        <v>24152.579999999998</v>
      </c>
      <c r="HJ50" s="34">
        <f t="shared" si="1250"/>
        <v>24152.579999999998</v>
      </c>
      <c r="HK50" s="34">
        <f t="shared" si="1250"/>
        <v>24152.579999999998</v>
      </c>
      <c r="HL50" s="34">
        <f t="shared" si="1250"/>
        <v>24152.579999999998</v>
      </c>
      <c r="HM50" s="34">
        <f t="shared" si="1250"/>
        <v>24152.579999999998</v>
      </c>
      <c r="HN50" s="34">
        <f t="shared" si="1250"/>
        <v>24152.579999999998</v>
      </c>
      <c r="HO50" s="34">
        <f t="shared" si="1250"/>
        <v>24152.579999999998</v>
      </c>
      <c r="HP50" s="34">
        <f t="shared" si="1250"/>
        <v>24152.579999999998</v>
      </c>
      <c r="HQ50" s="34">
        <f t="shared" si="1250"/>
        <v>24152.579999999998</v>
      </c>
      <c r="HR50" s="34">
        <f t="shared" si="1250"/>
        <v>24152.579999999998</v>
      </c>
      <c r="HS50" s="34">
        <f t="shared" si="1250"/>
        <v>24152.579999999998</v>
      </c>
      <c r="HT50" s="34">
        <f t="shared" si="1250"/>
        <v>24152.579999999998</v>
      </c>
      <c r="HU50" s="34">
        <f t="shared" si="1250"/>
        <v>24152.579999999998</v>
      </c>
      <c r="HV50" s="34">
        <f t="shared" si="1250"/>
        <v>24152.579999999998</v>
      </c>
      <c r="HW50" s="34">
        <f t="shared" si="1250"/>
        <v>24152.579999999998</v>
      </c>
      <c r="HX50" s="34">
        <f t="shared" si="1250"/>
        <v>24152.579999999998</v>
      </c>
      <c r="HY50" s="34">
        <f t="shared" si="1250"/>
        <v>24152.579999999998</v>
      </c>
      <c r="HZ50" s="34">
        <f t="shared" si="1250"/>
        <v>24152.579999999998</v>
      </c>
      <c r="IA50" s="34">
        <f t="shared" si="1250"/>
        <v>24152.579999999998</v>
      </c>
      <c r="IB50" s="34">
        <f t="shared" si="1250"/>
        <v>24152.579999999998</v>
      </c>
      <c r="IC50" s="34">
        <f t="shared" si="1250"/>
        <v>24152.579999999998</v>
      </c>
      <c r="ID50" s="34">
        <f t="shared" si="1250"/>
        <v>24152.579999999998</v>
      </c>
      <c r="IE50" s="34">
        <f t="shared" si="1250"/>
        <v>24152.579999999998</v>
      </c>
      <c r="IF50" s="34">
        <f t="shared" si="1250"/>
        <v>24152.579999999998</v>
      </c>
      <c r="IG50" s="34">
        <f t="shared" si="1250"/>
        <v>24152.579999999998</v>
      </c>
      <c r="IH50" s="34">
        <f t="shared" si="1250"/>
        <v>24152.579999999998</v>
      </c>
      <c r="II50" s="34">
        <f t="shared" si="1250"/>
        <v>24152.579999999998</v>
      </c>
      <c r="IJ50" s="34">
        <f t="shared" si="1250"/>
        <v>24152.579999999998</v>
      </c>
      <c r="IK50" s="34">
        <f t="shared" si="1250"/>
        <v>24152.579999999998</v>
      </c>
      <c r="IL50" s="34">
        <f t="shared" si="1250"/>
        <v>24152.579999999998</v>
      </c>
      <c r="IM50" s="34">
        <f t="shared" si="1250"/>
        <v>24152.579999999998</v>
      </c>
      <c r="IN50" s="34">
        <f t="shared" si="1250"/>
        <v>24152.579999999998</v>
      </c>
      <c r="IO50" s="34">
        <f t="shared" si="1250"/>
        <v>24152.579999999998</v>
      </c>
      <c r="IP50" s="34">
        <f t="shared" si="1250"/>
        <v>24152.579999999998</v>
      </c>
      <c r="IQ50" s="34">
        <f t="shared" si="1250"/>
        <v>24152.579999999998</v>
      </c>
      <c r="IR50" s="34">
        <f t="shared" si="1250"/>
        <v>24152.579999999998</v>
      </c>
      <c r="IS50" s="34">
        <f t="shared" si="1250"/>
        <v>24152.579999999998</v>
      </c>
      <c r="IT50" s="34">
        <f t="shared" si="1250"/>
        <v>24152.579999999998</v>
      </c>
      <c r="IU50" s="34">
        <f t="shared" si="1250"/>
        <v>24152.579999999998</v>
      </c>
      <c r="IV50" s="34">
        <f t="shared" si="1250"/>
        <v>24152.579999999998</v>
      </c>
      <c r="IW50" s="34">
        <f t="shared" si="1250"/>
        <v>24152.579999999998</v>
      </c>
      <c r="IX50" s="34">
        <f t="shared" si="1250"/>
        <v>24152.579999999998</v>
      </c>
      <c r="IY50" s="34">
        <f t="shared" si="1250"/>
        <v>24152.579999999998</v>
      </c>
      <c r="IZ50" s="34">
        <f t="shared" si="1250"/>
        <v>24152.579999999998</v>
      </c>
      <c r="JA50" s="34">
        <f t="shared" si="1250"/>
        <v>24152.579999999998</v>
      </c>
      <c r="JB50" s="34">
        <f t="shared" si="1250"/>
        <v>24152.579999999998</v>
      </c>
      <c r="JC50" s="34">
        <f t="shared" si="1250"/>
        <v>24152.579999999998</v>
      </c>
      <c r="JD50" s="34">
        <f t="shared" si="1250"/>
        <v>24152.579999999998</v>
      </c>
      <c r="JE50" s="34">
        <f t="shared" ref="JE50:KG50" si="1251">JE5</f>
        <v>24152.579999999998</v>
      </c>
      <c r="JF50" s="34">
        <f t="shared" si="1251"/>
        <v>24152.579999999998</v>
      </c>
      <c r="JG50" s="34">
        <f t="shared" si="1251"/>
        <v>24152.579999999998</v>
      </c>
      <c r="JH50" s="34">
        <f t="shared" si="1251"/>
        <v>24152.579999999998</v>
      </c>
      <c r="JI50" s="34">
        <f t="shared" si="1251"/>
        <v>24152.579999999998</v>
      </c>
      <c r="JJ50" s="34">
        <f t="shared" si="1251"/>
        <v>24152.579999999998</v>
      </c>
      <c r="JK50" s="34">
        <f t="shared" si="1251"/>
        <v>24152.579999999998</v>
      </c>
      <c r="JL50" s="34">
        <f t="shared" si="1251"/>
        <v>24152.579999999998</v>
      </c>
      <c r="JM50" s="34">
        <f t="shared" si="1251"/>
        <v>24152.579999999998</v>
      </c>
      <c r="JN50" s="34">
        <f t="shared" si="1251"/>
        <v>24152.579999999998</v>
      </c>
      <c r="JO50" s="34">
        <f t="shared" si="1251"/>
        <v>24152.579999999998</v>
      </c>
      <c r="JP50" s="34">
        <f t="shared" si="1251"/>
        <v>24152.579999999998</v>
      </c>
      <c r="JQ50" s="34">
        <f t="shared" si="1251"/>
        <v>24152.579999999998</v>
      </c>
      <c r="JR50" s="34">
        <f t="shared" si="1251"/>
        <v>24152.579999999998</v>
      </c>
      <c r="JS50" s="34">
        <f t="shared" si="1251"/>
        <v>24152.579999999998</v>
      </c>
      <c r="JT50" s="34">
        <f t="shared" si="1251"/>
        <v>24152.579999999998</v>
      </c>
      <c r="JU50" s="34">
        <f t="shared" si="1251"/>
        <v>24152.579999999998</v>
      </c>
      <c r="JV50" s="34">
        <f t="shared" si="1251"/>
        <v>24152.579999999998</v>
      </c>
      <c r="JW50" s="34">
        <f t="shared" si="1251"/>
        <v>24152.579999999998</v>
      </c>
      <c r="JX50" s="34">
        <f t="shared" si="1251"/>
        <v>24152.579999999998</v>
      </c>
      <c r="JY50" s="34">
        <f t="shared" si="1251"/>
        <v>24152.579999999998</v>
      </c>
      <c r="JZ50" s="34">
        <f t="shared" si="1251"/>
        <v>24152.579999999998</v>
      </c>
      <c r="KA50" s="34">
        <f t="shared" si="1251"/>
        <v>24152.579999999998</v>
      </c>
      <c r="KB50" s="34">
        <f t="shared" si="1251"/>
        <v>24152.579999999998</v>
      </c>
      <c r="KC50" s="34">
        <f t="shared" si="1251"/>
        <v>24152.579999999998</v>
      </c>
      <c r="KD50" s="34">
        <f t="shared" si="1251"/>
        <v>24152.579999999998</v>
      </c>
      <c r="KE50" s="34">
        <f t="shared" si="1251"/>
        <v>24152.579999999998</v>
      </c>
      <c r="KF50" s="34">
        <f t="shared" si="1251"/>
        <v>24152.579999999998</v>
      </c>
      <c r="KG50" s="35">
        <f t="shared" si="1251"/>
        <v>24152.579999999998</v>
      </c>
    </row>
    <row r="51" spans="1:293" s="1" customFormat="1" ht="16" outlineLevel="1" thickBot="1">
      <c r="B51" s="490"/>
      <c r="C51" s="58" t="s">
        <v>713</v>
      </c>
      <c r="D51" s="45">
        <f t="shared" si="1246"/>
        <v>1830619.8946747479</v>
      </c>
      <c r="E51" s="36">
        <f>E50</f>
        <v>49440.139500064091</v>
      </c>
      <c r="F51" s="37">
        <f>E51+F50</f>
        <v>69635.663428857151</v>
      </c>
      <c r="G51" s="37">
        <f>F51+G50</f>
        <v>90775.572349036025</v>
      </c>
      <c r="H51" s="37">
        <f t="shared" ref="H51:J51" si="1252">G51+H50</f>
        <v>111570.03116936849</v>
      </c>
      <c r="I51" s="37">
        <f t="shared" si="1252"/>
        <v>139636.51502891001</v>
      </c>
      <c r="J51" s="37">
        <f t="shared" si="1252"/>
        <v>163878.74792358643</v>
      </c>
      <c r="K51" s="37">
        <f t="shared" ref="K51:M51" si="1253">J51+K50</f>
        <v>191135.72445904437</v>
      </c>
      <c r="L51" s="37">
        <f t="shared" si="1253"/>
        <v>213610.64907377365</v>
      </c>
      <c r="M51" s="37">
        <f t="shared" si="1253"/>
        <v>241379.34817825624</v>
      </c>
      <c r="N51" s="37">
        <f t="shared" ref="N51:P51" si="1254">M51+N50</f>
        <v>265135.55847177625</v>
      </c>
      <c r="O51" s="37">
        <f t="shared" si="1254"/>
        <v>290204.6111337567</v>
      </c>
      <c r="P51" s="37">
        <f t="shared" si="1254"/>
        <v>316814.62039948115</v>
      </c>
      <c r="Q51" s="37">
        <f t="shared" ref="Q51:S51" si="1255">P51+Q50</f>
        <v>342416.16631469154</v>
      </c>
      <c r="R51" s="37">
        <f t="shared" si="1255"/>
        <v>366409.11655925214</v>
      </c>
      <c r="S51" s="37">
        <f t="shared" si="1255"/>
        <v>393015.72318631742</v>
      </c>
      <c r="T51" s="37">
        <f t="shared" ref="T51:V51" si="1256">S51+T50</f>
        <v>424981.46261204238</v>
      </c>
      <c r="U51" s="37">
        <f t="shared" si="1256"/>
        <v>450179.76457359799</v>
      </c>
      <c r="V51" s="37">
        <f t="shared" si="1256"/>
        <v>477346.00985161879</v>
      </c>
      <c r="W51" s="37">
        <f t="shared" ref="W51:Y51" si="1257">V51+W50</f>
        <v>506984.28899951011</v>
      </c>
      <c r="X51" s="37">
        <f t="shared" si="1257"/>
        <v>534962.77874620538</v>
      </c>
      <c r="Y51" s="37">
        <f t="shared" si="1257"/>
        <v>562259.72123250959</v>
      </c>
      <c r="Z51" s="37">
        <f t="shared" ref="Z51:AB51" si="1258">Y51+Z50</f>
        <v>589288.44278920162</v>
      </c>
      <c r="AA51" s="37">
        <f t="shared" si="1258"/>
        <v>619621.92751874996</v>
      </c>
      <c r="AB51" s="37">
        <f t="shared" si="1258"/>
        <v>651093.23968117754</v>
      </c>
      <c r="AC51" s="37">
        <f t="shared" ref="AC51:AE51" si="1259">AB51+AC50</f>
        <v>682611.26253694086</v>
      </c>
      <c r="AD51" s="37">
        <f t="shared" si="1259"/>
        <v>713577.91491838207</v>
      </c>
      <c r="AE51" s="37">
        <f t="shared" si="1259"/>
        <v>742583.78500126535</v>
      </c>
      <c r="AF51" s="37">
        <f t="shared" ref="AF51:AH51" si="1260">AE51+AF50</f>
        <v>773176.71186768252</v>
      </c>
      <c r="AG51" s="37">
        <f t="shared" si="1260"/>
        <v>804227.39214505826</v>
      </c>
      <c r="AH51" s="37">
        <f t="shared" si="1260"/>
        <v>834646.32853283035</v>
      </c>
      <c r="AI51" s="37">
        <f t="shared" ref="AI51:AK51" si="1261">AH51+AI50</f>
        <v>864747.13270421291</v>
      </c>
      <c r="AJ51" s="37">
        <f t="shared" si="1261"/>
        <v>895384.31495847064</v>
      </c>
      <c r="AK51" s="37">
        <f t="shared" si="1261"/>
        <v>924290.68985828024</v>
      </c>
      <c r="AL51" s="37">
        <f t="shared" ref="AL51:AN51" si="1262">AK51+AL50</f>
        <v>951754.83367881947</v>
      </c>
      <c r="AM51" s="37">
        <f t="shared" si="1262"/>
        <v>984151.18859415164</v>
      </c>
      <c r="AN51" s="37">
        <f t="shared" si="1262"/>
        <v>1015072.5421072268</v>
      </c>
      <c r="AO51" s="37">
        <f t="shared" ref="AO51:AQ51" si="1263">AN51+AO50</f>
        <v>1049582.6916018468</v>
      </c>
      <c r="AP51" s="37">
        <f t="shared" si="1263"/>
        <v>1080554.6720565758</v>
      </c>
      <c r="AQ51" s="37">
        <f t="shared" si="1263"/>
        <v>1111805.5810759137</v>
      </c>
      <c r="AR51" s="37">
        <f t="shared" ref="AR51:AT51" si="1264">AQ51+AR50</f>
        <v>1142380.1768315944</v>
      </c>
      <c r="AS51" s="37">
        <f t="shared" si="1264"/>
        <v>1172649.38145399</v>
      </c>
      <c r="AT51" s="37">
        <f t="shared" si="1264"/>
        <v>1203525.401292112</v>
      </c>
      <c r="AU51" s="37">
        <f t="shared" ref="AU51:AW51" si="1265">AT51+AU50</f>
        <v>1234561.1589512243</v>
      </c>
      <c r="AV51" s="37">
        <f t="shared" si="1265"/>
        <v>1265876.6422038821</v>
      </c>
      <c r="AW51" s="37">
        <f t="shared" si="1265"/>
        <v>1295413.8329517192</v>
      </c>
      <c r="AX51" s="37">
        <f t="shared" ref="AX51:AZ51" si="1266">AW51+AX50</f>
        <v>1327206.4937757852</v>
      </c>
      <c r="AY51" s="37">
        <f t="shared" si="1266"/>
        <v>1358750.2663757852</v>
      </c>
      <c r="AZ51" s="37">
        <f t="shared" si="1266"/>
        <v>1389915.5789757853</v>
      </c>
      <c r="BA51" s="37">
        <f t="shared" ref="BA51:BC51" si="1267">AZ51+BA50</f>
        <v>1421769.8015757853</v>
      </c>
      <c r="BB51" s="37">
        <f t="shared" si="1267"/>
        <v>1452839.0495757852</v>
      </c>
      <c r="BC51" s="37">
        <f t="shared" si="1267"/>
        <v>1484150.791064674</v>
      </c>
      <c r="BD51" s="37">
        <f t="shared" ref="BD51:BF51" si="1268">BC51+BD50</f>
        <v>1516173.9048720815</v>
      </c>
      <c r="BE51" s="37">
        <f t="shared" si="1268"/>
        <v>1550165.8742078838</v>
      </c>
      <c r="BF51" s="37">
        <f t="shared" si="1268"/>
        <v>1580713.7249788304</v>
      </c>
      <c r="BG51" s="37">
        <f t="shared" ref="BG51:BI51" si="1269">BF51+BG50</f>
        <v>1608233.3212194876</v>
      </c>
      <c r="BH51" s="37">
        <f t="shared" si="1269"/>
        <v>1635934.9557309183</v>
      </c>
      <c r="BI51" s="37">
        <f t="shared" si="1269"/>
        <v>1663937.3389235099</v>
      </c>
      <c r="BJ51" s="37">
        <f t="shared" ref="BJ51:BL51" si="1270">BI51+BJ50</f>
        <v>1691853.8946747482</v>
      </c>
      <c r="BK51" s="37">
        <f t="shared" si="1270"/>
        <v>1719607.0946747481</v>
      </c>
      <c r="BL51" s="37">
        <f t="shared" si="1270"/>
        <v>1747360.2946747481</v>
      </c>
      <c r="BM51" s="37">
        <f t="shared" ref="BM51:BO51" si="1271">BL51+BM50</f>
        <v>1775113.494674748</v>
      </c>
      <c r="BN51" s="37">
        <f t="shared" si="1271"/>
        <v>1802866.694674748</v>
      </c>
      <c r="BO51" s="37">
        <f t="shared" si="1271"/>
        <v>1830619.8946747479</v>
      </c>
      <c r="BP51" s="207">
        <f t="shared" ref="BP51:BR51" si="1272">BO51+BP50</f>
        <v>1858373.0946747479</v>
      </c>
      <c r="BQ51" s="37">
        <f t="shared" si="1272"/>
        <v>1884209.2946747479</v>
      </c>
      <c r="BR51" s="37">
        <f t="shared" si="1272"/>
        <v>1909545.4946747478</v>
      </c>
      <c r="BS51" s="37">
        <f t="shared" ref="BS51:BU51" si="1273">BR51+BS50</f>
        <v>1934881.6946747478</v>
      </c>
      <c r="BT51" s="37">
        <f t="shared" si="1273"/>
        <v>1960217.8946747477</v>
      </c>
      <c r="BU51" s="207">
        <f t="shared" si="1273"/>
        <v>1985554.0946747477</v>
      </c>
      <c r="BV51" s="37">
        <f t="shared" ref="BV51:BX51" si="1274">BU51+BV50</f>
        <v>2010890.2946747476</v>
      </c>
      <c r="BW51" s="37">
        <f t="shared" si="1274"/>
        <v>2036113.4946747476</v>
      </c>
      <c r="BX51" s="37">
        <f t="shared" si="1274"/>
        <v>2061336.6946747475</v>
      </c>
      <c r="BY51" s="37">
        <f t="shared" ref="BY51:CA51" si="1275">BX51+BY50</f>
        <v>2086559.8946747475</v>
      </c>
      <c r="BZ51" s="37">
        <f t="shared" si="1275"/>
        <v>2111783.0946747474</v>
      </c>
      <c r="CA51" s="37">
        <f t="shared" si="1275"/>
        <v>2137006.2946747476</v>
      </c>
      <c r="CB51" s="37">
        <f t="shared" ref="CB51:CD51" si="1276">CA51+CB50</f>
        <v>2162229.4946747478</v>
      </c>
      <c r="CC51" s="37">
        <f t="shared" si="1276"/>
        <v>2187452.694674748</v>
      </c>
      <c r="CD51" s="37">
        <f t="shared" si="1276"/>
        <v>2212675.8946747482</v>
      </c>
      <c r="CE51" s="37">
        <f t="shared" ref="CE51:CG51" si="1277">CD51+CE50</f>
        <v>2237899.0946747484</v>
      </c>
      <c r="CF51" s="37">
        <f t="shared" si="1277"/>
        <v>2263122.2946747486</v>
      </c>
      <c r="CG51" s="37">
        <f t="shared" si="1277"/>
        <v>2288345.4946747487</v>
      </c>
      <c r="CH51" s="37">
        <f t="shared" ref="CH51:CJ51" si="1278">CG51+CH50</f>
        <v>2313568.6946747489</v>
      </c>
      <c r="CI51" s="37">
        <f t="shared" si="1278"/>
        <v>2338730.8946747491</v>
      </c>
      <c r="CJ51" s="37">
        <f t="shared" si="1278"/>
        <v>2363893.0946747493</v>
      </c>
      <c r="CK51" s="37">
        <f t="shared" ref="CK51:CM51" si="1279">CJ51+CK50</f>
        <v>2389055.2946747495</v>
      </c>
      <c r="CL51" s="37">
        <f t="shared" si="1279"/>
        <v>2414217.4946747497</v>
      </c>
      <c r="CM51" s="37">
        <f t="shared" si="1279"/>
        <v>2439379.6946747499</v>
      </c>
      <c r="CN51" s="37">
        <f t="shared" ref="CN51:CP51" si="1280">CM51+CN50</f>
        <v>2464541.89467475</v>
      </c>
      <c r="CO51" s="37">
        <f t="shared" si="1280"/>
        <v>2489704.0946747502</v>
      </c>
      <c r="CP51" s="37">
        <f t="shared" si="1280"/>
        <v>2514866.2946747504</v>
      </c>
      <c r="CQ51" s="37">
        <f t="shared" ref="CQ51:CS51" si="1281">CP51+CQ50</f>
        <v>2540028.4946747506</v>
      </c>
      <c r="CR51" s="37">
        <f t="shared" si="1281"/>
        <v>2565190.6946747508</v>
      </c>
      <c r="CS51" s="37">
        <f t="shared" si="1281"/>
        <v>2590352.894674751</v>
      </c>
      <c r="CT51" s="37">
        <f t="shared" ref="CT51:CV51" si="1282">CS51+CT50</f>
        <v>2615515.0946747512</v>
      </c>
      <c r="CU51" s="37">
        <f t="shared" si="1282"/>
        <v>2640685.2946747513</v>
      </c>
      <c r="CV51" s="37">
        <f t="shared" si="1282"/>
        <v>2665855.4946747515</v>
      </c>
      <c r="CW51" s="37">
        <f t="shared" ref="CW51:CY51" si="1283">CV51+CW50</f>
        <v>2691025.6946747517</v>
      </c>
      <c r="CX51" s="37">
        <f t="shared" si="1283"/>
        <v>2716195.8946747519</v>
      </c>
      <c r="CY51" s="37">
        <f t="shared" si="1283"/>
        <v>2741366.0946747521</v>
      </c>
      <c r="CZ51" s="37">
        <f t="shared" ref="CZ51:DB51" si="1284">CY51+CZ50</f>
        <v>2766536.2946747523</v>
      </c>
      <c r="DA51" s="37">
        <f t="shared" si="1284"/>
        <v>2791706.4946747525</v>
      </c>
      <c r="DB51" s="37">
        <f t="shared" si="1284"/>
        <v>2816876.6946747527</v>
      </c>
      <c r="DC51" s="37">
        <f t="shared" ref="DC51:DE51" si="1285">DB51+DC50</f>
        <v>2842046.8946747528</v>
      </c>
      <c r="DD51" s="37">
        <f t="shared" si="1285"/>
        <v>2867217.094674753</v>
      </c>
      <c r="DE51" s="37">
        <f t="shared" si="1285"/>
        <v>2892387.2946747532</v>
      </c>
      <c r="DF51" s="37">
        <f t="shared" ref="DF51:DH51" si="1286">DE51+DF50</f>
        <v>2917557.4946747534</v>
      </c>
      <c r="DG51" s="37">
        <f t="shared" si="1286"/>
        <v>2942812.6946747536</v>
      </c>
      <c r="DH51" s="37">
        <f t="shared" si="1286"/>
        <v>2968067.8946747538</v>
      </c>
      <c r="DI51" s="37">
        <f t="shared" ref="DI51:DK51" si="1287">DH51+DI50</f>
        <v>2989852.1246747538</v>
      </c>
      <c r="DJ51" s="37">
        <f t="shared" si="1287"/>
        <v>3011636.3546747537</v>
      </c>
      <c r="DK51" s="37">
        <f t="shared" si="1287"/>
        <v>3033640.5846747537</v>
      </c>
      <c r="DL51" s="37">
        <f t="shared" ref="DL51:DN51" si="1288">DK51+DL50</f>
        <v>3055644.8146747537</v>
      </c>
      <c r="DM51" s="37">
        <f t="shared" si="1288"/>
        <v>3077649.0446747537</v>
      </c>
      <c r="DN51" s="37">
        <f t="shared" si="1288"/>
        <v>3099653.2746747537</v>
      </c>
      <c r="DO51" s="37">
        <f t="shared" ref="DO51:DQ51" si="1289">DN51+DO50</f>
        <v>3121657.5046747536</v>
      </c>
      <c r="DP51" s="37">
        <f t="shared" si="1289"/>
        <v>3143661.7346747536</v>
      </c>
      <c r="DQ51" s="37">
        <f t="shared" si="1289"/>
        <v>3165665.9646747536</v>
      </c>
      <c r="DR51" s="37">
        <f t="shared" ref="DR51:DT51" si="1290">DQ51+DR50</f>
        <v>3187670.1946747536</v>
      </c>
      <c r="DS51" s="37">
        <f t="shared" si="1290"/>
        <v>3209769.4246747536</v>
      </c>
      <c r="DT51" s="37">
        <f t="shared" si="1290"/>
        <v>3231868.6546747535</v>
      </c>
      <c r="DU51" s="37">
        <f t="shared" ref="DU51:DW51" si="1291">DT51+DU50</f>
        <v>3253967.8846747535</v>
      </c>
      <c r="DV51" s="37">
        <f t="shared" si="1291"/>
        <v>3276067.1146747535</v>
      </c>
      <c r="DW51" s="37">
        <f t="shared" si="1291"/>
        <v>3298166.3446747535</v>
      </c>
      <c r="DX51" s="37">
        <f t="shared" ref="DX51:DZ51" si="1292">DW51+DX50</f>
        <v>3320265.5746747535</v>
      </c>
      <c r="DY51" s="37">
        <f t="shared" si="1292"/>
        <v>3342364.8046747535</v>
      </c>
      <c r="DZ51" s="37">
        <f t="shared" si="1292"/>
        <v>3364464.0346747534</v>
      </c>
      <c r="EA51" s="37">
        <f t="shared" ref="EA51:EC51" si="1293">DZ51+EA50</f>
        <v>3386563.2646747534</v>
      </c>
      <c r="EB51" s="37">
        <f t="shared" si="1293"/>
        <v>3408662.4946747534</v>
      </c>
      <c r="EC51" s="37">
        <f t="shared" si="1293"/>
        <v>3430761.7246747534</v>
      </c>
      <c r="ED51" s="37">
        <f t="shared" ref="ED51:EF51" si="1294">EC51+ED50</f>
        <v>3452860.9546747534</v>
      </c>
      <c r="EE51" s="37">
        <f t="shared" si="1294"/>
        <v>3475059.1846747533</v>
      </c>
      <c r="EF51" s="37">
        <f t="shared" si="1294"/>
        <v>3497257.4146747533</v>
      </c>
      <c r="EG51" s="37">
        <f t="shared" ref="EG51:EI51" si="1295">EF51+EG50</f>
        <v>3519455.6446747533</v>
      </c>
      <c r="EH51" s="37">
        <f t="shared" si="1295"/>
        <v>3541653.8746747533</v>
      </c>
      <c r="EI51" s="37">
        <f t="shared" si="1295"/>
        <v>3563852.1046747533</v>
      </c>
      <c r="EJ51" s="37">
        <f t="shared" ref="EJ51:EL51" si="1296">EI51+EJ50</f>
        <v>3586050.3346747532</v>
      </c>
      <c r="EK51" s="37">
        <f t="shared" si="1296"/>
        <v>3608248.5646747532</v>
      </c>
      <c r="EL51" s="37">
        <f t="shared" si="1296"/>
        <v>3630446.7946747532</v>
      </c>
      <c r="EM51" s="37">
        <f t="shared" ref="EM51:EO51" si="1297">EL51+EM50</f>
        <v>3652645.0246747532</v>
      </c>
      <c r="EN51" s="37">
        <f t="shared" si="1297"/>
        <v>3674843.2546747532</v>
      </c>
      <c r="EO51" s="37">
        <f t="shared" si="1297"/>
        <v>3697041.4846747532</v>
      </c>
      <c r="EP51" s="37">
        <f t="shared" ref="EP51:ER51" si="1298">EO51+EP50</f>
        <v>3719239.7146747531</v>
      </c>
      <c r="EQ51" s="37">
        <f t="shared" si="1298"/>
        <v>3741533.9446747531</v>
      </c>
      <c r="ER51" s="37">
        <f t="shared" si="1298"/>
        <v>3763828.1746747531</v>
      </c>
      <c r="ES51" s="37">
        <f t="shared" ref="ES51:EU51" si="1299">ER51+ES50</f>
        <v>3786122.4046747531</v>
      </c>
      <c r="ET51" s="37">
        <f t="shared" si="1299"/>
        <v>3808416.6346747531</v>
      </c>
      <c r="EU51" s="37">
        <f t="shared" si="1299"/>
        <v>3830710.864674753</v>
      </c>
      <c r="EV51" s="37">
        <f t="shared" ref="EV51:EX51" si="1300">EU51+EV50</f>
        <v>3853005.094674753</v>
      </c>
      <c r="EW51" s="37">
        <f t="shared" si="1300"/>
        <v>3875299.324674753</v>
      </c>
      <c r="EX51" s="37">
        <f t="shared" si="1300"/>
        <v>3897593.554674753</v>
      </c>
      <c r="EY51" s="37">
        <f t="shared" ref="EY51:FA51" si="1301">EX51+EY50</f>
        <v>3919887.784674753</v>
      </c>
      <c r="EZ51" s="37">
        <f t="shared" si="1301"/>
        <v>3942182.014674753</v>
      </c>
      <c r="FA51" s="37">
        <f t="shared" si="1301"/>
        <v>3964476.2446747529</v>
      </c>
      <c r="FB51" s="37">
        <f t="shared" ref="FB51:FD51" si="1302">FA51+FB50</f>
        <v>3986770.4746747529</v>
      </c>
      <c r="FC51" s="37">
        <f t="shared" si="1302"/>
        <v>4009167.7046747529</v>
      </c>
      <c r="FD51" s="37">
        <f t="shared" si="1302"/>
        <v>4031564.9346747529</v>
      </c>
      <c r="FE51" s="37">
        <f t="shared" ref="FE51:FG51" si="1303">FD51+FE50</f>
        <v>4053962.1646747529</v>
      </c>
      <c r="FF51" s="37">
        <f t="shared" si="1303"/>
        <v>4076359.3946747528</v>
      </c>
      <c r="FG51" s="37">
        <f t="shared" si="1303"/>
        <v>4099856.6246747528</v>
      </c>
      <c r="FH51" s="37">
        <f t="shared" ref="FH51:FJ51" si="1304">FG51+FH50</f>
        <v>4123353.8546747528</v>
      </c>
      <c r="FI51" s="37">
        <f t="shared" si="1304"/>
        <v>4146851.0846747528</v>
      </c>
      <c r="FJ51" s="37">
        <f t="shared" si="1304"/>
        <v>4170348.3146747528</v>
      </c>
      <c r="FK51" s="37">
        <f t="shared" ref="FK51:FM51" si="1305">FJ51+FK50</f>
        <v>4193845.5446747527</v>
      </c>
      <c r="FL51" s="37">
        <f t="shared" si="1305"/>
        <v>4217342.7746747527</v>
      </c>
      <c r="FM51" s="37">
        <f t="shared" si="1305"/>
        <v>4240840.0046747532</v>
      </c>
      <c r="FN51" s="37">
        <f t="shared" ref="FN51:FP51" si="1306">FM51+FN50</f>
        <v>4264337.2346747536</v>
      </c>
      <c r="FO51" s="37">
        <f t="shared" si="1306"/>
        <v>4287989.4646747541</v>
      </c>
      <c r="FP51" s="37">
        <f t="shared" si="1306"/>
        <v>4311641.6946747545</v>
      </c>
      <c r="FQ51" s="37">
        <f t="shared" ref="FQ51:FS51" si="1307">FP51+FQ50</f>
        <v>4335293.924674755</v>
      </c>
      <c r="FR51" s="37">
        <f t="shared" si="1307"/>
        <v>4358946.1546747554</v>
      </c>
      <c r="FS51" s="37">
        <f t="shared" si="1307"/>
        <v>4382598.3846747559</v>
      </c>
      <c r="FT51" s="37">
        <f t="shared" ref="FT51:FV51" si="1308">FS51+FT50</f>
        <v>4406250.6146747563</v>
      </c>
      <c r="FU51" s="37">
        <f t="shared" si="1308"/>
        <v>4429902.8446747568</v>
      </c>
      <c r="FV51" s="37">
        <f t="shared" si="1308"/>
        <v>4453555.0746747572</v>
      </c>
      <c r="FW51" s="37">
        <f t="shared" ref="FW51:FY51" si="1309">FV51+FW50</f>
        <v>4477207.3046747576</v>
      </c>
      <c r="FX51" s="37">
        <f t="shared" si="1309"/>
        <v>4501359.8846747577</v>
      </c>
      <c r="FY51" s="37">
        <f t="shared" si="1309"/>
        <v>4525512.4646747578</v>
      </c>
      <c r="FZ51" s="37">
        <f t="shared" ref="FZ51:GB51" si="1310">FY51+FZ50</f>
        <v>4549665.0446747579</v>
      </c>
      <c r="GA51" s="37">
        <f t="shared" si="1310"/>
        <v>4573817.6246747579</v>
      </c>
      <c r="GB51" s="37">
        <f t="shared" si="1310"/>
        <v>4597970.204674758</v>
      </c>
      <c r="GC51" s="37">
        <f t="shared" ref="GC51:GE51" si="1311">GB51+GC50</f>
        <v>4622122.7846747581</v>
      </c>
      <c r="GD51" s="37">
        <f t="shared" si="1311"/>
        <v>4646275.3646747582</v>
      </c>
      <c r="GE51" s="37">
        <f t="shared" si="1311"/>
        <v>4670427.9446747582</v>
      </c>
      <c r="GF51" s="37">
        <f t="shared" ref="GF51:GH51" si="1312">GE51+GF50</f>
        <v>4694580.5246747583</v>
      </c>
      <c r="GG51" s="37">
        <f t="shared" si="1312"/>
        <v>4718733.1046747584</v>
      </c>
      <c r="GH51" s="37">
        <f t="shared" si="1312"/>
        <v>4742885.6846747585</v>
      </c>
      <c r="GI51" s="37">
        <f t="shared" ref="GI51:GK51" si="1313">GH51+GI50</f>
        <v>4767038.2646747585</v>
      </c>
      <c r="GJ51" s="37">
        <f t="shared" si="1313"/>
        <v>4791190.8446747586</v>
      </c>
      <c r="GK51" s="37">
        <f t="shared" si="1313"/>
        <v>4815343.4246747587</v>
      </c>
      <c r="GL51" s="37">
        <f t="shared" ref="GL51:GN51" si="1314">GK51+GL50</f>
        <v>4839496.0046747588</v>
      </c>
      <c r="GM51" s="37">
        <f t="shared" si="1314"/>
        <v>4863648.5846747588</v>
      </c>
      <c r="GN51" s="37">
        <f t="shared" si="1314"/>
        <v>4887801.1646747589</v>
      </c>
      <c r="GO51" s="37">
        <f t="shared" ref="GO51:GQ51" si="1315">GN51+GO50</f>
        <v>4911953.744674759</v>
      </c>
      <c r="GP51" s="37">
        <f t="shared" si="1315"/>
        <v>4936106.3246747591</v>
      </c>
      <c r="GQ51" s="37">
        <f t="shared" si="1315"/>
        <v>4960258.9046747591</v>
      </c>
      <c r="GR51" s="37">
        <f t="shared" ref="GR51:GT51" si="1316">GQ51+GR50</f>
        <v>4984411.4846747592</v>
      </c>
      <c r="GS51" s="37">
        <f t="shared" si="1316"/>
        <v>5008564.0646747593</v>
      </c>
      <c r="GT51" s="37">
        <f t="shared" si="1316"/>
        <v>5032716.6446747594</v>
      </c>
      <c r="GU51" s="37">
        <f t="shared" ref="GU51:GW51" si="1317">GT51+GU50</f>
        <v>5056869.2246747594</v>
      </c>
      <c r="GV51" s="37">
        <f t="shared" si="1317"/>
        <v>5081021.8046747595</v>
      </c>
      <c r="GW51" s="37">
        <f t="shared" si="1317"/>
        <v>5105174.3846747596</v>
      </c>
      <c r="GX51" s="37">
        <f t="shared" ref="GX51:GZ51" si="1318">GW51+GX50</f>
        <v>5129326.9646747597</v>
      </c>
      <c r="GY51" s="37">
        <f t="shared" si="1318"/>
        <v>5153479.5446747597</v>
      </c>
      <c r="GZ51" s="37">
        <f t="shared" si="1318"/>
        <v>5177632.1246747598</v>
      </c>
      <c r="HA51" s="37">
        <f t="shared" ref="HA51:HC51" si="1319">GZ51+HA50</f>
        <v>5201784.7046747599</v>
      </c>
      <c r="HB51" s="37">
        <f t="shared" si="1319"/>
        <v>5225937.28467476</v>
      </c>
      <c r="HC51" s="37">
        <f t="shared" si="1319"/>
        <v>5250089.86467476</v>
      </c>
      <c r="HD51" s="37">
        <f t="shared" ref="HD51:HF51" si="1320">HC51+HD50</f>
        <v>5274242.4446747601</v>
      </c>
      <c r="HE51" s="37">
        <f t="shared" si="1320"/>
        <v>5298395.0246747602</v>
      </c>
      <c r="HF51" s="37">
        <f t="shared" si="1320"/>
        <v>5322547.6046747603</v>
      </c>
      <c r="HG51" s="37">
        <f t="shared" ref="HG51:HI51" si="1321">HF51+HG50</f>
        <v>5346700.1846747603</v>
      </c>
      <c r="HH51" s="37">
        <f t="shared" si="1321"/>
        <v>5370852.7646747604</v>
      </c>
      <c r="HI51" s="37">
        <f t="shared" si="1321"/>
        <v>5395005.3446747605</v>
      </c>
      <c r="HJ51" s="37">
        <f t="shared" ref="HJ51:HL51" si="1322">HI51+HJ50</f>
        <v>5419157.9246747606</v>
      </c>
      <c r="HK51" s="37">
        <f t="shared" si="1322"/>
        <v>5443310.5046747606</v>
      </c>
      <c r="HL51" s="37">
        <f t="shared" si="1322"/>
        <v>5467463.0846747607</v>
      </c>
      <c r="HM51" s="37">
        <f t="shared" ref="HM51:HO51" si="1323">HL51+HM50</f>
        <v>5491615.6646747608</v>
      </c>
      <c r="HN51" s="37">
        <f t="shared" si="1323"/>
        <v>5515768.2446747608</v>
      </c>
      <c r="HO51" s="37">
        <f t="shared" si="1323"/>
        <v>5539920.8246747609</v>
      </c>
      <c r="HP51" s="37">
        <f t="shared" ref="HP51:HR51" si="1324">HO51+HP50</f>
        <v>5564073.404674761</v>
      </c>
      <c r="HQ51" s="37">
        <f t="shared" si="1324"/>
        <v>5588225.9846747611</v>
      </c>
      <c r="HR51" s="37">
        <f t="shared" si="1324"/>
        <v>5612378.5646747611</v>
      </c>
      <c r="HS51" s="37">
        <f t="shared" ref="HS51:HU51" si="1325">HR51+HS50</f>
        <v>5636531.1446747612</v>
      </c>
      <c r="HT51" s="37">
        <f t="shared" si="1325"/>
        <v>5660683.7246747613</v>
      </c>
      <c r="HU51" s="37">
        <f t="shared" si="1325"/>
        <v>5684836.3046747614</v>
      </c>
      <c r="HV51" s="37">
        <f t="shared" ref="HV51:HX51" si="1326">HU51+HV50</f>
        <v>5708988.8846747614</v>
      </c>
      <c r="HW51" s="37">
        <f t="shared" si="1326"/>
        <v>5733141.4646747615</v>
      </c>
      <c r="HX51" s="37">
        <f t="shared" si="1326"/>
        <v>5757294.0446747616</v>
      </c>
      <c r="HY51" s="37">
        <f t="shared" ref="HY51:IA51" si="1327">HX51+HY50</f>
        <v>5781446.6246747617</v>
      </c>
      <c r="HZ51" s="37">
        <f t="shared" si="1327"/>
        <v>5805599.2046747617</v>
      </c>
      <c r="IA51" s="37">
        <f t="shared" si="1327"/>
        <v>5829751.7846747618</v>
      </c>
      <c r="IB51" s="37">
        <f t="shared" ref="IB51:ID51" si="1328">IA51+IB50</f>
        <v>5853904.3646747619</v>
      </c>
      <c r="IC51" s="37">
        <f t="shared" si="1328"/>
        <v>5878056.944674762</v>
      </c>
      <c r="ID51" s="37">
        <f t="shared" si="1328"/>
        <v>5902209.524674762</v>
      </c>
      <c r="IE51" s="37">
        <f t="shared" ref="IE51:IG51" si="1329">ID51+IE50</f>
        <v>5926362.1046747621</v>
      </c>
      <c r="IF51" s="37">
        <f t="shared" si="1329"/>
        <v>5950514.6846747622</v>
      </c>
      <c r="IG51" s="37">
        <f t="shared" si="1329"/>
        <v>5974667.2646747623</v>
      </c>
      <c r="IH51" s="37">
        <f t="shared" ref="IH51:IJ51" si="1330">IG51+IH50</f>
        <v>5998819.8446747623</v>
      </c>
      <c r="II51" s="37">
        <f t="shared" si="1330"/>
        <v>6022972.4246747624</v>
      </c>
      <c r="IJ51" s="37">
        <f t="shared" si="1330"/>
        <v>6047125.0046747625</v>
      </c>
      <c r="IK51" s="37">
        <f t="shared" ref="IK51:IM51" si="1331">IJ51+IK50</f>
        <v>6071277.5846747626</v>
      </c>
      <c r="IL51" s="37">
        <f t="shared" si="1331"/>
        <v>6095430.1646747626</v>
      </c>
      <c r="IM51" s="37">
        <f t="shared" si="1331"/>
        <v>6119582.7446747627</v>
      </c>
      <c r="IN51" s="37">
        <f t="shared" ref="IN51:IP51" si="1332">IM51+IN50</f>
        <v>6143735.3246747628</v>
      </c>
      <c r="IO51" s="37">
        <f t="shared" si="1332"/>
        <v>6167887.9046747629</v>
      </c>
      <c r="IP51" s="37">
        <f t="shared" si="1332"/>
        <v>6192040.4846747629</v>
      </c>
      <c r="IQ51" s="37">
        <f t="shared" ref="IQ51:IS51" si="1333">IP51+IQ50</f>
        <v>6216193.064674763</v>
      </c>
      <c r="IR51" s="37">
        <f t="shared" si="1333"/>
        <v>6240345.6446747631</v>
      </c>
      <c r="IS51" s="37">
        <f t="shared" si="1333"/>
        <v>6264498.2246747632</v>
      </c>
      <c r="IT51" s="37">
        <f t="shared" ref="IT51:IV51" si="1334">IS51+IT50</f>
        <v>6288650.8046747632</v>
      </c>
      <c r="IU51" s="37">
        <f t="shared" si="1334"/>
        <v>6312803.3846747633</v>
      </c>
      <c r="IV51" s="37">
        <f t="shared" si="1334"/>
        <v>6336955.9646747634</v>
      </c>
      <c r="IW51" s="37">
        <f t="shared" ref="IW51:IY51" si="1335">IV51+IW50</f>
        <v>6361108.5446747635</v>
      </c>
      <c r="IX51" s="37">
        <f t="shared" si="1335"/>
        <v>6385261.1246747635</v>
      </c>
      <c r="IY51" s="37">
        <f t="shared" si="1335"/>
        <v>6409413.7046747636</v>
      </c>
      <c r="IZ51" s="37">
        <f t="shared" ref="IZ51:JB51" si="1336">IY51+IZ50</f>
        <v>6433566.2846747637</v>
      </c>
      <c r="JA51" s="37">
        <f t="shared" si="1336"/>
        <v>6457718.8646747638</v>
      </c>
      <c r="JB51" s="37">
        <f t="shared" si="1336"/>
        <v>6481871.4446747638</v>
      </c>
      <c r="JC51" s="37">
        <f t="shared" ref="JC51:JE51" si="1337">JB51+JC50</f>
        <v>6506024.0246747639</v>
      </c>
      <c r="JD51" s="37">
        <f t="shared" si="1337"/>
        <v>6530176.604674764</v>
      </c>
      <c r="JE51" s="37">
        <f t="shared" si="1337"/>
        <v>6554329.1846747641</v>
      </c>
      <c r="JF51" s="37">
        <f t="shared" ref="JF51:JH51" si="1338">JE51+JF50</f>
        <v>6578481.7646747641</v>
      </c>
      <c r="JG51" s="37">
        <f t="shared" si="1338"/>
        <v>6602634.3446747642</v>
      </c>
      <c r="JH51" s="37">
        <f t="shared" si="1338"/>
        <v>6626786.9246747643</v>
      </c>
      <c r="JI51" s="37">
        <f t="shared" ref="JI51:JK51" si="1339">JH51+JI50</f>
        <v>6650939.5046747644</v>
      </c>
      <c r="JJ51" s="37">
        <f t="shared" si="1339"/>
        <v>6675092.0846747644</v>
      </c>
      <c r="JK51" s="37">
        <f t="shared" si="1339"/>
        <v>6699244.6646747645</v>
      </c>
      <c r="JL51" s="37">
        <f t="shared" ref="JL51:JN51" si="1340">JK51+JL50</f>
        <v>6723397.2446747646</v>
      </c>
      <c r="JM51" s="37">
        <f t="shared" si="1340"/>
        <v>6747549.8246747646</v>
      </c>
      <c r="JN51" s="37">
        <f t="shared" si="1340"/>
        <v>6771702.4046747647</v>
      </c>
      <c r="JO51" s="37">
        <f t="shared" ref="JO51:JQ51" si="1341">JN51+JO50</f>
        <v>6795854.9846747648</v>
      </c>
      <c r="JP51" s="37">
        <f t="shared" si="1341"/>
        <v>6820007.5646747649</v>
      </c>
      <c r="JQ51" s="37">
        <f t="shared" si="1341"/>
        <v>6844160.1446747649</v>
      </c>
      <c r="JR51" s="37">
        <f t="shared" ref="JR51:JT51" si="1342">JQ51+JR50</f>
        <v>6868312.724674765</v>
      </c>
      <c r="JS51" s="37">
        <f t="shared" si="1342"/>
        <v>6892465.3046747651</v>
      </c>
      <c r="JT51" s="37">
        <f t="shared" si="1342"/>
        <v>6916617.8846747652</v>
      </c>
      <c r="JU51" s="37">
        <f t="shared" ref="JU51:JW51" si="1343">JT51+JU50</f>
        <v>6940770.4646747652</v>
      </c>
      <c r="JV51" s="37">
        <f t="shared" si="1343"/>
        <v>6964923.0446747653</v>
      </c>
      <c r="JW51" s="37">
        <f t="shared" si="1343"/>
        <v>6989075.6246747654</v>
      </c>
      <c r="JX51" s="37">
        <f t="shared" ref="JX51:JZ51" si="1344">JW51+JX50</f>
        <v>7013228.2046747655</v>
      </c>
      <c r="JY51" s="37">
        <f t="shared" si="1344"/>
        <v>7037380.7846747655</v>
      </c>
      <c r="JZ51" s="37">
        <f t="shared" si="1344"/>
        <v>7061533.3646747656</v>
      </c>
      <c r="KA51" s="37">
        <f t="shared" ref="KA51:KC51" si="1345">JZ51+KA50</f>
        <v>7085685.9446747657</v>
      </c>
      <c r="KB51" s="37">
        <f t="shared" si="1345"/>
        <v>7109838.5246747658</v>
      </c>
      <c r="KC51" s="37">
        <f t="shared" si="1345"/>
        <v>7133991.1046747658</v>
      </c>
      <c r="KD51" s="37">
        <f t="shared" ref="KD51:KF51" si="1346">KC51+KD50</f>
        <v>7158143.6846747659</v>
      </c>
      <c r="KE51" s="37">
        <f t="shared" si="1346"/>
        <v>7182296.264674766</v>
      </c>
      <c r="KF51" s="37">
        <f t="shared" si="1346"/>
        <v>7206448.8446747661</v>
      </c>
      <c r="KG51" s="38">
        <f t="shared" ref="KG51" si="1347">KF51+KG50</f>
        <v>7230601.4246747661</v>
      </c>
    </row>
    <row r="52" spans="1:293" s="1" customFormat="1" outlineLevel="1">
      <c r="B52" s="491" t="s">
        <v>148</v>
      </c>
      <c r="C52" s="59" t="s">
        <v>712</v>
      </c>
      <c r="D52" s="48">
        <f t="shared" si="1246"/>
        <v>24085.532500000001</v>
      </c>
      <c r="E52" s="33">
        <f>E13</f>
        <v>31312</v>
      </c>
      <c r="F52" s="34">
        <f>F13</f>
        <v>17724</v>
      </c>
      <c r="G52" s="34">
        <f>G13</f>
        <v>16577</v>
      </c>
      <c r="H52" s="34">
        <f>H13</f>
        <v>17453</v>
      </c>
      <c r="I52" s="34">
        <f t="shared" ref="I52:BT52" si="1348">I13</f>
        <v>21441</v>
      </c>
      <c r="J52" s="34">
        <f t="shared" si="1348"/>
        <v>32810</v>
      </c>
      <c r="K52" s="34">
        <f t="shared" si="1348"/>
        <v>21600</v>
      </c>
      <c r="L52" s="34">
        <f t="shared" si="1348"/>
        <v>20279</v>
      </c>
      <c r="M52" s="34">
        <f t="shared" si="1348"/>
        <v>20673</v>
      </c>
      <c r="N52" s="34">
        <f t="shared" si="1348"/>
        <v>26581</v>
      </c>
      <c r="O52" s="34">
        <f t="shared" si="1348"/>
        <v>20436</v>
      </c>
      <c r="P52" s="34">
        <f t="shared" si="1348"/>
        <v>23054</v>
      </c>
      <c r="Q52" s="34">
        <f t="shared" si="1348"/>
        <v>21718</v>
      </c>
      <c r="R52" s="34">
        <f t="shared" si="1348"/>
        <v>32734</v>
      </c>
      <c r="S52" s="34">
        <f t="shared" si="1348"/>
        <v>26394</v>
      </c>
      <c r="T52" s="34">
        <f t="shared" si="1348"/>
        <v>37233</v>
      </c>
      <c r="U52" s="34">
        <f t="shared" si="1348"/>
        <v>22375</v>
      </c>
      <c r="V52" s="34">
        <f t="shared" si="1348"/>
        <v>30426</v>
      </c>
      <c r="W52" s="34">
        <f t="shared" si="1348"/>
        <v>41333</v>
      </c>
      <c r="X52" s="34">
        <f t="shared" si="1348"/>
        <v>30681</v>
      </c>
      <c r="Y52" s="34">
        <f t="shared" si="1348"/>
        <v>28349</v>
      </c>
      <c r="Z52" s="34">
        <f t="shared" si="1348"/>
        <v>25224.2</v>
      </c>
      <c r="AA52" s="34">
        <f t="shared" si="1348"/>
        <v>29087.119999999999</v>
      </c>
      <c r="AB52" s="34">
        <f t="shared" si="1348"/>
        <v>28434.5</v>
      </c>
      <c r="AC52" s="34">
        <f t="shared" si="1348"/>
        <v>31141.03</v>
      </c>
      <c r="AD52" s="34">
        <f t="shared" si="1348"/>
        <v>33502.379999999997</v>
      </c>
      <c r="AE52" s="34">
        <f t="shared" si="1348"/>
        <v>32146.99</v>
      </c>
      <c r="AF52" s="34">
        <f t="shared" si="1348"/>
        <v>31773.7</v>
      </c>
      <c r="AG52" s="34">
        <f t="shared" si="1348"/>
        <v>27651.040000000001</v>
      </c>
      <c r="AH52" s="34">
        <f t="shared" si="1348"/>
        <v>33069.79</v>
      </c>
      <c r="AI52" s="34">
        <f t="shared" si="1348"/>
        <v>27861.55</v>
      </c>
      <c r="AJ52" s="34">
        <f t="shared" si="1348"/>
        <v>39612.450000000004</v>
      </c>
      <c r="AK52" s="34">
        <f t="shared" si="1348"/>
        <v>26322.14</v>
      </c>
      <c r="AL52" s="34">
        <f t="shared" si="1348"/>
        <v>24649.15</v>
      </c>
      <c r="AM52" s="34">
        <f t="shared" si="1348"/>
        <v>32243.85</v>
      </c>
      <c r="AN52" s="34">
        <f t="shared" si="1348"/>
        <v>30762.172500000001</v>
      </c>
      <c r="AO52" s="34">
        <f t="shared" si="1348"/>
        <v>26857.0425</v>
      </c>
      <c r="AP52" s="34">
        <f t="shared" si="1348"/>
        <v>26654.5625</v>
      </c>
      <c r="AQ52" s="34">
        <f t="shared" si="1348"/>
        <v>32872.6325</v>
      </c>
      <c r="AR52" s="34">
        <f t="shared" si="1348"/>
        <v>31571.922500000001</v>
      </c>
      <c r="AS52" s="34">
        <f t="shared" si="1348"/>
        <v>32151.352500000001</v>
      </c>
      <c r="AT52" s="34">
        <f t="shared" si="1348"/>
        <v>32061.072500000002</v>
      </c>
      <c r="AU52" s="34">
        <f t="shared" si="1348"/>
        <v>28181.409166666668</v>
      </c>
      <c r="AV52" s="34">
        <f t="shared" si="1348"/>
        <v>29354.415269230769</v>
      </c>
      <c r="AW52" s="34">
        <f t="shared" si="1348"/>
        <v>29397.209166666671</v>
      </c>
      <c r="AX52" s="34">
        <f t="shared" si="1348"/>
        <v>29458.565833333334</v>
      </c>
      <c r="AY52" s="34">
        <f t="shared" si="1348"/>
        <v>29869.915833333336</v>
      </c>
      <c r="AZ52" s="34">
        <f t="shared" si="1348"/>
        <v>31299.095833333333</v>
      </c>
      <c r="BA52" s="34">
        <f t="shared" si="1348"/>
        <v>30439.962500000001</v>
      </c>
      <c r="BB52" s="34">
        <f t="shared" si="1348"/>
        <v>31838.982500000002</v>
      </c>
      <c r="BC52" s="34">
        <f t="shared" si="1348"/>
        <v>30191.154459534435</v>
      </c>
      <c r="BD52" s="34">
        <f t="shared" si="1348"/>
        <v>28356.032500000001</v>
      </c>
      <c r="BE52" s="34">
        <f t="shared" si="1348"/>
        <v>49109.582500000004</v>
      </c>
      <c r="BF52" s="34">
        <f t="shared" si="1348"/>
        <v>27990.602500000005</v>
      </c>
      <c r="BG52" s="34">
        <f t="shared" si="1348"/>
        <v>23918.422500000004</v>
      </c>
      <c r="BH52" s="34">
        <f t="shared" si="1348"/>
        <v>30331.722500000003</v>
      </c>
      <c r="BI52" s="34">
        <f t="shared" si="1348"/>
        <v>25520.899930730477</v>
      </c>
      <c r="BJ52" s="34">
        <f t="shared" si="1348"/>
        <v>25404.22154282116</v>
      </c>
      <c r="BK52" s="34">
        <f t="shared" si="1348"/>
        <v>25870.742500000008</v>
      </c>
      <c r="BL52" s="34">
        <f t="shared" si="1348"/>
        <v>26422.582500000004</v>
      </c>
      <c r="BM52" s="34">
        <f t="shared" si="1348"/>
        <v>25103.322500000002</v>
      </c>
      <c r="BN52" s="34">
        <f t="shared" si="1348"/>
        <v>24200.002500000006</v>
      </c>
      <c r="BO52" s="34">
        <f t="shared" si="1348"/>
        <v>24085.532500000001</v>
      </c>
      <c r="BP52" s="206">
        <f t="shared" si="1348"/>
        <v>24921.592500000002</v>
      </c>
      <c r="BQ52" s="34">
        <f t="shared" si="1348"/>
        <v>0</v>
      </c>
      <c r="BR52" s="34">
        <f t="shared" si="1348"/>
        <v>0</v>
      </c>
      <c r="BS52" s="34">
        <f t="shared" si="1348"/>
        <v>0</v>
      </c>
      <c r="BT52" s="34">
        <f t="shared" si="1348"/>
        <v>0</v>
      </c>
      <c r="BU52" s="206">
        <f t="shared" ref="BU52:EF52" si="1349">BU13</f>
        <v>0</v>
      </c>
      <c r="BV52" s="34">
        <f t="shared" si="1349"/>
        <v>0</v>
      </c>
      <c r="BW52" s="34">
        <f t="shared" si="1349"/>
        <v>0</v>
      </c>
      <c r="BX52" s="34">
        <f t="shared" si="1349"/>
        <v>0</v>
      </c>
      <c r="BY52" s="34">
        <f t="shared" si="1349"/>
        <v>0</v>
      </c>
      <c r="BZ52" s="34">
        <f t="shared" si="1349"/>
        <v>0</v>
      </c>
      <c r="CA52" s="34">
        <f t="shared" si="1349"/>
        <v>0</v>
      </c>
      <c r="CB52" s="34">
        <f t="shared" si="1349"/>
        <v>0</v>
      </c>
      <c r="CC52" s="34">
        <f t="shared" si="1349"/>
        <v>0</v>
      </c>
      <c r="CD52" s="34">
        <f t="shared" si="1349"/>
        <v>0</v>
      </c>
      <c r="CE52" s="34">
        <f t="shared" si="1349"/>
        <v>0</v>
      </c>
      <c r="CF52" s="34">
        <f t="shared" si="1349"/>
        <v>0</v>
      </c>
      <c r="CG52" s="34">
        <f t="shared" si="1349"/>
        <v>0</v>
      </c>
      <c r="CH52" s="34">
        <f t="shared" si="1349"/>
        <v>0</v>
      </c>
      <c r="CI52" s="34">
        <f t="shared" si="1349"/>
        <v>0</v>
      </c>
      <c r="CJ52" s="34">
        <f t="shared" si="1349"/>
        <v>0</v>
      </c>
      <c r="CK52" s="34">
        <f t="shared" si="1349"/>
        <v>0</v>
      </c>
      <c r="CL52" s="34">
        <f t="shared" si="1349"/>
        <v>0</v>
      </c>
      <c r="CM52" s="34">
        <f t="shared" si="1349"/>
        <v>0</v>
      </c>
      <c r="CN52" s="34">
        <f t="shared" si="1349"/>
        <v>0</v>
      </c>
      <c r="CO52" s="34">
        <f t="shared" si="1349"/>
        <v>0</v>
      </c>
      <c r="CP52" s="34">
        <f t="shared" si="1349"/>
        <v>0</v>
      </c>
      <c r="CQ52" s="34">
        <f t="shared" si="1349"/>
        <v>0</v>
      </c>
      <c r="CR52" s="34">
        <f t="shared" si="1349"/>
        <v>0</v>
      </c>
      <c r="CS52" s="34">
        <f t="shared" si="1349"/>
        <v>0</v>
      </c>
      <c r="CT52" s="34">
        <f t="shared" si="1349"/>
        <v>0</v>
      </c>
      <c r="CU52" s="34">
        <f t="shared" si="1349"/>
        <v>0</v>
      </c>
      <c r="CV52" s="34">
        <f t="shared" si="1349"/>
        <v>0</v>
      </c>
      <c r="CW52" s="34">
        <f t="shared" si="1349"/>
        <v>0</v>
      </c>
      <c r="CX52" s="34">
        <f t="shared" si="1349"/>
        <v>0</v>
      </c>
      <c r="CY52" s="34">
        <f t="shared" si="1349"/>
        <v>0</v>
      </c>
      <c r="CZ52" s="34">
        <f t="shared" si="1349"/>
        <v>0</v>
      </c>
      <c r="DA52" s="34">
        <f t="shared" si="1349"/>
        <v>0</v>
      </c>
      <c r="DB52" s="34">
        <f t="shared" si="1349"/>
        <v>0</v>
      </c>
      <c r="DC52" s="34">
        <f t="shared" si="1349"/>
        <v>0</v>
      </c>
      <c r="DD52" s="34">
        <f t="shared" si="1349"/>
        <v>0</v>
      </c>
      <c r="DE52" s="34">
        <f t="shared" si="1349"/>
        <v>0</v>
      </c>
      <c r="DF52" s="34">
        <f t="shared" si="1349"/>
        <v>0</v>
      </c>
      <c r="DG52" s="34">
        <f t="shared" si="1349"/>
        <v>0</v>
      </c>
      <c r="DH52" s="34">
        <f t="shared" si="1349"/>
        <v>0</v>
      </c>
      <c r="DI52" s="34">
        <f t="shared" si="1349"/>
        <v>0</v>
      </c>
      <c r="DJ52" s="34">
        <f t="shared" si="1349"/>
        <v>0</v>
      </c>
      <c r="DK52" s="34">
        <f t="shared" si="1349"/>
        <v>0</v>
      </c>
      <c r="DL52" s="34">
        <f t="shared" si="1349"/>
        <v>0</v>
      </c>
      <c r="DM52" s="34">
        <f t="shared" si="1349"/>
        <v>0</v>
      </c>
      <c r="DN52" s="34">
        <f t="shared" si="1349"/>
        <v>0</v>
      </c>
      <c r="DO52" s="34">
        <f t="shared" si="1349"/>
        <v>0</v>
      </c>
      <c r="DP52" s="34">
        <f t="shared" si="1349"/>
        <v>0</v>
      </c>
      <c r="DQ52" s="34">
        <f t="shared" si="1349"/>
        <v>0</v>
      </c>
      <c r="DR52" s="34">
        <f t="shared" si="1349"/>
        <v>0</v>
      </c>
      <c r="DS52" s="34">
        <f t="shared" si="1349"/>
        <v>0</v>
      </c>
      <c r="DT52" s="34">
        <f t="shared" si="1349"/>
        <v>0</v>
      </c>
      <c r="DU52" s="34">
        <f t="shared" si="1349"/>
        <v>0</v>
      </c>
      <c r="DV52" s="34">
        <f t="shared" si="1349"/>
        <v>0</v>
      </c>
      <c r="DW52" s="34">
        <f t="shared" si="1349"/>
        <v>0</v>
      </c>
      <c r="DX52" s="34">
        <f t="shared" si="1349"/>
        <v>0</v>
      </c>
      <c r="DY52" s="34">
        <f t="shared" si="1349"/>
        <v>0</v>
      </c>
      <c r="DZ52" s="34">
        <f t="shared" si="1349"/>
        <v>0</v>
      </c>
      <c r="EA52" s="34">
        <f t="shared" si="1349"/>
        <v>0</v>
      </c>
      <c r="EB52" s="34">
        <f t="shared" si="1349"/>
        <v>0</v>
      </c>
      <c r="EC52" s="34">
        <f t="shared" si="1349"/>
        <v>0</v>
      </c>
      <c r="ED52" s="34">
        <f t="shared" si="1349"/>
        <v>0</v>
      </c>
      <c r="EE52" s="34">
        <f t="shared" si="1349"/>
        <v>0</v>
      </c>
      <c r="EF52" s="34">
        <f t="shared" si="1349"/>
        <v>0</v>
      </c>
      <c r="EG52" s="34">
        <f t="shared" ref="EG52:GR52" si="1350">EG13</f>
        <v>0</v>
      </c>
      <c r="EH52" s="34">
        <f t="shared" si="1350"/>
        <v>0</v>
      </c>
      <c r="EI52" s="34">
        <f t="shared" si="1350"/>
        <v>0</v>
      </c>
      <c r="EJ52" s="34">
        <f t="shared" si="1350"/>
        <v>0</v>
      </c>
      <c r="EK52" s="34">
        <f t="shared" si="1350"/>
        <v>0</v>
      </c>
      <c r="EL52" s="34">
        <f t="shared" si="1350"/>
        <v>0</v>
      </c>
      <c r="EM52" s="34">
        <f t="shared" si="1350"/>
        <v>0</v>
      </c>
      <c r="EN52" s="34">
        <f t="shared" si="1350"/>
        <v>0</v>
      </c>
      <c r="EO52" s="34">
        <f t="shared" si="1350"/>
        <v>0</v>
      </c>
      <c r="EP52" s="34">
        <f t="shared" si="1350"/>
        <v>0</v>
      </c>
      <c r="EQ52" s="34">
        <f t="shared" si="1350"/>
        <v>0</v>
      </c>
      <c r="ER52" s="34">
        <f t="shared" si="1350"/>
        <v>0</v>
      </c>
      <c r="ES52" s="34">
        <f t="shared" si="1350"/>
        <v>0</v>
      </c>
      <c r="ET52" s="34">
        <f t="shared" si="1350"/>
        <v>0</v>
      </c>
      <c r="EU52" s="34">
        <f t="shared" si="1350"/>
        <v>0</v>
      </c>
      <c r="EV52" s="34">
        <f t="shared" si="1350"/>
        <v>0</v>
      </c>
      <c r="EW52" s="34">
        <f t="shared" si="1350"/>
        <v>0</v>
      </c>
      <c r="EX52" s="34">
        <f t="shared" si="1350"/>
        <v>0</v>
      </c>
      <c r="EY52" s="34">
        <f t="shared" si="1350"/>
        <v>0</v>
      </c>
      <c r="EZ52" s="34">
        <f t="shared" si="1350"/>
        <v>0</v>
      </c>
      <c r="FA52" s="34">
        <f t="shared" si="1350"/>
        <v>0</v>
      </c>
      <c r="FB52" s="34">
        <f t="shared" si="1350"/>
        <v>0</v>
      </c>
      <c r="FC52" s="34">
        <f t="shared" si="1350"/>
        <v>0</v>
      </c>
      <c r="FD52" s="34">
        <f t="shared" si="1350"/>
        <v>0</v>
      </c>
      <c r="FE52" s="34">
        <f t="shared" si="1350"/>
        <v>0</v>
      </c>
      <c r="FF52" s="34">
        <f t="shared" si="1350"/>
        <v>0</v>
      </c>
      <c r="FG52" s="34">
        <f t="shared" si="1350"/>
        <v>0</v>
      </c>
      <c r="FH52" s="34">
        <f t="shared" si="1350"/>
        <v>0</v>
      </c>
      <c r="FI52" s="34">
        <f t="shared" si="1350"/>
        <v>0</v>
      </c>
      <c r="FJ52" s="34">
        <f t="shared" si="1350"/>
        <v>0</v>
      </c>
      <c r="FK52" s="34">
        <f t="shared" si="1350"/>
        <v>0</v>
      </c>
      <c r="FL52" s="34">
        <f t="shared" si="1350"/>
        <v>0</v>
      </c>
      <c r="FM52" s="34">
        <f t="shared" si="1350"/>
        <v>0</v>
      </c>
      <c r="FN52" s="34">
        <f t="shared" si="1350"/>
        <v>0</v>
      </c>
      <c r="FO52" s="34">
        <f t="shared" si="1350"/>
        <v>0</v>
      </c>
      <c r="FP52" s="34">
        <f t="shared" si="1350"/>
        <v>0</v>
      </c>
      <c r="FQ52" s="34">
        <f t="shared" si="1350"/>
        <v>0</v>
      </c>
      <c r="FR52" s="34">
        <f t="shared" si="1350"/>
        <v>0</v>
      </c>
      <c r="FS52" s="34">
        <f t="shared" si="1350"/>
        <v>0</v>
      </c>
      <c r="FT52" s="34">
        <f t="shared" si="1350"/>
        <v>0</v>
      </c>
      <c r="FU52" s="34">
        <f t="shared" si="1350"/>
        <v>0</v>
      </c>
      <c r="FV52" s="34">
        <f t="shared" si="1350"/>
        <v>0</v>
      </c>
      <c r="FW52" s="34">
        <f t="shared" si="1350"/>
        <v>0</v>
      </c>
      <c r="FX52" s="34">
        <f t="shared" si="1350"/>
        <v>0</v>
      </c>
      <c r="FY52" s="34">
        <f t="shared" si="1350"/>
        <v>0</v>
      </c>
      <c r="FZ52" s="34">
        <f t="shared" si="1350"/>
        <v>0</v>
      </c>
      <c r="GA52" s="34">
        <f t="shared" si="1350"/>
        <v>0</v>
      </c>
      <c r="GB52" s="34">
        <f t="shared" si="1350"/>
        <v>0</v>
      </c>
      <c r="GC52" s="34">
        <f t="shared" si="1350"/>
        <v>0</v>
      </c>
      <c r="GD52" s="34">
        <f t="shared" si="1350"/>
        <v>0</v>
      </c>
      <c r="GE52" s="34">
        <f t="shared" si="1350"/>
        <v>0</v>
      </c>
      <c r="GF52" s="34">
        <f t="shared" si="1350"/>
        <v>0</v>
      </c>
      <c r="GG52" s="34">
        <f t="shared" si="1350"/>
        <v>0</v>
      </c>
      <c r="GH52" s="34">
        <f t="shared" si="1350"/>
        <v>0</v>
      </c>
      <c r="GI52" s="34">
        <f t="shared" si="1350"/>
        <v>0</v>
      </c>
      <c r="GJ52" s="34">
        <f t="shared" si="1350"/>
        <v>0</v>
      </c>
      <c r="GK52" s="34">
        <f t="shared" si="1350"/>
        <v>0</v>
      </c>
      <c r="GL52" s="34">
        <f t="shared" si="1350"/>
        <v>0</v>
      </c>
      <c r="GM52" s="34">
        <f t="shared" si="1350"/>
        <v>0</v>
      </c>
      <c r="GN52" s="34">
        <f t="shared" si="1350"/>
        <v>0</v>
      </c>
      <c r="GO52" s="34">
        <f t="shared" si="1350"/>
        <v>0</v>
      </c>
      <c r="GP52" s="34">
        <f t="shared" si="1350"/>
        <v>0</v>
      </c>
      <c r="GQ52" s="34">
        <f t="shared" si="1350"/>
        <v>0</v>
      </c>
      <c r="GR52" s="34">
        <f t="shared" si="1350"/>
        <v>0</v>
      </c>
      <c r="GS52" s="34">
        <f t="shared" ref="GS52:JD52" si="1351">GS13</f>
        <v>0</v>
      </c>
      <c r="GT52" s="34">
        <f t="shared" si="1351"/>
        <v>0</v>
      </c>
      <c r="GU52" s="34">
        <f t="shared" si="1351"/>
        <v>0</v>
      </c>
      <c r="GV52" s="34">
        <f t="shared" si="1351"/>
        <v>0</v>
      </c>
      <c r="GW52" s="34">
        <f t="shared" si="1351"/>
        <v>0</v>
      </c>
      <c r="GX52" s="34">
        <f t="shared" si="1351"/>
        <v>0</v>
      </c>
      <c r="GY52" s="34">
        <f t="shared" si="1351"/>
        <v>0</v>
      </c>
      <c r="GZ52" s="34">
        <f t="shared" si="1351"/>
        <v>0</v>
      </c>
      <c r="HA52" s="34">
        <f t="shared" si="1351"/>
        <v>0</v>
      </c>
      <c r="HB52" s="34">
        <f t="shared" si="1351"/>
        <v>0</v>
      </c>
      <c r="HC52" s="34">
        <f t="shared" si="1351"/>
        <v>0</v>
      </c>
      <c r="HD52" s="34">
        <f t="shared" si="1351"/>
        <v>0</v>
      </c>
      <c r="HE52" s="34">
        <f t="shared" si="1351"/>
        <v>0</v>
      </c>
      <c r="HF52" s="34">
        <f t="shared" si="1351"/>
        <v>0</v>
      </c>
      <c r="HG52" s="34">
        <f t="shared" si="1351"/>
        <v>0</v>
      </c>
      <c r="HH52" s="34">
        <f t="shared" si="1351"/>
        <v>0</v>
      </c>
      <c r="HI52" s="34">
        <f t="shared" si="1351"/>
        <v>0</v>
      </c>
      <c r="HJ52" s="34">
        <f t="shared" si="1351"/>
        <v>0</v>
      </c>
      <c r="HK52" s="34">
        <f t="shared" si="1351"/>
        <v>0</v>
      </c>
      <c r="HL52" s="34">
        <f t="shared" si="1351"/>
        <v>0</v>
      </c>
      <c r="HM52" s="34">
        <f t="shared" si="1351"/>
        <v>0</v>
      </c>
      <c r="HN52" s="34">
        <f t="shared" si="1351"/>
        <v>0</v>
      </c>
      <c r="HO52" s="34">
        <f t="shared" si="1351"/>
        <v>0</v>
      </c>
      <c r="HP52" s="34">
        <f t="shared" si="1351"/>
        <v>0</v>
      </c>
      <c r="HQ52" s="34">
        <f t="shared" si="1351"/>
        <v>0</v>
      </c>
      <c r="HR52" s="34">
        <f t="shared" si="1351"/>
        <v>0</v>
      </c>
      <c r="HS52" s="34">
        <f t="shared" si="1351"/>
        <v>0</v>
      </c>
      <c r="HT52" s="34">
        <f t="shared" si="1351"/>
        <v>0</v>
      </c>
      <c r="HU52" s="34">
        <f t="shared" si="1351"/>
        <v>0</v>
      </c>
      <c r="HV52" s="34">
        <f t="shared" si="1351"/>
        <v>0</v>
      </c>
      <c r="HW52" s="34">
        <f t="shared" si="1351"/>
        <v>0</v>
      </c>
      <c r="HX52" s="34">
        <f t="shared" si="1351"/>
        <v>0</v>
      </c>
      <c r="HY52" s="34">
        <f t="shared" si="1351"/>
        <v>0</v>
      </c>
      <c r="HZ52" s="34">
        <f t="shared" si="1351"/>
        <v>0</v>
      </c>
      <c r="IA52" s="34">
        <f t="shared" si="1351"/>
        <v>0</v>
      </c>
      <c r="IB52" s="34">
        <f t="shared" si="1351"/>
        <v>0</v>
      </c>
      <c r="IC52" s="34">
        <f t="shared" si="1351"/>
        <v>0</v>
      </c>
      <c r="ID52" s="34">
        <f t="shared" si="1351"/>
        <v>0</v>
      </c>
      <c r="IE52" s="34">
        <f t="shared" si="1351"/>
        <v>0</v>
      </c>
      <c r="IF52" s="34">
        <f t="shared" si="1351"/>
        <v>0</v>
      </c>
      <c r="IG52" s="34">
        <f t="shared" si="1351"/>
        <v>0</v>
      </c>
      <c r="IH52" s="34">
        <f t="shared" si="1351"/>
        <v>0</v>
      </c>
      <c r="II52" s="34">
        <f t="shared" si="1351"/>
        <v>0</v>
      </c>
      <c r="IJ52" s="34">
        <f t="shared" si="1351"/>
        <v>0</v>
      </c>
      <c r="IK52" s="34">
        <f t="shared" si="1351"/>
        <v>0</v>
      </c>
      <c r="IL52" s="34">
        <f t="shared" si="1351"/>
        <v>0</v>
      </c>
      <c r="IM52" s="34">
        <f t="shared" si="1351"/>
        <v>0</v>
      </c>
      <c r="IN52" s="34">
        <f t="shared" si="1351"/>
        <v>0</v>
      </c>
      <c r="IO52" s="34">
        <f t="shared" si="1351"/>
        <v>0</v>
      </c>
      <c r="IP52" s="34">
        <f t="shared" si="1351"/>
        <v>0</v>
      </c>
      <c r="IQ52" s="34">
        <f t="shared" si="1351"/>
        <v>0</v>
      </c>
      <c r="IR52" s="34">
        <f t="shared" si="1351"/>
        <v>0</v>
      </c>
      <c r="IS52" s="34">
        <f t="shared" si="1351"/>
        <v>0</v>
      </c>
      <c r="IT52" s="34">
        <f t="shared" si="1351"/>
        <v>0</v>
      </c>
      <c r="IU52" s="34">
        <f t="shared" si="1351"/>
        <v>0</v>
      </c>
      <c r="IV52" s="34">
        <f t="shared" si="1351"/>
        <v>0</v>
      </c>
      <c r="IW52" s="34">
        <f t="shared" si="1351"/>
        <v>0</v>
      </c>
      <c r="IX52" s="34">
        <f t="shared" si="1351"/>
        <v>0</v>
      </c>
      <c r="IY52" s="34">
        <f t="shared" si="1351"/>
        <v>0</v>
      </c>
      <c r="IZ52" s="34">
        <f t="shared" si="1351"/>
        <v>0</v>
      </c>
      <c r="JA52" s="34">
        <f t="shared" si="1351"/>
        <v>0</v>
      </c>
      <c r="JB52" s="34">
        <f t="shared" si="1351"/>
        <v>0</v>
      </c>
      <c r="JC52" s="34">
        <f t="shared" si="1351"/>
        <v>0</v>
      </c>
      <c r="JD52" s="34">
        <f t="shared" si="1351"/>
        <v>0</v>
      </c>
      <c r="JE52" s="34">
        <f t="shared" ref="JE52:KG52" si="1352">JE13</f>
        <v>0</v>
      </c>
      <c r="JF52" s="34">
        <f t="shared" si="1352"/>
        <v>0</v>
      </c>
      <c r="JG52" s="34">
        <f t="shared" si="1352"/>
        <v>0</v>
      </c>
      <c r="JH52" s="34">
        <f t="shared" si="1352"/>
        <v>0</v>
      </c>
      <c r="JI52" s="34">
        <f t="shared" si="1352"/>
        <v>0</v>
      </c>
      <c r="JJ52" s="34">
        <f t="shared" si="1352"/>
        <v>0</v>
      </c>
      <c r="JK52" s="34">
        <f t="shared" si="1352"/>
        <v>0</v>
      </c>
      <c r="JL52" s="34">
        <f t="shared" si="1352"/>
        <v>0</v>
      </c>
      <c r="JM52" s="34">
        <f t="shared" si="1352"/>
        <v>0</v>
      </c>
      <c r="JN52" s="34">
        <f t="shared" si="1352"/>
        <v>0</v>
      </c>
      <c r="JO52" s="34">
        <f t="shared" si="1352"/>
        <v>0</v>
      </c>
      <c r="JP52" s="34">
        <f t="shared" si="1352"/>
        <v>0</v>
      </c>
      <c r="JQ52" s="34">
        <f t="shared" si="1352"/>
        <v>0</v>
      </c>
      <c r="JR52" s="34">
        <f t="shared" si="1352"/>
        <v>0</v>
      </c>
      <c r="JS52" s="34">
        <f t="shared" si="1352"/>
        <v>0</v>
      </c>
      <c r="JT52" s="34">
        <f t="shared" si="1352"/>
        <v>0</v>
      </c>
      <c r="JU52" s="34">
        <f t="shared" si="1352"/>
        <v>0</v>
      </c>
      <c r="JV52" s="34">
        <f t="shared" si="1352"/>
        <v>0</v>
      </c>
      <c r="JW52" s="34">
        <f t="shared" si="1352"/>
        <v>0</v>
      </c>
      <c r="JX52" s="34">
        <f t="shared" si="1352"/>
        <v>0</v>
      </c>
      <c r="JY52" s="34">
        <f t="shared" si="1352"/>
        <v>0</v>
      </c>
      <c r="JZ52" s="34">
        <f t="shared" si="1352"/>
        <v>0</v>
      </c>
      <c r="KA52" s="34">
        <f t="shared" si="1352"/>
        <v>0</v>
      </c>
      <c r="KB52" s="34">
        <f t="shared" si="1352"/>
        <v>0</v>
      </c>
      <c r="KC52" s="34">
        <f t="shared" si="1352"/>
        <v>0</v>
      </c>
      <c r="KD52" s="34">
        <f t="shared" si="1352"/>
        <v>0</v>
      </c>
      <c r="KE52" s="34">
        <f t="shared" si="1352"/>
        <v>0</v>
      </c>
      <c r="KF52" s="34">
        <f t="shared" si="1352"/>
        <v>0</v>
      </c>
      <c r="KG52" s="35">
        <f t="shared" si="1352"/>
        <v>0</v>
      </c>
    </row>
    <row r="53" spans="1:293" s="1" customFormat="1" ht="16" outlineLevel="1" thickBot="1">
      <c r="B53" s="492"/>
      <c r="C53" s="59" t="s">
        <v>713</v>
      </c>
      <c r="D53" s="48">
        <f t="shared" si="1246"/>
        <v>1783178.0245356504</v>
      </c>
      <c r="E53" s="36">
        <f>E52</f>
        <v>31312</v>
      </c>
      <c r="F53" s="37">
        <f>E53+F52</f>
        <v>49036</v>
      </c>
      <c r="G53" s="37">
        <f>F53+G52</f>
        <v>65613</v>
      </c>
      <c r="H53" s="37">
        <f t="shared" ref="H53:J53" si="1353">G53+H52</f>
        <v>83066</v>
      </c>
      <c r="I53" s="37">
        <f t="shared" si="1353"/>
        <v>104507</v>
      </c>
      <c r="J53" s="37">
        <f t="shared" si="1353"/>
        <v>137317</v>
      </c>
      <c r="K53" s="37">
        <f t="shared" ref="K53:M53" si="1354">J53+K52</f>
        <v>158917</v>
      </c>
      <c r="L53" s="37">
        <f t="shared" si="1354"/>
        <v>179196</v>
      </c>
      <c r="M53" s="37">
        <f t="shared" si="1354"/>
        <v>199869</v>
      </c>
      <c r="N53" s="37">
        <f t="shared" ref="N53:P53" si="1355">M53+N52</f>
        <v>226450</v>
      </c>
      <c r="O53" s="37">
        <f t="shared" si="1355"/>
        <v>246886</v>
      </c>
      <c r="P53" s="37">
        <f t="shared" si="1355"/>
        <v>269940</v>
      </c>
      <c r="Q53" s="37">
        <f t="shared" ref="Q53:S53" si="1356">P53+Q52</f>
        <v>291658</v>
      </c>
      <c r="R53" s="37">
        <f t="shared" si="1356"/>
        <v>324392</v>
      </c>
      <c r="S53" s="37">
        <f t="shared" si="1356"/>
        <v>350786</v>
      </c>
      <c r="T53" s="37">
        <f t="shared" ref="T53:V53" si="1357">S53+T52</f>
        <v>388019</v>
      </c>
      <c r="U53" s="37">
        <f t="shared" si="1357"/>
        <v>410394</v>
      </c>
      <c r="V53" s="37">
        <f t="shared" si="1357"/>
        <v>440820</v>
      </c>
      <c r="W53" s="37">
        <f t="shared" ref="W53:Y53" si="1358">V53+W52</f>
        <v>482153</v>
      </c>
      <c r="X53" s="37">
        <f t="shared" si="1358"/>
        <v>512834</v>
      </c>
      <c r="Y53" s="37">
        <f t="shared" si="1358"/>
        <v>541183</v>
      </c>
      <c r="Z53" s="37">
        <f t="shared" ref="Z53:AB53" si="1359">Y53+Z52</f>
        <v>566407.19999999995</v>
      </c>
      <c r="AA53" s="37">
        <f t="shared" si="1359"/>
        <v>595494.31999999995</v>
      </c>
      <c r="AB53" s="37">
        <f t="shared" si="1359"/>
        <v>623928.81999999995</v>
      </c>
      <c r="AC53" s="37">
        <f t="shared" ref="AC53:AE53" si="1360">AB53+AC52</f>
        <v>655069.85</v>
      </c>
      <c r="AD53" s="37">
        <f t="shared" si="1360"/>
        <v>688572.23</v>
      </c>
      <c r="AE53" s="37">
        <f t="shared" si="1360"/>
        <v>720719.22</v>
      </c>
      <c r="AF53" s="37">
        <f t="shared" ref="AF53:AH53" si="1361">AE53+AF52</f>
        <v>752492.91999999993</v>
      </c>
      <c r="AG53" s="37">
        <f t="shared" si="1361"/>
        <v>780143.96</v>
      </c>
      <c r="AH53" s="37">
        <f t="shared" si="1361"/>
        <v>813213.75</v>
      </c>
      <c r="AI53" s="37">
        <f t="shared" ref="AI53:AK53" si="1362">AH53+AI52</f>
        <v>841075.3</v>
      </c>
      <c r="AJ53" s="37">
        <f t="shared" si="1362"/>
        <v>880687.75</v>
      </c>
      <c r="AK53" s="37">
        <f t="shared" si="1362"/>
        <v>907009.89</v>
      </c>
      <c r="AL53" s="37">
        <f t="shared" ref="AL53:AN53" si="1363">AK53+AL52</f>
        <v>931659.04</v>
      </c>
      <c r="AM53" s="37">
        <f t="shared" si="1363"/>
        <v>963902.89</v>
      </c>
      <c r="AN53" s="37">
        <f t="shared" si="1363"/>
        <v>994665.0625</v>
      </c>
      <c r="AO53" s="37">
        <f t="shared" ref="AO53:AQ53" si="1364">AN53+AO52</f>
        <v>1021522.105</v>
      </c>
      <c r="AP53" s="37">
        <f t="shared" si="1364"/>
        <v>1048176.6675</v>
      </c>
      <c r="AQ53" s="37">
        <f t="shared" si="1364"/>
        <v>1081049.3</v>
      </c>
      <c r="AR53" s="37">
        <f t="shared" ref="AR53:AT53" si="1365">AQ53+AR52</f>
        <v>1112621.2225000001</v>
      </c>
      <c r="AS53" s="37">
        <f t="shared" si="1365"/>
        <v>1144772.5750000002</v>
      </c>
      <c r="AT53" s="37">
        <f t="shared" si="1365"/>
        <v>1176833.6475000002</v>
      </c>
      <c r="AU53" s="37">
        <f t="shared" ref="AU53:AW53" si="1366">AT53+AU52</f>
        <v>1205015.0566666669</v>
      </c>
      <c r="AV53" s="37">
        <f t="shared" si="1366"/>
        <v>1234369.4719358976</v>
      </c>
      <c r="AW53" s="37">
        <f t="shared" si="1366"/>
        <v>1263766.6811025643</v>
      </c>
      <c r="AX53" s="37">
        <f t="shared" ref="AX53:AZ53" si="1367">AW53+AX52</f>
        <v>1293225.2469358977</v>
      </c>
      <c r="AY53" s="37">
        <f t="shared" si="1367"/>
        <v>1323095.162769231</v>
      </c>
      <c r="AZ53" s="37">
        <f t="shared" si="1367"/>
        <v>1354394.2586025645</v>
      </c>
      <c r="BA53" s="37">
        <f t="shared" ref="BA53:BC53" si="1368">AZ53+BA52</f>
        <v>1384834.2211025644</v>
      </c>
      <c r="BB53" s="37">
        <f t="shared" si="1368"/>
        <v>1416673.2036025643</v>
      </c>
      <c r="BC53" s="37">
        <f t="shared" si="1368"/>
        <v>1446864.3580620987</v>
      </c>
      <c r="BD53" s="37">
        <f t="shared" ref="BD53:BF53" si="1369">BC53+BD52</f>
        <v>1475220.3905620987</v>
      </c>
      <c r="BE53" s="37">
        <f t="shared" si="1369"/>
        <v>1524329.9730620987</v>
      </c>
      <c r="BF53" s="37">
        <f t="shared" si="1369"/>
        <v>1552320.5755620988</v>
      </c>
      <c r="BG53" s="37">
        <f t="shared" ref="BG53:BI53" si="1370">BF53+BG52</f>
        <v>1576238.9980620989</v>
      </c>
      <c r="BH53" s="37">
        <f t="shared" si="1370"/>
        <v>1606570.7205620988</v>
      </c>
      <c r="BI53" s="37">
        <f t="shared" si="1370"/>
        <v>1632091.6204928292</v>
      </c>
      <c r="BJ53" s="37">
        <f t="shared" ref="BJ53:BL53" si="1371">BI53+BJ52</f>
        <v>1657495.8420356505</v>
      </c>
      <c r="BK53" s="37">
        <f t="shared" si="1371"/>
        <v>1683366.5845356504</v>
      </c>
      <c r="BL53" s="37">
        <f t="shared" si="1371"/>
        <v>1709789.1670356505</v>
      </c>
      <c r="BM53" s="37">
        <f t="shared" ref="BM53:BO53" si="1372">BL53+BM52</f>
        <v>1734892.4895356505</v>
      </c>
      <c r="BN53" s="37">
        <f t="shared" si="1372"/>
        <v>1759092.4920356504</v>
      </c>
      <c r="BO53" s="37">
        <f t="shared" si="1372"/>
        <v>1783178.0245356504</v>
      </c>
      <c r="BP53" s="207">
        <f t="shared" ref="BP53:BR53" si="1373">BO53+BP52</f>
        <v>1808099.6170356504</v>
      </c>
      <c r="BQ53" s="37">
        <f t="shared" si="1373"/>
        <v>1808099.6170356504</v>
      </c>
      <c r="BR53" s="37">
        <f t="shared" si="1373"/>
        <v>1808099.6170356504</v>
      </c>
      <c r="BS53" s="37">
        <f t="shared" ref="BS53:BU53" si="1374">BR53+BS52</f>
        <v>1808099.6170356504</v>
      </c>
      <c r="BT53" s="37">
        <f t="shared" si="1374"/>
        <v>1808099.6170356504</v>
      </c>
      <c r="BU53" s="207">
        <f t="shared" si="1374"/>
        <v>1808099.6170356504</v>
      </c>
      <c r="BV53" s="37">
        <f t="shared" ref="BV53:BX53" si="1375">BU53+BV52</f>
        <v>1808099.6170356504</v>
      </c>
      <c r="BW53" s="37">
        <f t="shared" si="1375"/>
        <v>1808099.6170356504</v>
      </c>
      <c r="BX53" s="37">
        <f t="shared" si="1375"/>
        <v>1808099.6170356504</v>
      </c>
      <c r="BY53" s="37">
        <f t="shared" ref="BY53:CA53" si="1376">BX53+BY52</f>
        <v>1808099.6170356504</v>
      </c>
      <c r="BZ53" s="37">
        <f t="shared" si="1376"/>
        <v>1808099.6170356504</v>
      </c>
      <c r="CA53" s="37">
        <f t="shared" si="1376"/>
        <v>1808099.6170356504</v>
      </c>
      <c r="CB53" s="37">
        <f t="shared" ref="CB53:CD53" si="1377">CA53+CB52</f>
        <v>1808099.6170356504</v>
      </c>
      <c r="CC53" s="37">
        <f t="shared" si="1377"/>
        <v>1808099.6170356504</v>
      </c>
      <c r="CD53" s="37">
        <f t="shared" si="1377"/>
        <v>1808099.6170356504</v>
      </c>
      <c r="CE53" s="37">
        <f t="shared" ref="CE53:CG53" si="1378">CD53+CE52</f>
        <v>1808099.6170356504</v>
      </c>
      <c r="CF53" s="37">
        <f t="shared" si="1378"/>
        <v>1808099.6170356504</v>
      </c>
      <c r="CG53" s="37">
        <f t="shared" si="1378"/>
        <v>1808099.6170356504</v>
      </c>
      <c r="CH53" s="37">
        <f t="shared" ref="CH53:CJ53" si="1379">CG53+CH52</f>
        <v>1808099.6170356504</v>
      </c>
      <c r="CI53" s="37">
        <f t="shared" si="1379"/>
        <v>1808099.6170356504</v>
      </c>
      <c r="CJ53" s="37">
        <f t="shared" si="1379"/>
        <v>1808099.6170356504</v>
      </c>
      <c r="CK53" s="37">
        <f t="shared" ref="CK53:CM53" si="1380">CJ53+CK52</f>
        <v>1808099.6170356504</v>
      </c>
      <c r="CL53" s="37">
        <f t="shared" si="1380"/>
        <v>1808099.6170356504</v>
      </c>
      <c r="CM53" s="37">
        <f t="shared" si="1380"/>
        <v>1808099.6170356504</v>
      </c>
      <c r="CN53" s="37">
        <f t="shared" ref="CN53:CP53" si="1381">CM53+CN52</f>
        <v>1808099.6170356504</v>
      </c>
      <c r="CO53" s="37">
        <f t="shared" si="1381"/>
        <v>1808099.6170356504</v>
      </c>
      <c r="CP53" s="37">
        <f t="shared" si="1381"/>
        <v>1808099.6170356504</v>
      </c>
      <c r="CQ53" s="37">
        <f t="shared" ref="CQ53:CS53" si="1382">CP53+CQ52</f>
        <v>1808099.6170356504</v>
      </c>
      <c r="CR53" s="37">
        <f t="shared" si="1382"/>
        <v>1808099.6170356504</v>
      </c>
      <c r="CS53" s="37">
        <f t="shared" si="1382"/>
        <v>1808099.6170356504</v>
      </c>
      <c r="CT53" s="37">
        <f t="shared" ref="CT53:CV53" si="1383">CS53+CT52</f>
        <v>1808099.6170356504</v>
      </c>
      <c r="CU53" s="37">
        <f t="shared" si="1383"/>
        <v>1808099.6170356504</v>
      </c>
      <c r="CV53" s="37">
        <f t="shared" si="1383"/>
        <v>1808099.6170356504</v>
      </c>
      <c r="CW53" s="37">
        <f t="shared" ref="CW53:CY53" si="1384">CV53+CW52</f>
        <v>1808099.6170356504</v>
      </c>
      <c r="CX53" s="37">
        <f t="shared" si="1384"/>
        <v>1808099.6170356504</v>
      </c>
      <c r="CY53" s="37">
        <f t="shared" si="1384"/>
        <v>1808099.6170356504</v>
      </c>
      <c r="CZ53" s="37">
        <f t="shared" ref="CZ53:DB53" si="1385">CY53+CZ52</f>
        <v>1808099.6170356504</v>
      </c>
      <c r="DA53" s="37">
        <f t="shared" si="1385"/>
        <v>1808099.6170356504</v>
      </c>
      <c r="DB53" s="37">
        <f t="shared" si="1385"/>
        <v>1808099.6170356504</v>
      </c>
      <c r="DC53" s="37">
        <f t="shared" ref="DC53:DE53" si="1386">DB53+DC52</f>
        <v>1808099.6170356504</v>
      </c>
      <c r="DD53" s="37">
        <f t="shared" si="1386"/>
        <v>1808099.6170356504</v>
      </c>
      <c r="DE53" s="37">
        <f t="shared" si="1386"/>
        <v>1808099.6170356504</v>
      </c>
      <c r="DF53" s="37">
        <f t="shared" ref="DF53:DH53" si="1387">DE53+DF52</f>
        <v>1808099.6170356504</v>
      </c>
      <c r="DG53" s="37">
        <f t="shared" si="1387"/>
        <v>1808099.6170356504</v>
      </c>
      <c r="DH53" s="37">
        <f t="shared" si="1387"/>
        <v>1808099.6170356504</v>
      </c>
      <c r="DI53" s="37">
        <f t="shared" ref="DI53:DK53" si="1388">DH53+DI52</f>
        <v>1808099.6170356504</v>
      </c>
      <c r="DJ53" s="37">
        <f t="shared" si="1388"/>
        <v>1808099.6170356504</v>
      </c>
      <c r="DK53" s="37">
        <f t="shared" si="1388"/>
        <v>1808099.6170356504</v>
      </c>
      <c r="DL53" s="37">
        <f t="shared" ref="DL53:DN53" si="1389">DK53+DL52</f>
        <v>1808099.6170356504</v>
      </c>
      <c r="DM53" s="37">
        <f t="shared" si="1389"/>
        <v>1808099.6170356504</v>
      </c>
      <c r="DN53" s="37">
        <f t="shared" si="1389"/>
        <v>1808099.6170356504</v>
      </c>
      <c r="DO53" s="37">
        <f t="shared" ref="DO53:DQ53" si="1390">DN53+DO52</f>
        <v>1808099.6170356504</v>
      </c>
      <c r="DP53" s="37">
        <f t="shared" si="1390"/>
        <v>1808099.6170356504</v>
      </c>
      <c r="DQ53" s="37">
        <f t="shared" si="1390"/>
        <v>1808099.6170356504</v>
      </c>
      <c r="DR53" s="37">
        <f t="shared" ref="DR53:DT53" si="1391">DQ53+DR52</f>
        <v>1808099.6170356504</v>
      </c>
      <c r="DS53" s="37">
        <f t="shared" si="1391"/>
        <v>1808099.6170356504</v>
      </c>
      <c r="DT53" s="37">
        <f t="shared" si="1391"/>
        <v>1808099.6170356504</v>
      </c>
      <c r="DU53" s="37">
        <f t="shared" ref="DU53:DW53" si="1392">DT53+DU52</f>
        <v>1808099.6170356504</v>
      </c>
      <c r="DV53" s="37">
        <f t="shared" si="1392"/>
        <v>1808099.6170356504</v>
      </c>
      <c r="DW53" s="37">
        <f t="shared" si="1392"/>
        <v>1808099.6170356504</v>
      </c>
      <c r="DX53" s="37">
        <f t="shared" ref="DX53:DZ53" si="1393">DW53+DX52</f>
        <v>1808099.6170356504</v>
      </c>
      <c r="DY53" s="37">
        <f t="shared" si="1393"/>
        <v>1808099.6170356504</v>
      </c>
      <c r="DZ53" s="37">
        <f t="shared" si="1393"/>
        <v>1808099.6170356504</v>
      </c>
      <c r="EA53" s="37">
        <f t="shared" ref="EA53:EC53" si="1394">DZ53+EA52</f>
        <v>1808099.6170356504</v>
      </c>
      <c r="EB53" s="37">
        <f t="shared" si="1394"/>
        <v>1808099.6170356504</v>
      </c>
      <c r="EC53" s="37">
        <f t="shared" si="1394"/>
        <v>1808099.6170356504</v>
      </c>
      <c r="ED53" s="37">
        <f t="shared" ref="ED53:EF53" si="1395">EC53+ED52</f>
        <v>1808099.6170356504</v>
      </c>
      <c r="EE53" s="37">
        <f t="shared" si="1395"/>
        <v>1808099.6170356504</v>
      </c>
      <c r="EF53" s="37">
        <f t="shared" si="1395"/>
        <v>1808099.6170356504</v>
      </c>
      <c r="EG53" s="37">
        <f t="shared" ref="EG53:EI53" si="1396">EF53+EG52</f>
        <v>1808099.6170356504</v>
      </c>
      <c r="EH53" s="37">
        <f t="shared" si="1396"/>
        <v>1808099.6170356504</v>
      </c>
      <c r="EI53" s="37">
        <f t="shared" si="1396"/>
        <v>1808099.6170356504</v>
      </c>
      <c r="EJ53" s="37">
        <f t="shared" ref="EJ53:EL53" si="1397">EI53+EJ52</f>
        <v>1808099.6170356504</v>
      </c>
      <c r="EK53" s="37">
        <f t="shared" si="1397"/>
        <v>1808099.6170356504</v>
      </c>
      <c r="EL53" s="37">
        <f t="shared" si="1397"/>
        <v>1808099.6170356504</v>
      </c>
      <c r="EM53" s="37">
        <f t="shared" ref="EM53:EO53" si="1398">EL53+EM52</f>
        <v>1808099.6170356504</v>
      </c>
      <c r="EN53" s="37">
        <f t="shared" si="1398"/>
        <v>1808099.6170356504</v>
      </c>
      <c r="EO53" s="37">
        <f t="shared" si="1398"/>
        <v>1808099.6170356504</v>
      </c>
      <c r="EP53" s="37">
        <f t="shared" ref="EP53:ER53" si="1399">EO53+EP52</f>
        <v>1808099.6170356504</v>
      </c>
      <c r="EQ53" s="37">
        <f t="shared" si="1399"/>
        <v>1808099.6170356504</v>
      </c>
      <c r="ER53" s="37">
        <f t="shared" si="1399"/>
        <v>1808099.6170356504</v>
      </c>
      <c r="ES53" s="37">
        <f t="shared" ref="ES53:EU53" si="1400">ER53+ES52</f>
        <v>1808099.6170356504</v>
      </c>
      <c r="ET53" s="37">
        <f t="shared" si="1400"/>
        <v>1808099.6170356504</v>
      </c>
      <c r="EU53" s="37">
        <f t="shared" si="1400"/>
        <v>1808099.6170356504</v>
      </c>
      <c r="EV53" s="37">
        <f t="shared" ref="EV53:EX53" si="1401">EU53+EV52</f>
        <v>1808099.6170356504</v>
      </c>
      <c r="EW53" s="37">
        <f t="shared" si="1401"/>
        <v>1808099.6170356504</v>
      </c>
      <c r="EX53" s="37">
        <f t="shared" si="1401"/>
        <v>1808099.6170356504</v>
      </c>
      <c r="EY53" s="37">
        <f t="shared" ref="EY53:FA53" si="1402">EX53+EY52</f>
        <v>1808099.6170356504</v>
      </c>
      <c r="EZ53" s="37">
        <f t="shared" si="1402"/>
        <v>1808099.6170356504</v>
      </c>
      <c r="FA53" s="37">
        <f t="shared" si="1402"/>
        <v>1808099.6170356504</v>
      </c>
      <c r="FB53" s="37">
        <f t="shared" ref="FB53:FD53" si="1403">FA53+FB52</f>
        <v>1808099.6170356504</v>
      </c>
      <c r="FC53" s="37">
        <f t="shared" si="1403"/>
        <v>1808099.6170356504</v>
      </c>
      <c r="FD53" s="37">
        <f t="shared" si="1403"/>
        <v>1808099.6170356504</v>
      </c>
      <c r="FE53" s="37">
        <f t="shared" ref="FE53:FG53" si="1404">FD53+FE52</f>
        <v>1808099.6170356504</v>
      </c>
      <c r="FF53" s="37">
        <f t="shared" si="1404"/>
        <v>1808099.6170356504</v>
      </c>
      <c r="FG53" s="37">
        <f t="shared" si="1404"/>
        <v>1808099.6170356504</v>
      </c>
      <c r="FH53" s="37">
        <f t="shared" ref="FH53:FJ53" si="1405">FG53+FH52</f>
        <v>1808099.6170356504</v>
      </c>
      <c r="FI53" s="37">
        <f t="shared" si="1405"/>
        <v>1808099.6170356504</v>
      </c>
      <c r="FJ53" s="37">
        <f t="shared" si="1405"/>
        <v>1808099.6170356504</v>
      </c>
      <c r="FK53" s="37">
        <f t="shared" ref="FK53:FM53" si="1406">FJ53+FK52</f>
        <v>1808099.6170356504</v>
      </c>
      <c r="FL53" s="37">
        <f t="shared" si="1406"/>
        <v>1808099.6170356504</v>
      </c>
      <c r="FM53" s="37">
        <f t="shared" si="1406"/>
        <v>1808099.6170356504</v>
      </c>
      <c r="FN53" s="37">
        <f t="shared" ref="FN53:FP53" si="1407">FM53+FN52</f>
        <v>1808099.6170356504</v>
      </c>
      <c r="FO53" s="37">
        <f t="shared" si="1407"/>
        <v>1808099.6170356504</v>
      </c>
      <c r="FP53" s="37">
        <f t="shared" si="1407"/>
        <v>1808099.6170356504</v>
      </c>
      <c r="FQ53" s="37">
        <f t="shared" ref="FQ53:FS53" si="1408">FP53+FQ52</f>
        <v>1808099.6170356504</v>
      </c>
      <c r="FR53" s="37">
        <f t="shared" si="1408"/>
        <v>1808099.6170356504</v>
      </c>
      <c r="FS53" s="37">
        <f t="shared" si="1408"/>
        <v>1808099.6170356504</v>
      </c>
      <c r="FT53" s="37">
        <f t="shared" ref="FT53:FV53" si="1409">FS53+FT52</f>
        <v>1808099.6170356504</v>
      </c>
      <c r="FU53" s="37">
        <f t="shared" si="1409"/>
        <v>1808099.6170356504</v>
      </c>
      <c r="FV53" s="37">
        <f t="shared" si="1409"/>
        <v>1808099.6170356504</v>
      </c>
      <c r="FW53" s="37">
        <f t="shared" ref="FW53:FY53" si="1410">FV53+FW52</f>
        <v>1808099.6170356504</v>
      </c>
      <c r="FX53" s="37">
        <f t="shared" si="1410"/>
        <v>1808099.6170356504</v>
      </c>
      <c r="FY53" s="37">
        <f t="shared" si="1410"/>
        <v>1808099.6170356504</v>
      </c>
      <c r="FZ53" s="37">
        <f t="shared" ref="FZ53:GB53" si="1411">FY53+FZ52</f>
        <v>1808099.6170356504</v>
      </c>
      <c r="GA53" s="37">
        <f t="shared" si="1411"/>
        <v>1808099.6170356504</v>
      </c>
      <c r="GB53" s="37">
        <f t="shared" si="1411"/>
        <v>1808099.6170356504</v>
      </c>
      <c r="GC53" s="37">
        <f t="shared" ref="GC53:GE53" si="1412">GB53+GC52</f>
        <v>1808099.6170356504</v>
      </c>
      <c r="GD53" s="37">
        <f t="shared" si="1412"/>
        <v>1808099.6170356504</v>
      </c>
      <c r="GE53" s="37">
        <f t="shared" si="1412"/>
        <v>1808099.6170356504</v>
      </c>
      <c r="GF53" s="37">
        <f t="shared" ref="GF53:GH53" si="1413">GE53+GF52</f>
        <v>1808099.6170356504</v>
      </c>
      <c r="GG53" s="37">
        <f t="shared" si="1413"/>
        <v>1808099.6170356504</v>
      </c>
      <c r="GH53" s="37">
        <f t="shared" si="1413"/>
        <v>1808099.6170356504</v>
      </c>
      <c r="GI53" s="37">
        <f t="shared" ref="GI53:GK53" si="1414">GH53+GI52</f>
        <v>1808099.6170356504</v>
      </c>
      <c r="GJ53" s="37">
        <f t="shared" si="1414"/>
        <v>1808099.6170356504</v>
      </c>
      <c r="GK53" s="37">
        <f t="shared" si="1414"/>
        <v>1808099.6170356504</v>
      </c>
      <c r="GL53" s="37">
        <f t="shared" ref="GL53:GN53" si="1415">GK53+GL52</f>
        <v>1808099.6170356504</v>
      </c>
      <c r="GM53" s="37">
        <f t="shared" si="1415"/>
        <v>1808099.6170356504</v>
      </c>
      <c r="GN53" s="37">
        <f t="shared" si="1415"/>
        <v>1808099.6170356504</v>
      </c>
      <c r="GO53" s="37">
        <f t="shared" ref="GO53:GQ53" si="1416">GN53+GO52</f>
        <v>1808099.6170356504</v>
      </c>
      <c r="GP53" s="37">
        <f t="shared" si="1416"/>
        <v>1808099.6170356504</v>
      </c>
      <c r="GQ53" s="37">
        <f t="shared" si="1416"/>
        <v>1808099.6170356504</v>
      </c>
      <c r="GR53" s="37">
        <f t="shared" ref="GR53:GT53" si="1417">GQ53+GR52</f>
        <v>1808099.6170356504</v>
      </c>
      <c r="GS53" s="37">
        <f t="shared" si="1417"/>
        <v>1808099.6170356504</v>
      </c>
      <c r="GT53" s="37">
        <f t="shared" si="1417"/>
        <v>1808099.6170356504</v>
      </c>
      <c r="GU53" s="37">
        <f t="shared" ref="GU53:GW53" si="1418">GT53+GU52</f>
        <v>1808099.6170356504</v>
      </c>
      <c r="GV53" s="37">
        <f t="shared" si="1418"/>
        <v>1808099.6170356504</v>
      </c>
      <c r="GW53" s="37">
        <f t="shared" si="1418"/>
        <v>1808099.6170356504</v>
      </c>
      <c r="GX53" s="37">
        <f t="shared" ref="GX53:GZ53" si="1419">GW53+GX52</f>
        <v>1808099.6170356504</v>
      </c>
      <c r="GY53" s="37">
        <f t="shared" si="1419"/>
        <v>1808099.6170356504</v>
      </c>
      <c r="GZ53" s="37">
        <f t="shared" si="1419"/>
        <v>1808099.6170356504</v>
      </c>
      <c r="HA53" s="37">
        <f t="shared" ref="HA53:HC53" si="1420">GZ53+HA52</f>
        <v>1808099.6170356504</v>
      </c>
      <c r="HB53" s="37">
        <f t="shared" si="1420"/>
        <v>1808099.6170356504</v>
      </c>
      <c r="HC53" s="37">
        <f t="shared" si="1420"/>
        <v>1808099.6170356504</v>
      </c>
      <c r="HD53" s="37">
        <f t="shared" ref="HD53:HF53" si="1421">HC53+HD52</f>
        <v>1808099.6170356504</v>
      </c>
      <c r="HE53" s="37">
        <f t="shared" si="1421"/>
        <v>1808099.6170356504</v>
      </c>
      <c r="HF53" s="37">
        <f t="shared" si="1421"/>
        <v>1808099.6170356504</v>
      </c>
      <c r="HG53" s="37">
        <f t="shared" ref="HG53:HI53" si="1422">HF53+HG52</f>
        <v>1808099.6170356504</v>
      </c>
      <c r="HH53" s="37">
        <f t="shared" si="1422"/>
        <v>1808099.6170356504</v>
      </c>
      <c r="HI53" s="37">
        <f t="shared" si="1422"/>
        <v>1808099.6170356504</v>
      </c>
      <c r="HJ53" s="37">
        <f t="shared" ref="HJ53:HL53" si="1423">HI53+HJ52</f>
        <v>1808099.6170356504</v>
      </c>
      <c r="HK53" s="37">
        <f t="shared" si="1423"/>
        <v>1808099.6170356504</v>
      </c>
      <c r="HL53" s="37">
        <f t="shared" si="1423"/>
        <v>1808099.6170356504</v>
      </c>
      <c r="HM53" s="37">
        <f t="shared" ref="HM53:HO53" si="1424">HL53+HM52</f>
        <v>1808099.6170356504</v>
      </c>
      <c r="HN53" s="37">
        <f t="shared" si="1424"/>
        <v>1808099.6170356504</v>
      </c>
      <c r="HO53" s="37">
        <f t="shared" si="1424"/>
        <v>1808099.6170356504</v>
      </c>
      <c r="HP53" s="37">
        <f t="shared" ref="HP53:HR53" si="1425">HO53+HP52</f>
        <v>1808099.6170356504</v>
      </c>
      <c r="HQ53" s="37">
        <f t="shared" si="1425"/>
        <v>1808099.6170356504</v>
      </c>
      <c r="HR53" s="37">
        <f t="shared" si="1425"/>
        <v>1808099.6170356504</v>
      </c>
      <c r="HS53" s="37">
        <f t="shared" ref="HS53:HU53" si="1426">HR53+HS52</f>
        <v>1808099.6170356504</v>
      </c>
      <c r="HT53" s="37">
        <f t="shared" si="1426"/>
        <v>1808099.6170356504</v>
      </c>
      <c r="HU53" s="37">
        <f t="shared" si="1426"/>
        <v>1808099.6170356504</v>
      </c>
      <c r="HV53" s="37">
        <f t="shared" ref="HV53:HX53" si="1427">HU53+HV52</f>
        <v>1808099.6170356504</v>
      </c>
      <c r="HW53" s="37">
        <f t="shared" si="1427"/>
        <v>1808099.6170356504</v>
      </c>
      <c r="HX53" s="37">
        <f t="shared" si="1427"/>
        <v>1808099.6170356504</v>
      </c>
      <c r="HY53" s="37">
        <f t="shared" ref="HY53:IA53" si="1428">HX53+HY52</f>
        <v>1808099.6170356504</v>
      </c>
      <c r="HZ53" s="37">
        <f t="shared" si="1428"/>
        <v>1808099.6170356504</v>
      </c>
      <c r="IA53" s="37">
        <f t="shared" si="1428"/>
        <v>1808099.6170356504</v>
      </c>
      <c r="IB53" s="37">
        <f t="shared" ref="IB53:ID53" si="1429">IA53+IB52</f>
        <v>1808099.6170356504</v>
      </c>
      <c r="IC53" s="37">
        <f t="shared" si="1429"/>
        <v>1808099.6170356504</v>
      </c>
      <c r="ID53" s="37">
        <f t="shared" si="1429"/>
        <v>1808099.6170356504</v>
      </c>
      <c r="IE53" s="37">
        <f t="shared" ref="IE53:IG53" si="1430">ID53+IE52</f>
        <v>1808099.6170356504</v>
      </c>
      <c r="IF53" s="37">
        <f t="shared" si="1430"/>
        <v>1808099.6170356504</v>
      </c>
      <c r="IG53" s="37">
        <f t="shared" si="1430"/>
        <v>1808099.6170356504</v>
      </c>
      <c r="IH53" s="37">
        <f t="shared" ref="IH53:IJ53" si="1431">IG53+IH52</f>
        <v>1808099.6170356504</v>
      </c>
      <c r="II53" s="37">
        <f t="shared" si="1431"/>
        <v>1808099.6170356504</v>
      </c>
      <c r="IJ53" s="37">
        <f t="shared" si="1431"/>
        <v>1808099.6170356504</v>
      </c>
      <c r="IK53" s="37">
        <f t="shared" ref="IK53:IM53" si="1432">IJ53+IK52</f>
        <v>1808099.6170356504</v>
      </c>
      <c r="IL53" s="37">
        <f t="shared" si="1432"/>
        <v>1808099.6170356504</v>
      </c>
      <c r="IM53" s="37">
        <f t="shared" si="1432"/>
        <v>1808099.6170356504</v>
      </c>
      <c r="IN53" s="37">
        <f t="shared" ref="IN53:IP53" si="1433">IM53+IN52</f>
        <v>1808099.6170356504</v>
      </c>
      <c r="IO53" s="37">
        <f t="shared" si="1433"/>
        <v>1808099.6170356504</v>
      </c>
      <c r="IP53" s="37">
        <f t="shared" si="1433"/>
        <v>1808099.6170356504</v>
      </c>
      <c r="IQ53" s="37">
        <f t="shared" ref="IQ53:IS53" si="1434">IP53+IQ52</f>
        <v>1808099.6170356504</v>
      </c>
      <c r="IR53" s="37">
        <f t="shared" si="1434"/>
        <v>1808099.6170356504</v>
      </c>
      <c r="IS53" s="37">
        <f t="shared" si="1434"/>
        <v>1808099.6170356504</v>
      </c>
      <c r="IT53" s="37">
        <f t="shared" ref="IT53:IV53" si="1435">IS53+IT52</f>
        <v>1808099.6170356504</v>
      </c>
      <c r="IU53" s="37">
        <f t="shared" si="1435"/>
        <v>1808099.6170356504</v>
      </c>
      <c r="IV53" s="37">
        <f t="shared" si="1435"/>
        <v>1808099.6170356504</v>
      </c>
      <c r="IW53" s="37">
        <f t="shared" ref="IW53:IY53" si="1436">IV53+IW52</f>
        <v>1808099.6170356504</v>
      </c>
      <c r="IX53" s="37">
        <f t="shared" si="1436"/>
        <v>1808099.6170356504</v>
      </c>
      <c r="IY53" s="37">
        <f t="shared" si="1436"/>
        <v>1808099.6170356504</v>
      </c>
      <c r="IZ53" s="37">
        <f t="shared" ref="IZ53:JB53" si="1437">IY53+IZ52</f>
        <v>1808099.6170356504</v>
      </c>
      <c r="JA53" s="37">
        <f t="shared" si="1437"/>
        <v>1808099.6170356504</v>
      </c>
      <c r="JB53" s="37">
        <f t="shared" si="1437"/>
        <v>1808099.6170356504</v>
      </c>
      <c r="JC53" s="37">
        <f t="shared" ref="JC53:JE53" si="1438">JB53+JC52</f>
        <v>1808099.6170356504</v>
      </c>
      <c r="JD53" s="37">
        <f t="shared" si="1438"/>
        <v>1808099.6170356504</v>
      </c>
      <c r="JE53" s="37">
        <f t="shared" si="1438"/>
        <v>1808099.6170356504</v>
      </c>
      <c r="JF53" s="37">
        <f t="shared" ref="JF53:JH53" si="1439">JE53+JF52</f>
        <v>1808099.6170356504</v>
      </c>
      <c r="JG53" s="37">
        <f t="shared" si="1439"/>
        <v>1808099.6170356504</v>
      </c>
      <c r="JH53" s="37">
        <f t="shared" si="1439"/>
        <v>1808099.6170356504</v>
      </c>
      <c r="JI53" s="37">
        <f t="shared" ref="JI53:JK53" si="1440">JH53+JI52</f>
        <v>1808099.6170356504</v>
      </c>
      <c r="JJ53" s="37">
        <f t="shared" si="1440"/>
        <v>1808099.6170356504</v>
      </c>
      <c r="JK53" s="37">
        <f t="shared" si="1440"/>
        <v>1808099.6170356504</v>
      </c>
      <c r="JL53" s="37">
        <f t="shared" ref="JL53:JN53" si="1441">JK53+JL52</f>
        <v>1808099.6170356504</v>
      </c>
      <c r="JM53" s="37">
        <f t="shared" si="1441"/>
        <v>1808099.6170356504</v>
      </c>
      <c r="JN53" s="37">
        <f t="shared" si="1441"/>
        <v>1808099.6170356504</v>
      </c>
      <c r="JO53" s="37">
        <f t="shared" ref="JO53:JQ53" si="1442">JN53+JO52</f>
        <v>1808099.6170356504</v>
      </c>
      <c r="JP53" s="37">
        <f t="shared" si="1442"/>
        <v>1808099.6170356504</v>
      </c>
      <c r="JQ53" s="37">
        <f t="shared" si="1442"/>
        <v>1808099.6170356504</v>
      </c>
      <c r="JR53" s="37">
        <f t="shared" ref="JR53:JT53" si="1443">JQ53+JR52</f>
        <v>1808099.6170356504</v>
      </c>
      <c r="JS53" s="37">
        <f t="shared" si="1443"/>
        <v>1808099.6170356504</v>
      </c>
      <c r="JT53" s="37">
        <f t="shared" si="1443"/>
        <v>1808099.6170356504</v>
      </c>
      <c r="JU53" s="37">
        <f t="shared" ref="JU53:JW53" si="1444">JT53+JU52</f>
        <v>1808099.6170356504</v>
      </c>
      <c r="JV53" s="37">
        <f t="shared" si="1444"/>
        <v>1808099.6170356504</v>
      </c>
      <c r="JW53" s="37">
        <f t="shared" si="1444"/>
        <v>1808099.6170356504</v>
      </c>
      <c r="JX53" s="37">
        <f t="shared" ref="JX53:JZ53" si="1445">JW53+JX52</f>
        <v>1808099.6170356504</v>
      </c>
      <c r="JY53" s="37">
        <f t="shared" si="1445"/>
        <v>1808099.6170356504</v>
      </c>
      <c r="JZ53" s="37">
        <f t="shared" si="1445"/>
        <v>1808099.6170356504</v>
      </c>
      <c r="KA53" s="37">
        <f t="shared" ref="KA53:KC53" si="1446">JZ53+KA52</f>
        <v>1808099.6170356504</v>
      </c>
      <c r="KB53" s="37">
        <f t="shared" si="1446"/>
        <v>1808099.6170356504</v>
      </c>
      <c r="KC53" s="37">
        <f t="shared" si="1446"/>
        <v>1808099.6170356504</v>
      </c>
      <c r="KD53" s="37">
        <f t="shared" ref="KD53:KF53" si="1447">KC53+KD52</f>
        <v>1808099.6170356504</v>
      </c>
      <c r="KE53" s="37">
        <f t="shared" si="1447"/>
        <v>1808099.6170356504</v>
      </c>
      <c r="KF53" s="37">
        <f t="shared" si="1447"/>
        <v>1808099.6170356504</v>
      </c>
      <c r="KG53" s="38">
        <f t="shared" ref="KG53" si="1448">KF53+KG52</f>
        <v>1808099.6170356504</v>
      </c>
    </row>
    <row r="54" spans="1:293" s="1" customFormat="1" outlineLevel="1">
      <c r="B54" s="477" t="s">
        <v>717</v>
      </c>
      <c r="C54" s="60" t="s">
        <v>712</v>
      </c>
      <c r="D54" s="61">
        <f t="shared" si="1246"/>
        <v>3667.6674999999996</v>
      </c>
      <c r="E54" s="33">
        <f t="shared" ref="E54:H54" si="1449">E50-E52</f>
        <v>18128.139500064091</v>
      </c>
      <c r="F54" s="34">
        <f t="shared" si="1449"/>
        <v>2471.5239287930599</v>
      </c>
      <c r="G54" s="34">
        <f t="shared" si="1449"/>
        <v>4562.9089201788811</v>
      </c>
      <c r="H54" s="34">
        <f t="shared" si="1449"/>
        <v>3341.4588203324674</v>
      </c>
      <c r="I54" s="34">
        <f t="shared" ref="I54:BT54" si="1450">I50-I52</f>
        <v>6625.4838595415313</v>
      </c>
      <c r="J54" s="34">
        <f t="shared" si="1450"/>
        <v>-8567.7671053235899</v>
      </c>
      <c r="K54" s="34">
        <f t="shared" si="1450"/>
        <v>5656.9765354579322</v>
      </c>
      <c r="L54" s="34">
        <f t="shared" si="1450"/>
        <v>2195.9246147292797</v>
      </c>
      <c r="M54" s="34">
        <f t="shared" si="1450"/>
        <v>7095.6991044825882</v>
      </c>
      <c r="N54" s="34">
        <f t="shared" si="1450"/>
        <v>-2824.789706480009</v>
      </c>
      <c r="O54" s="34">
        <f t="shared" si="1450"/>
        <v>4633.0526619804223</v>
      </c>
      <c r="P54" s="34">
        <f t="shared" si="1450"/>
        <v>3556.0092657244531</v>
      </c>
      <c r="Q54" s="34">
        <f t="shared" si="1450"/>
        <v>3883.5459152103613</v>
      </c>
      <c r="R54" s="34">
        <f t="shared" si="1450"/>
        <v>-8741.0497554393733</v>
      </c>
      <c r="S54" s="34">
        <f t="shared" si="1450"/>
        <v>212.60662706528456</v>
      </c>
      <c r="T54" s="34">
        <f t="shared" si="1450"/>
        <v>-5267.2605742750384</v>
      </c>
      <c r="U54" s="34">
        <f t="shared" si="1450"/>
        <v>2823.3019615556113</v>
      </c>
      <c r="V54" s="34">
        <f t="shared" si="1450"/>
        <v>-3259.7547219791886</v>
      </c>
      <c r="W54" s="34">
        <f t="shared" si="1450"/>
        <v>-11694.720852108687</v>
      </c>
      <c r="X54" s="34">
        <f t="shared" si="1450"/>
        <v>-2702.510253304772</v>
      </c>
      <c r="Y54" s="34">
        <f t="shared" si="1450"/>
        <v>-1052.0575136957705</v>
      </c>
      <c r="Z54" s="34">
        <f t="shared" si="1450"/>
        <v>1804.5215566920415</v>
      </c>
      <c r="AA54" s="34">
        <f t="shared" si="1450"/>
        <v>1246.3647295483606</v>
      </c>
      <c r="AB54" s="34">
        <f t="shared" si="1450"/>
        <v>3036.8121624275227</v>
      </c>
      <c r="AC54" s="34">
        <f t="shared" si="1450"/>
        <v>376.99285576331022</v>
      </c>
      <c r="AD54" s="34">
        <f t="shared" si="1450"/>
        <v>-2535.727618558758</v>
      </c>
      <c r="AE54" s="34">
        <f t="shared" si="1450"/>
        <v>-3141.1199171167355</v>
      </c>
      <c r="AF54" s="34">
        <f t="shared" si="1450"/>
        <v>-1180.7731335828503</v>
      </c>
      <c r="AG54" s="34">
        <f t="shared" si="1450"/>
        <v>3399.6402773757763</v>
      </c>
      <c r="AH54" s="34">
        <f t="shared" si="1450"/>
        <v>-2650.8536122278747</v>
      </c>
      <c r="AI54" s="34">
        <f t="shared" si="1450"/>
        <v>2239.2541713826031</v>
      </c>
      <c r="AJ54" s="34">
        <f t="shared" si="1450"/>
        <v>-8975.2677457422542</v>
      </c>
      <c r="AK54" s="34">
        <f t="shared" si="1450"/>
        <v>2584.2348998096022</v>
      </c>
      <c r="AL54" s="34">
        <f t="shared" si="1450"/>
        <v>2814.9938205391882</v>
      </c>
      <c r="AM54" s="34">
        <f t="shared" si="1450"/>
        <v>152.50491533212335</v>
      </c>
      <c r="AN54" s="34">
        <f t="shared" si="1450"/>
        <v>159.18101307511097</v>
      </c>
      <c r="AO54" s="34">
        <f t="shared" si="1450"/>
        <v>7653.1069946200842</v>
      </c>
      <c r="AP54" s="34">
        <f t="shared" si="1450"/>
        <v>4317.4179547289787</v>
      </c>
      <c r="AQ54" s="34">
        <f t="shared" si="1450"/>
        <v>-1621.7234806620436</v>
      </c>
      <c r="AR54" s="34">
        <f t="shared" si="1450"/>
        <v>-997.32674431940177</v>
      </c>
      <c r="AS54" s="34">
        <f t="shared" si="1450"/>
        <v>-1882.1478776043768</v>
      </c>
      <c r="AT54" s="34">
        <f t="shared" si="1450"/>
        <v>-1185.0526618779404</v>
      </c>
      <c r="AU54" s="34">
        <f t="shared" si="1450"/>
        <v>2854.3484924456498</v>
      </c>
      <c r="AV54" s="34">
        <f t="shared" si="1450"/>
        <v>1961.0679834269358</v>
      </c>
      <c r="AW54" s="34">
        <f t="shared" si="1450"/>
        <v>139.98158117042476</v>
      </c>
      <c r="AX54" s="34">
        <f t="shared" si="1450"/>
        <v>2334.0949907327631</v>
      </c>
      <c r="AY54" s="34">
        <f t="shared" si="1450"/>
        <v>1673.8567666666604</v>
      </c>
      <c r="AZ54" s="34">
        <f t="shared" si="1450"/>
        <v>-133.78323333333174</v>
      </c>
      <c r="BA54" s="34">
        <f t="shared" si="1450"/>
        <v>1414.2600999999995</v>
      </c>
      <c r="BB54" s="34">
        <f t="shared" si="1450"/>
        <v>-769.73450000000594</v>
      </c>
      <c r="BC54" s="34">
        <f t="shared" si="1450"/>
        <v>1120.587029354454</v>
      </c>
      <c r="BD54" s="34">
        <f t="shared" si="1450"/>
        <v>3667.0813074074067</v>
      </c>
      <c r="BE54" s="34">
        <f t="shared" si="1450"/>
        <v>-15117.613164197537</v>
      </c>
      <c r="BF54" s="34">
        <f t="shared" si="1450"/>
        <v>2557.2482709464966</v>
      </c>
      <c r="BG54" s="34">
        <f t="shared" si="1450"/>
        <v>3601.1737406570574</v>
      </c>
      <c r="BH54" s="34">
        <f t="shared" si="1450"/>
        <v>-2630.0879885691829</v>
      </c>
      <c r="BI54" s="34">
        <f t="shared" si="1450"/>
        <v>2481.4832618611727</v>
      </c>
      <c r="BJ54" s="34">
        <f t="shared" si="1450"/>
        <v>2512.3342084170799</v>
      </c>
      <c r="BK54" s="34">
        <f t="shared" si="1450"/>
        <v>1882.4574999999932</v>
      </c>
      <c r="BL54" s="34">
        <f t="shared" si="1450"/>
        <v>1330.6174999999967</v>
      </c>
      <c r="BM54" s="34">
        <f t="shared" si="1450"/>
        <v>2649.8774999999987</v>
      </c>
      <c r="BN54" s="34">
        <f t="shared" si="1450"/>
        <v>3553.1974999999948</v>
      </c>
      <c r="BO54" s="34">
        <f t="shared" si="1450"/>
        <v>3667.6674999999996</v>
      </c>
      <c r="BP54" s="206">
        <f t="shared" si="1450"/>
        <v>2831.6074999999983</v>
      </c>
      <c r="BQ54" s="34">
        <f t="shared" si="1450"/>
        <v>25836.2</v>
      </c>
      <c r="BR54" s="34">
        <f t="shared" si="1450"/>
        <v>25336.2</v>
      </c>
      <c r="BS54" s="34">
        <f t="shared" si="1450"/>
        <v>25336.2</v>
      </c>
      <c r="BT54" s="34">
        <f t="shared" si="1450"/>
        <v>25336.2</v>
      </c>
      <c r="BU54" s="206">
        <f t="shared" ref="BU54:EF54" si="1451">BU50-BU52</f>
        <v>25336.2</v>
      </c>
      <c r="BV54" s="34">
        <f t="shared" si="1451"/>
        <v>25336.2</v>
      </c>
      <c r="BW54" s="34">
        <f t="shared" si="1451"/>
        <v>25223.200000000001</v>
      </c>
      <c r="BX54" s="34">
        <f t="shared" si="1451"/>
        <v>25223.200000000001</v>
      </c>
      <c r="BY54" s="34">
        <f t="shared" si="1451"/>
        <v>25223.200000000001</v>
      </c>
      <c r="BZ54" s="34">
        <f t="shared" si="1451"/>
        <v>25223.200000000001</v>
      </c>
      <c r="CA54" s="34">
        <f t="shared" si="1451"/>
        <v>25223.200000000001</v>
      </c>
      <c r="CB54" s="34">
        <f t="shared" si="1451"/>
        <v>25223.200000000001</v>
      </c>
      <c r="CC54" s="34">
        <f t="shared" si="1451"/>
        <v>25223.200000000001</v>
      </c>
      <c r="CD54" s="34">
        <f t="shared" si="1451"/>
        <v>25223.200000000001</v>
      </c>
      <c r="CE54" s="34">
        <f t="shared" si="1451"/>
        <v>25223.200000000001</v>
      </c>
      <c r="CF54" s="34">
        <f t="shared" si="1451"/>
        <v>25223.200000000001</v>
      </c>
      <c r="CG54" s="34">
        <f t="shared" si="1451"/>
        <v>25223.200000000001</v>
      </c>
      <c r="CH54" s="34">
        <f t="shared" si="1451"/>
        <v>25223.200000000001</v>
      </c>
      <c r="CI54" s="34">
        <f t="shared" si="1451"/>
        <v>25162.2</v>
      </c>
      <c r="CJ54" s="34">
        <f t="shared" si="1451"/>
        <v>25162.2</v>
      </c>
      <c r="CK54" s="34">
        <f t="shared" si="1451"/>
        <v>25162.2</v>
      </c>
      <c r="CL54" s="34">
        <f t="shared" si="1451"/>
        <v>25162.2</v>
      </c>
      <c r="CM54" s="34">
        <f t="shared" si="1451"/>
        <v>25162.2</v>
      </c>
      <c r="CN54" s="34">
        <f t="shared" si="1451"/>
        <v>25162.2</v>
      </c>
      <c r="CO54" s="34">
        <f t="shared" si="1451"/>
        <v>25162.2</v>
      </c>
      <c r="CP54" s="34">
        <f t="shared" si="1451"/>
        <v>25162.2</v>
      </c>
      <c r="CQ54" s="34">
        <f t="shared" si="1451"/>
        <v>25162.2</v>
      </c>
      <c r="CR54" s="34">
        <f t="shared" si="1451"/>
        <v>25162.2</v>
      </c>
      <c r="CS54" s="34">
        <f t="shared" si="1451"/>
        <v>25162.2</v>
      </c>
      <c r="CT54" s="34">
        <f t="shared" si="1451"/>
        <v>25162.2</v>
      </c>
      <c r="CU54" s="34">
        <f t="shared" si="1451"/>
        <v>25170.2</v>
      </c>
      <c r="CV54" s="34">
        <f t="shared" si="1451"/>
        <v>25170.2</v>
      </c>
      <c r="CW54" s="34">
        <f t="shared" si="1451"/>
        <v>25170.2</v>
      </c>
      <c r="CX54" s="34">
        <f t="shared" si="1451"/>
        <v>25170.2</v>
      </c>
      <c r="CY54" s="34">
        <f t="shared" si="1451"/>
        <v>25170.2</v>
      </c>
      <c r="CZ54" s="34">
        <f t="shared" si="1451"/>
        <v>25170.2</v>
      </c>
      <c r="DA54" s="34">
        <f t="shared" si="1451"/>
        <v>25170.2</v>
      </c>
      <c r="DB54" s="34">
        <f t="shared" si="1451"/>
        <v>25170.2</v>
      </c>
      <c r="DC54" s="34">
        <f t="shared" si="1451"/>
        <v>25170.2</v>
      </c>
      <c r="DD54" s="34">
        <f t="shared" si="1451"/>
        <v>25170.2</v>
      </c>
      <c r="DE54" s="34">
        <f t="shared" si="1451"/>
        <v>25170.2</v>
      </c>
      <c r="DF54" s="34">
        <f t="shared" si="1451"/>
        <v>25170.2</v>
      </c>
      <c r="DG54" s="34">
        <f t="shared" si="1451"/>
        <v>25255.200000000001</v>
      </c>
      <c r="DH54" s="34">
        <f t="shared" si="1451"/>
        <v>25255.200000000001</v>
      </c>
      <c r="DI54" s="34">
        <f t="shared" si="1451"/>
        <v>21784.23</v>
      </c>
      <c r="DJ54" s="34">
        <f t="shared" si="1451"/>
        <v>21784.23</v>
      </c>
      <c r="DK54" s="34">
        <f t="shared" si="1451"/>
        <v>22004.23</v>
      </c>
      <c r="DL54" s="34">
        <f t="shared" si="1451"/>
        <v>22004.23</v>
      </c>
      <c r="DM54" s="34">
        <f t="shared" si="1451"/>
        <v>22004.23</v>
      </c>
      <c r="DN54" s="34">
        <f t="shared" si="1451"/>
        <v>22004.23</v>
      </c>
      <c r="DO54" s="34">
        <f t="shared" si="1451"/>
        <v>22004.23</v>
      </c>
      <c r="DP54" s="34">
        <f t="shared" si="1451"/>
        <v>22004.23</v>
      </c>
      <c r="DQ54" s="34">
        <f t="shared" si="1451"/>
        <v>22004.23</v>
      </c>
      <c r="DR54" s="34">
        <f t="shared" si="1451"/>
        <v>22004.23</v>
      </c>
      <c r="DS54" s="34">
        <f t="shared" si="1451"/>
        <v>22099.23</v>
      </c>
      <c r="DT54" s="34">
        <f t="shared" si="1451"/>
        <v>22099.23</v>
      </c>
      <c r="DU54" s="34">
        <f t="shared" si="1451"/>
        <v>22099.23</v>
      </c>
      <c r="DV54" s="34">
        <f t="shared" si="1451"/>
        <v>22099.23</v>
      </c>
      <c r="DW54" s="34">
        <f t="shared" si="1451"/>
        <v>22099.23</v>
      </c>
      <c r="DX54" s="34">
        <f t="shared" si="1451"/>
        <v>22099.23</v>
      </c>
      <c r="DY54" s="34">
        <f t="shared" si="1451"/>
        <v>22099.23</v>
      </c>
      <c r="DZ54" s="34">
        <f t="shared" si="1451"/>
        <v>22099.23</v>
      </c>
      <c r="EA54" s="34">
        <f t="shared" si="1451"/>
        <v>22099.23</v>
      </c>
      <c r="EB54" s="34">
        <f t="shared" si="1451"/>
        <v>22099.23</v>
      </c>
      <c r="EC54" s="34">
        <f t="shared" si="1451"/>
        <v>22099.23</v>
      </c>
      <c r="ED54" s="34">
        <f t="shared" si="1451"/>
        <v>22099.23</v>
      </c>
      <c r="EE54" s="34">
        <f t="shared" si="1451"/>
        <v>22198.23</v>
      </c>
      <c r="EF54" s="34">
        <f t="shared" si="1451"/>
        <v>22198.23</v>
      </c>
      <c r="EG54" s="34">
        <f t="shared" ref="EG54:GR54" si="1452">EG50-EG52</f>
        <v>22198.23</v>
      </c>
      <c r="EH54" s="34">
        <f t="shared" si="1452"/>
        <v>22198.23</v>
      </c>
      <c r="EI54" s="34">
        <f t="shared" si="1452"/>
        <v>22198.23</v>
      </c>
      <c r="EJ54" s="34">
        <f t="shared" si="1452"/>
        <v>22198.23</v>
      </c>
      <c r="EK54" s="34">
        <f t="shared" si="1452"/>
        <v>22198.23</v>
      </c>
      <c r="EL54" s="34">
        <f t="shared" si="1452"/>
        <v>22198.23</v>
      </c>
      <c r="EM54" s="34">
        <f t="shared" si="1452"/>
        <v>22198.23</v>
      </c>
      <c r="EN54" s="34">
        <f t="shared" si="1452"/>
        <v>22198.23</v>
      </c>
      <c r="EO54" s="34">
        <f t="shared" si="1452"/>
        <v>22198.23</v>
      </c>
      <c r="EP54" s="34">
        <f t="shared" si="1452"/>
        <v>22198.23</v>
      </c>
      <c r="EQ54" s="34">
        <f t="shared" si="1452"/>
        <v>22294.23</v>
      </c>
      <c r="ER54" s="34">
        <f t="shared" si="1452"/>
        <v>22294.23</v>
      </c>
      <c r="ES54" s="34">
        <f t="shared" si="1452"/>
        <v>22294.23</v>
      </c>
      <c r="ET54" s="34">
        <f t="shared" si="1452"/>
        <v>22294.23</v>
      </c>
      <c r="EU54" s="34">
        <f t="shared" si="1452"/>
        <v>22294.23</v>
      </c>
      <c r="EV54" s="34">
        <f t="shared" si="1452"/>
        <v>22294.23</v>
      </c>
      <c r="EW54" s="34">
        <f t="shared" si="1452"/>
        <v>22294.23</v>
      </c>
      <c r="EX54" s="34">
        <f t="shared" si="1452"/>
        <v>22294.23</v>
      </c>
      <c r="EY54" s="34">
        <f t="shared" si="1452"/>
        <v>22294.23</v>
      </c>
      <c r="EZ54" s="34">
        <f t="shared" si="1452"/>
        <v>22294.23</v>
      </c>
      <c r="FA54" s="34">
        <f t="shared" si="1452"/>
        <v>22294.23</v>
      </c>
      <c r="FB54" s="34">
        <f t="shared" si="1452"/>
        <v>22294.23</v>
      </c>
      <c r="FC54" s="34">
        <f t="shared" si="1452"/>
        <v>22397.23</v>
      </c>
      <c r="FD54" s="34">
        <f t="shared" si="1452"/>
        <v>22397.23</v>
      </c>
      <c r="FE54" s="34">
        <f t="shared" si="1452"/>
        <v>22397.23</v>
      </c>
      <c r="FF54" s="34">
        <f t="shared" si="1452"/>
        <v>22397.23</v>
      </c>
      <c r="FG54" s="34">
        <f t="shared" si="1452"/>
        <v>23497.23</v>
      </c>
      <c r="FH54" s="34">
        <f t="shared" si="1452"/>
        <v>23497.23</v>
      </c>
      <c r="FI54" s="34">
        <f t="shared" si="1452"/>
        <v>23497.23</v>
      </c>
      <c r="FJ54" s="34">
        <f t="shared" si="1452"/>
        <v>23497.23</v>
      </c>
      <c r="FK54" s="34">
        <f t="shared" si="1452"/>
        <v>23497.23</v>
      </c>
      <c r="FL54" s="34">
        <f t="shared" si="1452"/>
        <v>23497.23</v>
      </c>
      <c r="FM54" s="34">
        <f t="shared" si="1452"/>
        <v>23497.23</v>
      </c>
      <c r="FN54" s="34">
        <f t="shared" si="1452"/>
        <v>23497.23</v>
      </c>
      <c r="FO54" s="34">
        <f t="shared" si="1452"/>
        <v>23652.23</v>
      </c>
      <c r="FP54" s="34">
        <f t="shared" si="1452"/>
        <v>23652.23</v>
      </c>
      <c r="FQ54" s="34">
        <f t="shared" si="1452"/>
        <v>23652.23</v>
      </c>
      <c r="FR54" s="34">
        <f t="shared" si="1452"/>
        <v>23652.23</v>
      </c>
      <c r="FS54" s="34">
        <f t="shared" si="1452"/>
        <v>23652.23</v>
      </c>
      <c r="FT54" s="34">
        <f t="shared" si="1452"/>
        <v>23652.23</v>
      </c>
      <c r="FU54" s="34">
        <f t="shared" si="1452"/>
        <v>23652.23</v>
      </c>
      <c r="FV54" s="34">
        <f t="shared" si="1452"/>
        <v>23652.23</v>
      </c>
      <c r="FW54" s="34">
        <f t="shared" si="1452"/>
        <v>23652.23</v>
      </c>
      <c r="FX54" s="34">
        <f t="shared" si="1452"/>
        <v>24152.579999999998</v>
      </c>
      <c r="FY54" s="34">
        <f t="shared" si="1452"/>
        <v>24152.579999999998</v>
      </c>
      <c r="FZ54" s="34">
        <f t="shared" si="1452"/>
        <v>24152.579999999998</v>
      </c>
      <c r="GA54" s="34">
        <f t="shared" si="1452"/>
        <v>24152.579999999998</v>
      </c>
      <c r="GB54" s="34">
        <f t="shared" si="1452"/>
        <v>24152.579999999998</v>
      </c>
      <c r="GC54" s="34">
        <f t="shared" si="1452"/>
        <v>24152.579999999998</v>
      </c>
      <c r="GD54" s="34">
        <f t="shared" si="1452"/>
        <v>24152.579999999998</v>
      </c>
      <c r="GE54" s="34">
        <f t="shared" si="1452"/>
        <v>24152.579999999998</v>
      </c>
      <c r="GF54" s="34">
        <f t="shared" si="1452"/>
        <v>24152.579999999998</v>
      </c>
      <c r="GG54" s="34">
        <f t="shared" si="1452"/>
        <v>24152.579999999998</v>
      </c>
      <c r="GH54" s="34">
        <f t="shared" si="1452"/>
        <v>24152.579999999998</v>
      </c>
      <c r="GI54" s="34">
        <f t="shared" si="1452"/>
        <v>24152.579999999998</v>
      </c>
      <c r="GJ54" s="34">
        <f t="shared" si="1452"/>
        <v>24152.579999999998</v>
      </c>
      <c r="GK54" s="34">
        <f t="shared" si="1452"/>
        <v>24152.579999999998</v>
      </c>
      <c r="GL54" s="34">
        <f t="shared" si="1452"/>
        <v>24152.579999999998</v>
      </c>
      <c r="GM54" s="34">
        <f t="shared" si="1452"/>
        <v>24152.579999999998</v>
      </c>
      <c r="GN54" s="34">
        <f t="shared" si="1452"/>
        <v>24152.579999999998</v>
      </c>
      <c r="GO54" s="34">
        <f t="shared" si="1452"/>
        <v>24152.579999999998</v>
      </c>
      <c r="GP54" s="34">
        <f t="shared" si="1452"/>
        <v>24152.579999999998</v>
      </c>
      <c r="GQ54" s="34">
        <f t="shared" si="1452"/>
        <v>24152.579999999998</v>
      </c>
      <c r="GR54" s="34">
        <f t="shared" si="1452"/>
        <v>24152.579999999998</v>
      </c>
      <c r="GS54" s="34">
        <f t="shared" ref="GS54:JD54" si="1453">GS50-GS52</f>
        <v>24152.579999999998</v>
      </c>
      <c r="GT54" s="34">
        <f t="shared" si="1453"/>
        <v>24152.579999999998</v>
      </c>
      <c r="GU54" s="34">
        <f t="shared" si="1453"/>
        <v>24152.579999999998</v>
      </c>
      <c r="GV54" s="34">
        <f t="shared" si="1453"/>
        <v>24152.579999999998</v>
      </c>
      <c r="GW54" s="34">
        <f t="shared" si="1453"/>
        <v>24152.579999999998</v>
      </c>
      <c r="GX54" s="34">
        <f t="shared" si="1453"/>
        <v>24152.579999999998</v>
      </c>
      <c r="GY54" s="34">
        <f t="shared" si="1453"/>
        <v>24152.579999999998</v>
      </c>
      <c r="GZ54" s="34">
        <f t="shared" si="1453"/>
        <v>24152.579999999998</v>
      </c>
      <c r="HA54" s="34">
        <f t="shared" si="1453"/>
        <v>24152.579999999998</v>
      </c>
      <c r="HB54" s="34">
        <f t="shared" si="1453"/>
        <v>24152.579999999998</v>
      </c>
      <c r="HC54" s="34">
        <f t="shared" si="1453"/>
        <v>24152.579999999998</v>
      </c>
      <c r="HD54" s="34">
        <f t="shared" si="1453"/>
        <v>24152.579999999998</v>
      </c>
      <c r="HE54" s="34">
        <f t="shared" si="1453"/>
        <v>24152.579999999998</v>
      </c>
      <c r="HF54" s="34">
        <f t="shared" si="1453"/>
        <v>24152.579999999998</v>
      </c>
      <c r="HG54" s="34">
        <f t="shared" si="1453"/>
        <v>24152.579999999998</v>
      </c>
      <c r="HH54" s="34">
        <f t="shared" si="1453"/>
        <v>24152.579999999998</v>
      </c>
      <c r="HI54" s="34">
        <f t="shared" si="1453"/>
        <v>24152.579999999998</v>
      </c>
      <c r="HJ54" s="34">
        <f t="shared" si="1453"/>
        <v>24152.579999999998</v>
      </c>
      <c r="HK54" s="34">
        <f t="shared" si="1453"/>
        <v>24152.579999999998</v>
      </c>
      <c r="HL54" s="34">
        <f t="shared" si="1453"/>
        <v>24152.579999999998</v>
      </c>
      <c r="HM54" s="34">
        <f t="shared" si="1453"/>
        <v>24152.579999999998</v>
      </c>
      <c r="HN54" s="34">
        <f t="shared" si="1453"/>
        <v>24152.579999999998</v>
      </c>
      <c r="HO54" s="34">
        <f t="shared" si="1453"/>
        <v>24152.579999999998</v>
      </c>
      <c r="HP54" s="34">
        <f t="shared" si="1453"/>
        <v>24152.579999999998</v>
      </c>
      <c r="HQ54" s="34">
        <f t="shared" si="1453"/>
        <v>24152.579999999998</v>
      </c>
      <c r="HR54" s="34">
        <f t="shared" si="1453"/>
        <v>24152.579999999998</v>
      </c>
      <c r="HS54" s="34">
        <f t="shared" si="1453"/>
        <v>24152.579999999998</v>
      </c>
      <c r="HT54" s="34">
        <f t="shared" si="1453"/>
        <v>24152.579999999998</v>
      </c>
      <c r="HU54" s="34">
        <f t="shared" si="1453"/>
        <v>24152.579999999998</v>
      </c>
      <c r="HV54" s="34">
        <f t="shared" si="1453"/>
        <v>24152.579999999998</v>
      </c>
      <c r="HW54" s="34">
        <f t="shared" si="1453"/>
        <v>24152.579999999998</v>
      </c>
      <c r="HX54" s="34">
        <f t="shared" si="1453"/>
        <v>24152.579999999998</v>
      </c>
      <c r="HY54" s="34">
        <f t="shared" si="1453"/>
        <v>24152.579999999998</v>
      </c>
      <c r="HZ54" s="34">
        <f t="shared" si="1453"/>
        <v>24152.579999999998</v>
      </c>
      <c r="IA54" s="34">
        <f t="shared" si="1453"/>
        <v>24152.579999999998</v>
      </c>
      <c r="IB54" s="34">
        <f t="shared" si="1453"/>
        <v>24152.579999999998</v>
      </c>
      <c r="IC54" s="34">
        <f t="shared" si="1453"/>
        <v>24152.579999999998</v>
      </c>
      <c r="ID54" s="34">
        <f t="shared" si="1453"/>
        <v>24152.579999999998</v>
      </c>
      <c r="IE54" s="34">
        <f t="shared" si="1453"/>
        <v>24152.579999999998</v>
      </c>
      <c r="IF54" s="34">
        <f t="shared" si="1453"/>
        <v>24152.579999999998</v>
      </c>
      <c r="IG54" s="34">
        <f t="shared" si="1453"/>
        <v>24152.579999999998</v>
      </c>
      <c r="IH54" s="34">
        <f t="shared" si="1453"/>
        <v>24152.579999999998</v>
      </c>
      <c r="II54" s="34">
        <f t="shared" si="1453"/>
        <v>24152.579999999998</v>
      </c>
      <c r="IJ54" s="34">
        <f t="shared" si="1453"/>
        <v>24152.579999999998</v>
      </c>
      <c r="IK54" s="34">
        <f t="shared" si="1453"/>
        <v>24152.579999999998</v>
      </c>
      <c r="IL54" s="34">
        <f t="shared" si="1453"/>
        <v>24152.579999999998</v>
      </c>
      <c r="IM54" s="34">
        <f t="shared" si="1453"/>
        <v>24152.579999999998</v>
      </c>
      <c r="IN54" s="34">
        <f t="shared" si="1453"/>
        <v>24152.579999999998</v>
      </c>
      <c r="IO54" s="34">
        <f t="shared" si="1453"/>
        <v>24152.579999999998</v>
      </c>
      <c r="IP54" s="34">
        <f t="shared" si="1453"/>
        <v>24152.579999999998</v>
      </c>
      <c r="IQ54" s="34">
        <f t="shared" si="1453"/>
        <v>24152.579999999998</v>
      </c>
      <c r="IR54" s="34">
        <f t="shared" si="1453"/>
        <v>24152.579999999998</v>
      </c>
      <c r="IS54" s="34">
        <f t="shared" si="1453"/>
        <v>24152.579999999998</v>
      </c>
      <c r="IT54" s="34">
        <f t="shared" si="1453"/>
        <v>24152.579999999998</v>
      </c>
      <c r="IU54" s="34">
        <f t="shared" si="1453"/>
        <v>24152.579999999998</v>
      </c>
      <c r="IV54" s="34">
        <f t="shared" si="1453"/>
        <v>24152.579999999998</v>
      </c>
      <c r="IW54" s="34">
        <f t="shared" si="1453"/>
        <v>24152.579999999998</v>
      </c>
      <c r="IX54" s="34">
        <f t="shared" si="1453"/>
        <v>24152.579999999998</v>
      </c>
      <c r="IY54" s="34">
        <f t="shared" si="1453"/>
        <v>24152.579999999998</v>
      </c>
      <c r="IZ54" s="34">
        <f t="shared" si="1453"/>
        <v>24152.579999999998</v>
      </c>
      <c r="JA54" s="34">
        <f t="shared" si="1453"/>
        <v>24152.579999999998</v>
      </c>
      <c r="JB54" s="34">
        <f t="shared" si="1453"/>
        <v>24152.579999999998</v>
      </c>
      <c r="JC54" s="34">
        <f t="shared" si="1453"/>
        <v>24152.579999999998</v>
      </c>
      <c r="JD54" s="34">
        <f t="shared" si="1453"/>
        <v>24152.579999999998</v>
      </c>
      <c r="JE54" s="34">
        <f t="shared" ref="JE54:KG54" si="1454">JE50-JE52</f>
        <v>24152.579999999998</v>
      </c>
      <c r="JF54" s="34">
        <f t="shared" si="1454"/>
        <v>24152.579999999998</v>
      </c>
      <c r="JG54" s="34">
        <f t="shared" si="1454"/>
        <v>24152.579999999998</v>
      </c>
      <c r="JH54" s="34">
        <f t="shared" si="1454"/>
        <v>24152.579999999998</v>
      </c>
      <c r="JI54" s="34">
        <f t="shared" si="1454"/>
        <v>24152.579999999998</v>
      </c>
      <c r="JJ54" s="34">
        <f t="shared" si="1454"/>
        <v>24152.579999999998</v>
      </c>
      <c r="JK54" s="34">
        <f t="shared" si="1454"/>
        <v>24152.579999999998</v>
      </c>
      <c r="JL54" s="34">
        <f t="shared" si="1454"/>
        <v>24152.579999999998</v>
      </c>
      <c r="JM54" s="34">
        <f t="shared" si="1454"/>
        <v>24152.579999999998</v>
      </c>
      <c r="JN54" s="34">
        <f t="shared" si="1454"/>
        <v>24152.579999999998</v>
      </c>
      <c r="JO54" s="34">
        <f t="shared" si="1454"/>
        <v>24152.579999999998</v>
      </c>
      <c r="JP54" s="34">
        <f t="shared" si="1454"/>
        <v>24152.579999999998</v>
      </c>
      <c r="JQ54" s="34">
        <f t="shared" si="1454"/>
        <v>24152.579999999998</v>
      </c>
      <c r="JR54" s="34">
        <f t="shared" si="1454"/>
        <v>24152.579999999998</v>
      </c>
      <c r="JS54" s="34">
        <f t="shared" si="1454"/>
        <v>24152.579999999998</v>
      </c>
      <c r="JT54" s="34">
        <f t="shared" si="1454"/>
        <v>24152.579999999998</v>
      </c>
      <c r="JU54" s="34">
        <f t="shared" si="1454"/>
        <v>24152.579999999998</v>
      </c>
      <c r="JV54" s="34">
        <f t="shared" si="1454"/>
        <v>24152.579999999998</v>
      </c>
      <c r="JW54" s="34">
        <f t="shared" si="1454"/>
        <v>24152.579999999998</v>
      </c>
      <c r="JX54" s="34">
        <f t="shared" si="1454"/>
        <v>24152.579999999998</v>
      </c>
      <c r="JY54" s="34">
        <f t="shared" si="1454"/>
        <v>24152.579999999998</v>
      </c>
      <c r="JZ54" s="34">
        <f t="shared" si="1454"/>
        <v>24152.579999999998</v>
      </c>
      <c r="KA54" s="34">
        <f t="shared" si="1454"/>
        <v>24152.579999999998</v>
      </c>
      <c r="KB54" s="34">
        <f t="shared" si="1454"/>
        <v>24152.579999999998</v>
      </c>
      <c r="KC54" s="34">
        <f t="shared" si="1454"/>
        <v>24152.579999999998</v>
      </c>
      <c r="KD54" s="34">
        <f t="shared" si="1454"/>
        <v>24152.579999999998</v>
      </c>
      <c r="KE54" s="34">
        <f t="shared" si="1454"/>
        <v>24152.579999999998</v>
      </c>
      <c r="KF54" s="34">
        <f t="shared" si="1454"/>
        <v>24152.579999999998</v>
      </c>
      <c r="KG54" s="35">
        <f t="shared" si="1454"/>
        <v>24152.579999999998</v>
      </c>
    </row>
    <row r="55" spans="1:293" s="1" customFormat="1" ht="16" outlineLevel="1" thickBot="1">
      <c r="B55" s="478"/>
      <c r="C55" s="62" t="s">
        <v>713</v>
      </c>
      <c r="D55" s="63">
        <f t="shared" si="1246"/>
        <v>47441.870139098028</v>
      </c>
      <c r="E55" s="36">
        <f>E54</f>
        <v>18128.139500064091</v>
      </c>
      <c r="F55" s="37">
        <f>E55+F54</f>
        <v>20599.663428857151</v>
      </c>
      <c r="G55" s="37">
        <f>F55+G54</f>
        <v>25162.572349036032</v>
      </c>
      <c r="H55" s="37">
        <f t="shared" ref="H55:J55" si="1455">G55+H54</f>
        <v>28504.0311693685</v>
      </c>
      <c r="I55" s="37">
        <f t="shared" si="1455"/>
        <v>35129.515028910027</v>
      </c>
      <c r="J55" s="37">
        <f t="shared" si="1455"/>
        <v>26561.747923586438</v>
      </c>
      <c r="K55" s="37">
        <f t="shared" ref="K55:M55" si="1456">J55+K54</f>
        <v>32218.72445904437</v>
      </c>
      <c r="L55" s="37">
        <f t="shared" si="1456"/>
        <v>34414.649073773646</v>
      </c>
      <c r="M55" s="37">
        <f t="shared" si="1456"/>
        <v>41510.34817825623</v>
      </c>
      <c r="N55" s="37">
        <f t="shared" ref="N55:P55" si="1457">M55+N54</f>
        <v>38685.558471776225</v>
      </c>
      <c r="O55" s="37">
        <f t="shared" si="1457"/>
        <v>43318.611133756647</v>
      </c>
      <c r="P55" s="37">
        <f t="shared" si="1457"/>
        <v>46874.6203994811</v>
      </c>
      <c r="Q55" s="37">
        <f t="shared" ref="Q55:S55" si="1458">P55+Q54</f>
        <v>50758.166314691465</v>
      </c>
      <c r="R55" s="37">
        <f t="shared" si="1458"/>
        <v>42017.116559252092</v>
      </c>
      <c r="S55" s="37">
        <f t="shared" si="1458"/>
        <v>42229.72318631738</v>
      </c>
      <c r="T55" s="37">
        <f t="shared" ref="T55:V55" si="1459">S55+T54</f>
        <v>36962.462612042342</v>
      </c>
      <c r="U55" s="37">
        <f t="shared" si="1459"/>
        <v>39785.764573597953</v>
      </c>
      <c r="V55" s="37">
        <f t="shared" si="1459"/>
        <v>36526.009851618765</v>
      </c>
      <c r="W55" s="37">
        <f t="shared" ref="W55:Y55" si="1460">V55+W54</f>
        <v>24831.288999510078</v>
      </c>
      <c r="X55" s="37">
        <f t="shared" si="1460"/>
        <v>22128.778746205306</v>
      </c>
      <c r="Y55" s="37">
        <f t="shared" si="1460"/>
        <v>21076.721232509535</v>
      </c>
      <c r="Z55" s="37">
        <f t="shared" ref="Z55:AB55" si="1461">Y55+Z54</f>
        <v>22881.242789201577</v>
      </c>
      <c r="AA55" s="37">
        <f t="shared" si="1461"/>
        <v>24127.607518749937</v>
      </c>
      <c r="AB55" s="37">
        <f t="shared" si="1461"/>
        <v>27164.41968117746</v>
      </c>
      <c r="AC55" s="37">
        <f t="shared" ref="AC55:AE55" si="1462">AB55+AC54</f>
        <v>27541.41253694077</v>
      </c>
      <c r="AD55" s="37">
        <f t="shared" si="1462"/>
        <v>25005.684918382012</v>
      </c>
      <c r="AE55" s="37">
        <f t="shared" si="1462"/>
        <v>21864.565001265277</v>
      </c>
      <c r="AF55" s="37">
        <f t="shared" ref="AF55:AH55" si="1463">AE55+AF54</f>
        <v>20683.791867682427</v>
      </c>
      <c r="AG55" s="37">
        <f t="shared" si="1463"/>
        <v>24083.432145058203</v>
      </c>
      <c r="AH55" s="37">
        <f t="shared" si="1463"/>
        <v>21432.578532830328</v>
      </c>
      <c r="AI55" s="37">
        <f t="shared" ref="AI55:AK55" si="1464">AH55+AI54</f>
        <v>23671.832704212931</v>
      </c>
      <c r="AJ55" s="37">
        <f t="shared" si="1464"/>
        <v>14696.564958470677</v>
      </c>
      <c r="AK55" s="37">
        <f t="shared" si="1464"/>
        <v>17280.799858280279</v>
      </c>
      <c r="AL55" s="37">
        <f t="shared" ref="AL55:AN55" si="1465">AK55+AL54</f>
        <v>20095.793678819467</v>
      </c>
      <c r="AM55" s="37">
        <f t="shared" si="1465"/>
        <v>20248.298594151591</v>
      </c>
      <c r="AN55" s="37">
        <f t="shared" si="1465"/>
        <v>20407.479607226702</v>
      </c>
      <c r="AO55" s="37">
        <f t="shared" ref="AO55:AQ55" si="1466">AN55+AO54</f>
        <v>28060.586601846786</v>
      </c>
      <c r="AP55" s="37">
        <f t="shared" si="1466"/>
        <v>32378.004556575765</v>
      </c>
      <c r="AQ55" s="37">
        <f t="shared" si="1466"/>
        <v>30756.281075913721</v>
      </c>
      <c r="AR55" s="37">
        <f t="shared" ref="AR55:AT55" si="1467">AQ55+AR54</f>
        <v>29758.954331594319</v>
      </c>
      <c r="AS55" s="37">
        <f t="shared" si="1467"/>
        <v>27876.806453989942</v>
      </c>
      <c r="AT55" s="37">
        <f t="shared" si="1467"/>
        <v>26691.753792112002</v>
      </c>
      <c r="AU55" s="37">
        <f t="shared" ref="AU55:AW55" si="1468">AT55+AU54</f>
        <v>29546.102284557652</v>
      </c>
      <c r="AV55" s="37">
        <f t="shared" si="1468"/>
        <v>31507.170267984588</v>
      </c>
      <c r="AW55" s="37">
        <f t="shared" si="1468"/>
        <v>31647.151849155012</v>
      </c>
      <c r="AX55" s="37">
        <f t="shared" ref="AX55:AZ55" si="1469">AW55+AX54</f>
        <v>33981.246839887775</v>
      </c>
      <c r="AY55" s="37">
        <f t="shared" si="1469"/>
        <v>35655.103606554432</v>
      </c>
      <c r="AZ55" s="37">
        <f t="shared" si="1469"/>
        <v>35521.320373221097</v>
      </c>
      <c r="BA55" s="37">
        <f t="shared" ref="BA55:BC55" si="1470">AZ55+BA54</f>
        <v>36935.580473221096</v>
      </c>
      <c r="BB55" s="37">
        <f t="shared" si="1470"/>
        <v>36165.84597322109</v>
      </c>
      <c r="BC55" s="37">
        <f t="shared" si="1470"/>
        <v>37286.433002575548</v>
      </c>
      <c r="BD55" s="37">
        <f t="shared" ref="BD55:BF55" si="1471">BC55+BD54</f>
        <v>40953.514309982958</v>
      </c>
      <c r="BE55" s="37">
        <f t="shared" si="1471"/>
        <v>25835.901145785421</v>
      </c>
      <c r="BF55" s="37">
        <f t="shared" si="1471"/>
        <v>28393.149416731918</v>
      </c>
      <c r="BG55" s="37">
        <f t="shared" ref="BG55:BI55" si="1472">BF55+BG54</f>
        <v>31994.323157388975</v>
      </c>
      <c r="BH55" s="37">
        <f t="shared" si="1472"/>
        <v>29364.235168819792</v>
      </c>
      <c r="BI55" s="37">
        <f t="shared" si="1472"/>
        <v>31845.718430680965</v>
      </c>
      <c r="BJ55" s="37">
        <f t="shared" ref="BJ55:BL55" si="1473">BI55+BJ54</f>
        <v>34358.052639098045</v>
      </c>
      <c r="BK55" s="37">
        <f t="shared" si="1473"/>
        <v>36240.510139098042</v>
      </c>
      <c r="BL55" s="37">
        <f t="shared" si="1473"/>
        <v>37571.127639098035</v>
      </c>
      <c r="BM55" s="37">
        <f t="shared" ref="BM55:BO55" si="1474">BL55+BM54</f>
        <v>40221.005139098037</v>
      </c>
      <c r="BN55" s="37">
        <f t="shared" si="1474"/>
        <v>43774.202639098032</v>
      </c>
      <c r="BO55" s="37">
        <f t="shared" si="1474"/>
        <v>47441.870139098028</v>
      </c>
      <c r="BP55" s="207">
        <f t="shared" ref="BP55:BR55" si="1475">BO55+BP54</f>
        <v>50273.477639098026</v>
      </c>
      <c r="BQ55" s="37">
        <f t="shared" si="1475"/>
        <v>76109.677639098023</v>
      </c>
      <c r="BR55" s="37">
        <f t="shared" si="1475"/>
        <v>101445.87763909802</v>
      </c>
      <c r="BS55" s="37">
        <f t="shared" ref="BS55:BU55" si="1476">BR55+BS54</f>
        <v>126782.07763909802</v>
      </c>
      <c r="BT55" s="37">
        <f t="shared" si="1476"/>
        <v>152118.27763909803</v>
      </c>
      <c r="BU55" s="207">
        <f t="shared" si="1476"/>
        <v>177454.47763909804</v>
      </c>
      <c r="BV55" s="37">
        <f t="shared" ref="BV55:BX55" si="1477">BU55+BV54</f>
        <v>202790.67763909805</v>
      </c>
      <c r="BW55" s="37">
        <f t="shared" si="1477"/>
        <v>228013.87763909806</v>
      </c>
      <c r="BX55" s="37">
        <f t="shared" si="1477"/>
        <v>253237.07763909808</v>
      </c>
      <c r="BY55" s="37">
        <f t="shared" ref="BY55:CA55" si="1478">BX55+BY54</f>
        <v>278460.27763909806</v>
      </c>
      <c r="BZ55" s="37">
        <f t="shared" si="1478"/>
        <v>303683.47763909807</v>
      </c>
      <c r="CA55" s="37">
        <f t="shared" si="1478"/>
        <v>328906.67763909808</v>
      </c>
      <c r="CB55" s="37">
        <f t="shared" ref="CB55:CD55" si="1479">CA55+CB54</f>
        <v>354129.87763909809</v>
      </c>
      <c r="CC55" s="37">
        <f t="shared" si="1479"/>
        <v>379353.0776390981</v>
      </c>
      <c r="CD55" s="37">
        <f t="shared" si="1479"/>
        <v>404576.27763909812</v>
      </c>
      <c r="CE55" s="37">
        <f t="shared" ref="CE55:CG55" si="1480">CD55+CE54</f>
        <v>429799.47763909813</v>
      </c>
      <c r="CF55" s="37">
        <f t="shared" si="1480"/>
        <v>455022.67763909814</v>
      </c>
      <c r="CG55" s="37">
        <f t="shared" si="1480"/>
        <v>480245.87763909815</v>
      </c>
      <c r="CH55" s="37">
        <f t="shared" ref="CH55:CJ55" si="1481">CG55+CH54</f>
        <v>505469.07763909816</v>
      </c>
      <c r="CI55" s="37">
        <f t="shared" si="1481"/>
        <v>530631.27763909812</v>
      </c>
      <c r="CJ55" s="37">
        <f t="shared" si="1481"/>
        <v>555793.47763909807</v>
      </c>
      <c r="CK55" s="37">
        <f t="shared" ref="CK55:CM55" si="1482">CJ55+CK54</f>
        <v>580955.67763909802</v>
      </c>
      <c r="CL55" s="37">
        <f t="shared" si="1482"/>
        <v>606117.87763909798</v>
      </c>
      <c r="CM55" s="37">
        <f t="shared" si="1482"/>
        <v>631280.07763909793</v>
      </c>
      <c r="CN55" s="37">
        <f t="shared" ref="CN55:CP55" si="1483">CM55+CN54</f>
        <v>656442.27763909788</v>
      </c>
      <c r="CO55" s="37">
        <f t="shared" si="1483"/>
        <v>681604.47763909784</v>
      </c>
      <c r="CP55" s="37">
        <f t="shared" si="1483"/>
        <v>706766.67763909779</v>
      </c>
      <c r="CQ55" s="37">
        <f t="shared" ref="CQ55:CS55" si="1484">CP55+CQ54</f>
        <v>731928.87763909774</v>
      </c>
      <c r="CR55" s="37">
        <f t="shared" si="1484"/>
        <v>757091.0776390977</v>
      </c>
      <c r="CS55" s="37">
        <f t="shared" si="1484"/>
        <v>782253.27763909765</v>
      </c>
      <c r="CT55" s="37">
        <f t="shared" ref="CT55:CV55" si="1485">CS55+CT54</f>
        <v>807415.4776390976</v>
      </c>
      <c r="CU55" s="37">
        <f t="shared" si="1485"/>
        <v>832585.67763909756</v>
      </c>
      <c r="CV55" s="37">
        <f t="shared" si="1485"/>
        <v>857755.87763909751</v>
      </c>
      <c r="CW55" s="37">
        <f t="shared" ref="CW55:CY55" si="1486">CV55+CW54</f>
        <v>882926.07763909746</v>
      </c>
      <c r="CX55" s="37">
        <f t="shared" si="1486"/>
        <v>908096.27763909742</v>
      </c>
      <c r="CY55" s="37">
        <f t="shared" si="1486"/>
        <v>933266.47763909737</v>
      </c>
      <c r="CZ55" s="37">
        <f t="shared" ref="CZ55:DB55" si="1487">CY55+CZ54</f>
        <v>958436.67763909732</v>
      </c>
      <c r="DA55" s="37">
        <f t="shared" si="1487"/>
        <v>983606.87763909728</v>
      </c>
      <c r="DB55" s="37">
        <f t="shared" si="1487"/>
        <v>1008777.0776390972</v>
      </c>
      <c r="DC55" s="37">
        <f t="shared" ref="DC55:DE55" si="1488">DB55+DC54</f>
        <v>1033947.2776390972</v>
      </c>
      <c r="DD55" s="37">
        <f t="shared" si="1488"/>
        <v>1059117.4776390973</v>
      </c>
      <c r="DE55" s="37">
        <f t="shared" si="1488"/>
        <v>1084287.6776390972</v>
      </c>
      <c r="DF55" s="37">
        <f t="shared" ref="DF55:DH55" si="1489">DE55+DF54</f>
        <v>1109457.8776390972</v>
      </c>
      <c r="DG55" s="37">
        <f t="shared" si="1489"/>
        <v>1134713.0776390971</v>
      </c>
      <c r="DH55" s="37">
        <f t="shared" si="1489"/>
        <v>1159968.2776390971</v>
      </c>
      <c r="DI55" s="37">
        <f t="shared" ref="DI55:DK55" si="1490">DH55+DI54</f>
        <v>1181752.507639097</v>
      </c>
      <c r="DJ55" s="37">
        <f t="shared" si="1490"/>
        <v>1203536.737639097</v>
      </c>
      <c r="DK55" s="37">
        <f t="shared" si="1490"/>
        <v>1225540.967639097</v>
      </c>
      <c r="DL55" s="37">
        <f t="shared" ref="DL55:DN55" si="1491">DK55+DL54</f>
        <v>1247545.197639097</v>
      </c>
      <c r="DM55" s="37">
        <f t="shared" si="1491"/>
        <v>1269549.427639097</v>
      </c>
      <c r="DN55" s="37">
        <f t="shared" si="1491"/>
        <v>1291553.657639097</v>
      </c>
      <c r="DO55" s="37">
        <f t="shared" ref="DO55:DQ55" si="1492">DN55+DO54</f>
        <v>1313557.8876390969</v>
      </c>
      <c r="DP55" s="37">
        <f t="shared" si="1492"/>
        <v>1335562.1176390969</v>
      </c>
      <c r="DQ55" s="37">
        <f t="shared" si="1492"/>
        <v>1357566.3476390969</v>
      </c>
      <c r="DR55" s="37">
        <f t="shared" ref="DR55:DT55" si="1493">DQ55+DR54</f>
        <v>1379570.5776390969</v>
      </c>
      <c r="DS55" s="37">
        <f t="shared" si="1493"/>
        <v>1401669.8076390969</v>
      </c>
      <c r="DT55" s="37">
        <f t="shared" si="1493"/>
        <v>1423769.0376390968</v>
      </c>
      <c r="DU55" s="37">
        <f t="shared" ref="DU55:DW55" si="1494">DT55+DU54</f>
        <v>1445868.2676390968</v>
      </c>
      <c r="DV55" s="37">
        <f t="shared" si="1494"/>
        <v>1467967.4976390968</v>
      </c>
      <c r="DW55" s="37">
        <f t="shared" si="1494"/>
        <v>1490066.7276390968</v>
      </c>
      <c r="DX55" s="37">
        <f t="shared" ref="DX55:DZ55" si="1495">DW55+DX54</f>
        <v>1512165.9576390968</v>
      </c>
      <c r="DY55" s="37">
        <f t="shared" si="1495"/>
        <v>1534265.1876390968</v>
      </c>
      <c r="DZ55" s="37">
        <f t="shared" si="1495"/>
        <v>1556364.4176390967</v>
      </c>
      <c r="EA55" s="37">
        <f t="shared" ref="EA55:EC55" si="1496">DZ55+EA54</f>
        <v>1578463.6476390967</v>
      </c>
      <c r="EB55" s="37">
        <f t="shared" si="1496"/>
        <v>1600562.8776390967</v>
      </c>
      <c r="EC55" s="37">
        <f t="shared" si="1496"/>
        <v>1622662.1076390967</v>
      </c>
      <c r="ED55" s="37">
        <f t="shared" ref="ED55:EF55" si="1497">EC55+ED54</f>
        <v>1644761.3376390967</v>
      </c>
      <c r="EE55" s="37">
        <f t="shared" si="1497"/>
        <v>1666959.5676390966</v>
      </c>
      <c r="EF55" s="37">
        <f t="shared" si="1497"/>
        <v>1689157.7976390966</v>
      </c>
      <c r="EG55" s="37">
        <f t="shared" ref="EG55:EI55" si="1498">EF55+EG54</f>
        <v>1711356.0276390966</v>
      </c>
      <c r="EH55" s="37">
        <f t="shared" si="1498"/>
        <v>1733554.2576390966</v>
      </c>
      <c r="EI55" s="37">
        <f t="shared" si="1498"/>
        <v>1755752.4876390966</v>
      </c>
      <c r="EJ55" s="37">
        <f t="shared" ref="EJ55:EL55" si="1499">EI55+EJ54</f>
        <v>1777950.7176390965</v>
      </c>
      <c r="EK55" s="37">
        <f t="shared" si="1499"/>
        <v>1800148.9476390965</v>
      </c>
      <c r="EL55" s="37">
        <f t="shared" si="1499"/>
        <v>1822347.1776390965</v>
      </c>
      <c r="EM55" s="37">
        <f t="shared" ref="EM55:EO55" si="1500">EL55+EM54</f>
        <v>1844545.4076390965</v>
      </c>
      <c r="EN55" s="37">
        <f t="shared" si="1500"/>
        <v>1866743.6376390965</v>
      </c>
      <c r="EO55" s="37">
        <f t="shared" si="1500"/>
        <v>1888941.8676390965</v>
      </c>
      <c r="EP55" s="37">
        <f t="shared" ref="EP55:ER55" si="1501">EO55+EP54</f>
        <v>1911140.0976390964</v>
      </c>
      <c r="EQ55" s="37">
        <f t="shared" si="1501"/>
        <v>1933434.3276390964</v>
      </c>
      <c r="ER55" s="37">
        <f t="shared" si="1501"/>
        <v>1955728.5576390964</v>
      </c>
      <c r="ES55" s="37">
        <f t="shared" ref="ES55:EU55" si="1502">ER55+ES54</f>
        <v>1978022.7876390964</v>
      </c>
      <c r="ET55" s="37">
        <f t="shared" si="1502"/>
        <v>2000317.0176390964</v>
      </c>
      <c r="EU55" s="37">
        <f t="shared" si="1502"/>
        <v>2022611.2476390963</v>
      </c>
      <c r="EV55" s="37">
        <f t="shared" ref="EV55:EX55" si="1503">EU55+EV54</f>
        <v>2044905.4776390963</v>
      </c>
      <c r="EW55" s="37">
        <f t="shared" si="1503"/>
        <v>2067199.7076390963</v>
      </c>
      <c r="EX55" s="37">
        <f t="shared" si="1503"/>
        <v>2089493.9376390963</v>
      </c>
      <c r="EY55" s="37">
        <f t="shared" ref="EY55:FA55" si="1504">EX55+EY54</f>
        <v>2111788.1676390963</v>
      </c>
      <c r="EZ55" s="37">
        <f t="shared" si="1504"/>
        <v>2134082.3976390962</v>
      </c>
      <c r="FA55" s="37">
        <f t="shared" si="1504"/>
        <v>2156376.6276390962</v>
      </c>
      <c r="FB55" s="37">
        <f t="shared" ref="FB55:FD55" si="1505">FA55+FB54</f>
        <v>2178670.8576390962</v>
      </c>
      <c r="FC55" s="37">
        <f t="shared" si="1505"/>
        <v>2201068.0876390962</v>
      </c>
      <c r="FD55" s="37">
        <f t="shared" si="1505"/>
        <v>2223465.3176390962</v>
      </c>
      <c r="FE55" s="37">
        <f t="shared" ref="FE55:FG55" si="1506">FD55+FE54</f>
        <v>2245862.5476390962</v>
      </c>
      <c r="FF55" s="37">
        <f t="shared" si="1506"/>
        <v>2268259.7776390961</v>
      </c>
      <c r="FG55" s="37">
        <f t="shared" si="1506"/>
        <v>2291757.0076390961</v>
      </c>
      <c r="FH55" s="37">
        <f t="shared" ref="FH55:FJ55" si="1507">FG55+FH54</f>
        <v>2315254.2376390961</v>
      </c>
      <c r="FI55" s="37">
        <f t="shared" si="1507"/>
        <v>2338751.4676390961</v>
      </c>
      <c r="FJ55" s="37">
        <f t="shared" si="1507"/>
        <v>2362248.6976390961</v>
      </c>
      <c r="FK55" s="37">
        <f t="shared" ref="FK55:FM55" si="1508">FJ55+FK54</f>
        <v>2385745.927639096</v>
      </c>
      <c r="FL55" s="37">
        <f t="shared" si="1508"/>
        <v>2409243.157639096</v>
      </c>
      <c r="FM55" s="37">
        <f t="shared" si="1508"/>
        <v>2432740.387639096</v>
      </c>
      <c r="FN55" s="37">
        <f t="shared" ref="FN55:FP55" si="1509">FM55+FN54</f>
        <v>2456237.617639096</v>
      </c>
      <c r="FO55" s="37">
        <f t="shared" si="1509"/>
        <v>2479889.847639096</v>
      </c>
      <c r="FP55" s="37">
        <f t="shared" si="1509"/>
        <v>2503542.077639096</v>
      </c>
      <c r="FQ55" s="37">
        <f t="shared" ref="FQ55:FS55" si="1510">FP55+FQ54</f>
        <v>2527194.3076390959</v>
      </c>
      <c r="FR55" s="37">
        <f t="shared" si="1510"/>
        <v>2550846.5376390959</v>
      </c>
      <c r="FS55" s="37">
        <f t="shared" si="1510"/>
        <v>2574498.7676390959</v>
      </c>
      <c r="FT55" s="37">
        <f t="shared" ref="FT55:FV55" si="1511">FS55+FT54</f>
        <v>2598150.9976390959</v>
      </c>
      <c r="FU55" s="37">
        <f t="shared" si="1511"/>
        <v>2621803.2276390959</v>
      </c>
      <c r="FV55" s="37">
        <f t="shared" si="1511"/>
        <v>2645455.4576390958</v>
      </c>
      <c r="FW55" s="37">
        <f t="shared" ref="FW55:FY55" si="1512">FV55+FW54</f>
        <v>2669107.6876390958</v>
      </c>
      <c r="FX55" s="37">
        <f t="shared" si="1512"/>
        <v>2693260.2676390959</v>
      </c>
      <c r="FY55" s="37">
        <f t="shared" si="1512"/>
        <v>2717412.847639096</v>
      </c>
      <c r="FZ55" s="37">
        <f t="shared" ref="FZ55:GB55" si="1513">FY55+FZ54</f>
        <v>2741565.427639096</v>
      </c>
      <c r="GA55" s="37">
        <f t="shared" si="1513"/>
        <v>2765718.0076390961</v>
      </c>
      <c r="GB55" s="37">
        <f t="shared" si="1513"/>
        <v>2789870.5876390962</v>
      </c>
      <c r="GC55" s="37">
        <f t="shared" ref="GC55:GE55" si="1514">GB55+GC54</f>
        <v>2814023.1676390963</v>
      </c>
      <c r="GD55" s="37">
        <f t="shared" si="1514"/>
        <v>2838175.7476390963</v>
      </c>
      <c r="GE55" s="37">
        <f t="shared" si="1514"/>
        <v>2862328.3276390964</v>
      </c>
      <c r="GF55" s="37">
        <f t="shared" ref="GF55:GH55" si="1515">GE55+GF54</f>
        <v>2886480.9076390965</v>
      </c>
      <c r="GG55" s="37">
        <f t="shared" si="1515"/>
        <v>2910633.4876390966</v>
      </c>
      <c r="GH55" s="37">
        <f t="shared" si="1515"/>
        <v>2934786.0676390966</v>
      </c>
      <c r="GI55" s="37">
        <f t="shared" ref="GI55:GK55" si="1516">GH55+GI54</f>
        <v>2958938.6476390967</v>
      </c>
      <c r="GJ55" s="37">
        <f t="shared" si="1516"/>
        <v>2983091.2276390968</v>
      </c>
      <c r="GK55" s="37">
        <f t="shared" si="1516"/>
        <v>3007243.8076390969</v>
      </c>
      <c r="GL55" s="37">
        <f t="shared" ref="GL55:GN55" si="1517">GK55+GL54</f>
        <v>3031396.3876390969</v>
      </c>
      <c r="GM55" s="37">
        <f t="shared" si="1517"/>
        <v>3055548.967639097</v>
      </c>
      <c r="GN55" s="37">
        <f t="shared" si="1517"/>
        <v>3079701.5476390971</v>
      </c>
      <c r="GO55" s="37">
        <f t="shared" ref="GO55:GQ55" si="1518">GN55+GO54</f>
        <v>3103854.1276390972</v>
      </c>
      <c r="GP55" s="37">
        <f t="shared" si="1518"/>
        <v>3128006.7076390972</v>
      </c>
      <c r="GQ55" s="37">
        <f t="shared" si="1518"/>
        <v>3152159.2876390973</v>
      </c>
      <c r="GR55" s="37">
        <f t="shared" ref="GR55:GT55" si="1519">GQ55+GR54</f>
        <v>3176311.8676390974</v>
      </c>
      <c r="GS55" s="37">
        <f t="shared" si="1519"/>
        <v>3200464.4476390975</v>
      </c>
      <c r="GT55" s="37">
        <f t="shared" si="1519"/>
        <v>3224617.0276390975</v>
      </c>
      <c r="GU55" s="37">
        <f t="shared" ref="GU55:GW55" si="1520">GT55+GU54</f>
        <v>3248769.6076390976</v>
      </c>
      <c r="GV55" s="37">
        <f t="shared" si="1520"/>
        <v>3272922.1876390977</v>
      </c>
      <c r="GW55" s="37">
        <f t="shared" si="1520"/>
        <v>3297074.7676390978</v>
      </c>
      <c r="GX55" s="37">
        <f t="shared" ref="GX55:GZ55" si="1521">GW55+GX54</f>
        <v>3321227.3476390978</v>
      </c>
      <c r="GY55" s="37">
        <f t="shared" si="1521"/>
        <v>3345379.9276390979</v>
      </c>
      <c r="GZ55" s="37">
        <f t="shared" si="1521"/>
        <v>3369532.507639098</v>
      </c>
      <c r="HA55" s="37">
        <f t="shared" ref="HA55:HC55" si="1522">GZ55+HA54</f>
        <v>3393685.0876390981</v>
      </c>
      <c r="HB55" s="37">
        <f t="shared" si="1522"/>
        <v>3417837.6676390981</v>
      </c>
      <c r="HC55" s="37">
        <f t="shared" si="1522"/>
        <v>3441990.2476390982</v>
      </c>
      <c r="HD55" s="37">
        <f t="shared" ref="HD55:HF55" si="1523">HC55+HD54</f>
        <v>3466142.8276390983</v>
      </c>
      <c r="HE55" s="37">
        <f t="shared" si="1523"/>
        <v>3490295.4076390984</v>
      </c>
      <c r="HF55" s="37">
        <f t="shared" si="1523"/>
        <v>3514447.9876390984</v>
      </c>
      <c r="HG55" s="37">
        <f t="shared" ref="HG55:HI55" si="1524">HF55+HG54</f>
        <v>3538600.5676390985</v>
      </c>
      <c r="HH55" s="37">
        <f t="shared" si="1524"/>
        <v>3562753.1476390986</v>
      </c>
      <c r="HI55" s="37">
        <f t="shared" si="1524"/>
        <v>3586905.7276390987</v>
      </c>
      <c r="HJ55" s="37">
        <f t="shared" ref="HJ55:HL55" si="1525">HI55+HJ54</f>
        <v>3611058.3076390987</v>
      </c>
      <c r="HK55" s="37">
        <f t="shared" si="1525"/>
        <v>3635210.8876390988</v>
      </c>
      <c r="HL55" s="37">
        <f t="shared" si="1525"/>
        <v>3659363.4676390989</v>
      </c>
      <c r="HM55" s="37">
        <f t="shared" ref="HM55:HO55" si="1526">HL55+HM54</f>
        <v>3683516.0476390989</v>
      </c>
      <c r="HN55" s="37">
        <f t="shared" si="1526"/>
        <v>3707668.627639099</v>
      </c>
      <c r="HO55" s="37">
        <f t="shared" si="1526"/>
        <v>3731821.2076390991</v>
      </c>
      <c r="HP55" s="37">
        <f t="shared" ref="HP55:HR55" si="1527">HO55+HP54</f>
        <v>3755973.7876390992</v>
      </c>
      <c r="HQ55" s="37">
        <f t="shared" si="1527"/>
        <v>3780126.3676390992</v>
      </c>
      <c r="HR55" s="37">
        <f t="shared" si="1527"/>
        <v>3804278.9476390993</v>
      </c>
      <c r="HS55" s="37">
        <f t="shared" ref="HS55:HU55" si="1528">HR55+HS54</f>
        <v>3828431.5276390994</v>
      </c>
      <c r="HT55" s="37">
        <f t="shared" si="1528"/>
        <v>3852584.1076390995</v>
      </c>
      <c r="HU55" s="37">
        <f t="shared" si="1528"/>
        <v>3876736.6876390995</v>
      </c>
      <c r="HV55" s="37">
        <f t="shared" ref="HV55:HX55" si="1529">HU55+HV54</f>
        <v>3900889.2676390996</v>
      </c>
      <c r="HW55" s="37">
        <f t="shared" si="1529"/>
        <v>3925041.8476390997</v>
      </c>
      <c r="HX55" s="37">
        <f t="shared" si="1529"/>
        <v>3949194.4276390998</v>
      </c>
      <c r="HY55" s="37">
        <f t="shared" ref="HY55:IA55" si="1530">HX55+HY54</f>
        <v>3973347.0076390998</v>
      </c>
      <c r="HZ55" s="37">
        <f t="shared" si="1530"/>
        <v>3997499.5876390999</v>
      </c>
      <c r="IA55" s="37">
        <f t="shared" si="1530"/>
        <v>4021652.1676391</v>
      </c>
      <c r="IB55" s="37">
        <f t="shared" ref="IB55:ID55" si="1531">IA55+IB54</f>
        <v>4045804.7476391001</v>
      </c>
      <c r="IC55" s="37">
        <f t="shared" si="1531"/>
        <v>4069957.3276391001</v>
      </c>
      <c r="ID55" s="37">
        <f t="shared" si="1531"/>
        <v>4094109.9076391002</v>
      </c>
      <c r="IE55" s="37">
        <f t="shared" ref="IE55:IG55" si="1532">ID55+IE54</f>
        <v>4118262.4876391003</v>
      </c>
      <c r="IF55" s="37">
        <f t="shared" si="1532"/>
        <v>4142415.0676391004</v>
      </c>
      <c r="IG55" s="37">
        <f t="shared" si="1532"/>
        <v>4166567.6476391004</v>
      </c>
      <c r="IH55" s="37">
        <f t="shared" ref="IH55:IJ55" si="1533">IG55+IH54</f>
        <v>4190720.2276391005</v>
      </c>
      <c r="II55" s="37">
        <f t="shared" si="1533"/>
        <v>4214872.8076391006</v>
      </c>
      <c r="IJ55" s="37">
        <f t="shared" si="1533"/>
        <v>4239025.3876391007</v>
      </c>
      <c r="IK55" s="37">
        <f t="shared" ref="IK55:IM55" si="1534">IJ55+IK54</f>
        <v>4263177.9676391007</v>
      </c>
      <c r="IL55" s="37">
        <f t="shared" si="1534"/>
        <v>4287330.5476391008</v>
      </c>
      <c r="IM55" s="37">
        <f t="shared" si="1534"/>
        <v>4311483.1276391009</v>
      </c>
      <c r="IN55" s="37">
        <f t="shared" ref="IN55:IP55" si="1535">IM55+IN54</f>
        <v>4335635.707639101</v>
      </c>
      <c r="IO55" s="37">
        <f t="shared" si="1535"/>
        <v>4359788.287639101</v>
      </c>
      <c r="IP55" s="37">
        <f t="shared" si="1535"/>
        <v>4383940.8676391011</v>
      </c>
      <c r="IQ55" s="37">
        <f t="shared" ref="IQ55:IS55" si="1536">IP55+IQ54</f>
        <v>4408093.4476391012</v>
      </c>
      <c r="IR55" s="37">
        <f t="shared" si="1536"/>
        <v>4432246.0276391013</v>
      </c>
      <c r="IS55" s="37">
        <f t="shared" si="1536"/>
        <v>4456398.6076391013</v>
      </c>
      <c r="IT55" s="37">
        <f t="shared" ref="IT55:IV55" si="1537">IS55+IT54</f>
        <v>4480551.1876391014</v>
      </c>
      <c r="IU55" s="37">
        <f t="shared" si="1537"/>
        <v>4504703.7676391015</v>
      </c>
      <c r="IV55" s="37">
        <f t="shared" si="1537"/>
        <v>4528856.3476391016</v>
      </c>
      <c r="IW55" s="37">
        <f t="shared" ref="IW55:IY55" si="1538">IV55+IW54</f>
        <v>4553008.9276391016</v>
      </c>
      <c r="IX55" s="37">
        <f t="shared" si="1538"/>
        <v>4577161.5076391017</v>
      </c>
      <c r="IY55" s="37">
        <f t="shared" si="1538"/>
        <v>4601314.0876391018</v>
      </c>
      <c r="IZ55" s="37">
        <f t="shared" ref="IZ55:JB55" si="1539">IY55+IZ54</f>
        <v>4625466.6676391019</v>
      </c>
      <c r="JA55" s="37">
        <f t="shared" si="1539"/>
        <v>4649619.2476391019</v>
      </c>
      <c r="JB55" s="37">
        <f t="shared" si="1539"/>
        <v>4673771.827639102</v>
      </c>
      <c r="JC55" s="37">
        <f t="shared" ref="JC55:JE55" si="1540">JB55+JC54</f>
        <v>4697924.4076391021</v>
      </c>
      <c r="JD55" s="37">
        <f t="shared" si="1540"/>
        <v>4722076.9876391022</v>
      </c>
      <c r="JE55" s="37">
        <f t="shared" si="1540"/>
        <v>4746229.5676391022</v>
      </c>
      <c r="JF55" s="37">
        <f t="shared" ref="JF55:JH55" si="1541">JE55+JF54</f>
        <v>4770382.1476391023</v>
      </c>
      <c r="JG55" s="37">
        <f t="shared" si="1541"/>
        <v>4794534.7276391024</v>
      </c>
      <c r="JH55" s="37">
        <f t="shared" si="1541"/>
        <v>4818687.3076391025</v>
      </c>
      <c r="JI55" s="37">
        <f t="shared" ref="JI55:JK55" si="1542">JH55+JI54</f>
        <v>4842839.8876391025</v>
      </c>
      <c r="JJ55" s="37">
        <f t="shared" si="1542"/>
        <v>4866992.4676391026</v>
      </c>
      <c r="JK55" s="37">
        <f t="shared" si="1542"/>
        <v>4891145.0476391027</v>
      </c>
      <c r="JL55" s="37">
        <f t="shared" ref="JL55:JN55" si="1543">JK55+JL54</f>
        <v>4915297.6276391027</v>
      </c>
      <c r="JM55" s="37">
        <f t="shared" si="1543"/>
        <v>4939450.2076391028</v>
      </c>
      <c r="JN55" s="37">
        <f t="shared" si="1543"/>
        <v>4963602.7876391029</v>
      </c>
      <c r="JO55" s="37">
        <f t="shared" ref="JO55:JQ55" si="1544">JN55+JO54</f>
        <v>4987755.367639103</v>
      </c>
      <c r="JP55" s="37">
        <f t="shared" si="1544"/>
        <v>5011907.947639103</v>
      </c>
      <c r="JQ55" s="37">
        <f t="shared" si="1544"/>
        <v>5036060.5276391031</v>
      </c>
      <c r="JR55" s="37">
        <f t="shared" ref="JR55:JT55" si="1545">JQ55+JR54</f>
        <v>5060213.1076391032</v>
      </c>
      <c r="JS55" s="37">
        <f t="shared" si="1545"/>
        <v>5084365.6876391033</v>
      </c>
      <c r="JT55" s="37">
        <f t="shared" si="1545"/>
        <v>5108518.2676391033</v>
      </c>
      <c r="JU55" s="37">
        <f t="shared" ref="JU55:JW55" si="1546">JT55+JU54</f>
        <v>5132670.8476391034</v>
      </c>
      <c r="JV55" s="37">
        <f t="shared" si="1546"/>
        <v>5156823.4276391035</v>
      </c>
      <c r="JW55" s="37">
        <f t="shared" si="1546"/>
        <v>5180976.0076391036</v>
      </c>
      <c r="JX55" s="37">
        <f t="shared" ref="JX55:JZ55" si="1547">JW55+JX54</f>
        <v>5205128.5876391036</v>
      </c>
      <c r="JY55" s="37">
        <f t="shared" si="1547"/>
        <v>5229281.1676391037</v>
      </c>
      <c r="JZ55" s="37">
        <f t="shared" si="1547"/>
        <v>5253433.7476391038</v>
      </c>
      <c r="KA55" s="37">
        <f t="shared" ref="KA55:KC55" si="1548">JZ55+KA54</f>
        <v>5277586.3276391039</v>
      </c>
      <c r="KB55" s="37">
        <f t="shared" si="1548"/>
        <v>5301738.9076391039</v>
      </c>
      <c r="KC55" s="37">
        <f t="shared" si="1548"/>
        <v>5325891.487639104</v>
      </c>
      <c r="KD55" s="37">
        <f t="shared" ref="KD55:KF55" si="1549">KC55+KD54</f>
        <v>5350044.0676391041</v>
      </c>
      <c r="KE55" s="37">
        <f t="shared" si="1549"/>
        <v>5374196.6476391042</v>
      </c>
      <c r="KF55" s="37">
        <f t="shared" si="1549"/>
        <v>5398349.2276391042</v>
      </c>
      <c r="KG55" s="38">
        <f t="shared" ref="KG55" si="1550">KF55+KG54</f>
        <v>5422501.8076391043</v>
      </c>
    </row>
    <row r="56" spans="1:293" s="50" customFormat="1" ht="16" outlineLevel="1" thickBot="1">
      <c r="B56" s="479" t="s">
        <v>718</v>
      </c>
      <c r="C56" s="480"/>
      <c r="D56" s="65">
        <f t="shared" si="1246"/>
        <v>2.5915740497033751E-2</v>
      </c>
      <c r="E56" s="113">
        <f t="shared" ref="E56:J56" si="1551">E55/E51</f>
        <v>0.36666845367700857</v>
      </c>
      <c r="F56" s="114">
        <f t="shared" si="1551"/>
        <v>0.29582059557603946</v>
      </c>
      <c r="G56" s="114">
        <f t="shared" si="1551"/>
        <v>0.27719541389708729</v>
      </c>
      <c r="H56" s="114">
        <f t="shared" si="1551"/>
        <v>0.25548107202818698</v>
      </c>
      <c r="I56" s="114">
        <f t="shared" si="1551"/>
        <v>0.25157828539072963</v>
      </c>
      <c r="J56" s="114">
        <f t="shared" si="1551"/>
        <v>0.1620817113880543</v>
      </c>
      <c r="K56" s="114">
        <f>K55/K51</f>
        <v>0.16856463934322252</v>
      </c>
      <c r="L56" s="114">
        <f t="shared" ref="L56:BW56" si="1552">L55/L51</f>
        <v>0.16110923880900727</v>
      </c>
      <c r="M56" s="114">
        <f t="shared" si="1552"/>
        <v>0.1719714154982358</v>
      </c>
      <c r="N56" s="114">
        <f t="shared" si="1552"/>
        <v>0.14590860122556631</v>
      </c>
      <c r="O56" s="114">
        <f t="shared" si="1552"/>
        <v>0.14926920342348005</v>
      </c>
      <c r="P56" s="114">
        <f t="shared" si="1552"/>
        <v>0.14795598871155463</v>
      </c>
      <c r="Q56" s="114">
        <f t="shared" si="1552"/>
        <v>0.14823530927579823</v>
      </c>
      <c r="R56" s="114">
        <f t="shared" si="1552"/>
        <v>0.11467268323946708</v>
      </c>
      <c r="S56" s="114">
        <f t="shared" si="1552"/>
        <v>0.10745046748752463</v>
      </c>
      <c r="T56" s="114">
        <f t="shared" si="1552"/>
        <v>8.6974293854752624E-2</v>
      </c>
      <c r="U56" s="114">
        <f t="shared" si="1552"/>
        <v>8.8377505397832123E-2</v>
      </c>
      <c r="V56" s="114">
        <f t="shared" si="1552"/>
        <v>7.6518938249788115E-2</v>
      </c>
      <c r="W56" s="114">
        <f t="shared" si="1552"/>
        <v>4.8978419131118424E-2</v>
      </c>
      <c r="X56" s="114">
        <f t="shared" si="1552"/>
        <v>4.1365081133436274E-2</v>
      </c>
      <c r="Y56" s="114">
        <f t="shared" si="1552"/>
        <v>3.7485739128365808E-2</v>
      </c>
      <c r="Z56" s="114">
        <f t="shared" si="1552"/>
        <v>3.8828595858593107E-2</v>
      </c>
      <c r="AA56" s="114">
        <f t="shared" si="1552"/>
        <v>3.8939240926104617E-2</v>
      </c>
      <c r="AB56" s="114">
        <f t="shared" si="1552"/>
        <v>4.1721243633982635E-2</v>
      </c>
      <c r="AC56" s="114">
        <f t="shared" si="1552"/>
        <v>4.0347140530003066E-2</v>
      </c>
      <c r="AD56" s="114">
        <f t="shared" si="1552"/>
        <v>3.5042683350481947E-2</v>
      </c>
      <c r="AE56" s="114">
        <f t="shared" si="1552"/>
        <v>2.9443903089303277E-2</v>
      </c>
      <c r="AF56" s="114">
        <f t="shared" si="1552"/>
        <v>2.6751700549436808E-2</v>
      </c>
      <c r="AG56" s="114">
        <f t="shared" si="1552"/>
        <v>2.9946048070835021E-2</v>
      </c>
      <c r="AH56" s="114">
        <f t="shared" si="1552"/>
        <v>2.5678635129810303E-2</v>
      </c>
      <c r="AI56" s="114">
        <f t="shared" si="1552"/>
        <v>2.7374282965457245E-2</v>
      </c>
      <c r="AJ56" s="114">
        <f t="shared" si="1552"/>
        <v>1.6413694893853852E-2</v>
      </c>
      <c r="AK56" s="114">
        <f t="shared" si="1552"/>
        <v>1.869628250927196E-2</v>
      </c>
      <c r="AL56" s="114">
        <f t="shared" si="1552"/>
        <v>2.1114464531945862E-2</v>
      </c>
      <c r="AM56" s="114">
        <f t="shared" si="1552"/>
        <v>2.0574378031363298E-2</v>
      </c>
      <c r="AN56" s="114">
        <f t="shared" si="1552"/>
        <v>2.0104454372159509E-2</v>
      </c>
      <c r="AO56" s="114">
        <f t="shared" si="1552"/>
        <v>2.6734993656403975E-2</v>
      </c>
      <c r="AP56" s="114">
        <f t="shared" si="1552"/>
        <v>2.9964244654971529E-2</v>
      </c>
      <c r="AQ56" s="114">
        <f t="shared" si="1552"/>
        <v>2.7663362731234296E-2</v>
      </c>
      <c r="AR56" s="114">
        <f t="shared" si="1552"/>
        <v>2.6049956866488307E-2</v>
      </c>
      <c r="AS56" s="114">
        <f t="shared" si="1552"/>
        <v>2.3772499175691346E-2</v>
      </c>
      <c r="AT56" s="114">
        <f t="shared" si="1552"/>
        <v>2.217797294802052E-2</v>
      </c>
      <c r="AU56" s="114">
        <f t="shared" si="1552"/>
        <v>2.3932473551701115E-2</v>
      </c>
      <c r="AV56" s="114">
        <f t="shared" si="1552"/>
        <v>2.4889605525172526E-2</v>
      </c>
      <c r="AW56" s="115">
        <f t="shared" si="1552"/>
        <v>2.4430148145819994E-2</v>
      </c>
      <c r="AX56" s="114">
        <f t="shared" si="1552"/>
        <v>2.560358693183766E-2</v>
      </c>
      <c r="AY56" s="114">
        <f t="shared" si="1552"/>
        <v>2.6241101465729843E-2</v>
      </c>
      <c r="AZ56" s="114">
        <f t="shared" si="1552"/>
        <v>2.5556458903350374E-2</v>
      </c>
      <c r="BA56" s="115">
        <f t="shared" si="1552"/>
        <v>2.5978594025758889E-2</v>
      </c>
      <c r="BB56" s="114">
        <f t="shared" si="1552"/>
        <v>2.4893222675823012E-2</v>
      </c>
      <c r="BC56" s="115">
        <f t="shared" si="1552"/>
        <v>2.5123075921300194E-2</v>
      </c>
      <c r="BD56" s="115">
        <f t="shared" si="1552"/>
        <v>2.7011092974481829E-2</v>
      </c>
      <c r="BE56" s="115">
        <f t="shared" si="1552"/>
        <v>1.6666539739811557E-2</v>
      </c>
      <c r="BF56" s="115">
        <f t="shared" si="1552"/>
        <v>1.7962233747993914E-2</v>
      </c>
      <c r="BG56" s="115">
        <f t="shared" si="1552"/>
        <v>1.9894080501409082E-2</v>
      </c>
      <c r="BH56" s="115">
        <f t="shared" si="1552"/>
        <v>1.7949512641656444E-2</v>
      </c>
      <c r="BI56" s="115">
        <f t="shared" si="1552"/>
        <v>1.9138772648303971E-2</v>
      </c>
      <c r="BJ56" s="115">
        <f t="shared" si="1552"/>
        <v>2.0307931286054248E-2</v>
      </c>
      <c r="BK56" s="115">
        <f t="shared" si="1552"/>
        <v>2.1074878238946021E-2</v>
      </c>
      <c r="BL56" s="115">
        <f t="shared" si="1552"/>
        <v>2.1501648946470702E-2</v>
      </c>
      <c r="BM56" s="115">
        <f t="shared" si="1552"/>
        <v>2.2658272420191188E-2</v>
      </c>
      <c r="BN56" s="115">
        <f t="shared" si="1552"/>
        <v>2.4280332410819346E-2</v>
      </c>
      <c r="BO56" s="115">
        <f t="shared" si="1552"/>
        <v>2.5915740497033751E-2</v>
      </c>
      <c r="BP56" s="208">
        <f t="shared" si="1552"/>
        <v>2.705241363166468E-2</v>
      </c>
      <c r="BQ56" s="114">
        <f t="shared" si="1552"/>
        <v>4.039343073734071E-2</v>
      </c>
      <c r="BR56" s="114">
        <f t="shared" si="1552"/>
        <v>5.3125666773588584E-2</v>
      </c>
      <c r="BS56" s="114">
        <f t="shared" si="1552"/>
        <v>6.5524459706261265E-2</v>
      </c>
      <c r="BT56" s="114">
        <f t="shared" si="1552"/>
        <v>7.7602738987513686E-2</v>
      </c>
      <c r="BU56" s="208">
        <f t="shared" si="1552"/>
        <v>8.9372774136464286E-2</v>
      </c>
      <c r="BV56" s="114">
        <f t="shared" si="1552"/>
        <v>0.1008462163133064</v>
      </c>
      <c r="BW56" s="114">
        <f t="shared" si="1552"/>
        <v>0.11198485655905022</v>
      </c>
      <c r="BX56" s="114">
        <f t="shared" ref="BX56:EI56" si="1553">BX55/BX51</f>
        <v>0.1228509046063703</v>
      </c>
      <c r="BY56" s="114">
        <f t="shared" si="1553"/>
        <v>0.13345424607737147</v>
      </c>
      <c r="BZ56" s="114">
        <f t="shared" si="1553"/>
        <v>0.14380429429750255</v>
      </c>
      <c r="CA56" s="114">
        <f t="shared" si="1553"/>
        <v>0.15391001816827016</v>
      </c>
      <c r="CB56" s="114">
        <f t="shared" si="1553"/>
        <v>0.16377996808908016</v>
      </c>
      <c r="CC56" s="114">
        <f t="shared" si="1553"/>
        <v>0.17342230008567297</v>
      </c>
      <c r="CD56" s="114">
        <f t="shared" si="1553"/>
        <v>0.18284479828825934</v>
      </c>
      <c r="CE56" s="114">
        <f t="shared" si="1553"/>
        <v>0.19205489588955943</v>
      </c>
      <c r="CF56" s="114">
        <f t="shared" si="1553"/>
        <v>0.20105969470133875</v>
      </c>
      <c r="CG56" s="114">
        <f t="shared" si="1553"/>
        <v>0.20986598341757712</v>
      </c>
      <c r="CH56" s="114">
        <f t="shared" si="1553"/>
        <v>0.21848025468297544</v>
      </c>
      <c r="CI56" s="114">
        <f t="shared" si="1553"/>
        <v>0.22688855688670151</v>
      </c>
      <c r="CJ56" s="114">
        <f t="shared" si="1553"/>
        <v>0.23511785659476717</v>
      </c>
      <c r="CK56" s="114">
        <f t="shared" si="1553"/>
        <v>0.24317380972054498</v>
      </c>
      <c r="CL56" s="114">
        <f t="shared" si="1553"/>
        <v>0.25106183638220875</v>
      </c>
      <c r="CM56" s="114">
        <f t="shared" si="1553"/>
        <v>0.25878713306387036</v>
      </c>
      <c r="CN56" s="114">
        <f t="shared" si="1553"/>
        <v>0.26635468403174772</v>
      </c>
      <c r="CO56" s="114">
        <f t="shared" si="1553"/>
        <v>0.27376927205806811</v>
      </c>
      <c r="CP56" s="114">
        <f t="shared" si="1553"/>
        <v>0.28103548850119064</v>
      </c>
      <c r="CQ56" s="114">
        <f t="shared" si="1553"/>
        <v>0.28815774278659062</v>
      </c>
      <c r="CR56" s="114">
        <f t="shared" si="1553"/>
        <v>0.29514027132984427</v>
      </c>
      <c r="CS56" s="114">
        <f t="shared" si="1553"/>
        <v>0.30198714593955689</v>
      </c>
      <c r="CT56" s="114">
        <f t="shared" si="1553"/>
        <v>0.30870228173525516</v>
      </c>
      <c r="CU56" s="114">
        <f t="shared" si="1553"/>
        <v>0.31529151895460744</v>
      </c>
      <c r="CV56" s="114">
        <f t="shared" si="1553"/>
        <v>0.32175632901052958</v>
      </c>
      <c r="CW56" s="114">
        <f t="shared" si="1553"/>
        <v>0.3281002033486014</v>
      </c>
      <c r="CX56" s="114">
        <f t="shared" si="1553"/>
        <v>0.33432650399754632</v>
      </c>
      <c r="CY56" s="114">
        <f t="shared" si="1553"/>
        <v>0.34043846951051765</v>
      </c>
      <c r="CZ56" s="114">
        <f t="shared" si="1553"/>
        <v>0.3464392205820585</v>
      </c>
      <c r="DA56" s="114">
        <f t="shared" si="1553"/>
        <v>0.35233176536120508</v>
      </c>
      <c r="DB56" s="114">
        <f t="shared" si="1553"/>
        <v>0.35811900447973799</v>
      </c>
      <c r="DC56" s="114">
        <f t="shared" si="1553"/>
        <v>0.36380373581324149</v>
      </c>
      <c r="DD56" s="114">
        <f t="shared" si="1553"/>
        <v>0.36938865899139034</v>
      </c>
      <c r="DE56" s="114">
        <f t="shared" si="1553"/>
        <v>0.37487637967273829</v>
      </c>
      <c r="DF56" s="114">
        <f t="shared" si="1553"/>
        <v>0.38026941359823263</v>
      </c>
      <c r="DG56" s="114">
        <f t="shared" si="1553"/>
        <v>0.38558793758517079</v>
      </c>
      <c r="DH56" s="114">
        <f t="shared" si="1553"/>
        <v>0.39081595125242524</v>
      </c>
      <c r="DI56" s="114">
        <f t="shared" si="1553"/>
        <v>0.39525450034344162</v>
      </c>
      <c r="DJ56" s="114">
        <f t="shared" si="1553"/>
        <v>0.39962883824633427</v>
      </c>
      <c r="DK56" s="114">
        <f t="shared" si="1553"/>
        <v>0.40398357466281432</v>
      </c>
      <c r="DL56" s="114">
        <f t="shared" si="1553"/>
        <v>0.408275592649955</v>
      </c>
      <c r="DM56" s="114">
        <f t="shared" si="1553"/>
        <v>0.41250623745933418</v>
      </c>
      <c r="DN56" s="114">
        <f t="shared" si="1553"/>
        <v>0.41667681614312801</v>
      </c>
      <c r="DO56" s="114">
        <f t="shared" si="1553"/>
        <v>0.42078859890042836</v>
      </c>
      <c r="DP56" s="114">
        <f t="shared" si="1553"/>
        <v>0.42484282036701876</v>
      </c>
      <c r="DQ56" s="114">
        <f t="shared" si="1553"/>
        <v>0.42884068085135946</v>
      </c>
      <c r="DR56" s="114">
        <f t="shared" si="1553"/>
        <v>0.43278334751938102</v>
      </c>
      <c r="DS56" s="114">
        <f t="shared" si="1553"/>
        <v>0.43668862843041389</v>
      </c>
      <c r="DT56" s="114">
        <f t="shared" si="1553"/>
        <v>0.4405405014153897</v>
      </c>
      <c r="DU56" s="114">
        <f t="shared" si="1553"/>
        <v>0.44434005462952408</v>
      </c>
      <c r="DV56" s="114">
        <f t="shared" si="1553"/>
        <v>0.44808834686673871</v>
      </c>
      <c r="DW56" s="114">
        <f t="shared" si="1553"/>
        <v>0.45178640854333219</v>
      </c>
      <c r="DX56" s="114">
        <f t="shared" si="1553"/>
        <v>0.45543524264236768</v>
      </c>
      <c r="DY56" s="114">
        <f t="shared" si="1553"/>
        <v>0.45903582562059575</v>
      </c>
      <c r="DZ56" s="114">
        <f t="shared" si="1553"/>
        <v>0.4625891082796349</v>
      </c>
      <c r="EA56" s="114">
        <f t="shared" si="1553"/>
        <v>0.46609601660304223</v>
      </c>
      <c r="EB56" s="114">
        <f t="shared" si="1553"/>
        <v>0.46955745256082287</v>
      </c>
      <c r="EC56" s="114">
        <f t="shared" si="1553"/>
        <v>0.47297429488284559</v>
      </c>
      <c r="ED56" s="114">
        <f t="shared" si="1553"/>
        <v>0.47634739980255797</v>
      </c>
      <c r="EE56" s="114">
        <f t="shared" si="1553"/>
        <v>0.47969242509321897</v>
      </c>
      <c r="EF56" s="114">
        <f t="shared" si="1553"/>
        <v>0.48299498645746358</v>
      </c>
      <c r="EG56" s="114">
        <f t="shared" si="1553"/>
        <v>0.48625588739228159</v>
      </c>
      <c r="EH56" s="114">
        <f t="shared" si="1553"/>
        <v>0.48947591125016332</v>
      </c>
      <c r="EI56" s="114">
        <f t="shared" si="1553"/>
        <v>0.492655821866472</v>
      </c>
      <c r="EJ56" s="114">
        <f t="shared" ref="EJ56:GU56" si="1554">EJ55/EJ51</f>
        <v>0.49579636416351436</v>
      </c>
      <c r="EK56" s="114">
        <f t="shared" si="1554"/>
        <v>0.49889826473231386</v>
      </c>
      <c r="EL56" s="114">
        <f t="shared" si="1554"/>
        <v>0.50196223239304028</v>
      </c>
      <c r="EM56" s="114">
        <f t="shared" si="1554"/>
        <v>0.50498895873500393</v>
      </c>
      <c r="EN56" s="114">
        <f t="shared" si="1554"/>
        <v>0.50797911863707912</v>
      </c>
      <c r="EO56" s="114">
        <f t="shared" si="1554"/>
        <v>0.51093337076937773</v>
      </c>
      <c r="EP56" s="114">
        <f t="shared" si="1554"/>
        <v>0.51385235807695862</v>
      </c>
      <c r="EQ56" s="114">
        <f t="shared" si="1554"/>
        <v>0.51674910777995564</v>
      </c>
      <c r="ER56" s="114">
        <f t="shared" si="1554"/>
        <v>0.51961154093015904</v>
      </c>
      <c r="ES56" s="114">
        <f t="shared" si="1554"/>
        <v>0.52244026373706698</v>
      </c>
      <c r="ET56" s="114">
        <f t="shared" si="1554"/>
        <v>0.5252358682153293</v>
      </c>
      <c r="EU56" s="114">
        <f t="shared" si="1554"/>
        <v>0.52799893259780817</v>
      </c>
      <c r="EV56" s="114">
        <f t="shared" si="1554"/>
        <v>0.53073002173429895</v>
      </c>
      <c r="EW56" s="114">
        <f t="shared" si="1554"/>
        <v>0.53342968747648745</v>
      </c>
      <c r="EX56" s="114">
        <f t="shared" si="1554"/>
        <v>0.5360984690496956</v>
      </c>
      <c r="EY56" s="114">
        <f t="shared" si="1554"/>
        <v>0.53873689341194209</v>
      </c>
      <c r="EZ56" s="114">
        <f t="shared" si="1554"/>
        <v>0.54134547560081836</v>
      </c>
      <c r="FA56" s="114">
        <f t="shared" si="1554"/>
        <v>0.54392471906866124</v>
      </c>
      <c r="FB56" s="114">
        <f t="shared" si="1554"/>
        <v>0.54647511600648035</v>
      </c>
      <c r="FC56" s="114">
        <f t="shared" si="1554"/>
        <v>0.54900873442450815</v>
      </c>
      <c r="FD56" s="114">
        <f t="shared" si="1554"/>
        <v>0.55151420197042533</v>
      </c>
      <c r="FE56" s="114">
        <f t="shared" si="1554"/>
        <v>0.55399198522595994</v>
      </c>
      <c r="FF56" s="114">
        <f t="shared" si="1554"/>
        <v>0.55644254051845632</v>
      </c>
      <c r="FG56" s="114">
        <f t="shared" si="1554"/>
        <v>0.55898467128003637</v>
      </c>
      <c r="FH56" s="114">
        <f t="shared" si="1554"/>
        <v>0.56149782900980771</v>
      </c>
      <c r="FI56" s="114">
        <f t="shared" si="1554"/>
        <v>0.56398250621592549</v>
      </c>
      <c r="FJ56" s="114">
        <f t="shared" si="1554"/>
        <v>0.56643918430667795</v>
      </c>
      <c r="FK56" s="114">
        <f t="shared" si="1554"/>
        <v>0.56886833390143821</v>
      </c>
      <c r="FL56" s="114">
        <f t="shared" si="1554"/>
        <v>0.57127041513121968</v>
      </c>
      <c r="FM56" s="114">
        <f t="shared" si="1554"/>
        <v>0.57364587792924115</v>
      </c>
      <c r="FN56" s="114">
        <f t="shared" si="1554"/>
        <v>0.57599516231188419</v>
      </c>
      <c r="FO56" s="114">
        <f t="shared" si="1554"/>
        <v>0.5783339413655012</v>
      </c>
      <c r="FP56" s="114">
        <f t="shared" si="1554"/>
        <v>0.58064706089357654</v>
      </c>
      <c r="FQ56" s="114">
        <f t="shared" si="1554"/>
        <v>0.5829349408710951</v>
      </c>
      <c r="FR56" s="114">
        <f t="shared" si="1554"/>
        <v>0.58519799215767743</v>
      </c>
      <c r="FS56" s="114">
        <f t="shared" si="1554"/>
        <v>0.5874366167435523</v>
      </c>
      <c r="FT56" s="114">
        <f t="shared" si="1554"/>
        <v>0.58965120798760473</v>
      </c>
      <c r="FU56" s="114">
        <f t="shared" si="1554"/>
        <v>0.59184215084780001</v>
      </c>
      <c r="FV56" s="114">
        <f t="shared" si="1554"/>
        <v>0.59400982210426423</v>
      </c>
      <c r="FW56" s="114">
        <f t="shared" si="1554"/>
        <v>0.59615459057529407</v>
      </c>
      <c r="FX56" s="114">
        <f t="shared" si="1554"/>
        <v>0.59832147098669386</v>
      </c>
      <c r="FY56" s="114">
        <f t="shared" si="1554"/>
        <v>0.60046522219321574</v>
      </c>
      <c r="FZ56" s="114">
        <f t="shared" si="1554"/>
        <v>0.60258621254943012</v>
      </c>
      <c r="GA56" s="114">
        <f t="shared" si="1554"/>
        <v>0.60468480262934954</v>
      </c>
      <c r="GB56" s="114">
        <f t="shared" si="1554"/>
        <v>0.6067613454307802</v>
      </c>
      <c r="GC56" s="114">
        <f t="shared" si="1554"/>
        <v>0.60881618657326708</v>
      </c>
      <c r="GD56" s="114">
        <f t="shared" si="1554"/>
        <v>0.610849664489864</v>
      </c>
      <c r="GE56" s="114">
        <f t="shared" si="1554"/>
        <v>0.6128621106129547</v>
      </c>
      <c r="GF56" s="114">
        <f t="shared" si="1554"/>
        <v>0.61485384955433742</v>
      </c>
      <c r="GG56" s="114">
        <f t="shared" si="1554"/>
        <v>0.61682519927977864</v>
      </c>
      <c r="GH56" s="114">
        <f t="shared" si="1554"/>
        <v>0.61877647127823376</v>
      </c>
      <c r="GI56" s="114">
        <f t="shared" si="1554"/>
        <v>0.62070797072592343</v>
      </c>
      <c r="GJ56" s="114">
        <f t="shared" si="1554"/>
        <v>0.62261999664544743</v>
      </c>
      <c r="GK56" s="114">
        <f t="shared" si="1554"/>
        <v>0.62451284206011004</v>
      </c>
      <c r="GL56" s="114">
        <f t="shared" si="1554"/>
        <v>0.62638679414362364</v>
      </c>
      <c r="GM56" s="114">
        <f t="shared" si="1554"/>
        <v>0.62824213436535259</v>
      </c>
      <c r="GN56" s="114">
        <f t="shared" si="1554"/>
        <v>0.63007913863125087</v>
      </c>
      <c r="GO56" s="114">
        <f t="shared" si="1554"/>
        <v>0.63189807742064075</v>
      </c>
      <c r="GP56" s="114">
        <f t="shared" si="1554"/>
        <v>0.63369921591897682</v>
      </c>
      <c r="GQ56" s="114">
        <f t="shared" si="1554"/>
        <v>0.63548281414673102</v>
      </c>
      <c r="GR56" s="114">
        <f t="shared" si="1554"/>
        <v>0.63724912708453019</v>
      </c>
      <c r="GS56" s="114">
        <f t="shared" si="1554"/>
        <v>0.63899840479467362</v>
      </c>
      <c r="GT56" s="114">
        <f t="shared" si="1554"/>
        <v>0.6407308925391505</v>
      </c>
      <c r="GU56" s="114">
        <f t="shared" si="1554"/>
        <v>0.64244683089427679</v>
      </c>
      <c r="GV56" s="114">
        <f t="shared" ref="GV56:JG56" si="1555">GV55/GV51</f>
        <v>0.64414645586206065</v>
      </c>
      <c r="GW56" s="114">
        <f t="shared" si="1555"/>
        <v>0.64582999897840865</v>
      </c>
      <c r="GX56" s="114">
        <f t="shared" si="1555"/>
        <v>0.64749768741827329</v>
      </c>
      <c r="GY56" s="114">
        <f t="shared" si="1555"/>
        <v>0.64914974409784476</v>
      </c>
      <c r="GZ56" s="114">
        <f t="shared" si="1555"/>
        <v>0.6507863877738822</v>
      </c>
      <c r="HA56" s="114">
        <f t="shared" si="1555"/>
        <v>0.65240783314027739</v>
      </c>
      <c r="HB56" s="114">
        <f t="shared" si="1555"/>
        <v>0.65401429092194119</v>
      </c>
      <c r="HC56" s="114">
        <f t="shared" si="1555"/>
        <v>0.65560596796609827</v>
      </c>
      <c r="HD56" s="114">
        <f t="shared" si="1555"/>
        <v>0.65718306733107346</v>
      </c>
      <c r="HE56" s="114">
        <f t="shared" si="1555"/>
        <v>0.65874578837264941</v>
      </c>
      <c r="HF56" s="114">
        <f t="shared" si="1555"/>
        <v>0.66029432682807399</v>
      </c>
      <c r="HG56" s="114">
        <f t="shared" si="1555"/>
        <v>0.66182887489778919</v>
      </c>
      <c r="HH56" s="114">
        <f t="shared" si="1555"/>
        <v>0.66334962132495656</v>
      </c>
      <c r="HI56" s="114">
        <f t="shared" si="1555"/>
        <v>0.66485675147284518</v>
      </c>
      <c r="HJ56" s="114">
        <f t="shared" si="1555"/>
        <v>0.6663504474001507</v>
      </c>
      <c r="HK56" s="114">
        <f t="shared" si="1555"/>
        <v>0.66783088793430934</v>
      </c>
      <c r="HL56" s="114">
        <f t="shared" si="1555"/>
        <v>0.66929824874286847</v>
      </c>
      <c r="HM56" s="114">
        <f t="shared" si="1555"/>
        <v>0.6707527024029738</v>
      </c>
      <c r="HN56" s="114">
        <f t="shared" si="1555"/>
        <v>0.67219441846903105</v>
      </c>
      <c r="HO56" s="114">
        <f t="shared" si="1555"/>
        <v>0.67362356353859765</v>
      </c>
      <c r="HP56" s="114">
        <f t="shared" si="1555"/>
        <v>0.67504030131655834</v>
      </c>
      <c r="HQ56" s="114">
        <f t="shared" si="1555"/>
        <v>0.67644479267763635</v>
      </c>
      <c r="HR56" s="114">
        <f t="shared" si="1555"/>
        <v>0.67783719572729118</v>
      </c>
      <c r="HS56" s="114">
        <f t="shared" si="1555"/>
        <v>0.67921766586104926</v>
      </c>
      <c r="HT56" s="114">
        <f t="shared" si="1555"/>
        <v>0.68058635582231763</v>
      </c>
      <c r="HU56" s="114">
        <f t="shared" si="1555"/>
        <v>0.6819434157587223</v>
      </c>
      <c r="HV56" s="114">
        <f t="shared" si="1555"/>
        <v>0.68328899327701731</v>
      </c>
      <c r="HW56" s="114">
        <f t="shared" si="1555"/>
        <v>0.68462323349660548</v>
      </c>
      <c r="HX56" s="114">
        <f t="shared" si="1555"/>
        <v>0.68594627910171224</v>
      </c>
      <c r="HY56" s="114">
        <f t="shared" si="1555"/>
        <v>0.68725827039225196</v>
      </c>
      <c r="HZ56" s="114">
        <f t="shared" si="1555"/>
        <v>0.68855934533342378</v>
      </c>
      <c r="IA56" s="114">
        <f t="shared" si="1555"/>
        <v>0.68984963960407542</v>
      </c>
      <c r="IB56" s="114">
        <f t="shared" si="1555"/>
        <v>0.69112928664386908</v>
      </c>
      <c r="IC56" s="114">
        <f t="shared" si="1555"/>
        <v>0.69239841769928523</v>
      </c>
      <c r="ID56" s="114">
        <f t="shared" si="1555"/>
        <v>0.69365716186849602</v>
      </c>
      <c r="IE56" s="114">
        <f t="shared" si="1555"/>
        <v>0.69490564614514216</v>
      </c>
      <c r="IF56" s="114">
        <f t="shared" si="1555"/>
        <v>0.69614399546104355</v>
      </c>
      <c r="IG56" s="114">
        <f t="shared" si="1555"/>
        <v>0.69737233272787325</v>
      </c>
      <c r="IH56" s="114">
        <f t="shared" si="1555"/>
        <v>0.69859077887782584</v>
      </c>
      <c r="II56" s="114">
        <f t="shared" si="1555"/>
        <v>0.69979945290330658</v>
      </c>
      <c r="IJ56" s="114">
        <f t="shared" si="1555"/>
        <v>0.70099847189566933</v>
      </c>
      <c r="IK56" s="114">
        <f t="shared" si="1555"/>
        <v>0.70218795108303034</v>
      </c>
      <c r="IL56" s="114">
        <f t="shared" si="1555"/>
        <v>0.70336800386718279</v>
      </c>
      <c r="IM56" s="114">
        <f t="shared" si="1555"/>
        <v>0.70453874185963694</v>
      </c>
      <c r="IN56" s="114">
        <f t="shared" si="1555"/>
        <v>0.70570027491681064</v>
      </c>
      <c r="IO56" s="114">
        <f t="shared" si="1555"/>
        <v>0.70685271117439286</v>
      </c>
      <c r="IP56" s="114">
        <f t="shared" si="1555"/>
        <v>0.70799615708090247</v>
      </c>
      <c r="IQ56" s="114">
        <f t="shared" si="1555"/>
        <v>0.70913071743046585</v>
      </c>
      <c r="IR56" s="114">
        <f t="shared" si="1555"/>
        <v>0.71025649539483204</v>
      </c>
      <c r="IS56" s="114">
        <f t="shared" si="1555"/>
        <v>0.71137359255464805</v>
      </c>
      <c r="IT56" s="114">
        <f t="shared" si="1555"/>
        <v>0.7124821089300134</v>
      </c>
      <c r="IU56" s="114">
        <f t="shared" si="1555"/>
        <v>0.71358214301033307</v>
      </c>
      <c r="IV56" s="114">
        <f t="shared" si="1555"/>
        <v>0.71467379178348756</v>
      </c>
      <c r="IW56" s="114">
        <f t="shared" si="1555"/>
        <v>0.71575715076433932</v>
      </c>
      <c r="IX56" s="114">
        <f t="shared" si="1555"/>
        <v>0.71683231402259084</v>
      </c>
      <c r="IY56" s="114">
        <f t="shared" si="1555"/>
        <v>0.71789937421001426</v>
      </c>
      <c r="IZ56" s="114">
        <f t="shared" si="1555"/>
        <v>0.71895842258706644</v>
      </c>
      <c r="JA56" s="114">
        <f t="shared" si="1555"/>
        <v>0.7200095490489079</v>
      </c>
      <c r="JB56" s="114">
        <f t="shared" si="1555"/>
        <v>0.72105284215083876</v>
      </c>
      <c r="JC56" s="114">
        <f t="shared" si="1555"/>
        <v>0.72208838913316975</v>
      </c>
      <c r="JD56" s="114">
        <f t="shared" si="1555"/>
        <v>0.7231162759455394</v>
      </c>
      <c r="JE56" s="114">
        <f t="shared" si="1555"/>
        <v>0.7241365872706953</v>
      </c>
      <c r="JF56" s="114">
        <f t="shared" si="1555"/>
        <v>0.72514940654775029</v>
      </c>
      <c r="JG56" s="114">
        <f t="shared" si="1555"/>
        <v>0.72615481599492904</v>
      </c>
      <c r="JH56" s="114">
        <f t="shared" ref="JH56:KG56" si="1556">JH55/JH51</f>
        <v>0.72715289663181659</v>
      </c>
      <c r="JI56" s="114">
        <f t="shared" si="1556"/>
        <v>0.72814372830112228</v>
      </c>
      <c r="JJ56" s="114">
        <f t="shared" si="1556"/>
        <v>0.72912738968997171</v>
      </c>
      <c r="JK56" s="114">
        <f t="shared" si="1556"/>
        <v>0.73010395835073716</v>
      </c>
      <c r="JL56" s="114">
        <f t="shared" si="1556"/>
        <v>0.73107351072142013</v>
      </c>
      <c r="JM56" s="114">
        <f t="shared" si="1556"/>
        <v>0.73203612214559477</v>
      </c>
      <c r="JN56" s="114">
        <f t="shared" si="1556"/>
        <v>0.73299186689192641</v>
      </c>
      <c r="JO56" s="114">
        <f t="shared" si="1556"/>
        <v>0.73394081817327161</v>
      </c>
      <c r="JP56" s="114">
        <f t="shared" si="1556"/>
        <v>0.73488304816537442</v>
      </c>
      <c r="JQ56" s="114">
        <f t="shared" si="1556"/>
        <v>0.7358186280251654</v>
      </c>
      <c r="JR56" s="114">
        <f t="shared" si="1556"/>
        <v>0.73674762790867521</v>
      </c>
      <c r="JS56" s="114">
        <f t="shared" si="1556"/>
        <v>0.73767011698857143</v>
      </c>
      <c r="JT56" s="114">
        <f t="shared" si="1556"/>
        <v>0.73858616347132744</v>
      </c>
      <c r="JU56" s="114">
        <f t="shared" si="1556"/>
        <v>0.73949583461403423</v>
      </c>
      <c r="JV56" s="114">
        <f t="shared" si="1556"/>
        <v>0.7403991967408603</v>
      </c>
      <c r="JW56" s="114">
        <f t="shared" si="1556"/>
        <v>0.74129631525917261</v>
      </c>
      <c r="JX56" s="114">
        <f t="shared" si="1556"/>
        <v>0.74218725467532232</v>
      </c>
      <c r="JY56" s="114">
        <f t="shared" si="1556"/>
        <v>0.74307207861010693</v>
      </c>
      <c r="JZ56" s="114">
        <f t="shared" si="1556"/>
        <v>0.74395084981391468</v>
      </c>
      <c r="KA56" s="114">
        <f t="shared" si="1556"/>
        <v>0.74482363018155839</v>
      </c>
      <c r="KB56" s="114">
        <f t="shared" si="1556"/>
        <v>0.74569048076680866</v>
      </c>
      <c r="KC56" s="114">
        <f t="shared" si="1556"/>
        <v>0.74655146179663034</v>
      </c>
      <c r="KD56" s="114">
        <f t="shared" si="1556"/>
        <v>0.74740663268513119</v>
      </c>
      <c r="KE56" s="114">
        <f t="shared" si="1556"/>
        <v>0.74825605204722956</v>
      </c>
      <c r="KF56" s="114">
        <f t="shared" si="1556"/>
        <v>0.74909977771204683</v>
      </c>
      <c r="KG56" s="116">
        <f t="shared" si="1556"/>
        <v>0.74993786673603147</v>
      </c>
    </row>
    <row r="57" spans="1:293">
      <c r="AW57"/>
    </row>
    <row r="58" spans="1:293" ht="16" thickBot="1">
      <c r="AW58"/>
    </row>
    <row r="59" spans="1:293" s="1" customFormat="1" ht="16" thickBot="1">
      <c r="A59" s="51"/>
      <c r="B59" s="479" t="s">
        <v>121</v>
      </c>
      <c r="C59" s="498"/>
      <c r="D59" s="417" t="s">
        <v>932</v>
      </c>
      <c r="E59" s="68">
        <f>E49</f>
        <v>44287</v>
      </c>
      <c r="F59" s="69">
        <f>F49</f>
        <v>44317</v>
      </c>
      <c r="G59" s="69">
        <f t="shared" ref="G59:BR59" si="1557">G49</f>
        <v>44348</v>
      </c>
      <c r="H59" s="69">
        <f t="shared" si="1557"/>
        <v>44378</v>
      </c>
      <c r="I59" s="69">
        <f t="shared" si="1557"/>
        <v>44409</v>
      </c>
      <c r="J59" s="69">
        <f t="shared" si="1557"/>
        <v>44440</v>
      </c>
      <c r="K59" s="69">
        <f t="shared" si="1557"/>
        <v>44470</v>
      </c>
      <c r="L59" s="69">
        <f t="shared" si="1557"/>
        <v>44501</v>
      </c>
      <c r="M59" s="69">
        <f t="shared" si="1557"/>
        <v>44531</v>
      </c>
      <c r="N59" s="69">
        <f t="shared" si="1557"/>
        <v>44562</v>
      </c>
      <c r="O59" s="69">
        <f t="shared" si="1557"/>
        <v>44593</v>
      </c>
      <c r="P59" s="69">
        <f t="shared" si="1557"/>
        <v>44621</v>
      </c>
      <c r="Q59" s="69">
        <f t="shared" si="1557"/>
        <v>44652</v>
      </c>
      <c r="R59" s="69">
        <f t="shared" si="1557"/>
        <v>44682</v>
      </c>
      <c r="S59" s="69">
        <f t="shared" si="1557"/>
        <v>44713</v>
      </c>
      <c r="T59" s="69">
        <f t="shared" si="1557"/>
        <v>44743</v>
      </c>
      <c r="U59" s="69">
        <f t="shared" si="1557"/>
        <v>44774</v>
      </c>
      <c r="V59" s="69">
        <f t="shared" si="1557"/>
        <v>44805</v>
      </c>
      <c r="W59" s="69">
        <f t="shared" si="1557"/>
        <v>44835</v>
      </c>
      <c r="X59" s="69">
        <f t="shared" si="1557"/>
        <v>44866</v>
      </c>
      <c r="Y59" s="69">
        <f t="shared" si="1557"/>
        <v>44896</v>
      </c>
      <c r="Z59" s="69">
        <f t="shared" si="1557"/>
        <v>44927</v>
      </c>
      <c r="AA59" s="69">
        <f t="shared" si="1557"/>
        <v>44958</v>
      </c>
      <c r="AB59" s="69">
        <f t="shared" si="1557"/>
        <v>44986</v>
      </c>
      <c r="AC59" s="69">
        <f t="shared" si="1557"/>
        <v>45017</v>
      </c>
      <c r="AD59" s="69">
        <f t="shared" si="1557"/>
        <v>45047</v>
      </c>
      <c r="AE59" s="69">
        <f t="shared" si="1557"/>
        <v>45078</v>
      </c>
      <c r="AF59" s="69">
        <f t="shared" si="1557"/>
        <v>45108</v>
      </c>
      <c r="AG59" s="69">
        <f t="shared" si="1557"/>
        <v>45139</v>
      </c>
      <c r="AH59" s="69">
        <f t="shared" si="1557"/>
        <v>45170</v>
      </c>
      <c r="AI59" s="69">
        <f t="shared" si="1557"/>
        <v>45200</v>
      </c>
      <c r="AJ59" s="69">
        <f t="shared" si="1557"/>
        <v>45231</v>
      </c>
      <c r="AK59" s="69">
        <f t="shared" si="1557"/>
        <v>45261</v>
      </c>
      <c r="AL59" s="69">
        <f t="shared" si="1557"/>
        <v>45292</v>
      </c>
      <c r="AM59" s="69">
        <f t="shared" si="1557"/>
        <v>45323</v>
      </c>
      <c r="AN59" s="69">
        <f t="shared" si="1557"/>
        <v>45352</v>
      </c>
      <c r="AO59" s="69">
        <f t="shared" si="1557"/>
        <v>45383</v>
      </c>
      <c r="AP59" s="69">
        <f t="shared" si="1557"/>
        <v>45413</v>
      </c>
      <c r="AQ59" s="69">
        <f t="shared" si="1557"/>
        <v>45444</v>
      </c>
      <c r="AR59" s="69">
        <f t="shared" si="1557"/>
        <v>45474</v>
      </c>
      <c r="AS59" s="69">
        <f t="shared" si="1557"/>
        <v>45505</v>
      </c>
      <c r="AT59" s="69">
        <f t="shared" si="1557"/>
        <v>45536</v>
      </c>
      <c r="AU59" s="69">
        <f t="shared" si="1557"/>
        <v>45566</v>
      </c>
      <c r="AV59" s="69">
        <f t="shared" si="1557"/>
        <v>45597</v>
      </c>
      <c r="AW59" s="69">
        <f t="shared" si="1557"/>
        <v>45627</v>
      </c>
      <c r="AX59" s="69">
        <f t="shared" si="1557"/>
        <v>45658</v>
      </c>
      <c r="AY59" s="69">
        <f t="shared" si="1557"/>
        <v>45689</v>
      </c>
      <c r="AZ59" s="69">
        <f t="shared" si="1557"/>
        <v>45717</v>
      </c>
      <c r="BA59" s="69">
        <f t="shared" si="1557"/>
        <v>45748</v>
      </c>
      <c r="BB59" s="69">
        <f t="shared" si="1557"/>
        <v>45778</v>
      </c>
      <c r="BC59" s="69">
        <f t="shared" si="1557"/>
        <v>45809</v>
      </c>
      <c r="BD59" s="69">
        <f t="shared" si="1557"/>
        <v>45839</v>
      </c>
      <c r="BE59" s="69">
        <f t="shared" si="1557"/>
        <v>45870</v>
      </c>
      <c r="BF59" s="69">
        <f t="shared" si="1557"/>
        <v>45901</v>
      </c>
      <c r="BG59" s="69">
        <f t="shared" si="1557"/>
        <v>45931</v>
      </c>
      <c r="BH59" s="69">
        <f t="shared" si="1557"/>
        <v>45962</v>
      </c>
      <c r="BI59" s="69">
        <f t="shared" si="1557"/>
        <v>45992</v>
      </c>
      <c r="BJ59" s="69">
        <f t="shared" si="1557"/>
        <v>46023</v>
      </c>
      <c r="BK59" s="69">
        <f t="shared" si="1557"/>
        <v>46054</v>
      </c>
      <c r="BL59" s="69">
        <f t="shared" si="1557"/>
        <v>46082</v>
      </c>
      <c r="BM59" s="69">
        <f t="shared" si="1557"/>
        <v>46113</v>
      </c>
      <c r="BN59" s="69">
        <f t="shared" si="1557"/>
        <v>46143</v>
      </c>
      <c r="BO59" s="69">
        <f t="shared" si="1557"/>
        <v>46174</v>
      </c>
      <c r="BP59" s="205">
        <f t="shared" si="1557"/>
        <v>46204</v>
      </c>
      <c r="BQ59" s="69">
        <f t="shared" si="1557"/>
        <v>46235</v>
      </c>
      <c r="BR59" s="69">
        <f t="shared" si="1557"/>
        <v>46266</v>
      </c>
      <c r="BS59" s="69">
        <f t="shared" ref="BS59:ED59" si="1558">BS49</f>
        <v>46296</v>
      </c>
      <c r="BT59" s="69">
        <f t="shared" si="1558"/>
        <v>46327</v>
      </c>
      <c r="BU59" s="205">
        <f t="shared" si="1558"/>
        <v>46357</v>
      </c>
      <c r="BV59" s="69">
        <f t="shared" si="1558"/>
        <v>46388</v>
      </c>
      <c r="BW59" s="69">
        <f t="shared" si="1558"/>
        <v>46419</v>
      </c>
      <c r="BX59" s="69">
        <f t="shared" si="1558"/>
        <v>46447</v>
      </c>
      <c r="BY59" s="69">
        <f t="shared" si="1558"/>
        <v>46478</v>
      </c>
      <c r="BZ59" s="69">
        <f t="shared" si="1558"/>
        <v>46508</v>
      </c>
      <c r="CA59" s="69">
        <f t="shared" si="1558"/>
        <v>46539</v>
      </c>
      <c r="CB59" s="69">
        <f t="shared" si="1558"/>
        <v>46569</v>
      </c>
      <c r="CC59" s="69">
        <f t="shared" si="1558"/>
        <v>46600</v>
      </c>
      <c r="CD59" s="69">
        <f t="shared" si="1558"/>
        <v>46631</v>
      </c>
      <c r="CE59" s="69">
        <f t="shared" si="1558"/>
        <v>46661</v>
      </c>
      <c r="CF59" s="69">
        <f t="shared" si="1558"/>
        <v>46692</v>
      </c>
      <c r="CG59" s="69">
        <f t="shared" si="1558"/>
        <v>46722</v>
      </c>
      <c r="CH59" s="69">
        <f t="shared" si="1558"/>
        <v>46753</v>
      </c>
      <c r="CI59" s="69">
        <f t="shared" si="1558"/>
        <v>46784</v>
      </c>
      <c r="CJ59" s="69">
        <f t="shared" si="1558"/>
        <v>46813</v>
      </c>
      <c r="CK59" s="69">
        <f t="shared" si="1558"/>
        <v>46844</v>
      </c>
      <c r="CL59" s="69">
        <f t="shared" si="1558"/>
        <v>46874</v>
      </c>
      <c r="CM59" s="69">
        <f t="shared" si="1558"/>
        <v>46905</v>
      </c>
      <c r="CN59" s="69">
        <f t="shared" si="1558"/>
        <v>46935</v>
      </c>
      <c r="CO59" s="69">
        <f t="shared" si="1558"/>
        <v>46966</v>
      </c>
      <c r="CP59" s="69">
        <f t="shared" si="1558"/>
        <v>46997</v>
      </c>
      <c r="CQ59" s="69">
        <f t="shared" si="1558"/>
        <v>47027</v>
      </c>
      <c r="CR59" s="69">
        <f t="shared" si="1558"/>
        <v>47058</v>
      </c>
      <c r="CS59" s="69">
        <f t="shared" si="1558"/>
        <v>47088</v>
      </c>
      <c r="CT59" s="69">
        <f t="shared" si="1558"/>
        <v>47119</v>
      </c>
      <c r="CU59" s="69">
        <f t="shared" si="1558"/>
        <v>47150</v>
      </c>
      <c r="CV59" s="69">
        <f t="shared" si="1558"/>
        <v>47178</v>
      </c>
      <c r="CW59" s="69">
        <f t="shared" si="1558"/>
        <v>47209</v>
      </c>
      <c r="CX59" s="69">
        <f t="shared" si="1558"/>
        <v>47239</v>
      </c>
      <c r="CY59" s="69">
        <f t="shared" si="1558"/>
        <v>47270</v>
      </c>
      <c r="CZ59" s="69">
        <f t="shared" si="1558"/>
        <v>47300</v>
      </c>
      <c r="DA59" s="69">
        <f t="shared" si="1558"/>
        <v>47331</v>
      </c>
      <c r="DB59" s="69">
        <f t="shared" si="1558"/>
        <v>47362</v>
      </c>
      <c r="DC59" s="69">
        <f t="shared" si="1558"/>
        <v>47392</v>
      </c>
      <c r="DD59" s="69">
        <f t="shared" si="1558"/>
        <v>47423</v>
      </c>
      <c r="DE59" s="69">
        <f t="shared" si="1558"/>
        <v>47453</v>
      </c>
      <c r="DF59" s="69">
        <f t="shared" si="1558"/>
        <v>47484</v>
      </c>
      <c r="DG59" s="69">
        <f t="shared" si="1558"/>
        <v>47515</v>
      </c>
      <c r="DH59" s="69">
        <f t="shared" si="1558"/>
        <v>47543</v>
      </c>
      <c r="DI59" s="69">
        <f t="shared" si="1558"/>
        <v>47574</v>
      </c>
      <c r="DJ59" s="69">
        <f t="shared" si="1558"/>
        <v>47604</v>
      </c>
      <c r="DK59" s="69">
        <f t="shared" si="1558"/>
        <v>47635</v>
      </c>
      <c r="DL59" s="69">
        <f t="shared" si="1558"/>
        <v>47665</v>
      </c>
      <c r="DM59" s="69">
        <f t="shared" si="1558"/>
        <v>47696</v>
      </c>
      <c r="DN59" s="69">
        <f t="shared" si="1558"/>
        <v>47727</v>
      </c>
      <c r="DO59" s="69">
        <f t="shared" si="1558"/>
        <v>47757</v>
      </c>
      <c r="DP59" s="69">
        <f t="shared" si="1558"/>
        <v>47788</v>
      </c>
      <c r="DQ59" s="69">
        <f t="shared" si="1558"/>
        <v>47818</v>
      </c>
      <c r="DR59" s="69">
        <f t="shared" si="1558"/>
        <v>47849</v>
      </c>
      <c r="DS59" s="69">
        <f t="shared" si="1558"/>
        <v>47880</v>
      </c>
      <c r="DT59" s="69">
        <f t="shared" si="1558"/>
        <v>47908</v>
      </c>
      <c r="DU59" s="69">
        <f t="shared" si="1558"/>
        <v>47939</v>
      </c>
      <c r="DV59" s="69">
        <f t="shared" si="1558"/>
        <v>47969</v>
      </c>
      <c r="DW59" s="69">
        <f t="shared" si="1558"/>
        <v>48000</v>
      </c>
      <c r="DX59" s="69">
        <f t="shared" si="1558"/>
        <v>48030</v>
      </c>
      <c r="DY59" s="69">
        <f t="shared" si="1558"/>
        <v>48061</v>
      </c>
      <c r="DZ59" s="69">
        <f t="shared" si="1558"/>
        <v>48092</v>
      </c>
      <c r="EA59" s="69">
        <f t="shared" si="1558"/>
        <v>48122</v>
      </c>
      <c r="EB59" s="69">
        <f t="shared" si="1558"/>
        <v>48153</v>
      </c>
      <c r="EC59" s="69">
        <f t="shared" si="1558"/>
        <v>48183</v>
      </c>
      <c r="ED59" s="69">
        <f t="shared" si="1558"/>
        <v>48214</v>
      </c>
      <c r="EE59" s="69">
        <f t="shared" ref="EE59:GP59" si="1559">EE49</f>
        <v>48245</v>
      </c>
      <c r="EF59" s="69">
        <f t="shared" si="1559"/>
        <v>48274</v>
      </c>
      <c r="EG59" s="69">
        <f t="shared" si="1559"/>
        <v>48305</v>
      </c>
      <c r="EH59" s="69">
        <f t="shared" si="1559"/>
        <v>48335</v>
      </c>
      <c r="EI59" s="69">
        <f t="shared" si="1559"/>
        <v>48366</v>
      </c>
      <c r="EJ59" s="69">
        <f t="shared" si="1559"/>
        <v>48396</v>
      </c>
      <c r="EK59" s="69">
        <f t="shared" si="1559"/>
        <v>48427</v>
      </c>
      <c r="EL59" s="69">
        <f t="shared" si="1559"/>
        <v>48458</v>
      </c>
      <c r="EM59" s="69">
        <f t="shared" si="1559"/>
        <v>48488</v>
      </c>
      <c r="EN59" s="69">
        <f t="shared" si="1559"/>
        <v>48519</v>
      </c>
      <c r="EO59" s="69">
        <f t="shared" si="1559"/>
        <v>48549</v>
      </c>
      <c r="EP59" s="69">
        <f t="shared" si="1559"/>
        <v>48580</v>
      </c>
      <c r="EQ59" s="69">
        <f t="shared" si="1559"/>
        <v>48611</v>
      </c>
      <c r="ER59" s="69">
        <f t="shared" si="1559"/>
        <v>48639</v>
      </c>
      <c r="ES59" s="69">
        <f t="shared" si="1559"/>
        <v>48670</v>
      </c>
      <c r="ET59" s="69">
        <f t="shared" si="1559"/>
        <v>48700</v>
      </c>
      <c r="EU59" s="69">
        <f t="shared" si="1559"/>
        <v>48731</v>
      </c>
      <c r="EV59" s="69">
        <f t="shared" si="1559"/>
        <v>48761</v>
      </c>
      <c r="EW59" s="69">
        <f t="shared" si="1559"/>
        <v>48792</v>
      </c>
      <c r="EX59" s="69">
        <f t="shared" si="1559"/>
        <v>48823</v>
      </c>
      <c r="EY59" s="69">
        <f t="shared" si="1559"/>
        <v>48853</v>
      </c>
      <c r="EZ59" s="69">
        <f t="shared" si="1559"/>
        <v>48884</v>
      </c>
      <c r="FA59" s="69">
        <f t="shared" si="1559"/>
        <v>48914</v>
      </c>
      <c r="FB59" s="69">
        <f t="shared" si="1559"/>
        <v>48945</v>
      </c>
      <c r="FC59" s="69">
        <f t="shared" si="1559"/>
        <v>48976</v>
      </c>
      <c r="FD59" s="69">
        <f t="shared" si="1559"/>
        <v>49004</v>
      </c>
      <c r="FE59" s="69">
        <f t="shared" si="1559"/>
        <v>49035</v>
      </c>
      <c r="FF59" s="69">
        <f t="shared" si="1559"/>
        <v>49065</v>
      </c>
      <c r="FG59" s="69">
        <f t="shared" si="1559"/>
        <v>49096</v>
      </c>
      <c r="FH59" s="69">
        <f t="shared" si="1559"/>
        <v>49126</v>
      </c>
      <c r="FI59" s="69">
        <f t="shared" si="1559"/>
        <v>49157</v>
      </c>
      <c r="FJ59" s="69">
        <f t="shared" si="1559"/>
        <v>49188</v>
      </c>
      <c r="FK59" s="69">
        <f t="shared" si="1559"/>
        <v>49218</v>
      </c>
      <c r="FL59" s="69">
        <f t="shared" si="1559"/>
        <v>49249</v>
      </c>
      <c r="FM59" s="69">
        <f t="shared" si="1559"/>
        <v>49279</v>
      </c>
      <c r="FN59" s="69">
        <f t="shared" si="1559"/>
        <v>49310</v>
      </c>
      <c r="FO59" s="69">
        <f t="shared" si="1559"/>
        <v>49341</v>
      </c>
      <c r="FP59" s="69">
        <f t="shared" si="1559"/>
        <v>49369</v>
      </c>
      <c r="FQ59" s="69">
        <f t="shared" si="1559"/>
        <v>49400</v>
      </c>
      <c r="FR59" s="69">
        <f t="shared" si="1559"/>
        <v>49430</v>
      </c>
      <c r="FS59" s="69">
        <f t="shared" si="1559"/>
        <v>49461</v>
      </c>
      <c r="FT59" s="69">
        <f t="shared" si="1559"/>
        <v>49491</v>
      </c>
      <c r="FU59" s="69">
        <f t="shared" si="1559"/>
        <v>49522</v>
      </c>
      <c r="FV59" s="69">
        <f t="shared" si="1559"/>
        <v>49553</v>
      </c>
      <c r="FW59" s="69">
        <f t="shared" si="1559"/>
        <v>49583</v>
      </c>
      <c r="FX59" s="69">
        <f t="shared" si="1559"/>
        <v>49614</v>
      </c>
      <c r="FY59" s="69">
        <f t="shared" si="1559"/>
        <v>49644</v>
      </c>
      <c r="FZ59" s="69">
        <f t="shared" si="1559"/>
        <v>49675</v>
      </c>
      <c r="GA59" s="69">
        <f t="shared" si="1559"/>
        <v>49706</v>
      </c>
      <c r="GB59" s="69">
        <f t="shared" si="1559"/>
        <v>49735</v>
      </c>
      <c r="GC59" s="69">
        <f t="shared" si="1559"/>
        <v>49766</v>
      </c>
      <c r="GD59" s="69">
        <f t="shared" si="1559"/>
        <v>49796</v>
      </c>
      <c r="GE59" s="69">
        <f t="shared" si="1559"/>
        <v>49827</v>
      </c>
      <c r="GF59" s="69">
        <f t="shared" si="1559"/>
        <v>49857</v>
      </c>
      <c r="GG59" s="69">
        <f t="shared" si="1559"/>
        <v>49888</v>
      </c>
      <c r="GH59" s="69">
        <f t="shared" si="1559"/>
        <v>49919</v>
      </c>
      <c r="GI59" s="69">
        <f t="shared" si="1559"/>
        <v>49949</v>
      </c>
      <c r="GJ59" s="69">
        <f t="shared" si="1559"/>
        <v>49980</v>
      </c>
      <c r="GK59" s="69">
        <f t="shared" si="1559"/>
        <v>50010</v>
      </c>
      <c r="GL59" s="69">
        <f t="shared" si="1559"/>
        <v>50041</v>
      </c>
      <c r="GM59" s="69">
        <f t="shared" si="1559"/>
        <v>50072</v>
      </c>
      <c r="GN59" s="69">
        <f t="shared" si="1559"/>
        <v>50100</v>
      </c>
      <c r="GO59" s="69">
        <f t="shared" si="1559"/>
        <v>50131</v>
      </c>
      <c r="GP59" s="69">
        <f t="shared" si="1559"/>
        <v>50161</v>
      </c>
      <c r="GQ59" s="69">
        <f t="shared" ref="GQ59:JB59" si="1560">GQ49</f>
        <v>50192</v>
      </c>
      <c r="GR59" s="69">
        <f t="shared" si="1560"/>
        <v>50222</v>
      </c>
      <c r="GS59" s="69">
        <f t="shared" si="1560"/>
        <v>50253</v>
      </c>
      <c r="GT59" s="69">
        <f t="shared" si="1560"/>
        <v>50284</v>
      </c>
      <c r="GU59" s="69">
        <f t="shared" si="1560"/>
        <v>50314</v>
      </c>
      <c r="GV59" s="69">
        <f t="shared" si="1560"/>
        <v>50345</v>
      </c>
      <c r="GW59" s="69">
        <f t="shared" si="1560"/>
        <v>50375</v>
      </c>
      <c r="GX59" s="69">
        <f t="shared" si="1560"/>
        <v>50406</v>
      </c>
      <c r="GY59" s="69">
        <f t="shared" si="1560"/>
        <v>50437</v>
      </c>
      <c r="GZ59" s="69">
        <f t="shared" si="1560"/>
        <v>50465</v>
      </c>
      <c r="HA59" s="69">
        <f t="shared" si="1560"/>
        <v>50496</v>
      </c>
      <c r="HB59" s="69">
        <f t="shared" si="1560"/>
        <v>50526</v>
      </c>
      <c r="HC59" s="69">
        <f t="shared" si="1560"/>
        <v>50557</v>
      </c>
      <c r="HD59" s="69">
        <f t="shared" si="1560"/>
        <v>50587</v>
      </c>
      <c r="HE59" s="69">
        <f t="shared" si="1560"/>
        <v>50618</v>
      </c>
      <c r="HF59" s="69">
        <f t="shared" si="1560"/>
        <v>50649</v>
      </c>
      <c r="HG59" s="69">
        <f t="shared" si="1560"/>
        <v>50679</v>
      </c>
      <c r="HH59" s="69">
        <f t="shared" si="1560"/>
        <v>50710</v>
      </c>
      <c r="HI59" s="69">
        <f t="shared" si="1560"/>
        <v>50740</v>
      </c>
      <c r="HJ59" s="69">
        <f t="shared" si="1560"/>
        <v>50771</v>
      </c>
      <c r="HK59" s="69">
        <f t="shared" si="1560"/>
        <v>50802</v>
      </c>
      <c r="HL59" s="69">
        <f t="shared" si="1560"/>
        <v>50830</v>
      </c>
      <c r="HM59" s="69">
        <f t="shared" si="1560"/>
        <v>50861</v>
      </c>
      <c r="HN59" s="69">
        <f t="shared" si="1560"/>
        <v>50891</v>
      </c>
      <c r="HO59" s="69">
        <f t="shared" si="1560"/>
        <v>50922</v>
      </c>
      <c r="HP59" s="69">
        <f t="shared" si="1560"/>
        <v>50952</v>
      </c>
      <c r="HQ59" s="69">
        <f t="shared" si="1560"/>
        <v>50983</v>
      </c>
      <c r="HR59" s="69">
        <f t="shared" si="1560"/>
        <v>51014</v>
      </c>
      <c r="HS59" s="69">
        <f t="shared" si="1560"/>
        <v>51044</v>
      </c>
      <c r="HT59" s="69">
        <f t="shared" si="1560"/>
        <v>51075</v>
      </c>
      <c r="HU59" s="69">
        <f t="shared" si="1560"/>
        <v>51105</v>
      </c>
      <c r="HV59" s="69">
        <f t="shared" si="1560"/>
        <v>51136</v>
      </c>
      <c r="HW59" s="69">
        <f t="shared" si="1560"/>
        <v>51167</v>
      </c>
      <c r="HX59" s="69">
        <f t="shared" si="1560"/>
        <v>51196</v>
      </c>
      <c r="HY59" s="69">
        <f t="shared" si="1560"/>
        <v>51227</v>
      </c>
      <c r="HZ59" s="69">
        <f t="shared" si="1560"/>
        <v>51257</v>
      </c>
      <c r="IA59" s="69">
        <f t="shared" si="1560"/>
        <v>51288</v>
      </c>
      <c r="IB59" s="69">
        <f t="shared" si="1560"/>
        <v>51318</v>
      </c>
      <c r="IC59" s="69">
        <f t="shared" si="1560"/>
        <v>51349</v>
      </c>
      <c r="ID59" s="69">
        <f t="shared" si="1560"/>
        <v>51380</v>
      </c>
      <c r="IE59" s="69">
        <f t="shared" si="1560"/>
        <v>51410</v>
      </c>
      <c r="IF59" s="69">
        <f t="shared" si="1560"/>
        <v>51441</v>
      </c>
      <c r="IG59" s="69">
        <f t="shared" si="1560"/>
        <v>51471</v>
      </c>
      <c r="IH59" s="69">
        <f t="shared" si="1560"/>
        <v>51502</v>
      </c>
      <c r="II59" s="69">
        <f t="shared" si="1560"/>
        <v>51533</v>
      </c>
      <c r="IJ59" s="69">
        <f t="shared" si="1560"/>
        <v>51561</v>
      </c>
      <c r="IK59" s="69">
        <f t="shared" si="1560"/>
        <v>51592</v>
      </c>
      <c r="IL59" s="69">
        <f t="shared" si="1560"/>
        <v>51622</v>
      </c>
      <c r="IM59" s="69">
        <f t="shared" si="1560"/>
        <v>51653</v>
      </c>
      <c r="IN59" s="69">
        <f t="shared" si="1560"/>
        <v>51683</v>
      </c>
      <c r="IO59" s="69">
        <f t="shared" si="1560"/>
        <v>51714</v>
      </c>
      <c r="IP59" s="69">
        <f t="shared" si="1560"/>
        <v>51745</v>
      </c>
      <c r="IQ59" s="69">
        <f t="shared" si="1560"/>
        <v>51775</v>
      </c>
      <c r="IR59" s="69">
        <f t="shared" si="1560"/>
        <v>51806</v>
      </c>
      <c r="IS59" s="69">
        <f t="shared" si="1560"/>
        <v>51836</v>
      </c>
      <c r="IT59" s="69">
        <f t="shared" si="1560"/>
        <v>51867</v>
      </c>
      <c r="IU59" s="69">
        <f t="shared" si="1560"/>
        <v>51898</v>
      </c>
      <c r="IV59" s="69">
        <f t="shared" si="1560"/>
        <v>51926</v>
      </c>
      <c r="IW59" s="69">
        <f t="shared" si="1560"/>
        <v>51957</v>
      </c>
      <c r="IX59" s="69">
        <f t="shared" si="1560"/>
        <v>51987</v>
      </c>
      <c r="IY59" s="69">
        <f t="shared" si="1560"/>
        <v>52018</v>
      </c>
      <c r="IZ59" s="69">
        <f t="shared" si="1560"/>
        <v>52048</v>
      </c>
      <c r="JA59" s="69">
        <f t="shared" si="1560"/>
        <v>52079</v>
      </c>
      <c r="JB59" s="69">
        <f t="shared" si="1560"/>
        <v>52110</v>
      </c>
      <c r="JC59" s="69">
        <f t="shared" ref="JC59:KG59" si="1561">JC49</f>
        <v>52140</v>
      </c>
      <c r="JD59" s="69">
        <f t="shared" si="1561"/>
        <v>52171</v>
      </c>
      <c r="JE59" s="69">
        <f t="shared" si="1561"/>
        <v>52201</v>
      </c>
      <c r="JF59" s="69">
        <f t="shared" si="1561"/>
        <v>52232</v>
      </c>
      <c r="JG59" s="69">
        <f t="shared" si="1561"/>
        <v>52263</v>
      </c>
      <c r="JH59" s="69">
        <f t="shared" si="1561"/>
        <v>52291</v>
      </c>
      <c r="JI59" s="69">
        <f t="shared" si="1561"/>
        <v>52322</v>
      </c>
      <c r="JJ59" s="69">
        <f t="shared" si="1561"/>
        <v>52352</v>
      </c>
      <c r="JK59" s="69">
        <f t="shared" si="1561"/>
        <v>52383</v>
      </c>
      <c r="JL59" s="69">
        <f t="shared" si="1561"/>
        <v>52413</v>
      </c>
      <c r="JM59" s="69">
        <f t="shared" si="1561"/>
        <v>52444</v>
      </c>
      <c r="JN59" s="69">
        <f t="shared" si="1561"/>
        <v>52475</v>
      </c>
      <c r="JO59" s="69">
        <f t="shared" si="1561"/>
        <v>52505</v>
      </c>
      <c r="JP59" s="69">
        <f t="shared" si="1561"/>
        <v>52536</v>
      </c>
      <c r="JQ59" s="69">
        <f t="shared" si="1561"/>
        <v>52566</v>
      </c>
      <c r="JR59" s="69">
        <f t="shared" si="1561"/>
        <v>52597</v>
      </c>
      <c r="JS59" s="69">
        <f t="shared" si="1561"/>
        <v>52628</v>
      </c>
      <c r="JT59" s="69">
        <f t="shared" si="1561"/>
        <v>52657</v>
      </c>
      <c r="JU59" s="69">
        <f t="shared" si="1561"/>
        <v>52688</v>
      </c>
      <c r="JV59" s="69">
        <f t="shared" si="1561"/>
        <v>52718</v>
      </c>
      <c r="JW59" s="69">
        <f t="shared" si="1561"/>
        <v>52749</v>
      </c>
      <c r="JX59" s="69">
        <f t="shared" si="1561"/>
        <v>52779</v>
      </c>
      <c r="JY59" s="69">
        <f t="shared" si="1561"/>
        <v>52810</v>
      </c>
      <c r="JZ59" s="69">
        <f t="shared" si="1561"/>
        <v>52841</v>
      </c>
      <c r="KA59" s="69">
        <f t="shared" si="1561"/>
        <v>52871</v>
      </c>
      <c r="KB59" s="69">
        <f t="shared" si="1561"/>
        <v>52902</v>
      </c>
      <c r="KC59" s="69">
        <f t="shared" si="1561"/>
        <v>52932</v>
      </c>
      <c r="KD59" s="69">
        <f t="shared" si="1561"/>
        <v>52963</v>
      </c>
      <c r="KE59" s="69">
        <f t="shared" si="1561"/>
        <v>52994</v>
      </c>
      <c r="KF59" s="69">
        <f t="shared" si="1561"/>
        <v>53022</v>
      </c>
      <c r="KG59" s="70">
        <f t="shared" si="1561"/>
        <v>53053</v>
      </c>
    </row>
    <row r="60" spans="1:293" s="1" customFormat="1" outlineLevel="1">
      <c r="B60" s="489" t="s">
        <v>147</v>
      </c>
      <c r="C60" s="57" t="s">
        <v>712</v>
      </c>
      <c r="D60" s="44">
        <f t="shared" ref="D60:D66" si="1562">BO60</f>
        <v>8375.4474374982819</v>
      </c>
      <c r="E60" s="33">
        <f>E6</f>
        <v>4435.7626873633708</v>
      </c>
      <c r="F60" s="34">
        <f>F6</f>
        <v>6728.0926873633707</v>
      </c>
      <c r="G60" s="34">
        <f>G6</f>
        <v>6889.7626873633699</v>
      </c>
      <c r="H60" s="34">
        <f>H6</f>
        <v>6275.0826873633705</v>
      </c>
      <c r="I60" s="34">
        <f t="shared" ref="I60:BT60" si="1563">I6</f>
        <v>27240.752687363369</v>
      </c>
      <c r="J60" s="34">
        <f t="shared" si="1563"/>
        <v>10647.23268736337</v>
      </c>
      <c r="K60" s="34">
        <f t="shared" si="1563"/>
        <v>10980.252687363371</v>
      </c>
      <c r="L60" s="34">
        <f t="shared" si="1563"/>
        <v>11785.592687363371</v>
      </c>
      <c r="M60" s="34">
        <f t="shared" si="1563"/>
        <v>10931.39268736337</v>
      </c>
      <c r="N60" s="34">
        <f t="shared" si="1563"/>
        <v>32908.284704420214</v>
      </c>
      <c r="O60" s="34">
        <f t="shared" si="1563"/>
        <v>11834.485809233876</v>
      </c>
      <c r="P60" s="34">
        <f t="shared" si="1563"/>
        <v>10852.455809233876</v>
      </c>
      <c r="Q60" s="34">
        <f t="shared" si="1563"/>
        <v>12717.295809233878</v>
      </c>
      <c r="R60" s="34">
        <f t="shared" si="1563"/>
        <v>11253.005809233877</v>
      </c>
      <c r="S60" s="34">
        <f t="shared" si="1563"/>
        <v>12291.295809233876</v>
      </c>
      <c r="T60" s="34">
        <f t="shared" si="1563"/>
        <v>11683.115809233877</v>
      </c>
      <c r="U60" s="34">
        <f t="shared" si="1563"/>
        <v>16870.425809233875</v>
      </c>
      <c r="V60" s="34">
        <f t="shared" si="1563"/>
        <v>26093.595809233917</v>
      </c>
      <c r="W60" s="34">
        <f t="shared" si="1563"/>
        <v>17084.185809233877</v>
      </c>
      <c r="X60" s="34">
        <f t="shared" si="1563"/>
        <v>16303.575809233876</v>
      </c>
      <c r="Y60" s="34">
        <f t="shared" si="1563"/>
        <v>16959.505809233877</v>
      </c>
      <c r="Z60" s="34">
        <f t="shared" si="1563"/>
        <v>14922.944744669623</v>
      </c>
      <c r="AA60" s="34">
        <f t="shared" si="1563"/>
        <v>12284.064744669622</v>
      </c>
      <c r="AB60" s="34">
        <f t="shared" si="1563"/>
        <v>13395.22474466962</v>
      </c>
      <c r="AC60" s="34">
        <f t="shared" si="1563"/>
        <v>14821.714744669624</v>
      </c>
      <c r="AD60" s="34">
        <f t="shared" si="1563"/>
        <v>12455.05474466962</v>
      </c>
      <c r="AE60" s="34">
        <f t="shared" si="1563"/>
        <v>11922.874744669622</v>
      </c>
      <c r="AF60" s="34">
        <f t="shared" si="1563"/>
        <v>11409.65474466962</v>
      </c>
      <c r="AG60" s="34">
        <f t="shared" si="1563"/>
        <v>11026.384744669622</v>
      </c>
      <c r="AH60" s="34">
        <f t="shared" si="1563"/>
        <v>12264.07474466962</v>
      </c>
      <c r="AI60" s="34">
        <f t="shared" si="1563"/>
        <v>12938.384744669622</v>
      </c>
      <c r="AJ60" s="34">
        <f t="shared" si="1563"/>
        <v>11435.264744669621</v>
      </c>
      <c r="AK60" s="34">
        <f t="shared" si="1563"/>
        <v>18791.65474466962</v>
      </c>
      <c r="AL60" s="34">
        <f t="shared" si="1563"/>
        <v>15759.654859174931</v>
      </c>
      <c r="AM60" s="34">
        <f t="shared" si="1563"/>
        <v>15146.014859174933</v>
      </c>
      <c r="AN60" s="34">
        <f t="shared" si="1563"/>
        <v>15223.154859174931</v>
      </c>
      <c r="AO60" s="34">
        <f t="shared" si="1563"/>
        <v>19969.194859174931</v>
      </c>
      <c r="AP60" s="34">
        <f t="shared" si="1563"/>
        <v>13973.414859174931</v>
      </c>
      <c r="AQ60" s="34">
        <f t="shared" si="1563"/>
        <v>34238.924859174935</v>
      </c>
      <c r="AR60" s="34">
        <f t="shared" si="1563"/>
        <v>11416.834859174931</v>
      </c>
      <c r="AS60" s="34">
        <f t="shared" si="1563"/>
        <v>14131.374859174932</v>
      </c>
      <c r="AT60" s="34">
        <f t="shared" si="1563"/>
        <v>14699.224859174932</v>
      </c>
      <c r="AU60" s="34">
        <f t="shared" si="1563"/>
        <v>14803.564859174932</v>
      </c>
      <c r="AV60" s="34">
        <f t="shared" si="1563"/>
        <v>16337.654859174932</v>
      </c>
      <c r="AW60" s="34">
        <f t="shared" si="1563"/>
        <v>24197.534859174972</v>
      </c>
      <c r="AX60" s="34">
        <f t="shared" si="1563"/>
        <v>13126.059767937973</v>
      </c>
      <c r="AY60" s="34">
        <f t="shared" si="1563"/>
        <v>13126.059767937973</v>
      </c>
      <c r="AZ60" s="34">
        <f t="shared" si="1563"/>
        <v>13126.059767937973</v>
      </c>
      <c r="BA60" s="34">
        <f t="shared" si="1563"/>
        <v>11451.203323493526</v>
      </c>
      <c r="BB60" s="34">
        <f t="shared" si="1563"/>
        <v>12011.322348734237</v>
      </c>
      <c r="BC60" s="34">
        <f t="shared" si="1563"/>
        <v>11208.983759171946</v>
      </c>
      <c r="BD60" s="34">
        <f t="shared" si="1563"/>
        <v>10448.983759171946</v>
      </c>
      <c r="BE60" s="34">
        <f t="shared" si="1563"/>
        <v>12358.983759171946</v>
      </c>
      <c r="BF60" s="34">
        <f t="shared" si="1563"/>
        <v>9851.7937591719474</v>
      </c>
      <c r="BG60" s="34">
        <f t="shared" si="1563"/>
        <v>9724.7937591719474</v>
      </c>
      <c r="BH60" s="34">
        <f t="shared" si="1563"/>
        <v>9075.9937591719554</v>
      </c>
      <c r="BI60" s="34">
        <f t="shared" si="1563"/>
        <v>10085.993759171957</v>
      </c>
      <c r="BJ60" s="34">
        <f t="shared" si="1563"/>
        <v>9005.4474374982819</v>
      </c>
      <c r="BK60" s="34">
        <f t="shared" si="1563"/>
        <v>16314.357437498249</v>
      </c>
      <c r="BL60" s="34">
        <f t="shared" si="1563"/>
        <v>9005.4474374982819</v>
      </c>
      <c r="BM60" s="34">
        <f t="shared" si="1563"/>
        <v>8875.4474374982819</v>
      </c>
      <c r="BN60" s="34">
        <f t="shared" si="1563"/>
        <v>8435.4474374982819</v>
      </c>
      <c r="BO60" s="34">
        <f t="shared" si="1563"/>
        <v>8375.4474374982819</v>
      </c>
      <c r="BP60" s="206">
        <f t="shared" si="1563"/>
        <v>6165.4474374982838</v>
      </c>
      <c r="BQ60" s="34">
        <f t="shared" si="1563"/>
        <v>6025.4474374982838</v>
      </c>
      <c r="BR60" s="34">
        <f t="shared" si="1563"/>
        <v>6165.4474374982838</v>
      </c>
      <c r="BS60" s="34">
        <f t="shared" si="1563"/>
        <v>6154.4474374982838</v>
      </c>
      <c r="BT60" s="34">
        <f t="shared" si="1563"/>
        <v>6205.9674374982842</v>
      </c>
      <c r="BU60" s="206">
        <f t="shared" ref="BU60:EF60" si="1564">BU6</f>
        <v>6215.9674374982842</v>
      </c>
      <c r="BV60" s="34">
        <f t="shared" si="1564"/>
        <v>6344.198140553779</v>
      </c>
      <c r="BW60" s="34">
        <f t="shared" si="1564"/>
        <v>6204.198140553779</v>
      </c>
      <c r="BX60" s="34">
        <f t="shared" si="1564"/>
        <v>6344.198140553779</v>
      </c>
      <c r="BY60" s="34">
        <f t="shared" si="1564"/>
        <v>6204.198140553779</v>
      </c>
      <c r="BZ60" s="34">
        <f t="shared" si="1564"/>
        <v>6130.3933538063284</v>
      </c>
      <c r="CA60" s="34">
        <f t="shared" si="1564"/>
        <v>5990.3933538063284</v>
      </c>
      <c r="CB60" s="34">
        <f t="shared" si="1564"/>
        <v>6130.3933538063284</v>
      </c>
      <c r="CC60" s="34">
        <f t="shared" si="1564"/>
        <v>5990.3933538063284</v>
      </c>
      <c r="CD60" s="34">
        <f t="shared" si="1564"/>
        <v>6130.3933538063284</v>
      </c>
      <c r="CE60" s="34">
        <f t="shared" si="1564"/>
        <v>5990.3933538063284</v>
      </c>
      <c r="CF60" s="34">
        <f t="shared" si="1564"/>
        <v>6041.5933538063282</v>
      </c>
      <c r="CG60" s="34">
        <f t="shared" si="1564"/>
        <v>6051.5933538063282</v>
      </c>
      <c r="CH60" s="34">
        <f t="shared" si="1564"/>
        <v>5918.9084764897616</v>
      </c>
      <c r="CI60" s="34">
        <f t="shared" si="1564"/>
        <v>5778.9084764897616</v>
      </c>
      <c r="CJ60" s="34">
        <f t="shared" si="1564"/>
        <v>5918.9084764897616</v>
      </c>
      <c r="CK60" s="34">
        <f t="shared" si="1564"/>
        <v>5778.9084764897616</v>
      </c>
      <c r="CL60" s="34">
        <f t="shared" si="1564"/>
        <v>5918.9084764897616</v>
      </c>
      <c r="CM60" s="34">
        <f t="shared" si="1564"/>
        <v>5778.9084764897616</v>
      </c>
      <c r="CN60" s="34">
        <f t="shared" si="1564"/>
        <v>5818.9084764897616</v>
      </c>
      <c r="CO60" s="34">
        <f t="shared" si="1564"/>
        <v>5778.9084764897616</v>
      </c>
      <c r="CP60" s="34">
        <f t="shared" si="1564"/>
        <v>5818.9084764897616</v>
      </c>
      <c r="CQ60" s="34">
        <f t="shared" si="1564"/>
        <v>5778.9084764897616</v>
      </c>
      <c r="CR60" s="34">
        <f t="shared" si="1564"/>
        <v>5730.1084764897614</v>
      </c>
      <c r="CS60" s="34">
        <f t="shared" si="1564"/>
        <v>5840.1084764897614</v>
      </c>
      <c r="CT60" s="34">
        <f t="shared" si="1564"/>
        <v>5821.5043318935259</v>
      </c>
      <c r="CU60" s="34">
        <f t="shared" si="1564"/>
        <v>5781.5043318935259</v>
      </c>
      <c r="CV60" s="34">
        <f t="shared" si="1564"/>
        <v>5821.5043318935259</v>
      </c>
      <c r="CW60" s="34">
        <f t="shared" si="1564"/>
        <v>5781.5043318935259</v>
      </c>
      <c r="CX60" s="34">
        <f t="shared" si="1564"/>
        <v>5821.5043318935259</v>
      </c>
      <c r="CY60" s="34">
        <f t="shared" si="1564"/>
        <v>5781.5043318935259</v>
      </c>
      <c r="CZ60" s="34">
        <f t="shared" si="1564"/>
        <v>5821.5043318935259</v>
      </c>
      <c r="DA60" s="34">
        <f t="shared" si="1564"/>
        <v>5781.5043318935259</v>
      </c>
      <c r="DB60" s="34">
        <f t="shared" si="1564"/>
        <v>5821.5043318935259</v>
      </c>
      <c r="DC60" s="34">
        <f t="shared" si="1564"/>
        <v>5781.5043318935259</v>
      </c>
      <c r="DD60" s="34">
        <f t="shared" si="1564"/>
        <v>5732.7043318935266</v>
      </c>
      <c r="DE60" s="34">
        <f t="shared" si="1564"/>
        <v>5842.7043318935266</v>
      </c>
      <c r="DF60" s="34">
        <f t="shared" si="1564"/>
        <v>5870.629535281324</v>
      </c>
      <c r="DG60" s="34">
        <f t="shared" si="1564"/>
        <v>5830.629535281324</v>
      </c>
      <c r="DH60" s="34">
        <f t="shared" si="1564"/>
        <v>5870.629535281324</v>
      </c>
      <c r="DI60" s="34">
        <f t="shared" si="1564"/>
        <v>5830.629535281324</v>
      </c>
      <c r="DJ60" s="34">
        <f t="shared" si="1564"/>
        <v>5870.629535281324</v>
      </c>
      <c r="DK60" s="34">
        <f t="shared" si="1564"/>
        <v>5923.9895352813237</v>
      </c>
      <c r="DL60" s="34">
        <f t="shared" si="1564"/>
        <v>5741.3095352813234</v>
      </c>
      <c r="DM60" s="34">
        <f t="shared" si="1564"/>
        <v>5701.3095352813234</v>
      </c>
      <c r="DN60" s="34">
        <f t="shared" si="1564"/>
        <v>5741.3095352813234</v>
      </c>
      <c r="DO60" s="34">
        <f t="shared" si="1564"/>
        <v>5701.3095352813234</v>
      </c>
      <c r="DP60" s="34">
        <f t="shared" si="1564"/>
        <v>5652.5095352813241</v>
      </c>
      <c r="DQ60" s="34">
        <f t="shared" si="1564"/>
        <v>5985.1895352813235</v>
      </c>
      <c r="DR60" s="34">
        <f t="shared" si="1564"/>
        <v>5797.1028990196</v>
      </c>
      <c r="DS60" s="34">
        <f t="shared" si="1564"/>
        <v>5757.1028990196</v>
      </c>
      <c r="DT60" s="34">
        <f t="shared" si="1564"/>
        <v>5797.1028990196</v>
      </c>
      <c r="DU60" s="34">
        <f t="shared" si="1564"/>
        <v>5757.1028990196</v>
      </c>
      <c r="DV60" s="34">
        <f t="shared" si="1564"/>
        <v>5797.1028990196</v>
      </c>
      <c r="DW60" s="34">
        <f t="shared" si="1564"/>
        <v>5979.7828990196003</v>
      </c>
      <c r="DX60" s="34">
        <f t="shared" si="1564"/>
        <v>5797.1028990196</v>
      </c>
      <c r="DY60" s="34">
        <f t="shared" si="1564"/>
        <v>5757.1028990196</v>
      </c>
      <c r="DZ60" s="34">
        <f t="shared" si="1564"/>
        <v>5797.1028990196</v>
      </c>
      <c r="EA60" s="34">
        <f t="shared" si="1564"/>
        <v>5757.1028990196</v>
      </c>
      <c r="EB60" s="34">
        <f t="shared" si="1564"/>
        <v>5708.3028990196008</v>
      </c>
      <c r="EC60" s="34">
        <f t="shared" si="1564"/>
        <v>6040.9828990196002</v>
      </c>
      <c r="ED60" s="34">
        <f t="shared" si="1564"/>
        <v>5855.6527957032522</v>
      </c>
      <c r="EE60" s="34">
        <f t="shared" si="1564"/>
        <v>5815.6527957032522</v>
      </c>
      <c r="EF60" s="34">
        <f t="shared" si="1564"/>
        <v>5855.6527957032522</v>
      </c>
      <c r="EG60" s="34">
        <f t="shared" ref="EG60:GR60" si="1565">EG6</f>
        <v>5815.6527957032522</v>
      </c>
      <c r="EH60" s="34">
        <f t="shared" si="1565"/>
        <v>5855.6527957032522</v>
      </c>
      <c r="EI60" s="34">
        <f t="shared" si="1565"/>
        <v>6038.3327957032525</v>
      </c>
      <c r="EJ60" s="34">
        <f t="shared" si="1565"/>
        <v>5855.6527957032522</v>
      </c>
      <c r="EK60" s="34">
        <f t="shared" si="1565"/>
        <v>5815.6527957032522</v>
      </c>
      <c r="EL60" s="34">
        <f t="shared" si="1565"/>
        <v>5855.6527957032522</v>
      </c>
      <c r="EM60" s="34">
        <f t="shared" si="1565"/>
        <v>5815.6527957032522</v>
      </c>
      <c r="EN60" s="34">
        <f t="shared" si="1565"/>
        <v>5766.8527957032529</v>
      </c>
      <c r="EO60" s="34">
        <f t="shared" si="1565"/>
        <v>6099.5327957032532</v>
      </c>
      <c r="EP60" s="34">
        <f t="shared" si="1565"/>
        <v>5917.09669401473</v>
      </c>
      <c r="EQ60" s="34">
        <f t="shared" si="1565"/>
        <v>5877.09669401473</v>
      </c>
      <c r="ER60" s="34">
        <f t="shared" si="1565"/>
        <v>5917.09669401473</v>
      </c>
      <c r="ES60" s="34">
        <f t="shared" si="1565"/>
        <v>5877.09669401473</v>
      </c>
      <c r="ET60" s="34">
        <f t="shared" si="1565"/>
        <v>5917.09669401473</v>
      </c>
      <c r="EU60" s="34">
        <f t="shared" si="1565"/>
        <v>6099.7766940147303</v>
      </c>
      <c r="EV60" s="34">
        <f t="shared" si="1565"/>
        <v>5917.09669401473</v>
      </c>
      <c r="EW60" s="34">
        <f t="shared" si="1565"/>
        <v>5877.09669401473</v>
      </c>
      <c r="EX60" s="34">
        <f t="shared" si="1565"/>
        <v>5917.09669401473</v>
      </c>
      <c r="EY60" s="34">
        <f t="shared" si="1565"/>
        <v>5877.09669401473</v>
      </c>
      <c r="EZ60" s="34">
        <f t="shared" si="1565"/>
        <v>5828.2966940147307</v>
      </c>
      <c r="FA60" s="34">
        <f t="shared" si="1565"/>
        <v>6160.9766940147301</v>
      </c>
      <c r="FB60" s="34">
        <f t="shared" si="1565"/>
        <v>5981.5789666296441</v>
      </c>
      <c r="FC60" s="34">
        <f t="shared" si="1565"/>
        <v>5941.5789666296441</v>
      </c>
      <c r="FD60" s="34">
        <f t="shared" si="1565"/>
        <v>5981.5789666296441</v>
      </c>
      <c r="FE60" s="34">
        <f t="shared" si="1565"/>
        <v>4546.1338723975732</v>
      </c>
      <c r="FF60" s="34">
        <f t="shared" si="1565"/>
        <v>4546.1338723975732</v>
      </c>
      <c r="FG60" s="34">
        <f t="shared" si="1565"/>
        <v>4546.1338723975732</v>
      </c>
      <c r="FH60" s="34">
        <f t="shared" si="1565"/>
        <v>4546.1338723975732</v>
      </c>
      <c r="FI60" s="34">
        <f t="shared" si="1565"/>
        <v>4546.1338723975732</v>
      </c>
      <c r="FJ60" s="34">
        <f t="shared" si="1565"/>
        <v>4546.1338723975732</v>
      </c>
      <c r="FK60" s="34">
        <f t="shared" si="1565"/>
        <v>4546.1338723975732</v>
      </c>
      <c r="FL60" s="34">
        <f t="shared" si="1565"/>
        <v>4546.1338723975732</v>
      </c>
      <c r="FM60" s="34">
        <f t="shared" si="1565"/>
        <v>4546.1338723975732</v>
      </c>
      <c r="FN60" s="34">
        <f t="shared" si="1565"/>
        <v>4546.1338723975732</v>
      </c>
      <c r="FO60" s="34">
        <f t="shared" si="1565"/>
        <v>4546.1338723975732</v>
      </c>
      <c r="FP60" s="34">
        <f t="shared" si="1565"/>
        <v>4546.1338723975732</v>
      </c>
      <c r="FQ60" s="34">
        <f t="shared" si="1565"/>
        <v>4546.1338723975732</v>
      </c>
      <c r="FR60" s="34">
        <f t="shared" si="1565"/>
        <v>4546.1338723975732</v>
      </c>
      <c r="FS60" s="34">
        <f t="shared" si="1565"/>
        <v>4546.1338723975732</v>
      </c>
      <c r="FT60" s="34">
        <f t="shared" si="1565"/>
        <v>4546.1338723975732</v>
      </c>
      <c r="FU60" s="34">
        <f t="shared" si="1565"/>
        <v>4546.1338723975732</v>
      </c>
      <c r="FV60" s="34">
        <f t="shared" si="1565"/>
        <v>4546.1338723975732</v>
      </c>
      <c r="FW60" s="34">
        <f t="shared" si="1565"/>
        <v>4546.1338723975732</v>
      </c>
      <c r="FX60" s="34">
        <f t="shared" si="1565"/>
        <v>4546.1338723975732</v>
      </c>
      <c r="FY60" s="34">
        <f t="shared" si="1565"/>
        <v>4546.1338723975732</v>
      </c>
      <c r="FZ60" s="34">
        <f t="shared" si="1565"/>
        <v>4546.1338723975732</v>
      </c>
      <c r="GA60" s="34">
        <f t="shared" si="1565"/>
        <v>4546.1338723975732</v>
      </c>
      <c r="GB60" s="34">
        <f t="shared" si="1565"/>
        <v>4546.1338723975732</v>
      </c>
      <c r="GC60" s="34">
        <f t="shared" si="1565"/>
        <v>4546.1338723975732</v>
      </c>
      <c r="GD60" s="34">
        <f t="shared" si="1565"/>
        <v>4546.1338723975732</v>
      </c>
      <c r="GE60" s="34">
        <f t="shared" si="1565"/>
        <v>4546.1338723975732</v>
      </c>
      <c r="GF60" s="34">
        <f t="shared" si="1565"/>
        <v>4546.1338723975732</v>
      </c>
      <c r="GG60" s="34">
        <f t="shared" si="1565"/>
        <v>4546.1338723975732</v>
      </c>
      <c r="GH60" s="34">
        <f t="shared" si="1565"/>
        <v>4546.1338723975732</v>
      </c>
      <c r="GI60" s="34">
        <f t="shared" si="1565"/>
        <v>4546.1338723975732</v>
      </c>
      <c r="GJ60" s="34">
        <f t="shared" si="1565"/>
        <v>4546.1338723975732</v>
      </c>
      <c r="GK60" s="34">
        <f t="shared" si="1565"/>
        <v>4546.1338723975732</v>
      </c>
      <c r="GL60" s="34">
        <f t="shared" si="1565"/>
        <v>4546.1338723975732</v>
      </c>
      <c r="GM60" s="34">
        <f t="shared" si="1565"/>
        <v>4546.1338723975732</v>
      </c>
      <c r="GN60" s="34">
        <f t="shared" si="1565"/>
        <v>4546.1338723975732</v>
      </c>
      <c r="GO60" s="34">
        <f t="shared" si="1565"/>
        <v>4546.1338723975732</v>
      </c>
      <c r="GP60" s="34">
        <f t="shared" si="1565"/>
        <v>4546.1338723975732</v>
      </c>
      <c r="GQ60" s="34">
        <f t="shared" si="1565"/>
        <v>4546.1338723975732</v>
      </c>
      <c r="GR60" s="34">
        <f t="shared" si="1565"/>
        <v>4546.1338723975732</v>
      </c>
      <c r="GS60" s="34">
        <f t="shared" ref="GS60:JD60" si="1566">GS6</f>
        <v>4546.1338723975732</v>
      </c>
      <c r="GT60" s="34">
        <f t="shared" si="1566"/>
        <v>4546.1338723975732</v>
      </c>
      <c r="GU60" s="34">
        <f t="shared" si="1566"/>
        <v>4546.1338723975732</v>
      </c>
      <c r="GV60" s="34">
        <f t="shared" si="1566"/>
        <v>4546.1338723975732</v>
      </c>
      <c r="GW60" s="34">
        <f t="shared" si="1566"/>
        <v>4546.1338723975732</v>
      </c>
      <c r="GX60" s="34">
        <f t="shared" si="1566"/>
        <v>4546.1338723975732</v>
      </c>
      <c r="GY60" s="34">
        <f t="shared" si="1566"/>
        <v>4546.1338723975732</v>
      </c>
      <c r="GZ60" s="34">
        <f t="shared" si="1566"/>
        <v>4546.1338723975732</v>
      </c>
      <c r="HA60" s="34">
        <f t="shared" si="1566"/>
        <v>4546.1338723975732</v>
      </c>
      <c r="HB60" s="34">
        <f t="shared" si="1566"/>
        <v>4546.1338723975732</v>
      </c>
      <c r="HC60" s="34">
        <f t="shared" si="1566"/>
        <v>4546.1338723975732</v>
      </c>
      <c r="HD60" s="34">
        <f t="shared" si="1566"/>
        <v>4546.1338723975732</v>
      </c>
      <c r="HE60" s="34">
        <f t="shared" si="1566"/>
        <v>4546.1338723975732</v>
      </c>
      <c r="HF60" s="34">
        <f t="shared" si="1566"/>
        <v>4546.1338723975732</v>
      </c>
      <c r="HG60" s="34">
        <f t="shared" si="1566"/>
        <v>4546.1338723975732</v>
      </c>
      <c r="HH60" s="34">
        <f t="shared" si="1566"/>
        <v>4546.1338723975732</v>
      </c>
      <c r="HI60" s="34">
        <f t="shared" si="1566"/>
        <v>4546.1338723975732</v>
      </c>
      <c r="HJ60" s="34">
        <f t="shared" si="1566"/>
        <v>4546.1338723975732</v>
      </c>
      <c r="HK60" s="34">
        <f t="shared" si="1566"/>
        <v>4546.1338723975732</v>
      </c>
      <c r="HL60" s="34">
        <f t="shared" si="1566"/>
        <v>4546.1338723975732</v>
      </c>
      <c r="HM60" s="34">
        <f t="shared" si="1566"/>
        <v>4546.1338723975732</v>
      </c>
      <c r="HN60" s="34">
        <f t="shared" si="1566"/>
        <v>4546.1338723975732</v>
      </c>
      <c r="HO60" s="34">
        <f t="shared" si="1566"/>
        <v>4546.1338723975732</v>
      </c>
      <c r="HP60" s="34">
        <f t="shared" si="1566"/>
        <v>4546.1338723975732</v>
      </c>
      <c r="HQ60" s="34">
        <f t="shared" si="1566"/>
        <v>4546.1338723975732</v>
      </c>
      <c r="HR60" s="34">
        <f t="shared" si="1566"/>
        <v>4546.1338723975732</v>
      </c>
      <c r="HS60" s="34">
        <f t="shared" si="1566"/>
        <v>4546.1338723975732</v>
      </c>
      <c r="HT60" s="34">
        <f t="shared" si="1566"/>
        <v>4546.1338723975732</v>
      </c>
      <c r="HU60" s="34">
        <f t="shared" si="1566"/>
        <v>4546.1338723975732</v>
      </c>
      <c r="HV60" s="34">
        <f t="shared" si="1566"/>
        <v>4546.1338723975732</v>
      </c>
      <c r="HW60" s="34">
        <f t="shared" si="1566"/>
        <v>4546.1338723975732</v>
      </c>
      <c r="HX60" s="34">
        <f t="shared" si="1566"/>
        <v>4546.1338723975732</v>
      </c>
      <c r="HY60" s="34">
        <f t="shared" si="1566"/>
        <v>4546.1338723975732</v>
      </c>
      <c r="HZ60" s="34">
        <f t="shared" si="1566"/>
        <v>4546.1338723975732</v>
      </c>
      <c r="IA60" s="34">
        <f t="shared" si="1566"/>
        <v>4546.1338723975732</v>
      </c>
      <c r="IB60" s="34">
        <f t="shared" si="1566"/>
        <v>4546.1338723975732</v>
      </c>
      <c r="IC60" s="34">
        <f t="shared" si="1566"/>
        <v>4546.1338723975732</v>
      </c>
      <c r="ID60" s="34">
        <f t="shared" si="1566"/>
        <v>4546.1338723975732</v>
      </c>
      <c r="IE60" s="34">
        <f t="shared" si="1566"/>
        <v>4546.1338723975732</v>
      </c>
      <c r="IF60" s="34">
        <f t="shared" si="1566"/>
        <v>4546.1338723975732</v>
      </c>
      <c r="IG60" s="34">
        <f t="shared" si="1566"/>
        <v>4546.1338723975732</v>
      </c>
      <c r="IH60" s="34">
        <f t="shared" si="1566"/>
        <v>4546.1338723975732</v>
      </c>
      <c r="II60" s="34">
        <f t="shared" si="1566"/>
        <v>4546.1338723975732</v>
      </c>
      <c r="IJ60" s="34">
        <f t="shared" si="1566"/>
        <v>4546.1338723975732</v>
      </c>
      <c r="IK60" s="34">
        <f t="shared" si="1566"/>
        <v>4546.1338723975732</v>
      </c>
      <c r="IL60" s="34">
        <f t="shared" si="1566"/>
        <v>4546.1338723975732</v>
      </c>
      <c r="IM60" s="34">
        <f t="shared" si="1566"/>
        <v>4546.1338723975732</v>
      </c>
      <c r="IN60" s="34">
        <f t="shared" si="1566"/>
        <v>4546.1338723975732</v>
      </c>
      <c r="IO60" s="34">
        <f t="shared" si="1566"/>
        <v>4546.1338723975732</v>
      </c>
      <c r="IP60" s="34">
        <f t="shared" si="1566"/>
        <v>4546.1338723975732</v>
      </c>
      <c r="IQ60" s="34">
        <f t="shared" si="1566"/>
        <v>4546.1338723975732</v>
      </c>
      <c r="IR60" s="34">
        <f t="shared" si="1566"/>
        <v>4546.1338723975732</v>
      </c>
      <c r="IS60" s="34">
        <f t="shared" si="1566"/>
        <v>4546.1338723975732</v>
      </c>
      <c r="IT60" s="34">
        <f t="shared" si="1566"/>
        <v>4546.1338723975732</v>
      </c>
      <c r="IU60" s="34">
        <f t="shared" si="1566"/>
        <v>4546.1338723975732</v>
      </c>
      <c r="IV60" s="34">
        <f t="shared" si="1566"/>
        <v>4546.1338723975732</v>
      </c>
      <c r="IW60" s="34">
        <f t="shared" si="1566"/>
        <v>4546.1338723975732</v>
      </c>
      <c r="IX60" s="34">
        <f t="shared" si="1566"/>
        <v>4546.1338723975732</v>
      </c>
      <c r="IY60" s="34">
        <f t="shared" si="1566"/>
        <v>4546.1338723975732</v>
      </c>
      <c r="IZ60" s="34">
        <f t="shared" si="1566"/>
        <v>4546.1338723975732</v>
      </c>
      <c r="JA60" s="34">
        <f t="shared" si="1566"/>
        <v>4546.1338723975732</v>
      </c>
      <c r="JB60" s="34">
        <f t="shared" si="1566"/>
        <v>4546.1338723975732</v>
      </c>
      <c r="JC60" s="34">
        <f t="shared" si="1566"/>
        <v>4546.1338723975732</v>
      </c>
      <c r="JD60" s="34">
        <f t="shared" si="1566"/>
        <v>4546.1338723975732</v>
      </c>
      <c r="JE60" s="34">
        <f t="shared" ref="JE60:KG60" si="1567">JE6</f>
        <v>4546.1338723975732</v>
      </c>
      <c r="JF60" s="34">
        <f t="shared" si="1567"/>
        <v>4546.1338723975732</v>
      </c>
      <c r="JG60" s="34">
        <f t="shared" si="1567"/>
        <v>4546.1338723975732</v>
      </c>
      <c r="JH60" s="34">
        <f t="shared" si="1567"/>
        <v>4546.1338723975732</v>
      </c>
      <c r="JI60" s="34">
        <f t="shared" si="1567"/>
        <v>4546.1338723975732</v>
      </c>
      <c r="JJ60" s="34">
        <f t="shared" si="1567"/>
        <v>4546.1338723975732</v>
      </c>
      <c r="JK60" s="34">
        <f t="shared" si="1567"/>
        <v>4546.1338723975732</v>
      </c>
      <c r="JL60" s="34">
        <f t="shared" si="1567"/>
        <v>4546.1338723975732</v>
      </c>
      <c r="JM60" s="34">
        <f t="shared" si="1567"/>
        <v>4546.1338723975732</v>
      </c>
      <c r="JN60" s="34">
        <f t="shared" si="1567"/>
        <v>4546.1338723975732</v>
      </c>
      <c r="JO60" s="34">
        <f t="shared" si="1567"/>
        <v>4546.1338723975732</v>
      </c>
      <c r="JP60" s="34">
        <f t="shared" si="1567"/>
        <v>4546.1338723975732</v>
      </c>
      <c r="JQ60" s="34">
        <f t="shared" si="1567"/>
        <v>4546.1338723975732</v>
      </c>
      <c r="JR60" s="34">
        <f t="shared" si="1567"/>
        <v>4546.1338723975732</v>
      </c>
      <c r="JS60" s="34">
        <f t="shared" si="1567"/>
        <v>4546.1338723975732</v>
      </c>
      <c r="JT60" s="34">
        <f t="shared" si="1567"/>
        <v>4546.1338723975732</v>
      </c>
      <c r="JU60" s="34">
        <f t="shared" si="1567"/>
        <v>4546.1338723975732</v>
      </c>
      <c r="JV60" s="34">
        <f t="shared" si="1567"/>
        <v>4546.1338723975732</v>
      </c>
      <c r="JW60" s="34">
        <f t="shared" si="1567"/>
        <v>4546.1338723975732</v>
      </c>
      <c r="JX60" s="34">
        <f t="shared" si="1567"/>
        <v>4546.1338723975732</v>
      </c>
      <c r="JY60" s="34">
        <f t="shared" si="1567"/>
        <v>4546.1338723975732</v>
      </c>
      <c r="JZ60" s="34">
        <f t="shared" si="1567"/>
        <v>4546.1338723975732</v>
      </c>
      <c r="KA60" s="34">
        <f t="shared" si="1567"/>
        <v>4546.1338723975732</v>
      </c>
      <c r="KB60" s="34">
        <f t="shared" si="1567"/>
        <v>4546.1338723975732</v>
      </c>
      <c r="KC60" s="34">
        <f t="shared" si="1567"/>
        <v>4546.1338723975732</v>
      </c>
      <c r="KD60" s="34">
        <f t="shared" si="1567"/>
        <v>4546.1338723975732</v>
      </c>
      <c r="KE60" s="34">
        <f t="shared" si="1567"/>
        <v>4546.1338723975732</v>
      </c>
      <c r="KF60" s="34">
        <f t="shared" si="1567"/>
        <v>4546.1338723975732</v>
      </c>
      <c r="KG60" s="35">
        <f t="shared" si="1567"/>
        <v>0</v>
      </c>
    </row>
    <row r="61" spans="1:293" s="1" customFormat="1" ht="16" outlineLevel="1" thickBot="1">
      <c r="B61" s="490"/>
      <c r="C61" s="58" t="s">
        <v>713</v>
      </c>
      <c r="D61" s="45">
        <f t="shared" si="1562"/>
        <v>855936.82395363261</v>
      </c>
      <c r="E61" s="36">
        <f>E60</f>
        <v>4435.7626873633708</v>
      </c>
      <c r="F61" s="37">
        <f>E61+F60</f>
        <v>11163.855374726742</v>
      </c>
      <c r="G61" s="37">
        <f>F61+G60</f>
        <v>18053.61806209011</v>
      </c>
      <c r="H61" s="37">
        <f t="shared" ref="H61:J61" si="1568">G61+H60</f>
        <v>24328.700749453481</v>
      </c>
      <c r="I61" s="37">
        <f t="shared" si="1568"/>
        <v>51569.453436816853</v>
      </c>
      <c r="J61" s="37">
        <f t="shared" si="1568"/>
        <v>62216.686124180225</v>
      </c>
      <c r="K61" s="37">
        <f t="shared" ref="K61:M61" si="1569">J61+K60</f>
        <v>73196.938811543601</v>
      </c>
      <c r="L61" s="37">
        <f t="shared" si="1569"/>
        <v>84982.531498906974</v>
      </c>
      <c r="M61" s="37">
        <f t="shared" si="1569"/>
        <v>95913.924186270349</v>
      </c>
      <c r="N61" s="37">
        <f t="shared" ref="N61:P61" si="1570">M61+N60</f>
        <v>128822.20889069056</v>
      </c>
      <c r="O61" s="37">
        <f t="shared" si="1570"/>
        <v>140656.69469992444</v>
      </c>
      <c r="P61" s="37">
        <f t="shared" si="1570"/>
        <v>151509.15050915832</v>
      </c>
      <c r="Q61" s="37">
        <f t="shared" ref="Q61:S61" si="1571">P61+Q60</f>
        <v>164226.44631839221</v>
      </c>
      <c r="R61" s="37">
        <f t="shared" si="1571"/>
        <v>175479.45212762608</v>
      </c>
      <c r="S61" s="37">
        <f t="shared" si="1571"/>
        <v>187770.74793685996</v>
      </c>
      <c r="T61" s="37">
        <f t="shared" ref="T61:V61" si="1572">S61+T60</f>
        <v>199453.86374609385</v>
      </c>
      <c r="U61" s="37">
        <f t="shared" si="1572"/>
        <v>216324.28955532773</v>
      </c>
      <c r="V61" s="37">
        <f t="shared" si="1572"/>
        <v>242417.88536456166</v>
      </c>
      <c r="W61" s="37">
        <f t="shared" ref="W61:Y61" si="1573">V61+W60</f>
        <v>259502.07117379553</v>
      </c>
      <c r="X61" s="37">
        <f t="shared" si="1573"/>
        <v>275805.64698302938</v>
      </c>
      <c r="Y61" s="37">
        <f t="shared" si="1573"/>
        <v>292765.15279226325</v>
      </c>
      <c r="Z61" s="37">
        <f t="shared" ref="Z61:AB61" si="1574">Y61+Z60</f>
        <v>307688.09753693285</v>
      </c>
      <c r="AA61" s="37">
        <f t="shared" si="1574"/>
        <v>319972.16228160245</v>
      </c>
      <c r="AB61" s="37">
        <f t="shared" si="1574"/>
        <v>333367.38702627207</v>
      </c>
      <c r="AC61" s="37">
        <f t="shared" ref="AC61:AE61" si="1575">AB61+AC60</f>
        <v>348189.10177094169</v>
      </c>
      <c r="AD61" s="37">
        <f t="shared" si="1575"/>
        <v>360644.15651561134</v>
      </c>
      <c r="AE61" s="37">
        <f t="shared" si="1575"/>
        <v>372567.03126028099</v>
      </c>
      <c r="AF61" s="37">
        <f t="shared" ref="AF61:AH61" si="1576">AE61+AF60</f>
        <v>383976.68600495061</v>
      </c>
      <c r="AG61" s="37">
        <f t="shared" si="1576"/>
        <v>395003.07074962021</v>
      </c>
      <c r="AH61" s="37">
        <f t="shared" si="1576"/>
        <v>407267.14549428981</v>
      </c>
      <c r="AI61" s="37">
        <f t="shared" ref="AI61:AK61" si="1577">AH61+AI60</f>
        <v>420205.53023895941</v>
      </c>
      <c r="AJ61" s="37">
        <f t="shared" si="1577"/>
        <v>431640.79498362902</v>
      </c>
      <c r="AK61" s="37">
        <f t="shared" si="1577"/>
        <v>450432.44972829864</v>
      </c>
      <c r="AL61" s="37">
        <f t="shared" ref="AL61:AN61" si="1578">AK61+AL60</f>
        <v>466192.10458747356</v>
      </c>
      <c r="AM61" s="37">
        <f t="shared" si="1578"/>
        <v>481338.11944664852</v>
      </c>
      <c r="AN61" s="37">
        <f t="shared" si="1578"/>
        <v>496561.27430582343</v>
      </c>
      <c r="AO61" s="37">
        <f t="shared" ref="AO61:AQ61" si="1579">AN61+AO60</f>
        <v>516530.46916499839</v>
      </c>
      <c r="AP61" s="37">
        <f t="shared" si="1579"/>
        <v>530503.88402417337</v>
      </c>
      <c r="AQ61" s="37">
        <f t="shared" si="1579"/>
        <v>564742.80888334825</v>
      </c>
      <c r="AR61" s="37">
        <f t="shared" ref="AR61:AT61" si="1580">AQ61+AR60</f>
        <v>576159.64374252316</v>
      </c>
      <c r="AS61" s="37">
        <f t="shared" si="1580"/>
        <v>590291.0186016981</v>
      </c>
      <c r="AT61" s="37">
        <f t="shared" si="1580"/>
        <v>604990.24346087303</v>
      </c>
      <c r="AU61" s="37">
        <f t="shared" ref="AU61:AW61" si="1581">AT61+AU60</f>
        <v>619793.80832004792</v>
      </c>
      <c r="AV61" s="37">
        <f t="shared" si="1581"/>
        <v>636131.46317922289</v>
      </c>
      <c r="AW61" s="37">
        <f t="shared" si="1581"/>
        <v>660328.99803839787</v>
      </c>
      <c r="AX61" s="37">
        <f t="shared" ref="AX61:AZ61" si="1582">AW61+AX60</f>
        <v>673455.05780633586</v>
      </c>
      <c r="AY61" s="37">
        <f t="shared" si="1582"/>
        <v>686581.11757427384</v>
      </c>
      <c r="AZ61" s="37">
        <f t="shared" si="1582"/>
        <v>699707.17734221183</v>
      </c>
      <c r="BA61" s="37">
        <f t="shared" ref="BA61:BC61" si="1583">AZ61+BA60</f>
        <v>711158.38066570531</v>
      </c>
      <c r="BB61" s="37">
        <f t="shared" si="1583"/>
        <v>723169.70301443955</v>
      </c>
      <c r="BC61" s="37">
        <f t="shared" si="1583"/>
        <v>734378.68677361147</v>
      </c>
      <c r="BD61" s="37">
        <f t="shared" ref="BD61:BF61" si="1584">BC61+BD60</f>
        <v>744827.67053278338</v>
      </c>
      <c r="BE61" s="37">
        <f t="shared" si="1584"/>
        <v>757186.65429195529</v>
      </c>
      <c r="BF61" s="37">
        <f t="shared" si="1584"/>
        <v>767038.44805112726</v>
      </c>
      <c r="BG61" s="37">
        <f t="shared" ref="BG61:BI61" si="1585">BF61+BG60</f>
        <v>776763.24181029922</v>
      </c>
      <c r="BH61" s="37">
        <f t="shared" si="1585"/>
        <v>785839.23556947114</v>
      </c>
      <c r="BI61" s="37">
        <f t="shared" si="1585"/>
        <v>795925.22932864306</v>
      </c>
      <c r="BJ61" s="37">
        <f t="shared" ref="BJ61:BL61" si="1586">BI61+BJ60</f>
        <v>804930.67676614132</v>
      </c>
      <c r="BK61" s="37">
        <f t="shared" si="1586"/>
        <v>821245.0342036396</v>
      </c>
      <c r="BL61" s="37">
        <f t="shared" si="1586"/>
        <v>830250.48164113786</v>
      </c>
      <c r="BM61" s="37">
        <f t="shared" ref="BM61:BO61" si="1587">BL61+BM60</f>
        <v>839125.92907863611</v>
      </c>
      <c r="BN61" s="37">
        <f t="shared" si="1587"/>
        <v>847561.37651613436</v>
      </c>
      <c r="BO61" s="37">
        <f t="shared" si="1587"/>
        <v>855936.82395363261</v>
      </c>
      <c r="BP61" s="207">
        <f t="shared" ref="BP61:BR61" si="1588">BO61+BP60</f>
        <v>862102.27139113087</v>
      </c>
      <c r="BQ61" s="37">
        <f t="shared" si="1588"/>
        <v>868127.71882862912</v>
      </c>
      <c r="BR61" s="37">
        <f t="shared" si="1588"/>
        <v>874293.16626612737</v>
      </c>
      <c r="BS61" s="37">
        <f t="shared" ref="BS61:BU61" si="1589">BR61+BS60</f>
        <v>880447.61370362563</v>
      </c>
      <c r="BT61" s="37">
        <f t="shared" si="1589"/>
        <v>886653.5811411239</v>
      </c>
      <c r="BU61" s="207">
        <f t="shared" si="1589"/>
        <v>892869.54857862217</v>
      </c>
      <c r="BV61" s="37">
        <f t="shared" ref="BV61:BX61" si="1590">BU61+BV60</f>
        <v>899213.74671917595</v>
      </c>
      <c r="BW61" s="37">
        <f t="shared" si="1590"/>
        <v>905417.94485972973</v>
      </c>
      <c r="BX61" s="37">
        <f t="shared" si="1590"/>
        <v>911762.14300028351</v>
      </c>
      <c r="BY61" s="37">
        <f t="shared" ref="BY61:CA61" si="1591">BX61+BY60</f>
        <v>917966.34114083729</v>
      </c>
      <c r="BZ61" s="37">
        <f t="shared" si="1591"/>
        <v>924096.73449464364</v>
      </c>
      <c r="CA61" s="37">
        <f t="shared" si="1591"/>
        <v>930087.12784844998</v>
      </c>
      <c r="CB61" s="37">
        <f t="shared" ref="CB61:CD61" si="1592">CA61+CB60</f>
        <v>936217.52120225632</v>
      </c>
      <c r="CC61" s="37">
        <f t="shared" si="1592"/>
        <v>942207.91455606266</v>
      </c>
      <c r="CD61" s="37">
        <f t="shared" si="1592"/>
        <v>948338.30790986901</v>
      </c>
      <c r="CE61" s="37">
        <f t="shared" ref="CE61:CG61" si="1593">CD61+CE60</f>
        <v>954328.70126367535</v>
      </c>
      <c r="CF61" s="37">
        <f t="shared" si="1593"/>
        <v>960370.29461748165</v>
      </c>
      <c r="CG61" s="37">
        <f t="shared" si="1593"/>
        <v>966421.88797128794</v>
      </c>
      <c r="CH61" s="37">
        <f t="shared" ref="CH61:CJ61" si="1594">CG61+CH60</f>
        <v>972340.79644777765</v>
      </c>
      <c r="CI61" s="37">
        <f t="shared" si="1594"/>
        <v>978119.70492426737</v>
      </c>
      <c r="CJ61" s="37">
        <f t="shared" si="1594"/>
        <v>984038.61340075708</v>
      </c>
      <c r="CK61" s="37">
        <f t="shared" ref="CK61:CM61" si="1595">CJ61+CK60</f>
        <v>989817.52187724679</v>
      </c>
      <c r="CL61" s="37">
        <f t="shared" si="1595"/>
        <v>995736.4303537365</v>
      </c>
      <c r="CM61" s="37">
        <f t="shared" si="1595"/>
        <v>1001515.3388302262</v>
      </c>
      <c r="CN61" s="37">
        <f t="shared" ref="CN61:CP61" si="1596">CM61+CN60</f>
        <v>1007334.2473067159</v>
      </c>
      <c r="CO61" s="37">
        <f t="shared" si="1596"/>
        <v>1013113.1557832056</v>
      </c>
      <c r="CP61" s="37">
        <f t="shared" si="1596"/>
        <v>1018932.0642596954</v>
      </c>
      <c r="CQ61" s="37">
        <f t="shared" ref="CQ61:CS61" si="1597">CP61+CQ60</f>
        <v>1024710.9727361851</v>
      </c>
      <c r="CR61" s="37">
        <f t="shared" si="1597"/>
        <v>1030441.0812126748</v>
      </c>
      <c r="CS61" s="37">
        <f t="shared" si="1597"/>
        <v>1036281.1896891646</v>
      </c>
      <c r="CT61" s="37">
        <f t="shared" ref="CT61:CV61" si="1598">CS61+CT60</f>
        <v>1042102.6940210582</v>
      </c>
      <c r="CU61" s="37">
        <f t="shared" si="1598"/>
        <v>1047884.1983529517</v>
      </c>
      <c r="CV61" s="37">
        <f t="shared" si="1598"/>
        <v>1053705.7026848453</v>
      </c>
      <c r="CW61" s="37">
        <f t="shared" ref="CW61:CY61" si="1599">CV61+CW60</f>
        <v>1059487.2070167388</v>
      </c>
      <c r="CX61" s="37">
        <f t="shared" si="1599"/>
        <v>1065308.7113486324</v>
      </c>
      <c r="CY61" s="37">
        <f t="shared" si="1599"/>
        <v>1071090.2156805259</v>
      </c>
      <c r="CZ61" s="37">
        <f t="shared" ref="CZ61:DB61" si="1600">CY61+CZ60</f>
        <v>1076911.7200124194</v>
      </c>
      <c r="DA61" s="37">
        <f t="shared" si="1600"/>
        <v>1082693.2243443129</v>
      </c>
      <c r="DB61" s="37">
        <f t="shared" si="1600"/>
        <v>1088514.7286762064</v>
      </c>
      <c r="DC61" s="37">
        <f t="shared" ref="DC61:DE61" si="1601">DB61+DC60</f>
        <v>1094296.2330081</v>
      </c>
      <c r="DD61" s="37">
        <f t="shared" si="1601"/>
        <v>1100028.9373399934</v>
      </c>
      <c r="DE61" s="37">
        <f t="shared" si="1601"/>
        <v>1105871.6416718869</v>
      </c>
      <c r="DF61" s="37">
        <f t="shared" ref="DF61:DH61" si="1602">DE61+DF60</f>
        <v>1111742.2712071682</v>
      </c>
      <c r="DG61" s="37">
        <f t="shared" si="1602"/>
        <v>1117572.9007424496</v>
      </c>
      <c r="DH61" s="37">
        <f t="shared" si="1602"/>
        <v>1123443.5302777309</v>
      </c>
      <c r="DI61" s="37">
        <f t="shared" ref="DI61:DK61" si="1603">DH61+DI60</f>
        <v>1129274.1598130122</v>
      </c>
      <c r="DJ61" s="37">
        <f t="shared" si="1603"/>
        <v>1135144.7893482936</v>
      </c>
      <c r="DK61" s="37">
        <f t="shared" si="1603"/>
        <v>1141068.778883575</v>
      </c>
      <c r="DL61" s="37">
        <f t="shared" ref="DL61:DN61" si="1604">DK61+DL60</f>
        <v>1146810.0884188563</v>
      </c>
      <c r="DM61" s="37">
        <f t="shared" si="1604"/>
        <v>1152511.3979541375</v>
      </c>
      <c r="DN61" s="37">
        <f t="shared" si="1604"/>
        <v>1158252.7074894188</v>
      </c>
      <c r="DO61" s="37">
        <f t="shared" ref="DO61:DQ61" si="1605">DN61+DO60</f>
        <v>1163954.0170247001</v>
      </c>
      <c r="DP61" s="37">
        <f t="shared" si="1605"/>
        <v>1169606.5265599813</v>
      </c>
      <c r="DQ61" s="37">
        <f t="shared" si="1605"/>
        <v>1175591.7160952627</v>
      </c>
      <c r="DR61" s="37">
        <f t="shared" ref="DR61:DT61" si="1606">DQ61+DR60</f>
        <v>1181388.8189942823</v>
      </c>
      <c r="DS61" s="37">
        <f t="shared" si="1606"/>
        <v>1187145.9218933019</v>
      </c>
      <c r="DT61" s="37">
        <f t="shared" si="1606"/>
        <v>1192943.0247923215</v>
      </c>
      <c r="DU61" s="37">
        <f t="shared" ref="DU61:DW61" si="1607">DT61+DU60</f>
        <v>1198700.1276913411</v>
      </c>
      <c r="DV61" s="37">
        <f t="shared" si="1607"/>
        <v>1204497.2305903607</v>
      </c>
      <c r="DW61" s="37">
        <f t="shared" si="1607"/>
        <v>1210477.0134893802</v>
      </c>
      <c r="DX61" s="37">
        <f t="shared" ref="DX61:DZ61" si="1608">DW61+DX60</f>
        <v>1216274.1163883999</v>
      </c>
      <c r="DY61" s="37">
        <f t="shared" si="1608"/>
        <v>1222031.2192874195</v>
      </c>
      <c r="DZ61" s="37">
        <f t="shared" si="1608"/>
        <v>1227828.3221864391</v>
      </c>
      <c r="EA61" s="37">
        <f t="shared" ref="EA61:EC61" si="1609">DZ61+EA60</f>
        <v>1233585.4250854587</v>
      </c>
      <c r="EB61" s="37">
        <f t="shared" si="1609"/>
        <v>1239293.7279844782</v>
      </c>
      <c r="EC61" s="37">
        <f t="shared" si="1609"/>
        <v>1245334.7108834977</v>
      </c>
      <c r="ED61" s="37">
        <f t="shared" ref="ED61:EF61" si="1610">EC61+ED60</f>
        <v>1251190.3636792009</v>
      </c>
      <c r="EE61" s="37">
        <f t="shared" si="1610"/>
        <v>1257006.016474904</v>
      </c>
      <c r="EF61" s="37">
        <f t="shared" si="1610"/>
        <v>1262861.6692706072</v>
      </c>
      <c r="EG61" s="37">
        <f t="shared" ref="EG61:EI61" si="1611">EF61+EG60</f>
        <v>1268677.3220663103</v>
      </c>
      <c r="EH61" s="37">
        <f t="shared" si="1611"/>
        <v>1274532.9748620135</v>
      </c>
      <c r="EI61" s="37">
        <f t="shared" si="1611"/>
        <v>1280571.3076577168</v>
      </c>
      <c r="EJ61" s="37">
        <f t="shared" ref="EJ61:EL61" si="1612">EI61+EJ60</f>
        <v>1286426.9604534199</v>
      </c>
      <c r="EK61" s="37">
        <f t="shared" si="1612"/>
        <v>1292242.6132491231</v>
      </c>
      <c r="EL61" s="37">
        <f t="shared" si="1612"/>
        <v>1298098.2660448262</v>
      </c>
      <c r="EM61" s="37">
        <f t="shared" ref="EM61:EO61" si="1613">EL61+EM60</f>
        <v>1303913.9188405294</v>
      </c>
      <c r="EN61" s="37">
        <f t="shared" si="1613"/>
        <v>1309680.7716362327</v>
      </c>
      <c r="EO61" s="37">
        <f t="shared" si="1613"/>
        <v>1315780.304431936</v>
      </c>
      <c r="EP61" s="37">
        <f t="shared" ref="EP61:ER61" si="1614">EO61+EP60</f>
        <v>1321697.4011259507</v>
      </c>
      <c r="EQ61" s="37">
        <f t="shared" si="1614"/>
        <v>1327574.4978199655</v>
      </c>
      <c r="ER61" s="37">
        <f t="shared" si="1614"/>
        <v>1333491.5945139802</v>
      </c>
      <c r="ES61" s="37">
        <f t="shared" ref="ES61:EU61" si="1615">ER61+ES60</f>
        <v>1339368.6912079949</v>
      </c>
      <c r="ET61" s="37">
        <f t="shared" si="1615"/>
        <v>1345285.7879020097</v>
      </c>
      <c r="EU61" s="37">
        <f t="shared" si="1615"/>
        <v>1351385.5645960243</v>
      </c>
      <c r="EV61" s="37">
        <f t="shared" ref="EV61:EX61" si="1616">EU61+EV60</f>
        <v>1357302.6612900391</v>
      </c>
      <c r="EW61" s="37">
        <f t="shared" si="1616"/>
        <v>1363179.7579840538</v>
      </c>
      <c r="EX61" s="37">
        <f t="shared" si="1616"/>
        <v>1369096.8546780685</v>
      </c>
      <c r="EY61" s="37">
        <f t="shared" ref="EY61:FA61" si="1617">EX61+EY60</f>
        <v>1374973.9513720833</v>
      </c>
      <c r="EZ61" s="37">
        <f t="shared" si="1617"/>
        <v>1380802.248066098</v>
      </c>
      <c r="FA61" s="37">
        <f t="shared" si="1617"/>
        <v>1386963.2247601126</v>
      </c>
      <c r="FB61" s="37">
        <f t="shared" ref="FB61:FD61" si="1618">FA61+FB60</f>
        <v>1392944.8037267423</v>
      </c>
      <c r="FC61" s="37">
        <f t="shared" si="1618"/>
        <v>1398886.382693372</v>
      </c>
      <c r="FD61" s="37">
        <f t="shared" si="1618"/>
        <v>1404867.9616600017</v>
      </c>
      <c r="FE61" s="37">
        <f t="shared" ref="FE61:FG61" si="1619">FD61+FE60</f>
        <v>1409414.0955323991</v>
      </c>
      <c r="FF61" s="37">
        <f t="shared" si="1619"/>
        <v>1413960.2294047966</v>
      </c>
      <c r="FG61" s="37">
        <f t="shared" si="1619"/>
        <v>1418506.3632771941</v>
      </c>
      <c r="FH61" s="37">
        <f t="shared" ref="FH61:FJ61" si="1620">FG61+FH60</f>
        <v>1423052.4971495916</v>
      </c>
      <c r="FI61" s="37">
        <f t="shared" si="1620"/>
        <v>1427598.631021989</v>
      </c>
      <c r="FJ61" s="37">
        <f t="shared" si="1620"/>
        <v>1432144.7648943865</v>
      </c>
      <c r="FK61" s="37">
        <f t="shared" ref="FK61:FM61" si="1621">FJ61+FK60</f>
        <v>1436690.898766784</v>
      </c>
      <c r="FL61" s="37">
        <f t="shared" si="1621"/>
        <v>1441237.0326391815</v>
      </c>
      <c r="FM61" s="37">
        <f t="shared" si="1621"/>
        <v>1445783.166511579</v>
      </c>
      <c r="FN61" s="37">
        <f t="shared" ref="FN61:FP61" si="1622">FM61+FN60</f>
        <v>1450329.3003839764</v>
      </c>
      <c r="FO61" s="37">
        <f t="shared" si="1622"/>
        <v>1454875.4342563739</v>
      </c>
      <c r="FP61" s="37">
        <f t="shared" si="1622"/>
        <v>1459421.5681287714</v>
      </c>
      <c r="FQ61" s="37">
        <f t="shared" ref="FQ61:FS61" si="1623">FP61+FQ60</f>
        <v>1463967.7020011689</v>
      </c>
      <c r="FR61" s="37">
        <f t="shared" si="1623"/>
        <v>1468513.8358735663</v>
      </c>
      <c r="FS61" s="37">
        <f t="shared" si="1623"/>
        <v>1473059.9697459638</v>
      </c>
      <c r="FT61" s="37">
        <f t="shared" ref="FT61:FV61" si="1624">FS61+FT60</f>
        <v>1477606.1036183613</v>
      </c>
      <c r="FU61" s="37">
        <f t="shared" si="1624"/>
        <v>1482152.2374907588</v>
      </c>
      <c r="FV61" s="37">
        <f t="shared" si="1624"/>
        <v>1486698.3713631562</v>
      </c>
      <c r="FW61" s="37">
        <f t="shared" ref="FW61:FY61" si="1625">FV61+FW60</f>
        <v>1491244.5052355537</v>
      </c>
      <c r="FX61" s="37">
        <f t="shared" si="1625"/>
        <v>1495790.6391079512</v>
      </c>
      <c r="FY61" s="37">
        <f t="shared" si="1625"/>
        <v>1500336.7729803487</v>
      </c>
      <c r="FZ61" s="37">
        <f t="shared" ref="FZ61:GB61" si="1626">FY61+FZ60</f>
        <v>1504882.9068527461</v>
      </c>
      <c r="GA61" s="37">
        <f t="shared" si="1626"/>
        <v>1509429.0407251436</v>
      </c>
      <c r="GB61" s="37">
        <f t="shared" si="1626"/>
        <v>1513975.1745975411</v>
      </c>
      <c r="GC61" s="37">
        <f t="shared" ref="GC61:GE61" si="1627">GB61+GC60</f>
        <v>1518521.3084699386</v>
      </c>
      <c r="GD61" s="37">
        <f t="shared" si="1627"/>
        <v>1523067.4423423361</v>
      </c>
      <c r="GE61" s="37">
        <f t="shared" si="1627"/>
        <v>1527613.5762147335</v>
      </c>
      <c r="GF61" s="37">
        <f t="shared" ref="GF61:GH61" si="1628">GE61+GF60</f>
        <v>1532159.710087131</v>
      </c>
      <c r="GG61" s="37">
        <f t="shared" si="1628"/>
        <v>1536705.8439595285</v>
      </c>
      <c r="GH61" s="37">
        <f t="shared" si="1628"/>
        <v>1541251.977831926</v>
      </c>
      <c r="GI61" s="37">
        <f t="shared" ref="GI61:GK61" si="1629">GH61+GI60</f>
        <v>1545798.1117043234</v>
      </c>
      <c r="GJ61" s="37">
        <f t="shared" si="1629"/>
        <v>1550344.2455767209</v>
      </c>
      <c r="GK61" s="37">
        <f t="shared" si="1629"/>
        <v>1554890.3794491184</v>
      </c>
      <c r="GL61" s="37">
        <f t="shared" ref="GL61:GN61" si="1630">GK61+GL60</f>
        <v>1559436.5133215159</v>
      </c>
      <c r="GM61" s="37">
        <f t="shared" si="1630"/>
        <v>1563982.6471939133</v>
      </c>
      <c r="GN61" s="37">
        <f t="shared" si="1630"/>
        <v>1568528.7810663108</v>
      </c>
      <c r="GO61" s="37">
        <f t="shared" ref="GO61:GQ61" si="1631">GN61+GO60</f>
        <v>1573074.9149387083</v>
      </c>
      <c r="GP61" s="37">
        <f t="shared" si="1631"/>
        <v>1577621.0488111058</v>
      </c>
      <c r="GQ61" s="37">
        <f t="shared" si="1631"/>
        <v>1582167.1826835033</v>
      </c>
      <c r="GR61" s="37">
        <f t="shared" ref="GR61:GT61" si="1632">GQ61+GR60</f>
        <v>1586713.3165559007</v>
      </c>
      <c r="GS61" s="37">
        <f t="shared" si="1632"/>
        <v>1591259.4504282982</v>
      </c>
      <c r="GT61" s="37">
        <f t="shared" si="1632"/>
        <v>1595805.5843006957</v>
      </c>
      <c r="GU61" s="37">
        <f t="shared" ref="GU61:GW61" si="1633">GT61+GU60</f>
        <v>1600351.7181730932</v>
      </c>
      <c r="GV61" s="37">
        <f t="shared" si="1633"/>
        <v>1604897.8520454906</v>
      </c>
      <c r="GW61" s="37">
        <f t="shared" si="1633"/>
        <v>1609443.9859178881</v>
      </c>
      <c r="GX61" s="37">
        <f t="shared" ref="GX61:GZ61" si="1634">GW61+GX60</f>
        <v>1613990.1197902856</v>
      </c>
      <c r="GY61" s="37">
        <f t="shared" si="1634"/>
        <v>1618536.2536626831</v>
      </c>
      <c r="GZ61" s="37">
        <f t="shared" si="1634"/>
        <v>1623082.3875350805</v>
      </c>
      <c r="HA61" s="37">
        <f t="shared" ref="HA61:HC61" si="1635">GZ61+HA60</f>
        <v>1627628.521407478</v>
      </c>
      <c r="HB61" s="37">
        <f t="shared" si="1635"/>
        <v>1632174.6552798755</v>
      </c>
      <c r="HC61" s="37">
        <f t="shared" si="1635"/>
        <v>1636720.789152273</v>
      </c>
      <c r="HD61" s="37">
        <f t="shared" ref="HD61:HF61" si="1636">HC61+HD60</f>
        <v>1641266.9230246705</v>
      </c>
      <c r="HE61" s="37">
        <f t="shared" si="1636"/>
        <v>1645813.0568970679</v>
      </c>
      <c r="HF61" s="37">
        <f t="shared" si="1636"/>
        <v>1650359.1907694654</v>
      </c>
      <c r="HG61" s="37">
        <f t="shared" ref="HG61:HI61" si="1637">HF61+HG60</f>
        <v>1654905.3246418629</v>
      </c>
      <c r="HH61" s="37">
        <f t="shared" si="1637"/>
        <v>1659451.4585142604</v>
      </c>
      <c r="HI61" s="37">
        <f t="shared" si="1637"/>
        <v>1663997.5923866578</v>
      </c>
      <c r="HJ61" s="37">
        <f t="shared" ref="HJ61:HL61" si="1638">HI61+HJ60</f>
        <v>1668543.7262590553</v>
      </c>
      <c r="HK61" s="37">
        <f t="shared" si="1638"/>
        <v>1673089.8601314528</v>
      </c>
      <c r="HL61" s="37">
        <f t="shared" si="1638"/>
        <v>1677635.9940038503</v>
      </c>
      <c r="HM61" s="37">
        <f t="shared" ref="HM61:HO61" si="1639">HL61+HM60</f>
        <v>1682182.1278762477</v>
      </c>
      <c r="HN61" s="37">
        <f t="shared" si="1639"/>
        <v>1686728.2617486452</v>
      </c>
      <c r="HO61" s="37">
        <f t="shared" si="1639"/>
        <v>1691274.3956210427</v>
      </c>
      <c r="HP61" s="37">
        <f t="shared" ref="HP61:HR61" si="1640">HO61+HP60</f>
        <v>1695820.5294934402</v>
      </c>
      <c r="HQ61" s="37">
        <f t="shared" si="1640"/>
        <v>1700366.6633658377</v>
      </c>
      <c r="HR61" s="37">
        <f t="shared" si="1640"/>
        <v>1704912.7972382351</v>
      </c>
      <c r="HS61" s="37">
        <f t="shared" ref="HS61:HU61" si="1641">HR61+HS60</f>
        <v>1709458.9311106326</v>
      </c>
      <c r="HT61" s="37">
        <f t="shared" si="1641"/>
        <v>1714005.0649830301</v>
      </c>
      <c r="HU61" s="37">
        <f t="shared" si="1641"/>
        <v>1718551.1988554276</v>
      </c>
      <c r="HV61" s="37">
        <f t="shared" ref="HV61:HX61" si="1642">HU61+HV60</f>
        <v>1723097.332727825</v>
      </c>
      <c r="HW61" s="37">
        <f t="shared" si="1642"/>
        <v>1727643.4666002225</v>
      </c>
      <c r="HX61" s="37">
        <f t="shared" si="1642"/>
        <v>1732189.60047262</v>
      </c>
      <c r="HY61" s="37">
        <f t="shared" ref="HY61:IA61" si="1643">HX61+HY60</f>
        <v>1736735.7343450175</v>
      </c>
      <c r="HZ61" s="37">
        <f t="shared" si="1643"/>
        <v>1741281.8682174149</v>
      </c>
      <c r="IA61" s="37">
        <f t="shared" si="1643"/>
        <v>1745828.0020898124</v>
      </c>
      <c r="IB61" s="37">
        <f t="shared" ref="IB61:ID61" si="1644">IA61+IB60</f>
        <v>1750374.1359622099</v>
      </c>
      <c r="IC61" s="37">
        <f t="shared" si="1644"/>
        <v>1754920.2698346074</v>
      </c>
      <c r="ID61" s="37">
        <f t="shared" si="1644"/>
        <v>1759466.4037070049</v>
      </c>
      <c r="IE61" s="37">
        <f t="shared" ref="IE61:IG61" si="1645">ID61+IE60</f>
        <v>1764012.5375794023</v>
      </c>
      <c r="IF61" s="37">
        <f t="shared" si="1645"/>
        <v>1768558.6714517998</v>
      </c>
      <c r="IG61" s="37">
        <f t="shared" si="1645"/>
        <v>1773104.8053241973</v>
      </c>
      <c r="IH61" s="37">
        <f t="shared" ref="IH61:IJ61" si="1646">IG61+IH60</f>
        <v>1777650.9391965948</v>
      </c>
      <c r="II61" s="37">
        <f t="shared" si="1646"/>
        <v>1782197.0730689922</v>
      </c>
      <c r="IJ61" s="37">
        <f t="shared" si="1646"/>
        <v>1786743.2069413897</v>
      </c>
      <c r="IK61" s="37">
        <f t="shared" ref="IK61:IM61" si="1647">IJ61+IK60</f>
        <v>1791289.3408137872</v>
      </c>
      <c r="IL61" s="37">
        <f t="shared" si="1647"/>
        <v>1795835.4746861847</v>
      </c>
      <c r="IM61" s="37">
        <f t="shared" si="1647"/>
        <v>1800381.6085585821</v>
      </c>
      <c r="IN61" s="37">
        <f t="shared" ref="IN61:IP61" si="1648">IM61+IN60</f>
        <v>1804927.7424309796</v>
      </c>
      <c r="IO61" s="37">
        <f t="shared" si="1648"/>
        <v>1809473.8763033771</v>
      </c>
      <c r="IP61" s="37">
        <f t="shared" si="1648"/>
        <v>1814020.0101757746</v>
      </c>
      <c r="IQ61" s="37">
        <f t="shared" ref="IQ61:IS61" si="1649">IP61+IQ60</f>
        <v>1818566.144048172</v>
      </c>
      <c r="IR61" s="37">
        <f t="shared" si="1649"/>
        <v>1823112.2779205695</v>
      </c>
      <c r="IS61" s="37">
        <f t="shared" si="1649"/>
        <v>1827658.411792967</v>
      </c>
      <c r="IT61" s="37">
        <f t="shared" ref="IT61:IV61" si="1650">IS61+IT60</f>
        <v>1832204.5456653645</v>
      </c>
      <c r="IU61" s="37">
        <f t="shared" si="1650"/>
        <v>1836750.679537762</v>
      </c>
      <c r="IV61" s="37">
        <f t="shared" si="1650"/>
        <v>1841296.8134101594</v>
      </c>
      <c r="IW61" s="37">
        <f t="shared" ref="IW61:IY61" si="1651">IV61+IW60</f>
        <v>1845842.9472825569</v>
      </c>
      <c r="IX61" s="37">
        <f t="shared" si="1651"/>
        <v>1850389.0811549544</v>
      </c>
      <c r="IY61" s="37">
        <f t="shared" si="1651"/>
        <v>1854935.2150273519</v>
      </c>
      <c r="IZ61" s="37">
        <f t="shared" ref="IZ61:JB61" si="1652">IY61+IZ60</f>
        <v>1859481.3488997493</v>
      </c>
      <c r="JA61" s="37">
        <f t="shared" si="1652"/>
        <v>1864027.4827721468</v>
      </c>
      <c r="JB61" s="37">
        <f t="shared" si="1652"/>
        <v>1868573.6166445443</v>
      </c>
      <c r="JC61" s="37">
        <f t="shared" ref="JC61:JE61" si="1653">JB61+JC60</f>
        <v>1873119.7505169418</v>
      </c>
      <c r="JD61" s="37">
        <f t="shared" si="1653"/>
        <v>1877665.8843893392</v>
      </c>
      <c r="JE61" s="37">
        <f t="shared" si="1653"/>
        <v>1882212.0182617367</v>
      </c>
      <c r="JF61" s="37">
        <f t="shared" ref="JF61:JH61" si="1654">JE61+JF60</f>
        <v>1886758.1521341342</v>
      </c>
      <c r="JG61" s="37">
        <f t="shared" si="1654"/>
        <v>1891304.2860065317</v>
      </c>
      <c r="JH61" s="37">
        <f t="shared" si="1654"/>
        <v>1895850.4198789292</v>
      </c>
      <c r="JI61" s="37">
        <f t="shared" ref="JI61:JK61" si="1655">JH61+JI60</f>
        <v>1900396.5537513266</v>
      </c>
      <c r="JJ61" s="37">
        <f t="shared" si="1655"/>
        <v>1904942.6876237241</v>
      </c>
      <c r="JK61" s="37">
        <f t="shared" si="1655"/>
        <v>1909488.8214961216</v>
      </c>
      <c r="JL61" s="37">
        <f t="shared" ref="JL61:JN61" si="1656">JK61+JL60</f>
        <v>1914034.9553685191</v>
      </c>
      <c r="JM61" s="37">
        <f t="shared" si="1656"/>
        <v>1918581.0892409165</v>
      </c>
      <c r="JN61" s="37">
        <f t="shared" si="1656"/>
        <v>1923127.223113314</v>
      </c>
      <c r="JO61" s="37">
        <f t="shared" ref="JO61:JQ61" si="1657">JN61+JO60</f>
        <v>1927673.3569857115</v>
      </c>
      <c r="JP61" s="37">
        <f t="shared" si="1657"/>
        <v>1932219.490858109</v>
      </c>
      <c r="JQ61" s="37">
        <f t="shared" si="1657"/>
        <v>1936765.6247305064</v>
      </c>
      <c r="JR61" s="37">
        <f t="shared" ref="JR61:JT61" si="1658">JQ61+JR60</f>
        <v>1941311.7586029039</v>
      </c>
      <c r="JS61" s="37">
        <f t="shared" si="1658"/>
        <v>1945857.8924753014</v>
      </c>
      <c r="JT61" s="37">
        <f t="shared" si="1658"/>
        <v>1950404.0263476989</v>
      </c>
      <c r="JU61" s="37">
        <f t="shared" ref="JU61:JW61" si="1659">JT61+JU60</f>
        <v>1954950.1602200964</v>
      </c>
      <c r="JV61" s="37">
        <f t="shared" si="1659"/>
        <v>1959496.2940924938</v>
      </c>
      <c r="JW61" s="37">
        <f t="shared" si="1659"/>
        <v>1964042.4279648913</v>
      </c>
      <c r="JX61" s="37">
        <f t="shared" ref="JX61:JZ61" si="1660">JW61+JX60</f>
        <v>1968588.5618372888</v>
      </c>
      <c r="JY61" s="37">
        <f t="shared" si="1660"/>
        <v>1973134.6957096863</v>
      </c>
      <c r="JZ61" s="37">
        <f t="shared" si="1660"/>
        <v>1977680.8295820837</v>
      </c>
      <c r="KA61" s="37">
        <f t="shared" ref="KA61:KC61" si="1661">JZ61+KA60</f>
        <v>1982226.9634544812</v>
      </c>
      <c r="KB61" s="37">
        <f t="shared" si="1661"/>
        <v>1986773.0973268787</v>
      </c>
      <c r="KC61" s="37">
        <f t="shared" si="1661"/>
        <v>1991319.2311992762</v>
      </c>
      <c r="KD61" s="37">
        <f t="shared" ref="KD61:KF61" si="1662">KC61+KD60</f>
        <v>1995865.3650716736</v>
      </c>
      <c r="KE61" s="37">
        <f t="shared" si="1662"/>
        <v>2000411.4989440711</v>
      </c>
      <c r="KF61" s="37">
        <f t="shared" si="1662"/>
        <v>2004957.6328164686</v>
      </c>
      <c r="KG61" s="38">
        <f t="shared" ref="KG61" si="1663">KF61+KG60</f>
        <v>2004957.6328164686</v>
      </c>
    </row>
    <row r="62" spans="1:293" s="1" customFormat="1" outlineLevel="1">
      <c r="B62" s="491" t="s">
        <v>148</v>
      </c>
      <c r="C62" s="59" t="s">
        <v>712</v>
      </c>
      <c r="D62" s="48">
        <f t="shared" si="1562"/>
        <v>7161.9218000000001</v>
      </c>
      <c r="E62" s="33">
        <f>E14</f>
        <v>760</v>
      </c>
      <c r="F62" s="34">
        <f>F14</f>
        <v>5027</v>
      </c>
      <c r="G62" s="34">
        <f>G14</f>
        <v>4700</v>
      </c>
      <c r="H62" s="34">
        <f>H14</f>
        <v>3416</v>
      </c>
      <c r="I62" s="34">
        <f t="shared" ref="I62:BT62" si="1664">I14</f>
        <v>15672</v>
      </c>
      <c r="J62" s="34">
        <f t="shared" si="1664"/>
        <v>3729</v>
      </c>
      <c r="K62" s="34">
        <f t="shared" si="1664"/>
        <v>11017</v>
      </c>
      <c r="L62" s="34">
        <f t="shared" si="1664"/>
        <v>7959</v>
      </c>
      <c r="M62" s="34">
        <f t="shared" si="1664"/>
        <v>8296</v>
      </c>
      <c r="N62" s="34">
        <f t="shared" si="1664"/>
        <v>3171</v>
      </c>
      <c r="O62" s="34">
        <f t="shared" si="1664"/>
        <v>9823</v>
      </c>
      <c r="P62" s="34">
        <f t="shared" si="1664"/>
        <v>13080</v>
      </c>
      <c r="Q62" s="34">
        <f t="shared" si="1664"/>
        <v>3217</v>
      </c>
      <c r="R62" s="34">
        <f t="shared" si="1664"/>
        <v>14912</v>
      </c>
      <c r="S62" s="34">
        <f t="shared" si="1664"/>
        <v>10998</v>
      </c>
      <c r="T62" s="34">
        <f t="shared" si="1664"/>
        <v>3606</v>
      </c>
      <c r="U62" s="34">
        <f t="shared" si="1664"/>
        <v>14761</v>
      </c>
      <c r="V62" s="34">
        <f t="shared" si="1664"/>
        <v>10135</v>
      </c>
      <c r="W62" s="34">
        <f t="shared" si="1664"/>
        <v>9232</v>
      </c>
      <c r="X62" s="34">
        <f t="shared" si="1664"/>
        <v>9890</v>
      </c>
      <c r="Y62" s="34">
        <f t="shared" si="1664"/>
        <v>9090</v>
      </c>
      <c r="Z62" s="34">
        <f t="shared" si="1664"/>
        <v>9731</v>
      </c>
      <c r="AA62" s="34">
        <f t="shared" si="1664"/>
        <v>8421</v>
      </c>
      <c r="AB62" s="34">
        <f t="shared" si="1664"/>
        <v>16722</v>
      </c>
      <c r="AC62" s="34">
        <f t="shared" si="1664"/>
        <v>11520</v>
      </c>
      <c r="AD62" s="34">
        <f t="shared" si="1664"/>
        <v>9542</v>
      </c>
      <c r="AE62" s="34">
        <f t="shared" si="1664"/>
        <v>14013</v>
      </c>
      <c r="AF62" s="34">
        <f t="shared" si="1664"/>
        <v>5249</v>
      </c>
      <c r="AG62" s="34">
        <f t="shared" si="1664"/>
        <v>9851</v>
      </c>
      <c r="AH62" s="34">
        <f t="shared" si="1664"/>
        <v>4638</v>
      </c>
      <c r="AI62" s="34">
        <f t="shared" si="1664"/>
        <v>5792</v>
      </c>
      <c r="AJ62" s="34">
        <f t="shared" si="1664"/>
        <v>18869</v>
      </c>
      <c r="AK62" s="34">
        <f t="shared" si="1664"/>
        <v>5155</v>
      </c>
      <c r="AL62" s="34">
        <f t="shared" si="1664"/>
        <v>14370</v>
      </c>
      <c r="AM62" s="34">
        <f t="shared" si="1664"/>
        <v>12342</v>
      </c>
      <c r="AN62" s="34">
        <f t="shared" si="1664"/>
        <v>17016</v>
      </c>
      <c r="AO62" s="34">
        <f t="shared" si="1664"/>
        <v>6419</v>
      </c>
      <c r="AP62" s="34">
        <f t="shared" si="1664"/>
        <v>6290</v>
      </c>
      <c r="AQ62" s="34">
        <f t="shared" si="1664"/>
        <v>14101</v>
      </c>
      <c r="AR62" s="34">
        <f t="shared" si="1664"/>
        <v>14803</v>
      </c>
      <c r="AS62" s="34">
        <f t="shared" si="1664"/>
        <v>23365</v>
      </c>
      <c r="AT62" s="34">
        <f t="shared" si="1664"/>
        <v>17354</v>
      </c>
      <c r="AU62" s="34">
        <f t="shared" si="1664"/>
        <v>7032</v>
      </c>
      <c r="AV62" s="34">
        <f t="shared" si="1664"/>
        <v>5747</v>
      </c>
      <c r="AW62" s="34">
        <f t="shared" si="1664"/>
        <v>16948</v>
      </c>
      <c r="AX62" s="34">
        <f t="shared" si="1664"/>
        <v>8674</v>
      </c>
      <c r="AY62" s="34">
        <f t="shared" si="1664"/>
        <v>12784</v>
      </c>
      <c r="AZ62" s="34">
        <f t="shared" si="1664"/>
        <v>7823</v>
      </c>
      <c r="BA62" s="34">
        <f t="shared" si="1664"/>
        <v>39067</v>
      </c>
      <c r="BB62" s="34">
        <f t="shared" si="1664"/>
        <v>9595</v>
      </c>
      <c r="BC62" s="34">
        <f t="shared" si="1664"/>
        <v>6995</v>
      </c>
      <c r="BD62" s="34">
        <f t="shared" si="1664"/>
        <v>12102</v>
      </c>
      <c r="BE62" s="34">
        <f t="shared" si="1664"/>
        <v>13134</v>
      </c>
      <c r="BF62" s="34">
        <f t="shared" si="1664"/>
        <v>6117</v>
      </c>
      <c r="BG62" s="34">
        <f t="shared" si="1664"/>
        <v>4904</v>
      </c>
      <c r="BH62" s="34">
        <f t="shared" si="1664"/>
        <v>10058.950000000001</v>
      </c>
      <c r="BI62" s="34">
        <f t="shared" si="1664"/>
        <v>5560.5599999999995</v>
      </c>
      <c r="BJ62" s="34">
        <f t="shared" si="1664"/>
        <v>5058.37</v>
      </c>
      <c r="BK62" s="34">
        <f t="shared" si="1664"/>
        <v>8996.93</v>
      </c>
      <c r="BL62" s="34">
        <f t="shared" si="1664"/>
        <v>4823</v>
      </c>
      <c r="BM62" s="34">
        <f t="shared" si="1664"/>
        <v>4870.1399999999994</v>
      </c>
      <c r="BN62" s="34">
        <f t="shared" si="1664"/>
        <v>4551.29</v>
      </c>
      <c r="BO62" s="34">
        <f t="shared" si="1664"/>
        <v>7161.9218000000001</v>
      </c>
      <c r="BP62" s="206">
        <f t="shared" si="1664"/>
        <v>5683.9117999999999</v>
      </c>
      <c r="BQ62" s="34">
        <f t="shared" si="1664"/>
        <v>0</v>
      </c>
      <c r="BR62" s="34">
        <f t="shared" si="1664"/>
        <v>0</v>
      </c>
      <c r="BS62" s="34">
        <f t="shared" si="1664"/>
        <v>0</v>
      </c>
      <c r="BT62" s="34">
        <f t="shared" si="1664"/>
        <v>0</v>
      </c>
      <c r="BU62" s="206">
        <f t="shared" ref="BU62:EF62" si="1665">BU14</f>
        <v>0</v>
      </c>
      <c r="BV62" s="34">
        <f t="shared" si="1665"/>
        <v>0</v>
      </c>
      <c r="BW62" s="34">
        <f t="shared" si="1665"/>
        <v>0</v>
      </c>
      <c r="BX62" s="34">
        <f t="shared" si="1665"/>
        <v>0</v>
      </c>
      <c r="BY62" s="34">
        <f t="shared" si="1665"/>
        <v>0</v>
      </c>
      <c r="BZ62" s="34">
        <f t="shared" si="1665"/>
        <v>0</v>
      </c>
      <c r="CA62" s="34">
        <f t="shared" si="1665"/>
        <v>0</v>
      </c>
      <c r="CB62" s="34">
        <f t="shared" si="1665"/>
        <v>0</v>
      </c>
      <c r="CC62" s="34">
        <f t="shared" si="1665"/>
        <v>0</v>
      </c>
      <c r="CD62" s="34">
        <f t="shared" si="1665"/>
        <v>0</v>
      </c>
      <c r="CE62" s="34">
        <f t="shared" si="1665"/>
        <v>0</v>
      </c>
      <c r="CF62" s="34">
        <f t="shared" si="1665"/>
        <v>0</v>
      </c>
      <c r="CG62" s="34">
        <f t="shared" si="1665"/>
        <v>0</v>
      </c>
      <c r="CH62" s="34">
        <f t="shared" si="1665"/>
        <v>0</v>
      </c>
      <c r="CI62" s="34">
        <f t="shared" si="1665"/>
        <v>0</v>
      </c>
      <c r="CJ62" s="34">
        <f t="shared" si="1665"/>
        <v>0</v>
      </c>
      <c r="CK62" s="34">
        <f t="shared" si="1665"/>
        <v>0</v>
      </c>
      <c r="CL62" s="34">
        <f t="shared" si="1665"/>
        <v>0</v>
      </c>
      <c r="CM62" s="34">
        <f t="shared" si="1665"/>
        <v>0</v>
      </c>
      <c r="CN62" s="34">
        <f t="shared" si="1665"/>
        <v>0</v>
      </c>
      <c r="CO62" s="34">
        <f t="shared" si="1665"/>
        <v>0</v>
      </c>
      <c r="CP62" s="34">
        <f t="shared" si="1665"/>
        <v>0</v>
      </c>
      <c r="CQ62" s="34">
        <f t="shared" si="1665"/>
        <v>0</v>
      </c>
      <c r="CR62" s="34">
        <f t="shared" si="1665"/>
        <v>0</v>
      </c>
      <c r="CS62" s="34">
        <f t="shared" si="1665"/>
        <v>0</v>
      </c>
      <c r="CT62" s="34">
        <f t="shared" si="1665"/>
        <v>0</v>
      </c>
      <c r="CU62" s="34">
        <f t="shared" si="1665"/>
        <v>0</v>
      </c>
      <c r="CV62" s="34">
        <f t="shared" si="1665"/>
        <v>0</v>
      </c>
      <c r="CW62" s="34">
        <f t="shared" si="1665"/>
        <v>0</v>
      </c>
      <c r="CX62" s="34">
        <f t="shared" si="1665"/>
        <v>0</v>
      </c>
      <c r="CY62" s="34">
        <f t="shared" si="1665"/>
        <v>0</v>
      </c>
      <c r="CZ62" s="34">
        <f t="shared" si="1665"/>
        <v>0</v>
      </c>
      <c r="DA62" s="34">
        <f t="shared" si="1665"/>
        <v>0</v>
      </c>
      <c r="DB62" s="34">
        <f t="shared" si="1665"/>
        <v>0</v>
      </c>
      <c r="DC62" s="34">
        <f t="shared" si="1665"/>
        <v>0</v>
      </c>
      <c r="DD62" s="34">
        <f t="shared" si="1665"/>
        <v>0</v>
      </c>
      <c r="DE62" s="34">
        <f t="shared" si="1665"/>
        <v>0</v>
      </c>
      <c r="DF62" s="34">
        <f t="shared" si="1665"/>
        <v>0</v>
      </c>
      <c r="DG62" s="34">
        <f t="shared" si="1665"/>
        <v>0</v>
      </c>
      <c r="DH62" s="34">
        <f t="shared" si="1665"/>
        <v>0</v>
      </c>
      <c r="DI62" s="34">
        <f t="shared" si="1665"/>
        <v>0</v>
      </c>
      <c r="DJ62" s="34">
        <f t="shared" si="1665"/>
        <v>0</v>
      </c>
      <c r="DK62" s="34">
        <f t="shared" si="1665"/>
        <v>0</v>
      </c>
      <c r="DL62" s="34">
        <f t="shared" si="1665"/>
        <v>0</v>
      </c>
      <c r="DM62" s="34">
        <f t="shared" si="1665"/>
        <v>0</v>
      </c>
      <c r="DN62" s="34">
        <f t="shared" si="1665"/>
        <v>0</v>
      </c>
      <c r="DO62" s="34">
        <f t="shared" si="1665"/>
        <v>0</v>
      </c>
      <c r="DP62" s="34">
        <f t="shared" si="1665"/>
        <v>0</v>
      </c>
      <c r="DQ62" s="34">
        <f t="shared" si="1665"/>
        <v>0</v>
      </c>
      <c r="DR62" s="34">
        <f t="shared" si="1665"/>
        <v>0</v>
      </c>
      <c r="DS62" s="34">
        <f t="shared" si="1665"/>
        <v>0</v>
      </c>
      <c r="DT62" s="34">
        <f t="shared" si="1665"/>
        <v>0</v>
      </c>
      <c r="DU62" s="34">
        <f t="shared" si="1665"/>
        <v>0</v>
      </c>
      <c r="DV62" s="34">
        <f t="shared" si="1665"/>
        <v>0</v>
      </c>
      <c r="DW62" s="34">
        <f t="shared" si="1665"/>
        <v>0</v>
      </c>
      <c r="DX62" s="34">
        <f t="shared" si="1665"/>
        <v>0</v>
      </c>
      <c r="DY62" s="34">
        <f t="shared" si="1665"/>
        <v>0</v>
      </c>
      <c r="DZ62" s="34">
        <f t="shared" si="1665"/>
        <v>0</v>
      </c>
      <c r="EA62" s="34">
        <f t="shared" si="1665"/>
        <v>0</v>
      </c>
      <c r="EB62" s="34">
        <f t="shared" si="1665"/>
        <v>0</v>
      </c>
      <c r="EC62" s="34">
        <f t="shared" si="1665"/>
        <v>0</v>
      </c>
      <c r="ED62" s="34">
        <f t="shared" si="1665"/>
        <v>0</v>
      </c>
      <c r="EE62" s="34">
        <f t="shared" si="1665"/>
        <v>0</v>
      </c>
      <c r="EF62" s="34">
        <f t="shared" si="1665"/>
        <v>0</v>
      </c>
      <c r="EG62" s="34">
        <f t="shared" ref="EG62:GR62" si="1666">EG14</f>
        <v>0</v>
      </c>
      <c r="EH62" s="34">
        <f t="shared" si="1666"/>
        <v>0</v>
      </c>
      <c r="EI62" s="34">
        <f t="shared" si="1666"/>
        <v>0</v>
      </c>
      <c r="EJ62" s="34">
        <f t="shared" si="1666"/>
        <v>0</v>
      </c>
      <c r="EK62" s="34">
        <f t="shared" si="1666"/>
        <v>0</v>
      </c>
      <c r="EL62" s="34">
        <f t="shared" si="1666"/>
        <v>0</v>
      </c>
      <c r="EM62" s="34">
        <f t="shared" si="1666"/>
        <v>0</v>
      </c>
      <c r="EN62" s="34">
        <f t="shared" si="1666"/>
        <v>0</v>
      </c>
      <c r="EO62" s="34">
        <f t="shared" si="1666"/>
        <v>0</v>
      </c>
      <c r="EP62" s="34">
        <f t="shared" si="1666"/>
        <v>0</v>
      </c>
      <c r="EQ62" s="34">
        <f t="shared" si="1666"/>
        <v>0</v>
      </c>
      <c r="ER62" s="34">
        <f t="shared" si="1666"/>
        <v>0</v>
      </c>
      <c r="ES62" s="34">
        <f t="shared" si="1666"/>
        <v>0</v>
      </c>
      <c r="ET62" s="34">
        <f t="shared" si="1666"/>
        <v>0</v>
      </c>
      <c r="EU62" s="34">
        <f t="shared" si="1666"/>
        <v>0</v>
      </c>
      <c r="EV62" s="34">
        <f t="shared" si="1666"/>
        <v>0</v>
      </c>
      <c r="EW62" s="34">
        <f t="shared" si="1666"/>
        <v>0</v>
      </c>
      <c r="EX62" s="34">
        <f t="shared" si="1666"/>
        <v>0</v>
      </c>
      <c r="EY62" s="34">
        <f t="shared" si="1666"/>
        <v>0</v>
      </c>
      <c r="EZ62" s="34">
        <f t="shared" si="1666"/>
        <v>0</v>
      </c>
      <c r="FA62" s="34">
        <f t="shared" si="1666"/>
        <v>0</v>
      </c>
      <c r="FB62" s="34">
        <f t="shared" si="1666"/>
        <v>0</v>
      </c>
      <c r="FC62" s="34">
        <f t="shared" si="1666"/>
        <v>0</v>
      </c>
      <c r="FD62" s="34">
        <f t="shared" si="1666"/>
        <v>0</v>
      </c>
      <c r="FE62" s="34">
        <f t="shared" si="1666"/>
        <v>0</v>
      </c>
      <c r="FF62" s="34">
        <f t="shared" si="1666"/>
        <v>0</v>
      </c>
      <c r="FG62" s="34">
        <f t="shared" si="1666"/>
        <v>0</v>
      </c>
      <c r="FH62" s="34">
        <f t="shared" si="1666"/>
        <v>0</v>
      </c>
      <c r="FI62" s="34">
        <f t="shared" si="1666"/>
        <v>0</v>
      </c>
      <c r="FJ62" s="34">
        <f t="shared" si="1666"/>
        <v>0</v>
      </c>
      <c r="FK62" s="34">
        <f t="shared" si="1666"/>
        <v>0</v>
      </c>
      <c r="FL62" s="34">
        <f t="shared" si="1666"/>
        <v>0</v>
      </c>
      <c r="FM62" s="34">
        <f t="shared" si="1666"/>
        <v>0</v>
      </c>
      <c r="FN62" s="34">
        <f t="shared" si="1666"/>
        <v>0</v>
      </c>
      <c r="FO62" s="34">
        <f t="shared" si="1666"/>
        <v>0</v>
      </c>
      <c r="FP62" s="34">
        <f t="shared" si="1666"/>
        <v>0</v>
      </c>
      <c r="FQ62" s="34">
        <f t="shared" si="1666"/>
        <v>0</v>
      </c>
      <c r="FR62" s="34">
        <f t="shared" si="1666"/>
        <v>0</v>
      </c>
      <c r="FS62" s="34">
        <f t="shared" si="1666"/>
        <v>0</v>
      </c>
      <c r="FT62" s="34">
        <f t="shared" si="1666"/>
        <v>0</v>
      </c>
      <c r="FU62" s="34">
        <f t="shared" si="1666"/>
        <v>0</v>
      </c>
      <c r="FV62" s="34">
        <f t="shared" si="1666"/>
        <v>0</v>
      </c>
      <c r="FW62" s="34">
        <f t="shared" si="1666"/>
        <v>0</v>
      </c>
      <c r="FX62" s="34">
        <f t="shared" si="1666"/>
        <v>0</v>
      </c>
      <c r="FY62" s="34">
        <f t="shared" si="1666"/>
        <v>0</v>
      </c>
      <c r="FZ62" s="34">
        <f t="shared" si="1666"/>
        <v>0</v>
      </c>
      <c r="GA62" s="34">
        <f t="shared" si="1666"/>
        <v>0</v>
      </c>
      <c r="GB62" s="34">
        <f t="shared" si="1666"/>
        <v>0</v>
      </c>
      <c r="GC62" s="34">
        <f t="shared" si="1666"/>
        <v>0</v>
      </c>
      <c r="GD62" s="34">
        <f t="shared" si="1666"/>
        <v>0</v>
      </c>
      <c r="GE62" s="34">
        <f t="shared" si="1666"/>
        <v>0</v>
      </c>
      <c r="GF62" s="34">
        <f t="shared" si="1666"/>
        <v>0</v>
      </c>
      <c r="GG62" s="34">
        <f t="shared" si="1666"/>
        <v>0</v>
      </c>
      <c r="GH62" s="34">
        <f t="shared" si="1666"/>
        <v>0</v>
      </c>
      <c r="GI62" s="34">
        <f t="shared" si="1666"/>
        <v>0</v>
      </c>
      <c r="GJ62" s="34">
        <f t="shared" si="1666"/>
        <v>0</v>
      </c>
      <c r="GK62" s="34">
        <f t="shared" si="1666"/>
        <v>0</v>
      </c>
      <c r="GL62" s="34">
        <f t="shared" si="1666"/>
        <v>0</v>
      </c>
      <c r="GM62" s="34">
        <f t="shared" si="1666"/>
        <v>0</v>
      </c>
      <c r="GN62" s="34">
        <f t="shared" si="1666"/>
        <v>0</v>
      </c>
      <c r="GO62" s="34">
        <f t="shared" si="1666"/>
        <v>0</v>
      </c>
      <c r="GP62" s="34">
        <f t="shared" si="1666"/>
        <v>0</v>
      </c>
      <c r="GQ62" s="34">
        <f t="shared" si="1666"/>
        <v>0</v>
      </c>
      <c r="GR62" s="34">
        <f t="shared" si="1666"/>
        <v>0</v>
      </c>
      <c r="GS62" s="34">
        <f t="shared" ref="GS62:JD62" si="1667">GS14</f>
        <v>0</v>
      </c>
      <c r="GT62" s="34">
        <f t="shared" si="1667"/>
        <v>0</v>
      </c>
      <c r="GU62" s="34">
        <f t="shared" si="1667"/>
        <v>0</v>
      </c>
      <c r="GV62" s="34">
        <f t="shared" si="1667"/>
        <v>0</v>
      </c>
      <c r="GW62" s="34">
        <f t="shared" si="1667"/>
        <v>0</v>
      </c>
      <c r="GX62" s="34">
        <f t="shared" si="1667"/>
        <v>0</v>
      </c>
      <c r="GY62" s="34">
        <f t="shared" si="1667"/>
        <v>0</v>
      </c>
      <c r="GZ62" s="34">
        <f t="shared" si="1667"/>
        <v>0</v>
      </c>
      <c r="HA62" s="34">
        <f t="shared" si="1667"/>
        <v>0</v>
      </c>
      <c r="HB62" s="34">
        <f t="shared" si="1667"/>
        <v>0</v>
      </c>
      <c r="HC62" s="34">
        <f t="shared" si="1667"/>
        <v>0</v>
      </c>
      <c r="HD62" s="34">
        <f t="shared" si="1667"/>
        <v>0</v>
      </c>
      <c r="HE62" s="34">
        <f t="shared" si="1667"/>
        <v>0</v>
      </c>
      <c r="HF62" s="34">
        <f t="shared" si="1667"/>
        <v>0</v>
      </c>
      <c r="HG62" s="34">
        <f t="shared" si="1667"/>
        <v>0</v>
      </c>
      <c r="HH62" s="34">
        <f t="shared" si="1667"/>
        <v>0</v>
      </c>
      <c r="HI62" s="34">
        <f t="shared" si="1667"/>
        <v>0</v>
      </c>
      <c r="HJ62" s="34">
        <f t="shared" si="1667"/>
        <v>0</v>
      </c>
      <c r="HK62" s="34">
        <f t="shared" si="1667"/>
        <v>0</v>
      </c>
      <c r="HL62" s="34">
        <f t="shared" si="1667"/>
        <v>0</v>
      </c>
      <c r="HM62" s="34">
        <f t="shared" si="1667"/>
        <v>0</v>
      </c>
      <c r="HN62" s="34">
        <f t="shared" si="1667"/>
        <v>0</v>
      </c>
      <c r="HO62" s="34">
        <f t="shared" si="1667"/>
        <v>0</v>
      </c>
      <c r="HP62" s="34">
        <f t="shared" si="1667"/>
        <v>0</v>
      </c>
      <c r="HQ62" s="34">
        <f t="shared" si="1667"/>
        <v>0</v>
      </c>
      <c r="HR62" s="34">
        <f t="shared" si="1667"/>
        <v>0</v>
      </c>
      <c r="HS62" s="34">
        <f t="shared" si="1667"/>
        <v>0</v>
      </c>
      <c r="HT62" s="34">
        <f t="shared" si="1667"/>
        <v>0</v>
      </c>
      <c r="HU62" s="34">
        <f t="shared" si="1667"/>
        <v>0</v>
      </c>
      <c r="HV62" s="34">
        <f t="shared" si="1667"/>
        <v>0</v>
      </c>
      <c r="HW62" s="34">
        <f t="shared" si="1667"/>
        <v>0</v>
      </c>
      <c r="HX62" s="34">
        <f t="shared" si="1667"/>
        <v>0</v>
      </c>
      <c r="HY62" s="34">
        <f t="shared" si="1667"/>
        <v>0</v>
      </c>
      <c r="HZ62" s="34">
        <f t="shared" si="1667"/>
        <v>0</v>
      </c>
      <c r="IA62" s="34">
        <f t="shared" si="1667"/>
        <v>0</v>
      </c>
      <c r="IB62" s="34">
        <f t="shared" si="1667"/>
        <v>0</v>
      </c>
      <c r="IC62" s="34">
        <f t="shared" si="1667"/>
        <v>0</v>
      </c>
      <c r="ID62" s="34">
        <f t="shared" si="1667"/>
        <v>0</v>
      </c>
      <c r="IE62" s="34">
        <f t="shared" si="1667"/>
        <v>0</v>
      </c>
      <c r="IF62" s="34">
        <f t="shared" si="1667"/>
        <v>0</v>
      </c>
      <c r="IG62" s="34">
        <f t="shared" si="1667"/>
        <v>0</v>
      </c>
      <c r="IH62" s="34">
        <f t="shared" si="1667"/>
        <v>0</v>
      </c>
      <c r="II62" s="34">
        <f t="shared" si="1667"/>
        <v>0</v>
      </c>
      <c r="IJ62" s="34">
        <f t="shared" si="1667"/>
        <v>0</v>
      </c>
      <c r="IK62" s="34">
        <f t="shared" si="1667"/>
        <v>0</v>
      </c>
      <c r="IL62" s="34">
        <f t="shared" si="1667"/>
        <v>0</v>
      </c>
      <c r="IM62" s="34">
        <f t="shared" si="1667"/>
        <v>0</v>
      </c>
      <c r="IN62" s="34">
        <f t="shared" si="1667"/>
        <v>0</v>
      </c>
      <c r="IO62" s="34">
        <f t="shared" si="1667"/>
        <v>0</v>
      </c>
      <c r="IP62" s="34">
        <f t="shared" si="1667"/>
        <v>0</v>
      </c>
      <c r="IQ62" s="34">
        <f t="shared" si="1667"/>
        <v>0</v>
      </c>
      <c r="IR62" s="34">
        <f t="shared" si="1667"/>
        <v>0</v>
      </c>
      <c r="IS62" s="34">
        <f t="shared" si="1667"/>
        <v>0</v>
      </c>
      <c r="IT62" s="34">
        <f t="shared" si="1667"/>
        <v>0</v>
      </c>
      <c r="IU62" s="34">
        <f t="shared" si="1667"/>
        <v>0</v>
      </c>
      <c r="IV62" s="34">
        <f t="shared" si="1667"/>
        <v>0</v>
      </c>
      <c r="IW62" s="34">
        <f t="shared" si="1667"/>
        <v>0</v>
      </c>
      <c r="IX62" s="34">
        <f t="shared" si="1667"/>
        <v>0</v>
      </c>
      <c r="IY62" s="34">
        <f t="shared" si="1667"/>
        <v>0</v>
      </c>
      <c r="IZ62" s="34">
        <f t="shared" si="1667"/>
        <v>0</v>
      </c>
      <c r="JA62" s="34">
        <f t="shared" si="1667"/>
        <v>0</v>
      </c>
      <c r="JB62" s="34">
        <f t="shared" si="1667"/>
        <v>0</v>
      </c>
      <c r="JC62" s="34">
        <f t="shared" si="1667"/>
        <v>0</v>
      </c>
      <c r="JD62" s="34">
        <f t="shared" si="1667"/>
        <v>0</v>
      </c>
      <c r="JE62" s="34">
        <f t="shared" ref="JE62:KG62" si="1668">JE14</f>
        <v>0</v>
      </c>
      <c r="JF62" s="34">
        <f t="shared" si="1668"/>
        <v>0</v>
      </c>
      <c r="JG62" s="34">
        <f t="shared" si="1668"/>
        <v>0</v>
      </c>
      <c r="JH62" s="34">
        <f t="shared" si="1668"/>
        <v>0</v>
      </c>
      <c r="JI62" s="34">
        <f t="shared" si="1668"/>
        <v>0</v>
      </c>
      <c r="JJ62" s="34">
        <f t="shared" si="1668"/>
        <v>0</v>
      </c>
      <c r="JK62" s="34">
        <f t="shared" si="1668"/>
        <v>0</v>
      </c>
      <c r="JL62" s="34">
        <f t="shared" si="1668"/>
        <v>0</v>
      </c>
      <c r="JM62" s="34">
        <f t="shared" si="1668"/>
        <v>0</v>
      </c>
      <c r="JN62" s="34">
        <f t="shared" si="1668"/>
        <v>0</v>
      </c>
      <c r="JO62" s="34">
        <f t="shared" si="1668"/>
        <v>0</v>
      </c>
      <c r="JP62" s="34">
        <f t="shared" si="1668"/>
        <v>0</v>
      </c>
      <c r="JQ62" s="34">
        <f t="shared" si="1668"/>
        <v>0</v>
      </c>
      <c r="JR62" s="34">
        <f t="shared" si="1668"/>
        <v>0</v>
      </c>
      <c r="JS62" s="34">
        <f t="shared" si="1668"/>
        <v>0</v>
      </c>
      <c r="JT62" s="34">
        <f t="shared" si="1668"/>
        <v>0</v>
      </c>
      <c r="JU62" s="34">
        <f t="shared" si="1668"/>
        <v>0</v>
      </c>
      <c r="JV62" s="34">
        <f t="shared" si="1668"/>
        <v>0</v>
      </c>
      <c r="JW62" s="34">
        <f t="shared" si="1668"/>
        <v>0</v>
      </c>
      <c r="JX62" s="34">
        <f t="shared" si="1668"/>
        <v>0</v>
      </c>
      <c r="JY62" s="34">
        <f t="shared" si="1668"/>
        <v>0</v>
      </c>
      <c r="JZ62" s="34">
        <f t="shared" si="1668"/>
        <v>0</v>
      </c>
      <c r="KA62" s="34">
        <f t="shared" si="1668"/>
        <v>0</v>
      </c>
      <c r="KB62" s="34">
        <f t="shared" si="1668"/>
        <v>0</v>
      </c>
      <c r="KC62" s="34">
        <f t="shared" si="1668"/>
        <v>0</v>
      </c>
      <c r="KD62" s="34">
        <f t="shared" si="1668"/>
        <v>0</v>
      </c>
      <c r="KE62" s="34">
        <f t="shared" si="1668"/>
        <v>0</v>
      </c>
      <c r="KF62" s="34">
        <f t="shared" si="1668"/>
        <v>0</v>
      </c>
      <c r="KG62" s="35">
        <f t="shared" si="1668"/>
        <v>0</v>
      </c>
    </row>
    <row r="63" spans="1:293" s="1" customFormat="1" ht="16" outlineLevel="1" thickBot="1">
      <c r="B63" s="492"/>
      <c r="C63" s="59" t="s">
        <v>713</v>
      </c>
      <c r="D63" s="48">
        <f t="shared" si="1562"/>
        <v>620057.16180000012</v>
      </c>
      <c r="E63" s="36">
        <f>E62</f>
        <v>760</v>
      </c>
      <c r="F63" s="37">
        <f>E63+F62</f>
        <v>5787</v>
      </c>
      <c r="G63" s="37">
        <f>F63+G62</f>
        <v>10487</v>
      </c>
      <c r="H63" s="37">
        <f t="shared" ref="H63:J63" si="1669">G63+H62</f>
        <v>13903</v>
      </c>
      <c r="I63" s="37">
        <f t="shared" si="1669"/>
        <v>29575</v>
      </c>
      <c r="J63" s="37">
        <f t="shared" si="1669"/>
        <v>33304</v>
      </c>
      <c r="K63" s="37">
        <f t="shared" ref="K63:M63" si="1670">J63+K62</f>
        <v>44321</v>
      </c>
      <c r="L63" s="37">
        <f t="shared" si="1670"/>
        <v>52280</v>
      </c>
      <c r="M63" s="37">
        <f t="shared" si="1670"/>
        <v>60576</v>
      </c>
      <c r="N63" s="37">
        <f t="shared" ref="N63:P63" si="1671">M63+N62</f>
        <v>63747</v>
      </c>
      <c r="O63" s="37">
        <f t="shared" si="1671"/>
        <v>73570</v>
      </c>
      <c r="P63" s="37">
        <f t="shared" si="1671"/>
        <v>86650</v>
      </c>
      <c r="Q63" s="37">
        <f t="shared" ref="Q63:S63" si="1672">P63+Q62</f>
        <v>89867</v>
      </c>
      <c r="R63" s="37">
        <f t="shared" si="1672"/>
        <v>104779</v>
      </c>
      <c r="S63" s="37">
        <f t="shared" si="1672"/>
        <v>115777</v>
      </c>
      <c r="T63" s="37">
        <f t="shared" ref="T63:V63" si="1673">S63+T62</f>
        <v>119383</v>
      </c>
      <c r="U63" s="37">
        <f t="shared" si="1673"/>
        <v>134144</v>
      </c>
      <c r="V63" s="37">
        <f t="shared" si="1673"/>
        <v>144279</v>
      </c>
      <c r="W63" s="37">
        <f t="shared" ref="W63:Y63" si="1674">V63+W62</f>
        <v>153511</v>
      </c>
      <c r="X63" s="37">
        <f t="shared" si="1674"/>
        <v>163401</v>
      </c>
      <c r="Y63" s="37">
        <f t="shared" si="1674"/>
        <v>172491</v>
      </c>
      <c r="Z63" s="37">
        <f t="shared" ref="Z63:AB63" si="1675">Y63+Z62</f>
        <v>182222</v>
      </c>
      <c r="AA63" s="37">
        <f t="shared" si="1675"/>
        <v>190643</v>
      </c>
      <c r="AB63" s="37">
        <f t="shared" si="1675"/>
        <v>207365</v>
      </c>
      <c r="AC63" s="37">
        <f t="shared" ref="AC63:AE63" si="1676">AB63+AC62</f>
        <v>218885</v>
      </c>
      <c r="AD63" s="37">
        <f t="shared" si="1676"/>
        <v>228427</v>
      </c>
      <c r="AE63" s="37">
        <f t="shared" si="1676"/>
        <v>242440</v>
      </c>
      <c r="AF63" s="37">
        <f t="shared" ref="AF63:AH63" si="1677">AE63+AF62</f>
        <v>247689</v>
      </c>
      <c r="AG63" s="37">
        <f t="shared" si="1677"/>
        <v>257540</v>
      </c>
      <c r="AH63" s="37">
        <f t="shared" si="1677"/>
        <v>262178</v>
      </c>
      <c r="AI63" s="37">
        <f t="shared" ref="AI63:AK63" si="1678">AH63+AI62</f>
        <v>267970</v>
      </c>
      <c r="AJ63" s="37">
        <f t="shared" si="1678"/>
        <v>286839</v>
      </c>
      <c r="AK63" s="37">
        <f t="shared" si="1678"/>
        <v>291994</v>
      </c>
      <c r="AL63" s="37">
        <f t="shared" ref="AL63:AN63" si="1679">AK63+AL62</f>
        <v>306364</v>
      </c>
      <c r="AM63" s="37">
        <f t="shared" si="1679"/>
        <v>318706</v>
      </c>
      <c r="AN63" s="37">
        <f t="shared" si="1679"/>
        <v>335722</v>
      </c>
      <c r="AO63" s="37">
        <f t="shared" ref="AO63:AQ63" si="1680">AN63+AO62</f>
        <v>342141</v>
      </c>
      <c r="AP63" s="37">
        <f t="shared" si="1680"/>
        <v>348431</v>
      </c>
      <c r="AQ63" s="37">
        <f t="shared" si="1680"/>
        <v>362532</v>
      </c>
      <c r="AR63" s="37">
        <f t="shared" ref="AR63:AT63" si="1681">AQ63+AR62</f>
        <v>377335</v>
      </c>
      <c r="AS63" s="37">
        <f t="shared" si="1681"/>
        <v>400700</v>
      </c>
      <c r="AT63" s="37">
        <f t="shared" si="1681"/>
        <v>418054</v>
      </c>
      <c r="AU63" s="37">
        <f t="shared" ref="AU63:AW63" si="1682">AT63+AU62</f>
        <v>425086</v>
      </c>
      <c r="AV63" s="37">
        <f t="shared" si="1682"/>
        <v>430833</v>
      </c>
      <c r="AW63" s="37">
        <f t="shared" si="1682"/>
        <v>447781</v>
      </c>
      <c r="AX63" s="37">
        <f t="shared" ref="AX63:AZ63" si="1683">AW63+AX62</f>
        <v>456455</v>
      </c>
      <c r="AY63" s="37">
        <f t="shared" si="1683"/>
        <v>469239</v>
      </c>
      <c r="AZ63" s="37">
        <f t="shared" si="1683"/>
        <v>477062</v>
      </c>
      <c r="BA63" s="37">
        <f t="shared" ref="BA63:BC63" si="1684">AZ63+BA62</f>
        <v>516129</v>
      </c>
      <c r="BB63" s="37">
        <f t="shared" si="1684"/>
        <v>525724</v>
      </c>
      <c r="BC63" s="37">
        <f t="shared" si="1684"/>
        <v>532719</v>
      </c>
      <c r="BD63" s="37">
        <f t="shared" ref="BD63:BF63" si="1685">BC63+BD62</f>
        <v>544821</v>
      </c>
      <c r="BE63" s="37">
        <f t="shared" si="1685"/>
        <v>557955</v>
      </c>
      <c r="BF63" s="37">
        <f t="shared" si="1685"/>
        <v>564072</v>
      </c>
      <c r="BG63" s="37">
        <f t="shared" ref="BG63:BI63" si="1686">BF63+BG62</f>
        <v>568976</v>
      </c>
      <c r="BH63" s="37">
        <f t="shared" si="1686"/>
        <v>579034.94999999995</v>
      </c>
      <c r="BI63" s="37">
        <f t="shared" si="1686"/>
        <v>584595.51</v>
      </c>
      <c r="BJ63" s="37">
        <f t="shared" ref="BJ63:BL63" si="1687">BI63+BJ62</f>
        <v>589653.88</v>
      </c>
      <c r="BK63" s="37">
        <f t="shared" si="1687"/>
        <v>598650.81000000006</v>
      </c>
      <c r="BL63" s="37">
        <f t="shared" si="1687"/>
        <v>603473.81000000006</v>
      </c>
      <c r="BM63" s="37">
        <f t="shared" ref="BM63:BO63" si="1688">BL63+BM62</f>
        <v>608343.95000000007</v>
      </c>
      <c r="BN63" s="37">
        <f t="shared" si="1688"/>
        <v>612895.24000000011</v>
      </c>
      <c r="BO63" s="37">
        <f t="shared" si="1688"/>
        <v>620057.16180000012</v>
      </c>
      <c r="BP63" s="207">
        <f t="shared" ref="BP63:BR63" si="1689">BO63+BP62</f>
        <v>625741.07360000012</v>
      </c>
      <c r="BQ63" s="37">
        <f t="shared" si="1689"/>
        <v>625741.07360000012</v>
      </c>
      <c r="BR63" s="37">
        <f t="shared" si="1689"/>
        <v>625741.07360000012</v>
      </c>
      <c r="BS63" s="37">
        <f t="shared" ref="BS63:BU63" si="1690">BR63+BS62</f>
        <v>625741.07360000012</v>
      </c>
      <c r="BT63" s="37">
        <f t="shared" si="1690"/>
        <v>625741.07360000012</v>
      </c>
      <c r="BU63" s="207">
        <f t="shared" si="1690"/>
        <v>625741.07360000012</v>
      </c>
      <c r="BV63" s="37">
        <f t="shared" ref="BV63:BX63" si="1691">BU63+BV62</f>
        <v>625741.07360000012</v>
      </c>
      <c r="BW63" s="37">
        <f t="shared" si="1691"/>
        <v>625741.07360000012</v>
      </c>
      <c r="BX63" s="37">
        <f t="shared" si="1691"/>
        <v>625741.07360000012</v>
      </c>
      <c r="BY63" s="37">
        <f t="shared" ref="BY63:CA63" si="1692">BX63+BY62</f>
        <v>625741.07360000012</v>
      </c>
      <c r="BZ63" s="37">
        <f t="shared" si="1692"/>
        <v>625741.07360000012</v>
      </c>
      <c r="CA63" s="37">
        <f t="shared" si="1692"/>
        <v>625741.07360000012</v>
      </c>
      <c r="CB63" s="37">
        <f t="shared" ref="CB63:CD63" si="1693">CA63+CB62</f>
        <v>625741.07360000012</v>
      </c>
      <c r="CC63" s="37">
        <f t="shared" si="1693"/>
        <v>625741.07360000012</v>
      </c>
      <c r="CD63" s="37">
        <f t="shared" si="1693"/>
        <v>625741.07360000012</v>
      </c>
      <c r="CE63" s="37">
        <f t="shared" ref="CE63:CG63" si="1694">CD63+CE62</f>
        <v>625741.07360000012</v>
      </c>
      <c r="CF63" s="37">
        <f t="shared" si="1694"/>
        <v>625741.07360000012</v>
      </c>
      <c r="CG63" s="37">
        <f t="shared" si="1694"/>
        <v>625741.07360000012</v>
      </c>
      <c r="CH63" s="37">
        <f t="shared" ref="CH63:CJ63" si="1695">CG63+CH62</f>
        <v>625741.07360000012</v>
      </c>
      <c r="CI63" s="37">
        <f t="shared" si="1695"/>
        <v>625741.07360000012</v>
      </c>
      <c r="CJ63" s="37">
        <f t="shared" si="1695"/>
        <v>625741.07360000012</v>
      </c>
      <c r="CK63" s="37">
        <f t="shared" ref="CK63:CM63" si="1696">CJ63+CK62</f>
        <v>625741.07360000012</v>
      </c>
      <c r="CL63" s="37">
        <f t="shared" si="1696"/>
        <v>625741.07360000012</v>
      </c>
      <c r="CM63" s="37">
        <f t="shared" si="1696"/>
        <v>625741.07360000012</v>
      </c>
      <c r="CN63" s="37">
        <f t="shared" ref="CN63:CP63" si="1697">CM63+CN62</f>
        <v>625741.07360000012</v>
      </c>
      <c r="CO63" s="37">
        <f t="shared" si="1697"/>
        <v>625741.07360000012</v>
      </c>
      <c r="CP63" s="37">
        <f t="shared" si="1697"/>
        <v>625741.07360000012</v>
      </c>
      <c r="CQ63" s="37">
        <f t="shared" ref="CQ63:CS63" si="1698">CP63+CQ62</f>
        <v>625741.07360000012</v>
      </c>
      <c r="CR63" s="37">
        <f t="shared" si="1698"/>
        <v>625741.07360000012</v>
      </c>
      <c r="CS63" s="37">
        <f t="shared" si="1698"/>
        <v>625741.07360000012</v>
      </c>
      <c r="CT63" s="37">
        <f t="shared" ref="CT63:CV63" si="1699">CS63+CT62</f>
        <v>625741.07360000012</v>
      </c>
      <c r="CU63" s="37">
        <f t="shared" si="1699"/>
        <v>625741.07360000012</v>
      </c>
      <c r="CV63" s="37">
        <f t="shared" si="1699"/>
        <v>625741.07360000012</v>
      </c>
      <c r="CW63" s="37">
        <f t="shared" ref="CW63:CY63" si="1700">CV63+CW62</f>
        <v>625741.07360000012</v>
      </c>
      <c r="CX63" s="37">
        <f t="shared" si="1700"/>
        <v>625741.07360000012</v>
      </c>
      <c r="CY63" s="37">
        <f t="shared" si="1700"/>
        <v>625741.07360000012</v>
      </c>
      <c r="CZ63" s="37">
        <f t="shared" ref="CZ63:DB63" si="1701">CY63+CZ62</f>
        <v>625741.07360000012</v>
      </c>
      <c r="DA63" s="37">
        <f t="shared" si="1701"/>
        <v>625741.07360000012</v>
      </c>
      <c r="DB63" s="37">
        <f t="shared" si="1701"/>
        <v>625741.07360000012</v>
      </c>
      <c r="DC63" s="37">
        <f t="shared" ref="DC63:DE63" si="1702">DB63+DC62</f>
        <v>625741.07360000012</v>
      </c>
      <c r="DD63" s="37">
        <f t="shared" si="1702"/>
        <v>625741.07360000012</v>
      </c>
      <c r="DE63" s="37">
        <f t="shared" si="1702"/>
        <v>625741.07360000012</v>
      </c>
      <c r="DF63" s="37">
        <f t="shared" ref="DF63:DH63" si="1703">DE63+DF62</f>
        <v>625741.07360000012</v>
      </c>
      <c r="DG63" s="37">
        <f t="shared" si="1703"/>
        <v>625741.07360000012</v>
      </c>
      <c r="DH63" s="37">
        <f t="shared" si="1703"/>
        <v>625741.07360000012</v>
      </c>
      <c r="DI63" s="37">
        <f t="shared" ref="DI63:DK63" si="1704">DH63+DI62</f>
        <v>625741.07360000012</v>
      </c>
      <c r="DJ63" s="37">
        <f t="shared" si="1704"/>
        <v>625741.07360000012</v>
      </c>
      <c r="DK63" s="37">
        <f t="shared" si="1704"/>
        <v>625741.07360000012</v>
      </c>
      <c r="DL63" s="37">
        <f t="shared" ref="DL63:DN63" si="1705">DK63+DL62</f>
        <v>625741.07360000012</v>
      </c>
      <c r="DM63" s="37">
        <f t="shared" si="1705"/>
        <v>625741.07360000012</v>
      </c>
      <c r="DN63" s="37">
        <f t="shared" si="1705"/>
        <v>625741.07360000012</v>
      </c>
      <c r="DO63" s="37">
        <f t="shared" ref="DO63:DQ63" si="1706">DN63+DO62</f>
        <v>625741.07360000012</v>
      </c>
      <c r="DP63" s="37">
        <f t="shared" si="1706"/>
        <v>625741.07360000012</v>
      </c>
      <c r="DQ63" s="37">
        <f t="shared" si="1706"/>
        <v>625741.07360000012</v>
      </c>
      <c r="DR63" s="37">
        <f t="shared" ref="DR63:DT63" si="1707">DQ63+DR62</f>
        <v>625741.07360000012</v>
      </c>
      <c r="DS63" s="37">
        <f t="shared" si="1707"/>
        <v>625741.07360000012</v>
      </c>
      <c r="DT63" s="37">
        <f t="shared" si="1707"/>
        <v>625741.07360000012</v>
      </c>
      <c r="DU63" s="37">
        <f t="shared" ref="DU63:DW63" si="1708">DT63+DU62</f>
        <v>625741.07360000012</v>
      </c>
      <c r="DV63" s="37">
        <f t="shared" si="1708"/>
        <v>625741.07360000012</v>
      </c>
      <c r="DW63" s="37">
        <f t="shared" si="1708"/>
        <v>625741.07360000012</v>
      </c>
      <c r="DX63" s="37">
        <f t="shared" ref="DX63:DZ63" si="1709">DW63+DX62</f>
        <v>625741.07360000012</v>
      </c>
      <c r="DY63" s="37">
        <f t="shared" si="1709"/>
        <v>625741.07360000012</v>
      </c>
      <c r="DZ63" s="37">
        <f t="shared" si="1709"/>
        <v>625741.07360000012</v>
      </c>
      <c r="EA63" s="37">
        <f t="shared" ref="EA63:EC63" si="1710">DZ63+EA62</f>
        <v>625741.07360000012</v>
      </c>
      <c r="EB63" s="37">
        <f t="shared" si="1710"/>
        <v>625741.07360000012</v>
      </c>
      <c r="EC63" s="37">
        <f t="shared" si="1710"/>
        <v>625741.07360000012</v>
      </c>
      <c r="ED63" s="37">
        <f t="shared" ref="ED63:EF63" si="1711">EC63+ED62</f>
        <v>625741.07360000012</v>
      </c>
      <c r="EE63" s="37">
        <f t="shared" si="1711"/>
        <v>625741.07360000012</v>
      </c>
      <c r="EF63" s="37">
        <f t="shared" si="1711"/>
        <v>625741.07360000012</v>
      </c>
      <c r="EG63" s="37">
        <f t="shared" ref="EG63:EI63" si="1712">EF63+EG62</f>
        <v>625741.07360000012</v>
      </c>
      <c r="EH63" s="37">
        <f t="shared" si="1712"/>
        <v>625741.07360000012</v>
      </c>
      <c r="EI63" s="37">
        <f t="shared" si="1712"/>
        <v>625741.07360000012</v>
      </c>
      <c r="EJ63" s="37">
        <f t="shared" ref="EJ63:EL63" si="1713">EI63+EJ62</f>
        <v>625741.07360000012</v>
      </c>
      <c r="EK63" s="37">
        <f t="shared" si="1713"/>
        <v>625741.07360000012</v>
      </c>
      <c r="EL63" s="37">
        <f t="shared" si="1713"/>
        <v>625741.07360000012</v>
      </c>
      <c r="EM63" s="37">
        <f t="shared" ref="EM63:EO63" si="1714">EL63+EM62</f>
        <v>625741.07360000012</v>
      </c>
      <c r="EN63" s="37">
        <f t="shared" si="1714"/>
        <v>625741.07360000012</v>
      </c>
      <c r="EO63" s="37">
        <f t="shared" si="1714"/>
        <v>625741.07360000012</v>
      </c>
      <c r="EP63" s="37">
        <f t="shared" ref="EP63:ER63" si="1715">EO63+EP62</f>
        <v>625741.07360000012</v>
      </c>
      <c r="EQ63" s="37">
        <f t="shared" si="1715"/>
        <v>625741.07360000012</v>
      </c>
      <c r="ER63" s="37">
        <f t="shared" si="1715"/>
        <v>625741.07360000012</v>
      </c>
      <c r="ES63" s="37">
        <f t="shared" ref="ES63:EU63" si="1716">ER63+ES62</f>
        <v>625741.07360000012</v>
      </c>
      <c r="ET63" s="37">
        <f t="shared" si="1716"/>
        <v>625741.07360000012</v>
      </c>
      <c r="EU63" s="37">
        <f t="shared" si="1716"/>
        <v>625741.07360000012</v>
      </c>
      <c r="EV63" s="37">
        <f t="shared" ref="EV63:EX63" si="1717">EU63+EV62</f>
        <v>625741.07360000012</v>
      </c>
      <c r="EW63" s="37">
        <f t="shared" si="1717"/>
        <v>625741.07360000012</v>
      </c>
      <c r="EX63" s="37">
        <f t="shared" si="1717"/>
        <v>625741.07360000012</v>
      </c>
      <c r="EY63" s="37">
        <f t="shared" ref="EY63:FA63" si="1718">EX63+EY62</f>
        <v>625741.07360000012</v>
      </c>
      <c r="EZ63" s="37">
        <f t="shared" si="1718"/>
        <v>625741.07360000012</v>
      </c>
      <c r="FA63" s="37">
        <f t="shared" si="1718"/>
        <v>625741.07360000012</v>
      </c>
      <c r="FB63" s="37">
        <f t="shared" ref="FB63:FD63" si="1719">FA63+FB62</f>
        <v>625741.07360000012</v>
      </c>
      <c r="FC63" s="37">
        <f t="shared" si="1719"/>
        <v>625741.07360000012</v>
      </c>
      <c r="FD63" s="37">
        <f t="shared" si="1719"/>
        <v>625741.07360000012</v>
      </c>
      <c r="FE63" s="37">
        <f t="shared" ref="FE63:FG63" si="1720">FD63+FE62</f>
        <v>625741.07360000012</v>
      </c>
      <c r="FF63" s="37">
        <f t="shared" si="1720"/>
        <v>625741.07360000012</v>
      </c>
      <c r="FG63" s="37">
        <f t="shared" si="1720"/>
        <v>625741.07360000012</v>
      </c>
      <c r="FH63" s="37">
        <f t="shared" ref="FH63:FJ63" si="1721">FG63+FH62</f>
        <v>625741.07360000012</v>
      </c>
      <c r="FI63" s="37">
        <f t="shared" si="1721"/>
        <v>625741.07360000012</v>
      </c>
      <c r="FJ63" s="37">
        <f t="shared" si="1721"/>
        <v>625741.07360000012</v>
      </c>
      <c r="FK63" s="37">
        <f t="shared" ref="FK63:FM63" si="1722">FJ63+FK62</f>
        <v>625741.07360000012</v>
      </c>
      <c r="FL63" s="37">
        <f t="shared" si="1722"/>
        <v>625741.07360000012</v>
      </c>
      <c r="FM63" s="37">
        <f t="shared" si="1722"/>
        <v>625741.07360000012</v>
      </c>
      <c r="FN63" s="37">
        <f t="shared" ref="FN63:FP63" si="1723">FM63+FN62</f>
        <v>625741.07360000012</v>
      </c>
      <c r="FO63" s="37">
        <f t="shared" si="1723"/>
        <v>625741.07360000012</v>
      </c>
      <c r="FP63" s="37">
        <f t="shared" si="1723"/>
        <v>625741.07360000012</v>
      </c>
      <c r="FQ63" s="37">
        <f t="shared" ref="FQ63:FS63" si="1724">FP63+FQ62</f>
        <v>625741.07360000012</v>
      </c>
      <c r="FR63" s="37">
        <f t="shared" si="1724"/>
        <v>625741.07360000012</v>
      </c>
      <c r="FS63" s="37">
        <f t="shared" si="1724"/>
        <v>625741.07360000012</v>
      </c>
      <c r="FT63" s="37">
        <f t="shared" ref="FT63:FV63" si="1725">FS63+FT62</f>
        <v>625741.07360000012</v>
      </c>
      <c r="FU63" s="37">
        <f t="shared" si="1725"/>
        <v>625741.07360000012</v>
      </c>
      <c r="FV63" s="37">
        <f t="shared" si="1725"/>
        <v>625741.07360000012</v>
      </c>
      <c r="FW63" s="37">
        <f t="shared" ref="FW63:FY63" si="1726">FV63+FW62</f>
        <v>625741.07360000012</v>
      </c>
      <c r="FX63" s="37">
        <f t="shared" si="1726"/>
        <v>625741.07360000012</v>
      </c>
      <c r="FY63" s="37">
        <f t="shared" si="1726"/>
        <v>625741.07360000012</v>
      </c>
      <c r="FZ63" s="37">
        <f t="shared" ref="FZ63:GB63" si="1727">FY63+FZ62</f>
        <v>625741.07360000012</v>
      </c>
      <c r="GA63" s="37">
        <f t="shared" si="1727"/>
        <v>625741.07360000012</v>
      </c>
      <c r="GB63" s="37">
        <f t="shared" si="1727"/>
        <v>625741.07360000012</v>
      </c>
      <c r="GC63" s="37">
        <f t="shared" ref="GC63:GE63" si="1728">GB63+GC62</f>
        <v>625741.07360000012</v>
      </c>
      <c r="GD63" s="37">
        <f t="shared" si="1728"/>
        <v>625741.07360000012</v>
      </c>
      <c r="GE63" s="37">
        <f t="shared" si="1728"/>
        <v>625741.07360000012</v>
      </c>
      <c r="GF63" s="37">
        <f t="shared" ref="GF63:GH63" si="1729">GE63+GF62</f>
        <v>625741.07360000012</v>
      </c>
      <c r="GG63" s="37">
        <f t="shared" si="1729"/>
        <v>625741.07360000012</v>
      </c>
      <c r="GH63" s="37">
        <f t="shared" si="1729"/>
        <v>625741.07360000012</v>
      </c>
      <c r="GI63" s="37">
        <f t="shared" ref="GI63:GK63" si="1730">GH63+GI62</f>
        <v>625741.07360000012</v>
      </c>
      <c r="GJ63" s="37">
        <f t="shared" si="1730"/>
        <v>625741.07360000012</v>
      </c>
      <c r="GK63" s="37">
        <f t="shared" si="1730"/>
        <v>625741.07360000012</v>
      </c>
      <c r="GL63" s="37">
        <f t="shared" ref="GL63:GN63" si="1731">GK63+GL62</f>
        <v>625741.07360000012</v>
      </c>
      <c r="GM63" s="37">
        <f t="shared" si="1731"/>
        <v>625741.07360000012</v>
      </c>
      <c r="GN63" s="37">
        <f t="shared" si="1731"/>
        <v>625741.07360000012</v>
      </c>
      <c r="GO63" s="37">
        <f t="shared" ref="GO63:GQ63" si="1732">GN63+GO62</f>
        <v>625741.07360000012</v>
      </c>
      <c r="GP63" s="37">
        <f t="shared" si="1732"/>
        <v>625741.07360000012</v>
      </c>
      <c r="GQ63" s="37">
        <f t="shared" si="1732"/>
        <v>625741.07360000012</v>
      </c>
      <c r="GR63" s="37">
        <f t="shared" ref="GR63:GT63" si="1733">GQ63+GR62</f>
        <v>625741.07360000012</v>
      </c>
      <c r="GS63" s="37">
        <f t="shared" si="1733"/>
        <v>625741.07360000012</v>
      </c>
      <c r="GT63" s="37">
        <f t="shared" si="1733"/>
        <v>625741.07360000012</v>
      </c>
      <c r="GU63" s="37">
        <f t="shared" ref="GU63:GW63" si="1734">GT63+GU62</f>
        <v>625741.07360000012</v>
      </c>
      <c r="GV63" s="37">
        <f t="shared" si="1734"/>
        <v>625741.07360000012</v>
      </c>
      <c r="GW63" s="37">
        <f t="shared" si="1734"/>
        <v>625741.07360000012</v>
      </c>
      <c r="GX63" s="37">
        <f t="shared" ref="GX63:GZ63" si="1735">GW63+GX62</f>
        <v>625741.07360000012</v>
      </c>
      <c r="GY63" s="37">
        <f t="shared" si="1735"/>
        <v>625741.07360000012</v>
      </c>
      <c r="GZ63" s="37">
        <f t="shared" si="1735"/>
        <v>625741.07360000012</v>
      </c>
      <c r="HA63" s="37">
        <f t="shared" ref="HA63:HC63" si="1736">GZ63+HA62</f>
        <v>625741.07360000012</v>
      </c>
      <c r="HB63" s="37">
        <f t="shared" si="1736"/>
        <v>625741.07360000012</v>
      </c>
      <c r="HC63" s="37">
        <f t="shared" si="1736"/>
        <v>625741.07360000012</v>
      </c>
      <c r="HD63" s="37">
        <f t="shared" ref="HD63:HF63" si="1737">HC63+HD62</f>
        <v>625741.07360000012</v>
      </c>
      <c r="HE63" s="37">
        <f t="shared" si="1737"/>
        <v>625741.07360000012</v>
      </c>
      <c r="HF63" s="37">
        <f t="shared" si="1737"/>
        <v>625741.07360000012</v>
      </c>
      <c r="HG63" s="37">
        <f t="shared" ref="HG63:HI63" si="1738">HF63+HG62</f>
        <v>625741.07360000012</v>
      </c>
      <c r="HH63" s="37">
        <f t="shared" si="1738"/>
        <v>625741.07360000012</v>
      </c>
      <c r="HI63" s="37">
        <f t="shared" si="1738"/>
        <v>625741.07360000012</v>
      </c>
      <c r="HJ63" s="37">
        <f t="shared" ref="HJ63:HL63" si="1739">HI63+HJ62</f>
        <v>625741.07360000012</v>
      </c>
      <c r="HK63" s="37">
        <f t="shared" si="1739"/>
        <v>625741.07360000012</v>
      </c>
      <c r="HL63" s="37">
        <f t="shared" si="1739"/>
        <v>625741.07360000012</v>
      </c>
      <c r="HM63" s="37">
        <f t="shared" ref="HM63:HO63" si="1740">HL63+HM62</f>
        <v>625741.07360000012</v>
      </c>
      <c r="HN63" s="37">
        <f t="shared" si="1740"/>
        <v>625741.07360000012</v>
      </c>
      <c r="HO63" s="37">
        <f t="shared" si="1740"/>
        <v>625741.07360000012</v>
      </c>
      <c r="HP63" s="37">
        <f t="shared" ref="HP63:HR63" si="1741">HO63+HP62</f>
        <v>625741.07360000012</v>
      </c>
      <c r="HQ63" s="37">
        <f t="shared" si="1741"/>
        <v>625741.07360000012</v>
      </c>
      <c r="HR63" s="37">
        <f t="shared" si="1741"/>
        <v>625741.07360000012</v>
      </c>
      <c r="HS63" s="37">
        <f t="shared" ref="HS63:HU63" si="1742">HR63+HS62</f>
        <v>625741.07360000012</v>
      </c>
      <c r="HT63" s="37">
        <f t="shared" si="1742"/>
        <v>625741.07360000012</v>
      </c>
      <c r="HU63" s="37">
        <f t="shared" si="1742"/>
        <v>625741.07360000012</v>
      </c>
      <c r="HV63" s="37">
        <f t="shared" ref="HV63:HX63" si="1743">HU63+HV62</f>
        <v>625741.07360000012</v>
      </c>
      <c r="HW63" s="37">
        <f t="shared" si="1743"/>
        <v>625741.07360000012</v>
      </c>
      <c r="HX63" s="37">
        <f t="shared" si="1743"/>
        <v>625741.07360000012</v>
      </c>
      <c r="HY63" s="37">
        <f t="shared" ref="HY63:IA63" si="1744">HX63+HY62</f>
        <v>625741.07360000012</v>
      </c>
      <c r="HZ63" s="37">
        <f t="shared" si="1744"/>
        <v>625741.07360000012</v>
      </c>
      <c r="IA63" s="37">
        <f t="shared" si="1744"/>
        <v>625741.07360000012</v>
      </c>
      <c r="IB63" s="37">
        <f t="shared" ref="IB63:ID63" si="1745">IA63+IB62</f>
        <v>625741.07360000012</v>
      </c>
      <c r="IC63" s="37">
        <f t="shared" si="1745"/>
        <v>625741.07360000012</v>
      </c>
      <c r="ID63" s="37">
        <f t="shared" si="1745"/>
        <v>625741.07360000012</v>
      </c>
      <c r="IE63" s="37">
        <f t="shared" ref="IE63:IG63" si="1746">ID63+IE62</f>
        <v>625741.07360000012</v>
      </c>
      <c r="IF63" s="37">
        <f t="shared" si="1746"/>
        <v>625741.07360000012</v>
      </c>
      <c r="IG63" s="37">
        <f t="shared" si="1746"/>
        <v>625741.07360000012</v>
      </c>
      <c r="IH63" s="37">
        <f t="shared" ref="IH63:IJ63" si="1747">IG63+IH62</f>
        <v>625741.07360000012</v>
      </c>
      <c r="II63" s="37">
        <f t="shared" si="1747"/>
        <v>625741.07360000012</v>
      </c>
      <c r="IJ63" s="37">
        <f t="shared" si="1747"/>
        <v>625741.07360000012</v>
      </c>
      <c r="IK63" s="37">
        <f t="shared" ref="IK63:IM63" si="1748">IJ63+IK62</f>
        <v>625741.07360000012</v>
      </c>
      <c r="IL63" s="37">
        <f t="shared" si="1748"/>
        <v>625741.07360000012</v>
      </c>
      <c r="IM63" s="37">
        <f t="shared" si="1748"/>
        <v>625741.07360000012</v>
      </c>
      <c r="IN63" s="37">
        <f t="shared" ref="IN63:IP63" si="1749">IM63+IN62</f>
        <v>625741.07360000012</v>
      </c>
      <c r="IO63" s="37">
        <f t="shared" si="1749"/>
        <v>625741.07360000012</v>
      </c>
      <c r="IP63" s="37">
        <f t="shared" si="1749"/>
        <v>625741.07360000012</v>
      </c>
      <c r="IQ63" s="37">
        <f t="shared" ref="IQ63:IS63" si="1750">IP63+IQ62</f>
        <v>625741.07360000012</v>
      </c>
      <c r="IR63" s="37">
        <f t="shared" si="1750"/>
        <v>625741.07360000012</v>
      </c>
      <c r="IS63" s="37">
        <f t="shared" si="1750"/>
        <v>625741.07360000012</v>
      </c>
      <c r="IT63" s="37">
        <f t="shared" ref="IT63:IV63" si="1751">IS63+IT62</f>
        <v>625741.07360000012</v>
      </c>
      <c r="IU63" s="37">
        <f t="shared" si="1751"/>
        <v>625741.07360000012</v>
      </c>
      <c r="IV63" s="37">
        <f t="shared" si="1751"/>
        <v>625741.07360000012</v>
      </c>
      <c r="IW63" s="37">
        <f t="shared" ref="IW63:IY63" si="1752">IV63+IW62</f>
        <v>625741.07360000012</v>
      </c>
      <c r="IX63" s="37">
        <f t="shared" si="1752"/>
        <v>625741.07360000012</v>
      </c>
      <c r="IY63" s="37">
        <f t="shared" si="1752"/>
        <v>625741.07360000012</v>
      </c>
      <c r="IZ63" s="37">
        <f t="shared" ref="IZ63:JB63" si="1753">IY63+IZ62</f>
        <v>625741.07360000012</v>
      </c>
      <c r="JA63" s="37">
        <f t="shared" si="1753"/>
        <v>625741.07360000012</v>
      </c>
      <c r="JB63" s="37">
        <f t="shared" si="1753"/>
        <v>625741.07360000012</v>
      </c>
      <c r="JC63" s="37">
        <f t="shared" ref="JC63:JE63" si="1754">JB63+JC62</f>
        <v>625741.07360000012</v>
      </c>
      <c r="JD63" s="37">
        <f t="shared" si="1754"/>
        <v>625741.07360000012</v>
      </c>
      <c r="JE63" s="37">
        <f t="shared" si="1754"/>
        <v>625741.07360000012</v>
      </c>
      <c r="JF63" s="37">
        <f t="shared" ref="JF63:JH63" si="1755">JE63+JF62</f>
        <v>625741.07360000012</v>
      </c>
      <c r="JG63" s="37">
        <f t="shared" si="1755"/>
        <v>625741.07360000012</v>
      </c>
      <c r="JH63" s="37">
        <f t="shared" si="1755"/>
        <v>625741.07360000012</v>
      </c>
      <c r="JI63" s="37">
        <f t="shared" ref="JI63:JK63" si="1756">JH63+JI62</f>
        <v>625741.07360000012</v>
      </c>
      <c r="JJ63" s="37">
        <f t="shared" si="1756"/>
        <v>625741.07360000012</v>
      </c>
      <c r="JK63" s="37">
        <f t="shared" si="1756"/>
        <v>625741.07360000012</v>
      </c>
      <c r="JL63" s="37">
        <f t="shared" ref="JL63:JN63" si="1757">JK63+JL62</f>
        <v>625741.07360000012</v>
      </c>
      <c r="JM63" s="37">
        <f t="shared" si="1757"/>
        <v>625741.07360000012</v>
      </c>
      <c r="JN63" s="37">
        <f t="shared" si="1757"/>
        <v>625741.07360000012</v>
      </c>
      <c r="JO63" s="37">
        <f t="shared" ref="JO63:JQ63" si="1758">JN63+JO62</f>
        <v>625741.07360000012</v>
      </c>
      <c r="JP63" s="37">
        <f t="shared" si="1758"/>
        <v>625741.07360000012</v>
      </c>
      <c r="JQ63" s="37">
        <f t="shared" si="1758"/>
        <v>625741.07360000012</v>
      </c>
      <c r="JR63" s="37">
        <f t="shared" ref="JR63:JT63" si="1759">JQ63+JR62</f>
        <v>625741.07360000012</v>
      </c>
      <c r="JS63" s="37">
        <f t="shared" si="1759"/>
        <v>625741.07360000012</v>
      </c>
      <c r="JT63" s="37">
        <f t="shared" si="1759"/>
        <v>625741.07360000012</v>
      </c>
      <c r="JU63" s="37">
        <f t="shared" ref="JU63:JW63" si="1760">JT63+JU62</f>
        <v>625741.07360000012</v>
      </c>
      <c r="JV63" s="37">
        <f t="shared" si="1760"/>
        <v>625741.07360000012</v>
      </c>
      <c r="JW63" s="37">
        <f t="shared" si="1760"/>
        <v>625741.07360000012</v>
      </c>
      <c r="JX63" s="37">
        <f t="shared" ref="JX63:JZ63" si="1761">JW63+JX62</f>
        <v>625741.07360000012</v>
      </c>
      <c r="JY63" s="37">
        <f t="shared" si="1761"/>
        <v>625741.07360000012</v>
      </c>
      <c r="JZ63" s="37">
        <f t="shared" si="1761"/>
        <v>625741.07360000012</v>
      </c>
      <c r="KA63" s="37">
        <f t="shared" ref="KA63:KC63" si="1762">JZ63+KA62</f>
        <v>625741.07360000012</v>
      </c>
      <c r="KB63" s="37">
        <f t="shared" si="1762"/>
        <v>625741.07360000012</v>
      </c>
      <c r="KC63" s="37">
        <f t="shared" si="1762"/>
        <v>625741.07360000012</v>
      </c>
      <c r="KD63" s="37">
        <f t="shared" ref="KD63:KF63" si="1763">KC63+KD62</f>
        <v>625741.07360000012</v>
      </c>
      <c r="KE63" s="37">
        <f t="shared" si="1763"/>
        <v>625741.07360000012</v>
      </c>
      <c r="KF63" s="37">
        <f t="shared" si="1763"/>
        <v>625741.07360000012</v>
      </c>
      <c r="KG63" s="38">
        <f t="shared" ref="KG63" si="1764">KF63+KG62</f>
        <v>625741.07360000012</v>
      </c>
    </row>
    <row r="64" spans="1:293" s="1" customFormat="1" outlineLevel="1">
      <c r="B64" s="477" t="s">
        <v>717</v>
      </c>
      <c r="C64" s="60" t="s">
        <v>712</v>
      </c>
      <c r="D64" s="61">
        <f t="shared" si="1562"/>
        <v>1213.5256374982819</v>
      </c>
      <c r="E64" s="33">
        <f t="shared" ref="E64:H64" si="1765">E60-E62</f>
        <v>3675.7626873633708</v>
      </c>
      <c r="F64" s="34">
        <f t="shared" si="1765"/>
        <v>1701.0926873633707</v>
      </c>
      <c r="G64" s="34">
        <f t="shared" si="1765"/>
        <v>2189.7626873633699</v>
      </c>
      <c r="H64" s="34">
        <f t="shared" si="1765"/>
        <v>2859.0826873633705</v>
      </c>
      <c r="I64" s="34">
        <f t="shared" ref="I64:BT64" si="1766">I60-I62</f>
        <v>11568.752687363369</v>
      </c>
      <c r="J64" s="34">
        <f t="shared" si="1766"/>
        <v>6918.2326873633701</v>
      </c>
      <c r="K64" s="34">
        <f t="shared" si="1766"/>
        <v>-36.747312636629431</v>
      </c>
      <c r="L64" s="34">
        <f t="shared" si="1766"/>
        <v>3826.5926873633707</v>
      </c>
      <c r="M64" s="34">
        <f t="shared" si="1766"/>
        <v>2635.39268736337</v>
      </c>
      <c r="N64" s="34">
        <f t="shared" si="1766"/>
        <v>29737.284704420214</v>
      </c>
      <c r="O64" s="34">
        <f t="shared" si="1766"/>
        <v>2011.4858092338764</v>
      </c>
      <c r="P64" s="34">
        <f t="shared" si="1766"/>
        <v>-2227.5441907661243</v>
      </c>
      <c r="Q64" s="34">
        <f t="shared" si="1766"/>
        <v>9500.2958092338777</v>
      </c>
      <c r="R64" s="34">
        <f t="shared" si="1766"/>
        <v>-3658.9941907661232</v>
      </c>
      <c r="S64" s="34">
        <f t="shared" si="1766"/>
        <v>1293.2958092338758</v>
      </c>
      <c r="T64" s="34">
        <f t="shared" si="1766"/>
        <v>8077.1158092338774</v>
      </c>
      <c r="U64" s="34">
        <f t="shared" si="1766"/>
        <v>2109.425809233875</v>
      </c>
      <c r="V64" s="34">
        <f t="shared" si="1766"/>
        <v>15958.595809233917</v>
      </c>
      <c r="W64" s="34">
        <f t="shared" si="1766"/>
        <v>7852.1858092338771</v>
      </c>
      <c r="X64" s="34">
        <f t="shared" si="1766"/>
        <v>6413.5758092338765</v>
      </c>
      <c r="Y64" s="34">
        <f t="shared" si="1766"/>
        <v>7869.5058092338768</v>
      </c>
      <c r="Z64" s="34">
        <f t="shared" si="1766"/>
        <v>5191.9447446696231</v>
      </c>
      <c r="AA64" s="34">
        <f t="shared" si="1766"/>
        <v>3863.0647446696221</v>
      </c>
      <c r="AB64" s="34">
        <f t="shared" si="1766"/>
        <v>-3326.7752553303799</v>
      </c>
      <c r="AC64" s="34">
        <f t="shared" si="1766"/>
        <v>3301.7147446696235</v>
      </c>
      <c r="AD64" s="34">
        <f t="shared" si="1766"/>
        <v>2913.05474466962</v>
      </c>
      <c r="AE64" s="34">
        <f t="shared" si="1766"/>
        <v>-2090.1252553303784</v>
      </c>
      <c r="AF64" s="34">
        <f t="shared" si="1766"/>
        <v>6160.6547446696204</v>
      </c>
      <c r="AG64" s="34">
        <f t="shared" si="1766"/>
        <v>1175.3847446696218</v>
      </c>
      <c r="AH64" s="34">
        <f t="shared" si="1766"/>
        <v>7626.0747446696205</v>
      </c>
      <c r="AI64" s="34">
        <f t="shared" si="1766"/>
        <v>7146.3847446696218</v>
      </c>
      <c r="AJ64" s="34">
        <f t="shared" si="1766"/>
        <v>-7433.735255330379</v>
      </c>
      <c r="AK64" s="34">
        <f t="shared" si="1766"/>
        <v>13636.65474466962</v>
      </c>
      <c r="AL64" s="34">
        <f t="shared" si="1766"/>
        <v>1389.6548591749306</v>
      </c>
      <c r="AM64" s="34">
        <f t="shared" si="1766"/>
        <v>2804.014859174933</v>
      </c>
      <c r="AN64" s="34">
        <f t="shared" si="1766"/>
        <v>-1792.8451408250694</v>
      </c>
      <c r="AO64" s="34">
        <f t="shared" si="1766"/>
        <v>13550.194859174931</v>
      </c>
      <c r="AP64" s="34">
        <f t="shared" si="1766"/>
        <v>7683.4148591749308</v>
      </c>
      <c r="AQ64" s="34">
        <f t="shared" si="1766"/>
        <v>20137.924859174935</v>
      </c>
      <c r="AR64" s="34">
        <f t="shared" si="1766"/>
        <v>-3386.1651408250691</v>
      </c>
      <c r="AS64" s="34">
        <f t="shared" si="1766"/>
        <v>-9233.6251408250682</v>
      </c>
      <c r="AT64" s="34">
        <f t="shared" si="1766"/>
        <v>-2654.7751408250679</v>
      </c>
      <c r="AU64" s="34">
        <f t="shared" si="1766"/>
        <v>7771.5648591749323</v>
      </c>
      <c r="AV64" s="34">
        <f t="shared" si="1766"/>
        <v>10590.654859174932</v>
      </c>
      <c r="AW64" s="34">
        <f t="shared" si="1766"/>
        <v>7249.5348591749716</v>
      </c>
      <c r="AX64" s="34">
        <f t="shared" si="1766"/>
        <v>4452.0597679379734</v>
      </c>
      <c r="AY64" s="34">
        <f t="shared" si="1766"/>
        <v>342.05976793797345</v>
      </c>
      <c r="AZ64" s="34">
        <f t="shared" si="1766"/>
        <v>5303.0597679379734</v>
      </c>
      <c r="BA64" s="34">
        <f>BA60-BA62</f>
        <v>-27615.796676506474</v>
      </c>
      <c r="BB64" s="34">
        <f t="shared" si="1766"/>
        <v>2416.3223487342366</v>
      </c>
      <c r="BC64" s="34">
        <f t="shared" si="1766"/>
        <v>4213.9837591719461</v>
      </c>
      <c r="BD64" s="34">
        <f t="shared" si="1766"/>
        <v>-1653.0162408280539</v>
      </c>
      <c r="BE64" s="34">
        <f t="shared" si="1766"/>
        <v>-775.01624082805392</v>
      </c>
      <c r="BF64" s="34">
        <f t="shared" si="1766"/>
        <v>3734.7937591719474</v>
      </c>
      <c r="BG64" s="34">
        <f t="shared" si="1766"/>
        <v>4820.7937591719474</v>
      </c>
      <c r="BH64" s="34">
        <f t="shared" si="1766"/>
        <v>-982.95624082804534</v>
      </c>
      <c r="BI64" s="34">
        <f t="shared" si="1766"/>
        <v>4525.4337591719577</v>
      </c>
      <c r="BJ64" s="34">
        <f t="shared" si="1766"/>
        <v>3947.0774374982821</v>
      </c>
      <c r="BK64" s="34">
        <f t="shared" si="1766"/>
        <v>7317.4274374982488</v>
      </c>
      <c r="BL64" s="34">
        <f t="shared" si="1766"/>
        <v>4182.4474374982819</v>
      </c>
      <c r="BM64" s="34">
        <f t="shared" si="1766"/>
        <v>4005.3074374982825</v>
      </c>
      <c r="BN64" s="34">
        <f t="shared" si="1766"/>
        <v>3884.157437498282</v>
      </c>
      <c r="BO64" s="34">
        <f t="shared" si="1766"/>
        <v>1213.5256374982819</v>
      </c>
      <c r="BP64" s="206">
        <f t="shared" si="1766"/>
        <v>481.5356374982839</v>
      </c>
      <c r="BQ64" s="34">
        <f t="shared" si="1766"/>
        <v>6025.4474374982838</v>
      </c>
      <c r="BR64" s="34">
        <f t="shared" si="1766"/>
        <v>6165.4474374982838</v>
      </c>
      <c r="BS64" s="34">
        <f t="shared" si="1766"/>
        <v>6154.4474374982838</v>
      </c>
      <c r="BT64" s="34">
        <f t="shared" si="1766"/>
        <v>6205.9674374982842</v>
      </c>
      <c r="BU64" s="206">
        <f t="shared" ref="BU64:EF64" si="1767">BU60-BU62</f>
        <v>6215.9674374982842</v>
      </c>
      <c r="BV64" s="34">
        <f t="shared" si="1767"/>
        <v>6344.198140553779</v>
      </c>
      <c r="BW64" s="34">
        <f t="shared" si="1767"/>
        <v>6204.198140553779</v>
      </c>
      <c r="BX64" s="34">
        <f t="shared" si="1767"/>
        <v>6344.198140553779</v>
      </c>
      <c r="BY64" s="34">
        <f t="shared" si="1767"/>
        <v>6204.198140553779</v>
      </c>
      <c r="BZ64" s="34">
        <f t="shared" si="1767"/>
        <v>6130.3933538063284</v>
      </c>
      <c r="CA64" s="34">
        <f t="shared" si="1767"/>
        <v>5990.3933538063284</v>
      </c>
      <c r="CB64" s="34">
        <f t="shared" si="1767"/>
        <v>6130.3933538063284</v>
      </c>
      <c r="CC64" s="34">
        <f t="shared" si="1767"/>
        <v>5990.3933538063284</v>
      </c>
      <c r="CD64" s="34">
        <f t="shared" si="1767"/>
        <v>6130.3933538063284</v>
      </c>
      <c r="CE64" s="34">
        <f t="shared" si="1767"/>
        <v>5990.3933538063284</v>
      </c>
      <c r="CF64" s="34">
        <f t="shared" si="1767"/>
        <v>6041.5933538063282</v>
      </c>
      <c r="CG64" s="34">
        <f t="shared" si="1767"/>
        <v>6051.5933538063282</v>
      </c>
      <c r="CH64" s="34">
        <f t="shared" si="1767"/>
        <v>5918.9084764897616</v>
      </c>
      <c r="CI64" s="34">
        <f t="shared" si="1767"/>
        <v>5778.9084764897616</v>
      </c>
      <c r="CJ64" s="34">
        <f t="shared" si="1767"/>
        <v>5918.9084764897616</v>
      </c>
      <c r="CK64" s="34">
        <f t="shared" si="1767"/>
        <v>5778.9084764897616</v>
      </c>
      <c r="CL64" s="34">
        <f t="shared" si="1767"/>
        <v>5918.9084764897616</v>
      </c>
      <c r="CM64" s="34">
        <f t="shared" si="1767"/>
        <v>5778.9084764897616</v>
      </c>
      <c r="CN64" s="34">
        <f t="shared" si="1767"/>
        <v>5818.9084764897616</v>
      </c>
      <c r="CO64" s="34">
        <f t="shared" si="1767"/>
        <v>5778.9084764897616</v>
      </c>
      <c r="CP64" s="34">
        <f t="shared" si="1767"/>
        <v>5818.9084764897616</v>
      </c>
      <c r="CQ64" s="34">
        <f t="shared" si="1767"/>
        <v>5778.9084764897616</v>
      </c>
      <c r="CR64" s="34">
        <f t="shared" si="1767"/>
        <v>5730.1084764897614</v>
      </c>
      <c r="CS64" s="34">
        <f t="shared" si="1767"/>
        <v>5840.1084764897614</v>
      </c>
      <c r="CT64" s="34">
        <f t="shared" si="1767"/>
        <v>5821.5043318935259</v>
      </c>
      <c r="CU64" s="34">
        <f t="shared" si="1767"/>
        <v>5781.5043318935259</v>
      </c>
      <c r="CV64" s="34">
        <f t="shared" si="1767"/>
        <v>5821.5043318935259</v>
      </c>
      <c r="CW64" s="34">
        <f t="shared" si="1767"/>
        <v>5781.5043318935259</v>
      </c>
      <c r="CX64" s="34">
        <f t="shared" si="1767"/>
        <v>5821.5043318935259</v>
      </c>
      <c r="CY64" s="34">
        <f t="shared" si="1767"/>
        <v>5781.5043318935259</v>
      </c>
      <c r="CZ64" s="34">
        <f t="shared" si="1767"/>
        <v>5821.5043318935259</v>
      </c>
      <c r="DA64" s="34">
        <f t="shared" si="1767"/>
        <v>5781.5043318935259</v>
      </c>
      <c r="DB64" s="34">
        <f t="shared" si="1767"/>
        <v>5821.5043318935259</v>
      </c>
      <c r="DC64" s="34">
        <f t="shared" si="1767"/>
        <v>5781.5043318935259</v>
      </c>
      <c r="DD64" s="34">
        <f t="shared" si="1767"/>
        <v>5732.7043318935266</v>
      </c>
      <c r="DE64" s="34">
        <f t="shared" si="1767"/>
        <v>5842.7043318935266</v>
      </c>
      <c r="DF64" s="34">
        <f t="shared" si="1767"/>
        <v>5870.629535281324</v>
      </c>
      <c r="DG64" s="34">
        <f t="shared" si="1767"/>
        <v>5830.629535281324</v>
      </c>
      <c r="DH64" s="34">
        <f t="shared" si="1767"/>
        <v>5870.629535281324</v>
      </c>
      <c r="DI64" s="34">
        <f t="shared" si="1767"/>
        <v>5830.629535281324</v>
      </c>
      <c r="DJ64" s="34">
        <f t="shared" si="1767"/>
        <v>5870.629535281324</v>
      </c>
      <c r="DK64" s="34">
        <f t="shared" si="1767"/>
        <v>5923.9895352813237</v>
      </c>
      <c r="DL64" s="34">
        <f t="shared" si="1767"/>
        <v>5741.3095352813234</v>
      </c>
      <c r="DM64" s="34">
        <f t="shared" si="1767"/>
        <v>5701.3095352813234</v>
      </c>
      <c r="DN64" s="34">
        <f t="shared" si="1767"/>
        <v>5741.3095352813234</v>
      </c>
      <c r="DO64" s="34">
        <f t="shared" si="1767"/>
        <v>5701.3095352813234</v>
      </c>
      <c r="DP64" s="34">
        <f t="shared" si="1767"/>
        <v>5652.5095352813241</v>
      </c>
      <c r="DQ64" s="34">
        <f t="shared" si="1767"/>
        <v>5985.1895352813235</v>
      </c>
      <c r="DR64" s="34">
        <f t="shared" si="1767"/>
        <v>5797.1028990196</v>
      </c>
      <c r="DS64" s="34">
        <f t="shared" si="1767"/>
        <v>5757.1028990196</v>
      </c>
      <c r="DT64" s="34">
        <f t="shared" si="1767"/>
        <v>5797.1028990196</v>
      </c>
      <c r="DU64" s="34">
        <f t="shared" si="1767"/>
        <v>5757.1028990196</v>
      </c>
      <c r="DV64" s="34">
        <f t="shared" si="1767"/>
        <v>5797.1028990196</v>
      </c>
      <c r="DW64" s="34">
        <f t="shared" si="1767"/>
        <v>5979.7828990196003</v>
      </c>
      <c r="DX64" s="34">
        <f t="shared" si="1767"/>
        <v>5797.1028990196</v>
      </c>
      <c r="DY64" s="34">
        <f t="shared" si="1767"/>
        <v>5757.1028990196</v>
      </c>
      <c r="DZ64" s="34">
        <f t="shared" si="1767"/>
        <v>5797.1028990196</v>
      </c>
      <c r="EA64" s="34">
        <f t="shared" si="1767"/>
        <v>5757.1028990196</v>
      </c>
      <c r="EB64" s="34">
        <f t="shared" si="1767"/>
        <v>5708.3028990196008</v>
      </c>
      <c r="EC64" s="34">
        <f t="shared" si="1767"/>
        <v>6040.9828990196002</v>
      </c>
      <c r="ED64" s="34">
        <f t="shared" si="1767"/>
        <v>5855.6527957032522</v>
      </c>
      <c r="EE64" s="34">
        <f t="shared" si="1767"/>
        <v>5815.6527957032522</v>
      </c>
      <c r="EF64" s="34">
        <f t="shared" si="1767"/>
        <v>5855.6527957032522</v>
      </c>
      <c r="EG64" s="34">
        <f t="shared" ref="EG64:GR64" si="1768">EG60-EG62</f>
        <v>5815.6527957032522</v>
      </c>
      <c r="EH64" s="34">
        <f t="shared" si="1768"/>
        <v>5855.6527957032522</v>
      </c>
      <c r="EI64" s="34">
        <f t="shared" si="1768"/>
        <v>6038.3327957032525</v>
      </c>
      <c r="EJ64" s="34">
        <f t="shared" si="1768"/>
        <v>5855.6527957032522</v>
      </c>
      <c r="EK64" s="34">
        <f t="shared" si="1768"/>
        <v>5815.6527957032522</v>
      </c>
      <c r="EL64" s="34">
        <f t="shared" si="1768"/>
        <v>5855.6527957032522</v>
      </c>
      <c r="EM64" s="34">
        <f t="shared" si="1768"/>
        <v>5815.6527957032522</v>
      </c>
      <c r="EN64" s="34">
        <f t="shared" si="1768"/>
        <v>5766.8527957032529</v>
      </c>
      <c r="EO64" s="34">
        <f t="shared" si="1768"/>
        <v>6099.5327957032532</v>
      </c>
      <c r="EP64" s="34">
        <f t="shared" si="1768"/>
        <v>5917.09669401473</v>
      </c>
      <c r="EQ64" s="34">
        <f t="shared" si="1768"/>
        <v>5877.09669401473</v>
      </c>
      <c r="ER64" s="34">
        <f t="shared" si="1768"/>
        <v>5917.09669401473</v>
      </c>
      <c r="ES64" s="34">
        <f t="shared" si="1768"/>
        <v>5877.09669401473</v>
      </c>
      <c r="ET64" s="34">
        <f t="shared" si="1768"/>
        <v>5917.09669401473</v>
      </c>
      <c r="EU64" s="34">
        <f t="shared" si="1768"/>
        <v>6099.7766940147303</v>
      </c>
      <c r="EV64" s="34">
        <f t="shared" si="1768"/>
        <v>5917.09669401473</v>
      </c>
      <c r="EW64" s="34">
        <f t="shared" si="1768"/>
        <v>5877.09669401473</v>
      </c>
      <c r="EX64" s="34">
        <f t="shared" si="1768"/>
        <v>5917.09669401473</v>
      </c>
      <c r="EY64" s="34">
        <f t="shared" si="1768"/>
        <v>5877.09669401473</v>
      </c>
      <c r="EZ64" s="34">
        <f t="shared" si="1768"/>
        <v>5828.2966940147307</v>
      </c>
      <c r="FA64" s="34">
        <f t="shared" si="1768"/>
        <v>6160.9766940147301</v>
      </c>
      <c r="FB64" s="34">
        <f t="shared" si="1768"/>
        <v>5981.5789666296441</v>
      </c>
      <c r="FC64" s="34">
        <f t="shared" si="1768"/>
        <v>5941.5789666296441</v>
      </c>
      <c r="FD64" s="34">
        <f t="shared" si="1768"/>
        <v>5981.5789666296441</v>
      </c>
      <c r="FE64" s="34">
        <f t="shared" si="1768"/>
        <v>4546.1338723975732</v>
      </c>
      <c r="FF64" s="34">
        <f t="shared" si="1768"/>
        <v>4546.1338723975732</v>
      </c>
      <c r="FG64" s="34">
        <f t="shared" si="1768"/>
        <v>4546.1338723975732</v>
      </c>
      <c r="FH64" s="34">
        <f t="shared" si="1768"/>
        <v>4546.1338723975732</v>
      </c>
      <c r="FI64" s="34">
        <f t="shared" si="1768"/>
        <v>4546.1338723975732</v>
      </c>
      <c r="FJ64" s="34">
        <f t="shared" si="1768"/>
        <v>4546.1338723975732</v>
      </c>
      <c r="FK64" s="34">
        <f t="shared" si="1768"/>
        <v>4546.1338723975732</v>
      </c>
      <c r="FL64" s="34">
        <f t="shared" si="1768"/>
        <v>4546.1338723975732</v>
      </c>
      <c r="FM64" s="34">
        <f t="shared" si="1768"/>
        <v>4546.1338723975732</v>
      </c>
      <c r="FN64" s="34">
        <f t="shared" si="1768"/>
        <v>4546.1338723975732</v>
      </c>
      <c r="FO64" s="34">
        <f t="shared" si="1768"/>
        <v>4546.1338723975732</v>
      </c>
      <c r="FP64" s="34">
        <f t="shared" si="1768"/>
        <v>4546.1338723975732</v>
      </c>
      <c r="FQ64" s="34">
        <f t="shared" si="1768"/>
        <v>4546.1338723975732</v>
      </c>
      <c r="FR64" s="34">
        <f t="shared" si="1768"/>
        <v>4546.1338723975732</v>
      </c>
      <c r="FS64" s="34">
        <f t="shared" si="1768"/>
        <v>4546.1338723975732</v>
      </c>
      <c r="FT64" s="34">
        <f t="shared" si="1768"/>
        <v>4546.1338723975732</v>
      </c>
      <c r="FU64" s="34">
        <f t="shared" si="1768"/>
        <v>4546.1338723975732</v>
      </c>
      <c r="FV64" s="34">
        <f t="shared" si="1768"/>
        <v>4546.1338723975732</v>
      </c>
      <c r="FW64" s="34">
        <f t="shared" si="1768"/>
        <v>4546.1338723975732</v>
      </c>
      <c r="FX64" s="34">
        <f t="shared" si="1768"/>
        <v>4546.1338723975732</v>
      </c>
      <c r="FY64" s="34">
        <f t="shared" si="1768"/>
        <v>4546.1338723975732</v>
      </c>
      <c r="FZ64" s="34">
        <f t="shared" si="1768"/>
        <v>4546.1338723975732</v>
      </c>
      <c r="GA64" s="34">
        <f t="shared" si="1768"/>
        <v>4546.1338723975732</v>
      </c>
      <c r="GB64" s="34">
        <f t="shared" si="1768"/>
        <v>4546.1338723975732</v>
      </c>
      <c r="GC64" s="34">
        <f t="shared" si="1768"/>
        <v>4546.1338723975732</v>
      </c>
      <c r="GD64" s="34">
        <f t="shared" si="1768"/>
        <v>4546.1338723975732</v>
      </c>
      <c r="GE64" s="34">
        <f t="shared" si="1768"/>
        <v>4546.1338723975732</v>
      </c>
      <c r="GF64" s="34">
        <f t="shared" si="1768"/>
        <v>4546.1338723975732</v>
      </c>
      <c r="GG64" s="34">
        <f t="shared" si="1768"/>
        <v>4546.1338723975732</v>
      </c>
      <c r="GH64" s="34">
        <f t="shared" si="1768"/>
        <v>4546.1338723975732</v>
      </c>
      <c r="GI64" s="34">
        <f t="shared" si="1768"/>
        <v>4546.1338723975732</v>
      </c>
      <c r="GJ64" s="34">
        <f t="shared" si="1768"/>
        <v>4546.1338723975732</v>
      </c>
      <c r="GK64" s="34">
        <f t="shared" si="1768"/>
        <v>4546.1338723975732</v>
      </c>
      <c r="GL64" s="34">
        <f t="shared" si="1768"/>
        <v>4546.1338723975732</v>
      </c>
      <c r="GM64" s="34">
        <f t="shared" si="1768"/>
        <v>4546.1338723975732</v>
      </c>
      <c r="GN64" s="34">
        <f t="shared" si="1768"/>
        <v>4546.1338723975732</v>
      </c>
      <c r="GO64" s="34">
        <f t="shared" si="1768"/>
        <v>4546.1338723975732</v>
      </c>
      <c r="GP64" s="34">
        <f t="shared" si="1768"/>
        <v>4546.1338723975732</v>
      </c>
      <c r="GQ64" s="34">
        <f t="shared" si="1768"/>
        <v>4546.1338723975732</v>
      </c>
      <c r="GR64" s="34">
        <f t="shared" si="1768"/>
        <v>4546.1338723975732</v>
      </c>
      <c r="GS64" s="34">
        <f t="shared" ref="GS64:JD64" si="1769">GS60-GS62</f>
        <v>4546.1338723975732</v>
      </c>
      <c r="GT64" s="34">
        <f t="shared" si="1769"/>
        <v>4546.1338723975732</v>
      </c>
      <c r="GU64" s="34">
        <f t="shared" si="1769"/>
        <v>4546.1338723975732</v>
      </c>
      <c r="GV64" s="34">
        <f t="shared" si="1769"/>
        <v>4546.1338723975732</v>
      </c>
      <c r="GW64" s="34">
        <f t="shared" si="1769"/>
        <v>4546.1338723975732</v>
      </c>
      <c r="GX64" s="34">
        <f t="shared" si="1769"/>
        <v>4546.1338723975732</v>
      </c>
      <c r="GY64" s="34">
        <f t="shared" si="1769"/>
        <v>4546.1338723975732</v>
      </c>
      <c r="GZ64" s="34">
        <f t="shared" si="1769"/>
        <v>4546.1338723975732</v>
      </c>
      <c r="HA64" s="34">
        <f t="shared" si="1769"/>
        <v>4546.1338723975732</v>
      </c>
      <c r="HB64" s="34">
        <f t="shared" si="1769"/>
        <v>4546.1338723975732</v>
      </c>
      <c r="HC64" s="34">
        <f t="shared" si="1769"/>
        <v>4546.1338723975732</v>
      </c>
      <c r="HD64" s="34">
        <f t="shared" si="1769"/>
        <v>4546.1338723975732</v>
      </c>
      <c r="HE64" s="34">
        <f t="shared" si="1769"/>
        <v>4546.1338723975732</v>
      </c>
      <c r="HF64" s="34">
        <f t="shared" si="1769"/>
        <v>4546.1338723975732</v>
      </c>
      <c r="HG64" s="34">
        <f t="shared" si="1769"/>
        <v>4546.1338723975732</v>
      </c>
      <c r="HH64" s="34">
        <f t="shared" si="1769"/>
        <v>4546.1338723975732</v>
      </c>
      <c r="HI64" s="34">
        <f t="shared" si="1769"/>
        <v>4546.1338723975732</v>
      </c>
      <c r="HJ64" s="34">
        <f t="shared" si="1769"/>
        <v>4546.1338723975732</v>
      </c>
      <c r="HK64" s="34">
        <f t="shared" si="1769"/>
        <v>4546.1338723975732</v>
      </c>
      <c r="HL64" s="34">
        <f t="shared" si="1769"/>
        <v>4546.1338723975732</v>
      </c>
      <c r="HM64" s="34">
        <f t="shared" si="1769"/>
        <v>4546.1338723975732</v>
      </c>
      <c r="HN64" s="34">
        <f t="shared" si="1769"/>
        <v>4546.1338723975732</v>
      </c>
      <c r="HO64" s="34">
        <f t="shared" si="1769"/>
        <v>4546.1338723975732</v>
      </c>
      <c r="HP64" s="34">
        <f t="shared" si="1769"/>
        <v>4546.1338723975732</v>
      </c>
      <c r="HQ64" s="34">
        <f t="shared" si="1769"/>
        <v>4546.1338723975732</v>
      </c>
      <c r="HR64" s="34">
        <f t="shared" si="1769"/>
        <v>4546.1338723975732</v>
      </c>
      <c r="HS64" s="34">
        <f t="shared" si="1769"/>
        <v>4546.1338723975732</v>
      </c>
      <c r="HT64" s="34">
        <f t="shared" si="1769"/>
        <v>4546.1338723975732</v>
      </c>
      <c r="HU64" s="34">
        <f t="shared" si="1769"/>
        <v>4546.1338723975732</v>
      </c>
      <c r="HV64" s="34">
        <f t="shared" si="1769"/>
        <v>4546.1338723975732</v>
      </c>
      <c r="HW64" s="34">
        <f t="shared" si="1769"/>
        <v>4546.1338723975732</v>
      </c>
      <c r="HX64" s="34">
        <f t="shared" si="1769"/>
        <v>4546.1338723975732</v>
      </c>
      <c r="HY64" s="34">
        <f t="shared" si="1769"/>
        <v>4546.1338723975732</v>
      </c>
      <c r="HZ64" s="34">
        <f t="shared" si="1769"/>
        <v>4546.1338723975732</v>
      </c>
      <c r="IA64" s="34">
        <f t="shared" si="1769"/>
        <v>4546.1338723975732</v>
      </c>
      <c r="IB64" s="34">
        <f t="shared" si="1769"/>
        <v>4546.1338723975732</v>
      </c>
      <c r="IC64" s="34">
        <f t="shared" si="1769"/>
        <v>4546.1338723975732</v>
      </c>
      <c r="ID64" s="34">
        <f t="shared" si="1769"/>
        <v>4546.1338723975732</v>
      </c>
      <c r="IE64" s="34">
        <f t="shared" si="1769"/>
        <v>4546.1338723975732</v>
      </c>
      <c r="IF64" s="34">
        <f t="shared" si="1769"/>
        <v>4546.1338723975732</v>
      </c>
      <c r="IG64" s="34">
        <f t="shared" si="1769"/>
        <v>4546.1338723975732</v>
      </c>
      <c r="IH64" s="34">
        <f t="shared" si="1769"/>
        <v>4546.1338723975732</v>
      </c>
      <c r="II64" s="34">
        <f t="shared" si="1769"/>
        <v>4546.1338723975732</v>
      </c>
      <c r="IJ64" s="34">
        <f t="shared" si="1769"/>
        <v>4546.1338723975732</v>
      </c>
      <c r="IK64" s="34">
        <f t="shared" si="1769"/>
        <v>4546.1338723975732</v>
      </c>
      <c r="IL64" s="34">
        <f t="shared" si="1769"/>
        <v>4546.1338723975732</v>
      </c>
      <c r="IM64" s="34">
        <f t="shared" si="1769"/>
        <v>4546.1338723975732</v>
      </c>
      <c r="IN64" s="34">
        <f t="shared" si="1769"/>
        <v>4546.1338723975732</v>
      </c>
      <c r="IO64" s="34">
        <f t="shared" si="1769"/>
        <v>4546.1338723975732</v>
      </c>
      <c r="IP64" s="34">
        <f t="shared" si="1769"/>
        <v>4546.1338723975732</v>
      </c>
      <c r="IQ64" s="34">
        <f t="shared" si="1769"/>
        <v>4546.1338723975732</v>
      </c>
      <c r="IR64" s="34">
        <f t="shared" si="1769"/>
        <v>4546.1338723975732</v>
      </c>
      <c r="IS64" s="34">
        <f t="shared" si="1769"/>
        <v>4546.1338723975732</v>
      </c>
      <c r="IT64" s="34">
        <f t="shared" si="1769"/>
        <v>4546.1338723975732</v>
      </c>
      <c r="IU64" s="34">
        <f t="shared" si="1769"/>
        <v>4546.1338723975732</v>
      </c>
      <c r="IV64" s="34">
        <f t="shared" si="1769"/>
        <v>4546.1338723975732</v>
      </c>
      <c r="IW64" s="34">
        <f t="shared" si="1769"/>
        <v>4546.1338723975732</v>
      </c>
      <c r="IX64" s="34">
        <f t="shared" si="1769"/>
        <v>4546.1338723975732</v>
      </c>
      <c r="IY64" s="34">
        <f t="shared" si="1769"/>
        <v>4546.1338723975732</v>
      </c>
      <c r="IZ64" s="34">
        <f t="shared" si="1769"/>
        <v>4546.1338723975732</v>
      </c>
      <c r="JA64" s="34">
        <f t="shared" si="1769"/>
        <v>4546.1338723975732</v>
      </c>
      <c r="JB64" s="34">
        <f t="shared" si="1769"/>
        <v>4546.1338723975732</v>
      </c>
      <c r="JC64" s="34">
        <f t="shared" si="1769"/>
        <v>4546.1338723975732</v>
      </c>
      <c r="JD64" s="34">
        <f t="shared" si="1769"/>
        <v>4546.1338723975732</v>
      </c>
      <c r="JE64" s="34">
        <f t="shared" ref="JE64:KG64" si="1770">JE60-JE62</f>
        <v>4546.1338723975732</v>
      </c>
      <c r="JF64" s="34">
        <f t="shared" si="1770"/>
        <v>4546.1338723975732</v>
      </c>
      <c r="JG64" s="34">
        <f t="shared" si="1770"/>
        <v>4546.1338723975732</v>
      </c>
      <c r="JH64" s="34">
        <f t="shared" si="1770"/>
        <v>4546.1338723975732</v>
      </c>
      <c r="JI64" s="34">
        <f t="shared" si="1770"/>
        <v>4546.1338723975732</v>
      </c>
      <c r="JJ64" s="34">
        <f t="shared" si="1770"/>
        <v>4546.1338723975732</v>
      </c>
      <c r="JK64" s="34">
        <f t="shared" si="1770"/>
        <v>4546.1338723975732</v>
      </c>
      <c r="JL64" s="34">
        <f t="shared" si="1770"/>
        <v>4546.1338723975732</v>
      </c>
      <c r="JM64" s="34">
        <f t="shared" si="1770"/>
        <v>4546.1338723975732</v>
      </c>
      <c r="JN64" s="34">
        <f t="shared" si="1770"/>
        <v>4546.1338723975732</v>
      </c>
      <c r="JO64" s="34">
        <f t="shared" si="1770"/>
        <v>4546.1338723975732</v>
      </c>
      <c r="JP64" s="34">
        <f t="shared" si="1770"/>
        <v>4546.1338723975732</v>
      </c>
      <c r="JQ64" s="34">
        <f t="shared" si="1770"/>
        <v>4546.1338723975732</v>
      </c>
      <c r="JR64" s="34">
        <f t="shared" si="1770"/>
        <v>4546.1338723975732</v>
      </c>
      <c r="JS64" s="34">
        <f t="shared" si="1770"/>
        <v>4546.1338723975732</v>
      </c>
      <c r="JT64" s="34">
        <f t="shared" si="1770"/>
        <v>4546.1338723975732</v>
      </c>
      <c r="JU64" s="34">
        <f t="shared" si="1770"/>
        <v>4546.1338723975732</v>
      </c>
      <c r="JV64" s="34">
        <f t="shared" si="1770"/>
        <v>4546.1338723975732</v>
      </c>
      <c r="JW64" s="34">
        <f t="shared" si="1770"/>
        <v>4546.1338723975732</v>
      </c>
      <c r="JX64" s="34">
        <f t="shared" si="1770"/>
        <v>4546.1338723975732</v>
      </c>
      <c r="JY64" s="34">
        <f t="shared" si="1770"/>
        <v>4546.1338723975732</v>
      </c>
      <c r="JZ64" s="34">
        <f t="shared" si="1770"/>
        <v>4546.1338723975732</v>
      </c>
      <c r="KA64" s="34">
        <f t="shared" si="1770"/>
        <v>4546.1338723975732</v>
      </c>
      <c r="KB64" s="34">
        <f t="shared" si="1770"/>
        <v>4546.1338723975732</v>
      </c>
      <c r="KC64" s="34">
        <f t="shared" si="1770"/>
        <v>4546.1338723975732</v>
      </c>
      <c r="KD64" s="34">
        <f t="shared" si="1770"/>
        <v>4546.1338723975732</v>
      </c>
      <c r="KE64" s="34">
        <f t="shared" si="1770"/>
        <v>4546.1338723975732</v>
      </c>
      <c r="KF64" s="34">
        <f t="shared" si="1770"/>
        <v>4546.1338723975732</v>
      </c>
      <c r="KG64" s="35">
        <f t="shared" si="1770"/>
        <v>0</v>
      </c>
    </row>
    <row r="65" spans="1:293" s="1" customFormat="1" ht="16" outlineLevel="1" thickBot="1">
      <c r="B65" s="478"/>
      <c r="C65" s="62" t="s">
        <v>713</v>
      </c>
      <c r="D65" s="63">
        <f t="shared" si="1562"/>
        <v>235879.66215363293</v>
      </c>
      <c r="E65" s="36">
        <f>E64</f>
        <v>3675.7626873633708</v>
      </c>
      <c r="F65" s="37">
        <f>E65+F64</f>
        <v>5376.8553747267415</v>
      </c>
      <c r="G65" s="37">
        <f>F65+G64</f>
        <v>7566.6180620901114</v>
      </c>
      <c r="H65" s="37">
        <f t="shared" ref="H65:J65" si="1771">G65+H64</f>
        <v>10425.700749453481</v>
      </c>
      <c r="I65" s="37">
        <f t="shared" si="1771"/>
        <v>21994.45343681685</v>
      </c>
      <c r="J65" s="37">
        <f t="shared" si="1771"/>
        <v>28912.686124180218</v>
      </c>
      <c r="K65" s="37">
        <f t="shared" ref="K65:M65" si="1772">J65+K64</f>
        <v>28875.938811543587</v>
      </c>
      <c r="L65" s="37">
        <f t="shared" si="1772"/>
        <v>32702.531498906959</v>
      </c>
      <c r="M65" s="37">
        <f t="shared" si="1772"/>
        <v>35337.924186270327</v>
      </c>
      <c r="N65" s="37">
        <f t="shared" ref="N65:P65" si="1773">M65+N64</f>
        <v>65075.208890690541</v>
      </c>
      <c r="O65" s="37">
        <f t="shared" si="1773"/>
        <v>67086.69469992441</v>
      </c>
      <c r="P65" s="37">
        <f t="shared" si="1773"/>
        <v>64859.150509158288</v>
      </c>
      <c r="Q65" s="37">
        <f t="shared" ref="Q65:S65" si="1774">P65+Q64</f>
        <v>74359.446318392162</v>
      </c>
      <c r="R65" s="37">
        <f t="shared" si="1774"/>
        <v>70700.452127626035</v>
      </c>
      <c r="S65" s="37">
        <f t="shared" si="1774"/>
        <v>71993.747936859916</v>
      </c>
      <c r="T65" s="37">
        <f t="shared" ref="T65:V65" si="1775">S65+T64</f>
        <v>80070.86374609379</v>
      </c>
      <c r="U65" s="37">
        <f t="shared" si="1775"/>
        <v>82180.289555327661</v>
      </c>
      <c r="V65" s="37">
        <f t="shared" si="1775"/>
        <v>98138.885364561575</v>
      </c>
      <c r="W65" s="37">
        <f t="shared" ref="W65:Y65" si="1776">V65+W64</f>
        <v>105991.07117379546</v>
      </c>
      <c r="X65" s="37">
        <f t="shared" si="1776"/>
        <v>112404.64698302934</v>
      </c>
      <c r="Y65" s="37">
        <f t="shared" si="1776"/>
        <v>120274.15279226321</v>
      </c>
      <c r="Z65" s="37">
        <f t="shared" ref="Z65:AB65" si="1777">Y65+Z64</f>
        <v>125466.09753693284</v>
      </c>
      <c r="AA65" s="37">
        <f t="shared" si="1777"/>
        <v>129329.16228160246</v>
      </c>
      <c r="AB65" s="37">
        <f t="shared" si="1777"/>
        <v>126002.38702627207</v>
      </c>
      <c r="AC65" s="37">
        <f t="shared" ref="AC65:AE65" si="1778">AB65+AC64</f>
        <v>129304.10177094169</v>
      </c>
      <c r="AD65" s="37">
        <f t="shared" si="1778"/>
        <v>132217.15651561131</v>
      </c>
      <c r="AE65" s="37">
        <f t="shared" si="1778"/>
        <v>130127.03126028093</v>
      </c>
      <c r="AF65" s="37">
        <f t="shared" ref="AF65:AH65" si="1779">AE65+AF64</f>
        <v>136287.68600495055</v>
      </c>
      <c r="AG65" s="37">
        <f t="shared" si="1779"/>
        <v>137463.07074962018</v>
      </c>
      <c r="AH65" s="37">
        <f t="shared" si="1779"/>
        <v>145089.14549428981</v>
      </c>
      <c r="AI65" s="37">
        <f t="shared" ref="AI65:AK65" si="1780">AH65+AI64</f>
        <v>152235.53023895944</v>
      </c>
      <c r="AJ65" s="37">
        <f t="shared" si="1780"/>
        <v>144801.79498362908</v>
      </c>
      <c r="AK65" s="37">
        <f t="shared" si="1780"/>
        <v>158438.4497282987</v>
      </c>
      <c r="AL65" s="37">
        <f t="shared" ref="AL65:AN65" si="1781">AK65+AL64</f>
        <v>159828.10458747362</v>
      </c>
      <c r="AM65" s="37">
        <f t="shared" si="1781"/>
        <v>162632.11944664855</v>
      </c>
      <c r="AN65" s="37">
        <f t="shared" si="1781"/>
        <v>160839.27430582349</v>
      </c>
      <c r="AO65" s="37">
        <f t="shared" ref="AO65:AQ65" si="1782">AN65+AO64</f>
        <v>174389.46916499842</v>
      </c>
      <c r="AP65" s="37">
        <f t="shared" si="1782"/>
        <v>182072.88402417334</v>
      </c>
      <c r="AQ65" s="37">
        <f t="shared" si="1782"/>
        <v>202210.80888334828</v>
      </c>
      <c r="AR65" s="37">
        <f t="shared" ref="AR65:AT65" si="1783">AQ65+AR64</f>
        <v>198824.64374252321</v>
      </c>
      <c r="AS65" s="37">
        <f t="shared" si="1783"/>
        <v>189591.01860169816</v>
      </c>
      <c r="AT65" s="37">
        <f t="shared" si="1783"/>
        <v>186936.24346087308</v>
      </c>
      <c r="AU65" s="37">
        <f t="shared" ref="AU65:AW65" si="1784">AT65+AU64</f>
        <v>194707.808320048</v>
      </c>
      <c r="AV65" s="37">
        <f t="shared" si="1784"/>
        <v>205298.46317922295</v>
      </c>
      <c r="AW65" s="37">
        <f t="shared" si="1784"/>
        <v>212547.99803839793</v>
      </c>
      <c r="AX65" s="37">
        <f t="shared" ref="AX65:AZ65" si="1785">AW65+AX64</f>
        <v>217000.05780633591</v>
      </c>
      <c r="AY65" s="37">
        <f t="shared" si="1785"/>
        <v>217342.1175742739</v>
      </c>
      <c r="AZ65" s="37">
        <f t="shared" si="1785"/>
        <v>222645.17734221189</v>
      </c>
      <c r="BA65" s="37">
        <f t="shared" ref="BA65:BC65" si="1786">AZ65+BA64</f>
        <v>195029.38066570542</v>
      </c>
      <c r="BB65" s="37">
        <f t="shared" si="1786"/>
        <v>197445.70301443967</v>
      </c>
      <c r="BC65" s="37">
        <f t="shared" si="1786"/>
        <v>201659.68677361161</v>
      </c>
      <c r="BD65" s="37">
        <f t="shared" ref="BD65:BF65" si="1787">BC65+BD64</f>
        <v>200006.67053278355</v>
      </c>
      <c r="BE65" s="37">
        <f t="shared" si="1787"/>
        <v>199231.65429195549</v>
      </c>
      <c r="BF65" s="37">
        <f t="shared" si="1787"/>
        <v>202966.44805112743</v>
      </c>
      <c r="BG65" s="37">
        <f t="shared" ref="BG65:BI65" si="1788">BF65+BG64</f>
        <v>207787.24181029937</v>
      </c>
      <c r="BH65" s="37">
        <f t="shared" si="1788"/>
        <v>206804.28556947134</v>
      </c>
      <c r="BI65" s="37">
        <f t="shared" si="1788"/>
        <v>211329.71932864329</v>
      </c>
      <c r="BJ65" s="37">
        <f t="shared" ref="BJ65:BL65" si="1789">BI65+BJ64</f>
        <v>215276.79676614158</v>
      </c>
      <c r="BK65" s="37">
        <f t="shared" si="1789"/>
        <v>222594.22420363984</v>
      </c>
      <c r="BL65" s="37">
        <f t="shared" si="1789"/>
        <v>226776.67164113812</v>
      </c>
      <c r="BM65" s="37">
        <f t="shared" ref="BM65:BO65" si="1790">BL65+BM64</f>
        <v>230781.97907863639</v>
      </c>
      <c r="BN65" s="37">
        <f t="shared" si="1790"/>
        <v>234666.13651613466</v>
      </c>
      <c r="BO65" s="37">
        <f t="shared" si="1790"/>
        <v>235879.66215363293</v>
      </c>
      <c r="BP65" s="207">
        <f t="shared" ref="BP65:BR65" si="1791">BO65+BP64</f>
        <v>236361.19779113121</v>
      </c>
      <c r="BQ65" s="37">
        <f t="shared" si="1791"/>
        <v>242386.6452286295</v>
      </c>
      <c r="BR65" s="37">
        <f t="shared" si="1791"/>
        <v>248552.09266612778</v>
      </c>
      <c r="BS65" s="37">
        <f t="shared" ref="BS65:BU65" si="1792">BR65+BS64</f>
        <v>254706.54010362606</v>
      </c>
      <c r="BT65" s="37">
        <f t="shared" si="1792"/>
        <v>260912.50754112433</v>
      </c>
      <c r="BU65" s="207">
        <f t="shared" si="1792"/>
        <v>267128.47497862263</v>
      </c>
      <c r="BV65" s="37">
        <f t="shared" ref="BV65:BX65" si="1793">BU65+BV64</f>
        <v>273472.67311917641</v>
      </c>
      <c r="BW65" s="37">
        <f t="shared" si="1793"/>
        <v>279676.87125973019</v>
      </c>
      <c r="BX65" s="37">
        <f t="shared" si="1793"/>
        <v>286021.06940028397</v>
      </c>
      <c r="BY65" s="37">
        <f t="shared" ref="BY65:CA65" si="1794">BX65+BY64</f>
        <v>292225.26754083775</v>
      </c>
      <c r="BZ65" s="37">
        <f t="shared" si="1794"/>
        <v>298355.6608946441</v>
      </c>
      <c r="CA65" s="37">
        <f t="shared" si="1794"/>
        <v>304346.05424845044</v>
      </c>
      <c r="CB65" s="37">
        <f t="shared" ref="CB65:CD65" si="1795">CA65+CB64</f>
        <v>310476.44760225678</v>
      </c>
      <c r="CC65" s="37">
        <f t="shared" si="1795"/>
        <v>316466.84095606313</v>
      </c>
      <c r="CD65" s="37">
        <f t="shared" si="1795"/>
        <v>322597.23430986947</v>
      </c>
      <c r="CE65" s="37">
        <f t="shared" ref="CE65:CG65" si="1796">CD65+CE64</f>
        <v>328587.62766367581</v>
      </c>
      <c r="CF65" s="37">
        <f t="shared" si="1796"/>
        <v>334629.22101748217</v>
      </c>
      <c r="CG65" s="37">
        <f t="shared" si="1796"/>
        <v>340680.81437128852</v>
      </c>
      <c r="CH65" s="37">
        <f t="shared" ref="CH65:CJ65" si="1797">CG65+CH64</f>
        <v>346599.72284777829</v>
      </c>
      <c r="CI65" s="37">
        <f t="shared" si="1797"/>
        <v>352378.63132426806</v>
      </c>
      <c r="CJ65" s="37">
        <f t="shared" si="1797"/>
        <v>358297.53980075783</v>
      </c>
      <c r="CK65" s="37">
        <f t="shared" ref="CK65:CM65" si="1798">CJ65+CK64</f>
        <v>364076.4482772476</v>
      </c>
      <c r="CL65" s="37">
        <f t="shared" si="1798"/>
        <v>369995.35675373737</v>
      </c>
      <c r="CM65" s="37">
        <f t="shared" si="1798"/>
        <v>375774.26523022715</v>
      </c>
      <c r="CN65" s="37">
        <f t="shared" ref="CN65:CP65" si="1799">CM65+CN64</f>
        <v>381593.17370671692</v>
      </c>
      <c r="CO65" s="37">
        <f t="shared" si="1799"/>
        <v>387372.08218320669</v>
      </c>
      <c r="CP65" s="37">
        <f t="shared" si="1799"/>
        <v>393190.99065969646</v>
      </c>
      <c r="CQ65" s="37">
        <f t="shared" ref="CQ65:CS65" si="1800">CP65+CQ64</f>
        <v>398969.89913618623</v>
      </c>
      <c r="CR65" s="37">
        <f t="shared" si="1800"/>
        <v>404700.00761267601</v>
      </c>
      <c r="CS65" s="37">
        <f t="shared" si="1800"/>
        <v>410540.11608916579</v>
      </c>
      <c r="CT65" s="37">
        <f t="shared" ref="CT65:CV65" si="1801">CS65+CT64</f>
        <v>416361.62042105931</v>
      </c>
      <c r="CU65" s="37">
        <f t="shared" si="1801"/>
        <v>422143.12475295283</v>
      </c>
      <c r="CV65" s="37">
        <f t="shared" si="1801"/>
        <v>427964.62908484635</v>
      </c>
      <c r="CW65" s="37">
        <f t="shared" ref="CW65:CY65" si="1802">CV65+CW64</f>
        <v>433746.13341673987</v>
      </c>
      <c r="CX65" s="37">
        <f t="shared" si="1802"/>
        <v>439567.63774863339</v>
      </c>
      <c r="CY65" s="37">
        <f t="shared" si="1802"/>
        <v>445349.14208052692</v>
      </c>
      <c r="CZ65" s="37">
        <f t="shared" ref="CZ65:DB65" si="1803">CY65+CZ64</f>
        <v>451170.64641242044</v>
      </c>
      <c r="DA65" s="37">
        <f t="shared" si="1803"/>
        <v>456952.15074431396</v>
      </c>
      <c r="DB65" s="37">
        <f t="shared" si="1803"/>
        <v>462773.65507620748</v>
      </c>
      <c r="DC65" s="37">
        <f t="shared" ref="DC65:DE65" si="1804">DB65+DC64</f>
        <v>468555.159408101</v>
      </c>
      <c r="DD65" s="37">
        <f t="shared" si="1804"/>
        <v>474287.86373999453</v>
      </c>
      <c r="DE65" s="37">
        <f t="shared" si="1804"/>
        <v>480130.56807188806</v>
      </c>
      <c r="DF65" s="37">
        <f t="shared" ref="DF65:DH65" si="1805">DE65+DF64</f>
        <v>486001.19760716939</v>
      </c>
      <c r="DG65" s="37">
        <f t="shared" si="1805"/>
        <v>491831.82714245073</v>
      </c>
      <c r="DH65" s="37">
        <f t="shared" si="1805"/>
        <v>497702.45667773206</v>
      </c>
      <c r="DI65" s="37">
        <f t="shared" ref="DI65:DK65" si="1806">DH65+DI64</f>
        <v>503533.08621301339</v>
      </c>
      <c r="DJ65" s="37">
        <f t="shared" si="1806"/>
        <v>509403.71574829472</v>
      </c>
      <c r="DK65" s="37">
        <f t="shared" si="1806"/>
        <v>515327.70528357604</v>
      </c>
      <c r="DL65" s="37">
        <f t="shared" ref="DL65:DN65" si="1807">DK65+DL64</f>
        <v>521069.01481885737</v>
      </c>
      <c r="DM65" s="37">
        <f t="shared" si="1807"/>
        <v>526770.32435413869</v>
      </c>
      <c r="DN65" s="37">
        <f t="shared" si="1807"/>
        <v>532511.63388941996</v>
      </c>
      <c r="DO65" s="37">
        <f t="shared" ref="DO65:DQ65" si="1808">DN65+DO64</f>
        <v>538212.94342470123</v>
      </c>
      <c r="DP65" s="37">
        <f t="shared" si="1808"/>
        <v>543865.45295998256</v>
      </c>
      <c r="DQ65" s="37">
        <f t="shared" si="1808"/>
        <v>549850.64249526383</v>
      </c>
      <c r="DR65" s="37">
        <f t="shared" ref="DR65:DT65" si="1809">DQ65+DR64</f>
        <v>555647.74539428344</v>
      </c>
      <c r="DS65" s="37">
        <f t="shared" si="1809"/>
        <v>561404.84829330305</v>
      </c>
      <c r="DT65" s="37">
        <f t="shared" si="1809"/>
        <v>567201.95119232265</v>
      </c>
      <c r="DU65" s="37">
        <f t="shared" ref="DU65:DW65" si="1810">DT65+DU64</f>
        <v>572959.05409134226</v>
      </c>
      <c r="DV65" s="37">
        <f t="shared" si="1810"/>
        <v>578756.15699036187</v>
      </c>
      <c r="DW65" s="37">
        <f t="shared" si="1810"/>
        <v>584735.93988938152</v>
      </c>
      <c r="DX65" s="37">
        <f t="shared" ref="DX65:DZ65" si="1811">DW65+DX64</f>
        <v>590533.04278840113</v>
      </c>
      <c r="DY65" s="37">
        <f t="shared" si="1811"/>
        <v>596290.14568742074</v>
      </c>
      <c r="DZ65" s="37">
        <f t="shared" si="1811"/>
        <v>602087.24858644034</v>
      </c>
      <c r="EA65" s="37">
        <f t="shared" ref="EA65:EC65" si="1812">DZ65+EA64</f>
        <v>607844.35148545995</v>
      </c>
      <c r="EB65" s="37">
        <f t="shared" si="1812"/>
        <v>613552.65438447951</v>
      </c>
      <c r="EC65" s="37">
        <f t="shared" si="1812"/>
        <v>619593.63728349912</v>
      </c>
      <c r="ED65" s="37">
        <f t="shared" ref="ED65:EF65" si="1813">EC65+ED64</f>
        <v>625449.29007920239</v>
      </c>
      <c r="EE65" s="37">
        <f t="shared" si="1813"/>
        <v>631264.94287490565</v>
      </c>
      <c r="EF65" s="37">
        <f t="shared" si="1813"/>
        <v>637120.59567060892</v>
      </c>
      <c r="EG65" s="37">
        <f t="shared" ref="EG65:EI65" si="1814">EF65+EG64</f>
        <v>642936.24846631219</v>
      </c>
      <c r="EH65" s="37">
        <f t="shared" si="1814"/>
        <v>648791.90126201545</v>
      </c>
      <c r="EI65" s="37">
        <f t="shared" si="1814"/>
        <v>654830.23405771866</v>
      </c>
      <c r="EJ65" s="37">
        <f t="shared" ref="EJ65:EL65" si="1815">EI65+EJ64</f>
        <v>660685.88685342192</v>
      </c>
      <c r="EK65" s="37">
        <f t="shared" si="1815"/>
        <v>666501.53964912519</v>
      </c>
      <c r="EL65" s="37">
        <f t="shared" si="1815"/>
        <v>672357.19244482846</v>
      </c>
      <c r="EM65" s="37">
        <f t="shared" ref="EM65:EO65" si="1816">EL65+EM64</f>
        <v>678172.84524053172</v>
      </c>
      <c r="EN65" s="37">
        <f t="shared" si="1816"/>
        <v>683939.69803623494</v>
      </c>
      <c r="EO65" s="37">
        <f t="shared" si="1816"/>
        <v>690039.23083193821</v>
      </c>
      <c r="EP65" s="37">
        <f t="shared" ref="EP65:ER65" si="1817">EO65+EP64</f>
        <v>695956.32752595295</v>
      </c>
      <c r="EQ65" s="37">
        <f t="shared" si="1817"/>
        <v>701833.42421996768</v>
      </c>
      <c r="ER65" s="37">
        <f t="shared" si="1817"/>
        <v>707750.52091398241</v>
      </c>
      <c r="ES65" s="37">
        <f t="shared" ref="ES65:EU65" si="1818">ER65+ES64</f>
        <v>713627.61760799715</v>
      </c>
      <c r="ET65" s="37">
        <f t="shared" si="1818"/>
        <v>719544.71430201188</v>
      </c>
      <c r="EU65" s="37">
        <f t="shared" si="1818"/>
        <v>725644.49099602667</v>
      </c>
      <c r="EV65" s="37">
        <f t="shared" ref="EV65:EX65" si="1819">EU65+EV64</f>
        <v>731561.5876900414</v>
      </c>
      <c r="EW65" s="37">
        <f t="shared" si="1819"/>
        <v>737438.68438405613</v>
      </c>
      <c r="EX65" s="37">
        <f t="shared" si="1819"/>
        <v>743355.78107807087</v>
      </c>
      <c r="EY65" s="37">
        <f t="shared" ref="EY65:FA65" si="1820">EX65+EY64</f>
        <v>749232.8777720856</v>
      </c>
      <c r="EZ65" s="37">
        <f t="shared" si="1820"/>
        <v>755061.17446610029</v>
      </c>
      <c r="FA65" s="37">
        <f t="shared" si="1820"/>
        <v>761222.15116011503</v>
      </c>
      <c r="FB65" s="37">
        <f t="shared" ref="FB65:FD65" si="1821">FA65+FB64</f>
        <v>767203.73012674472</v>
      </c>
      <c r="FC65" s="37">
        <f t="shared" si="1821"/>
        <v>773145.30909337441</v>
      </c>
      <c r="FD65" s="37">
        <f t="shared" si="1821"/>
        <v>779126.8880600041</v>
      </c>
      <c r="FE65" s="37">
        <f t="shared" ref="FE65:FG65" si="1822">FD65+FE64</f>
        <v>783673.02193240169</v>
      </c>
      <c r="FF65" s="37">
        <f t="shared" si="1822"/>
        <v>788219.15580479929</v>
      </c>
      <c r="FG65" s="37">
        <f t="shared" si="1822"/>
        <v>792765.28967719688</v>
      </c>
      <c r="FH65" s="37">
        <f t="shared" ref="FH65:FJ65" si="1823">FG65+FH64</f>
        <v>797311.42354959447</v>
      </c>
      <c r="FI65" s="37">
        <f t="shared" si="1823"/>
        <v>801857.55742199207</v>
      </c>
      <c r="FJ65" s="37">
        <f t="shared" si="1823"/>
        <v>806403.69129438966</v>
      </c>
      <c r="FK65" s="37">
        <f t="shared" ref="FK65:FM65" si="1824">FJ65+FK64</f>
        <v>810949.82516678725</v>
      </c>
      <c r="FL65" s="37">
        <f t="shared" si="1824"/>
        <v>815495.95903918485</v>
      </c>
      <c r="FM65" s="37">
        <f t="shared" si="1824"/>
        <v>820042.09291158244</v>
      </c>
      <c r="FN65" s="37">
        <f t="shared" ref="FN65:FP65" si="1825">FM65+FN64</f>
        <v>824588.22678398003</v>
      </c>
      <c r="FO65" s="37">
        <f t="shared" si="1825"/>
        <v>829134.36065637763</v>
      </c>
      <c r="FP65" s="37">
        <f t="shared" si="1825"/>
        <v>833680.49452877522</v>
      </c>
      <c r="FQ65" s="37">
        <f t="shared" ref="FQ65:FS65" si="1826">FP65+FQ64</f>
        <v>838226.62840117281</v>
      </c>
      <c r="FR65" s="37">
        <f t="shared" si="1826"/>
        <v>842772.76227357041</v>
      </c>
      <c r="FS65" s="37">
        <f t="shared" si="1826"/>
        <v>847318.896145968</v>
      </c>
      <c r="FT65" s="37">
        <f t="shared" ref="FT65:FV65" si="1827">FS65+FT64</f>
        <v>851865.03001836559</v>
      </c>
      <c r="FU65" s="37">
        <f t="shared" si="1827"/>
        <v>856411.16389076319</v>
      </c>
      <c r="FV65" s="37">
        <f t="shared" si="1827"/>
        <v>860957.29776316078</v>
      </c>
      <c r="FW65" s="37">
        <f t="shared" ref="FW65:FY65" si="1828">FV65+FW64</f>
        <v>865503.43163555837</v>
      </c>
      <c r="FX65" s="37">
        <f t="shared" si="1828"/>
        <v>870049.56550795597</v>
      </c>
      <c r="FY65" s="37">
        <f t="shared" si="1828"/>
        <v>874595.69938035356</v>
      </c>
      <c r="FZ65" s="37">
        <f t="shared" ref="FZ65:GB65" si="1829">FY65+FZ64</f>
        <v>879141.83325275115</v>
      </c>
      <c r="GA65" s="37">
        <f t="shared" si="1829"/>
        <v>883687.96712514875</v>
      </c>
      <c r="GB65" s="37">
        <f t="shared" si="1829"/>
        <v>888234.10099754634</v>
      </c>
      <c r="GC65" s="37">
        <f t="shared" ref="GC65:GE65" si="1830">GB65+GC64</f>
        <v>892780.23486994393</v>
      </c>
      <c r="GD65" s="37">
        <f t="shared" si="1830"/>
        <v>897326.36874234152</v>
      </c>
      <c r="GE65" s="37">
        <f t="shared" si="1830"/>
        <v>901872.50261473912</v>
      </c>
      <c r="GF65" s="37">
        <f t="shared" ref="GF65:GH65" si="1831">GE65+GF64</f>
        <v>906418.63648713671</v>
      </c>
      <c r="GG65" s="37">
        <f t="shared" si="1831"/>
        <v>910964.7703595343</v>
      </c>
      <c r="GH65" s="37">
        <f t="shared" si="1831"/>
        <v>915510.9042319319</v>
      </c>
      <c r="GI65" s="37">
        <f t="shared" ref="GI65:GK65" si="1832">GH65+GI64</f>
        <v>920057.03810432949</v>
      </c>
      <c r="GJ65" s="37">
        <f t="shared" si="1832"/>
        <v>924603.17197672708</v>
      </c>
      <c r="GK65" s="37">
        <f t="shared" si="1832"/>
        <v>929149.30584912468</v>
      </c>
      <c r="GL65" s="37">
        <f t="shared" ref="GL65:GN65" si="1833">GK65+GL64</f>
        <v>933695.43972152227</v>
      </c>
      <c r="GM65" s="37">
        <f t="shared" si="1833"/>
        <v>938241.57359391986</v>
      </c>
      <c r="GN65" s="37">
        <f t="shared" si="1833"/>
        <v>942787.70746631746</v>
      </c>
      <c r="GO65" s="37">
        <f t="shared" ref="GO65:GQ65" si="1834">GN65+GO64</f>
        <v>947333.84133871505</v>
      </c>
      <c r="GP65" s="37">
        <f t="shared" si="1834"/>
        <v>951879.97521111264</v>
      </c>
      <c r="GQ65" s="37">
        <f t="shared" si="1834"/>
        <v>956426.10908351024</v>
      </c>
      <c r="GR65" s="37">
        <f t="shared" ref="GR65:GT65" si="1835">GQ65+GR64</f>
        <v>960972.24295590783</v>
      </c>
      <c r="GS65" s="37">
        <f t="shared" si="1835"/>
        <v>965518.37682830542</v>
      </c>
      <c r="GT65" s="37">
        <f t="shared" si="1835"/>
        <v>970064.51070070302</v>
      </c>
      <c r="GU65" s="37">
        <f t="shared" ref="GU65:GW65" si="1836">GT65+GU64</f>
        <v>974610.64457310061</v>
      </c>
      <c r="GV65" s="37">
        <f t="shared" si="1836"/>
        <v>979156.7784454982</v>
      </c>
      <c r="GW65" s="37">
        <f t="shared" si="1836"/>
        <v>983702.9123178958</v>
      </c>
      <c r="GX65" s="37">
        <f t="shared" ref="GX65:GZ65" si="1837">GW65+GX64</f>
        <v>988249.04619029339</v>
      </c>
      <c r="GY65" s="37">
        <f t="shared" si="1837"/>
        <v>992795.18006269098</v>
      </c>
      <c r="GZ65" s="37">
        <f t="shared" si="1837"/>
        <v>997341.31393508858</v>
      </c>
      <c r="HA65" s="37">
        <f t="shared" ref="HA65:HC65" si="1838">GZ65+HA64</f>
        <v>1001887.4478074862</v>
      </c>
      <c r="HB65" s="37">
        <f t="shared" si="1838"/>
        <v>1006433.5816798838</v>
      </c>
      <c r="HC65" s="37">
        <f t="shared" si="1838"/>
        <v>1010979.7155522814</v>
      </c>
      <c r="HD65" s="37">
        <f t="shared" ref="HD65:HF65" si="1839">HC65+HD64</f>
        <v>1015525.8494246789</v>
      </c>
      <c r="HE65" s="37">
        <f t="shared" si="1839"/>
        <v>1020071.9832970765</v>
      </c>
      <c r="HF65" s="37">
        <f t="shared" si="1839"/>
        <v>1024618.1171694741</v>
      </c>
      <c r="HG65" s="37">
        <f t="shared" ref="HG65:HI65" si="1840">HF65+HG64</f>
        <v>1029164.2510418717</v>
      </c>
      <c r="HH65" s="37">
        <f t="shared" si="1840"/>
        <v>1033710.3849142693</v>
      </c>
      <c r="HI65" s="37">
        <f t="shared" si="1840"/>
        <v>1038256.5187866669</v>
      </c>
      <c r="HJ65" s="37">
        <f t="shared" ref="HJ65:HL65" si="1841">HI65+HJ64</f>
        <v>1042802.6526590645</v>
      </c>
      <c r="HK65" s="37">
        <f t="shared" si="1841"/>
        <v>1047348.7865314621</v>
      </c>
      <c r="HL65" s="37">
        <f t="shared" si="1841"/>
        <v>1051894.9204038596</v>
      </c>
      <c r="HM65" s="37">
        <f t="shared" ref="HM65:HO65" si="1842">HL65+HM64</f>
        <v>1056441.0542762571</v>
      </c>
      <c r="HN65" s="37">
        <f t="shared" si="1842"/>
        <v>1060987.1881486545</v>
      </c>
      <c r="HO65" s="37">
        <f t="shared" si="1842"/>
        <v>1065533.322021052</v>
      </c>
      <c r="HP65" s="37">
        <f t="shared" ref="HP65:HR65" si="1843">HO65+HP64</f>
        <v>1070079.4558934495</v>
      </c>
      <c r="HQ65" s="37">
        <f t="shared" si="1843"/>
        <v>1074625.589765847</v>
      </c>
      <c r="HR65" s="37">
        <f t="shared" si="1843"/>
        <v>1079171.7236382444</v>
      </c>
      <c r="HS65" s="37">
        <f t="shared" ref="HS65:HU65" si="1844">HR65+HS64</f>
        <v>1083717.8575106419</v>
      </c>
      <c r="HT65" s="37">
        <f t="shared" si="1844"/>
        <v>1088263.9913830394</v>
      </c>
      <c r="HU65" s="37">
        <f t="shared" si="1844"/>
        <v>1092810.1252554369</v>
      </c>
      <c r="HV65" s="37">
        <f t="shared" ref="HV65:HX65" si="1845">HU65+HV64</f>
        <v>1097356.2591278343</v>
      </c>
      <c r="HW65" s="37">
        <f t="shared" si="1845"/>
        <v>1101902.3930002318</v>
      </c>
      <c r="HX65" s="37">
        <f t="shared" si="1845"/>
        <v>1106448.5268726293</v>
      </c>
      <c r="HY65" s="37">
        <f t="shared" ref="HY65:IA65" si="1846">HX65+HY64</f>
        <v>1110994.6607450268</v>
      </c>
      <c r="HZ65" s="37">
        <f t="shared" si="1846"/>
        <v>1115540.7946174243</v>
      </c>
      <c r="IA65" s="37">
        <f t="shared" si="1846"/>
        <v>1120086.9284898217</v>
      </c>
      <c r="IB65" s="37">
        <f t="shared" ref="IB65:ID65" si="1847">IA65+IB64</f>
        <v>1124633.0623622192</v>
      </c>
      <c r="IC65" s="37">
        <f t="shared" si="1847"/>
        <v>1129179.1962346167</v>
      </c>
      <c r="ID65" s="37">
        <f t="shared" si="1847"/>
        <v>1133725.3301070142</v>
      </c>
      <c r="IE65" s="37">
        <f t="shared" ref="IE65:IG65" si="1848">ID65+IE64</f>
        <v>1138271.4639794116</v>
      </c>
      <c r="IF65" s="37">
        <f t="shared" si="1848"/>
        <v>1142817.5978518091</v>
      </c>
      <c r="IG65" s="37">
        <f t="shared" si="1848"/>
        <v>1147363.7317242066</v>
      </c>
      <c r="IH65" s="37">
        <f t="shared" ref="IH65:IJ65" si="1849">IG65+IH64</f>
        <v>1151909.8655966041</v>
      </c>
      <c r="II65" s="37">
        <f t="shared" si="1849"/>
        <v>1156455.9994690015</v>
      </c>
      <c r="IJ65" s="37">
        <f t="shared" si="1849"/>
        <v>1161002.133341399</v>
      </c>
      <c r="IK65" s="37">
        <f t="shared" ref="IK65:IM65" si="1850">IJ65+IK64</f>
        <v>1165548.2672137965</v>
      </c>
      <c r="IL65" s="37">
        <f t="shared" si="1850"/>
        <v>1170094.401086194</v>
      </c>
      <c r="IM65" s="37">
        <f t="shared" si="1850"/>
        <v>1174640.5349585915</v>
      </c>
      <c r="IN65" s="37">
        <f t="shared" ref="IN65:IP65" si="1851">IM65+IN64</f>
        <v>1179186.6688309889</v>
      </c>
      <c r="IO65" s="37">
        <f t="shared" si="1851"/>
        <v>1183732.8027033864</v>
      </c>
      <c r="IP65" s="37">
        <f t="shared" si="1851"/>
        <v>1188278.9365757839</v>
      </c>
      <c r="IQ65" s="37">
        <f t="shared" ref="IQ65:IS65" si="1852">IP65+IQ64</f>
        <v>1192825.0704481814</v>
      </c>
      <c r="IR65" s="37">
        <f t="shared" si="1852"/>
        <v>1197371.2043205788</v>
      </c>
      <c r="IS65" s="37">
        <f t="shared" si="1852"/>
        <v>1201917.3381929763</v>
      </c>
      <c r="IT65" s="37">
        <f t="shared" ref="IT65:IV65" si="1853">IS65+IT64</f>
        <v>1206463.4720653738</v>
      </c>
      <c r="IU65" s="37">
        <f t="shared" si="1853"/>
        <v>1211009.6059377713</v>
      </c>
      <c r="IV65" s="37">
        <f t="shared" si="1853"/>
        <v>1215555.7398101687</v>
      </c>
      <c r="IW65" s="37">
        <f t="shared" ref="IW65:IY65" si="1854">IV65+IW64</f>
        <v>1220101.8736825662</v>
      </c>
      <c r="IX65" s="37">
        <f t="shared" si="1854"/>
        <v>1224648.0075549637</v>
      </c>
      <c r="IY65" s="37">
        <f t="shared" si="1854"/>
        <v>1229194.1414273612</v>
      </c>
      <c r="IZ65" s="37">
        <f t="shared" ref="IZ65:JB65" si="1855">IY65+IZ64</f>
        <v>1233740.2752997587</v>
      </c>
      <c r="JA65" s="37">
        <f t="shared" si="1855"/>
        <v>1238286.4091721561</v>
      </c>
      <c r="JB65" s="37">
        <f t="shared" si="1855"/>
        <v>1242832.5430445536</v>
      </c>
      <c r="JC65" s="37">
        <f t="shared" ref="JC65:JE65" si="1856">JB65+JC64</f>
        <v>1247378.6769169511</v>
      </c>
      <c r="JD65" s="37">
        <f t="shared" si="1856"/>
        <v>1251924.8107893486</v>
      </c>
      <c r="JE65" s="37">
        <f t="shared" si="1856"/>
        <v>1256470.944661746</v>
      </c>
      <c r="JF65" s="37">
        <f t="shared" ref="JF65:JH65" si="1857">JE65+JF64</f>
        <v>1261017.0785341435</v>
      </c>
      <c r="JG65" s="37">
        <f t="shared" si="1857"/>
        <v>1265563.212406541</v>
      </c>
      <c r="JH65" s="37">
        <f t="shared" si="1857"/>
        <v>1270109.3462789385</v>
      </c>
      <c r="JI65" s="37">
        <f t="shared" ref="JI65:JK65" si="1858">JH65+JI64</f>
        <v>1274655.4801513359</v>
      </c>
      <c r="JJ65" s="37">
        <f t="shared" si="1858"/>
        <v>1279201.6140237334</v>
      </c>
      <c r="JK65" s="37">
        <f t="shared" si="1858"/>
        <v>1283747.7478961309</v>
      </c>
      <c r="JL65" s="37">
        <f t="shared" ref="JL65:JN65" si="1859">JK65+JL64</f>
        <v>1288293.8817685284</v>
      </c>
      <c r="JM65" s="37">
        <f t="shared" si="1859"/>
        <v>1292840.0156409258</v>
      </c>
      <c r="JN65" s="37">
        <f t="shared" si="1859"/>
        <v>1297386.1495133233</v>
      </c>
      <c r="JO65" s="37">
        <f t="shared" ref="JO65:JQ65" si="1860">JN65+JO64</f>
        <v>1301932.2833857208</v>
      </c>
      <c r="JP65" s="37">
        <f t="shared" si="1860"/>
        <v>1306478.4172581183</v>
      </c>
      <c r="JQ65" s="37">
        <f t="shared" si="1860"/>
        <v>1311024.5511305158</v>
      </c>
      <c r="JR65" s="37">
        <f t="shared" ref="JR65:JT65" si="1861">JQ65+JR64</f>
        <v>1315570.6850029132</v>
      </c>
      <c r="JS65" s="37">
        <f t="shared" si="1861"/>
        <v>1320116.8188753107</v>
      </c>
      <c r="JT65" s="37">
        <f t="shared" si="1861"/>
        <v>1324662.9527477082</v>
      </c>
      <c r="JU65" s="37">
        <f t="shared" ref="JU65:JW65" si="1862">JT65+JU64</f>
        <v>1329209.0866201057</v>
      </c>
      <c r="JV65" s="37">
        <f t="shared" si="1862"/>
        <v>1333755.2204925031</v>
      </c>
      <c r="JW65" s="37">
        <f t="shared" si="1862"/>
        <v>1338301.3543649006</v>
      </c>
      <c r="JX65" s="37">
        <f t="shared" ref="JX65:JZ65" si="1863">JW65+JX64</f>
        <v>1342847.4882372981</v>
      </c>
      <c r="JY65" s="37">
        <f t="shared" si="1863"/>
        <v>1347393.6221096956</v>
      </c>
      <c r="JZ65" s="37">
        <f t="shared" si="1863"/>
        <v>1351939.755982093</v>
      </c>
      <c r="KA65" s="37">
        <f t="shared" ref="KA65:KC65" si="1864">JZ65+KA64</f>
        <v>1356485.8898544905</v>
      </c>
      <c r="KB65" s="37">
        <f t="shared" si="1864"/>
        <v>1361032.023726888</v>
      </c>
      <c r="KC65" s="37">
        <f t="shared" si="1864"/>
        <v>1365578.1575992855</v>
      </c>
      <c r="KD65" s="37">
        <f t="shared" ref="KD65:KF65" si="1865">KC65+KD64</f>
        <v>1370124.291471683</v>
      </c>
      <c r="KE65" s="37">
        <f t="shared" si="1865"/>
        <v>1374670.4253440804</v>
      </c>
      <c r="KF65" s="37">
        <f t="shared" si="1865"/>
        <v>1379216.5592164779</v>
      </c>
      <c r="KG65" s="38">
        <f t="shared" ref="KG65" si="1866">KF65+KG64</f>
        <v>1379216.5592164779</v>
      </c>
    </row>
    <row r="66" spans="1:293" s="50" customFormat="1" ht="16" outlineLevel="1" thickBot="1">
      <c r="B66" s="479" t="s">
        <v>718</v>
      </c>
      <c r="C66" s="480"/>
      <c r="D66" s="65">
        <f t="shared" si="1562"/>
        <v>0.27558069188341278</v>
      </c>
      <c r="E66" s="113">
        <f t="shared" ref="E66:J66" si="1867">E65/E61</f>
        <v>0.82866531562540691</v>
      </c>
      <c r="F66" s="114">
        <f t="shared" si="1867"/>
        <v>0.48163069067511555</v>
      </c>
      <c r="G66" s="114">
        <f t="shared" si="1867"/>
        <v>0.41911920569422451</v>
      </c>
      <c r="H66" s="114">
        <f t="shared" si="1867"/>
        <v>0.42853504002624077</v>
      </c>
      <c r="I66" s="114">
        <f t="shared" si="1867"/>
        <v>0.42650158128521881</v>
      </c>
      <c r="J66" s="114">
        <f t="shared" si="1867"/>
        <v>0.46470951645467723</v>
      </c>
      <c r="K66" s="114">
        <f>K65/K61</f>
        <v>0.39449653606264851</v>
      </c>
      <c r="L66" s="114">
        <f t="shared" ref="L66:BW66" si="1868">L65/L61</f>
        <v>0.38481474865605259</v>
      </c>
      <c r="M66" s="114">
        <f t="shared" si="1868"/>
        <v>0.36843372311242367</v>
      </c>
      <c r="N66" s="114">
        <f t="shared" si="1868"/>
        <v>0.50515520150651028</v>
      </c>
      <c r="O66" s="114">
        <f t="shared" si="1868"/>
        <v>0.47695344215962476</v>
      </c>
      <c r="P66" s="114">
        <f t="shared" si="1868"/>
        <v>0.42808734846175328</v>
      </c>
      <c r="Q66" s="114">
        <f t="shared" si="1868"/>
        <v>0.45278606451867448</v>
      </c>
      <c r="R66" s="114">
        <f t="shared" si="1868"/>
        <v>0.40289875122362273</v>
      </c>
      <c r="S66" s="114">
        <f t="shared" si="1868"/>
        <v>0.3834130114935082</v>
      </c>
      <c r="T66" s="114">
        <f t="shared" si="1868"/>
        <v>0.40145055223409737</v>
      </c>
      <c r="U66" s="114">
        <f t="shared" si="1868"/>
        <v>0.37989395330619585</v>
      </c>
      <c r="V66" s="114">
        <f t="shared" si="1868"/>
        <v>0.40483351802601031</v>
      </c>
      <c r="W66" s="114">
        <f t="shared" si="1868"/>
        <v>0.40844017427055673</v>
      </c>
      <c r="X66" s="114">
        <f t="shared" si="1868"/>
        <v>0.40755020142842002</v>
      </c>
      <c r="Y66" s="114">
        <f t="shared" si="1868"/>
        <v>0.4108212731096651</v>
      </c>
      <c r="Z66" s="114">
        <f t="shared" si="1868"/>
        <v>0.40777039651939317</v>
      </c>
      <c r="AA66" s="114">
        <f t="shared" si="1868"/>
        <v>0.40418879367318805</v>
      </c>
      <c r="AB66" s="114">
        <f t="shared" si="1868"/>
        <v>0.37796854740425478</v>
      </c>
      <c r="AC66" s="114">
        <f t="shared" si="1868"/>
        <v>0.37136171440542437</v>
      </c>
      <c r="AD66" s="114">
        <f t="shared" si="1868"/>
        <v>0.3666138883076232</v>
      </c>
      <c r="AE66" s="114">
        <f t="shared" si="1868"/>
        <v>0.34927146081632815</v>
      </c>
      <c r="AF66" s="114">
        <f t="shared" si="1868"/>
        <v>0.35493739847318073</v>
      </c>
      <c r="AG66" s="114">
        <f t="shared" si="1868"/>
        <v>0.3480050686409818</v>
      </c>
      <c r="AH66" s="114">
        <f t="shared" si="1868"/>
        <v>0.35625055224672936</v>
      </c>
      <c r="AI66" s="114">
        <f t="shared" si="1868"/>
        <v>0.3622882596342491</v>
      </c>
      <c r="AJ66" s="114">
        <f t="shared" si="1868"/>
        <v>0.33546827979760585</v>
      </c>
      <c r="AK66" s="114">
        <f t="shared" si="1868"/>
        <v>0.35174741478743138</v>
      </c>
      <c r="AL66" s="114">
        <f t="shared" si="1868"/>
        <v>0.34283743335572603</v>
      </c>
      <c r="AM66" s="114">
        <f t="shared" si="1868"/>
        <v>0.33787500485856425</v>
      </c>
      <c r="AN66" s="114">
        <f t="shared" si="1868"/>
        <v>0.32390619774099699</v>
      </c>
      <c r="AO66" s="114">
        <f t="shared" si="1868"/>
        <v>0.33761700340138534</v>
      </c>
      <c r="AP66" s="114">
        <f t="shared" si="1868"/>
        <v>0.34320744768737049</v>
      </c>
      <c r="AQ66" s="114">
        <f t="shared" si="1868"/>
        <v>0.35805822704174778</v>
      </c>
      <c r="AR66" s="114">
        <f t="shared" si="1868"/>
        <v>0.34508602937031613</v>
      </c>
      <c r="AS66" s="114">
        <f t="shared" si="1868"/>
        <v>0.3211822857322274</v>
      </c>
      <c r="AT66" s="114">
        <f t="shared" si="1868"/>
        <v>0.30899050932044153</v>
      </c>
      <c r="AU66" s="114">
        <f t="shared" si="1868"/>
        <v>0.31414932789955391</v>
      </c>
      <c r="AV66" s="114">
        <f t="shared" si="1868"/>
        <v>0.32272961653742699</v>
      </c>
      <c r="AW66" s="115">
        <f t="shared" si="1868"/>
        <v>0.32188196894245485</v>
      </c>
      <c r="AX66" s="114">
        <f t="shared" si="1868"/>
        <v>0.32221906315942794</v>
      </c>
      <c r="AY66" s="114">
        <f t="shared" si="1868"/>
        <v>0.31655708555189327</v>
      </c>
      <c r="AZ66" s="114">
        <f t="shared" si="1868"/>
        <v>0.31819764688982299</v>
      </c>
      <c r="BA66" s="115">
        <f t="shared" si="1868"/>
        <v>0.27424183693531273</v>
      </c>
      <c r="BB66" s="114">
        <f t="shared" si="1868"/>
        <v>0.2730281733200558</v>
      </c>
      <c r="BC66" s="115">
        <f t="shared" si="1868"/>
        <v>0.27459904597664025</v>
      </c>
      <c r="BD66" s="115">
        <f t="shared" si="1868"/>
        <v>0.26852744392500427</v>
      </c>
      <c r="BE66" s="115">
        <f t="shared" si="1868"/>
        <v>0.26312092687140248</v>
      </c>
      <c r="BF66" s="115">
        <f t="shared" si="1868"/>
        <v>0.26461052710828209</v>
      </c>
      <c r="BG66" s="115">
        <f t="shared" si="1868"/>
        <v>0.26750395825378809</v>
      </c>
      <c r="BH66" s="115">
        <f t="shared" si="1868"/>
        <v>0.26316360421938878</v>
      </c>
      <c r="BI66" s="115">
        <f t="shared" si="1868"/>
        <v>0.26551453772472866</v>
      </c>
      <c r="BJ66" s="115">
        <f t="shared" si="1868"/>
        <v>0.26744762372708841</v>
      </c>
      <c r="BK66" s="115">
        <f t="shared" si="1868"/>
        <v>0.27104483428565168</v>
      </c>
      <c r="BL66" s="115">
        <f t="shared" si="1868"/>
        <v>0.27314247525984409</v>
      </c>
      <c r="BM66" s="115">
        <f t="shared" si="1868"/>
        <v>0.27502663316820158</v>
      </c>
      <c r="BN66" s="115">
        <f t="shared" si="1868"/>
        <v>0.27687214521350656</v>
      </c>
      <c r="BO66" s="115">
        <f t="shared" si="1868"/>
        <v>0.27558069188341278</v>
      </c>
      <c r="BP66" s="208">
        <f t="shared" si="1868"/>
        <v>0.27416839699276874</v>
      </c>
      <c r="BQ66" s="114">
        <f t="shared" si="1868"/>
        <v>0.27920620430791393</v>
      </c>
      <c r="BR66" s="114">
        <f t="shared" si="1868"/>
        <v>0.2842891861177726</v>
      </c>
      <c r="BS66" s="114">
        <f t="shared" si="1868"/>
        <v>0.28929210113046522</v>
      </c>
      <c r="BT66" s="114">
        <f t="shared" si="1868"/>
        <v>0.29426656936898593</v>
      </c>
      <c r="BU66" s="208">
        <f t="shared" si="1868"/>
        <v>0.2991797350507362</v>
      </c>
      <c r="BV66" s="114">
        <f t="shared" si="1868"/>
        <v>0.30412421308832793</v>
      </c>
      <c r="BW66" s="114">
        <f t="shared" si="1868"/>
        <v>0.30889256486191979</v>
      </c>
      <c r="BX66" s="114">
        <f t="shared" ref="BX66:EI66" si="1869">BX65/BX61</f>
        <v>0.31370140951355013</v>
      </c>
      <c r="BY66" s="114">
        <f t="shared" si="1869"/>
        <v>0.31833985021462091</v>
      </c>
      <c r="BZ66" s="114">
        <f t="shared" si="1869"/>
        <v>0.32286193615628828</v>
      </c>
      <c r="CA66" s="114">
        <f t="shared" si="1869"/>
        <v>0.32722316558932218</v>
      </c>
      <c r="CB66" s="114">
        <f t="shared" si="1869"/>
        <v>0.3316285377820683</v>
      </c>
      <c r="CC66" s="114">
        <f t="shared" si="1869"/>
        <v>0.33587792680044709</v>
      </c>
      <c r="CD66" s="114">
        <f t="shared" si="1869"/>
        <v>0.34017104615426907</v>
      </c>
      <c r="CE66" s="114">
        <f t="shared" si="1869"/>
        <v>0.3443128423451754</v>
      </c>
      <c r="CF66" s="114">
        <f t="shared" si="1869"/>
        <v>0.34843770459473239</v>
      </c>
      <c r="CG66" s="114">
        <f t="shared" si="1869"/>
        <v>0.35251769295751922</v>
      </c>
      <c r="CH66" s="114">
        <f t="shared" si="1869"/>
        <v>0.35645909758594957</v>
      </c>
      <c r="CI66" s="114">
        <f t="shared" si="1869"/>
        <v>0.36026125386314717</v>
      </c>
      <c r="CJ66" s="114">
        <f t="shared" si="1869"/>
        <v>0.36410922795245887</v>
      </c>
      <c r="CK66" s="114">
        <f t="shared" si="1869"/>
        <v>0.36782178556180267</v>
      </c>
      <c r="CL66" s="114">
        <f t="shared" si="1869"/>
        <v>0.37157961230995246</v>
      </c>
      <c r="CM66" s="114">
        <f t="shared" si="1869"/>
        <v>0.3752057014614803</v>
      </c>
      <c r="CN66" s="114">
        <f t="shared" si="1869"/>
        <v>0.37881485189942954</v>
      </c>
      <c r="CO66" s="114">
        <f t="shared" si="1869"/>
        <v>0.38235816006529066</v>
      </c>
      <c r="CP66" s="114">
        <f t="shared" si="1869"/>
        <v>0.38588538377715026</v>
      </c>
      <c r="CQ66" s="114">
        <f t="shared" si="1869"/>
        <v>0.38934871368738844</v>
      </c>
      <c r="CR66" s="114">
        <f t="shared" si="1869"/>
        <v>0.39274444215326187</v>
      </c>
      <c r="CS66" s="114">
        <f t="shared" si="1869"/>
        <v>0.39616671630632261</v>
      </c>
      <c r="CT66" s="114">
        <f t="shared" si="1869"/>
        <v>0.39953991368594016</v>
      </c>
      <c r="CU66" s="114">
        <f t="shared" si="1869"/>
        <v>0.40285283948023159</v>
      </c>
      <c r="CV66" s="114">
        <f t="shared" si="1869"/>
        <v>0.40615195304950064</v>
      </c>
      <c r="CW66" s="114">
        <f t="shared" si="1869"/>
        <v>0.40939251606261928</v>
      </c>
      <c r="CX66" s="114">
        <f t="shared" si="1869"/>
        <v>0.4126199598914016</v>
      </c>
      <c r="CY66" s="114">
        <f t="shared" si="1869"/>
        <v>0.41579050537546991</v>
      </c>
      <c r="CZ66" s="114">
        <f t="shared" si="1869"/>
        <v>0.41894858977597288</v>
      </c>
      <c r="DA66" s="114">
        <f t="shared" si="1869"/>
        <v>0.42205136272192667</v>
      </c>
      <c r="DB66" s="114">
        <f t="shared" si="1869"/>
        <v>0.42514229976383333</v>
      </c>
      <c r="DC66" s="114">
        <f t="shared" si="1869"/>
        <v>0.42817945020252368</v>
      </c>
      <c r="DD66" s="114">
        <f t="shared" si="1869"/>
        <v>0.43115944284782315</v>
      </c>
      <c r="DE66" s="114">
        <f t="shared" si="1869"/>
        <v>0.43416482526490469</v>
      </c>
      <c r="DF66" s="114">
        <f t="shared" si="1869"/>
        <v>0.43715275580863944</v>
      </c>
      <c r="DG66" s="114">
        <f t="shared" si="1869"/>
        <v>0.44008925665225657</v>
      </c>
      <c r="DH66" s="114">
        <f t="shared" si="1869"/>
        <v>0.44301510780403275</v>
      </c>
      <c r="DI66" s="114">
        <f t="shared" si="1869"/>
        <v>0.44589091305904804</v>
      </c>
      <c r="DJ66" s="114">
        <f t="shared" si="1869"/>
        <v>0.44875659962351788</v>
      </c>
      <c r="DK66" s="114">
        <f t="shared" si="1869"/>
        <v>0.45161844300724285</v>
      </c>
      <c r="DL66" s="114">
        <f t="shared" si="1869"/>
        <v>0.45436382194481029</v>
      </c>
      <c r="DM66" s="114">
        <f t="shared" si="1869"/>
        <v>0.45706300630885449</v>
      </c>
      <c r="DN66" s="114">
        <f t="shared" si="1869"/>
        <v>0.45975427507842431</v>
      </c>
      <c r="DO66" s="114">
        <f t="shared" si="1869"/>
        <v>0.46240052059829773</v>
      </c>
      <c r="DP66" s="114">
        <f t="shared" si="1869"/>
        <v>0.46499864750206771</v>
      </c>
      <c r="DQ66" s="114">
        <f t="shared" si="1869"/>
        <v>0.46772245412003849</v>
      </c>
      <c r="DR66" s="114">
        <f t="shared" si="1869"/>
        <v>0.47033435263701501</v>
      </c>
      <c r="DS66" s="114">
        <f t="shared" si="1869"/>
        <v>0.47290298348323934</v>
      </c>
      <c r="DT66" s="114">
        <f t="shared" si="1869"/>
        <v>0.47546440978693544</v>
      </c>
      <c r="DU66" s="114">
        <f t="shared" si="1869"/>
        <v>0.4779836431608992</v>
      </c>
      <c r="DV66" s="114">
        <f t="shared" si="1869"/>
        <v>0.48049604622726771</v>
      </c>
      <c r="DW66" s="114">
        <f t="shared" si="1869"/>
        <v>0.48306240711155107</v>
      </c>
      <c r="DX66" s="114">
        <f t="shared" si="1869"/>
        <v>0.48552627638079471</v>
      </c>
      <c r="DY66" s="114">
        <f t="shared" si="1869"/>
        <v>0.48795001001293931</v>
      </c>
      <c r="DZ66" s="114">
        <f t="shared" si="1869"/>
        <v>0.49036761712279242</v>
      </c>
      <c r="EA66" s="114">
        <f t="shared" si="1869"/>
        <v>0.4927460548128238</v>
      </c>
      <c r="EB66" s="114">
        <f t="shared" si="1869"/>
        <v>0.49508251395924441</v>
      </c>
      <c r="EC66" s="114">
        <f t="shared" si="1869"/>
        <v>0.49753181363099636</v>
      </c>
      <c r="ED66" s="114">
        <f t="shared" si="1869"/>
        <v>0.49988339763106149</v>
      </c>
      <c r="EE66" s="114">
        <f t="shared" si="1869"/>
        <v>0.50219723263155025</v>
      </c>
      <c r="EF66" s="114">
        <f t="shared" si="1869"/>
        <v>0.5045054507344352</v>
      </c>
      <c r="EG66" s="114">
        <f t="shared" si="1869"/>
        <v>0.50677681178942646</v>
      </c>
      <c r="EH66" s="114">
        <f t="shared" si="1869"/>
        <v>0.50904285260430904</v>
      </c>
      <c r="EI66" s="114">
        <f t="shared" si="1869"/>
        <v>0.51135788389282566</v>
      </c>
      <c r="EJ66" s="114">
        <f t="shared" ref="EJ66:GU66" si="1870">EJ65/EJ61</f>
        <v>0.51358212099391443</v>
      </c>
      <c r="EK66" s="114">
        <f t="shared" si="1870"/>
        <v>0.51577121263113357</v>
      </c>
      <c r="EL66" s="114">
        <f t="shared" si="1870"/>
        <v>0.51795554314499825</v>
      </c>
      <c r="EM66" s="114">
        <f t="shared" si="1870"/>
        <v>0.52010553414720717</v>
      </c>
      <c r="EN66" s="114">
        <f t="shared" si="1870"/>
        <v>0.52221862979767486</v>
      </c>
      <c r="EO66" s="114">
        <f t="shared" si="1870"/>
        <v>0.52443347001599172</v>
      </c>
      <c r="EP66" s="114">
        <f t="shared" si="1870"/>
        <v>0.52656253007161058</v>
      </c>
      <c r="EQ66" s="114">
        <f t="shared" si="1870"/>
        <v>0.52865841078783993</v>
      </c>
      <c r="ER66" s="114">
        <f t="shared" si="1870"/>
        <v>0.53074989285698304</v>
      </c>
      <c r="ES66" s="114">
        <f t="shared" si="1870"/>
        <v>0.53280894371539078</v>
      </c>
      <c r="ET66" s="114">
        <f t="shared" si="1870"/>
        <v>0.53486383396954706</v>
      </c>
      <c r="EU66" s="114">
        <f t="shared" si="1870"/>
        <v>0.53696332860633067</v>
      </c>
      <c r="EV66" s="114">
        <f t="shared" si="1870"/>
        <v>0.53898191505403348</v>
      </c>
      <c r="EW66" s="114">
        <f t="shared" si="1870"/>
        <v>0.54096950902104179</v>
      </c>
      <c r="EX66" s="114">
        <f t="shared" si="1870"/>
        <v>0.54295339189342062</v>
      </c>
      <c r="EY66" s="114">
        <f t="shared" si="1870"/>
        <v>0.54490696134601524</v>
      </c>
      <c r="EZ66" s="114">
        <f t="shared" si="1870"/>
        <v>0.54682788612461475</v>
      </c>
      <c r="FA66" s="114">
        <f t="shared" si="1870"/>
        <v>0.54884090477004177</v>
      </c>
      <c r="FB66" s="114">
        <f t="shared" si="1870"/>
        <v>0.55077827066380236</v>
      </c>
      <c r="FC66" s="114">
        <f t="shared" si="1870"/>
        <v>0.55268627864171838</v>
      </c>
      <c r="FD66" s="114">
        <f t="shared" si="1870"/>
        <v>0.55459082940391236</v>
      </c>
      <c r="FE66" s="114">
        <f t="shared" si="1870"/>
        <v>0.55602751839683651</v>
      </c>
      <c r="FF66" s="114">
        <f t="shared" si="1870"/>
        <v>0.55745496896797331</v>
      </c>
      <c r="FG66" s="114">
        <f t="shared" si="1870"/>
        <v>0.55887326994125053</v>
      </c>
      <c r="FH66" s="114">
        <f t="shared" si="1870"/>
        <v>0.56028250900555565</v>
      </c>
      <c r="FI66" s="114">
        <f t="shared" si="1870"/>
        <v>0.56168277273280831</v>
      </c>
      <c r="FJ66" s="114">
        <f t="shared" si="1870"/>
        <v>0.56307414659568855</v>
      </c>
      <c r="FK66" s="114">
        <f t="shared" si="1870"/>
        <v>0.5644567149850287</v>
      </c>
      <c r="FL66" s="114">
        <f t="shared" si="1870"/>
        <v>0.56583056122687558</v>
      </c>
      <c r="FM66" s="114">
        <f t="shared" si="1870"/>
        <v>0.5671957675992314</v>
      </c>
      <c r="FN66" s="114">
        <f t="shared" si="1870"/>
        <v>0.56855241534847933</v>
      </c>
      <c r="FO66" s="114">
        <f t="shared" si="1870"/>
        <v>0.56990058470550131</v>
      </c>
      <c r="FP66" s="114">
        <f t="shared" si="1870"/>
        <v>0.57124035490149461</v>
      </c>
      <c r="FQ66" s="114">
        <f t="shared" si="1870"/>
        <v>0.57257180418349396</v>
      </c>
      <c r="FR66" s="114">
        <f t="shared" si="1870"/>
        <v>0.5738950098296044</v>
      </c>
      <c r="FS66" s="114">
        <f t="shared" si="1870"/>
        <v>0.57521004816395371</v>
      </c>
      <c r="FT66" s="114">
        <f t="shared" si="1870"/>
        <v>0.57651699457136707</v>
      </c>
      <c r="FU66" s="114">
        <f t="shared" si="1870"/>
        <v>0.5778159235117728</v>
      </c>
      <c r="FV66" s="114">
        <f t="shared" si="1870"/>
        <v>0.57910690853434355</v>
      </c>
      <c r="FW66" s="114">
        <f t="shared" si="1870"/>
        <v>0.58039002229137826</v>
      </c>
      <c r="FX66" s="114">
        <f t="shared" si="1870"/>
        <v>0.58166533655193209</v>
      </c>
      <c r="FY66" s="114">
        <f t="shared" si="1870"/>
        <v>0.58293292221519721</v>
      </c>
      <c r="FZ66" s="114">
        <f t="shared" si="1870"/>
        <v>0.58419284932364224</v>
      </c>
      <c r="GA66" s="114">
        <f t="shared" si="1870"/>
        <v>0.58544518707591375</v>
      </c>
      <c r="GB66" s="114">
        <f t="shared" si="1870"/>
        <v>0.58669000383950476</v>
      </c>
      <c r="GC66" s="114">
        <f t="shared" si="1870"/>
        <v>0.58792736716319705</v>
      </c>
      <c r="GD66" s="114">
        <f t="shared" si="1870"/>
        <v>0.58915734378927898</v>
      </c>
      <c r="GE66" s="114">
        <f t="shared" si="1870"/>
        <v>0.59037999966554677</v>
      </c>
      <c r="GF66" s="114">
        <f t="shared" si="1870"/>
        <v>0.59159539995709087</v>
      </c>
      <c r="GG66" s="114">
        <f t="shared" si="1870"/>
        <v>0.59280360905787377</v>
      </c>
      <c r="GH66" s="114">
        <f t="shared" si="1870"/>
        <v>0.59400469060210259</v>
      </c>
      <c r="GI66" s="114">
        <f t="shared" si="1870"/>
        <v>0.59519870747540138</v>
      </c>
      <c r="GJ66" s="114">
        <f t="shared" si="1870"/>
        <v>0.59638572182578653</v>
      </c>
      <c r="GK66" s="114">
        <f t="shared" si="1870"/>
        <v>0.5975657950744494</v>
      </c>
      <c r="GL66" s="114">
        <f t="shared" si="1870"/>
        <v>0.59873898792635116</v>
      </c>
      <c r="GM66" s="114">
        <f t="shared" si="1870"/>
        <v>0.59990536038063225</v>
      </c>
      <c r="GN66" s="114">
        <f t="shared" si="1870"/>
        <v>0.60106497174084073</v>
      </c>
      <c r="GO66" s="114">
        <f t="shared" si="1870"/>
        <v>0.60221788062498349</v>
      </c>
      <c r="GP66" s="114">
        <f t="shared" si="1870"/>
        <v>0.6033641449754038</v>
      </c>
      <c r="GQ66" s="114">
        <f t="shared" si="1870"/>
        <v>0.60450382206848852</v>
      </c>
      <c r="GR66" s="114">
        <f t="shared" si="1870"/>
        <v>0.60563696852420801</v>
      </c>
      <c r="GS66" s="114">
        <f t="shared" si="1870"/>
        <v>0.60676364031549324</v>
      </c>
      <c r="GT66" s="114">
        <f t="shared" si="1870"/>
        <v>0.60788389277745192</v>
      </c>
      <c r="GU66" s="114">
        <f t="shared" si="1870"/>
        <v>0.60899778061642773</v>
      </c>
      <c r="GV66" s="114">
        <f t="shared" ref="GV66:JG66" si="1871">GV65/GV61</f>
        <v>0.61010535791890641</v>
      </c>
      <c r="GW66" s="114">
        <f t="shared" si="1871"/>
        <v>0.61120667816026941</v>
      </c>
      <c r="GX66" s="114">
        <f t="shared" si="1871"/>
        <v>0.6123017942134007</v>
      </c>
      <c r="GY66" s="114">
        <f t="shared" si="1871"/>
        <v>0.61339075835714829</v>
      </c>
      <c r="GZ66" s="114">
        <f t="shared" si="1871"/>
        <v>0.61447362228464353</v>
      </c>
      <c r="HA66" s="114">
        <f t="shared" si="1871"/>
        <v>0.61555043711148072</v>
      </c>
      <c r="HB66" s="114">
        <f t="shared" si="1871"/>
        <v>0.61662125338376028</v>
      </c>
      <c r="HC66" s="114">
        <f t="shared" si="1871"/>
        <v>0.61768612108599819</v>
      </c>
      <c r="HD66" s="114">
        <f t="shared" si="1871"/>
        <v>0.61874508964890307</v>
      </c>
      <c r="HE66" s="114">
        <f t="shared" si="1871"/>
        <v>0.61979820795702534</v>
      </c>
      <c r="HF66" s="114">
        <f t="shared" si="1871"/>
        <v>0.62084552435627971</v>
      </c>
      <c r="HG66" s="114">
        <f t="shared" si="1871"/>
        <v>0.62188708666134274</v>
      </c>
      <c r="HH66" s="114">
        <f t="shared" si="1871"/>
        <v>0.62292294216293054</v>
      </c>
      <c r="HI66" s="114">
        <f t="shared" si="1871"/>
        <v>0.62395313763495552</v>
      </c>
      <c r="HJ66" s="114">
        <f t="shared" si="1871"/>
        <v>0.6249777193415671</v>
      </c>
      <c r="HK66" s="114">
        <f t="shared" si="1871"/>
        <v>0.62599673304407755</v>
      </c>
      <c r="HL66" s="114">
        <f t="shared" si="1871"/>
        <v>0.62701022400777451</v>
      </c>
      <c r="HM66" s="114">
        <f t="shared" si="1871"/>
        <v>0.62801823700862414</v>
      </c>
      <c r="HN66" s="114">
        <f t="shared" si="1871"/>
        <v>0.62902081633986517</v>
      </c>
      <c r="HO66" s="114">
        <f t="shared" si="1871"/>
        <v>0.63001800581849632</v>
      </c>
      <c r="HP66" s="114">
        <f t="shared" si="1871"/>
        <v>0.63100984879166055</v>
      </c>
      <c r="HQ66" s="114">
        <f t="shared" si="1871"/>
        <v>0.63199638814292547</v>
      </c>
      <c r="HR66" s="114">
        <f t="shared" si="1871"/>
        <v>0.63297766629846397</v>
      </c>
      <c r="HS66" s="114">
        <f t="shared" si="1871"/>
        <v>0.63395372523313687</v>
      </c>
      <c r="HT66" s="114">
        <f t="shared" si="1871"/>
        <v>0.63492460647647742</v>
      </c>
      <c r="HU66" s="114">
        <f t="shared" si="1871"/>
        <v>0.63589035111858139</v>
      </c>
      <c r="HV66" s="114">
        <f t="shared" si="1871"/>
        <v>0.63685099981590487</v>
      </c>
      <c r="HW66" s="114">
        <f t="shared" si="1871"/>
        <v>0.63780659279696883</v>
      </c>
      <c r="HX66" s="114">
        <f t="shared" si="1871"/>
        <v>0.63875716986797515</v>
      </c>
      <c r="HY66" s="114">
        <f t="shared" si="1871"/>
        <v>0.63970277041833368</v>
      </c>
      <c r="HZ66" s="114">
        <f t="shared" si="1871"/>
        <v>0.6406434334261033</v>
      </c>
      <c r="IA66" s="114">
        <f t="shared" si="1871"/>
        <v>0.64157919746334779</v>
      </c>
      <c r="IB66" s="114">
        <f t="shared" si="1871"/>
        <v>0.64251010070140779</v>
      </c>
      <c r="IC66" s="114">
        <f t="shared" si="1871"/>
        <v>0.64343618091609156</v>
      </c>
      <c r="ID66" s="114">
        <f t="shared" si="1871"/>
        <v>0.64435747549278455</v>
      </c>
      <c r="IE66" s="114">
        <f t="shared" si="1871"/>
        <v>0.64527402143148049</v>
      </c>
      <c r="IF66" s="114">
        <f t="shared" si="1871"/>
        <v>0.64618585535173489</v>
      </c>
      <c r="IG66" s="114">
        <f t="shared" si="1871"/>
        <v>0.64709301349754156</v>
      </c>
      <c r="IH66" s="114">
        <f t="shared" si="1871"/>
        <v>0.64799553174213553</v>
      </c>
      <c r="II66" s="114">
        <f t="shared" si="1871"/>
        <v>0.64889344559272144</v>
      </c>
      <c r="IJ66" s="114">
        <f t="shared" si="1871"/>
        <v>0.6497867901951303</v>
      </c>
      <c r="IK66" s="114">
        <f t="shared" si="1871"/>
        <v>0.65067560033840488</v>
      </c>
      <c r="IL66" s="114">
        <f t="shared" si="1871"/>
        <v>0.65155991045931616</v>
      </c>
      <c r="IM66" s="114">
        <f t="shared" si="1871"/>
        <v>0.65243975464681059</v>
      </c>
      <c r="IN66" s="114">
        <f t="shared" si="1871"/>
        <v>0.65331516664639055</v>
      </c>
      <c r="IO66" s="114">
        <f t="shared" si="1871"/>
        <v>0.65418617986442884</v>
      </c>
      <c r="IP66" s="114">
        <f t="shared" si="1871"/>
        <v>0.6550528273724181</v>
      </c>
      <c r="IQ66" s="114">
        <f t="shared" si="1871"/>
        <v>0.65591514191115641</v>
      </c>
      <c r="IR66" s="114">
        <f t="shared" si="1871"/>
        <v>0.65677315589487062</v>
      </c>
      <c r="IS66" s="114">
        <f t="shared" si="1871"/>
        <v>0.65762690141527758</v>
      </c>
      <c r="IT66" s="114">
        <f t="shared" si="1871"/>
        <v>0.6584764102455859</v>
      </c>
      <c r="IU66" s="114">
        <f t="shared" si="1871"/>
        <v>0.65932171384443683</v>
      </c>
      <c r="IV66" s="114">
        <f t="shared" si="1871"/>
        <v>0.66016284335978848</v>
      </c>
      <c r="IW66" s="114">
        <f t="shared" si="1871"/>
        <v>0.66099982963274073</v>
      </c>
      <c r="IX66" s="114">
        <f t="shared" si="1871"/>
        <v>0.66183270320130572</v>
      </c>
      <c r="IY66" s="114">
        <f t="shared" si="1871"/>
        <v>0.66266149430412113</v>
      </c>
      <c r="IZ66" s="114">
        <f t="shared" si="1871"/>
        <v>0.66348623288411035</v>
      </c>
      <c r="JA66" s="114">
        <f t="shared" si="1871"/>
        <v>0.66430694859208816</v>
      </c>
      <c r="JB66" s="114">
        <f t="shared" si="1871"/>
        <v>0.66512367079031476</v>
      </c>
      <c r="JC66" s="114">
        <f t="shared" si="1871"/>
        <v>0.66593642855599633</v>
      </c>
      <c r="JD66" s="114">
        <f t="shared" si="1871"/>
        <v>0.66674525068473711</v>
      </c>
      <c r="JE66" s="114">
        <f t="shared" si="1871"/>
        <v>0.66755016569393921</v>
      </c>
      <c r="JF66" s="114">
        <f t="shared" si="1871"/>
        <v>0.66835120182615471</v>
      </c>
      <c r="JG66" s="114">
        <f t="shared" si="1871"/>
        <v>0.6691483870523891</v>
      </c>
      <c r="JH66" s="114">
        <f t="shared" ref="JH66:KG66" si="1872">JH65/JH61</f>
        <v>0.66994174907535631</v>
      </c>
      <c r="JI66" s="114">
        <f t="shared" si="1872"/>
        <v>0.6707313153326887</v>
      </c>
      <c r="JJ66" s="114">
        <f t="shared" si="1872"/>
        <v>0.67151711300009942</v>
      </c>
      <c r="JK66" s="114">
        <f t="shared" si="1872"/>
        <v>0.6722991689945006</v>
      </c>
      <c r="JL66" s="114">
        <f t="shared" si="1872"/>
        <v>0.67307750997707694</v>
      </c>
      <c r="JM66" s="114">
        <f t="shared" si="1872"/>
        <v>0.67385216235631507</v>
      </c>
      <c r="JN66" s="114">
        <f t="shared" si="1872"/>
        <v>0.67462315229099068</v>
      </c>
      <c r="JO66" s="114">
        <f t="shared" si="1872"/>
        <v>0.67539050569311321</v>
      </c>
      <c r="JP66" s="114">
        <f t="shared" si="1872"/>
        <v>0.67615424823082815</v>
      </c>
      <c r="JQ66" s="114">
        <f t="shared" si="1872"/>
        <v>0.67691440533128</v>
      </c>
      <c r="JR66" s="114">
        <f t="shared" si="1872"/>
        <v>0.67767100218343335</v>
      </c>
      <c r="JS66" s="114">
        <f t="shared" si="1872"/>
        <v>0.67842406374085551</v>
      </c>
      <c r="JT66" s="114">
        <f t="shared" si="1872"/>
        <v>0.67917361472446036</v>
      </c>
      <c r="JU66" s="114">
        <f t="shared" si="1872"/>
        <v>0.67991967962521249</v>
      </c>
      <c r="JV66" s="114">
        <f t="shared" si="1872"/>
        <v>0.68066228270679552</v>
      </c>
      <c r="JW66" s="114">
        <f t="shared" si="1872"/>
        <v>0.68140144800824221</v>
      </c>
      <c r="JX66" s="114">
        <f t="shared" si="1872"/>
        <v>0.68213719934652828</v>
      </c>
      <c r="JY66" s="114">
        <f t="shared" si="1872"/>
        <v>0.68286956031913093</v>
      </c>
      <c r="JZ66" s="114">
        <f t="shared" si="1872"/>
        <v>0.68359855430655103</v>
      </c>
      <c r="KA66" s="114">
        <f t="shared" si="1872"/>
        <v>0.68432420447480213</v>
      </c>
      <c r="KB66" s="114">
        <f t="shared" si="1872"/>
        <v>0.68504653377786351</v>
      </c>
      <c r="KC66" s="114">
        <f t="shared" si="1872"/>
        <v>0.68576556496010088</v>
      </c>
      <c r="KD66" s="114">
        <f t="shared" si="1872"/>
        <v>0.68648132055865418</v>
      </c>
      <c r="KE66" s="114">
        <f t="shared" si="1872"/>
        <v>0.68719382290579123</v>
      </c>
      <c r="KF66" s="114">
        <f t="shared" si="1872"/>
        <v>0.6879030941312313</v>
      </c>
      <c r="KG66" s="116">
        <f t="shared" si="1872"/>
        <v>0.6879030941312313</v>
      </c>
    </row>
    <row r="67" spans="1:293">
      <c r="AW67"/>
    </row>
    <row r="68" spans="1:293" ht="16" thickBot="1">
      <c r="AW68"/>
    </row>
    <row r="69" spans="1:293" s="1" customFormat="1" ht="16" thickBot="1">
      <c r="A69" s="51"/>
      <c r="B69" s="479" t="s">
        <v>130</v>
      </c>
      <c r="C69" s="498"/>
      <c r="D69" s="417" t="s">
        <v>932</v>
      </c>
      <c r="E69" s="68">
        <f>E59</f>
        <v>44287</v>
      </c>
      <c r="F69" s="69">
        <f>F59</f>
        <v>44317</v>
      </c>
      <c r="G69" s="69">
        <f t="shared" ref="G69:BR69" si="1873">G59</f>
        <v>44348</v>
      </c>
      <c r="H69" s="69">
        <f t="shared" si="1873"/>
        <v>44378</v>
      </c>
      <c r="I69" s="69">
        <f t="shared" si="1873"/>
        <v>44409</v>
      </c>
      <c r="J69" s="69">
        <f t="shared" si="1873"/>
        <v>44440</v>
      </c>
      <c r="K69" s="69">
        <f t="shared" si="1873"/>
        <v>44470</v>
      </c>
      <c r="L69" s="69">
        <f t="shared" si="1873"/>
        <v>44501</v>
      </c>
      <c r="M69" s="69">
        <f t="shared" si="1873"/>
        <v>44531</v>
      </c>
      <c r="N69" s="69">
        <f t="shared" si="1873"/>
        <v>44562</v>
      </c>
      <c r="O69" s="69">
        <f t="shared" si="1873"/>
        <v>44593</v>
      </c>
      <c r="P69" s="69">
        <f t="shared" si="1873"/>
        <v>44621</v>
      </c>
      <c r="Q69" s="69">
        <f t="shared" si="1873"/>
        <v>44652</v>
      </c>
      <c r="R69" s="69">
        <f t="shared" si="1873"/>
        <v>44682</v>
      </c>
      <c r="S69" s="69">
        <f t="shared" si="1873"/>
        <v>44713</v>
      </c>
      <c r="T69" s="69">
        <f t="shared" si="1873"/>
        <v>44743</v>
      </c>
      <c r="U69" s="69">
        <f t="shared" si="1873"/>
        <v>44774</v>
      </c>
      <c r="V69" s="69">
        <f t="shared" si="1873"/>
        <v>44805</v>
      </c>
      <c r="W69" s="69">
        <f t="shared" si="1873"/>
        <v>44835</v>
      </c>
      <c r="X69" s="69">
        <f t="shared" si="1873"/>
        <v>44866</v>
      </c>
      <c r="Y69" s="69">
        <f t="shared" si="1873"/>
        <v>44896</v>
      </c>
      <c r="Z69" s="69">
        <f t="shared" si="1873"/>
        <v>44927</v>
      </c>
      <c r="AA69" s="69">
        <f t="shared" si="1873"/>
        <v>44958</v>
      </c>
      <c r="AB69" s="69">
        <f t="shared" si="1873"/>
        <v>44986</v>
      </c>
      <c r="AC69" s="69">
        <f t="shared" si="1873"/>
        <v>45017</v>
      </c>
      <c r="AD69" s="69">
        <f t="shared" si="1873"/>
        <v>45047</v>
      </c>
      <c r="AE69" s="69">
        <f t="shared" si="1873"/>
        <v>45078</v>
      </c>
      <c r="AF69" s="69">
        <f t="shared" si="1873"/>
        <v>45108</v>
      </c>
      <c r="AG69" s="69">
        <f t="shared" si="1873"/>
        <v>45139</v>
      </c>
      <c r="AH69" s="69">
        <f t="shared" si="1873"/>
        <v>45170</v>
      </c>
      <c r="AI69" s="69">
        <f t="shared" si="1873"/>
        <v>45200</v>
      </c>
      <c r="AJ69" s="69">
        <f t="shared" si="1873"/>
        <v>45231</v>
      </c>
      <c r="AK69" s="69">
        <f t="shared" si="1873"/>
        <v>45261</v>
      </c>
      <c r="AL69" s="69">
        <f t="shared" si="1873"/>
        <v>45292</v>
      </c>
      <c r="AM69" s="69">
        <f t="shared" si="1873"/>
        <v>45323</v>
      </c>
      <c r="AN69" s="69">
        <f t="shared" si="1873"/>
        <v>45352</v>
      </c>
      <c r="AO69" s="69">
        <f t="shared" si="1873"/>
        <v>45383</v>
      </c>
      <c r="AP69" s="69">
        <f t="shared" si="1873"/>
        <v>45413</v>
      </c>
      <c r="AQ69" s="69">
        <f t="shared" si="1873"/>
        <v>45444</v>
      </c>
      <c r="AR69" s="69">
        <f t="shared" si="1873"/>
        <v>45474</v>
      </c>
      <c r="AS69" s="69">
        <f t="shared" si="1873"/>
        <v>45505</v>
      </c>
      <c r="AT69" s="69">
        <f t="shared" si="1873"/>
        <v>45536</v>
      </c>
      <c r="AU69" s="69">
        <f t="shared" si="1873"/>
        <v>45566</v>
      </c>
      <c r="AV69" s="69">
        <f t="shared" si="1873"/>
        <v>45597</v>
      </c>
      <c r="AW69" s="69">
        <f t="shared" si="1873"/>
        <v>45627</v>
      </c>
      <c r="AX69" s="69">
        <f t="shared" si="1873"/>
        <v>45658</v>
      </c>
      <c r="AY69" s="69">
        <f t="shared" si="1873"/>
        <v>45689</v>
      </c>
      <c r="AZ69" s="69">
        <f t="shared" si="1873"/>
        <v>45717</v>
      </c>
      <c r="BA69" s="69">
        <f t="shared" si="1873"/>
        <v>45748</v>
      </c>
      <c r="BB69" s="69">
        <f t="shared" si="1873"/>
        <v>45778</v>
      </c>
      <c r="BC69" s="69">
        <f t="shared" si="1873"/>
        <v>45809</v>
      </c>
      <c r="BD69" s="69">
        <f t="shared" si="1873"/>
        <v>45839</v>
      </c>
      <c r="BE69" s="69">
        <f t="shared" si="1873"/>
        <v>45870</v>
      </c>
      <c r="BF69" s="69">
        <f t="shared" si="1873"/>
        <v>45901</v>
      </c>
      <c r="BG69" s="69">
        <f t="shared" si="1873"/>
        <v>45931</v>
      </c>
      <c r="BH69" s="69">
        <f t="shared" si="1873"/>
        <v>45962</v>
      </c>
      <c r="BI69" s="69">
        <f t="shared" si="1873"/>
        <v>45992</v>
      </c>
      <c r="BJ69" s="69">
        <f t="shared" si="1873"/>
        <v>46023</v>
      </c>
      <c r="BK69" s="69">
        <f t="shared" si="1873"/>
        <v>46054</v>
      </c>
      <c r="BL69" s="69">
        <f t="shared" si="1873"/>
        <v>46082</v>
      </c>
      <c r="BM69" s="69">
        <f t="shared" si="1873"/>
        <v>46113</v>
      </c>
      <c r="BN69" s="69">
        <f t="shared" si="1873"/>
        <v>46143</v>
      </c>
      <c r="BO69" s="69">
        <f t="shared" si="1873"/>
        <v>46174</v>
      </c>
      <c r="BP69" s="205">
        <f t="shared" si="1873"/>
        <v>46204</v>
      </c>
      <c r="BQ69" s="69">
        <f t="shared" si="1873"/>
        <v>46235</v>
      </c>
      <c r="BR69" s="69">
        <f t="shared" si="1873"/>
        <v>46266</v>
      </c>
      <c r="BS69" s="69">
        <f t="shared" ref="BS69:ED69" si="1874">BS59</f>
        <v>46296</v>
      </c>
      <c r="BT69" s="69">
        <f t="shared" si="1874"/>
        <v>46327</v>
      </c>
      <c r="BU69" s="205">
        <f t="shared" si="1874"/>
        <v>46357</v>
      </c>
      <c r="BV69" s="69">
        <f t="shared" si="1874"/>
        <v>46388</v>
      </c>
      <c r="BW69" s="69">
        <f t="shared" si="1874"/>
        <v>46419</v>
      </c>
      <c r="BX69" s="69">
        <f t="shared" si="1874"/>
        <v>46447</v>
      </c>
      <c r="BY69" s="69">
        <f t="shared" si="1874"/>
        <v>46478</v>
      </c>
      <c r="BZ69" s="69">
        <f t="shared" si="1874"/>
        <v>46508</v>
      </c>
      <c r="CA69" s="69">
        <f t="shared" si="1874"/>
        <v>46539</v>
      </c>
      <c r="CB69" s="69">
        <f t="shared" si="1874"/>
        <v>46569</v>
      </c>
      <c r="CC69" s="69">
        <f t="shared" si="1874"/>
        <v>46600</v>
      </c>
      <c r="CD69" s="69">
        <f t="shared" si="1874"/>
        <v>46631</v>
      </c>
      <c r="CE69" s="69">
        <f t="shared" si="1874"/>
        <v>46661</v>
      </c>
      <c r="CF69" s="69">
        <f t="shared" si="1874"/>
        <v>46692</v>
      </c>
      <c r="CG69" s="69">
        <f t="shared" si="1874"/>
        <v>46722</v>
      </c>
      <c r="CH69" s="69">
        <f t="shared" si="1874"/>
        <v>46753</v>
      </c>
      <c r="CI69" s="69">
        <f t="shared" si="1874"/>
        <v>46784</v>
      </c>
      <c r="CJ69" s="69">
        <f t="shared" si="1874"/>
        <v>46813</v>
      </c>
      <c r="CK69" s="69">
        <f t="shared" si="1874"/>
        <v>46844</v>
      </c>
      <c r="CL69" s="69">
        <f t="shared" si="1874"/>
        <v>46874</v>
      </c>
      <c r="CM69" s="69">
        <f t="shared" si="1874"/>
        <v>46905</v>
      </c>
      <c r="CN69" s="69">
        <f t="shared" si="1874"/>
        <v>46935</v>
      </c>
      <c r="CO69" s="69">
        <f t="shared" si="1874"/>
        <v>46966</v>
      </c>
      <c r="CP69" s="69">
        <f t="shared" si="1874"/>
        <v>46997</v>
      </c>
      <c r="CQ69" s="69">
        <f t="shared" si="1874"/>
        <v>47027</v>
      </c>
      <c r="CR69" s="69">
        <f t="shared" si="1874"/>
        <v>47058</v>
      </c>
      <c r="CS69" s="69">
        <f t="shared" si="1874"/>
        <v>47088</v>
      </c>
      <c r="CT69" s="69">
        <f t="shared" si="1874"/>
        <v>47119</v>
      </c>
      <c r="CU69" s="69">
        <f t="shared" si="1874"/>
        <v>47150</v>
      </c>
      <c r="CV69" s="69">
        <f t="shared" si="1874"/>
        <v>47178</v>
      </c>
      <c r="CW69" s="69">
        <f t="shared" si="1874"/>
        <v>47209</v>
      </c>
      <c r="CX69" s="69">
        <f t="shared" si="1874"/>
        <v>47239</v>
      </c>
      <c r="CY69" s="69">
        <f t="shared" si="1874"/>
        <v>47270</v>
      </c>
      <c r="CZ69" s="69">
        <f t="shared" si="1874"/>
        <v>47300</v>
      </c>
      <c r="DA69" s="69">
        <f t="shared" si="1874"/>
        <v>47331</v>
      </c>
      <c r="DB69" s="69">
        <f t="shared" si="1874"/>
        <v>47362</v>
      </c>
      <c r="DC69" s="69">
        <f t="shared" si="1874"/>
        <v>47392</v>
      </c>
      <c r="DD69" s="69">
        <f t="shared" si="1874"/>
        <v>47423</v>
      </c>
      <c r="DE69" s="69">
        <f t="shared" si="1874"/>
        <v>47453</v>
      </c>
      <c r="DF69" s="69">
        <f t="shared" si="1874"/>
        <v>47484</v>
      </c>
      <c r="DG69" s="69">
        <f t="shared" si="1874"/>
        <v>47515</v>
      </c>
      <c r="DH69" s="69">
        <f t="shared" si="1874"/>
        <v>47543</v>
      </c>
      <c r="DI69" s="69">
        <f t="shared" si="1874"/>
        <v>47574</v>
      </c>
      <c r="DJ69" s="69">
        <f t="shared" si="1874"/>
        <v>47604</v>
      </c>
      <c r="DK69" s="69">
        <f t="shared" si="1874"/>
        <v>47635</v>
      </c>
      <c r="DL69" s="69">
        <f t="shared" si="1874"/>
        <v>47665</v>
      </c>
      <c r="DM69" s="69">
        <f t="shared" si="1874"/>
        <v>47696</v>
      </c>
      <c r="DN69" s="69">
        <f t="shared" si="1874"/>
        <v>47727</v>
      </c>
      <c r="DO69" s="69">
        <f t="shared" si="1874"/>
        <v>47757</v>
      </c>
      <c r="DP69" s="69">
        <f t="shared" si="1874"/>
        <v>47788</v>
      </c>
      <c r="DQ69" s="69">
        <f t="shared" si="1874"/>
        <v>47818</v>
      </c>
      <c r="DR69" s="69">
        <f t="shared" si="1874"/>
        <v>47849</v>
      </c>
      <c r="DS69" s="69">
        <f t="shared" si="1874"/>
        <v>47880</v>
      </c>
      <c r="DT69" s="69">
        <f t="shared" si="1874"/>
        <v>47908</v>
      </c>
      <c r="DU69" s="69">
        <f t="shared" si="1874"/>
        <v>47939</v>
      </c>
      <c r="DV69" s="69">
        <f t="shared" si="1874"/>
        <v>47969</v>
      </c>
      <c r="DW69" s="69">
        <f t="shared" si="1874"/>
        <v>48000</v>
      </c>
      <c r="DX69" s="69">
        <f t="shared" si="1874"/>
        <v>48030</v>
      </c>
      <c r="DY69" s="69">
        <f t="shared" si="1874"/>
        <v>48061</v>
      </c>
      <c r="DZ69" s="69">
        <f t="shared" si="1874"/>
        <v>48092</v>
      </c>
      <c r="EA69" s="69">
        <f t="shared" si="1874"/>
        <v>48122</v>
      </c>
      <c r="EB69" s="69">
        <f t="shared" si="1874"/>
        <v>48153</v>
      </c>
      <c r="EC69" s="69">
        <f t="shared" si="1874"/>
        <v>48183</v>
      </c>
      <c r="ED69" s="69">
        <f t="shared" si="1874"/>
        <v>48214</v>
      </c>
      <c r="EE69" s="69">
        <f t="shared" ref="EE69:GP69" si="1875">EE59</f>
        <v>48245</v>
      </c>
      <c r="EF69" s="69">
        <f t="shared" si="1875"/>
        <v>48274</v>
      </c>
      <c r="EG69" s="69">
        <f t="shared" si="1875"/>
        <v>48305</v>
      </c>
      <c r="EH69" s="69">
        <f t="shared" si="1875"/>
        <v>48335</v>
      </c>
      <c r="EI69" s="69">
        <f t="shared" si="1875"/>
        <v>48366</v>
      </c>
      <c r="EJ69" s="69">
        <f t="shared" si="1875"/>
        <v>48396</v>
      </c>
      <c r="EK69" s="69">
        <f t="shared" si="1875"/>
        <v>48427</v>
      </c>
      <c r="EL69" s="69">
        <f t="shared" si="1875"/>
        <v>48458</v>
      </c>
      <c r="EM69" s="69">
        <f t="shared" si="1875"/>
        <v>48488</v>
      </c>
      <c r="EN69" s="69">
        <f t="shared" si="1875"/>
        <v>48519</v>
      </c>
      <c r="EO69" s="69">
        <f t="shared" si="1875"/>
        <v>48549</v>
      </c>
      <c r="EP69" s="69">
        <f t="shared" si="1875"/>
        <v>48580</v>
      </c>
      <c r="EQ69" s="69">
        <f t="shared" si="1875"/>
        <v>48611</v>
      </c>
      <c r="ER69" s="69">
        <f t="shared" si="1875"/>
        <v>48639</v>
      </c>
      <c r="ES69" s="69">
        <f t="shared" si="1875"/>
        <v>48670</v>
      </c>
      <c r="ET69" s="69">
        <f t="shared" si="1875"/>
        <v>48700</v>
      </c>
      <c r="EU69" s="69">
        <f t="shared" si="1875"/>
        <v>48731</v>
      </c>
      <c r="EV69" s="69">
        <f t="shared" si="1875"/>
        <v>48761</v>
      </c>
      <c r="EW69" s="69">
        <f t="shared" si="1875"/>
        <v>48792</v>
      </c>
      <c r="EX69" s="69">
        <f t="shared" si="1875"/>
        <v>48823</v>
      </c>
      <c r="EY69" s="69">
        <f t="shared" si="1875"/>
        <v>48853</v>
      </c>
      <c r="EZ69" s="69">
        <f t="shared" si="1875"/>
        <v>48884</v>
      </c>
      <c r="FA69" s="69">
        <f t="shared" si="1875"/>
        <v>48914</v>
      </c>
      <c r="FB69" s="69">
        <f t="shared" si="1875"/>
        <v>48945</v>
      </c>
      <c r="FC69" s="69">
        <f t="shared" si="1875"/>
        <v>48976</v>
      </c>
      <c r="FD69" s="69">
        <f t="shared" si="1875"/>
        <v>49004</v>
      </c>
      <c r="FE69" s="69">
        <f t="shared" si="1875"/>
        <v>49035</v>
      </c>
      <c r="FF69" s="69">
        <f t="shared" si="1875"/>
        <v>49065</v>
      </c>
      <c r="FG69" s="69">
        <f t="shared" si="1875"/>
        <v>49096</v>
      </c>
      <c r="FH69" s="69">
        <f t="shared" si="1875"/>
        <v>49126</v>
      </c>
      <c r="FI69" s="69">
        <f t="shared" si="1875"/>
        <v>49157</v>
      </c>
      <c r="FJ69" s="69">
        <f t="shared" si="1875"/>
        <v>49188</v>
      </c>
      <c r="FK69" s="69">
        <f t="shared" si="1875"/>
        <v>49218</v>
      </c>
      <c r="FL69" s="69">
        <f t="shared" si="1875"/>
        <v>49249</v>
      </c>
      <c r="FM69" s="69">
        <f t="shared" si="1875"/>
        <v>49279</v>
      </c>
      <c r="FN69" s="69">
        <f t="shared" si="1875"/>
        <v>49310</v>
      </c>
      <c r="FO69" s="69">
        <f t="shared" si="1875"/>
        <v>49341</v>
      </c>
      <c r="FP69" s="69">
        <f t="shared" si="1875"/>
        <v>49369</v>
      </c>
      <c r="FQ69" s="69">
        <f t="shared" si="1875"/>
        <v>49400</v>
      </c>
      <c r="FR69" s="69">
        <f t="shared" si="1875"/>
        <v>49430</v>
      </c>
      <c r="FS69" s="69">
        <f t="shared" si="1875"/>
        <v>49461</v>
      </c>
      <c r="FT69" s="69">
        <f t="shared" si="1875"/>
        <v>49491</v>
      </c>
      <c r="FU69" s="69">
        <f t="shared" si="1875"/>
        <v>49522</v>
      </c>
      <c r="FV69" s="69">
        <f t="shared" si="1875"/>
        <v>49553</v>
      </c>
      <c r="FW69" s="69">
        <f t="shared" si="1875"/>
        <v>49583</v>
      </c>
      <c r="FX69" s="69">
        <f t="shared" si="1875"/>
        <v>49614</v>
      </c>
      <c r="FY69" s="69">
        <f t="shared" si="1875"/>
        <v>49644</v>
      </c>
      <c r="FZ69" s="69">
        <f t="shared" si="1875"/>
        <v>49675</v>
      </c>
      <c r="GA69" s="69">
        <f t="shared" si="1875"/>
        <v>49706</v>
      </c>
      <c r="GB69" s="69">
        <f t="shared" si="1875"/>
        <v>49735</v>
      </c>
      <c r="GC69" s="69">
        <f t="shared" si="1875"/>
        <v>49766</v>
      </c>
      <c r="GD69" s="69">
        <f t="shared" si="1875"/>
        <v>49796</v>
      </c>
      <c r="GE69" s="69">
        <f t="shared" si="1875"/>
        <v>49827</v>
      </c>
      <c r="GF69" s="69">
        <f t="shared" si="1875"/>
        <v>49857</v>
      </c>
      <c r="GG69" s="69">
        <f t="shared" si="1875"/>
        <v>49888</v>
      </c>
      <c r="GH69" s="69">
        <f t="shared" si="1875"/>
        <v>49919</v>
      </c>
      <c r="GI69" s="69">
        <f t="shared" si="1875"/>
        <v>49949</v>
      </c>
      <c r="GJ69" s="69">
        <f t="shared" si="1875"/>
        <v>49980</v>
      </c>
      <c r="GK69" s="69">
        <f t="shared" si="1875"/>
        <v>50010</v>
      </c>
      <c r="GL69" s="69">
        <f t="shared" si="1875"/>
        <v>50041</v>
      </c>
      <c r="GM69" s="69">
        <f t="shared" si="1875"/>
        <v>50072</v>
      </c>
      <c r="GN69" s="69">
        <f t="shared" si="1875"/>
        <v>50100</v>
      </c>
      <c r="GO69" s="69">
        <f t="shared" si="1875"/>
        <v>50131</v>
      </c>
      <c r="GP69" s="69">
        <f t="shared" si="1875"/>
        <v>50161</v>
      </c>
      <c r="GQ69" s="69">
        <f t="shared" ref="GQ69:JB69" si="1876">GQ59</f>
        <v>50192</v>
      </c>
      <c r="GR69" s="69">
        <f t="shared" si="1876"/>
        <v>50222</v>
      </c>
      <c r="GS69" s="69">
        <f t="shared" si="1876"/>
        <v>50253</v>
      </c>
      <c r="GT69" s="69">
        <f t="shared" si="1876"/>
        <v>50284</v>
      </c>
      <c r="GU69" s="69">
        <f t="shared" si="1876"/>
        <v>50314</v>
      </c>
      <c r="GV69" s="69">
        <f t="shared" si="1876"/>
        <v>50345</v>
      </c>
      <c r="GW69" s="69">
        <f t="shared" si="1876"/>
        <v>50375</v>
      </c>
      <c r="GX69" s="69">
        <f t="shared" si="1876"/>
        <v>50406</v>
      </c>
      <c r="GY69" s="69">
        <f t="shared" si="1876"/>
        <v>50437</v>
      </c>
      <c r="GZ69" s="69">
        <f t="shared" si="1876"/>
        <v>50465</v>
      </c>
      <c r="HA69" s="69">
        <f t="shared" si="1876"/>
        <v>50496</v>
      </c>
      <c r="HB69" s="69">
        <f t="shared" si="1876"/>
        <v>50526</v>
      </c>
      <c r="HC69" s="69">
        <f t="shared" si="1876"/>
        <v>50557</v>
      </c>
      <c r="HD69" s="69">
        <f t="shared" si="1876"/>
        <v>50587</v>
      </c>
      <c r="HE69" s="69">
        <f t="shared" si="1876"/>
        <v>50618</v>
      </c>
      <c r="HF69" s="69">
        <f t="shared" si="1876"/>
        <v>50649</v>
      </c>
      <c r="HG69" s="69">
        <f t="shared" si="1876"/>
        <v>50679</v>
      </c>
      <c r="HH69" s="69">
        <f t="shared" si="1876"/>
        <v>50710</v>
      </c>
      <c r="HI69" s="69">
        <f t="shared" si="1876"/>
        <v>50740</v>
      </c>
      <c r="HJ69" s="69">
        <f t="shared" si="1876"/>
        <v>50771</v>
      </c>
      <c r="HK69" s="69">
        <f t="shared" si="1876"/>
        <v>50802</v>
      </c>
      <c r="HL69" s="69">
        <f t="shared" si="1876"/>
        <v>50830</v>
      </c>
      <c r="HM69" s="69">
        <f t="shared" si="1876"/>
        <v>50861</v>
      </c>
      <c r="HN69" s="69">
        <f t="shared" si="1876"/>
        <v>50891</v>
      </c>
      <c r="HO69" s="69">
        <f t="shared" si="1876"/>
        <v>50922</v>
      </c>
      <c r="HP69" s="69">
        <f t="shared" si="1876"/>
        <v>50952</v>
      </c>
      <c r="HQ69" s="69">
        <f t="shared" si="1876"/>
        <v>50983</v>
      </c>
      <c r="HR69" s="69">
        <f t="shared" si="1876"/>
        <v>51014</v>
      </c>
      <c r="HS69" s="69">
        <f t="shared" si="1876"/>
        <v>51044</v>
      </c>
      <c r="HT69" s="69">
        <f t="shared" si="1876"/>
        <v>51075</v>
      </c>
      <c r="HU69" s="69">
        <f t="shared" si="1876"/>
        <v>51105</v>
      </c>
      <c r="HV69" s="69">
        <f t="shared" si="1876"/>
        <v>51136</v>
      </c>
      <c r="HW69" s="69">
        <f t="shared" si="1876"/>
        <v>51167</v>
      </c>
      <c r="HX69" s="69">
        <f t="shared" si="1876"/>
        <v>51196</v>
      </c>
      <c r="HY69" s="69">
        <f t="shared" si="1876"/>
        <v>51227</v>
      </c>
      <c r="HZ69" s="69">
        <f t="shared" si="1876"/>
        <v>51257</v>
      </c>
      <c r="IA69" s="69">
        <f t="shared" si="1876"/>
        <v>51288</v>
      </c>
      <c r="IB69" s="69">
        <f t="shared" si="1876"/>
        <v>51318</v>
      </c>
      <c r="IC69" s="69">
        <f t="shared" si="1876"/>
        <v>51349</v>
      </c>
      <c r="ID69" s="69">
        <f t="shared" si="1876"/>
        <v>51380</v>
      </c>
      <c r="IE69" s="69">
        <f t="shared" si="1876"/>
        <v>51410</v>
      </c>
      <c r="IF69" s="69">
        <f t="shared" si="1876"/>
        <v>51441</v>
      </c>
      <c r="IG69" s="69">
        <f t="shared" si="1876"/>
        <v>51471</v>
      </c>
      <c r="IH69" s="69">
        <f t="shared" si="1876"/>
        <v>51502</v>
      </c>
      <c r="II69" s="69">
        <f t="shared" si="1876"/>
        <v>51533</v>
      </c>
      <c r="IJ69" s="69">
        <f t="shared" si="1876"/>
        <v>51561</v>
      </c>
      <c r="IK69" s="69">
        <f t="shared" si="1876"/>
        <v>51592</v>
      </c>
      <c r="IL69" s="69">
        <f t="shared" si="1876"/>
        <v>51622</v>
      </c>
      <c r="IM69" s="69">
        <f t="shared" si="1876"/>
        <v>51653</v>
      </c>
      <c r="IN69" s="69">
        <f t="shared" si="1876"/>
        <v>51683</v>
      </c>
      <c r="IO69" s="69">
        <f t="shared" si="1876"/>
        <v>51714</v>
      </c>
      <c r="IP69" s="69">
        <f t="shared" si="1876"/>
        <v>51745</v>
      </c>
      <c r="IQ69" s="69">
        <f t="shared" si="1876"/>
        <v>51775</v>
      </c>
      <c r="IR69" s="69">
        <f t="shared" si="1876"/>
        <v>51806</v>
      </c>
      <c r="IS69" s="69">
        <f t="shared" si="1876"/>
        <v>51836</v>
      </c>
      <c r="IT69" s="69">
        <f t="shared" si="1876"/>
        <v>51867</v>
      </c>
      <c r="IU69" s="69">
        <f t="shared" si="1876"/>
        <v>51898</v>
      </c>
      <c r="IV69" s="69">
        <f t="shared" si="1876"/>
        <v>51926</v>
      </c>
      <c r="IW69" s="69">
        <f t="shared" si="1876"/>
        <v>51957</v>
      </c>
      <c r="IX69" s="69">
        <f t="shared" si="1876"/>
        <v>51987</v>
      </c>
      <c r="IY69" s="69">
        <f t="shared" si="1876"/>
        <v>52018</v>
      </c>
      <c r="IZ69" s="69">
        <f t="shared" si="1876"/>
        <v>52048</v>
      </c>
      <c r="JA69" s="69">
        <f t="shared" si="1876"/>
        <v>52079</v>
      </c>
      <c r="JB69" s="69">
        <f t="shared" si="1876"/>
        <v>52110</v>
      </c>
      <c r="JC69" s="69">
        <f t="shared" ref="JC69:KG69" si="1877">JC59</f>
        <v>52140</v>
      </c>
      <c r="JD69" s="69">
        <f t="shared" si="1877"/>
        <v>52171</v>
      </c>
      <c r="JE69" s="69">
        <f t="shared" si="1877"/>
        <v>52201</v>
      </c>
      <c r="JF69" s="69">
        <f t="shared" si="1877"/>
        <v>52232</v>
      </c>
      <c r="JG69" s="69">
        <f t="shared" si="1877"/>
        <v>52263</v>
      </c>
      <c r="JH69" s="69">
        <f t="shared" si="1877"/>
        <v>52291</v>
      </c>
      <c r="JI69" s="69">
        <f t="shared" si="1877"/>
        <v>52322</v>
      </c>
      <c r="JJ69" s="69">
        <f t="shared" si="1877"/>
        <v>52352</v>
      </c>
      <c r="JK69" s="69">
        <f t="shared" si="1877"/>
        <v>52383</v>
      </c>
      <c r="JL69" s="69">
        <f t="shared" si="1877"/>
        <v>52413</v>
      </c>
      <c r="JM69" s="69">
        <f t="shared" si="1877"/>
        <v>52444</v>
      </c>
      <c r="JN69" s="69">
        <f t="shared" si="1877"/>
        <v>52475</v>
      </c>
      <c r="JO69" s="69">
        <f t="shared" si="1877"/>
        <v>52505</v>
      </c>
      <c r="JP69" s="69">
        <f t="shared" si="1877"/>
        <v>52536</v>
      </c>
      <c r="JQ69" s="69">
        <f t="shared" si="1877"/>
        <v>52566</v>
      </c>
      <c r="JR69" s="69">
        <f t="shared" si="1877"/>
        <v>52597</v>
      </c>
      <c r="JS69" s="69">
        <f t="shared" si="1877"/>
        <v>52628</v>
      </c>
      <c r="JT69" s="69">
        <f t="shared" si="1877"/>
        <v>52657</v>
      </c>
      <c r="JU69" s="69">
        <f t="shared" si="1877"/>
        <v>52688</v>
      </c>
      <c r="JV69" s="69">
        <f t="shared" si="1877"/>
        <v>52718</v>
      </c>
      <c r="JW69" s="69">
        <f t="shared" si="1877"/>
        <v>52749</v>
      </c>
      <c r="JX69" s="69">
        <f t="shared" si="1877"/>
        <v>52779</v>
      </c>
      <c r="JY69" s="69">
        <f t="shared" si="1877"/>
        <v>52810</v>
      </c>
      <c r="JZ69" s="69">
        <f t="shared" si="1877"/>
        <v>52841</v>
      </c>
      <c r="KA69" s="69">
        <f t="shared" si="1877"/>
        <v>52871</v>
      </c>
      <c r="KB69" s="69">
        <f t="shared" si="1877"/>
        <v>52902</v>
      </c>
      <c r="KC69" s="69">
        <f t="shared" si="1877"/>
        <v>52932</v>
      </c>
      <c r="KD69" s="69">
        <f t="shared" si="1877"/>
        <v>52963</v>
      </c>
      <c r="KE69" s="69">
        <f t="shared" si="1877"/>
        <v>52994</v>
      </c>
      <c r="KF69" s="69">
        <f t="shared" si="1877"/>
        <v>53022</v>
      </c>
      <c r="KG69" s="70">
        <f t="shared" si="1877"/>
        <v>53053</v>
      </c>
    </row>
    <row r="70" spans="1:293" s="1" customFormat="1" outlineLevel="1">
      <c r="B70" s="489" t="s">
        <v>147</v>
      </c>
      <c r="C70" s="57" t="s">
        <v>712</v>
      </c>
      <c r="D70" s="44">
        <f t="shared" ref="D70:D76" si="1878">BO70</f>
        <v>24540.771745930499</v>
      </c>
      <c r="E70" s="33">
        <f>E7</f>
        <v>18947.456107300251</v>
      </c>
      <c r="F70" s="34">
        <f>F7</f>
        <v>18947.456107300251</v>
      </c>
      <c r="G70" s="34">
        <f>G7</f>
        <v>18947.456107300251</v>
      </c>
      <c r="H70" s="34">
        <f>H7</f>
        <v>18947.456107300251</v>
      </c>
      <c r="I70" s="34">
        <f t="shared" ref="I70:BT70" si="1879">I7</f>
        <v>18947.456107300251</v>
      </c>
      <c r="J70" s="34">
        <f t="shared" si="1879"/>
        <v>18947.456107300251</v>
      </c>
      <c r="K70" s="34">
        <f t="shared" si="1879"/>
        <v>18947.456107300251</v>
      </c>
      <c r="L70" s="34">
        <f t="shared" si="1879"/>
        <v>18947.456107300251</v>
      </c>
      <c r="M70" s="34">
        <f t="shared" si="1879"/>
        <v>18947.456107300251</v>
      </c>
      <c r="N70" s="34">
        <f t="shared" si="1879"/>
        <v>20043.006628026586</v>
      </c>
      <c r="O70" s="34">
        <f t="shared" si="1879"/>
        <v>20043.006628026586</v>
      </c>
      <c r="P70" s="34">
        <f t="shared" si="1879"/>
        <v>1764043.0066280265</v>
      </c>
      <c r="Q70" s="34">
        <f t="shared" si="1879"/>
        <v>20043.006628026586</v>
      </c>
      <c r="R70" s="34">
        <f t="shared" si="1879"/>
        <v>20043.006628026586</v>
      </c>
      <c r="S70" s="34">
        <f t="shared" si="1879"/>
        <v>20043.006628026586</v>
      </c>
      <c r="T70" s="34">
        <f t="shared" si="1879"/>
        <v>20043.006628026586</v>
      </c>
      <c r="U70" s="34">
        <f t="shared" si="1879"/>
        <v>20043.006628026586</v>
      </c>
      <c r="V70" s="34">
        <f t="shared" si="1879"/>
        <v>20043.006628026586</v>
      </c>
      <c r="W70" s="34">
        <f t="shared" si="1879"/>
        <v>20043.006628026586</v>
      </c>
      <c r="X70" s="34">
        <f t="shared" si="1879"/>
        <v>20043.006628026586</v>
      </c>
      <c r="Y70" s="34">
        <f t="shared" si="1879"/>
        <v>20043.006628026586</v>
      </c>
      <c r="Z70" s="34">
        <f t="shared" si="1879"/>
        <v>21047.743186020503</v>
      </c>
      <c r="AA70" s="34">
        <f t="shared" si="1879"/>
        <v>21047.743186020503</v>
      </c>
      <c r="AB70" s="34">
        <f t="shared" si="1879"/>
        <v>21047.743186020503</v>
      </c>
      <c r="AC70" s="34">
        <f t="shared" si="1879"/>
        <v>21047.743186020503</v>
      </c>
      <c r="AD70" s="34">
        <f t="shared" si="1879"/>
        <v>21047.743186020503</v>
      </c>
      <c r="AE70" s="34">
        <f t="shared" si="1879"/>
        <v>21047.743186020503</v>
      </c>
      <c r="AF70" s="34">
        <f t="shared" si="1879"/>
        <v>21047.743186020503</v>
      </c>
      <c r="AG70" s="34">
        <f t="shared" si="1879"/>
        <v>21047.743186020503</v>
      </c>
      <c r="AH70" s="34">
        <f t="shared" si="1879"/>
        <v>21047.743186020503</v>
      </c>
      <c r="AI70" s="34">
        <f t="shared" si="1879"/>
        <v>1765047.7431860205</v>
      </c>
      <c r="AJ70" s="34">
        <f t="shared" si="1879"/>
        <v>21047.743186020503</v>
      </c>
      <c r="AK70" s="34">
        <f t="shared" si="1879"/>
        <v>21047.743186020503</v>
      </c>
      <c r="AL70" s="34">
        <f t="shared" si="1879"/>
        <v>22180.841150432665</v>
      </c>
      <c r="AM70" s="34">
        <f t="shared" si="1879"/>
        <v>22180.841150432665</v>
      </c>
      <c r="AN70" s="34">
        <f t="shared" si="1879"/>
        <v>22180.841150432665</v>
      </c>
      <c r="AO70" s="34">
        <f t="shared" si="1879"/>
        <v>22180.841150432665</v>
      </c>
      <c r="AP70" s="34">
        <f t="shared" si="1879"/>
        <v>22180.841150432665</v>
      </c>
      <c r="AQ70" s="34">
        <f t="shared" si="1879"/>
        <v>22180.841150432665</v>
      </c>
      <c r="AR70" s="34">
        <f t="shared" si="1879"/>
        <v>22180.841150432665</v>
      </c>
      <c r="AS70" s="34">
        <f t="shared" si="1879"/>
        <v>22180.841150432665</v>
      </c>
      <c r="AT70" s="34">
        <f t="shared" si="1879"/>
        <v>22180.841150432665</v>
      </c>
      <c r="AU70" s="34">
        <f t="shared" si="1879"/>
        <v>1766180.8411504326</v>
      </c>
      <c r="AV70" s="34">
        <f t="shared" si="1879"/>
        <v>22180.841150432665</v>
      </c>
      <c r="AW70" s="34">
        <f t="shared" si="1879"/>
        <v>22180.841150432665</v>
      </c>
      <c r="AX70" s="34">
        <f t="shared" si="1879"/>
        <v>23345.682305401337</v>
      </c>
      <c r="AY70" s="34">
        <f t="shared" si="1879"/>
        <v>23345.682305401337</v>
      </c>
      <c r="AZ70" s="34">
        <f t="shared" si="1879"/>
        <v>23345.682305401337</v>
      </c>
      <c r="BA70" s="34">
        <f t="shared" si="1879"/>
        <v>23345.682305401337</v>
      </c>
      <c r="BB70" s="34">
        <f t="shared" si="1879"/>
        <v>23345.682305401337</v>
      </c>
      <c r="BC70" s="34">
        <f t="shared" si="1879"/>
        <v>23345.682305401337</v>
      </c>
      <c r="BD70" s="34">
        <f t="shared" si="1879"/>
        <v>23345.682305401337</v>
      </c>
      <c r="BE70" s="34">
        <f t="shared" si="1879"/>
        <v>23345.682305401337</v>
      </c>
      <c r="BF70" s="34">
        <f t="shared" si="1879"/>
        <v>23345.682305401337</v>
      </c>
      <c r="BG70" s="34">
        <f t="shared" si="1879"/>
        <v>1767345.6823054014</v>
      </c>
      <c r="BH70" s="34">
        <f t="shared" si="1879"/>
        <v>23345.682305401337</v>
      </c>
      <c r="BI70" s="34">
        <f t="shared" si="1879"/>
        <v>23345.682305401337</v>
      </c>
      <c r="BJ70" s="34">
        <f t="shared" si="1879"/>
        <v>24540.771745930499</v>
      </c>
      <c r="BK70" s="34">
        <f t="shared" si="1879"/>
        <v>24540.771745930499</v>
      </c>
      <c r="BL70" s="34">
        <f t="shared" si="1879"/>
        <v>24540.771745930499</v>
      </c>
      <c r="BM70" s="34">
        <f t="shared" si="1879"/>
        <v>24540.771745930499</v>
      </c>
      <c r="BN70" s="34">
        <f t="shared" si="1879"/>
        <v>24540.771745930499</v>
      </c>
      <c r="BO70" s="34">
        <f t="shared" si="1879"/>
        <v>24540.771745930499</v>
      </c>
      <c r="BP70" s="206">
        <f t="shared" si="1879"/>
        <v>24540.771745930499</v>
      </c>
      <c r="BQ70" s="34">
        <f t="shared" si="1879"/>
        <v>24540.771745930499</v>
      </c>
      <c r="BR70" s="34">
        <f t="shared" si="1879"/>
        <v>24540.771745930499</v>
      </c>
      <c r="BS70" s="34">
        <f t="shared" si="1879"/>
        <v>1108540.7717459304</v>
      </c>
      <c r="BT70" s="34">
        <f t="shared" si="1879"/>
        <v>24540.771745930499</v>
      </c>
      <c r="BU70" s="206">
        <f t="shared" ref="BU70:EF70" si="1880">BU7</f>
        <v>24540.771745930499</v>
      </c>
      <c r="BV70" s="34">
        <f t="shared" si="1880"/>
        <v>25668.340059722752</v>
      </c>
      <c r="BW70" s="34">
        <f t="shared" si="1880"/>
        <v>25668.340059722752</v>
      </c>
      <c r="BX70" s="34">
        <f t="shared" si="1880"/>
        <v>25668.340059722752</v>
      </c>
      <c r="BY70" s="34">
        <f t="shared" si="1880"/>
        <v>25668.340059722752</v>
      </c>
      <c r="BZ70" s="34">
        <f t="shared" si="1880"/>
        <v>25668.340059722752</v>
      </c>
      <c r="CA70" s="34">
        <f t="shared" si="1880"/>
        <v>25668.340059722752</v>
      </c>
      <c r="CB70" s="34">
        <f t="shared" si="1880"/>
        <v>25668.340059722752</v>
      </c>
      <c r="CC70" s="34">
        <f t="shared" si="1880"/>
        <v>25668.340059722752</v>
      </c>
      <c r="CD70" s="34">
        <f t="shared" si="1880"/>
        <v>25668.340059722752</v>
      </c>
      <c r="CE70" s="34">
        <f t="shared" si="1880"/>
        <v>1109668.3400597228</v>
      </c>
      <c r="CF70" s="34">
        <f t="shared" si="1880"/>
        <v>25668.340059722752</v>
      </c>
      <c r="CG70" s="34">
        <f t="shared" si="1880"/>
        <v>25668.340059722752</v>
      </c>
      <c r="CH70" s="34">
        <f t="shared" si="1880"/>
        <v>25655.367100502583</v>
      </c>
      <c r="CI70" s="34">
        <f t="shared" si="1880"/>
        <v>25655.367100502583</v>
      </c>
      <c r="CJ70" s="34">
        <f t="shared" si="1880"/>
        <v>25655.367100502583</v>
      </c>
      <c r="CK70" s="34">
        <f t="shared" si="1880"/>
        <v>25655.367100502583</v>
      </c>
      <c r="CL70" s="34">
        <f t="shared" si="1880"/>
        <v>25655.367100502583</v>
      </c>
      <c r="CM70" s="34">
        <f t="shared" si="1880"/>
        <v>25655.367100502583</v>
      </c>
      <c r="CN70" s="34">
        <f t="shared" si="1880"/>
        <v>25655.367100502583</v>
      </c>
      <c r="CO70" s="34">
        <f t="shared" si="1880"/>
        <v>25655.367100502583</v>
      </c>
      <c r="CP70" s="34">
        <f t="shared" si="1880"/>
        <v>0</v>
      </c>
      <c r="CQ70" s="34">
        <f t="shared" si="1880"/>
        <v>1084000</v>
      </c>
      <c r="CR70" s="34">
        <f t="shared" si="1880"/>
        <v>0</v>
      </c>
      <c r="CS70" s="34">
        <f t="shared" si="1880"/>
        <v>0</v>
      </c>
      <c r="CT70" s="34">
        <f t="shared" si="1880"/>
        <v>0</v>
      </c>
      <c r="CU70" s="34">
        <f t="shared" si="1880"/>
        <v>0</v>
      </c>
      <c r="CV70" s="34">
        <f t="shared" si="1880"/>
        <v>0</v>
      </c>
      <c r="CW70" s="34">
        <f t="shared" si="1880"/>
        <v>0</v>
      </c>
      <c r="CX70" s="34">
        <f t="shared" si="1880"/>
        <v>0</v>
      </c>
      <c r="CY70" s="34">
        <f t="shared" si="1880"/>
        <v>0</v>
      </c>
      <c r="CZ70" s="34">
        <f t="shared" si="1880"/>
        <v>0</v>
      </c>
      <c r="DA70" s="34">
        <f t="shared" si="1880"/>
        <v>0</v>
      </c>
      <c r="DB70" s="34">
        <f t="shared" si="1880"/>
        <v>0</v>
      </c>
      <c r="DC70" s="34">
        <f t="shared" si="1880"/>
        <v>1084000</v>
      </c>
      <c r="DD70" s="34">
        <f t="shared" si="1880"/>
        <v>0</v>
      </c>
      <c r="DE70" s="34">
        <f t="shared" si="1880"/>
        <v>0</v>
      </c>
      <c r="DF70" s="34">
        <f t="shared" si="1880"/>
        <v>0</v>
      </c>
      <c r="DG70" s="34">
        <f t="shared" si="1880"/>
        <v>0</v>
      </c>
      <c r="DH70" s="34">
        <f t="shared" si="1880"/>
        <v>0</v>
      </c>
      <c r="DI70" s="34">
        <f t="shared" si="1880"/>
        <v>0</v>
      </c>
      <c r="DJ70" s="34">
        <f t="shared" si="1880"/>
        <v>0</v>
      </c>
      <c r="DK70" s="34">
        <f t="shared" si="1880"/>
        <v>0</v>
      </c>
      <c r="DL70" s="34">
        <f t="shared" si="1880"/>
        <v>0</v>
      </c>
      <c r="DM70" s="34">
        <f t="shared" si="1880"/>
        <v>0</v>
      </c>
      <c r="DN70" s="34">
        <f t="shared" si="1880"/>
        <v>0</v>
      </c>
      <c r="DO70" s="34">
        <f t="shared" si="1880"/>
        <v>1084000</v>
      </c>
      <c r="DP70" s="34">
        <f t="shared" si="1880"/>
        <v>0</v>
      </c>
      <c r="DQ70" s="34">
        <f t="shared" si="1880"/>
        <v>0</v>
      </c>
      <c r="DR70" s="34">
        <f t="shared" si="1880"/>
        <v>0</v>
      </c>
      <c r="DS70" s="34">
        <f t="shared" si="1880"/>
        <v>0</v>
      </c>
      <c r="DT70" s="34">
        <f t="shared" si="1880"/>
        <v>0</v>
      </c>
      <c r="DU70" s="34">
        <f t="shared" si="1880"/>
        <v>0</v>
      </c>
      <c r="DV70" s="34">
        <f t="shared" si="1880"/>
        <v>0</v>
      </c>
      <c r="DW70" s="34">
        <f t="shared" si="1880"/>
        <v>0</v>
      </c>
      <c r="DX70" s="34">
        <f t="shared" si="1880"/>
        <v>0</v>
      </c>
      <c r="DY70" s="34">
        <f t="shared" si="1880"/>
        <v>0</v>
      </c>
      <c r="DZ70" s="34">
        <f t="shared" si="1880"/>
        <v>0</v>
      </c>
      <c r="EA70" s="34">
        <f t="shared" si="1880"/>
        <v>1084000</v>
      </c>
      <c r="EB70" s="34">
        <f t="shared" si="1880"/>
        <v>0</v>
      </c>
      <c r="EC70" s="34">
        <f t="shared" si="1880"/>
        <v>0</v>
      </c>
      <c r="ED70" s="34">
        <f t="shared" si="1880"/>
        <v>0</v>
      </c>
      <c r="EE70" s="34">
        <f t="shared" si="1880"/>
        <v>0</v>
      </c>
      <c r="EF70" s="34">
        <f t="shared" si="1880"/>
        <v>0</v>
      </c>
      <c r="EG70" s="34">
        <f t="shared" ref="EG70:GR70" si="1881">EG7</f>
        <v>0</v>
      </c>
      <c r="EH70" s="34">
        <f t="shared" si="1881"/>
        <v>0</v>
      </c>
      <c r="EI70" s="34">
        <f t="shared" si="1881"/>
        <v>0</v>
      </c>
      <c r="EJ70" s="34">
        <f t="shared" si="1881"/>
        <v>0</v>
      </c>
      <c r="EK70" s="34">
        <f t="shared" si="1881"/>
        <v>0</v>
      </c>
      <c r="EL70" s="34">
        <f t="shared" si="1881"/>
        <v>0</v>
      </c>
      <c r="EM70" s="34">
        <f t="shared" si="1881"/>
        <v>1084000</v>
      </c>
      <c r="EN70" s="34">
        <f t="shared" si="1881"/>
        <v>0</v>
      </c>
      <c r="EO70" s="34">
        <f t="shared" si="1881"/>
        <v>0</v>
      </c>
      <c r="EP70" s="34">
        <f t="shared" si="1881"/>
        <v>0</v>
      </c>
      <c r="EQ70" s="34">
        <f t="shared" si="1881"/>
        <v>0</v>
      </c>
      <c r="ER70" s="34">
        <f t="shared" si="1881"/>
        <v>0</v>
      </c>
      <c r="ES70" s="34">
        <f t="shared" si="1881"/>
        <v>0</v>
      </c>
      <c r="ET70" s="34">
        <f t="shared" si="1881"/>
        <v>0</v>
      </c>
      <c r="EU70" s="34">
        <f t="shared" si="1881"/>
        <v>0</v>
      </c>
      <c r="EV70" s="34">
        <f t="shared" si="1881"/>
        <v>0</v>
      </c>
      <c r="EW70" s="34">
        <f t="shared" si="1881"/>
        <v>0</v>
      </c>
      <c r="EX70" s="34">
        <f t="shared" si="1881"/>
        <v>0</v>
      </c>
      <c r="EY70" s="34">
        <f t="shared" si="1881"/>
        <v>1084000</v>
      </c>
      <c r="EZ70" s="34">
        <f t="shared" si="1881"/>
        <v>0</v>
      </c>
      <c r="FA70" s="34">
        <f t="shared" si="1881"/>
        <v>3252000</v>
      </c>
      <c r="FB70" s="34">
        <f t="shared" si="1881"/>
        <v>0</v>
      </c>
      <c r="FC70" s="34">
        <f t="shared" si="1881"/>
        <v>0</v>
      </c>
      <c r="FD70" s="34">
        <f t="shared" si="1881"/>
        <v>0</v>
      </c>
      <c r="FE70" s="34">
        <f t="shared" si="1881"/>
        <v>0</v>
      </c>
      <c r="FF70" s="34">
        <f t="shared" si="1881"/>
        <v>0</v>
      </c>
      <c r="FG70" s="34">
        <f t="shared" si="1881"/>
        <v>0</v>
      </c>
      <c r="FH70" s="34">
        <f t="shared" si="1881"/>
        <v>0</v>
      </c>
      <c r="FI70" s="34">
        <f t="shared" si="1881"/>
        <v>0</v>
      </c>
      <c r="FJ70" s="34">
        <f t="shared" si="1881"/>
        <v>0</v>
      </c>
      <c r="FK70" s="34">
        <f t="shared" si="1881"/>
        <v>0</v>
      </c>
      <c r="FL70" s="34">
        <f t="shared" si="1881"/>
        <v>0</v>
      </c>
      <c r="FM70" s="34">
        <f t="shared" si="1881"/>
        <v>0</v>
      </c>
      <c r="FN70" s="34">
        <f t="shared" si="1881"/>
        <v>0</v>
      </c>
      <c r="FO70" s="34">
        <f t="shared" si="1881"/>
        <v>0</v>
      </c>
      <c r="FP70" s="34">
        <f t="shared" si="1881"/>
        <v>0</v>
      </c>
      <c r="FQ70" s="34">
        <f t="shared" si="1881"/>
        <v>0</v>
      </c>
      <c r="FR70" s="34">
        <f t="shared" si="1881"/>
        <v>0</v>
      </c>
      <c r="FS70" s="34">
        <f t="shared" si="1881"/>
        <v>0</v>
      </c>
      <c r="FT70" s="34">
        <f t="shared" si="1881"/>
        <v>0</v>
      </c>
      <c r="FU70" s="34">
        <f t="shared" si="1881"/>
        <v>0</v>
      </c>
      <c r="FV70" s="34">
        <f t="shared" si="1881"/>
        <v>0</v>
      </c>
      <c r="FW70" s="34">
        <f t="shared" si="1881"/>
        <v>0</v>
      </c>
      <c r="FX70" s="34">
        <f t="shared" si="1881"/>
        <v>0</v>
      </c>
      <c r="FY70" s="34">
        <f t="shared" si="1881"/>
        <v>0</v>
      </c>
      <c r="FZ70" s="34">
        <f t="shared" si="1881"/>
        <v>0</v>
      </c>
      <c r="GA70" s="34">
        <f t="shared" si="1881"/>
        <v>0</v>
      </c>
      <c r="GB70" s="34">
        <f t="shared" si="1881"/>
        <v>0</v>
      </c>
      <c r="GC70" s="34">
        <f t="shared" si="1881"/>
        <v>0</v>
      </c>
      <c r="GD70" s="34">
        <f t="shared" si="1881"/>
        <v>0</v>
      </c>
      <c r="GE70" s="34">
        <f t="shared" si="1881"/>
        <v>0</v>
      </c>
      <c r="GF70" s="34">
        <f t="shared" si="1881"/>
        <v>0</v>
      </c>
      <c r="GG70" s="34">
        <f t="shared" si="1881"/>
        <v>0</v>
      </c>
      <c r="GH70" s="34">
        <f t="shared" si="1881"/>
        <v>0</v>
      </c>
      <c r="GI70" s="34">
        <f t="shared" si="1881"/>
        <v>0</v>
      </c>
      <c r="GJ70" s="34">
        <f t="shared" si="1881"/>
        <v>0</v>
      </c>
      <c r="GK70" s="34">
        <f t="shared" si="1881"/>
        <v>0</v>
      </c>
      <c r="GL70" s="34">
        <f t="shared" si="1881"/>
        <v>0</v>
      </c>
      <c r="GM70" s="34">
        <f t="shared" si="1881"/>
        <v>0</v>
      </c>
      <c r="GN70" s="34">
        <f t="shared" si="1881"/>
        <v>0</v>
      </c>
      <c r="GO70" s="34">
        <f t="shared" si="1881"/>
        <v>0</v>
      </c>
      <c r="GP70" s="34">
        <f t="shared" si="1881"/>
        <v>0</v>
      </c>
      <c r="GQ70" s="34">
        <f t="shared" si="1881"/>
        <v>0</v>
      </c>
      <c r="GR70" s="34">
        <f t="shared" si="1881"/>
        <v>0</v>
      </c>
      <c r="GS70" s="34">
        <f t="shared" ref="GS70:JD70" si="1882">GS7</f>
        <v>0</v>
      </c>
      <c r="GT70" s="34">
        <f t="shared" si="1882"/>
        <v>0</v>
      </c>
      <c r="GU70" s="34">
        <f t="shared" si="1882"/>
        <v>0</v>
      </c>
      <c r="GV70" s="34">
        <f t="shared" si="1882"/>
        <v>0</v>
      </c>
      <c r="GW70" s="34">
        <f t="shared" si="1882"/>
        <v>0</v>
      </c>
      <c r="GX70" s="34">
        <f t="shared" si="1882"/>
        <v>0</v>
      </c>
      <c r="GY70" s="34">
        <f t="shared" si="1882"/>
        <v>0</v>
      </c>
      <c r="GZ70" s="34">
        <f t="shared" si="1882"/>
        <v>0</v>
      </c>
      <c r="HA70" s="34">
        <f t="shared" si="1882"/>
        <v>0</v>
      </c>
      <c r="HB70" s="34">
        <f t="shared" si="1882"/>
        <v>0</v>
      </c>
      <c r="HC70" s="34">
        <f t="shared" si="1882"/>
        <v>0</v>
      </c>
      <c r="HD70" s="34">
        <f t="shared" si="1882"/>
        <v>0</v>
      </c>
      <c r="HE70" s="34">
        <f t="shared" si="1882"/>
        <v>0</v>
      </c>
      <c r="HF70" s="34">
        <f t="shared" si="1882"/>
        <v>0</v>
      </c>
      <c r="HG70" s="34">
        <f t="shared" si="1882"/>
        <v>0</v>
      </c>
      <c r="HH70" s="34">
        <f t="shared" si="1882"/>
        <v>0</v>
      </c>
      <c r="HI70" s="34">
        <f t="shared" si="1882"/>
        <v>0</v>
      </c>
      <c r="HJ70" s="34">
        <f t="shared" si="1882"/>
        <v>0</v>
      </c>
      <c r="HK70" s="34">
        <f t="shared" si="1882"/>
        <v>0</v>
      </c>
      <c r="HL70" s="34">
        <f t="shared" si="1882"/>
        <v>0</v>
      </c>
      <c r="HM70" s="34">
        <f t="shared" si="1882"/>
        <v>0</v>
      </c>
      <c r="HN70" s="34">
        <f t="shared" si="1882"/>
        <v>0</v>
      </c>
      <c r="HO70" s="34">
        <f t="shared" si="1882"/>
        <v>0</v>
      </c>
      <c r="HP70" s="34">
        <f t="shared" si="1882"/>
        <v>0</v>
      </c>
      <c r="HQ70" s="34">
        <f t="shared" si="1882"/>
        <v>0</v>
      </c>
      <c r="HR70" s="34">
        <f t="shared" si="1882"/>
        <v>0</v>
      </c>
      <c r="HS70" s="34">
        <f t="shared" si="1882"/>
        <v>0</v>
      </c>
      <c r="HT70" s="34">
        <f t="shared" si="1882"/>
        <v>0</v>
      </c>
      <c r="HU70" s="34">
        <f t="shared" si="1882"/>
        <v>0</v>
      </c>
      <c r="HV70" s="34">
        <f t="shared" si="1882"/>
        <v>0</v>
      </c>
      <c r="HW70" s="34">
        <f t="shared" si="1882"/>
        <v>0</v>
      </c>
      <c r="HX70" s="34">
        <f t="shared" si="1882"/>
        <v>0</v>
      </c>
      <c r="HY70" s="34">
        <f t="shared" si="1882"/>
        <v>0</v>
      </c>
      <c r="HZ70" s="34">
        <f t="shared" si="1882"/>
        <v>0</v>
      </c>
      <c r="IA70" s="34">
        <f t="shared" si="1882"/>
        <v>0</v>
      </c>
      <c r="IB70" s="34">
        <f t="shared" si="1882"/>
        <v>0</v>
      </c>
      <c r="IC70" s="34">
        <f t="shared" si="1882"/>
        <v>0</v>
      </c>
      <c r="ID70" s="34">
        <f t="shared" si="1882"/>
        <v>0</v>
      </c>
      <c r="IE70" s="34">
        <f t="shared" si="1882"/>
        <v>0</v>
      </c>
      <c r="IF70" s="34">
        <f t="shared" si="1882"/>
        <v>0</v>
      </c>
      <c r="IG70" s="34">
        <f t="shared" si="1882"/>
        <v>0</v>
      </c>
      <c r="IH70" s="34">
        <f t="shared" si="1882"/>
        <v>0</v>
      </c>
      <c r="II70" s="34">
        <f t="shared" si="1882"/>
        <v>0</v>
      </c>
      <c r="IJ70" s="34">
        <f t="shared" si="1882"/>
        <v>0</v>
      </c>
      <c r="IK70" s="34">
        <f t="shared" si="1882"/>
        <v>0</v>
      </c>
      <c r="IL70" s="34">
        <f t="shared" si="1882"/>
        <v>0</v>
      </c>
      <c r="IM70" s="34">
        <f t="shared" si="1882"/>
        <v>0</v>
      </c>
      <c r="IN70" s="34">
        <f t="shared" si="1882"/>
        <v>0</v>
      </c>
      <c r="IO70" s="34">
        <f t="shared" si="1882"/>
        <v>0</v>
      </c>
      <c r="IP70" s="34">
        <f t="shared" si="1882"/>
        <v>0</v>
      </c>
      <c r="IQ70" s="34">
        <f t="shared" si="1882"/>
        <v>0</v>
      </c>
      <c r="IR70" s="34">
        <f t="shared" si="1882"/>
        <v>0</v>
      </c>
      <c r="IS70" s="34">
        <f t="shared" si="1882"/>
        <v>0</v>
      </c>
      <c r="IT70" s="34">
        <f t="shared" si="1882"/>
        <v>0</v>
      </c>
      <c r="IU70" s="34">
        <f t="shared" si="1882"/>
        <v>0</v>
      </c>
      <c r="IV70" s="34">
        <f t="shared" si="1882"/>
        <v>0</v>
      </c>
      <c r="IW70" s="34">
        <f t="shared" si="1882"/>
        <v>0</v>
      </c>
      <c r="IX70" s="34">
        <f t="shared" si="1882"/>
        <v>0</v>
      </c>
      <c r="IY70" s="34">
        <f t="shared" si="1882"/>
        <v>0</v>
      </c>
      <c r="IZ70" s="34">
        <f t="shared" si="1882"/>
        <v>0</v>
      </c>
      <c r="JA70" s="34">
        <f t="shared" si="1882"/>
        <v>0</v>
      </c>
      <c r="JB70" s="34">
        <f t="shared" si="1882"/>
        <v>0</v>
      </c>
      <c r="JC70" s="34">
        <f t="shared" si="1882"/>
        <v>0</v>
      </c>
      <c r="JD70" s="34">
        <f t="shared" si="1882"/>
        <v>0</v>
      </c>
      <c r="JE70" s="34">
        <f t="shared" ref="JE70:KG70" si="1883">JE7</f>
        <v>0</v>
      </c>
      <c r="JF70" s="34">
        <f t="shared" si="1883"/>
        <v>0</v>
      </c>
      <c r="JG70" s="34">
        <f t="shared" si="1883"/>
        <v>0</v>
      </c>
      <c r="JH70" s="34">
        <f t="shared" si="1883"/>
        <v>0</v>
      </c>
      <c r="JI70" s="34">
        <f t="shared" si="1883"/>
        <v>0</v>
      </c>
      <c r="JJ70" s="34">
        <f t="shared" si="1883"/>
        <v>0</v>
      </c>
      <c r="JK70" s="34">
        <f t="shared" si="1883"/>
        <v>0</v>
      </c>
      <c r="JL70" s="34">
        <f t="shared" si="1883"/>
        <v>0</v>
      </c>
      <c r="JM70" s="34">
        <f t="shared" si="1883"/>
        <v>0</v>
      </c>
      <c r="JN70" s="34">
        <f t="shared" si="1883"/>
        <v>0</v>
      </c>
      <c r="JO70" s="34">
        <f t="shared" si="1883"/>
        <v>0</v>
      </c>
      <c r="JP70" s="34">
        <f t="shared" si="1883"/>
        <v>0</v>
      </c>
      <c r="JQ70" s="34">
        <f t="shared" si="1883"/>
        <v>0</v>
      </c>
      <c r="JR70" s="34">
        <f t="shared" si="1883"/>
        <v>0</v>
      </c>
      <c r="JS70" s="34">
        <f t="shared" si="1883"/>
        <v>0</v>
      </c>
      <c r="JT70" s="34">
        <f t="shared" si="1883"/>
        <v>0</v>
      </c>
      <c r="JU70" s="34">
        <f t="shared" si="1883"/>
        <v>0</v>
      </c>
      <c r="JV70" s="34">
        <f t="shared" si="1883"/>
        <v>0</v>
      </c>
      <c r="JW70" s="34">
        <f t="shared" si="1883"/>
        <v>0</v>
      </c>
      <c r="JX70" s="34">
        <f t="shared" si="1883"/>
        <v>0</v>
      </c>
      <c r="JY70" s="34">
        <f t="shared" si="1883"/>
        <v>0</v>
      </c>
      <c r="JZ70" s="34">
        <f t="shared" si="1883"/>
        <v>0</v>
      </c>
      <c r="KA70" s="34">
        <f t="shared" si="1883"/>
        <v>0</v>
      </c>
      <c r="KB70" s="34">
        <f t="shared" si="1883"/>
        <v>0</v>
      </c>
      <c r="KC70" s="34">
        <f t="shared" si="1883"/>
        <v>0</v>
      </c>
      <c r="KD70" s="34">
        <f t="shared" si="1883"/>
        <v>0</v>
      </c>
      <c r="KE70" s="34">
        <f t="shared" si="1883"/>
        <v>0</v>
      </c>
      <c r="KF70" s="34">
        <f t="shared" si="1883"/>
        <v>0</v>
      </c>
      <c r="KG70" s="35">
        <f t="shared" si="1883"/>
        <v>0</v>
      </c>
    </row>
    <row r="71" spans="1:293" s="1" customFormat="1" ht="16" outlineLevel="1" thickBot="1">
      <c r="B71" s="490"/>
      <c r="C71" s="58" t="s">
        <v>713</v>
      </c>
      <c r="D71" s="45">
        <f t="shared" si="1878"/>
        <v>8333179.0146798557</v>
      </c>
      <c r="E71" s="36">
        <f>E70</f>
        <v>18947.456107300251</v>
      </c>
      <c r="F71" s="37">
        <f>E71+F70</f>
        <v>37894.912214600503</v>
      </c>
      <c r="G71" s="37">
        <f>F71+G70</f>
        <v>56842.368321900751</v>
      </c>
      <c r="H71" s="37">
        <f t="shared" ref="H71:J71" si="1884">G71+H70</f>
        <v>75789.824429201006</v>
      </c>
      <c r="I71" s="37">
        <f t="shared" si="1884"/>
        <v>94737.280536501261</v>
      </c>
      <c r="J71" s="37">
        <f t="shared" si="1884"/>
        <v>113684.73664380152</v>
      </c>
      <c r="K71" s="37">
        <f t="shared" ref="K71:M71" si="1885">J71+K70</f>
        <v>132632.19275110177</v>
      </c>
      <c r="L71" s="37">
        <f t="shared" si="1885"/>
        <v>151579.64885840201</v>
      </c>
      <c r="M71" s="37">
        <f t="shared" si="1885"/>
        <v>170527.10496570225</v>
      </c>
      <c r="N71" s="37">
        <f t="shared" ref="N71:P71" si="1886">M71+N70</f>
        <v>190570.11159372883</v>
      </c>
      <c r="O71" s="37">
        <f t="shared" si="1886"/>
        <v>210613.1182217554</v>
      </c>
      <c r="P71" s="37">
        <f t="shared" si="1886"/>
        <v>1974656.1248497819</v>
      </c>
      <c r="Q71" s="37">
        <f t="shared" ref="Q71:S71" si="1887">P71+Q70</f>
        <v>1994699.1314778083</v>
      </c>
      <c r="R71" s="37">
        <f t="shared" si="1887"/>
        <v>2014742.1381058348</v>
      </c>
      <c r="S71" s="37">
        <f t="shared" si="1887"/>
        <v>2034785.1447338613</v>
      </c>
      <c r="T71" s="37">
        <f t="shared" ref="T71:V71" si="1888">S71+T70</f>
        <v>2054828.1513618878</v>
      </c>
      <c r="U71" s="37">
        <f t="shared" si="1888"/>
        <v>2074871.1579899143</v>
      </c>
      <c r="V71" s="37">
        <f t="shared" si="1888"/>
        <v>2094914.1646179408</v>
      </c>
      <c r="W71" s="37">
        <f t="shared" ref="W71:Y71" si="1889">V71+W70</f>
        <v>2114957.1712459675</v>
      </c>
      <c r="X71" s="37">
        <f t="shared" si="1889"/>
        <v>2135000.1778739942</v>
      </c>
      <c r="Y71" s="37">
        <f t="shared" si="1889"/>
        <v>2155043.1845020209</v>
      </c>
      <c r="Z71" s="37">
        <f t="shared" ref="Z71:AB71" si="1890">Y71+Z70</f>
        <v>2176090.9276880412</v>
      </c>
      <c r="AA71" s="37">
        <f t="shared" si="1890"/>
        <v>2197138.6708740615</v>
      </c>
      <c r="AB71" s="37">
        <f t="shared" si="1890"/>
        <v>2218186.4140600818</v>
      </c>
      <c r="AC71" s="37">
        <f t="shared" ref="AC71:AE71" si="1891">AB71+AC70</f>
        <v>2239234.1572461021</v>
      </c>
      <c r="AD71" s="37">
        <f t="shared" si="1891"/>
        <v>2260281.9004321224</v>
      </c>
      <c r="AE71" s="37">
        <f t="shared" si="1891"/>
        <v>2281329.6436181427</v>
      </c>
      <c r="AF71" s="37">
        <f t="shared" ref="AF71:AH71" si="1892">AE71+AF70</f>
        <v>2302377.386804163</v>
      </c>
      <c r="AG71" s="37">
        <f t="shared" si="1892"/>
        <v>2323425.1299901833</v>
      </c>
      <c r="AH71" s="37">
        <f t="shared" si="1892"/>
        <v>2344472.8731762036</v>
      </c>
      <c r="AI71" s="37">
        <f t="shared" ref="AI71:AK71" si="1893">AH71+AI70</f>
        <v>4109520.6163622243</v>
      </c>
      <c r="AJ71" s="37">
        <f t="shared" si="1893"/>
        <v>4130568.3595482446</v>
      </c>
      <c r="AK71" s="37">
        <f t="shared" si="1893"/>
        <v>4151616.1027342649</v>
      </c>
      <c r="AL71" s="37">
        <f t="shared" ref="AL71:AN71" si="1894">AK71+AL70</f>
        <v>4173796.9438846977</v>
      </c>
      <c r="AM71" s="37">
        <f t="shared" si="1894"/>
        <v>4195977.7850351306</v>
      </c>
      <c r="AN71" s="37">
        <f t="shared" si="1894"/>
        <v>4218158.6261855634</v>
      </c>
      <c r="AO71" s="37">
        <f t="shared" ref="AO71:AQ71" si="1895">AN71+AO70</f>
        <v>4240339.4673359962</v>
      </c>
      <c r="AP71" s="37">
        <f t="shared" si="1895"/>
        <v>4262520.308486429</v>
      </c>
      <c r="AQ71" s="37">
        <f t="shared" si="1895"/>
        <v>4284701.1496368619</v>
      </c>
      <c r="AR71" s="37">
        <f t="shared" ref="AR71:AT71" si="1896">AQ71+AR70</f>
        <v>4306881.9907872947</v>
      </c>
      <c r="AS71" s="37">
        <f t="shared" si="1896"/>
        <v>4329062.8319377275</v>
      </c>
      <c r="AT71" s="37">
        <f t="shared" si="1896"/>
        <v>4351243.6730881603</v>
      </c>
      <c r="AU71" s="37">
        <f t="shared" ref="AU71:AW71" si="1897">AT71+AU70</f>
        <v>6117424.5142385932</v>
      </c>
      <c r="AV71" s="37">
        <f t="shared" si="1897"/>
        <v>6139605.355389026</v>
      </c>
      <c r="AW71" s="37">
        <f t="shared" si="1897"/>
        <v>6161786.1965394588</v>
      </c>
      <c r="AX71" s="37">
        <f t="shared" ref="AX71:AZ71" si="1898">AW71+AX70</f>
        <v>6185131.87884486</v>
      </c>
      <c r="AY71" s="37">
        <f t="shared" si="1898"/>
        <v>6208477.5611502612</v>
      </c>
      <c r="AZ71" s="37">
        <f t="shared" si="1898"/>
        <v>6231823.2434556624</v>
      </c>
      <c r="BA71" s="37">
        <f t="shared" ref="BA71:BC71" si="1899">AZ71+BA70</f>
        <v>6255168.9257610636</v>
      </c>
      <c r="BB71" s="37">
        <f t="shared" si="1899"/>
        <v>6278514.6080664648</v>
      </c>
      <c r="BC71" s="37">
        <f t="shared" si="1899"/>
        <v>6301860.290371866</v>
      </c>
      <c r="BD71" s="37">
        <f t="shared" ref="BD71:BF71" si="1900">BC71+BD70</f>
        <v>6325205.9726772672</v>
      </c>
      <c r="BE71" s="37">
        <f t="shared" si="1900"/>
        <v>6348551.6549826683</v>
      </c>
      <c r="BF71" s="37">
        <f t="shared" si="1900"/>
        <v>6371897.3372880695</v>
      </c>
      <c r="BG71" s="37">
        <f t="shared" ref="BG71:BI71" si="1901">BF71+BG70</f>
        <v>8139243.0195934707</v>
      </c>
      <c r="BH71" s="37">
        <f t="shared" si="1901"/>
        <v>8162588.7018988719</v>
      </c>
      <c r="BI71" s="37">
        <f t="shared" si="1901"/>
        <v>8185934.3842042731</v>
      </c>
      <c r="BJ71" s="37">
        <f t="shared" ref="BJ71:BL71" si="1902">BI71+BJ70</f>
        <v>8210475.1559502035</v>
      </c>
      <c r="BK71" s="37">
        <f t="shared" si="1902"/>
        <v>8235015.927696134</v>
      </c>
      <c r="BL71" s="37">
        <f t="shared" si="1902"/>
        <v>8259556.6994420644</v>
      </c>
      <c r="BM71" s="37">
        <f t="shared" ref="BM71:BO71" si="1903">BL71+BM70</f>
        <v>8284097.4711879948</v>
      </c>
      <c r="BN71" s="37">
        <f t="shared" si="1903"/>
        <v>8308638.2429339252</v>
      </c>
      <c r="BO71" s="37">
        <f t="shared" si="1903"/>
        <v>8333179.0146798557</v>
      </c>
      <c r="BP71" s="207">
        <f t="shared" ref="BP71:BR71" si="1904">BO71+BP70</f>
        <v>8357719.7864257861</v>
      </c>
      <c r="BQ71" s="37">
        <f t="shared" si="1904"/>
        <v>8382260.5581717165</v>
      </c>
      <c r="BR71" s="37">
        <f t="shared" si="1904"/>
        <v>8406801.3299176469</v>
      </c>
      <c r="BS71" s="37">
        <f t="shared" ref="BS71:BU71" si="1905">BR71+BS70</f>
        <v>9515342.1016635783</v>
      </c>
      <c r="BT71" s="37">
        <f t="shared" si="1905"/>
        <v>9539882.8734095097</v>
      </c>
      <c r="BU71" s="207">
        <f t="shared" si="1905"/>
        <v>9564423.645155441</v>
      </c>
      <c r="BV71" s="37">
        <f t="shared" ref="BV71:BX71" si="1906">BU71+BV70</f>
        <v>9590091.9852151629</v>
      </c>
      <c r="BW71" s="37">
        <f t="shared" si="1906"/>
        <v>9615760.3252748847</v>
      </c>
      <c r="BX71" s="37">
        <f t="shared" si="1906"/>
        <v>9641428.6653346065</v>
      </c>
      <c r="BY71" s="37">
        <f t="shared" ref="BY71:CA71" si="1907">BX71+BY70</f>
        <v>9667097.0053943284</v>
      </c>
      <c r="BZ71" s="37">
        <f t="shared" si="1907"/>
        <v>9692765.3454540502</v>
      </c>
      <c r="CA71" s="37">
        <f t="shared" si="1907"/>
        <v>9718433.6855137721</v>
      </c>
      <c r="CB71" s="37">
        <f t="shared" ref="CB71:CD71" si="1908">CA71+CB70</f>
        <v>9744102.0255734939</v>
      </c>
      <c r="CC71" s="37">
        <f t="shared" si="1908"/>
        <v>9769770.3656332158</v>
      </c>
      <c r="CD71" s="37">
        <f t="shared" si="1908"/>
        <v>9795438.7056929376</v>
      </c>
      <c r="CE71" s="37">
        <f t="shared" ref="CE71:CG71" si="1909">CD71+CE70</f>
        <v>10905107.045752659</v>
      </c>
      <c r="CF71" s="37">
        <f t="shared" si="1909"/>
        <v>10930775.385812381</v>
      </c>
      <c r="CG71" s="37">
        <f t="shared" si="1909"/>
        <v>10956443.725872103</v>
      </c>
      <c r="CH71" s="37">
        <f t="shared" ref="CH71:CJ71" si="1910">CG71+CH70</f>
        <v>10982099.092972606</v>
      </c>
      <c r="CI71" s="37">
        <f t="shared" si="1910"/>
        <v>11007754.46007311</v>
      </c>
      <c r="CJ71" s="37">
        <f t="shared" si="1910"/>
        <v>11033409.827173613</v>
      </c>
      <c r="CK71" s="37">
        <f t="shared" ref="CK71:CM71" si="1911">CJ71+CK70</f>
        <v>11059065.194274116</v>
      </c>
      <c r="CL71" s="37">
        <f t="shared" si="1911"/>
        <v>11084720.56137462</v>
      </c>
      <c r="CM71" s="37">
        <f t="shared" si="1911"/>
        <v>11110375.928475123</v>
      </c>
      <c r="CN71" s="37">
        <f t="shared" ref="CN71:CP71" si="1912">CM71+CN70</f>
        <v>11136031.295575626</v>
      </c>
      <c r="CO71" s="37">
        <f t="shared" si="1912"/>
        <v>11161686.662676129</v>
      </c>
      <c r="CP71" s="37">
        <f t="shared" si="1912"/>
        <v>11161686.662676129</v>
      </c>
      <c r="CQ71" s="37">
        <f t="shared" ref="CQ71:CS71" si="1913">CP71+CQ70</f>
        <v>12245686.662676129</v>
      </c>
      <c r="CR71" s="37">
        <f t="shared" si="1913"/>
        <v>12245686.662676129</v>
      </c>
      <c r="CS71" s="37">
        <f t="shared" si="1913"/>
        <v>12245686.662676129</v>
      </c>
      <c r="CT71" s="37">
        <f t="shared" ref="CT71:CV71" si="1914">CS71+CT70</f>
        <v>12245686.662676129</v>
      </c>
      <c r="CU71" s="37">
        <f t="shared" si="1914"/>
        <v>12245686.662676129</v>
      </c>
      <c r="CV71" s="37">
        <f t="shared" si="1914"/>
        <v>12245686.662676129</v>
      </c>
      <c r="CW71" s="37">
        <f t="shared" ref="CW71:CY71" si="1915">CV71+CW70</f>
        <v>12245686.662676129</v>
      </c>
      <c r="CX71" s="37">
        <f t="shared" si="1915"/>
        <v>12245686.662676129</v>
      </c>
      <c r="CY71" s="37">
        <f t="shared" si="1915"/>
        <v>12245686.662676129</v>
      </c>
      <c r="CZ71" s="37">
        <f t="shared" ref="CZ71:DB71" si="1916">CY71+CZ70</f>
        <v>12245686.662676129</v>
      </c>
      <c r="DA71" s="37">
        <f t="shared" si="1916"/>
        <v>12245686.662676129</v>
      </c>
      <c r="DB71" s="37">
        <f t="shared" si="1916"/>
        <v>12245686.662676129</v>
      </c>
      <c r="DC71" s="37">
        <f t="shared" ref="DC71:DE71" si="1917">DB71+DC70</f>
        <v>13329686.662676129</v>
      </c>
      <c r="DD71" s="37">
        <f t="shared" si="1917"/>
        <v>13329686.662676129</v>
      </c>
      <c r="DE71" s="37">
        <f t="shared" si="1917"/>
        <v>13329686.662676129</v>
      </c>
      <c r="DF71" s="37">
        <f t="shared" ref="DF71:DH71" si="1918">DE71+DF70</f>
        <v>13329686.662676129</v>
      </c>
      <c r="DG71" s="37">
        <f t="shared" si="1918"/>
        <v>13329686.662676129</v>
      </c>
      <c r="DH71" s="37">
        <f t="shared" si="1918"/>
        <v>13329686.662676129</v>
      </c>
      <c r="DI71" s="37">
        <f t="shared" ref="DI71:DK71" si="1919">DH71+DI70</f>
        <v>13329686.662676129</v>
      </c>
      <c r="DJ71" s="37">
        <f t="shared" si="1919"/>
        <v>13329686.662676129</v>
      </c>
      <c r="DK71" s="37">
        <f t="shared" si="1919"/>
        <v>13329686.662676129</v>
      </c>
      <c r="DL71" s="37">
        <f t="shared" ref="DL71:DN71" si="1920">DK71+DL70</f>
        <v>13329686.662676129</v>
      </c>
      <c r="DM71" s="37">
        <f t="shared" si="1920"/>
        <v>13329686.662676129</v>
      </c>
      <c r="DN71" s="37">
        <f t="shared" si="1920"/>
        <v>13329686.662676129</v>
      </c>
      <c r="DO71" s="37">
        <f t="shared" ref="DO71:DQ71" si="1921">DN71+DO70</f>
        <v>14413686.662676129</v>
      </c>
      <c r="DP71" s="37">
        <f t="shared" si="1921"/>
        <v>14413686.662676129</v>
      </c>
      <c r="DQ71" s="37">
        <f t="shared" si="1921"/>
        <v>14413686.662676129</v>
      </c>
      <c r="DR71" s="37">
        <f t="shared" ref="DR71:DT71" si="1922">DQ71+DR70</f>
        <v>14413686.662676129</v>
      </c>
      <c r="DS71" s="37">
        <f t="shared" si="1922"/>
        <v>14413686.662676129</v>
      </c>
      <c r="DT71" s="37">
        <f t="shared" si="1922"/>
        <v>14413686.662676129</v>
      </c>
      <c r="DU71" s="37">
        <f t="shared" ref="DU71:DW71" si="1923">DT71+DU70</f>
        <v>14413686.662676129</v>
      </c>
      <c r="DV71" s="37">
        <f t="shared" si="1923"/>
        <v>14413686.662676129</v>
      </c>
      <c r="DW71" s="37">
        <f t="shared" si="1923"/>
        <v>14413686.662676129</v>
      </c>
      <c r="DX71" s="37">
        <f t="shared" ref="DX71:DZ71" si="1924">DW71+DX70</f>
        <v>14413686.662676129</v>
      </c>
      <c r="DY71" s="37">
        <f t="shared" si="1924"/>
        <v>14413686.662676129</v>
      </c>
      <c r="DZ71" s="37">
        <f t="shared" si="1924"/>
        <v>14413686.662676129</v>
      </c>
      <c r="EA71" s="37">
        <f t="shared" ref="EA71:EC71" si="1925">DZ71+EA70</f>
        <v>15497686.662676129</v>
      </c>
      <c r="EB71" s="37">
        <f t="shared" si="1925"/>
        <v>15497686.662676129</v>
      </c>
      <c r="EC71" s="37">
        <f t="shared" si="1925"/>
        <v>15497686.662676129</v>
      </c>
      <c r="ED71" s="37">
        <f t="shared" ref="ED71:EF71" si="1926">EC71+ED70</f>
        <v>15497686.662676129</v>
      </c>
      <c r="EE71" s="37">
        <f t="shared" si="1926"/>
        <v>15497686.662676129</v>
      </c>
      <c r="EF71" s="37">
        <f t="shared" si="1926"/>
        <v>15497686.662676129</v>
      </c>
      <c r="EG71" s="37">
        <f t="shared" ref="EG71:EI71" si="1927">EF71+EG70</f>
        <v>15497686.662676129</v>
      </c>
      <c r="EH71" s="37">
        <f t="shared" si="1927"/>
        <v>15497686.662676129</v>
      </c>
      <c r="EI71" s="37">
        <f t="shared" si="1927"/>
        <v>15497686.662676129</v>
      </c>
      <c r="EJ71" s="37">
        <f t="shared" ref="EJ71:EL71" si="1928">EI71+EJ70</f>
        <v>15497686.662676129</v>
      </c>
      <c r="EK71" s="37">
        <f t="shared" si="1928"/>
        <v>15497686.662676129</v>
      </c>
      <c r="EL71" s="37">
        <f t="shared" si="1928"/>
        <v>15497686.662676129</v>
      </c>
      <c r="EM71" s="37">
        <f t="shared" ref="EM71:EO71" si="1929">EL71+EM70</f>
        <v>16581686.662676129</v>
      </c>
      <c r="EN71" s="37">
        <f t="shared" si="1929"/>
        <v>16581686.662676129</v>
      </c>
      <c r="EO71" s="37">
        <f t="shared" si="1929"/>
        <v>16581686.662676129</v>
      </c>
      <c r="EP71" s="37">
        <f t="shared" ref="EP71:ER71" si="1930">EO71+EP70</f>
        <v>16581686.662676129</v>
      </c>
      <c r="EQ71" s="37">
        <f t="shared" si="1930"/>
        <v>16581686.662676129</v>
      </c>
      <c r="ER71" s="37">
        <f t="shared" si="1930"/>
        <v>16581686.662676129</v>
      </c>
      <c r="ES71" s="37">
        <f t="shared" ref="ES71:EU71" si="1931">ER71+ES70</f>
        <v>16581686.662676129</v>
      </c>
      <c r="ET71" s="37">
        <f t="shared" si="1931"/>
        <v>16581686.662676129</v>
      </c>
      <c r="EU71" s="37">
        <f t="shared" si="1931"/>
        <v>16581686.662676129</v>
      </c>
      <c r="EV71" s="37">
        <f t="shared" ref="EV71:EX71" si="1932">EU71+EV70</f>
        <v>16581686.662676129</v>
      </c>
      <c r="EW71" s="37">
        <f t="shared" si="1932"/>
        <v>16581686.662676129</v>
      </c>
      <c r="EX71" s="37">
        <f t="shared" si="1932"/>
        <v>16581686.662676129</v>
      </c>
      <c r="EY71" s="37">
        <f t="shared" ref="EY71:FA71" si="1933">EX71+EY70</f>
        <v>17665686.662676129</v>
      </c>
      <c r="EZ71" s="37">
        <f t="shared" si="1933"/>
        <v>17665686.662676129</v>
      </c>
      <c r="FA71" s="37">
        <f t="shared" si="1933"/>
        <v>20917686.662676129</v>
      </c>
      <c r="FB71" s="37">
        <f t="shared" ref="FB71:FD71" si="1934">FA71+FB70</f>
        <v>20917686.662676129</v>
      </c>
      <c r="FC71" s="37">
        <f t="shared" si="1934"/>
        <v>20917686.662676129</v>
      </c>
      <c r="FD71" s="37">
        <f t="shared" si="1934"/>
        <v>20917686.662676129</v>
      </c>
      <c r="FE71" s="37">
        <f t="shared" ref="FE71:FG71" si="1935">FD71+FE70</f>
        <v>20917686.662676129</v>
      </c>
      <c r="FF71" s="37">
        <f t="shared" si="1935"/>
        <v>20917686.662676129</v>
      </c>
      <c r="FG71" s="37">
        <f t="shared" si="1935"/>
        <v>20917686.662676129</v>
      </c>
      <c r="FH71" s="37">
        <f t="shared" ref="FH71:FJ71" si="1936">FG71+FH70</f>
        <v>20917686.662676129</v>
      </c>
      <c r="FI71" s="37">
        <f t="shared" si="1936"/>
        <v>20917686.662676129</v>
      </c>
      <c r="FJ71" s="37">
        <f t="shared" si="1936"/>
        <v>20917686.662676129</v>
      </c>
      <c r="FK71" s="37">
        <f t="shared" ref="FK71:FM71" si="1937">FJ71+FK70</f>
        <v>20917686.662676129</v>
      </c>
      <c r="FL71" s="37">
        <f t="shared" si="1937"/>
        <v>20917686.662676129</v>
      </c>
      <c r="FM71" s="37">
        <f t="shared" si="1937"/>
        <v>20917686.662676129</v>
      </c>
      <c r="FN71" s="37">
        <f t="shared" ref="FN71:FP71" si="1938">FM71+FN70</f>
        <v>20917686.662676129</v>
      </c>
      <c r="FO71" s="37">
        <f t="shared" si="1938"/>
        <v>20917686.662676129</v>
      </c>
      <c r="FP71" s="37">
        <f t="shared" si="1938"/>
        <v>20917686.662676129</v>
      </c>
      <c r="FQ71" s="37">
        <f t="shared" ref="FQ71:FS71" si="1939">FP71+FQ70</f>
        <v>20917686.662676129</v>
      </c>
      <c r="FR71" s="37">
        <f t="shared" si="1939"/>
        <v>20917686.662676129</v>
      </c>
      <c r="FS71" s="37">
        <f t="shared" si="1939"/>
        <v>20917686.662676129</v>
      </c>
      <c r="FT71" s="37">
        <f t="shared" ref="FT71:FV71" si="1940">FS71+FT70</f>
        <v>20917686.662676129</v>
      </c>
      <c r="FU71" s="37">
        <f t="shared" si="1940"/>
        <v>20917686.662676129</v>
      </c>
      <c r="FV71" s="37">
        <f t="shared" si="1940"/>
        <v>20917686.662676129</v>
      </c>
      <c r="FW71" s="37">
        <f t="shared" ref="FW71:FY71" si="1941">FV71+FW70</f>
        <v>20917686.662676129</v>
      </c>
      <c r="FX71" s="37">
        <f t="shared" si="1941"/>
        <v>20917686.662676129</v>
      </c>
      <c r="FY71" s="37">
        <f t="shared" si="1941"/>
        <v>20917686.662676129</v>
      </c>
      <c r="FZ71" s="37">
        <f t="shared" ref="FZ71:GB71" si="1942">FY71+FZ70</f>
        <v>20917686.662676129</v>
      </c>
      <c r="GA71" s="37">
        <f t="shared" si="1942"/>
        <v>20917686.662676129</v>
      </c>
      <c r="GB71" s="37">
        <f t="shared" si="1942"/>
        <v>20917686.662676129</v>
      </c>
      <c r="GC71" s="37">
        <f t="shared" ref="GC71:GE71" si="1943">GB71+GC70</f>
        <v>20917686.662676129</v>
      </c>
      <c r="GD71" s="37">
        <f t="shared" si="1943"/>
        <v>20917686.662676129</v>
      </c>
      <c r="GE71" s="37">
        <f t="shared" si="1943"/>
        <v>20917686.662676129</v>
      </c>
      <c r="GF71" s="37">
        <f t="shared" ref="GF71:GH71" si="1944">GE71+GF70</f>
        <v>20917686.662676129</v>
      </c>
      <c r="GG71" s="37">
        <f t="shared" si="1944"/>
        <v>20917686.662676129</v>
      </c>
      <c r="GH71" s="37">
        <f t="shared" si="1944"/>
        <v>20917686.662676129</v>
      </c>
      <c r="GI71" s="37">
        <f t="shared" ref="GI71:GK71" si="1945">GH71+GI70</f>
        <v>20917686.662676129</v>
      </c>
      <c r="GJ71" s="37">
        <f t="shared" si="1945"/>
        <v>20917686.662676129</v>
      </c>
      <c r="GK71" s="37">
        <f t="shared" si="1945"/>
        <v>20917686.662676129</v>
      </c>
      <c r="GL71" s="37">
        <f t="shared" ref="GL71:GN71" si="1946">GK71+GL70</f>
        <v>20917686.662676129</v>
      </c>
      <c r="GM71" s="37">
        <f t="shared" si="1946"/>
        <v>20917686.662676129</v>
      </c>
      <c r="GN71" s="37">
        <f t="shared" si="1946"/>
        <v>20917686.662676129</v>
      </c>
      <c r="GO71" s="37">
        <f t="shared" ref="GO71:GQ71" si="1947">GN71+GO70</f>
        <v>20917686.662676129</v>
      </c>
      <c r="GP71" s="37">
        <f t="shared" si="1947"/>
        <v>20917686.662676129</v>
      </c>
      <c r="GQ71" s="37">
        <f t="shared" si="1947"/>
        <v>20917686.662676129</v>
      </c>
      <c r="GR71" s="37">
        <f t="shared" ref="GR71:GT71" si="1948">GQ71+GR70</f>
        <v>20917686.662676129</v>
      </c>
      <c r="GS71" s="37">
        <f t="shared" si="1948"/>
        <v>20917686.662676129</v>
      </c>
      <c r="GT71" s="37">
        <f t="shared" si="1948"/>
        <v>20917686.662676129</v>
      </c>
      <c r="GU71" s="37">
        <f t="shared" ref="GU71:GW71" si="1949">GT71+GU70</f>
        <v>20917686.662676129</v>
      </c>
      <c r="GV71" s="37">
        <f t="shared" si="1949"/>
        <v>20917686.662676129</v>
      </c>
      <c r="GW71" s="37">
        <f t="shared" si="1949"/>
        <v>20917686.662676129</v>
      </c>
      <c r="GX71" s="37">
        <f t="shared" ref="GX71:GZ71" si="1950">GW71+GX70</f>
        <v>20917686.662676129</v>
      </c>
      <c r="GY71" s="37">
        <f t="shared" si="1950"/>
        <v>20917686.662676129</v>
      </c>
      <c r="GZ71" s="37">
        <f t="shared" si="1950"/>
        <v>20917686.662676129</v>
      </c>
      <c r="HA71" s="37">
        <f t="shared" ref="HA71:HC71" si="1951">GZ71+HA70</f>
        <v>20917686.662676129</v>
      </c>
      <c r="HB71" s="37">
        <f t="shared" si="1951"/>
        <v>20917686.662676129</v>
      </c>
      <c r="HC71" s="37">
        <f t="shared" si="1951"/>
        <v>20917686.662676129</v>
      </c>
      <c r="HD71" s="37">
        <f t="shared" ref="HD71:HF71" si="1952">HC71+HD70</f>
        <v>20917686.662676129</v>
      </c>
      <c r="HE71" s="37">
        <f t="shared" si="1952"/>
        <v>20917686.662676129</v>
      </c>
      <c r="HF71" s="37">
        <f t="shared" si="1952"/>
        <v>20917686.662676129</v>
      </c>
      <c r="HG71" s="37">
        <f t="shared" ref="HG71:HI71" si="1953">HF71+HG70</f>
        <v>20917686.662676129</v>
      </c>
      <c r="HH71" s="37">
        <f t="shared" si="1953"/>
        <v>20917686.662676129</v>
      </c>
      <c r="HI71" s="37">
        <f t="shared" si="1953"/>
        <v>20917686.662676129</v>
      </c>
      <c r="HJ71" s="37">
        <f t="shared" ref="HJ71:HL71" si="1954">HI71+HJ70</f>
        <v>20917686.662676129</v>
      </c>
      <c r="HK71" s="37">
        <f t="shared" si="1954"/>
        <v>20917686.662676129</v>
      </c>
      <c r="HL71" s="37">
        <f t="shared" si="1954"/>
        <v>20917686.662676129</v>
      </c>
      <c r="HM71" s="37">
        <f t="shared" ref="HM71:HO71" si="1955">HL71+HM70</f>
        <v>20917686.662676129</v>
      </c>
      <c r="HN71" s="37">
        <f t="shared" si="1955"/>
        <v>20917686.662676129</v>
      </c>
      <c r="HO71" s="37">
        <f t="shared" si="1955"/>
        <v>20917686.662676129</v>
      </c>
      <c r="HP71" s="37">
        <f t="shared" ref="HP71:HR71" si="1956">HO71+HP70</f>
        <v>20917686.662676129</v>
      </c>
      <c r="HQ71" s="37">
        <f t="shared" si="1956"/>
        <v>20917686.662676129</v>
      </c>
      <c r="HR71" s="37">
        <f t="shared" si="1956"/>
        <v>20917686.662676129</v>
      </c>
      <c r="HS71" s="37">
        <f t="shared" ref="HS71:HU71" si="1957">HR71+HS70</f>
        <v>20917686.662676129</v>
      </c>
      <c r="HT71" s="37">
        <f t="shared" si="1957"/>
        <v>20917686.662676129</v>
      </c>
      <c r="HU71" s="37">
        <f t="shared" si="1957"/>
        <v>20917686.662676129</v>
      </c>
      <c r="HV71" s="37">
        <f t="shared" ref="HV71:HX71" si="1958">HU71+HV70</f>
        <v>20917686.662676129</v>
      </c>
      <c r="HW71" s="37">
        <f t="shared" si="1958"/>
        <v>20917686.662676129</v>
      </c>
      <c r="HX71" s="37">
        <f t="shared" si="1958"/>
        <v>20917686.662676129</v>
      </c>
      <c r="HY71" s="37">
        <f t="shared" ref="HY71:IA71" si="1959">HX71+HY70</f>
        <v>20917686.662676129</v>
      </c>
      <c r="HZ71" s="37">
        <f t="shared" si="1959"/>
        <v>20917686.662676129</v>
      </c>
      <c r="IA71" s="37">
        <f t="shared" si="1959"/>
        <v>20917686.662676129</v>
      </c>
      <c r="IB71" s="37">
        <f t="shared" ref="IB71:ID71" si="1960">IA71+IB70</f>
        <v>20917686.662676129</v>
      </c>
      <c r="IC71" s="37">
        <f t="shared" si="1960"/>
        <v>20917686.662676129</v>
      </c>
      <c r="ID71" s="37">
        <f t="shared" si="1960"/>
        <v>20917686.662676129</v>
      </c>
      <c r="IE71" s="37">
        <f t="shared" ref="IE71:IG71" si="1961">ID71+IE70</f>
        <v>20917686.662676129</v>
      </c>
      <c r="IF71" s="37">
        <f t="shared" si="1961"/>
        <v>20917686.662676129</v>
      </c>
      <c r="IG71" s="37">
        <f t="shared" si="1961"/>
        <v>20917686.662676129</v>
      </c>
      <c r="IH71" s="37">
        <f t="shared" ref="IH71:IJ71" si="1962">IG71+IH70</f>
        <v>20917686.662676129</v>
      </c>
      <c r="II71" s="37">
        <f t="shared" si="1962"/>
        <v>20917686.662676129</v>
      </c>
      <c r="IJ71" s="37">
        <f t="shared" si="1962"/>
        <v>20917686.662676129</v>
      </c>
      <c r="IK71" s="37">
        <f t="shared" ref="IK71:IM71" si="1963">IJ71+IK70</f>
        <v>20917686.662676129</v>
      </c>
      <c r="IL71" s="37">
        <f t="shared" si="1963"/>
        <v>20917686.662676129</v>
      </c>
      <c r="IM71" s="37">
        <f t="shared" si="1963"/>
        <v>20917686.662676129</v>
      </c>
      <c r="IN71" s="37">
        <f t="shared" ref="IN71:IP71" si="1964">IM71+IN70</f>
        <v>20917686.662676129</v>
      </c>
      <c r="IO71" s="37">
        <f t="shared" si="1964"/>
        <v>20917686.662676129</v>
      </c>
      <c r="IP71" s="37">
        <f t="shared" si="1964"/>
        <v>20917686.662676129</v>
      </c>
      <c r="IQ71" s="37">
        <f t="shared" ref="IQ71:IS71" si="1965">IP71+IQ70</f>
        <v>20917686.662676129</v>
      </c>
      <c r="IR71" s="37">
        <f t="shared" si="1965"/>
        <v>20917686.662676129</v>
      </c>
      <c r="IS71" s="37">
        <f t="shared" si="1965"/>
        <v>20917686.662676129</v>
      </c>
      <c r="IT71" s="37">
        <f t="shared" ref="IT71:IV71" si="1966">IS71+IT70</f>
        <v>20917686.662676129</v>
      </c>
      <c r="IU71" s="37">
        <f t="shared" si="1966"/>
        <v>20917686.662676129</v>
      </c>
      <c r="IV71" s="37">
        <f t="shared" si="1966"/>
        <v>20917686.662676129</v>
      </c>
      <c r="IW71" s="37">
        <f t="shared" ref="IW71:IY71" si="1967">IV71+IW70</f>
        <v>20917686.662676129</v>
      </c>
      <c r="IX71" s="37">
        <f t="shared" si="1967"/>
        <v>20917686.662676129</v>
      </c>
      <c r="IY71" s="37">
        <f t="shared" si="1967"/>
        <v>20917686.662676129</v>
      </c>
      <c r="IZ71" s="37">
        <f t="shared" ref="IZ71:JB71" si="1968">IY71+IZ70</f>
        <v>20917686.662676129</v>
      </c>
      <c r="JA71" s="37">
        <f t="shared" si="1968"/>
        <v>20917686.662676129</v>
      </c>
      <c r="JB71" s="37">
        <f t="shared" si="1968"/>
        <v>20917686.662676129</v>
      </c>
      <c r="JC71" s="37">
        <f t="shared" ref="JC71:JE71" si="1969">JB71+JC70</f>
        <v>20917686.662676129</v>
      </c>
      <c r="JD71" s="37">
        <f t="shared" si="1969"/>
        <v>20917686.662676129</v>
      </c>
      <c r="JE71" s="37">
        <f t="shared" si="1969"/>
        <v>20917686.662676129</v>
      </c>
      <c r="JF71" s="37">
        <f t="shared" ref="JF71:JH71" si="1970">JE71+JF70</f>
        <v>20917686.662676129</v>
      </c>
      <c r="JG71" s="37">
        <f t="shared" si="1970"/>
        <v>20917686.662676129</v>
      </c>
      <c r="JH71" s="37">
        <f t="shared" si="1970"/>
        <v>20917686.662676129</v>
      </c>
      <c r="JI71" s="37">
        <f t="shared" ref="JI71:JK71" si="1971">JH71+JI70</f>
        <v>20917686.662676129</v>
      </c>
      <c r="JJ71" s="37">
        <f t="shared" si="1971"/>
        <v>20917686.662676129</v>
      </c>
      <c r="JK71" s="37">
        <f t="shared" si="1971"/>
        <v>20917686.662676129</v>
      </c>
      <c r="JL71" s="37">
        <f t="shared" ref="JL71:JN71" si="1972">JK71+JL70</f>
        <v>20917686.662676129</v>
      </c>
      <c r="JM71" s="37">
        <f t="shared" si="1972"/>
        <v>20917686.662676129</v>
      </c>
      <c r="JN71" s="37">
        <f t="shared" si="1972"/>
        <v>20917686.662676129</v>
      </c>
      <c r="JO71" s="37">
        <f t="shared" ref="JO71:JQ71" si="1973">JN71+JO70</f>
        <v>20917686.662676129</v>
      </c>
      <c r="JP71" s="37">
        <f t="shared" si="1973"/>
        <v>20917686.662676129</v>
      </c>
      <c r="JQ71" s="37">
        <f t="shared" si="1973"/>
        <v>20917686.662676129</v>
      </c>
      <c r="JR71" s="37">
        <f t="shared" ref="JR71:JT71" si="1974">JQ71+JR70</f>
        <v>20917686.662676129</v>
      </c>
      <c r="JS71" s="37">
        <f t="shared" si="1974"/>
        <v>20917686.662676129</v>
      </c>
      <c r="JT71" s="37">
        <f t="shared" si="1974"/>
        <v>20917686.662676129</v>
      </c>
      <c r="JU71" s="37">
        <f t="shared" ref="JU71:JW71" si="1975">JT71+JU70</f>
        <v>20917686.662676129</v>
      </c>
      <c r="JV71" s="37">
        <f t="shared" si="1975"/>
        <v>20917686.662676129</v>
      </c>
      <c r="JW71" s="37">
        <f t="shared" si="1975"/>
        <v>20917686.662676129</v>
      </c>
      <c r="JX71" s="37">
        <f t="shared" ref="JX71:JZ71" si="1976">JW71+JX70</f>
        <v>20917686.662676129</v>
      </c>
      <c r="JY71" s="37">
        <f t="shared" si="1976"/>
        <v>20917686.662676129</v>
      </c>
      <c r="JZ71" s="37">
        <f t="shared" si="1976"/>
        <v>20917686.662676129</v>
      </c>
      <c r="KA71" s="37">
        <f t="shared" ref="KA71:KC71" si="1977">JZ71+KA70</f>
        <v>20917686.662676129</v>
      </c>
      <c r="KB71" s="37">
        <f t="shared" si="1977"/>
        <v>20917686.662676129</v>
      </c>
      <c r="KC71" s="37">
        <f t="shared" si="1977"/>
        <v>20917686.662676129</v>
      </c>
      <c r="KD71" s="37">
        <f t="shared" ref="KD71:KF71" si="1978">KC71+KD70</f>
        <v>20917686.662676129</v>
      </c>
      <c r="KE71" s="37">
        <f t="shared" si="1978"/>
        <v>20917686.662676129</v>
      </c>
      <c r="KF71" s="37">
        <f t="shared" si="1978"/>
        <v>20917686.662676129</v>
      </c>
      <c r="KG71" s="38">
        <f t="shared" ref="KG71" si="1979">KF71+KG70</f>
        <v>20917686.662676129</v>
      </c>
    </row>
    <row r="72" spans="1:293" s="1" customFormat="1" outlineLevel="1">
      <c r="B72" s="491" t="s">
        <v>148</v>
      </c>
      <c r="C72" s="59" t="s">
        <v>712</v>
      </c>
      <c r="D72" s="48">
        <f t="shared" si="1878"/>
        <v>18559.576249999998</v>
      </c>
      <c r="E72" s="33">
        <f>E15</f>
        <v>0</v>
      </c>
      <c r="F72" s="34">
        <f>F15</f>
        <v>16284.863655147199</v>
      </c>
      <c r="G72" s="34">
        <f>G15</f>
        <v>18467.727284672801</v>
      </c>
      <c r="H72" s="34">
        <f>H15</f>
        <v>18410.3039994836</v>
      </c>
      <c r="I72" s="34">
        <f t="shared" ref="I72:BT72" si="1980">I15</f>
        <v>23018.453925152498</v>
      </c>
      <c r="J72" s="34">
        <f t="shared" si="1980"/>
        <v>21517.785995641701</v>
      </c>
      <c r="K72" s="34">
        <f t="shared" si="1980"/>
        <v>21810.213865367201</v>
      </c>
      <c r="L72" s="34">
        <f t="shared" si="1980"/>
        <v>21749.376114896699</v>
      </c>
      <c r="M72" s="34">
        <f t="shared" si="1980"/>
        <v>21497.844647854599</v>
      </c>
      <c r="N72" s="34">
        <f t="shared" si="1980"/>
        <v>23251.710788885801</v>
      </c>
      <c r="O72" s="34">
        <f t="shared" si="1980"/>
        <v>25682.0200757893</v>
      </c>
      <c r="P72" s="34">
        <f t="shared" si="1980"/>
        <v>22724.147733816098</v>
      </c>
      <c r="Q72" s="34">
        <f t="shared" si="1980"/>
        <v>22541.135409418199</v>
      </c>
      <c r="R72" s="34">
        <f t="shared" si="1980"/>
        <v>18562.573496127799</v>
      </c>
      <c r="S72" s="34">
        <f t="shared" si="1980"/>
        <v>18705.958087775201</v>
      </c>
      <c r="T72" s="34">
        <f t="shared" si="1980"/>
        <v>17192.3035472464</v>
      </c>
      <c r="U72" s="34">
        <f t="shared" si="1980"/>
        <v>17782.391084761199</v>
      </c>
      <c r="V72" s="34">
        <f t="shared" si="1980"/>
        <v>15688.753799570301</v>
      </c>
      <c r="W72" s="34">
        <f t="shared" si="1980"/>
        <v>11325.9956648957</v>
      </c>
      <c r="X72" s="34">
        <f t="shared" si="1980"/>
        <v>7577.2543395761704</v>
      </c>
      <c r="Y72" s="34">
        <f t="shared" si="1980"/>
        <v>6904.2770748070097</v>
      </c>
      <c r="Z72" s="34">
        <f t="shared" si="1980"/>
        <v>9445.3141999108593</v>
      </c>
      <c r="AA72" s="34">
        <f t="shared" si="1980"/>
        <v>11909.386199357399</v>
      </c>
      <c r="AB72" s="34">
        <f t="shared" si="1980"/>
        <v>12403.405390170999</v>
      </c>
      <c r="AC72" s="34">
        <f t="shared" si="1980"/>
        <v>14101.359624286901</v>
      </c>
      <c r="AD72" s="34">
        <f t="shared" si="1980"/>
        <v>18541.3114130143</v>
      </c>
      <c r="AE72" s="34">
        <f t="shared" si="1980"/>
        <v>21470.0378906941</v>
      </c>
      <c r="AF72" s="34">
        <f t="shared" si="1980"/>
        <v>19148.289674802199</v>
      </c>
      <c r="AG72" s="34">
        <f t="shared" si="1980"/>
        <v>17059.725791918201</v>
      </c>
      <c r="AH72" s="34">
        <f t="shared" si="1980"/>
        <v>18107.340371701699</v>
      </c>
      <c r="AI72" s="34">
        <f t="shared" si="1980"/>
        <v>15259.2509830402</v>
      </c>
      <c r="AJ72" s="34">
        <f t="shared" si="1980"/>
        <v>17272.551399757602</v>
      </c>
      <c r="AK72" s="34">
        <f t="shared" si="1980"/>
        <v>20318.504450192799</v>
      </c>
      <c r="AL72" s="34">
        <f t="shared" si="1980"/>
        <v>15687.5711817053</v>
      </c>
      <c r="AM72" s="34">
        <f t="shared" si="1980"/>
        <v>20737.407822322799</v>
      </c>
      <c r="AN72" s="34">
        <f t="shared" si="1980"/>
        <v>17345.155068760199</v>
      </c>
      <c r="AO72" s="34">
        <f t="shared" si="1980"/>
        <v>20285.2207743488</v>
      </c>
      <c r="AP72" s="34">
        <f t="shared" si="1980"/>
        <v>17868.481226006901</v>
      </c>
      <c r="AQ72" s="34">
        <f t="shared" si="1980"/>
        <v>18998.159510379301</v>
      </c>
      <c r="AR72" s="34">
        <f t="shared" si="1980"/>
        <v>17017.099999999999</v>
      </c>
      <c r="AS72" s="34">
        <f t="shared" si="1980"/>
        <v>17351.730016166937</v>
      </c>
      <c r="AT72" s="34">
        <f t="shared" si="1980"/>
        <v>16729.234439519336</v>
      </c>
      <c r="AU72" s="34">
        <f t="shared" si="1980"/>
        <v>15690.091609243491</v>
      </c>
      <c r="AV72" s="34">
        <f t="shared" si="1980"/>
        <v>19261.962618244357</v>
      </c>
      <c r="AW72" s="34">
        <f t="shared" si="1980"/>
        <v>17146.865950480693</v>
      </c>
      <c r="AX72" s="34">
        <f t="shared" si="1980"/>
        <v>19490.550077476433</v>
      </c>
      <c r="AY72" s="34">
        <f t="shared" si="1980"/>
        <v>20611.172943985479</v>
      </c>
      <c r="AZ72" s="34">
        <f t="shared" si="1980"/>
        <v>19489.6485136355</v>
      </c>
      <c r="BA72" s="34">
        <f t="shared" si="1980"/>
        <v>23482.103510593301</v>
      </c>
      <c r="BB72" s="34">
        <f t="shared" si="1980"/>
        <v>18293.398534842872</v>
      </c>
      <c r="BC72" s="34">
        <f t="shared" si="1980"/>
        <v>19387.485582018573</v>
      </c>
      <c r="BD72" s="34">
        <f t="shared" si="1980"/>
        <v>19387.485582018573</v>
      </c>
      <c r="BE72" s="34">
        <f t="shared" si="1980"/>
        <v>17045.334924329069</v>
      </c>
      <c r="BF72" s="34">
        <f t="shared" si="1980"/>
        <v>16187.434574332699</v>
      </c>
      <c r="BG72" s="34">
        <f t="shared" si="1980"/>
        <v>17298.374950596211</v>
      </c>
      <c r="BH72" s="34">
        <f t="shared" si="1980"/>
        <v>18857</v>
      </c>
      <c r="BI72" s="34">
        <f t="shared" si="1980"/>
        <v>19260</v>
      </c>
      <c r="BJ72" s="34">
        <f t="shared" si="1980"/>
        <v>19393</v>
      </c>
      <c r="BK72" s="34">
        <f t="shared" si="1980"/>
        <v>20430</v>
      </c>
      <c r="BL72" s="34">
        <f t="shared" si="1980"/>
        <v>19649.662031575514</v>
      </c>
      <c r="BM72" s="34">
        <f t="shared" si="1980"/>
        <v>22309.695066064643</v>
      </c>
      <c r="BN72" s="34">
        <f t="shared" si="1980"/>
        <v>18424.028045722604</v>
      </c>
      <c r="BO72" s="34">
        <f t="shared" si="1980"/>
        <v>18559.576249999998</v>
      </c>
      <c r="BP72" s="206">
        <f t="shared" si="1980"/>
        <v>17486.47</v>
      </c>
      <c r="BQ72" s="34">
        <f t="shared" si="1980"/>
        <v>0</v>
      </c>
      <c r="BR72" s="34">
        <f t="shared" si="1980"/>
        <v>0</v>
      </c>
      <c r="BS72" s="34">
        <f t="shared" si="1980"/>
        <v>0</v>
      </c>
      <c r="BT72" s="34">
        <f t="shared" si="1980"/>
        <v>0</v>
      </c>
      <c r="BU72" s="206">
        <f t="shared" ref="BU72:EF72" si="1981">BU15</f>
        <v>0</v>
      </c>
      <c r="BV72" s="34">
        <f t="shared" si="1981"/>
        <v>0</v>
      </c>
      <c r="BW72" s="34">
        <f t="shared" si="1981"/>
        <v>0</v>
      </c>
      <c r="BX72" s="34">
        <f t="shared" si="1981"/>
        <v>0</v>
      </c>
      <c r="BY72" s="34">
        <f t="shared" si="1981"/>
        <v>0</v>
      </c>
      <c r="BZ72" s="34">
        <f t="shared" si="1981"/>
        <v>0</v>
      </c>
      <c r="CA72" s="34">
        <f t="shared" si="1981"/>
        <v>0</v>
      </c>
      <c r="CB72" s="34">
        <f t="shared" si="1981"/>
        <v>0</v>
      </c>
      <c r="CC72" s="34">
        <f t="shared" si="1981"/>
        <v>0</v>
      </c>
      <c r="CD72" s="34">
        <f t="shared" si="1981"/>
        <v>0</v>
      </c>
      <c r="CE72" s="34">
        <f t="shared" si="1981"/>
        <v>0</v>
      </c>
      <c r="CF72" s="34">
        <f t="shared" si="1981"/>
        <v>0</v>
      </c>
      <c r="CG72" s="34">
        <f t="shared" si="1981"/>
        <v>0</v>
      </c>
      <c r="CH72" s="34">
        <f t="shared" si="1981"/>
        <v>0</v>
      </c>
      <c r="CI72" s="34">
        <f t="shared" si="1981"/>
        <v>0</v>
      </c>
      <c r="CJ72" s="34">
        <f t="shared" si="1981"/>
        <v>0</v>
      </c>
      <c r="CK72" s="34">
        <f t="shared" si="1981"/>
        <v>0</v>
      </c>
      <c r="CL72" s="34">
        <f t="shared" si="1981"/>
        <v>0</v>
      </c>
      <c r="CM72" s="34">
        <f t="shared" si="1981"/>
        <v>0</v>
      </c>
      <c r="CN72" s="34">
        <f t="shared" si="1981"/>
        <v>0</v>
      </c>
      <c r="CO72" s="34">
        <f t="shared" si="1981"/>
        <v>0</v>
      </c>
      <c r="CP72" s="34">
        <f t="shared" si="1981"/>
        <v>0</v>
      </c>
      <c r="CQ72" s="34">
        <f t="shared" si="1981"/>
        <v>0</v>
      </c>
      <c r="CR72" s="34">
        <f t="shared" si="1981"/>
        <v>0</v>
      </c>
      <c r="CS72" s="34">
        <f t="shared" si="1981"/>
        <v>0</v>
      </c>
      <c r="CT72" s="34">
        <f t="shared" si="1981"/>
        <v>0</v>
      </c>
      <c r="CU72" s="34">
        <f t="shared" si="1981"/>
        <v>0</v>
      </c>
      <c r="CV72" s="34">
        <f t="shared" si="1981"/>
        <v>0</v>
      </c>
      <c r="CW72" s="34">
        <f t="shared" si="1981"/>
        <v>0</v>
      </c>
      <c r="CX72" s="34">
        <f t="shared" si="1981"/>
        <v>0</v>
      </c>
      <c r="CY72" s="34">
        <f t="shared" si="1981"/>
        <v>0</v>
      </c>
      <c r="CZ72" s="34">
        <f t="shared" si="1981"/>
        <v>0</v>
      </c>
      <c r="DA72" s="34">
        <f t="shared" si="1981"/>
        <v>0</v>
      </c>
      <c r="DB72" s="34">
        <f t="shared" si="1981"/>
        <v>0</v>
      </c>
      <c r="DC72" s="34">
        <f t="shared" si="1981"/>
        <v>0</v>
      </c>
      <c r="DD72" s="34">
        <f t="shared" si="1981"/>
        <v>0</v>
      </c>
      <c r="DE72" s="34">
        <f t="shared" si="1981"/>
        <v>0</v>
      </c>
      <c r="DF72" s="34">
        <f t="shared" si="1981"/>
        <v>0</v>
      </c>
      <c r="DG72" s="34">
        <f t="shared" si="1981"/>
        <v>0</v>
      </c>
      <c r="DH72" s="34">
        <f t="shared" si="1981"/>
        <v>0</v>
      </c>
      <c r="DI72" s="34">
        <f t="shared" si="1981"/>
        <v>0</v>
      </c>
      <c r="DJ72" s="34">
        <f t="shared" si="1981"/>
        <v>0</v>
      </c>
      <c r="DK72" s="34">
        <f t="shared" si="1981"/>
        <v>0</v>
      </c>
      <c r="DL72" s="34">
        <f t="shared" si="1981"/>
        <v>0</v>
      </c>
      <c r="DM72" s="34">
        <f t="shared" si="1981"/>
        <v>0</v>
      </c>
      <c r="DN72" s="34">
        <f t="shared" si="1981"/>
        <v>0</v>
      </c>
      <c r="DO72" s="34">
        <f t="shared" si="1981"/>
        <v>0</v>
      </c>
      <c r="DP72" s="34">
        <f t="shared" si="1981"/>
        <v>0</v>
      </c>
      <c r="DQ72" s="34">
        <f t="shared" si="1981"/>
        <v>0</v>
      </c>
      <c r="DR72" s="34">
        <f t="shared" si="1981"/>
        <v>0</v>
      </c>
      <c r="DS72" s="34">
        <f t="shared" si="1981"/>
        <v>0</v>
      </c>
      <c r="DT72" s="34">
        <f t="shared" si="1981"/>
        <v>0</v>
      </c>
      <c r="DU72" s="34">
        <f t="shared" si="1981"/>
        <v>0</v>
      </c>
      <c r="DV72" s="34">
        <f t="shared" si="1981"/>
        <v>0</v>
      </c>
      <c r="DW72" s="34">
        <f t="shared" si="1981"/>
        <v>0</v>
      </c>
      <c r="DX72" s="34">
        <f t="shared" si="1981"/>
        <v>0</v>
      </c>
      <c r="DY72" s="34">
        <f t="shared" si="1981"/>
        <v>0</v>
      </c>
      <c r="DZ72" s="34">
        <f t="shared" si="1981"/>
        <v>0</v>
      </c>
      <c r="EA72" s="34">
        <f t="shared" si="1981"/>
        <v>0</v>
      </c>
      <c r="EB72" s="34">
        <f t="shared" si="1981"/>
        <v>0</v>
      </c>
      <c r="EC72" s="34">
        <f t="shared" si="1981"/>
        <v>0</v>
      </c>
      <c r="ED72" s="34">
        <f t="shared" si="1981"/>
        <v>0</v>
      </c>
      <c r="EE72" s="34">
        <f t="shared" si="1981"/>
        <v>0</v>
      </c>
      <c r="EF72" s="34">
        <f t="shared" si="1981"/>
        <v>0</v>
      </c>
      <c r="EG72" s="34">
        <f t="shared" ref="EG72:GR72" si="1982">EG15</f>
        <v>0</v>
      </c>
      <c r="EH72" s="34">
        <f t="shared" si="1982"/>
        <v>0</v>
      </c>
      <c r="EI72" s="34">
        <f t="shared" si="1982"/>
        <v>0</v>
      </c>
      <c r="EJ72" s="34">
        <f t="shared" si="1982"/>
        <v>0</v>
      </c>
      <c r="EK72" s="34">
        <f t="shared" si="1982"/>
        <v>0</v>
      </c>
      <c r="EL72" s="34">
        <f t="shared" si="1982"/>
        <v>0</v>
      </c>
      <c r="EM72" s="34">
        <f t="shared" si="1982"/>
        <v>0</v>
      </c>
      <c r="EN72" s="34">
        <f t="shared" si="1982"/>
        <v>0</v>
      </c>
      <c r="EO72" s="34">
        <f t="shared" si="1982"/>
        <v>0</v>
      </c>
      <c r="EP72" s="34">
        <f t="shared" si="1982"/>
        <v>0</v>
      </c>
      <c r="EQ72" s="34">
        <f t="shared" si="1982"/>
        <v>0</v>
      </c>
      <c r="ER72" s="34">
        <f t="shared" si="1982"/>
        <v>0</v>
      </c>
      <c r="ES72" s="34">
        <f t="shared" si="1982"/>
        <v>0</v>
      </c>
      <c r="ET72" s="34">
        <f t="shared" si="1982"/>
        <v>0</v>
      </c>
      <c r="EU72" s="34">
        <f t="shared" si="1982"/>
        <v>0</v>
      </c>
      <c r="EV72" s="34">
        <f t="shared" si="1982"/>
        <v>0</v>
      </c>
      <c r="EW72" s="34">
        <f t="shared" si="1982"/>
        <v>0</v>
      </c>
      <c r="EX72" s="34">
        <f t="shared" si="1982"/>
        <v>0</v>
      </c>
      <c r="EY72" s="34">
        <f t="shared" si="1982"/>
        <v>0</v>
      </c>
      <c r="EZ72" s="34">
        <f t="shared" si="1982"/>
        <v>0</v>
      </c>
      <c r="FA72" s="34">
        <f t="shared" si="1982"/>
        <v>0</v>
      </c>
      <c r="FB72" s="34">
        <f t="shared" si="1982"/>
        <v>0</v>
      </c>
      <c r="FC72" s="34">
        <f t="shared" si="1982"/>
        <v>0</v>
      </c>
      <c r="FD72" s="34">
        <f t="shared" si="1982"/>
        <v>0</v>
      </c>
      <c r="FE72" s="34">
        <f t="shared" si="1982"/>
        <v>0</v>
      </c>
      <c r="FF72" s="34">
        <f t="shared" si="1982"/>
        <v>0</v>
      </c>
      <c r="FG72" s="34">
        <f t="shared" si="1982"/>
        <v>0</v>
      </c>
      <c r="FH72" s="34">
        <f t="shared" si="1982"/>
        <v>0</v>
      </c>
      <c r="FI72" s="34">
        <f t="shared" si="1982"/>
        <v>0</v>
      </c>
      <c r="FJ72" s="34">
        <f t="shared" si="1982"/>
        <v>0</v>
      </c>
      <c r="FK72" s="34">
        <f t="shared" si="1982"/>
        <v>0</v>
      </c>
      <c r="FL72" s="34">
        <f t="shared" si="1982"/>
        <v>0</v>
      </c>
      <c r="FM72" s="34">
        <f t="shared" si="1982"/>
        <v>0</v>
      </c>
      <c r="FN72" s="34">
        <f t="shared" si="1982"/>
        <v>0</v>
      </c>
      <c r="FO72" s="34">
        <f t="shared" si="1982"/>
        <v>0</v>
      </c>
      <c r="FP72" s="34">
        <f t="shared" si="1982"/>
        <v>0</v>
      </c>
      <c r="FQ72" s="34">
        <f t="shared" si="1982"/>
        <v>0</v>
      </c>
      <c r="FR72" s="34">
        <f t="shared" si="1982"/>
        <v>0</v>
      </c>
      <c r="FS72" s="34">
        <f t="shared" si="1982"/>
        <v>0</v>
      </c>
      <c r="FT72" s="34">
        <f t="shared" si="1982"/>
        <v>0</v>
      </c>
      <c r="FU72" s="34">
        <f t="shared" si="1982"/>
        <v>0</v>
      </c>
      <c r="FV72" s="34">
        <f t="shared" si="1982"/>
        <v>0</v>
      </c>
      <c r="FW72" s="34">
        <f t="shared" si="1982"/>
        <v>0</v>
      </c>
      <c r="FX72" s="34">
        <f t="shared" si="1982"/>
        <v>0</v>
      </c>
      <c r="FY72" s="34">
        <f t="shared" si="1982"/>
        <v>0</v>
      </c>
      <c r="FZ72" s="34">
        <f t="shared" si="1982"/>
        <v>0</v>
      </c>
      <c r="GA72" s="34">
        <f t="shared" si="1982"/>
        <v>0</v>
      </c>
      <c r="GB72" s="34">
        <f t="shared" si="1982"/>
        <v>0</v>
      </c>
      <c r="GC72" s="34">
        <f t="shared" si="1982"/>
        <v>0</v>
      </c>
      <c r="GD72" s="34">
        <f t="shared" si="1982"/>
        <v>0</v>
      </c>
      <c r="GE72" s="34">
        <f t="shared" si="1982"/>
        <v>0</v>
      </c>
      <c r="GF72" s="34">
        <f t="shared" si="1982"/>
        <v>0</v>
      </c>
      <c r="GG72" s="34">
        <f t="shared" si="1982"/>
        <v>0</v>
      </c>
      <c r="GH72" s="34">
        <f t="shared" si="1982"/>
        <v>0</v>
      </c>
      <c r="GI72" s="34">
        <f t="shared" si="1982"/>
        <v>0</v>
      </c>
      <c r="GJ72" s="34">
        <f t="shared" si="1982"/>
        <v>0</v>
      </c>
      <c r="GK72" s="34">
        <f t="shared" si="1982"/>
        <v>0</v>
      </c>
      <c r="GL72" s="34">
        <f t="shared" si="1982"/>
        <v>0</v>
      </c>
      <c r="GM72" s="34">
        <f t="shared" si="1982"/>
        <v>0</v>
      </c>
      <c r="GN72" s="34">
        <f t="shared" si="1982"/>
        <v>0</v>
      </c>
      <c r="GO72" s="34">
        <f t="shared" si="1982"/>
        <v>0</v>
      </c>
      <c r="GP72" s="34">
        <f t="shared" si="1982"/>
        <v>0</v>
      </c>
      <c r="GQ72" s="34">
        <f t="shared" si="1982"/>
        <v>0</v>
      </c>
      <c r="GR72" s="34">
        <f t="shared" si="1982"/>
        <v>0</v>
      </c>
      <c r="GS72" s="34">
        <f t="shared" ref="GS72:JD72" si="1983">GS15</f>
        <v>0</v>
      </c>
      <c r="GT72" s="34">
        <f t="shared" si="1983"/>
        <v>0</v>
      </c>
      <c r="GU72" s="34">
        <f t="shared" si="1983"/>
        <v>0</v>
      </c>
      <c r="GV72" s="34">
        <f t="shared" si="1983"/>
        <v>0</v>
      </c>
      <c r="GW72" s="34">
        <f t="shared" si="1983"/>
        <v>0</v>
      </c>
      <c r="GX72" s="34">
        <f t="shared" si="1983"/>
        <v>0</v>
      </c>
      <c r="GY72" s="34">
        <f t="shared" si="1983"/>
        <v>0</v>
      </c>
      <c r="GZ72" s="34">
        <f t="shared" si="1983"/>
        <v>0</v>
      </c>
      <c r="HA72" s="34">
        <f t="shared" si="1983"/>
        <v>0</v>
      </c>
      <c r="HB72" s="34">
        <f t="shared" si="1983"/>
        <v>0</v>
      </c>
      <c r="HC72" s="34">
        <f t="shared" si="1983"/>
        <v>0</v>
      </c>
      <c r="HD72" s="34">
        <f t="shared" si="1983"/>
        <v>0</v>
      </c>
      <c r="HE72" s="34">
        <f t="shared" si="1983"/>
        <v>0</v>
      </c>
      <c r="HF72" s="34">
        <f t="shared" si="1983"/>
        <v>0</v>
      </c>
      <c r="HG72" s="34">
        <f t="shared" si="1983"/>
        <v>0</v>
      </c>
      <c r="HH72" s="34">
        <f t="shared" si="1983"/>
        <v>0</v>
      </c>
      <c r="HI72" s="34">
        <f t="shared" si="1983"/>
        <v>0</v>
      </c>
      <c r="HJ72" s="34">
        <f t="shared" si="1983"/>
        <v>0</v>
      </c>
      <c r="HK72" s="34">
        <f t="shared" si="1983"/>
        <v>0</v>
      </c>
      <c r="HL72" s="34">
        <f t="shared" si="1983"/>
        <v>0</v>
      </c>
      <c r="HM72" s="34">
        <f t="shared" si="1983"/>
        <v>0</v>
      </c>
      <c r="HN72" s="34">
        <f t="shared" si="1983"/>
        <v>0</v>
      </c>
      <c r="HO72" s="34">
        <f t="shared" si="1983"/>
        <v>0</v>
      </c>
      <c r="HP72" s="34">
        <f t="shared" si="1983"/>
        <v>0</v>
      </c>
      <c r="HQ72" s="34">
        <f t="shared" si="1983"/>
        <v>0</v>
      </c>
      <c r="HR72" s="34">
        <f t="shared" si="1983"/>
        <v>0</v>
      </c>
      <c r="HS72" s="34">
        <f t="shared" si="1983"/>
        <v>0</v>
      </c>
      <c r="HT72" s="34">
        <f t="shared" si="1983"/>
        <v>0</v>
      </c>
      <c r="HU72" s="34">
        <f t="shared" si="1983"/>
        <v>0</v>
      </c>
      <c r="HV72" s="34">
        <f t="shared" si="1983"/>
        <v>0</v>
      </c>
      <c r="HW72" s="34">
        <f t="shared" si="1983"/>
        <v>0</v>
      </c>
      <c r="HX72" s="34">
        <f t="shared" si="1983"/>
        <v>0</v>
      </c>
      <c r="HY72" s="34">
        <f t="shared" si="1983"/>
        <v>0</v>
      </c>
      <c r="HZ72" s="34">
        <f t="shared" si="1983"/>
        <v>0</v>
      </c>
      <c r="IA72" s="34">
        <f t="shared" si="1983"/>
        <v>0</v>
      </c>
      <c r="IB72" s="34">
        <f t="shared" si="1983"/>
        <v>0</v>
      </c>
      <c r="IC72" s="34">
        <f t="shared" si="1983"/>
        <v>0</v>
      </c>
      <c r="ID72" s="34">
        <f t="shared" si="1983"/>
        <v>0</v>
      </c>
      <c r="IE72" s="34">
        <f t="shared" si="1983"/>
        <v>0</v>
      </c>
      <c r="IF72" s="34">
        <f t="shared" si="1983"/>
        <v>0</v>
      </c>
      <c r="IG72" s="34">
        <f t="shared" si="1983"/>
        <v>0</v>
      </c>
      <c r="IH72" s="34">
        <f t="shared" si="1983"/>
        <v>0</v>
      </c>
      <c r="II72" s="34">
        <f t="shared" si="1983"/>
        <v>0</v>
      </c>
      <c r="IJ72" s="34">
        <f t="shared" si="1983"/>
        <v>0</v>
      </c>
      <c r="IK72" s="34">
        <f t="shared" si="1983"/>
        <v>0</v>
      </c>
      <c r="IL72" s="34">
        <f t="shared" si="1983"/>
        <v>0</v>
      </c>
      <c r="IM72" s="34">
        <f t="shared" si="1983"/>
        <v>0</v>
      </c>
      <c r="IN72" s="34">
        <f t="shared" si="1983"/>
        <v>0</v>
      </c>
      <c r="IO72" s="34">
        <f t="shared" si="1983"/>
        <v>0</v>
      </c>
      <c r="IP72" s="34">
        <f t="shared" si="1983"/>
        <v>0</v>
      </c>
      <c r="IQ72" s="34">
        <f t="shared" si="1983"/>
        <v>0</v>
      </c>
      <c r="IR72" s="34">
        <f t="shared" si="1983"/>
        <v>0</v>
      </c>
      <c r="IS72" s="34">
        <f t="shared" si="1983"/>
        <v>0</v>
      </c>
      <c r="IT72" s="34">
        <f t="shared" si="1983"/>
        <v>0</v>
      </c>
      <c r="IU72" s="34">
        <f t="shared" si="1983"/>
        <v>0</v>
      </c>
      <c r="IV72" s="34">
        <f t="shared" si="1983"/>
        <v>0</v>
      </c>
      <c r="IW72" s="34">
        <f t="shared" si="1983"/>
        <v>0</v>
      </c>
      <c r="IX72" s="34">
        <f t="shared" si="1983"/>
        <v>0</v>
      </c>
      <c r="IY72" s="34">
        <f t="shared" si="1983"/>
        <v>0</v>
      </c>
      <c r="IZ72" s="34">
        <f t="shared" si="1983"/>
        <v>0</v>
      </c>
      <c r="JA72" s="34">
        <f t="shared" si="1983"/>
        <v>0</v>
      </c>
      <c r="JB72" s="34">
        <f t="shared" si="1983"/>
        <v>0</v>
      </c>
      <c r="JC72" s="34">
        <f t="shared" si="1983"/>
        <v>0</v>
      </c>
      <c r="JD72" s="34">
        <f t="shared" si="1983"/>
        <v>0</v>
      </c>
      <c r="JE72" s="34">
        <f t="shared" ref="JE72:KG72" si="1984">JE15</f>
        <v>0</v>
      </c>
      <c r="JF72" s="34">
        <f t="shared" si="1984"/>
        <v>0</v>
      </c>
      <c r="JG72" s="34">
        <f t="shared" si="1984"/>
        <v>0</v>
      </c>
      <c r="JH72" s="34">
        <f t="shared" si="1984"/>
        <v>0</v>
      </c>
      <c r="JI72" s="34">
        <f t="shared" si="1984"/>
        <v>0</v>
      </c>
      <c r="JJ72" s="34">
        <f t="shared" si="1984"/>
        <v>0</v>
      </c>
      <c r="JK72" s="34">
        <f t="shared" si="1984"/>
        <v>0</v>
      </c>
      <c r="JL72" s="34">
        <f t="shared" si="1984"/>
        <v>0</v>
      </c>
      <c r="JM72" s="34">
        <f t="shared" si="1984"/>
        <v>0</v>
      </c>
      <c r="JN72" s="34">
        <f t="shared" si="1984"/>
        <v>0</v>
      </c>
      <c r="JO72" s="34">
        <f t="shared" si="1984"/>
        <v>0</v>
      </c>
      <c r="JP72" s="34">
        <f t="shared" si="1984"/>
        <v>0</v>
      </c>
      <c r="JQ72" s="34">
        <f t="shared" si="1984"/>
        <v>0</v>
      </c>
      <c r="JR72" s="34">
        <f t="shared" si="1984"/>
        <v>0</v>
      </c>
      <c r="JS72" s="34">
        <f t="shared" si="1984"/>
        <v>0</v>
      </c>
      <c r="JT72" s="34">
        <f t="shared" si="1984"/>
        <v>0</v>
      </c>
      <c r="JU72" s="34">
        <f t="shared" si="1984"/>
        <v>0</v>
      </c>
      <c r="JV72" s="34">
        <f t="shared" si="1984"/>
        <v>0</v>
      </c>
      <c r="JW72" s="34">
        <f t="shared" si="1984"/>
        <v>0</v>
      </c>
      <c r="JX72" s="34">
        <f t="shared" si="1984"/>
        <v>0</v>
      </c>
      <c r="JY72" s="34">
        <f t="shared" si="1984"/>
        <v>0</v>
      </c>
      <c r="JZ72" s="34">
        <f t="shared" si="1984"/>
        <v>0</v>
      </c>
      <c r="KA72" s="34">
        <f t="shared" si="1984"/>
        <v>0</v>
      </c>
      <c r="KB72" s="34">
        <f t="shared" si="1984"/>
        <v>0</v>
      </c>
      <c r="KC72" s="34">
        <f t="shared" si="1984"/>
        <v>0</v>
      </c>
      <c r="KD72" s="34">
        <f t="shared" si="1984"/>
        <v>0</v>
      </c>
      <c r="KE72" s="34">
        <f t="shared" si="1984"/>
        <v>0</v>
      </c>
      <c r="KF72" s="34">
        <f t="shared" si="1984"/>
        <v>0</v>
      </c>
      <c r="KG72" s="35">
        <f t="shared" si="1984"/>
        <v>0</v>
      </c>
    </row>
    <row r="73" spans="1:293" s="1" customFormat="1" ht="16" outlineLevel="1" thickBot="1">
      <c r="B73" s="492"/>
      <c r="C73" s="59" t="s">
        <v>713</v>
      </c>
      <c r="D73" s="48">
        <f t="shared" si="1878"/>
        <v>1127406.4987841023</v>
      </c>
      <c r="E73" s="36">
        <f>E72</f>
        <v>0</v>
      </c>
      <c r="F73" s="37">
        <f>E73+F72</f>
        <v>16284.863655147199</v>
      </c>
      <c r="G73" s="37">
        <f>F73+G72</f>
        <v>34752.590939820002</v>
      </c>
      <c r="H73" s="37">
        <f t="shared" ref="H73:J73" si="1985">G73+H72</f>
        <v>53162.894939303602</v>
      </c>
      <c r="I73" s="37">
        <f t="shared" si="1985"/>
        <v>76181.3488644561</v>
      </c>
      <c r="J73" s="37">
        <f t="shared" si="1985"/>
        <v>97699.134860097809</v>
      </c>
      <c r="K73" s="37">
        <f t="shared" ref="K73:M73" si="1986">J73+K72</f>
        <v>119509.34872546501</v>
      </c>
      <c r="L73" s="37">
        <f t="shared" si="1986"/>
        <v>141258.72484036171</v>
      </c>
      <c r="M73" s="37">
        <f t="shared" si="1986"/>
        <v>162756.56948821631</v>
      </c>
      <c r="N73" s="37">
        <f t="shared" ref="N73:P73" si="1987">M73+N72</f>
        <v>186008.28027710211</v>
      </c>
      <c r="O73" s="37">
        <f t="shared" si="1987"/>
        <v>211690.30035289141</v>
      </c>
      <c r="P73" s="37">
        <f t="shared" si="1987"/>
        <v>234414.4480867075</v>
      </c>
      <c r="Q73" s="37">
        <f t="shared" ref="Q73:S73" si="1988">P73+Q72</f>
        <v>256955.58349612571</v>
      </c>
      <c r="R73" s="37">
        <f t="shared" si="1988"/>
        <v>275518.1569922535</v>
      </c>
      <c r="S73" s="37">
        <f t="shared" si="1988"/>
        <v>294224.11508002871</v>
      </c>
      <c r="T73" s="37">
        <f t="shared" ref="T73:V73" si="1989">S73+T72</f>
        <v>311416.4186272751</v>
      </c>
      <c r="U73" s="37">
        <f t="shared" si="1989"/>
        <v>329198.80971203628</v>
      </c>
      <c r="V73" s="37">
        <f t="shared" si="1989"/>
        <v>344887.5635116066</v>
      </c>
      <c r="W73" s="37">
        <f t="shared" ref="W73:Y73" si="1990">V73+W72</f>
        <v>356213.55917650228</v>
      </c>
      <c r="X73" s="37">
        <f t="shared" si="1990"/>
        <v>363790.81351607846</v>
      </c>
      <c r="Y73" s="37">
        <f t="shared" si="1990"/>
        <v>370695.09059088549</v>
      </c>
      <c r="Z73" s="37">
        <f t="shared" ref="Z73:AB73" si="1991">Y73+Z72</f>
        <v>380140.40479079634</v>
      </c>
      <c r="AA73" s="37">
        <f t="shared" si="1991"/>
        <v>392049.79099015374</v>
      </c>
      <c r="AB73" s="37">
        <f t="shared" si="1991"/>
        <v>404453.19638032472</v>
      </c>
      <c r="AC73" s="37">
        <f t="shared" ref="AC73:AE73" si="1992">AB73+AC72</f>
        <v>418554.5560046116</v>
      </c>
      <c r="AD73" s="37">
        <f t="shared" si="1992"/>
        <v>437095.86741762591</v>
      </c>
      <c r="AE73" s="37">
        <f t="shared" si="1992"/>
        <v>458565.90530832001</v>
      </c>
      <c r="AF73" s="37">
        <f t="shared" ref="AF73:AH73" si="1993">AE73+AF72</f>
        <v>477714.19498312223</v>
      </c>
      <c r="AG73" s="37">
        <f t="shared" si="1993"/>
        <v>494773.9207750404</v>
      </c>
      <c r="AH73" s="37">
        <f t="shared" si="1993"/>
        <v>512881.26114674209</v>
      </c>
      <c r="AI73" s="37">
        <f t="shared" ref="AI73:AK73" si="1994">AH73+AI72</f>
        <v>528140.51212978235</v>
      </c>
      <c r="AJ73" s="37">
        <f t="shared" si="1994"/>
        <v>545413.06352953997</v>
      </c>
      <c r="AK73" s="37">
        <f t="shared" si="1994"/>
        <v>565731.56797973276</v>
      </c>
      <c r="AL73" s="37">
        <f t="shared" ref="AL73:AN73" si="1995">AK73+AL72</f>
        <v>581419.1391614381</v>
      </c>
      <c r="AM73" s="37">
        <f t="shared" si="1995"/>
        <v>602156.5469837609</v>
      </c>
      <c r="AN73" s="37">
        <f t="shared" si="1995"/>
        <v>619501.70205252105</v>
      </c>
      <c r="AO73" s="37">
        <f t="shared" ref="AO73:AQ73" si="1996">AN73+AO72</f>
        <v>639786.92282686988</v>
      </c>
      <c r="AP73" s="37">
        <f t="shared" si="1996"/>
        <v>657655.40405287675</v>
      </c>
      <c r="AQ73" s="37">
        <f t="shared" si="1996"/>
        <v>676653.56356325606</v>
      </c>
      <c r="AR73" s="37">
        <f t="shared" ref="AR73:AT73" si="1997">AQ73+AR72</f>
        <v>693670.66356325604</v>
      </c>
      <c r="AS73" s="37">
        <f t="shared" si="1997"/>
        <v>711022.39357942296</v>
      </c>
      <c r="AT73" s="37">
        <f t="shared" si="1997"/>
        <v>727751.62801894231</v>
      </c>
      <c r="AU73" s="37">
        <f t="shared" ref="AU73:AW73" si="1998">AT73+AU72</f>
        <v>743441.71962818585</v>
      </c>
      <c r="AV73" s="37">
        <f t="shared" si="1998"/>
        <v>762703.68224643019</v>
      </c>
      <c r="AW73" s="37">
        <f t="shared" si="1998"/>
        <v>779850.54819691088</v>
      </c>
      <c r="AX73" s="37">
        <f t="shared" ref="AX73:AZ73" si="1999">AW73+AX72</f>
        <v>799341.0982743873</v>
      </c>
      <c r="AY73" s="37">
        <f t="shared" si="1999"/>
        <v>819952.27121837274</v>
      </c>
      <c r="AZ73" s="37">
        <f t="shared" si="1999"/>
        <v>839441.91973200825</v>
      </c>
      <c r="BA73" s="37">
        <f t="shared" ref="BA73:BC73" si="2000">AZ73+BA72</f>
        <v>862924.02324260154</v>
      </c>
      <c r="BB73" s="37">
        <f t="shared" si="2000"/>
        <v>881217.42177744443</v>
      </c>
      <c r="BC73" s="37">
        <f t="shared" si="2000"/>
        <v>900604.90735946305</v>
      </c>
      <c r="BD73" s="37">
        <f t="shared" ref="BD73:BF73" si="2001">BC73+BD72</f>
        <v>919992.39294148167</v>
      </c>
      <c r="BE73" s="37">
        <f t="shared" si="2001"/>
        <v>937037.72786581074</v>
      </c>
      <c r="BF73" s="37">
        <f t="shared" si="2001"/>
        <v>953225.16244014341</v>
      </c>
      <c r="BG73" s="37">
        <f t="shared" ref="BG73:BI73" si="2002">BF73+BG72</f>
        <v>970523.53739073966</v>
      </c>
      <c r="BH73" s="37">
        <f t="shared" si="2002"/>
        <v>989380.53739073966</v>
      </c>
      <c r="BI73" s="37">
        <f t="shared" si="2002"/>
        <v>1008640.5373907397</v>
      </c>
      <c r="BJ73" s="37">
        <f t="shared" ref="BJ73:BL73" si="2003">BI73+BJ72</f>
        <v>1028033.5373907397</v>
      </c>
      <c r="BK73" s="37">
        <f t="shared" si="2003"/>
        <v>1048463.5373907397</v>
      </c>
      <c r="BL73" s="37">
        <f t="shared" si="2003"/>
        <v>1068113.1994223152</v>
      </c>
      <c r="BM73" s="37">
        <f t="shared" ref="BM73:BO73" si="2004">BL73+BM72</f>
        <v>1090422.8944883798</v>
      </c>
      <c r="BN73" s="37">
        <f t="shared" si="2004"/>
        <v>1108846.9225341023</v>
      </c>
      <c r="BO73" s="37">
        <f t="shared" si="2004"/>
        <v>1127406.4987841023</v>
      </c>
      <c r="BP73" s="207">
        <f t="shared" ref="BP73:BR73" si="2005">BO73+BP72</f>
        <v>1144892.9687841022</v>
      </c>
      <c r="BQ73" s="37">
        <f t="shared" si="2005"/>
        <v>1144892.9687841022</v>
      </c>
      <c r="BR73" s="37">
        <f t="shared" si="2005"/>
        <v>1144892.9687841022</v>
      </c>
      <c r="BS73" s="37">
        <f t="shared" ref="BS73:BU73" si="2006">BR73+BS72</f>
        <v>1144892.9687841022</v>
      </c>
      <c r="BT73" s="37">
        <f t="shared" si="2006"/>
        <v>1144892.9687841022</v>
      </c>
      <c r="BU73" s="207">
        <f t="shared" si="2006"/>
        <v>1144892.9687841022</v>
      </c>
      <c r="BV73" s="37">
        <f t="shared" ref="BV73:BX73" si="2007">BU73+BV72</f>
        <v>1144892.9687841022</v>
      </c>
      <c r="BW73" s="37">
        <f t="shared" si="2007"/>
        <v>1144892.9687841022</v>
      </c>
      <c r="BX73" s="37">
        <f t="shared" si="2007"/>
        <v>1144892.9687841022</v>
      </c>
      <c r="BY73" s="37">
        <f t="shared" ref="BY73:CA73" si="2008">BX73+BY72</f>
        <v>1144892.9687841022</v>
      </c>
      <c r="BZ73" s="37">
        <f t="shared" si="2008"/>
        <v>1144892.9687841022</v>
      </c>
      <c r="CA73" s="37">
        <f t="shared" si="2008"/>
        <v>1144892.9687841022</v>
      </c>
      <c r="CB73" s="37">
        <f t="shared" ref="CB73:CD73" si="2009">CA73+CB72</f>
        <v>1144892.9687841022</v>
      </c>
      <c r="CC73" s="37">
        <f t="shared" si="2009"/>
        <v>1144892.9687841022</v>
      </c>
      <c r="CD73" s="37">
        <f t="shared" si="2009"/>
        <v>1144892.9687841022</v>
      </c>
      <c r="CE73" s="37">
        <f t="shared" ref="CE73:CG73" si="2010">CD73+CE72</f>
        <v>1144892.9687841022</v>
      </c>
      <c r="CF73" s="37">
        <f t="shared" si="2010"/>
        <v>1144892.9687841022</v>
      </c>
      <c r="CG73" s="37">
        <f t="shared" si="2010"/>
        <v>1144892.9687841022</v>
      </c>
      <c r="CH73" s="37">
        <f t="shared" ref="CH73:CJ73" si="2011">CG73+CH72</f>
        <v>1144892.9687841022</v>
      </c>
      <c r="CI73" s="37">
        <f t="shared" si="2011"/>
        <v>1144892.9687841022</v>
      </c>
      <c r="CJ73" s="37">
        <f t="shared" si="2011"/>
        <v>1144892.9687841022</v>
      </c>
      <c r="CK73" s="37">
        <f t="shared" ref="CK73:CM73" si="2012">CJ73+CK72</f>
        <v>1144892.9687841022</v>
      </c>
      <c r="CL73" s="37">
        <f t="shared" si="2012"/>
        <v>1144892.9687841022</v>
      </c>
      <c r="CM73" s="37">
        <f t="shared" si="2012"/>
        <v>1144892.9687841022</v>
      </c>
      <c r="CN73" s="37">
        <f t="shared" ref="CN73:CP73" si="2013">CM73+CN72</f>
        <v>1144892.9687841022</v>
      </c>
      <c r="CO73" s="37">
        <f t="shared" si="2013"/>
        <v>1144892.9687841022</v>
      </c>
      <c r="CP73" s="37">
        <f t="shared" si="2013"/>
        <v>1144892.9687841022</v>
      </c>
      <c r="CQ73" s="37">
        <f t="shared" ref="CQ73:CS73" si="2014">CP73+CQ72</f>
        <v>1144892.9687841022</v>
      </c>
      <c r="CR73" s="37">
        <f t="shared" si="2014"/>
        <v>1144892.9687841022</v>
      </c>
      <c r="CS73" s="37">
        <f t="shared" si="2014"/>
        <v>1144892.9687841022</v>
      </c>
      <c r="CT73" s="37">
        <f t="shared" ref="CT73:CV73" si="2015">CS73+CT72</f>
        <v>1144892.9687841022</v>
      </c>
      <c r="CU73" s="37">
        <f t="shared" si="2015"/>
        <v>1144892.9687841022</v>
      </c>
      <c r="CV73" s="37">
        <f t="shared" si="2015"/>
        <v>1144892.9687841022</v>
      </c>
      <c r="CW73" s="37">
        <f t="shared" ref="CW73:CY73" si="2016">CV73+CW72</f>
        <v>1144892.9687841022</v>
      </c>
      <c r="CX73" s="37">
        <f t="shared" si="2016"/>
        <v>1144892.9687841022</v>
      </c>
      <c r="CY73" s="37">
        <f t="shared" si="2016"/>
        <v>1144892.9687841022</v>
      </c>
      <c r="CZ73" s="37">
        <f t="shared" ref="CZ73:DB73" si="2017">CY73+CZ72</f>
        <v>1144892.9687841022</v>
      </c>
      <c r="DA73" s="37">
        <f t="shared" si="2017"/>
        <v>1144892.9687841022</v>
      </c>
      <c r="DB73" s="37">
        <f t="shared" si="2017"/>
        <v>1144892.9687841022</v>
      </c>
      <c r="DC73" s="37">
        <f t="shared" ref="DC73:DE73" si="2018">DB73+DC72</f>
        <v>1144892.9687841022</v>
      </c>
      <c r="DD73" s="37">
        <f t="shared" si="2018"/>
        <v>1144892.9687841022</v>
      </c>
      <c r="DE73" s="37">
        <f t="shared" si="2018"/>
        <v>1144892.9687841022</v>
      </c>
      <c r="DF73" s="37">
        <f t="shared" ref="DF73:DH73" si="2019">DE73+DF72</f>
        <v>1144892.9687841022</v>
      </c>
      <c r="DG73" s="37">
        <f t="shared" si="2019"/>
        <v>1144892.9687841022</v>
      </c>
      <c r="DH73" s="37">
        <f t="shared" si="2019"/>
        <v>1144892.9687841022</v>
      </c>
      <c r="DI73" s="37">
        <f t="shared" ref="DI73:DK73" si="2020">DH73+DI72</f>
        <v>1144892.9687841022</v>
      </c>
      <c r="DJ73" s="37">
        <f t="shared" si="2020"/>
        <v>1144892.9687841022</v>
      </c>
      <c r="DK73" s="37">
        <f t="shared" si="2020"/>
        <v>1144892.9687841022</v>
      </c>
      <c r="DL73" s="37">
        <f t="shared" ref="DL73:DN73" si="2021">DK73+DL72</f>
        <v>1144892.9687841022</v>
      </c>
      <c r="DM73" s="37">
        <f t="shared" si="2021"/>
        <v>1144892.9687841022</v>
      </c>
      <c r="DN73" s="37">
        <f t="shared" si="2021"/>
        <v>1144892.9687841022</v>
      </c>
      <c r="DO73" s="37">
        <f t="shared" ref="DO73:DQ73" si="2022">DN73+DO72</f>
        <v>1144892.9687841022</v>
      </c>
      <c r="DP73" s="37">
        <f t="shared" si="2022"/>
        <v>1144892.9687841022</v>
      </c>
      <c r="DQ73" s="37">
        <f t="shared" si="2022"/>
        <v>1144892.9687841022</v>
      </c>
      <c r="DR73" s="37">
        <f t="shared" ref="DR73:DT73" si="2023">DQ73+DR72</f>
        <v>1144892.9687841022</v>
      </c>
      <c r="DS73" s="37">
        <f t="shared" si="2023"/>
        <v>1144892.9687841022</v>
      </c>
      <c r="DT73" s="37">
        <f t="shared" si="2023"/>
        <v>1144892.9687841022</v>
      </c>
      <c r="DU73" s="37">
        <f t="shared" ref="DU73:DW73" si="2024">DT73+DU72</f>
        <v>1144892.9687841022</v>
      </c>
      <c r="DV73" s="37">
        <f t="shared" si="2024"/>
        <v>1144892.9687841022</v>
      </c>
      <c r="DW73" s="37">
        <f t="shared" si="2024"/>
        <v>1144892.9687841022</v>
      </c>
      <c r="DX73" s="37">
        <f t="shared" ref="DX73:DZ73" si="2025">DW73+DX72</f>
        <v>1144892.9687841022</v>
      </c>
      <c r="DY73" s="37">
        <f t="shared" si="2025"/>
        <v>1144892.9687841022</v>
      </c>
      <c r="DZ73" s="37">
        <f t="shared" si="2025"/>
        <v>1144892.9687841022</v>
      </c>
      <c r="EA73" s="37">
        <f t="shared" ref="EA73:EC73" si="2026">DZ73+EA72</f>
        <v>1144892.9687841022</v>
      </c>
      <c r="EB73" s="37">
        <f t="shared" si="2026"/>
        <v>1144892.9687841022</v>
      </c>
      <c r="EC73" s="37">
        <f t="shared" si="2026"/>
        <v>1144892.9687841022</v>
      </c>
      <c r="ED73" s="37">
        <f t="shared" ref="ED73:EF73" si="2027">EC73+ED72</f>
        <v>1144892.9687841022</v>
      </c>
      <c r="EE73" s="37">
        <f t="shared" si="2027"/>
        <v>1144892.9687841022</v>
      </c>
      <c r="EF73" s="37">
        <f t="shared" si="2027"/>
        <v>1144892.9687841022</v>
      </c>
      <c r="EG73" s="37">
        <f t="shared" ref="EG73:EI73" si="2028">EF73+EG72</f>
        <v>1144892.9687841022</v>
      </c>
      <c r="EH73" s="37">
        <f t="shared" si="2028"/>
        <v>1144892.9687841022</v>
      </c>
      <c r="EI73" s="37">
        <f t="shared" si="2028"/>
        <v>1144892.9687841022</v>
      </c>
      <c r="EJ73" s="37">
        <f t="shared" ref="EJ73:EL73" si="2029">EI73+EJ72</f>
        <v>1144892.9687841022</v>
      </c>
      <c r="EK73" s="37">
        <f t="shared" si="2029"/>
        <v>1144892.9687841022</v>
      </c>
      <c r="EL73" s="37">
        <f t="shared" si="2029"/>
        <v>1144892.9687841022</v>
      </c>
      <c r="EM73" s="37">
        <f t="shared" ref="EM73:EO73" si="2030">EL73+EM72</f>
        <v>1144892.9687841022</v>
      </c>
      <c r="EN73" s="37">
        <f t="shared" si="2030"/>
        <v>1144892.9687841022</v>
      </c>
      <c r="EO73" s="37">
        <f t="shared" si="2030"/>
        <v>1144892.9687841022</v>
      </c>
      <c r="EP73" s="37">
        <f t="shared" ref="EP73:ER73" si="2031">EO73+EP72</f>
        <v>1144892.9687841022</v>
      </c>
      <c r="EQ73" s="37">
        <f t="shared" si="2031"/>
        <v>1144892.9687841022</v>
      </c>
      <c r="ER73" s="37">
        <f t="shared" si="2031"/>
        <v>1144892.9687841022</v>
      </c>
      <c r="ES73" s="37">
        <f t="shared" ref="ES73:EU73" si="2032">ER73+ES72</f>
        <v>1144892.9687841022</v>
      </c>
      <c r="ET73" s="37">
        <f t="shared" si="2032"/>
        <v>1144892.9687841022</v>
      </c>
      <c r="EU73" s="37">
        <f t="shared" si="2032"/>
        <v>1144892.9687841022</v>
      </c>
      <c r="EV73" s="37">
        <f t="shared" ref="EV73:EX73" si="2033">EU73+EV72</f>
        <v>1144892.9687841022</v>
      </c>
      <c r="EW73" s="37">
        <f t="shared" si="2033"/>
        <v>1144892.9687841022</v>
      </c>
      <c r="EX73" s="37">
        <f t="shared" si="2033"/>
        <v>1144892.9687841022</v>
      </c>
      <c r="EY73" s="37">
        <f t="shared" ref="EY73:FA73" si="2034">EX73+EY72</f>
        <v>1144892.9687841022</v>
      </c>
      <c r="EZ73" s="37">
        <f t="shared" si="2034"/>
        <v>1144892.9687841022</v>
      </c>
      <c r="FA73" s="37">
        <f t="shared" si="2034"/>
        <v>1144892.9687841022</v>
      </c>
      <c r="FB73" s="37">
        <f t="shared" ref="FB73:FD73" si="2035">FA73+FB72</f>
        <v>1144892.9687841022</v>
      </c>
      <c r="FC73" s="37">
        <f t="shared" si="2035"/>
        <v>1144892.9687841022</v>
      </c>
      <c r="FD73" s="37">
        <f t="shared" si="2035"/>
        <v>1144892.9687841022</v>
      </c>
      <c r="FE73" s="37">
        <f t="shared" ref="FE73:FG73" si="2036">FD73+FE72</f>
        <v>1144892.9687841022</v>
      </c>
      <c r="FF73" s="37">
        <f t="shared" si="2036"/>
        <v>1144892.9687841022</v>
      </c>
      <c r="FG73" s="37">
        <f t="shared" si="2036"/>
        <v>1144892.9687841022</v>
      </c>
      <c r="FH73" s="37">
        <f t="shared" ref="FH73:FJ73" si="2037">FG73+FH72</f>
        <v>1144892.9687841022</v>
      </c>
      <c r="FI73" s="37">
        <f t="shared" si="2037"/>
        <v>1144892.9687841022</v>
      </c>
      <c r="FJ73" s="37">
        <f t="shared" si="2037"/>
        <v>1144892.9687841022</v>
      </c>
      <c r="FK73" s="37">
        <f t="shared" ref="FK73:FM73" si="2038">FJ73+FK72</f>
        <v>1144892.9687841022</v>
      </c>
      <c r="FL73" s="37">
        <f t="shared" si="2038"/>
        <v>1144892.9687841022</v>
      </c>
      <c r="FM73" s="37">
        <f t="shared" si="2038"/>
        <v>1144892.9687841022</v>
      </c>
      <c r="FN73" s="37">
        <f t="shared" ref="FN73:FP73" si="2039">FM73+FN72</f>
        <v>1144892.9687841022</v>
      </c>
      <c r="FO73" s="37">
        <f t="shared" si="2039"/>
        <v>1144892.9687841022</v>
      </c>
      <c r="FP73" s="37">
        <f t="shared" si="2039"/>
        <v>1144892.9687841022</v>
      </c>
      <c r="FQ73" s="37">
        <f t="shared" ref="FQ73:FS73" si="2040">FP73+FQ72</f>
        <v>1144892.9687841022</v>
      </c>
      <c r="FR73" s="37">
        <f t="shared" si="2040"/>
        <v>1144892.9687841022</v>
      </c>
      <c r="FS73" s="37">
        <f t="shared" si="2040"/>
        <v>1144892.9687841022</v>
      </c>
      <c r="FT73" s="37">
        <f t="shared" ref="FT73:FV73" si="2041">FS73+FT72</f>
        <v>1144892.9687841022</v>
      </c>
      <c r="FU73" s="37">
        <f t="shared" si="2041"/>
        <v>1144892.9687841022</v>
      </c>
      <c r="FV73" s="37">
        <f t="shared" si="2041"/>
        <v>1144892.9687841022</v>
      </c>
      <c r="FW73" s="37">
        <f t="shared" ref="FW73:FY73" si="2042">FV73+FW72</f>
        <v>1144892.9687841022</v>
      </c>
      <c r="FX73" s="37">
        <f t="shared" si="2042"/>
        <v>1144892.9687841022</v>
      </c>
      <c r="FY73" s="37">
        <f t="shared" si="2042"/>
        <v>1144892.9687841022</v>
      </c>
      <c r="FZ73" s="37">
        <f t="shared" ref="FZ73:GB73" si="2043">FY73+FZ72</f>
        <v>1144892.9687841022</v>
      </c>
      <c r="GA73" s="37">
        <f t="shared" si="2043"/>
        <v>1144892.9687841022</v>
      </c>
      <c r="GB73" s="37">
        <f t="shared" si="2043"/>
        <v>1144892.9687841022</v>
      </c>
      <c r="GC73" s="37">
        <f t="shared" ref="GC73:GE73" si="2044">GB73+GC72</f>
        <v>1144892.9687841022</v>
      </c>
      <c r="GD73" s="37">
        <f t="shared" si="2044"/>
        <v>1144892.9687841022</v>
      </c>
      <c r="GE73" s="37">
        <f t="shared" si="2044"/>
        <v>1144892.9687841022</v>
      </c>
      <c r="GF73" s="37">
        <f t="shared" ref="GF73:GH73" si="2045">GE73+GF72</f>
        <v>1144892.9687841022</v>
      </c>
      <c r="GG73" s="37">
        <f t="shared" si="2045"/>
        <v>1144892.9687841022</v>
      </c>
      <c r="GH73" s="37">
        <f t="shared" si="2045"/>
        <v>1144892.9687841022</v>
      </c>
      <c r="GI73" s="37">
        <f t="shared" ref="GI73:GK73" si="2046">GH73+GI72</f>
        <v>1144892.9687841022</v>
      </c>
      <c r="GJ73" s="37">
        <f t="shared" si="2046"/>
        <v>1144892.9687841022</v>
      </c>
      <c r="GK73" s="37">
        <f t="shared" si="2046"/>
        <v>1144892.9687841022</v>
      </c>
      <c r="GL73" s="37">
        <f t="shared" ref="GL73:GN73" si="2047">GK73+GL72</f>
        <v>1144892.9687841022</v>
      </c>
      <c r="GM73" s="37">
        <f t="shared" si="2047"/>
        <v>1144892.9687841022</v>
      </c>
      <c r="GN73" s="37">
        <f t="shared" si="2047"/>
        <v>1144892.9687841022</v>
      </c>
      <c r="GO73" s="37">
        <f t="shared" ref="GO73:GQ73" si="2048">GN73+GO72</f>
        <v>1144892.9687841022</v>
      </c>
      <c r="GP73" s="37">
        <f t="shared" si="2048"/>
        <v>1144892.9687841022</v>
      </c>
      <c r="GQ73" s="37">
        <f t="shared" si="2048"/>
        <v>1144892.9687841022</v>
      </c>
      <c r="GR73" s="37">
        <f t="shared" ref="GR73:GT73" si="2049">GQ73+GR72</f>
        <v>1144892.9687841022</v>
      </c>
      <c r="GS73" s="37">
        <f t="shared" si="2049"/>
        <v>1144892.9687841022</v>
      </c>
      <c r="GT73" s="37">
        <f t="shared" si="2049"/>
        <v>1144892.9687841022</v>
      </c>
      <c r="GU73" s="37">
        <f t="shared" ref="GU73:GW73" si="2050">GT73+GU72</f>
        <v>1144892.9687841022</v>
      </c>
      <c r="GV73" s="37">
        <f t="shared" si="2050"/>
        <v>1144892.9687841022</v>
      </c>
      <c r="GW73" s="37">
        <f t="shared" si="2050"/>
        <v>1144892.9687841022</v>
      </c>
      <c r="GX73" s="37">
        <f t="shared" ref="GX73:GZ73" si="2051">GW73+GX72</f>
        <v>1144892.9687841022</v>
      </c>
      <c r="GY73" s="37">
        <f t="shared" si="2051"/>
        <v>1144892.9687841022</v>
      </c>
      <c r="GZ73" s="37">
        <f t="shared" si="2051"/>
        <v>1144892.9687841022</v>
      </c>
      <c r="HA73" s="37">
        <f t="shared" ref="HA73:HC73" si="2052">GZ73+HA72</f>
        <v>1144892.9687841022</v>
      </c>
      <c r="HB73" s="37">
        <f t="shared" si="2052"/>
        <v>1144892.9687841022</v>
      </c>
      <c r="HC73" s="37">
        <f t="shared" si="2052"/>
        <v>1144892.9687841022</v>
      </c>
      <c r="HD73" s="37">
        <f t="shared" ref="HD73:HF73" si="2053">HC73+HD72</f>
        <v>1144892.9687841022</v>
      </c>
      <c r="HE73" s="37">
        <f t="shared" si="2053"/>
        <v>1144892.9687841022</v>
      </c>
      <c r="HF73" s="37">
        <f t="shared" si="2053"/>
        <v>1144892.9687841022</v>
      </c>
      <c r="HG73" s="37">
        <f t="shared" ref="HG73:HI73" si="2054">HF73+HG72</f>
        <v>1144892.9687841022</v>
      </c>
      <c r="HH73" s="37">
        <f t="shared" si="2054"/>
        <v>1144892.9687841022</v>
      </c>
      <c r="HI73" s="37">
        <f t="shared" si="2054"/>
        <v>1144892.9687841022</v>
      </c>
      <c r="HJ73" s="37">
        <f t="shared" ref="HJ73:HL73" si="2055">HI73+HJ72</f>
        <v>1144892.9687841022</v>
      </c>
      <c r="HK73" s="37">
        <f t="shared" si="2055"/>
        <v>1144892.9687841022</v>
      </c>
      <c r="HL73" s="37">
        <f t="shared" si="2055"/>
        <v>1144892.9687841022</v>
      </c>
      <c r="HM73" s="37">
        <f t="shared" ref="HM73:HO73" si="2056">HL73+HM72</f>
        <v>1144892.9687841022</v>
      </c>
      <c r="HN73" s="37">
        <f t="shared" si="2056"/>
        <v>1144892.9687841022</v>
      </c>
      <c r="HO73" s="37">
        <f t="shared" si="2056"/>
        <v>1144892.9687841022</v>
      </c>
      <c r="HP73" s="37">
        <f t="shared" ref="HP73:HR73" si="2057">HO73+HP72</f>
        <v>1144892.9687841022</v>
      </c>
      <c r="HQ73" s="37">
        <f t="shared" si="2057"/>
        <v>1144892.9687841022</v>
      </c>
      <c r="HR73" s="37">
        <f t="shared" si="2057"/>
        <v>1144892.9687841022</v>
      </c>
      <c r="HS73" s="37">
        <f t="shared" ref="HS73:HU73" si="2058">HR73+HS72</f>
        <v>1144892.9687841022</v>
      </c>
      <c r="HT73" s="37">
        <f t="shared" si="2058"/>
        <v>1144892.9687841022</v>
      </c>
      <c r="HU73" s="37">
        <f t="shared" si="2058"/>
        <v>1144892.9687841022</v>
      </c>
      <c r="HV73" s="37">
        <f t="shared" ref="HV73:HX73" si="2059">HU73+HV72</f>
        <v>1144892.9687841022</v>
      </c>
      <c r="HW73" s="37">
        <f t="shared" si="2059"/>
        <v>1144892.9687841022</v>
      </c>
      <c r="HX73" s="37">
        <f t="shared" si="2059"/>
        <v>1144892.9687841022</v>
      </c>
      <c r="HY73" s="37">
        <f t="shared" ref="HY73:IA73" si="2060">HX73+HY72</f>
        <v>1144892.9687841022</v>
      </c>
      <c r="HZ73" s="37">
        <f t="shared" si="2060"/>
        <v>1144892.9687841022</v>
      </c>
      <c r="IA73" s="37">
        <f t="shared" si="2060"/>
        <v>1144892.9687841022</v>
      </c>
      <c r="IB73" s="37">
        <f t="shared" ref="IB73:ID73" si="2061">IA73+IB72</f>
        <v>1144892.9687841022</v>
      </c>
      <c r="IC73" s="37">
        <f t="shared" si="2061"/>
        <v>1144892.9687841022</v>
      </c>
      <c r="ID73" s="37">
        <f t="shared" si="2061"/>
        <v>1144892.9687841022</v>
      </c>
      <c r="IE73" s="37">
        <f t="shared" ref="IE73:IG73" si="2062">ID73+IE72</f>
        <v>1144892.9687841022</v>
      </c>
      <c r="IF73" s="37">
        <f t="shared" si="2062"/>
        <v>1144892.9687841022</v>
      </c>
      <c r="IG73" s="37">
        <f t="shared" si="2062"/>
        <v>1144892.9687841022</v>
      </c>
      <c r="IH73" s="37">
        <f t="shared" ref="IH73:IJ73" si="2063">IG73+IH72</f>
        <v>1144892.9687841022</v>
      </c>
      <c r="II73" s="37">
        <f t="shared" si="2063"/>
        <v>1144892.9687841022</v>
      </c>
      <c r="IJ73" s="37">
        <f t="shared" si="2063"/>
        <v>1144892.9687841022</v>
      </c>
      <c r="IK73" s="37">
        <f t="shared" ref="IK73:IM73" si="2064">IJ73+IK72</f>
        <v>1144892.9687841022</v>
      </c>
      <c r="IL73" s="37">
        <f t="shared" si="2064"/>
        <v>1144892.9687841022</v>
      </c>
      <c r="IM73" s="37">
        <f t="shared" si="2064"/>
        <v>1144892.9687841022</v>
      </c>
      <c r="IN73" s="37">
        <f t="shared" ref="IN73:IP73" si="2065">IM73+IN72</f>
        <v>1144892.9687841022</v>
      </c>
      <c r="IO73" s="37">
        <f t="shared" si="2065"/>
        <v>1144892.9687841022</v>
      </c>
      <c r="IP73" s="37">
        <f t="shared" si="2065"/>
        <v>1144892.9687841022</v>
      </c>
      <c r="IQ73" s="37">
        <f t="shared" ref="IQ73:IS73" si="2066">IP73+IQ72</f>
        <v>1144892.9687841022</v>
      </c>
      <c r="IR73" s="37">
        <f t="shared" si="2066"/>
        <v>1144892.9687841022</v>
      </c>
      <c r="IS73" s="37">
        <f t="shared" si="2066"/>
        <v>1144892.9687841022</v>
      </c>
      <c r="IT73" s="37">
        <f t="shared" ref="IT73:IV73" si="2067">IS73+IT72</f>
        <v>1144892.9687841022</v>
      </c>
      <c r="IU73" s="37">
        <f t="shared" si="2067"/>
        <v>1144892.9687841022</v>
      </c>
      <c r="IV73" s="37">
        <f t="shared" si="2067"/>
        <v>1144892.9687841022</v>
      </c>
      <c r="IW73" s="37">
        <f t="shared" ref="IW73:IY73" si="2068">IV73+IW72</f>
        <v>1144892.9687841022</v>
      </c>
      <c r="IX73" s="37">
        <f t="shared" si="2068"/>
        <v>1144892.9687841022</v>
      </c>
      <c r="IY73" s="37">
        <f t="shared" si="2068"/>
        <v>1144892.9687841022</v>
      </c>
      <c r="IZ73" s="37">
        <f t="shared" ref="IZ73:JB73" si="2069">IY73+IZ72</f>
        <v>1144892.9687841022</v>
      </c>
      <c r="JA73" s="37">
        <f t="shared" si="2069"/>
        <v>1144892.9687841022</v>
      </c>
      <c r="JB73" s="37">
        <f t="shared" si="2069"/>
        <v>1144892.9687841022</v>
      </c>
      <c r="JC73" s="37">
        <f t="shared" ref="JC73:JE73" si="2070">JB73+JC72</f>
        <v>1144892.9687841022</v>
      </c>
      <c r="JD73" s="37">
        <f t="shared" si="2070"/>
        <v>1144892.9687841022</v>
      </c>
      <c r="JE73" s="37">
        <f t="shared" si="2070"/>
        <v>1144892.9687841022</v>
      </c>
      <c r="JF73" s="37">
        <f t="shared" ref="JF73:JH73" si="2071">JE73+JF72</f>
        <v>1144892.9687841022</v>
      </c>
      <c r="JG73" s="37">
        <f t="shared" si="2071"/>
        <v>1144892.9687841022</v>
      </c>
      <c r="JH73" s="37">
        <f t="shared" si="2071"/>
        <v>1144892.9687841022</v>
      </c>
      <c r="JI73" s="37">
        <f t="shared" ref="JI73:JK73" si="2072">JH73+JI72</f>
        <v>1144892.9687841022</v>
      </c>
      <c r="JJ73" s="37">
        <f t="shared" si="2072"/>
        <v>1144892.9687841022</v>
      </c>
      <c r="JK73" s="37">
        <f t="shared" si="2072"/>
        <v>1144892.9687841022</v>
      </c>
      <c r="JL73" s="37">
        <f t="shared" ref="JL73:JN73" si="2073">JK73+JL72</f>
        <v>1144892.9687841022</v>
      </c>
      <c r="JM73" s="37">
        <f t="shared" si="2073"/>
        <v>1144892.9687841022</v>
      </c>
      <c r="JN73" s="37">
        <f t="shared" si="2073"/>
        <v>1144892.9687841022</v>
      </c>
      <c r="JO73" s="37">
        <f t="shared" ref="JO73:JQ73" si="2074">JN73+JO72</f>
        <v>1144892.9687841022</v>
      </c>
      <c r="JP73" s="37">
        <f t="shared" si="2074"/>
        <v>1144892.9687841022</v>
      </c>
      <c r="JQ73" s="37">
        <f t="shared" si="2074"/>
        <v>1144892.9687841022</v>
      </c>
      <c r="JR73" s="37">
        <f t="shared" ref="JR73:JT73" si="2075">JQ73+JR72</f>
        <v>1144892.9687841022</v>
      </c>
      <c r="JS73" s="37">
        <f t="shared" si="2075"/>
        <v>1144892.9687841022</v>
      </c>
      <c r="JT73" s="37">
        <f t="shared" si="2075"/>
        <v>1144892.9687841022</v>
      </c>
      <c r="JU73" s="37">
        <f t="shared" ref="JU73:JW73" si="2076">JT73+JU72</f>
        <v>1144892.9687841022</v>
      </c>
      <c r="JV73" s="37">
        <f t="shared" si="2076"/>
        <v>1144892.9687841022</v>
      </c>
      <c r="JW73" s="37">
        <f t="shared" si="2076"/>
        <v>1144892.9687841022</v>
      </c>
      <c r="JX73" s="37">
        <f t="shared" ref="JX73:JZ73" si="2077">JW73+JX72</f>
        <v>1144892.9687841022</v>
      </c>
      <c r="JY73" s="37">
        <f t="shared" si="2077"/>
        <v>1144892.9687841022</v>
      </c>
      <c r="JZ73" s="37">
        <f t="shared" si="2077"/>
        <v>1144892.9687841022</v>
      </c>
      <c r="KA73" s="37">
        <f t="shared" ref="KA73:KC73" si="2078">JZ73+KA72</f>
        <v>1144892.9687841022</v>
      </c>
      <c r="KB73" s="37">
        <f t="shared" si="2078"/>
        <v>1144892.9687841022</v>
      </c>
      <c r="KC73" s="37">
        <f t="shared" si="2078"/>
        <v>1144892.9687841022</v>
      </c>
      <c r="KD73" s="37">
        <f t="shared" ref="KD73:KF73" si="2079">KC73+KD72</f>
        <v>1144892.9687841022</v>
      </c>
      <c r="KE73" s="37">
        <f t="shared" si="2079"/>
        <v>1144892.9687841022</v>
      </c>
      <c r="KF73" s="37">
        <f t="shared" si="2079"/>
        <v>1144892.9687841022</v>
      </c>
      <c r="KG73" s="38">
        <f t="shared" ref="KG73" si="2080">KF73+KG72</f>
        <v>1144892.9687841022</v>
      </c>
    </row>
    <row r="74" spans="1:293" s="1" customFormat="1" outlineLevel="1">
      <c r="B74" s="477" t="s">
        <v>717</v>
      </c>
      <c r="C74" s="60" t="s">
        <v>712</v>
      </c>
      <c r="D74" s="61">
        <f t="shared" si="1878"/>
        <v>5981.1954959305003</v>
      </c>
      <c r="E74" s="33">
        <f t="shared" ref="E74:H74" si="2081">E70-E72</f>
        <v>18947.456107300251</v>
      </c>
      <c r="F74" s="34">
        <f t="shared" si="2081"/>
        <v>2662.5924521530524</v>
      </c>
      <c r="G74" s="34">
        <f t="shared" si="2081"/>
        <v>479.72882262745043</v>
      </c>
      <c r="H74" s="34">
        <f t="shared" si="2081"/>
        <v>537.15210781665155</v>
      </c>
      <c r="I74" s="34">
        <f t="shared" ref="I74:BT74" si="2082">I70-I72</f>
        <v>-4070.997817852247</v>
      </c>
      <c r="J74" s="34">
        <f t="shared" si="2082"/>
        <v>-2570.32988834145</v>
      </c>
      <c r="K74" s="34">
        <f t="shared" si="2082"/>
        <v>-2862.7577580669495</v>
      </c>
      <c r="L74" s="34">
        <f t="shared" si="2082"/>
        <v>-2801.9200075964472</v>
      </c>
      <c r="M74" s="34">
        <f t="shared" si="2082"/>
        <v>-2550.3885405543479</v>
      </c>
      <c r="N74" s="34">
        <f t="shared" si="2082"/>
        <v>-3208.7041608592153</v>
      </c>
      <c r="O74" s="34">
        <f t="shared" si="2082"/>
        <v>-5639.0134477627143</v>
      </c>
      <c r="P74" s="34">
        <f t="shared" si="2082"/>
        <v>1741318.8588942103</v>
      </c>
      <c r="Q74" s="34">
        <f t="shared" si="2082"/>
        <v>-2498.1287813916133</v>
      </c>
      <c r="R74" s="34">
        <f t="shared" si="2082"/>
        <v>1480.4331318987861</v>
      </c>
      <c r="S74" s="34">
        <f t="shared" si="2082"/>
        <v>1337.0485402513841</v>
      </c>
      <c r="T74" s="34">
        <f t="shared" si="2082"/>
        <v>2850.7030807801857</v>
      </c>
      <c r="U74" s="34">
        <f t="shared" si="2082"/>
        <v>2260.6155432653868</v>
      </c>
      <c r="V74" s="34">
        <f t="shared" si="2082"/>
        <v>4354.252828456285</v>
      </c>
      <c r="W74" s="34">
        <f t="shared" si="2082"/>
        <v>8717.010963130886</v>
      </c>
      <c r="X74" s="34">
        <f t="shared" si="2082"/>
        <v>12465.752288450414</v>
      </c>
      <c r="Y74" s="34">
        <f t="shared" si="2082"/>
        <v>13138.729553219575</v>
      </c>
      <c r="Z74" s="34">
        <f t="shared" si="2082"/>
        <v>11602.428986109644</v>
      </c>
      <c r="AA74" s="34">
        <f t="shared" si="2082"/>
        <v>9138.3569866631042</v>
      </c>
      <c r="AB74" s="34">
        <f t="shared" si="2082"/>
        <v>8644.3377958495039</v>
      </c>
      <c r="AC74" s="34">
        <f t="shared" si="2082"/>
        <v>6946.3835617336026</v>
      </c>
      <c r="AD74" s="34">
        <f t="shared" si="2082"/>
        <v>2506.431773006203</v>
      </c>
      <c r="AE74" s="34">
        <f t="shared" si="2082"/>
        <v>-422.29470467359715</v>
      </c>
      <c r="AF74" s="34">
        <f t="shared" si="2082"/>
        <v>1899.4535112183039</v>
      </c>
      <c r="AG74" s="34">
        <f t="shared" si="2082"/>
        <v>3988.0173941023022</v>
      </c>
      <c r="AH74" s="34">
        <f t="shared" si="2082"/>
        <v>2940.4028143188043</v>
      </c>
      <c r="AI74" s="34">
        <f t="shared" si="2082"/>
        <v>1749788.4922029802</v>
      </c>
      <c r="AJ74" s="34">
        <f t="shared" si="2082"/>
        <v>3775.1917862629016</v>
      </c>
      <c r="AK74" s="34">
        <f t="shared" si="2082"/>
        <v>729.23873582770466</v>
      </c>
      <c r="AL74" s="34">
        <f t="shared" si="2082"/>
        <v>6493.2699687273653</v>
      </c>
      <c r="AM74" s="34">
        <f t="shared" si="2082"/>
        <v>1443.4333281098661</v>
      </c>
      <c r="AN74" s="34">
        <f t="shared" si="2082"/>
        <v>4835.6860816724657</v>
      </c>
      <c r="AO74" s="34">
        <f t="shared" si="2082"/>
        <v>1895.6203760838653</v>
      </c>
      <c r="AP74" s="34">
        <f t="shared" si="2082"/>
        <v>4312.3599244257639</v>
      </c>
      <c r="AQ74" s="34">
        <f t="shared" si="2082"/>
        <v>3182.6816400533644</v>
      </c>
      <c r="AR74" s="34">
        <f t="shared" si="2082"/>
        <v>5163.7411504326665</v>
      </c>
      <c r="AS74" s="34">
        <f t="shared" si="2082"/>
        <v>4829.1111342657277</v>
      </c>
      <c r="AT74" s="34">
        <f t="shared" si="2082"/>
        <v>5451.6067109133292</v>
      </c>
      <c r="AU74" s="34">
        <f t="shared" si="2082"/>
        <v>1750490.7495411891</v>
      </c>
      <c r="AV74" s="34">
        <f t="shared" si="2082"/>
        <v>2918.8785321883079</v>
      </c>
      <c r="AW74" s="34">
        <f t="shared" si="2082"/>
        <v>5033.9751999519722</v>
      </c>
      <c r="AX74" s="34">
        <f t="shared" si="2082"/>
        <v>3855.1322279249034</v>
      </c>
      <c r="AY74" s="34">
        <f t="shared" si="2082"/>
        <v>2734.5093614158577</v>
      </c>
      <c r="AZ74" s="34">
        <f t="shared" si="2082"/>
        <v>3856.0337917658362</v>
      </c>
      <c r="BA74" s="34">
        <f t="shared" si="2082"/>
        <v>-136.42120519196396</v>
      </c>
      <c r="BB74" s="34">
        <f t="shared" si="2082"/>
        <v>5052.2837705584643</v>
      </c>
      <c r="BC74" s="34">
        <f t="shared" si="2082"/>
        <v>3958.1967233827636</v>
      </c>
      <c r="BD74" s="34">
        <f t="shared" si="2082"/>
        <v>3958.1967233827636</v>
      </c>
      <c r="BE74" s="34">
        <f t="shared" si="2082"/>
        <v>6300.347381072268</v>
      </c>
      <c r="BF74" s="34">
        <f t="shared" si="2082"/>
        <v>7158.2477310686372</v>
      </c>
      <c r="BG74" s="34">
        <f t="shared" si="2082"/>
        <v>1750047.3073548053</v>
      </c>
      <c r="BH74" s="34">
        <f t="shared" si="2082"/>
        <v>4488.6823054013366</v>
      </c>
      <c r="BI74" s="34">
        <f t="shared" si="2082"/>
        <v>4085.6823054013366</v>
      </c>
      <c r="BJ74" s="34">
        <f t="shared" si="2082"/>
        <v>5147.7717459304986</v>
      </c>
      <c r="BK74" s="34">
        <f t="shared" si="2082"/>
        <v>4110.7717459304986</v>
      </c>
      <c r="BL74" s="34">
        <f t="shared" si="2082"/>
        <v>4891.109714354985</v>
      </c>
      <c r="BM74" s="34">
        <f t="shared" si="2082"/>
        <v>2231.0766798658551</v>
      </c>
      <c r="BN74" s="34">
        <f t="shared" si="2082"/>
        <v>6116.743700207895</v>
      </c>
      <c r="BO74" s="34">
        <f t="shared" si="2082"/>
        <v>5981.1954959305003</v>
      </c>
      <c r="BP74" s="206">
        <f t="shared" si="2082"/>
        <v>7054.3017459304974</v>
      </c>
      <c r="BQ74" s="34">
        <f t="shared" si="2082"/>
        <v>24540.771745930499</v>
      </c>
      <c r="BR74" s="34">
        <f t="shared" si="2082"/>
        <v>24540.771745930499</v>
      </c>
      <c r="BS74" s="34">
        <f t="shared" si="2082"/>
        <v>1108540.7717459304</v>
      </c>
      <c r="BT74" s="34">
        <f t="shared" si="2082"/>
        <v>24540.771745930499</v>
      </c>
      <c r="BU74" s="206">
        <f t="shared" ref="BU74:EF74" si="2083">BU70-BU72</f>
        <v>24540.771745930499</v>
      </c>
      <c r="BV74" s="34">
        <f t="shared" si="2083"/>
        <v>25668.340059722752</v>
      </c>
      <c r="BW74" s="34">
        <f t="shared" si="2083"/>
        <v>25668.340059722752</v>
      </c>
      <c r="BX74" s="34">
        <f t="shared" si="2083"/>
        <v>25668.340059722752</v>
      </c>
      <c r="BY74" s="34">
        <f t="shared" si="2083"/>
        <v>25668.340059722752</v>
      </c>
      <c r="BZ74" s="34">
        <f t="shared" si="2083"/>
        <v>25668.340059722752</v>
      </c>
      <c r="CA74" s="34">
        <f t="shared" si="2083"/>
        <v>25668.340059722752</v>
      </c>
      <c r="CB74" s="34">
        <f t="shared" si="2083"/>
        <v>25668.340059722752</v>
      </c>
      <c r="CC74" s="34">
        <f t="shared" si="2083"/>
        <v>25668.340059722752</v>
      </c>
      <c r="CD74" s="34">
        <f t="shared" si="2083"/>
        <v>25668.340059722752</v>
      </c>
      <c r="CE74" s="34">
        <f t="shared" si="2083"/>
        <v>1109668.3400597228</v>
      </c>
      <c r="CF74" s="34">
        <f t="shared" si="2083"/>
        <v>25668.340059722752</v>
      </c>
      <c r="CG74" s="34">
        <f t="shared" si="2083"/>
        <v>25668.340059722752</v>
      </c>
      <c r="CH74" s="34">
        <f t="shared" si="2083"/>
        <v>25655.367100502583</v>
      </c>
      <c r="CI74" s="34">
        <f t="shared" si="2083"/>
        <v>25655.367100502583</v>
      </c>
      <c r="CJ74" s="34">
        <f t="shared" si="2083"/>
        <v>25655.367100502583</v>
      </c>
      <c r="CK74" s="34">
        <f t="shared" si="2083"/>
        <v>25655.367100502583</v>
      </c>
      <c r="CL74" s="34">
        <f t="shared" si="2083"/>
        <v>25655.367100502583</v>
      </c>
      <c r="CM74" s="34">
        <f t="shared" si="2083"/>
        <v>25655.367100502583</v>
      </c>
      <c r="CN74" s="34">
        <f t="shared" si="2083"/>
        <v>25655.367100502583</v>
      </c>
      <c r="CO74" s="34">
        <f t="shared" si="2083"/>
        <v>25655.367100502583</v>
      </c>
      <c r="CP74" s="34">
        <f t="shared" si="2083"/>
        <v>0</v>
      </c>
      <c r="CQ74" s="34">
        <f t="shared" si="2083"/>
        <v>1084000</v>
      </c>
      <c r="CR74" s="34">
        <f t="shared" si="2083"/>
        <v>0</v>
      </c>
      <c r="CS74" s="34">
        <f t="shared" si="2083"/>
        <v>0</v>
      </c>
      <c r="CT74" s="34">
        <f t="shared" si="2083"/>
        <v>0</v>
      </c>
      <c r="CU74" s="34">
        <f t="shared" si="2083"/>
        <v>0</v>
      </c>
      <c r="CV74" s="34">
        <f t="shared" si="2083"/>
        <v>0</v>
      </c>
      <c r="CW74" s="34">
        <f t="shared" si="2083"/>
        <v>0</v>
      </c>
      <c r="CX74" s="34">
        <f t="shared" si="2083"/>
        <v>0</v>
      </c>
      <c r="CY74" s="34">
        <f t="shared" si="2083"/>
        <v>0</v>
      </c>
      <c r="CZ74" s="34">
        <f t="shared" si="2083"/>
        <v>0</v>
      </c>
      <c r="DA74" s="34">
        <f t="shared" si="2083"/>
        <v>0</v>
      </c>
      <c r="DB74" s="34">
        <f t="shared" si="2083"/>
        <v>0</v>
      </c>
      <c r="DC74" s="34">
        <f t="shared" si="2083"/>
        <v>1084000</v>
      </c>
      <c r="DD74" s="34">
        <f t="shared" si="2083"/>
        <v>0</v>
      </c>
      <c r="DE74" s="34">
        <f t="shared" si="2083"/>
        <v>0</v>
      </c>
      <c r="DF74" s="34">
        <f t="shared" si="2083"/>
        <v>0</v>
      </c>
      <c r="DG74" s="34">
        <f t="shared" si="2083"/>
        <v>0</v>
      </c>
      <c r="DH74" s="34">
        <f t="shared" si="2083"/>
        <v>0</v>
      </c>
      <c r="DI74" s="34">
        <f t="shared" si="2083"/>
        <v>0</v>
      </c>
      <c r="DJ74" s="34">
        <f t="shared" si="2083"/>
        <v>0</v>
      </c>
      <c r="DK74" s="34">
        <f t="shared" si="2083"/>
        <v>0</v>
      </c>
      <c r="DL74" s="34">
        <f t="shared" si="2083"/>
        <v>0</v>
      </c>
      <c r="DM74" s="34">
        <f t="shared" si="2083"/>
        <v>0</v>
      </c>
      <c r="DN74" s="34">
        <f t="shared" si="2083"/>
        <v>0</v>
      </c>
      <c r="DO74" s="34">
        <f t="shared" si="2083"/>
        <v>1084000</v>
      </c>
      <c r="DP74" s="34">
        <f t="shared" si="2083"/>
        <v>0</v>
      </c>
      <c r="DQ74" s="34">
        <f t="shared" si="2083"/>
        <v>0</v>
      </c>
      <c r="DR74" s="34">
        <f t="shared" si="2083"/>
        <v>0</v>
      </c>
      <c r="DS74" s="34">
        <f t="shared" si="2083"/>
        <v>0</v>
      </c>
      <c r="DT74" s="34">
        <f t="shared" si="2083"/>
        <v>0</v>
      </c>
      <c r="DU74" s="34">
        <f t="shared" si="2083"/>
        <v>0</v>
      </c>
      <c r="DV74" s="34">
        <f t="shared" si="2083"/>
        <v>0</v>
      </c>
      <c r="DW74" s="34">
        <f t="shared" si="2083"/>
        <v>0</v>
      </c>
      <c r="DX74" s="34">
        <f t="shared" si="2083"/>
        <v>0</v>
      </c>
      <c r="DY74" s="34">
        <f t="shared" si="2083"/>
        <v>0</v>
      </c>
      <c r="DZ74" s="34">
        <f t="shared" si="2083"/>
        <v>0</v>
      </c>
      <c r="EA74" s="34">
        <f t="shared" si="2083"/>
        <v>1084000</v>
      </c>
      <c r="EB74" s="34">
        <f t="shared" si="2083"/>
        <v>0</v>
      </c>
      <c r="EC74" s="34">
        <f t="shared" si="2083"/>
        <v>0</v>
      </c>
      <c r="ED74" s="34">
        <f t="shared" si="2083"/>
        <v>0</v>
      </c>
      <c r="EE74" s="34">
        <f t="shared" si="2083"/>
        <v>0</v>
      </c>
      <c r="EF74" s="34">
        <f t="shared" si="2083"/>
        <v>0</v>
      </c>
      <c r="EG74" s="34">
        <f t="shared" ref="EG74:GR74" si="2084">EG70-EG72</f>
        <v>0</v>
      </c>
      <c r="EH74" s="34">
        <f t="shared" si="2084"/>
        <v>0</v>
      </c>
      <c r="EI74" s="34">
        <f t="shared" si="2084"/>
        <v>0</v>
      </c>
      <c r="EJ74" s="34">
        <f t="shared" si="2084"/>
        <v>0</v>
      </c>
      <c r="EK74" s="34">
        <f t="shared" si="2084"/>
        <v>0</v>
      </c>
      <c r="EL74" s="34">
        <f t="shared" si="2084"/>
        <v>0</v>
      </c>
      <c r="EM74" s="34">
        <f t="shared" si="2084"/>
        <v>1084000</v>
      </c>
      <c r="EN74" s="34">
        <f t="shared" si="2084"/>
        <v>0</v>
      </c>
      <c r="EO74" s="34">
        <f t="shared" si="2084"/>
        <v>0</v>
      </c>
      <c r="EP74" s="34">
        <f t="shared" si="2084"/>
        <v>0</v>
      </c>
      <c r="EQ74" s="34">
        <f t="shared" si="2084"/>
        <v>0</v>
      </c>
      <c r="ER74" s="34">
        <f t="shared" si="2084"/>
        <v>0</v>
      </c>
      <c r="ES74" s="34">
        <f t="shared" si="2084"/>
        <v>0</v>
      </c>
      <c r="ET74" s="34">
        <f t="shared" si="2084"/>
        <v>0</v>
      </c>
      <c r="EU74" s="34">
        <f t="shared" si="2084"/>
        <v>0</v>
      </c>
      <c r="EV74" s="34">
        <f t="shared" si="2084"/>
        <v>0</v>
      </c>
      <c r="EW74" s="34">
        <f t="shared" si="2084"/>
        <v>0</v>
      </c>
      <c r="EX74" s="34">
        <f t="shared" si="2084"/>
        <v>0</v>
      </c>
      <c r="EY74" s="34">
        <f t="shared" si="2084"/>
        <v>1084000</v>
      </c>
      <c r="EZ74" s="34">
        <f t="shared" si="2084"/>
        <v>0</v>
      </c>
      <c r="FA74" s="34">
        <f t="shared" si="2084"/>
        <v>3252000</v>
      </c>
      <c r="FB74" s="34">
        <f t="shared" si="2084"/>
        <v>0</v>
      </c>
      <c r="FC74" s="34">
        <f t="shared" si="2084"/>
        <v>0</v>
      </c>
      <c r="FD74" s="34">
        <f t="shared" si="2084"/>
        <v>0</v>
      </c>
      <c r="FE74" s="34">
        <f t="shared" si="2084"/>
        <v>0</v>
      </c>
      <c r="FF74" s="34">
        <f t="shared" si="2084"/>
        <v>0</v>
      </c>
      <c r="FG74" s="34">
        <f t="shared" si="2084"/>
        <v>0</v>
      </c>
      <c r="FH74" s="34">
        <f t="shared" si="2084"/>
        <v>0</v>
      </c>
      <c r="FI74" s="34">
        <f t="shared" si="2084"/>
        <v>0</v>
      </c>
      <c r="FJ74" s="34">
        <f t="shared" si="2084"/>
        <v>0</v>
      </c>
      <c r="FK74" s="34">
        <f t="shared" si="2084"/>
        <v>0</v>
      </c>
      <c r="FL74" s="34">
        <f t="shared" si="2084"/>
        <v>0</v>
      </c>
      <c r="FM74" s="34">
        <f t="shared" si="2084"/>
        <v>0</v>
      </c>
      <c r="FN74" s="34">
        <f t="shared" si="2084"/>
        <v>0</v>
      </c>
      <c r="FO74" s="34">
        <f t="shared" si="2084"/>
        <v>0</v>
      </c>
      <c r="FP74" s="34">
        <f t="shared" si="2084"/>
        <v>0</v>
      </c>
      <c r="FQ74" s="34">
        <f t="shared" si="2084"/>
        <v>0</v>
      </c>
      <c r="FR74" s="34">
        <f t="shared" si="2084"/>
        <v>0</v>
      </c>
      <c r="FS74" s="34">
        <f t="shared" si="2084"/>
        <v>0</v>
      </c>
      <c r="FT74" s="34">
        <f t="shared" si="2084"/>
        <v>0</v>
      </c>
      <c r="FU74" s="34">
        <f t="shared" si="2084"/>
        <v>0</v>
      </c>
      <c r="FV74" s="34">
        <f t="shared" si="2084"/>
        <v>0</v>
      </c>
      <c r="FW74" s="34">
        <f t="shared" si="2084"/>
        <v>0</v>
      </c>
      <c r="FX74" s="34">
        <f t="shared" si="2084"/>
        <v>0</v>
      </c>
      <c r="FY74" s="34">
        <f t="shared" si="2084"/>
        <v>0</v>
      </c>
      <c r="FZ74" s="34">
        <f t="shared" si="2084"/>
        <v>0</v>
      </c>
      <c r="GA74" s="34">
        <f t="shared" si="2084"/>
        <v>0</v>
      </c>
      <c r="GB74" s="34">
        <f t="shared" si="2084"/>
        <v>0</v>
      </c>
      <c r="GC74" s="34">
        <f t="shared" si="2084"/>
        <v>0</v>
      </c>
      <c r="GD74" s="34">
        <f t="shared" si="2084"/>
        <v>0</v>
      </c>
      <c r="GE74" s="34">
        <f t="shared" si="2084"/>
        <v>0</v>
      </c>
      <c r="GF74" s="34">
        <f t="shared" si="2084"/>
        <v>0</v>
      </c>
      <c r="GG74" s="34">
        <f t="shared" si="2084"/>
        <v>0</v>
      </c>
      <c r="GH74" s="34">
        <f t="shared" si="2084"/>
        <v>0</v>
      </c>
      <c r="GI74" s="34">
        <f t="shared" si="2084"/>
        <v>0</v>
      </c>
      <c r="GJ74" s="34">
        <f t="shared" si="2084"/>
        <v>0</v>
      </c>
      <c r="GK74" s="34">
        <f t="shared" si="2084"/>
        <v>0</v>
      </c>
      <c r="GL74" s="34">
        <f t="shared" si="2084"/>
        <v>0</v>
      </c>
      <c r="GM74" s="34">
        <f t="shared" si="2084"/>
        <v>0</v>
      </c>
      <c r="GN74" s="34">
        <f t="shared" si="2084"/>
        <v>0</v>
      </c>
      <c r="GO74" s="34">
        <f t="shared" si="2084"/>
        <v>0</v>
      </c>
      <c r="GP74" s="34">
        <f t="shared" si="2084"/>
        <v>0</v>
      </c>
      <c r="GQ74" s="34">
        <f t="shared" si="2084"/>
        <v>0</v>
      </c>
      <c r="GR74" s="34">
        <f t="shared" si="2084"/>
        <v>0</v>
      </c>
      <c r="GS74" s="34">
        <f t="shared" ref="GS74:JD74" si="2085">GS70-GS72</f>
        <v>0</v>
      </c>
      <c r="GT74" s="34">
        <f t="shared" si="2085"/>
        <v>0</v>
      </c>
      <c r="GU74" s="34">
        <f t="shared" si="2085"/>
        <v>0</v>
      </c>
      <c r="GV74" s="34">
        <f t="shared" si="2085"/>
        <v>0</v>
      </c>
      <c r="GW74" s="34">
        <f t="shared" si="2085"/>
        <v>0</v>
      </c>
      <c r="GX74" s="34">
        <f t="shared" si="2085"/>
        <v>0</v>
      </c>
      <c r="GY74" s="34">
        <f t="shared" si="2085"/>
        <v>0</v>
      </c>
      <c r="GZ74" s="34">
        <f t="shared" si="2085"/>
        <v>0</v>
      </c>
      <c r="HA74" s="34">
        <f t="shared" si="2085"/>
        <v>0</v>
      </c>
      <c r="HB74" s="34">
        <f t="shared" si="2085"/>
        <v>0</v>
      </c>
      <c r="HC74" s="34">
        <f t="shared" si="2085"/>
        <v>0</v>
      </c>
      <c r="HD74" s="34">
        <f t="shared" si="2085"/>
        <v>0</v>
      </c>
      <c r="HE74" s="34">
        <f t="shared" si="2085"/>
        <v>0</v>
      </c>
      <c r="HF74" s="34">
        <f t="shared" si="2085"/>
        <v>0</v>
      </c>
      <c r="HG74" s="34">
        <f t="shared" si="2085"/>
        <v>0</v>
      </c>
      <c r="HH74" s="34">
        <f t="shared" si="2085"/>
        <v>0</v>
      </c>
      <c r="HI74" s="34">
        <f t="shared" si="2085"/>
        <v>0</v>
      </c>
      <c r="HJ74" s="34">
        <f t="shared" si="2085"/>
        <v>0</v>
      </c>
      <c r="HK74" s="34">
        <f t="shared" si="2085"/>
        <v>0</v>
      </c>
      <c r="HL74" s="34">
        <f t="shared" si="2085"/>
        <v>0</v>
      </c>
      <c r="HM74" s="34">
        <f t="shared" si="2085"/>
        <v>0</v>
      </c>
      <c r="HN74" s="34">
        <f t="shared" si="2085"/>
        <v>0</v>
      </c>
      <c r="HO74" s="34">
        <f t="shared" si="2085"/>
        <v>0</v>
      </c>
      <c r="HP74" s="34">
        <f t="shared" si="2085"/>
        <v>0</v>
      </c>
      <c r="HQ74" s="34">
        <f t="shared" si="2085"/>
        <v>0</v>
      </c>
      <c r="HR74" s="34">
        <f t="shared" si="2085"/>
        <v>0</v>
      </c>
      <c r="HS74" s="34">
        <f t="shared" si="2085"/>
        <v>0</v>
      </c>
      <c r="HT74" s="34">
        <f t="shared" si="2085"/>
        <v>0</v>
      </c>
      <c r="HU74" s="34">
        <f t="shared" si="2085"/>
        <v>0</v>
      </c>
      <c r="HV74" s="34">
        <f t="shared" si="2085"/>
        <v>0</v>
      </c>
      <c r="HW74" s="34">
        <f t="shared" si="2085"/>
        <v>0</v>
      </c>
      <c r="HX74" s="34">
        <f t="shared" si="2085"/>
        <v>0</v>
      </c>
      <c r="HY74" s="34">
        <f t="shared" si="2085"/>
        <v>0</v>
      </c>
      <c r="HZ74" s="34">
        <f t="shared" si="2085"/>
        <v>0</v>
      </c>
      <c r="IA74" s="34">
        <f t="shared" si="2085"/>
        <v>0</v>
      </c>
      <c r="IB74" s="34">
        <f t="shared" si="2085"/>
        <v>0</v>
      </c>
      <c r="IC74" s="34">
        <f t="shared" si="2085"/>
        <v>0</v>
      </c>
      <c r="ID74" s="34">
        <f t="shared" si="2085"/>
        <v>0</v>
      </c>
      <c r="IE74" s="34">
        <f t="shared" si="2085"/>
        <v>0</v>
      </c>
      <c r="IF74" s="34">
        <f t="shared" si="2085"/>
        <v>0</v>
      </c>
      <c r="IG74" s="34">
        <f t="shared" si="2085"/>
        <v>0</v>
      </c>
      <c r="IH74" s="34">
        <f t="shared" si="2085"/>
        <v>0</v>
      </c>
      <c r="II74" s="34">
        <f t="shared" si="2085"/>
        <v>0</v>
      </c>
      <c r="IJ74" s="34">
        <f t="shared" si="2085"/>
        <v>0</v>
      </c>
      <c r="IK74" s="34">
        <f t="shared" si="2085"/>
        <v>0</v>
      </c>
      <c r="IL74" s="34">
        <f t="shared" si="2085"/>
        <v>0</v>
      </c>
      <c r="IM74" s="34">
        <f t="shared" si="2085"/>
        <v>0</v>
      </c>
      <c r="IN74" s="34">
        <f t="shared" si="2085"/>
        <v>0</v>
      </c>
      <c r="IO74" s="34">
        <f t="shared" si="2085"/>
        <v>0</v>
      </c>
      <c r="IP74" s="34">
        <f t="shared" si="2085"/>
        <v>0</v>
      </c>
      <c r="IQ74" s="34">
        <f t="shared" si="2085"/>
        <v>0</v>
      </c>
      <c r="IR74" s="34">
        <f t="shared" si="2085"/>
        <v>0</v>
      </c>
      <c r="IS74" s="34">
        <f t="shared" si="2085"/>
        <v>0</v>
      </c>
      <c r="IT74" s="34">
        <f t="shared" si="2085"/>
        <v>0</v>
      </c>
      <c r="IU74" s="34">
        <f t="shared" si="2085"/>
        <v>0</v>
      </c>
      <c r="IV74" s="34">
        <f t="shared" si="2085"/>
        <v>0</v>
      </c>
      <c r="IW74" s="34">
        <f t="shared" si="2085"/>
        <v>0</v>
      </c>
      <c r="IX74" s="34">
        <f t="shared" si="2085"/>
        <v>0</v>
      </c>
      <c r="IY74" s="34">
        <f t="shared" si="2085"/>
        <v>0</v>
      </c>
      <c r="IZ74" s="34">
        <f t="shared" si="2085"/>
        <v>0</v>
      </c>
      <c r="JA74" s="34">
        <f t="shared" si="2085"/>
        <v>0</v>
      </c>
      <c r="JB74" s="34">
        <f t="shared" si="2085"/>
        <v>0</v>
      </c>
      <c r="JC74" s="34">
        <f t="shared" si="2085"/>
        <v>0</v>
      </c>
      <c r="JD74" s="34">
        <f t="shared" si="2085"/>
        <v>0</v>
      </c>
      <c r="JE74" s="34">
        <f t="shared" ref="JE74:KG74" si="2086">JE70-JE72</f>
        <v>0</v>
      </c>
      <c r="JF74" s="34">
        <f t="shared" si="2086"/>
        <v>0</v>
      </c>
      <c r="JG74" s="34">
        <f t="shared" si="2086"/>
        <v>0</v>
      </c>
      <c r="JH74" s="34">
        <f t="shared" si="2086"/>
        <v>0</v>
      </c>
      <c r="JI74" s="34">
        <f t="shared" si="2086"/>
        <v>0</v>
      </c>
      <c r="JJ74" s="34">
        <f t="shared" si="2086"/>
        <v>0</v>
      </c>
      <c r="JK74" s="34">
        <f t="shared" si="2086"/>
        <v>0</v>
      </c>
      <c r="JL74" s="34">
        <f t="shared" si="2086"/>
        <v>0</v>
      </c>
      <c r="JM74" s="34">
        <f t="shared" si="2086"/>
        <v>0</v>
      </c>
      <c r="JN74" s="34">
        <f t="shared" si="2086"/>
        <v>0</v>
      </c>
      <c r="JO74" s="34">
        <f t="shared" si="2086"/>
        <v>0</v>
      </c>
      <c r="JP74" s="34">
        <f t="shared" si="2086"/>
        <v>0</v>
      </c>
      <c r="JQ74" s="34">
        <f t="shared" si="2086"/>
        <v>0</v>
      </c>
      <c r="JR74" s="34">
        <f t="shared" si="2086"/>
        <v>0</v>
      </c>
      <c r="JS74" s="34">
        <f t="shared" si="2086"/>
        <v>0</v>
      </c>
      <c r="JT74" s="34">
        <f t="shared" si="2086"/>
        <v>0</v>
      </c>
      <c r="JU74" s="34">
        <f t="shared" si="2086"/>
        <v>0</v>
      </c>
      <c r="JV74" s="34">
        <f t="shared" si="2086"/>
        <v>0</v>
      </c>
      <c r="JW74" s="34">
        <f t="shared" si="2086"/>
        <v>0</v>
      </c>
      <c r="JX74" s="34">
        <f t="shared" si="2086"/>
        <v>0</v>
      </c>
      <c r="JY74" s="34">
        <f t="shared" si="2086"/>
        <v>0</v>
      </c>
      <c r="JZ74" s="34">
        <f t="shared" si="2086"/>
        <v>0</v>
      </c>
      <c r="KA74" s="34">
        <f t="shared" si="2086"/>
        <v>0</v>
      </c>
      <c r="KB74" s="34">
        <f t="shared" si="2086"/>
        <v>0</v>
      </c>
      <c r="KC74" s="34">
        <f t="shared" si="2086"/>
        <v>0</v>
      </c>
      <c r="KD74" s="34">
        <f t="shared" si="2086"/>
        <v>0</v>
      </c>
      <c r="KE74" s="34">
        <f t="shared" si="2086"/>
        <v>0</v>
      </c>
      <c r="KF74" s="34">
        <f t="shared" si="2086"/>
        <v>0</v>
      </c>
      <c r="KG74" s="35">
        <f t="shared" si="2086"/>
        <v>0</v>
      </c>
    </row>
    <row r="75" spans="1:293" s="1" customFormat="1" ht="16" outlineLevel="1" thickBot="1">
      <c r="B75" s="478"/>
      <c r="C75" s="62" t="s">
        <v>713</v>
      </c>
      <c r="D75" s="63">
        <f t="shared" si="1878"/>
        <v>7205772.515895755</v>
      </c>
      <c r="E75" s="36">
        <f>E74</f>
        <v>18947.456107300251</v>
      </c>
      <c r="F75" s="37">
        <f>E75+F74</f>
        <v>21610.048559453302</v>
      </c>
      <c r="G75" s="37">
        <f>F75+G74</f>
        <v>22089.777382080752</v>
      </c>
      <c r="H75" s="37">
        <f t="shared" ref="H75:J75" si="2087">G75+H74</f>
        <v>22626.929489897404</v>
      </c>
      <c r="I75" s="37">
        <f t="shared" si="2087"/>
        <v>18555.931672045157</v>
      </c>
      <c r="J75" s="37">
        <f t="shared" si="2087"/>
        <v>15985.601783703707</v>
      </c>
      <c r="K75" s="37">
        <f t="shared" ref="K75:M75" si="2088">J75+K74</f>
        <v>13122.844025636758</v>
      </c>
      <c r="L75" s="37">
        <f t="shared" si="2088"/>
        <v>10320.92401804031</v>
      </c>
      <c r="M75" s="37">
        <f t="shared" si="2088"/>
        <v>7770.5354774859625</v>
      </c>
      <c r="N75" s="37">
        <f t="shared" ref="N75:P75" si="2089">M75+N74</f>
        <v>4561.8313166267471</v>
      </c>
      <c r="O75" s="37">
        <f t="shared" si="2089"/>
        <v>-1077.1821311359672</v>
      </c>
      <c r="P75" s="37">
        <f t="shared" si="2089"/>
        <v>1740241.6767630742</v>
      </c>
      <c r="Q75" s="37">
        <f t="shared" ref="Q75:S75" si="2090">P75+Q74</f>
        <v>1737743.5479816827</v>
      </c>
      <c r="R75" s="37">
        <f t="shared" si="2090"/>
        <v>1739223.9811135815</v>
      </c>
      <c r="S75" s="37">
        <f t="shared" si="2090"/>
        <v>1740561.0296538328</v>
      </c>
      <c r="T75" s="37">
        <f t="shared" ref="T75:V75" si="2091">S75+T74</f>
        <v>1743411.7327346129</v>
      </c>
      <c r="U75" s="37">
        <f t="shared" si="2091"/>
        <v>1745672.3482778782</v>
      </c>
      <c r="V75" s="37">
        <f t="shared" si="2091"/>
        <v>1750026.6011063345</v>
      </c>
      <c r="W75" s="37">
        <f t="shared" ref="W75:Y75" si="2092">V75+W74</f>
        <v>1758743.6120694655</v>
      </c>
      <c r="X75" s="37">
        <f t="shared" si="2092"/>
        <v>1771209.3643579159</v>
      </c>
      <c r="Y75" s="37">
        <f t="shared" si="2092"/>
        <v>1784348.0939111356</v>
      </c>
      <c r="Z75" s="37">
        <f t="shared" ref="Z75:AB75" si="2093">Y75+Z74</f>
        <v>1795950.5228972451</v>
      </c>
      <c r="AA75" s="37">
        <f t="shared" si="2093"/>
        <v>1805088.8798839082</v>
      </c>
      <c r="AB75" s="37">
        <f t="shared" si="2093"/>
        <v>1813733.2176797576</v>
      </c>
      <c r="AC75" s="37">
        <f t="shared" ref="AC75:AE75" si="2094">AB75+AC74</f>
        <v>1820679.6012414913</v>
      </c>
      <c r="AD75" s="37">
        <f t="shared" si="2094"/>
        <v>1823186.0330144975</v>
      </c>
      <c r="AE75" s="37">
        <f t="shared" si="2094"/>
        <v>1822763.7383098239</v>
      </c>
      <c r="AF75" s="37">
        <f t="shared" ref="AF75:AH75" si="2095">AE75+AF74</f>
        <v>1824663.1918210422</v>
      </c>
      <c r="AG75" s="37">
        <f t="shared" si="2095"/>
        <v>1828651.2092151446</v>
      </c>
      <c r="AH75" s="37">
        <f t="shared" si="2095"/>
        <v>1831591.6120294635</v>
      </c>
      <c r="AI75" s="37">
        <f t="shared" ref="AI75:AK75" si="2096">AH75+AI74</f>
        <v>3581380.1042324435</v>
      </c>
      <c r="AJ75" s="37">
        <f t="shared" si="2096"/>
        <v>3585155.2960187062</v>
      </c>
      <c r="AK75" s="37">
        <f t="shared" si="2096"/>
        <v>3585884.5347545338</v>
      </c>
      <c r="AL75" s="37">
        <f t="shared" ref="AL75:AN75" si="2097">AK75+AL74</f>
        <v>3592377.8047232609</v>
      </c>
      <c r="AM75" s="37">
        <f t="shared" si="2097"/>
        <v>3593821.2380513707</v>
      </c>
      <c r="AN75" s="37">
        <f t="shared" si="2097"/>
        <v>3598656.9241330433</v>
      </c>
      <c r="AO75" s="37">
        <f t="shared" ref="AO75:AQ75" si="2098">AN75+AO74</f>
        <v>3600552.5445091273</v>
      </c>
      <c r="AP75" s="37">
        <f t="shared" si="2098"/>
        <v>3604864.9044335531</v>
      </c>
      <c r="AQ75" s="37">
        <f t="shared" si="2098"/>
        <v>3608047.5860736063</v>
      </c>
      <c r="AR75" s="37">
        <f t="shared" ref="AR75:AT75" si="2099">AQ75+AR74</f>
        <v>3613211.327224039</v>
      </c>
      <c r="AS75" s="37">
        <f t="shared" si="2099"/>
        <v>3618040.4383583046</v>
      </c>
      <c r="AT75" s="37">
        <f t="shared" si="2099"/>
        <v>3623492.0450692177</v>
      </c>
      <c r="AU75" s="37">
        <f t="shared" ref="AU75:AW75" si="2100">AT75+AU74</f>
        <v>5373982.7946104072</v>
      </c>
      <c r="AV75" s="37">
        <f t="shared" si="2100"/>
        <v>5376901.6731425952</v>
      </c>
      <c r="AW75" s="37">
        <f t="shared" si="2100"/>
        <v>5381935.648342547</v>
      </c>
      <c r="AX75" s="37">
        <f t="shared" ref="AX75:AZ75" si="2101">AW75+AX74</f>
        <v>5385790.7805704717</v>
      </c>
      <c r="AY75" s="37">
        <f t="shared" si="2101"/>
        <v>5388525.2899318878</v>
      </c>
      <c r="AZ75" s="37">
        <f t="shared" si="2101"/>
        <v>5392381.3237236533</v>
      </c>
      <c r="BA75" s="37">
        <f t="shared" ref="BA75:BC75" si="2102">AZ75+BA74</f>
        <v>5392244.9025184615</v>
      </c>
      <c r="BB75" s="37">
        <f t="shared" si="2102"/>
        <v>5397297.1862890199</v>
      </c>
      <c r="BC75" s="37">
        <f t="shared" si="2102"/>
        <v>5401255.3830124028</v>
      </c>
      <c r="BD75" s="37">
        <f t="shared" ref="BD75:BF75" si="2103">BC75+BD74</f>
        <v>5405213.5797357857</v>
      </c>
      <c r="BE75" s="37">
        <f t="shared" si="2103"/>
        <v>5411513.9271168578</v>
      </c>
      <c r="BF75" s="37">
        <f t="shared" si="2103"/>
        <v>5418672.1748479269</v>
      </c>
      <c r="BG75" s="37">
        <f t="shared" ref="BG75:BI75" si="2104">BF75+BG74</f>
        <v>7168719.482202732</v>
      </c>
      <c r="BH75" s="37">
        <f t="shared" si="2104"/>
        <v>7173208.1645081332</v>
      </c>
      <c r="BI75" s="37">
        <f t="shared" si="2104"/>
        <v>7177293.8468135344</v>
      </c>
      <c r="BJ75" s="37">
        <f t="shared" ref="BJ75:BL75" si="2105">BI75+BJ74</f>
        <v>7182441.6185594648</v>
      </c>
      <c r="BK75" s="37">
        <f t="shared" si="2105"/>
        <v>7186552.3903053952</v>
      </c>
      <c r="BL75" s="37">
        <f t="shared" si="2105"/>
        <v>7191443.5000197506</v>
      </c>
      <c r="BM75" s="37">
        <f t="shared" ref="BM75:BO75" si="2106">BL75+BM74</f>
        <v>7193674.5766996164</v>
      </c>
      <c r="BN75" s="37">
        <f t="shared" si="2106"/>
        <v>7199791.3203998245</v>
      </c>
      <c r="BO75" s="37">
        <f t="shared" si="2106"/>
        <v>7205772.515895755</v>
      </c>
      <c r="BP75" s="207">
        <f t="shared" ref="BP75:BR75" si="2107">BO75+BP74</f>
        <v>7212826.8176416857</v>
      </c>
      <c r="BQ75" s="37">
        <f t="shared" si="2107"/>
        <v>7237367.5893876161</v>
      </c>
      <c r="BR75" s="37">
        <f t="shared" si="2107"/>
        <v>7261908.3611335466</v>
      </c>
      <c r="BS75" s="37">
        <f t="shared" ref="BS75:BU75" si="2108">BR75+BS74</f>
        <v>8370449.132879477</v>
      </c>
      <c r="BT75" s="37">
        <f t="shared" si="2108"/>
        <v>8394989.9046254084</v>
      </c>
      <c r="BU75" s="207">
        <f t="shared" si="2108"/>
        <v>8419530.6763713397</v>
      </c>
      <c r="BV75" s="37">
        <f t="shared" ref="BV75:BX75" si="2109">BU75+BV74</f>
        <v>8445199.0164310616</v>
      </c>
      <c r="BW75" s="37">
        <f t="shared" si="2109"/>
        <v>8470867.3564907834</v>
      </c>
      <c r="BX75" s="37">
        <f t="shared" si="2109"/>
        <v>8496535.6965505052</v>
      </c>
      <c r="BY75" s="37">
        <f t="shared" ref="BY75:CA75" si="2110">BX75+BY74</f>
        <v>8522204.0366102271</v>
      </c>
      <c r="BZ75" s="37">
        <f t="shared" si="2110"/>
        <v>8547872.3766699489</v>
      </c>
      <c r="CA75" s="37">
        <f t="shared" si="2110"/>
        <v>8573540.7167296708</v>
      </c>
      <c r="CB75" s="37">
        <f t="shared" ref="CB75:CD75" si="2111">CA75+CB74</f>
        <v>8599209.0567893926</v>
      </c>
      <c r="CC75" s="37">
        <f t="shared" si="2111"/>
        <v>8624877.3968491144</v>
      </c>
      <c r="CD75" s="37">
        <f t="shared" si="2111"/>
        <v>8650545.7369088363</v>
      </c>
      <c r="CE75" s="37">
        <f t="shared" ref="CE75:CG75" si="2112">CD75+CE74</f>
        <v>9760214.0769685581</v>
      </c>
      <c r="CF75" s="37">
        <f t="shared" si="2112"/>
        <v>9785882.41702828</v>
      </c>
      <c r="CG75" s="37">
        <f t="shared" si="2112"/>
        <v>9811550.7570880018</v>
      </c>
      <c r="CH75" s="37">
        <f t="shared" ref="CH75:CJ75" si="2113">CG75+CH74</f>
        <v>9837206.1241885051</v>
      </c>
      <c r="CI75" s="37">
        <f t="shared" si="2113"/>
        <v>9862861.4912890084</v>
      </c>
      <c r="CJ75" s="37">
        <f t="shared" si="2113"/>
        <v>9888516.8583895117</v>
      </c>
      <c r="CK75" s="37">
        <f t="shared" ref="CK75:CM75" si="2114">CJ75+CK74</f>
        <v>9914172.225490015</v>
      </c>
      <c r="CL75" s="37">
        <f t="shared" si="2114"/>
        <v>9939827.5925905183</v>
      </c>
      <c r="CM75" s="37">
        <f t="shared" si="2114"/>
        <v>9965482.9596910216</v>
      </c>
      <c r="CN75" s="37">
        <f t="shared" ref="CN75:CP75" si="2115">CM75+CN74</f>
        <v>9991138.3267915249</v>
      </c>
      <c r="CO75" s="37">
        <f t="shared" si="2115"/>
        <v>10016793.693892028</v>
      </c>
      <c r="CP75" s="37">
        <f t="shared" si="2115"/>
        <v>10016793.693892028</v>
      </c>
      <c r="CQ75" s="37">
        <f t="shared" ref="CQ75:CS75" si="2116">CP75+CQ74</f>
        <v>11100793.693892028</v>
      </c>
      <c r="CR75" s="37">
        <f t="shared" si="2116"/>
        <v>11100793.693892028</v>
      </c>
      <c r="CS75" s="37">
        <f t="shared" si="2116"/>
        <v>11100793.693892028</v>
      </c>
      <c r="CT75" s="37">
        <f t="shared" ref="CT75:CV75" si="2117">CS75+CT74</f>
        <v>11100793.693892028</v>
      </c>
      <c r="CU75" s="37">
        <f t="shared" si="2117"/>
        <v>11100793.693892028</v>
      </c>
      <c r="CV75" s="37">
        <f t="shared" si="2117"/>
        <v>11100793.693892028</v>
      </c>
      <c r="CW75" s="37">
        <f t="shared" ref="CW75:CY75" si="2118">CV75+CW74</f>
        <v>11100793.693892028</v>
      </c>
      <c r="CX75" s="37">
        <f t="shared" si="2118"/>
        <v>11100793.693892028</v>
      </c>
      <c r="CY75" s="37">
        <f t="shared" si="2118"/>
        <v>11100793.693892028</v>
      </c>
      <c r="CZ75" s="37">
        <f t="shared" ref="CZ75:DB75" si="2119">CY75+CZ74</f>
        <v>11100793.693892028</v>
      </c>
      <c r="DA75" s="37">
        <f t="shared" si="2119"/>
        <v>11100793.693892028</v>
      </c>
      <c r="DB75" s="37">
        <f t="shared" si="2119"/>
        <v>11100793.693892028</v>
      </c>
      <c r="DC75" s="37">
        <f t="shared" ref="DC75:DE75" si="2120">DB75+DC74</f>
        <v>12184793.693892028</v>
      </c>
      <c r="DD75" s="37">
        <f t="shared" si="2120"/>
        <v>12184793.693892028</v>
      </c>
      <c r="DE75" s="37">
        <f t="shared" si="2120"/>
        <v>12184793.693892028</v>
      </c>
      <c r="DF75" s="37">
        <f t="shared" ref="DF75:DH75" si="2121">DE75+DF74</f>
        <v>12184793.693892028</v>
      </c>
      <c r="DG75" s="37">
        <f t="shared" si="2121"/>
        <v>12184793.693892028</v>
      </c>
      <c r="DH75" s="37">
        <f t="shared" si="2121"/>
        <v>12184793.693892028</v>
      </c>
      <c r="DI75" s="37">
        <f t="shared" ref="DI75:DK75" si="2122">DH75+DI74</f>
        <v>12184793.693892028</v>
      </c>
      <c r="DJ75" s="37">
        <f t="shared" si="2122"/>
        <v>12184793.693892028</v>
      </c>
      <c r="DK75" s="37">
        <f t="shared" si="2122"/>
        <v>12184793.693892028</v>
      </c>
      <c r="DL75" s="37">
        <f t="shared" ref="DL75:DN75" si="2123">DK75+DL74</f>
        <v>12184793.693892028</v>
      </c>
      <c r="DM75" s="37">
        <f t="shared" si="2123"/>
        <v>12184793.693892028</v>
      </c>
      <c r="DN75" s="37">
        <f t="shared" si="2123"/>
        <v>12184793.693892028</v>
      </c>
      <c r="DO75" s="37">
        <f t="shared" ref="DO75:DQ75" si="2124">DN75+DO74</f>
        <v>13268793.693892028</v>
      </c>
      <c r="DP75" s="37">
        <f t="shared" si="2124"/>
        <v>13268793.693892028</v>
      </c>
      <c r="DQ75" s="37">
        <f t="shared" si="2124"/>
        <v>13268793.693892028</v>
      </c>
      <c r="DR75" s="37">
        <f t="shared" ref="DR75:DT75" si="2125">DQ75+DR74</f>
        <v>13268793.693892028</v>
      </c>
      <c r="DS75" s="37">
        <f t="shared" si="2125"/>
        <v>13268793.693892028</v>
      </c>
      <c r="DT75" s="37">
        <f t="shared" si="2125"/>
        <v>13268793.693892028</v>
      </c>
      <c r="DU75" s="37">
        <f t="shared" ref="DU75:DW75" si="2126">DT75+DU74</f>
        <v>13268793.693892028</v>
      </c>
      <c r="DV75" s="37">
        <f t="shared" si="2126"/>
        <v>13268793.693892028</v>
      </c>
      <c r="DW75" s="37">
        <f t="shared" si="2126"/>
        <v>13268793.693892028</v>
      </c>
      <c r="DX75" s="37">
        <f t="shared" ref="DX75:DZ75" si="2127">DW75+DX74</f>
        <v>13268793.693892028</v>
      </c>
      <c r="DY75" s="37">
        <f t="shared" si="2127"/>
        <v>13268793.693892028</v>
      </c>
      <c r="DZ75" s="37">
        <f t="shared" si="2127"/>
        <v>13268793.693892028</v>
      </c>
      <c r="EA75" s="37">
        <f t="shared" ref="EA75:EC75" si="2128">DZ75+EA74</f>
        <v>14352793.693892028</v>
      </c>
      <c r="EB75" s="37">
        <f t="shared" si="2128"/>
        <v>14352793.693892028</v>
      </c>
      <c r="EC75" s="37">
        <f t="shared" si="2128"/>
        <v>14352793.693892028</v>
      </c>
      <c r="ED75" s="37">
        <f t="shared" ref="ED75:EF75" si="2129">EC75+ED74</f>
        <v>14352793.693892028</v>
      </c>
      <c r="EE75" s="37">
        <f t="shared" si="2129"/>
        <v>14352793.693892028</v>
      </c>
      <c r="EF75" s="37">
        <f t="shared" si="2129"/>
        <v>14352793.693892028</v>
      </c>
      <c r="EG75" s="37">
        <f t="shared" ref="EG75:EI75" si="2130">EF75+EG74</f>
        <v>14352793.693892028</v>
      </c>
      <c r="EH75" s="37">
        <f t="shared" si="2130"/>
        <v>14352793.693892028</v>
      </c>
      <c r="EI75" s="37">
        <f t="shared" si="2130"/>
        <v>14352793.693892028</v>
      </c>
      <c r="EJ75" s="37">
        <f t="shared" ref="EJ75:EL75" si="2131">EI75+EJ74</f>
        <v>14352793.693892028</v>
      </c>
      <c r="EK75" s="37">
        <f t="shared" si="2131"/>
        <v>14352793.693892028</v>
      </c>
      <c r="EL75" s="37">
        <f t="shared" si="2131"/>
        <v>14352793.693892028</v>
      </c>
      <c r="EM75" s="37">
        <f t="shared" ref="EM75:EO75" si="2132">EL75+EM74</f>
        <v>15436793.693892028</v>
      </c>
      <c r="EN75" s="37">
        <f t="shared" si="2132"/>
        <v>15436793.693892028</v>
      </c>
      <c r="EO75" s="37">
        <f t="shared" si="2132"/>
        <v>15436793.693892028</v>
      </c>
      <c r="EP75" s="37">
        <f t="shared" ref="EP75:ER75" si="2133">EO75+EP74</f>
        <v>15436793.693892028</v>
      </c>
      <c r="EQ75" s="37">
        <f t="shared" si="2133"/>
        <v>15436793.693892028</v>
      </c>
      <c r="ER75" s="37">
        <f t="shared" si="2133"/>
        <v>15436793.693892028</v>
      </c>
      <c r="ES75" s="37">
        <f t="shared" ref="ES75:EU75" si="2134">ER75+ES74</f>
        <v>15436793.693892028</v>
      </c>
      <c r="ET75" s="37">
        <f t="shared" si="2134"/>
        <v>15436793.693892028</v>
      </c>
      <c r="EU75" s="37">
        <f t="shared" si="2134"/>
        <v>15436793.693892028</v>
      </c>
      <c r="EV75" s="37">
        <f t="shared" ref="EV75:EX75" si="2135">EU75+EV74</f>
        <v>15436793.693892028</v>
      </c>
      <c r="EW75" s="37">
        <f t="shared" si="2135"/>
        <v>15436793.693892028</v>
      </c>
      <c r="EX75" s="37">
        <f t="shared" si="2135"/>
        <v>15436793.693892028</v>
      </c>
      <c r="EY75" s="37">
        <f t="shared" ref="EY75:FA75" si="2136">EX75+EY74</f>
        <v>16520793.693892028</v>
      </c>
      <c r="EZ75" s="37">
        <f t="shared" si="2136"/>
        <v>16520793.693892028</v>
      </c>
      <c r="FA75" s="37">
        <f t="shared" si="2136"/>
        <v>19772793.693892028</v>
      </c>
      <c r="FB75" s="37">
        <f t="shared" ref="FB75:FD75" si="2137">FA75+FB74</f>
        <v>19772793.693892028</v>
      </c>
      <c r="FC75" s="37">
        <f t="shared" si="2137"/>
        <v>19772793.693892028</v>
      </c>
      <c r="FD75" s="37">
        <f t="shared" si="2137"/>
        <v>19772793.693892028</v>
      </c>
      <c r="FE75" s="37">
        <f t="shared" ref="FE75:FG75" si="2138">FD75+FE74</f>
        <v>19772793.693892028</v>
      </c>
      <c r="FF75" s="37">
        <f t="shared" si="2138"/>
        <v>19772793.693892028</v>
      </c>
      <c r="FG75" s="37">
        <f t="shared" si="2138"/>
        <v>19772793.693892028</v>
      </c>
      <c r="FH75" s="37">
        <f t="shared" ref="FH75:FJ75" si="2139">FG75+FH74</f>
        <v>19772793.693892028</v>
      </c>
      <c r="FI75" s="37">
        <f t="shared" si="2139"/>
        <v>19772793.693892028</v>
      </c>
      <c r="FJ75" s="37">
        <f t="shared" si="2139"/>
        <v>19772793.693892028</v>
      </c>
      <c r="FK75" s="37">
        <f t="shared" ref="FK75:FM75" si="2140">FJ75+FK74</f>
        <v>19772793.693892028</v>
      </c>
      <c r="FL75" s="37">
        <f t="shared" si="2140"/>
        <v>19772793.693892028</v>
      </c>
      <c r="FM75" s="37">
        <f t="shared" si="2140"/>
        <v>19772793.693892028</v>
      </c>
      <c r="FN75" s="37">
        <f t="shared" ref="FN75:FP75" si="2141">FM75+FN74</f>
        <v>19772793.693892028</v>
      </c>
      <c r="FO75" s="37">
        <f t="shared" si="2141"/>
        <v>19772793.693892028</v>
      </c>
      <c r="FP75" s="37">
        <f t="shared" si="2141"/>
        <v>19772793.693892028</v>
      </c>
      <c r="FQ75" s="37">
        <f t="shared" ref="FQ75:FS75" si="2142">FP75+FQ74</f>
        <v>19772793.693892028</v>
      </c>
      <c r="FR75" s="37">
        <f t="shared" si="2142"/>
        <v>19772793.693892028</v>
      </c>
      <c r="FS75" s="37">
        <f t="shared" si="2142"/>
        <v>19772793.693892028</v>
      </c>
      <c r="FT75" s="37">
        <f t="shared" ref="FT75:FV75" si="2143">FS75+FT74</f>
        <v>19772793.693892028</v>
      </c>
      <c r="FU75" s="37">
        <f t="shared" si="2143"/>
        <v>19772793.693892028</v>
      </c>
      <c r="FV75" s="37">
        <f t="shared" si="2143"/>
        <v>19772793.693892028</v>
      </c>
      <c r="FW75" s="37">
        <f t="shared" ref="FW75:FY75" si="2144">FV75+FW74</f>
        <v>19772793.693892028</v>
      </c>
      <c r="FX75" s="37">
        <f t="shared" si="2144"/>
        <v>19772793.693892028</v>
      </c>
      <c r="FY75" s="37">
        <f t="shared" si="2144"/>
        <v>19772793.693892028</v>
      </c>
      <c r="FZ75" s="37">
        <f t="shared" ref="FZ75:GB75" si="2145">FY75+FZ74</f>
        <v>19772793.693892028</v>
      </c>
      <c r="GA75" s="37">
        <f t="shared" si="2145"/>
        <v>19772793.693892028</v>
      </c>
      <c r="GB75" s="37">
        <f t="shared" si="2145"/>
        <v>19772793.693892028</v>
      </c>
      <c r="GC75" s="37">
        <f t="shared" ref="GC75:GE75" si="2146">GB75+GC74</f>
        <v>19772793.693892028</v>
      </c>
      <c r="GD75" s="37">
        <f t="shared" si="2146"/>
        <v>19772793.693892028</v>
      </c>
      <c r="GE75" s="37">
        <f t="shared" si="2146"/>
        <v>19772793.693892028</v>
      </c>
      <c r="GF75" s="37">
        <f t="shared" ref="GF75:GH75" si="2147">GE75+GF74</f>
        <v>19772793.693892028</v>
      </c>
      <c r="GG75" s="37">
        <f t="shared" si="2147"/>
        <v>19772793.693892028</v>
      </c>
      <c r="GH75" s="37">
        <f t="shared" si="2147"/>
        <v>19772793.693892028</v>
      </c>
      <c r="GI75" s="37">
        <f t="shared" ref="GI75:GK75" si="2148">GH75+GI74</f>
        <v>19772793.693892028</v>
      </c>
      <c r="GJ75" s="37">
        <f t="shared" si="2148"/>
        <v>19772793.693892028</v>
      </c>
      <c r="GK75" s="37">
        <f t="shared" si="2148"/>
        <v>19772793.693892028</v>
      </c>
      <c r="GL75" s="37">
        <f t="shared" ref="GL75:GN75" si="2149">GK75+GL74</f>
        <v>19772793.693892028</v>
      </c>
      <c r="GM75" s="37">
        <f t="shared" si="2149"/>
        <v>19772793.693892028</v>
      </c>
      <c r="GN75" s="37">
        <f t="shared" si="2149"/>
        <v>19772793.693892028</v>
      </c>
      <c r="GO75" s="37">
        <f t="shared" ref="GO75:GQ75" si="2150">GN75+GO74</f>
        <v>19772793.693892028</v>
      </c>
      <c r="GP75" s="37">
        <f t="shared" si="2150"/>
        <v>19772793.693892028</v>
      </c>
      <c r="GQ75" s="37">
        <f t="shared" si="2150"/>
        <v>19772793.693892028</v>
      </c>
      <c r="GR75" s="37">
        <f t="shared" ref="GR75:GT75" si="2151">GQ75+GR74</f>
        <v>19772793.693892028</v>
      </c>
      <c r="GS75" s="37">
        <f t="shared" si="2151"/>
        <v>19772793.693892028</v>
      </c>
      <c r="GT75" s="37">
        <f t="shared" si="2151"/>
        <v>19772793.693892028</v>
      </c>
      <c r="GU75" s="37">
        <f t="shared" ref="GU75:GW75" si="2152">GT75+GU74</f>
        <v>19772793.693892028</v>
      </c>
      <c r="GV75" s="37">
        <f t="shared" si="2152"/>
        <v>19772793.693892028</v>
      </c>
      <c r="GW75" s="37">
        <f t="shared" si="2152"/>
        <v>19772793.693892028</v>
      </c>
      <c r="GX75" s="37">
        <f t="shared" ref="GX75:GZ75" si="2153">GW75+GX74</f>
        <v>19772793.693892028</v>
      </c>
      <c r="GY75" s="37">
        <f t="shared" si="2153"/>
        <v>19772793.693892028</v>
      </c>
      <c r="GZ75" s="37">
        <f t="shared" si="2153"/>
        <v>19772793.693892028</v>
      </c>
      <c r="HA75" s="37">
        <f t="shared" ref="HA75:HC75" si="2154">GZ75+HA74</f>
        <v>19772793.693892028</v>
      </c>
      <c r="HB75" s="37">
        <f t="shared" si="2154"/>
        <v>19772793.693892028</v>
      </c>
      <c r="HC75" s="37">
        <f t="shared" si="2154"/>
        <v>19772793.693892028</v>
      </c>
      <c r="HD75" s="37">
        <f t="shared" ref="HD75:HF75" si="2155">HC75+HD74</f>
        <v>19772793.693892028</v>
      </c>
      <c r="HE75" s="37">
        <f t="shared" si="2155"/>
        <v>19772793.693892028</v>
      </c>
      <c r="HF75" s="37">
        <f t="shared" si="2155"/>
        <v>19772793.693892028</v>
      </c>
      <c r="HG75" s="37">
        <f t="shared" ref="HG75:HI75" si="2156">HF75+HG74</f>
        <v>19772793.693892028</v>
      </c>
      <c r="HH75" s="37">
        <f t="shared" si="2156"/>
        <v>19772793.693892028</v>
      </c>
      <c r="HI75" s="37">
        <f t="shared" si="2156"/>
        <v>19772793.693892028</v>
      </c>
      <c r="HJ75" s="37">
        <f t="shared" ref="HJ75:HL75" si="2157">HI75+HJ74</f>
        <v>19772793.693892028</v>
      </c>
      <c r="HK75" s="37">
        <f t="shared" si="2157"/>
        <v>19772793.693892028</v>
      </c>
      <c r="HL75" s="37">
        <f t="shared" si="2157"/>
        <v>19772793.693892028</v>
      </c>
      <c r="HM75" s="37">
        <f t="shared" ref="HM75:HO75" si="2158">HL75+HM74</f>
        <v>19772793.693892028</v>
      </c>
      <c r="HN75" s="37">
        <f t="shared" si="2158"/>
        <v>19772793.693892028</v>
      </c>
      <c r="HO75" s="37">
        <f t="shared" si="2158"/>
        <v>19772793.693892028</v>
      </c>
      <c r="HP75" s="37">
        <f t="shared" ref="HP75:HR75" si="2159">HO75+HP74</f>
        <v>19772793.693892028</v>
      </c>
      <c r="HQ75" s="37">
        <f t="shared" si="2159"/>
        <v>19772793.693892028</v>
      </c>
      <c r="HR75" s="37">
        <f t="shared" si="2159"/>
        <v>19772793.693892028</v>
      </c>
      <c r="HS75" s="37">
        <f t="shared" ref="HS75:HU75" si="2160">HR75+HS74</f>
        <v>19772793.693892028</v>
      </c>
      <c r="HT75" s="37">
        <f t="shared" si="2160"/>
        <v>19772793.693892028</v>
      </c>
      <c r="HU75" s="37">
        <f t="shared" si="2160"/>
        <v>19772793.693892028</v>
      </c>
      <c r="HV75" s="37">
        <f t="shared" ref="HV75:HX75" si="2161">HU75+HV74</f>
        <v>19772793.693892028</v>
      </c>
      <c r="HW75" s="37">
        <f t="shared" si="2161"/>
        <v>19772793.693892028</v>
      </c>
      <c r="HX75" s="37">
        <f t="shared" si="2161"/>
        <v>19772793.693892028</v>
      </c>
      <c r="HY75" s="37">
        <f t="shared" ref="HY75:IA75" si="2162">HX75+HY74</f>
        <v>19772793.693892028</v>
      </c>
      <c r="HZ75" s="37">
        <f t="shared" si="2162"/>
        <v>19772793.693892028</v>
      </c>
      <c r="IA75" s="37">
        <f t="shared" si="2162"/>
        <v>19772793.693892028</v>
      </c>
      <c r="IB75" s="37">
        <f t="shared" ref="IB75:ID75" si="2163">IA75+IB74</f>
        <v>19772793.693892028</v>
      </c>
      <c r="IC75" s="37">
        <f t="shared" si="2163"/>
        <v>19772793.693892028</v>
      </c>
      <c r="ID75" s="37">
        <f t="shared" si="2163"/>
        <v>19772793.693892028</v>
      </c>
      <c r="IE75" s="37">
        <f t="shared" ref="IE75:IG75" si="2164">ID75+IE74</f>
        <v>19772793.693892028</v>
      </c>
      <c r="IF75" s="37">
        <f t="shared" si="2164"/>
        <v>19772793.693892028</v>
      </c>
      <c r="IG75" s="37">
        <f t="shared" si="2164"/>
        <v>19772793.693892028</v>
      </c>
      <c r="IH75" s="37">
        <f t="shared" ref="IH75:IJ75" si="2165">IG75+IH74</f>
        <v>19772793.693892028</v>
      </c>
      <c r="II75" s="37">
        <f t="shared" si="2165"/>
        <v>19772793.693892028</v>
      </c>
      <c r="IJ75" s="37">
        <f t="shared" si="2165"/>
        <v>19772793.693892028</v>
      </c>
      <c r="IK75" s="37">
        <f t="shared" ref="IK75:IM75" si="2166">IJ75+IK74</f>
        <v>19772793.693892028</v>
      </c>
      <c r="IL75" s="37">
        <f t="shared" si="2166"/>
        <v>19772793.693892028</v>
      </c>
      <c r="IM75" s="37">
        <f t="shared" si="2166"/>
        <v>19772793.693892028</v>
      </c>
      <c r="IN75" s="37">
        <f t="shared" ref="IN75:IP75" si="2167">IM75+IN74</f>
        <v>19772793.693892028</v>
      </c>
      <c r="IO75" s="37">
        <f t="shared" si="2167"/>
        <v>19772793.693892028</v>
      </c>
      <c r="IP75" s="37">
        <f t="shared" si="2167"/>
        <v>19772793.693892028</v>
      </c>
      <c r="IQ75" s="37">
        <f t="shared" ref="IQ75:IS75" si="2168">IP75+IQ74</f>
        <v>19772793.693892028</v>
      </c>
      <c r="IR75" s="37">
        <f t="shared" si="2168"/>
        <v>19772793.693892028</v>
      </c>
      <c r="IS75" s="37">
        <f t="shared" si="2168"/>
        <v>19772793.693892028</v>
      </c>
      <c r="IT75" s="37">
        <f t="shared" ref="IT75:IV75" si="2169">IS75+IT74</f>
        <v>19772793.693892028</v>
      </c>
      <c r="IU75" s="37">
        <f t="shared" si="2169"/>
        <v>19772793.693892028</v>
      </c>
      <c r="IV75" s="37">
        <f t="shared" si="2169"/>
        <v>19772793.693892028</v>
      </c>
      <c r="IW75" s="37">
        <f t="shared" ref="IW75:IY75" si="2170">IV75+IW74</f>
        <v>19772793.693892028</v>
      </c>
      <c r="IX75" s="37">
        <f t="shared" si="2170"/>
        <v>19772793.693892028</v>
      </c>
      <c r="IY75" s="37">
        <f t="shared" si="2170"/>
        <v>19772793.693892028</v>
      </c>
      <c r="IZ75" s="37">
        <f t="shared" ref="IZ75:JB75" si="2171">IY75+IZ74</f>
        <v>19772793.693892028</v>
      </c>
      <c r="JA75" s="37">
        <f t="shared" si="2171"/>
        <v>19772793.693892028</v>
      </c>
      <c r="JB75" s="37">
        <f t="shared" si="2171"/>
        <v>19772793.693892028</v>
      </c>
      <c r="JC75" s="37">
        <f t="shared" ref="JC75:JE75" si="2172">JB75+JC74</f>
        <v>19772793.693892028</v>
      </c>
      <c r="JD75" s="37">
        <f t="shared" si="2172"/>
        <v>19772793.693892028</v>
      </c>
      <c r="JE75" s="37">
        <f t="shared" si="2172"/>
        <v>19772793.693892028</v>
      </c>
      <c r="JF75" s="37">
        <f t="shared" ref="JF75:JH75" si="2173">JE75+JF74</f>
        <v>19772793.693892028</v>
      </c>
      <c r="JG75" s="37">
        <f t="shared" si="2173"/>
        <v>19772793.693892028</v>
      </c>
      <c r="JH75" s="37">
        <f t="shared" si="2173"/>
        <v>19772793.693892028</v>
      </c>
      <c r="JI75" s="37">
        <f t="shared" ref="JI75:JK75" si="2174">JH75+JI74</f>
        <v>19772793.693892028</v>
      </c>
      <c r="JJ75" s="37">
        <f t="shared" si="2174"/>
        <v>19772793.693892028</v>
      </c>
      <c r="JK75" s="37">
        <f t="shared" si="2174"/>
        <v>19772793.693892028</v>
      </c>
      <c r="JL75" s="37">
        <f t="shared" ref="JL75:JN75" si="2175">JK75+JL74</f>
        <v>19772793.693892028</v>
      </c>
      <c r="JM75" s="37">
        <f t="shared" si="2175"/>
        <v>19772793.693892028</v>
      </c>
      <c r="JN75" s="37">
        <f t="shared" si="2175"/>
        <v>19772793.693892028</v>
      </c>
      <c r="JO75" s="37">
        <f t="shared" ref="JO75:JQ75" si="2176">JN75+JO74</f>
        <v>19772793.693892028</v>
      </c>
      <c r="JP75" s="37">
        <f t="shared" si="2176"/>
        <v>19772793.693892028</v>
      </c>
      <c r="JQ75" s="37">
        <f t="shared" si="2176"/>
        <v>19772793.693892028</v>
      </c>
      <c r="JR75" s="37">
        <f t="shared" ref="JR75:JT75" si="2177">JQ75+JR74</f>
        <v>19772793.693892028</v>
      </c>
      <c r="JS75" s="37">
        <f t="shared" si="2177"/>
        <v>19772793.693892028</v>
      </c>
      <c r="JT75" s="37">
        <f t="shared" si="2177"/>
        <v>19772793.693892028</v>
      </c>
      <c r="JU75" s="37">
        <f t="shared" ref="JU75:JW75" si="2178">JT75+JU74</f>
        <v>19772793.693892028</v>
      </c>
      <c r="JV75" s="37">
        <f t="shared" si="2178"/>
        <v>19772793.693892028</v>
      </c>
      <c r="JW75" s="37">
        <f t="shared" si="2178"/>
        <v>19772793.693892028</v>
      </c>
      <c r="JX75" s="37">
        <f t="shared" ref="JX75:JZ75" si="2179">JW75+JX74</f>
        <v>19772793.693892028</v>
      </c>
      <c r="JY75" s="37">
        <f t="shared" si="2179"/>
        <v>19772793.693892028</v>
      </c>
      <c r="JZ75" s="37">
        <f t="shared" si="2179"/>
        <v>19772793.693892028</v>
      </c>
      <c r="KA75" s="37">
        <f t="shared" ref="KA75:KC75" si="2180">JZ75+KA74</f>
        <v>19772793.693892028</v>
      </c>
      <c r="KB75" s="37">
        <f t="shared" si="2180"/>
        <v>19772793.693892028</v>
      </c>
      <c r="KC75" s="37">
        <f t="shared" si="2180"/>
        <v>19772793.693892028</v>
      </c>
      <c r="KD75" s="37">
        <f t="shared" ref="KD75:KF75" si="2181">KC75+KD74</f>
        <v>19772793.693892028</v>
      </c>
      <c r="KE75" s="37">
        <f t="shared" si="2181"/>
        <v>19772793.693892028</v>
      </c>
      <c r="KF75" s="37">
        <f t="shared" si="2181"/>
        <v>19772793.693892028</v>
      </c>
      <c r="KG75" s="38">
        <f t="shared" ref="KG75" si="2182">KF75+KG74</f>
        <v>19772793.693892028</v>
      </c>
    </row>
    <row r="76" spans="1:293" s="50" customFormat="1" ht="16" outlineLevel="1" thickBot="1">
      <c r="B76" s="479" t="s">
        <v>718</v>
      </c>
      <c r="C76" s="480"/>
      <c r="D76" s="65">
        <f t="shared" si="1878"/>
        <v>0.86470871478963263</v>
      </c>
      <c r="E76" s="113">
        <f t="shared" ref="E76:J76" si="2183">E75/E71</f>
        <v>1</v>
      </c>
      <c r="F76" s="114">
        <f t="shared" si="2183"/>
        <v>0.57026253120932635</v>
      </c>
      <c r="G76" s="114">
        <f t="shared" si="2183"/>
        <v>0.38861465547996527</v>
      </c>
      <c r="H76" s="114">
        <f t="shared" si="2183"/>
        <v>0.29854838245514514</v>
      </c>
      <c r="I76" s="114">
        <f t="shared" si="2183"/>
        <v>0.19586726119814843</v>
      </c>
      <c r="J76" s="114">
        <f t="shared" si="2183"/>
        <v>0.14061343902119422</v>
      </c>
      <c r="K76" s="114">
        <f>K75/K71</f>
        <v>9.8941620080602546E-2</v>
      </c>
      <c r="L76" s="114">
        <f t="shared" ref="L76:BW76" si="2184">L75/L71</f>
        <v>6.8089114177072627E-2</v>
      </c>
      <c r="M76" s="114">
        <f t="shared" si="2184"/>
        <v>4.5567744078273263E-2</v>
      </c>
      <c r="N76" s="114">
        <f t="shared" si="2184"/>
        <v>2.3937811015989692E-2</v>
      </c>
      <c r="O76" s="114">
        <f t="shared" si="2184"/>
        <v>-5.1145063528369485E-3</v>
      </c>
      <c r="P76" s="114">
        <f t="shared" si="2184"/>
        <v>0.8812884708700659</v>
      </c>
      <c r="Q76" s="114">
        <f t="shared" si="2184"/>
        <v>0.87118078138142285</v>
      </c>
      <c r="R76" s="114">
        <f t="shared" si="2184"/>
        <v>0.86324892313450963</v>
      </c>
      <c r="S76" s="114">
        <f t="shared" si="2184"/>
        <v>0.85540285870402721</v>
      </c>
      <c r="T76" s="114">
        <f t="shared" si="2184"/>
        <v>0.8484464900771016</v>
      </c>
      <c r="U76" s="114">
        <f t="shared" si="2184"/>
        <v>0.84134011962894317</v>
      </c>
      <c r="V76" s="114">
        <f t="shared" si="2184"/>
        <v>0.8353691194911057</v>
      </c>
      <c r="W76" s="114">
        <f t="shared" si="2184"/>
        <v>0.83157410276698474</v>
      </c>
      <c r="X76" s="114">
        <f t="shared" si="2184"/>
        <v>0.82960619053515183</v>
      </c>
      <c r="Y76" s="114">
        <f t="shared" si="2184"/>
        <v>0.82798716366486913</v>
      </c>
      <c r="Z76" s="114">
        <f t="shared" si="2184"/>
        <v>0.8253104224855754</v>
      </c>
      <c r="AA76" s="114">
        <f t="shared" si="2184"/>
        <v>0.82156347426437637</v>
      </c>
      <c r="AB76" s="114">
        <f t="shared" si="2184"/>
        <v>0.81766492039772765</v>
      </c>
      <c r="AC76" s="114">
        <f t="shared" si="2184"/>
        <v>0.81308138112748085</v>
      </c>
      <c r="AD76" s="114">
        <f t="shared" si="2184"/>
        <v>0.80661887026832335</v>
      </c>
      <c r="AE76" s="114">
        <f t="shared" si="2184"/>
        <v>0.79899182628379717</v>
      </c>
      <c r="AF76" s="114">
        <f t="shared" si="2184"/>
        <v>0.79251264465978077</v>
      </c>
      <c r="AG76" s="114">
        <f t="shared" si="2184"/>
        <v>0.78704976786700709</v>
      </c>
      <c r="AH76" s="114">
        <f t="shared" si="2184"/>
        <v>0.78123813373370032</v>
      </c>
      <c r="AI76" s="114">
        <f t="shared" si="2184"/>
        <v>0.87148366891579332</v>
      </c>
      <c r="AJ76" s="114">
        <f t="shared" si="2184"/>
        <v>0.86795689695613953</v>
      </c>
      <c r="AK76" s="114">
        <f t="shared" si="2184"/>
        <v>0.86373220596982969</v>
      </c>
      <c r="AL76" s="114">
        <f t="shared" si="2184"/>
        <v>0.86069778981143008</v>
      </c>
      <c r="AM76" s="114">
        <f t="shared" si="2184"/>
        <v>0.85649196019784968</v>
      </c>
      <c r="AN76" s="114">
        <f t="shared" si="2184"/>
        <v>0.85313456487701389</v>
      </c>
      <c r="AO76" s="114">
        <f t="shared" si="2184"/>
        <v>0.84911893782201908</v>
      </c>
      <c r="AP76" s="114">
        <f t="shared" si="2184"/>
        <v>0.84571207725543918</v>
      </c>
      <c r="AQ76" s="114">
        <f t="shared" si="2184"/>
        <v>0.84207683571569436</v>
      </c>
      <c r="AR76" s="114">
        <f t="shared" si="2184"/>
        <v>0.83893901317773201</v>
      </c>
      <c r="AS76" s="114">
        <f t="shared" si="2184"/>
        <v>0.83575604670511028</v>
      </c>
      <c r="AT76" s="114">
        <f t="shared" si="2184"/>
        <v>0.83274859265639711</v>
      </c>
      <c r="AU76" s="114">
        <f t="shared" si="2184"/>
        <v>0.87847145185072728</v>
      </c>
      <c r="AV76" s="114">
        <f t="shared" si="2184"/>
        <v>0.87577317464273674</v>
      </c>
      <c r="AW76" s="115">
        <f t="shared" si="2184"/>
        <v>0.87343758395335325</v>
      </c>
      <c r="AX76" s="114">
        <f t="shared" si="2184"/>
        <v>0.87076409785078446</v>
      </c>
      <c r="AY76" s="114">
        <f t="shared" si="2184"/>
        <v>0.86793021910085499</v>
      </c>
      <c r="AZ76" s="114">
        <f t="shared" si="2184"/>
        <v>0.86529754023213878</v>
      </c>
      <c r="BA76" s="115">
        <f t="shared" si="2184"/>
        <v>0.8620462479136628</v>
      </c>
      <c r="BB76" s="114">
        <f t="shared" si="2184"/>
        <v>0.85964555682560961</v>
      </c>
      <c r="BC76" s="115">
        <f t="shared" si="2184"/>
        <v>0.85708903944833104</v>
      </c>
      <c r="BD76" s="115">
        <f t="shared" si="2184"/>
        <v>0.85455139375452205</v>
      </c>
      <c r="BE76" s="115">
        <f t="shared" si="2184"/>
        <v>0.85240133832251719</v>
      </c>
      <c r="BF76" s="115">
        <f t="shared" si="2184"/>
        <v>0.85040167598716476</v>
      </c>
      <c r="BG76" s="115">
        <f t="shared" si="2184"/>
        <v>0.8807599754603207</v>
      </c>
      <c r="BH76" s="115">
        <f t="shared" si="2184"/>
        <v>0.8787908378673327</v>
      </c>
      <c r="BI76" s="115">
        <f t="shared" si="2184"/>
        <v>0.87678370115731319</v>
      </c>
      <c r="BJ76" s="115">
        <f t="shared" si="2184"/>
        <v>0.87479000692844022</v>
      </c>
      <c r="BK76" s="115">
        <f t="shared" si="2184"/>
        <v>0.87268226964024076</v>
      </c>
      <c r="BL76" s="115">
        <f t="shared" si="2184"/>
        <v>0.87068153433773687</v>
      </c>
      <c r="BM76" s="115">
        <f t="shared" si="2184"/>
        <v>0.86837155184606918</v>
      </c>
      <c r="BN76" s="115">
        <f t="shared" si="2184"/>
        <v>0.86654288102179455</v>
      </c>
      <c r="BO76" s="115">
        <f t="shared" si="2184"/>
        <v>0.86470871478963263</v>
      </c>
      <c r="BP76" s="208">
        <f t="shared" si="2184"/>
        <v>0.86301371689398088</v>
      </c>
      <c r="BQ76" s="114">
        <f t="shared" si="2184"/>
        <v>0.86341477208460615</v>
      </c>
      <c r="BR76" s="114">
        <f t="shared" si="2184"/>
        <v>0.86381348578921213</v>
      </c>
      <c r="BS76" s="114">
        <f t="shared" si="2184"/>
        <v>0.87967926359852699</v>
      </c>
      <c r="BT76" s="114">
        <f t="shared" si="2184"/>
        <v>0.87998878141625214</v>
      </c>
      <c r="BU76" s="208">
        <f t="shared" si="2184"/>
        <v>0.88029671088816619</v>
      </c>
      <c r="BV76" s="114">
        <f t="shared" si="2184"/>
        <v>0.88061710246896918</v>
      </c>
      <c r="BW76" s="114">
        <f t="shared" si="2184"/>
        <v>0.88093578354123836</v>
      </c>
      <c r="BX76" s="114">
        <f t="shared" ref="BX76:EI76" si="2185">BX75/BX71</f>
        <v>0.88125276776661521</v>
      </c>
      <c r="BY76" s="114">
        <f t="shared" si="2185"/>
        <v>0.88156806866164261</v>
      </c>
      <c r="BZ76" s="114">
        <f t="shared" si="2185"/>
        <v>0.88188169959968532</v>
      </c>
      <c r="CA76" s="114">
        <f t="shared" si="2185"/>
        <v>0.88219367381282121</v>
      </c>
      <c r="CB76" s="114">
        <f t="shared" si="2185"/>
        <v>0.88250400439370214</v>
      </c>
      <c r="CC76" s="114">
        <f t="shared" si="2185"/>
        <v>0.88281270429738534</v>
      </c>
      <c r="CD76" s="114">
        <f t="shared" si="2185"/>
        <v>0.88311978634313648</v>
      </c>
      <c r="CE76" s="114">
        <f t="shared" si="2185"/>
        <v>0.89501313797465054</v>
      </c>
      <c r="CF76" s="114">
        <f t="shared" si="2185"/>
        <v>0.89525967478298774</v>
      </c>
      <c r="CG76" s="114">
        <f t="shared" si="2185"/>
        <v>0.89550505643719069</v>
      </c>
      <c r="CH76" s="114">
        <f t="shared" si="2185"/>
        <v>0.89574916788752046</v>
      </c>
      <c r="CI76" s="114">
        <f t="shared" si="2185"/>
        <v>0.89599214145475248</v>
      </c>
      <c r="CJ76" s="114">
        <f t="shared" si="2185"/>
        <v>0.89623398507645358</v>
      </c>
      <c r="CK76" s="114">
        <f t="shared" si="2185"/>
        <v>0.89647470661653439</v>
      </c>
      <c r="CL76" s="114">
        <f t="shared" si="2185"/>
        <v>0.89671431386610234</v>
      </c>
      <c r="CM76" s="114">
        <f t="shared" si="2185"/>
        <v>0.89695281454430176</v>
      </c>
      <c r="CN76" s="114">
        <f t="shared" si="2185"/>
        <v>0.89719021629914331</v>
      </c>
      <c r="CO76" s="114">
        <f t="shared" si="2185"/>
        <v>0.8974265267083209</v>
      </c>
      <c r="CP76" s="114">
        <f t="shared" si="2185"/>
        <v>0.8974265267083209</v>
      </c>
      <c r="CQ76" s="114">
        <f t="shared" si="2185"/>
        <v>0.90650642954358429</v>
      </c>
      <c r="CR76" s="114">
        <f t="shared" si="2185"/>
        <v>0.90650642954358429</v>
      </c>
      <c r="CS76" s="114">
        <f t="shared" si="2185"/>
        <v>0.90650642954358429</v>
      </c>
      <c r="CT76" s="114">
        <f t="shared" si="2185"/>
        <v>0.90650642954358429</v>
      </c>
      <c r="CU76" s="114">
        <f t="shared" si="2185"/>
        <v>0.90650642954358429</v>
      </c>
      <c r="CV76" s="114">
        <f t="shared" si="2185"/>
        <v>0.90650642954358429</v>
      </c>
      <c r="CW76" s="114">
        <f t="shared" si="2185"/>
        <v>0.90650642954358429</v>
      </c>
      <c r="CX76" s="114">
        <f t="shared" si="2185"/>
        <v>0.90650642954358429</v>
      </c>
      <c r="CY76" s="114">
        <f t="shared" si="2185"/>
        <v>0.90650642954358429</v>
      </c>
      <c r="CZ76" s="114">
        <f t="shared" si="2185"/>
        <v>0.90650642954358429</v>
      </c>
      <c r="DA76" s="114">
        <f t="shared" si="2185"/>
        <v>0.90650642954358429</v>
      </c>
      <c r="DB76" s="114">
        <f t="shared" si="2185"/>
        <v>0.90650642954358429</v>
      </c>
      <c r="DC76" s="114">
        <f t="shared" si="2185"/>
        <v>0.9141095362736571</v>
      </c>
      <c r="DD76" s="114">
        <f t="shared" si="2185"/>
        <v>0.9141095362736571</v>
      </c>
      <c r="DE76" s="114">
        <f t="shared" si="2185"/>
        <v>0.9141095362736571</v>
      </c>
      <c r="DF76" s="114">
        <f t="shared" si="2185"/>
        <v>0.9141095362736571</v>
      </c>
      <c r="DG76" s="114">
        <f t="shared" si="2185"/>
        <v>0.9141095362736571</v>
      </c>
      <c r="DH76" s="114">
        <f t="shared" si="2185"/>
        <v>0.9141095362736571</v>
      </c>
      <c r="DI76" s="114">
        <f t="shared" si="2185"/>
        <v>0.9141095362736571</v>
      </c>
      <c r="DJ76" s="114">
        <f t="shared" si="2185"/>
        <v>0.9141095362736571</v>
      </c>
      <c r="DK76" s="114">
        <f t="shared" si="2185"/>
        <v>0.9141095362736571</v>
      </c>
      <c r="DL76" s="114">
        <f t="shared" si="2185"/>
        <v>0.9141095362736571</v>
      </c>
      <c r="DM76" s="114">
        <f t="shared" si="2185"/>
        <v>0.9141095362736571</v>
      </c>
      <c r="DN76" s="114">
        <f t="shared" si="2185"/>
        <v>0.9141095362736571</v>
      </c>
      <c r="DO76" s="114">
        <f t="shared" si="2185"/>
        <v>0.92056903999801998</v>
      </c>
      <c r="DP76" s="114">
        <f t="shared" si="2185"/>
        <v>0.92056903999801998</v>
      </c>
      <c r="DQ76" s="114">
        <f t="shared" si="2185"/>
        <v>0.92056903999801998</v>
      </c>
      <c r="DR76" s="114">
        <f t="shared" si="2185"/>
        <v>0.92056903999801998</v>
      </c>
      <c r="DS76" s="114">
        <f t="shared" si="2185"/>
        <v>0.92056903999801998</v>
      </c>
      <c r="DT76" s="114">
        <f t="shared" si="2185"/>
        <v>0.92056903999801998</v>
      </c>
      <c r="DU76" s="114">
        <f t="shared" si="2185"/>
        <v>0.92056903999801998</v>
      </c>
      <c r="DV76" s="114">
        <f t="shared" si="2185"/>
        <v>0.92056903999801998</v>
      </c>
      <c r="DW76" s="114">
        <f t="shared" si="2185"/>
        <v>0.92056903999801998</v>
      </c>
      <c r="DX76" s="114">
        <f t="shared" si="2185"/>
        <v>0.92056903999801998</v>
      </c>
      <c r="DY76" s="114">
        <f t="shared" si="2185"/>
        <v>0.92056903999801998</v>
      </c>
      <c r="DZ76" s="114">
        <f t="shared" si="2185"/>
        <v>0.92056903999801998</v>
      </c>
      <c r="EA76" s="114">
        <f t="shared" si="2185"/>
        <v>0.92612491182045864</v>
      </c>
      <c r="EB76" s="114">
        <f t="shared" si="2185"/>
        <v>0.92612491182045864</v>
      </c>
      <c r="EC76" s="114">
        <f t="shared" si="2185"/>
        <v>0.92612491182045864</v>
      </c>
      <c r="ED76" s="114">
        <f t="shared" si="2185"/>
        <v>0.92612491182045864</v>
      </c>
      <c r="EE76" s="114">
        <f t="shared" si="2185"/>
        <v>0.92612491182045864</v>
      </c>
      <c r="EF76" s="114">
        <f t="shared" si="2185"/>
        <v>0.92612491182045864</v>
      </c>
      <c r="EG76" s="114">
        <f t="shared" si="2185"/>
        <v>0.92612491182045864</v>
      </c>
      <c r="EH76" s="114">
        <f t="shared" si="2185"/>
        <v>0.92612491182045864</v>
      </c>
      <c r="EI76" s="114">
        <f t="shared" si="2185"/>
        <v>0.92612491182045864</v>
      </c>
      <c r="EJ76" s="114">
        <f t="shared" ref="EJ76:GU76" si="2186">EJ75/EJ71</f>
        <v>0.92612491182045864</v>
      </c>
      <c r="EK76" s="114">
        <f t="shared" si="2186"/>
        <v>0.92612491182045864</v>
      </c>
      <c r="EL76" s="114">
        <f t="shared" si="2186"/>
        <v>0.92612491182045864</v>
      </c>
      <c r="EM76" s="114">
        <f t="shared" si="2186"/>
        <v>0.93095437200841868</v>
      </c>
      <c r="EN76" s="114">
        <f t="shared" si="2186"/>
        <v>0.93095437200841868</v>
      </c>
      <c r="EO76" s="114">
        <f t="shared" si="2186"/>
        <v>0.93095437200841868</v>
      </c>
      <c r="EP76" s="114">
        <f t="shared" si="2186"/>
        <v>0.93095437200841868</v>
      </c>
      <c r="EQ76" s="114">
        <f t="shared" si="2186"/>
        <v>0.93095437200841868</v>
      </c>
      <c r="ER76" s="114">
        <f t="shared" si="2186"/>
        <v>0.93095437200841868</v>
      </c>
      <c r="ES76" s="114">
        <f t="shared" si="2186"/>
        <v>0.93095437200841868</v>
      </c>
      <c r="ET76" s="114">
        <f t="shared" si="2186"/>
        <v>0.93095437200841868</v>
      </c>
      <c r="EU76" s="114">
        <f t="shared" si="2186"/>
        <v>0.93095437200841868</v>
      </c>
      <c r="EV76" s="114">
        <f t="shared" si="2186"/>
        <v>0.93095437200841868</v>
      </c>
      <c r="EW76" s="114">
        <f t="shared" si="2186"/>
        <v>0.93095437200841868</v>
      </c>
      <c r="EX76" s="114">
        <f t="shared" si="2186"/>
        <v>0.93095437200841868</v>
      </c>
      <c r="EY76" s="114">
        <f t="shared" si="2186"/>
        <v>0.93519114254397939</v>
      </c>
      <c r="EZ76" s="114">
        <f t="shared" si="2186"/>
        <v>0.93519114254397939</v>
      </c>
      <c r="FA76" s="114">
        <f t="shared" si="2186"/>
        <v>0.94526675022688056</v>
      </c>
      <c r="FB76" s="114">
        <f t="shared" si="2186"/>
        <v>0.94526675022688056</v>
      </c>
      <c r="FC76" s="114">
        <f t="shared" si="2186"/>
        <v>0.94526675022688056</v>
      </c>
      <c r="FD76" s="114">
        <f t="shared" si="2186"/>
        <v>0.94526675022688056</v>
      </c>
      <c r="FE76" s="114">
        <f t="shared" si="2186"/>
        <v>0.94526675022688056</v>
      </c>
      <c r="FF76" s="114">
        <f t="shared" si="2186"/>
        <v>0.94526675022688056</v>
      </c>
      <c r="FG76" s="114">
        <f t="shared" si="2186"/>
        <v>0.94526675022688056</v>
      </c>
      <c r="FH76" s="114">
        <f t="shared" si="2186"/>
        <v>0.94526675022688056</v>
      </c>
      <c r="FI76" s="114">
        <f t="shared" si="2186"/>
        <v>0.94526675022688056</v>
      </c>
      <c r="FJ76" s="114">
        <f t="shared" si="2186"/>
        <v>0.94526675022688056</v>
      </c>
      <c r="FK76" s="114">
        <f t="shared" si="2186"/>
        <v>0.94526675022688056</v>
      </c>
      <c r="FL76" s="114">
        <f t="shared" si="2186"/>
        <v>0.94526675022688056</v>
      </c>
      <c r="FM76" s="114">
        <f t="shared" si="2186"/>
        <v>0.94526675022688056</v>
      </c>
      <c r="FN76" s="114">
        <f t="shared" si="2186"/>
        <v>0.94526675022688056</v>
      </c>
      <c r="FO76" s="114">
        <f t="shared" si="2186"/>
        <v>0.94526675022688056</v>
      </c>
      <c r="FP76" s="114">
        <f t="shared" si="2186"/>
        <v>0.94526675022688056</v>
      </c>
      <c r="FQ76" s="114">
        <f t="shared" si="2186"/>
        <v>0.94526675022688056</v>
      </c>
      <c r="FR76" s="114">
        <f t="shared" si="2186"/>
        <v>0.94526675022688056</v>
      </c>
      <c r="FS76" s="114">
        <f t="shared" si="2186"/>
        <v>0.94526675022688056</v>
      </c>
      <c r="FT76" s="114">
        <f t="shared" si="2186"/>
        <v>0.94526675022688056</v>
      </c>
      <c r="FU76" s="114">
        <f t="shared" si="2186"/>
        <v>0.94526675022688056</v>
      </c>
      <c r="FV76" s="114">
        <f t="shared" si="2186"/>
        <v>0.94526675022688056</v>
      </c>
      <c r="FW76" s="114">
        <f t="shared" si="2186"/>
        <v>0.94526675022688056</v>
      </c>
      <c r="FX76" s="114">
        <f t="shared" si="2186"/>
        <v>0.94526675022688056</v>
      </c>
      <c r="FY76" s="114">
        <f t="shared" si="2186"/>
        <v>0.94526675022688056</v>
      </c>
      <c r="FZ76" s="114">
        <f t="shared" si="2186"/>
        <v>0.94526675022688056</v>
      </c>
      <c r="GA76" s="114">
        <f t="shared" si="2186"/>
        <v>0.94526675022688056</v>
      </c>
      <c r="GB76" s="114">
        <f t="shared" si="2186"/>
        <v>0.94526675022688056</v>
      </c>
      <c r="GC76" s="114">
        <f t="shared" si="2186"/>
        <v>0.94526675022688056</v>
      </c>
      <c r="GD76" s="114">
        <f t="shared" si="2186"/>
        <v>0.94526675022688056</v>
      </c>
      <c r="GE76" s="114">
        <f t="shared" si="2186"/>
        <v>0.94526675022688056</v>
      </c>
      <c r="GF76" s="114">
        <f t="shared" si="2186"/>
        <v>0.94526675022688056</v>
      </c>
      <c r="GG76" s="114">
        <f t="shared" si="2186"/>
        <v>0.94526675022688056</v>
      </c>
      <c r="GH76" s="114">
        <f t="shared" si="2186"/>
        <v>0.94526675022688056</v>
      </c>
      <c r="GI76" s="114">
        <f t="shared" si="2186"/>
        <v>0.94526675022688056</v>
      </c>
      <c r="GJ76" s="114">
        <f t="shared" si="2186"/>
        <v>0.94526675022688056</v>
      </c>
      <c r="GK76" s="114">
        <f t="shared" si="2186"/>
        <v>0.94526675022688056</v>
      </c>
      <c r="GL76" s="114">
        <f t="shared" si="2186"/>
        <v>0.94526675022688056</v>
      </c>
      <c r="GM76" s="114">
        <f t="shared" si="2186"/>
        <v>0.94526675022688056</v>
      </c>
      <c r="GN76" s="114">
        <f t="shared" si="2186"/>
        <v>0.94526675022688056</v>
      </c>
      <c r="GO76" s="114">
        <f t="shared" si="2186"/>
        <v>0.94526675022688056</v>
      </c>
      <c r="GP76" s="114">
        <f t="shared" si="2186"/>
        <v>0.94526675022688056</v>
      </c>
      <c r="GQ76" s="114">
        <f t="shared" si="2186"/>
        <v>0.94526675022688056</v>
      </c>
      <c r="GR76" s="114">
        <f t="shared" si="2186"/>
        <v>0.94526675022688056</v>
      </c>
      <c r="GS76" s="114">
        <f t="shared" si="2186"/>
        <v>0.94526675022688056</v>
      </c>
      <c r="GT76" s="114">
        <f t="shared" si="2186"/>
        <v>0.94526675022688056</v>
      </c>
      <c r="GU76" s="114">
        <f t="shared" si="2186"/>
        <v>0.94526675022688056</v>
      </c>
      <c r="GV76" s="114">
        <f t="shared" ref="GV76:JG76" si="2187">GV75/GV71</f>
        <v>0.94526675022688056</v>
      </c>
      <c r="GW76" s="114">
        <f t="shared" si="2187"/>
        <v>0.94526675022688056</v>
      </c>
      <c r="GX76" s="114">
        <f t="shared" si="2187"/>
        <v>0.94526675022688056</v>
      </c>
      <c r="GY76" s="114">
        <f t="shared" si="2187"/>
        <v>0.94526675022688056</v>
      </c>
      <c r="GZ76" s="114">
        <f t="shared" si="2187"/>
        <v>0.94526675022688056</v>
      </c>
      <c r="HA76" s="114">
        <f t="shared" si="2187"/>
        <v>0.94526675022688056</v>
      </c>
      <c r="HB76" s="114">
        <f t="shared" si="2187"/>
        <v>0.94526675022688056</v>
      </c>
      <c r="HC76" s="114">
        <f t="shared" si="2187"/>
        <v>0.94526675022688056</v>
      </c>
      <c r="HD76" s="114">
        <f t="shared" si="2187"/>
        <v>0.94526675022688056</v>
      </c>
      <c r="HE76" s="114">
        <f t="shared" si="2187"/>
        <v>0.94526675022688056</v>
      </c>
      <c r="HF76" s="114">
        <f t="shared" si="2187"/>
        <v>0.94526675022688056</v>
      </c>
      <c r="HG76" s="114">
        <f t="shared" si="2187"/>
        <v>0.94526675022688056</v>
      </c>
      <c r="HH76" s="114">
        <f t="shared" si="2187"/>
        <v>0.94526675022688056</v>
      </c>
      <c r="HI76" s="114">
        <f t="shared" si="2187"/>
        <v>0.94526675022688056</v>
      </c>
      <c r="HJ76" s="114">
        <f t="shared" si="2187"/>
        <v>0.94526675022688056</v>
      </c>
      <c r="HK76" s="114">
        <f t="shared" si="2187"/>
        <v>0.94526675022688056</v>
      </c>
      <c r="HL76" s="114">
        <f t="shared" si="2187"/>
        <v>0.94526675022688056</v>
      </c>
      <c r="HM76" s="114">
        <f t="shared" si="2187"/>
        <v>0.94526675022688056</v>
      </c>
      <c r="HN76" s="114">
        <f t="shared" si="2187"/>
        <v>0.94526675022688056</v>
      </c>
      <c r="HO76" s="114">
        <f t="shared" si="2187"/>
        <v>0.94526675022688056</v>
      </c>
      <c r="HP76" s="114">
        <f t="shared" si="2187"/>
        <v>0.94526675022688056</v>
      </c>
      <c r="HQ76" s="114">
        <f t="shared" si="2187"/>
        <v>0.94526675022688056</v>
      </c>
      <c r="HR76" s="114">
        <f t="shared" si="2187"/>
        <v>0.94526675022688056</v>
      </c>
      <c r="HS76" s="114">
        <f t="shared" si="2187"/>
        <v>0.94526675022688056</v>
      </c>
      <c r="HT76" s="114">
        <f t="shared" si="2187"/>
        <v>0.94526675022688056</v>
      </c>
      <c r="HU76" s="114">
        <f t="shared" si="2187"/>
        <v>0.94526675022688056</v>
      </c>
      <c r="HV76" s="114">
        <f t="shared" si="2187"/>
        <v>0.94526675022688056</v>
      </c>
      <c r="HW76" s="114">
        <f t="shared" si="2187"/>
        <v>0.94526675022688056</v>
      </c>
      <c r="HX76" s="114">
        <f t="shared" si="2187"/>
        <v>0.94526675022688056</v>
      </c>
      <c r="HY76" s="114">
        <f t="shared" si="2187"/>
        <v>0.94526675022688056</v>
      </c>
      <c r="HZ76" s="114">
        <f t="shared" si="2187"/>
        <v>0.94526675022688056</v>
      </c>
      <c r="IA76" s="114">
        <f t="shared" si="2187"/>
        <v>0.94526675022688056</v>
      </c>
      <c r="IB76" s="114">
        <f t="shared" si="2187"/>
        <v>0.94526675022688056</v>
      </c>
      <c r="IC76" s="114">
        <f t="shared" si="2187"/>
        <v>0.94526675022688056</v>
      </c>
      <c r="ID76" s="114">
        <f t="shared" si="2187"/>
        <v>0.94526675022688056</v>
      </c>
      <c r="IE76" s="114">
        <f t="shared" si="2187"/>
        <v>0.94526675022688056</v>
      </c>
      <c r="IF76" s="114">
        <f t="shared" si="2187"/>
        <v>0.94526675022688056</v>
      </c>
      <c r="IG76" s="114">
        <f t="shared" si="2187"/>
        <v>0.94526675022688056</v>
      </c>
      <c r="IH76" s="114">
        <f t="shared" si="2187"/>
        <v>0.94526675022688056</v>
      </c>
      <c r="II76" s="114">
        <f t="shared" si="2187"/>
        <v>0.94526675022688056</v>
      </c>
      <c r="IJ76" s="114">
        <f t="shared" si="2187"/>
        <v>0.94526675022688056</v>
      </c>
      <c r="IK76" s="114">
        <f t="shared" si="2187"/>
        <v>0.94526675022688056</v>
      </c>
      <c r="IL76" s="114">
        <f t="shared" si="2187"/>
        <v>0.94526675022688056</v>
      </c>
      <c r="IM76" s="114">
        <f t="shared" si="2187"/>
        <v>0.94526675022688056</v>
      </c>
      <c r="IN76" s="114">
        <f t="shared" si="2187"/>
        <v>0.94526675022688056</v>
      </c>
      <c r="IO76" s="114">
        <f t="shared" si="2187"/>
        <v>0.94526675022688056</v>
      </c>
      <c r="IP76" s="114">
        <f t="shared" si="2187"/>
        <v>0.94526675022688056</v>
      </c>
      <c r="IQ76" s="114">
        <f t="shared" si="2187"/>
        <v>0.94526675022688056</v>
      </c>
      <c r="IR76" s="114">
        <f t="shared" si="2187"/>
        <v>0.94526675022688056</v>
      </c>
      <c r="IS76" s="114">
        <f t="shared" si="2187"/>
        <v>0.94526675022688056</v>
      </c>
      <c r="IT76" s="114">
        <f t="shared" si="2187"/>
        <v>0.94526675022688056</v>
      </c>
      <c r="IU76" s="114">
        <f t="shared" si="2187"/>
        <v>0.94526675022688056</v>
      </c>
      <c r="IV76" s="114">
        <f t="shared" si="2187"/>
        <v>0.94526675022688056</v>
      </c>
      <c r="IW76" s="114">
        <f t="shared" si="2187"/>
        <v>0.94526675022688056</v>
      </c>
      <c r="IX76" s="114">
        <f t="shared" si="2187"/>
        <v>0.94526675022688056</v>
      </c>
      <c r="IY76" s="114">
        <f t="shared" si="2187"/>
        <v>0.94526675022688056</v>
      </c>
      <c r="IZ76" s="114">
        <f t="shared" si="2187"/>
        <v>0.94526675022688056</v>
      </c>
      <c r="JA76" s="114">
        <f t="shared" si="2187"/>
        <v>0.94526675022688056</v>
      </c>
      <c r="JB76" s="114">
        <f t="shared" si="2187"/>
        <v>0.94526675022688056</v>
      </c>
      <c r="JC76" s="114">
        <f t="shared" si="2187"/>
        <v>0.94526675022688056</v>
      </c>
      <c r="JD76" s="114">
        <f t="shared" si="2187"/>
        <v>0.94526675022688056</v>
      </c>
      <c r="JE76" s="114">
        <f t="shared" si="2187"/>
        <v>0.94526675022688056</v>
      </c>
      <c r="JF76" s="114">
        <f t="shared" si="2187"/>
        <v>0.94526675022688056</v>
      </c>
      <c r="JG76" s="114">
        <f t="shared" si="2187"/>
        <v>0.94526675022688056</v>
      </c>
      <c r="JH76" s="114">
        <f t="shared" ref="JH76:KG76" si="2188">JH75/JH71</f>
        <v>0.94526675022688056</v>
      </c>
      <c r="JI76" s="114">
        <f t="shared" si="2188"/>
        <v>0.94526675022688056</v>
      </c>
      <c r="JJ76" s="114">
        <f t="shared" si="2188"/>
        <v>0.94526675022688056</v>
      </c>
      <c r="JK76" s="114">
        <f t="shared" si="2188"/>
        <v>0.94526675022688056</v>
      </c>
      <c r="JL76" s="114">
        <f t="shared" si="2188"/>
        <v>0.94526675022688056</v>
      </c>
      <c r="JM76" s="114">
        <f t="shared" si="2188"/>
        <v>0.94526675022688056</v>
      </c>
      <c r="JN76" s="114">
        <f t="shared" si="2188"/>
        <v>0.94526675022688056</v>
      </c>
      <c r="JO76" s="114">
        <f t="shared" si="2188"/>
        <v>0.94526675022688056</v>
      </c>
      <c r="JP76" s="114">
        <f t="shared" si="2188"/>
        <v>0.94526675022688056</v>
      </c>
      <c r="JQ76" s="114">
        <f t="shared" si="2188"/>
        <v>0.94526675022688056</v>
      </c>
      <c r="JR76" s="114">
        <f t="shared" si="2188"/>
        <v>0.94526675022688056</v>
      </c>
      <c r="JS76" s="114">
        <f t="shared" si="2188"/>
        <v>0.94526675022688056</v>
      </c>
      <c r="JT76" s="114">
        <f t="shared" si="2188"/>
        <v>0.94526675022688056</v>
      </c>
      <c r="JU76" s="114">
        <f t="shared" si="2188"/>
        <v>0.94526675022688056</v>
      </c>
      <c r="JV76" s="114">
        <f t="shared" si="2188"/>
        <v>0.94526675022688056</v>
      </c>
      <c r="JW76" s="114">
        <f t="shared" si="2188"/>
        <v>0.94526675022688056</v>
      </c>
      <c r="JX76" s="114">
        <f t="shared" si="2188"/>
        <v>0.94526675022688056</v>
      </c>
      <c r="JY76" s="114">
        <f t="shared" si="2188"/>
        <v>0.94526675022688056</v>
      </c>
      <c r="JZ76" s="114">
        <f t="shared" si="2188"/>
        <v>0.94526675022688056</v>
      </c>
      <c r="KA76" s="114">
        <f t="shared" si="2188"/>
        <v>0.94526675022688056</v>
      </c>
      <c r="KB76" s="114">
        <f t="shared" si="2188"/>
        <v>0.94526675022688056</v>
      </c>
      <c r="KC76" s="114">
        <f t="shared" si="2188"/>
        <v>0.94526675022688056</v>
      </c>
      <c r="KD76" s="114">
        <f t="shared" si="2188"/>
        <v>0.94526675022688056</v>
      </c>
      <c r="KE76" s="114">
        <f t="shared" si="2188"/>
        <v>0.94526675022688056</v>
      </c>
      <c r="KF76" s="114">
        <f t="shared" si="2188"/>
        <v>0.94526675022688056</v>
      </c>
      <c r="KG76" s="116">
        <f t="shared" si="2188"/>
        <v>0.94526675022688056</v>
      </c>
    </row>
    <row r="77" spans="1:293">
      <c r="AW77"/>
    </row>
    <row r="78" spans="1:293" ht="16" thickBot="1">
      <c r="AW78"/>
    </row>
    <row r="79" spans="1:293" s="1" customFormat="1" ht="16" thickBot="1">
      <c r="A79" s="51"/>
      <c r="B79" s="479" t="s">
        <v>140</v>
      </c>
      <c r="C79" s="498"/>
      <c r="D79" s="417" t="s">
        <v>932</v>
      </c>
      <c r="E79" s="68">
        <f>E69</f>
        <v>44287</v>
      </c>
      <c r="F79" s="69">
        <f>F69</f>
        <v>44317</v>
      </c>
      <c r="G79" s="69">
        <f t="shared" ref="G79:BR79" si="2189">G69</f>
        <v>44348</v>
      </c>
      <c r="H79" s="69">
        <f t="shared" si="2189"/>
        <v>44378</v>
      </c>
      <c r="I79" s="69">
        <f t="shared" si="2189"/>
        <v>44409</v>
      </c>
      <c r="J79" s="69">
        <f t="shared" si="2189"/>
        <v>44440</v>
      </c>
      <c r="K79" s="69">
        <f t="shared" si="2189"/>
        <v>44470</v>
      </c>
      <c r="L79" s="69">
        <f t="shared" si="2189"/>
        <v>44501</v>
      </c>
      <c r="M79" s="69">
        <f t="shared" si="2189"/>
        <v>44531</v>
      </c>
      <c r="N79" s="69">
        <f t="shared" si="2189"/>
        <v>44562</v>
      </c>
      <c r="O79" s="69">
        <f t="shared" si="2189"/>
        <v>44593</v>
      </c>
      <c r="P79" s="69">
        <f t="shared" si="2189"/>
        <v>44621</v>
      </c>
      <c r="Q79" s="69">
        <f t="shared" si="2189"/>
        <v>44652</v>
      </c>
      <c r="R79" s="69">
        <f t="shared" si="2189"/>
        <v>44682</v>
      </c>
      <c r="S79" s="69">
        <f t="shared" si="2189"/>
        <v>44713</v>
      </c>
      <c r="T79" s="69">
        <f t="shared" si="2189"/>
        <v>44743</v>
      </c>
      <c r="U79" s="69">
        <f t="shared" si="2189"/>
        <v>44774</v>
      </c>
      <c r="V79" s="69">
        <f t="shared" si="2189"/>
        <v>44805</v>
      </c>
      <c r="W79" s="69">
        <f t="shared" si="2189"/>
        <v>44835</v>
      </c>
      <c r="X79" s="69">
        <f t="shared" si="2189"/>
        <v>44866</v>
      </c>
      <c r="Y79" s="69">
        <f t="shared" si="2189"/>
        <v>44896</v>
      </c>
      <c r="Z79" s="69">
        <f t="shared" si="2189"/>
        <v>44927</v>
      </c>
      <c r="AA79" s="69">
        <f t="shared" si="2189"/>
        <v>44958</v>
      </c>
      <c r="AB79" s="69">
        <f t="shared" si="2189"/>
        <v>44986</v>
      </c>
      <c r="AC79" s="69">
        <f t="shared" si="2189"/>
        <v>45017</v>
      </c>
      <c r="AD79" s="69">
        <f t="shared" si="2189"/>
        <v>45047</v>
      </c>
      <c r="AE79" s="69">
        <f t="shared" si="2189"/>
        <v>45078</v>
      </c>
      <c r="AF79" s="69">
        <f t="shared" si="2189"/>
        <v>45108</v>
      </c>
      <c r="AG79" s="69">
        <f t="shared" si="2189"/>
        <v>45139</v>
      </c>
      <c r="AH79" s="69">
        <f t="shared" si="2189"/>
        <v>45170</v>
      </c>
      <c r="AI79" s="69">
        <f t="shared" si="2189"/>
        <v>45200</v>
      </c>
      <c r="AJ79" s="69">
        <f t="shared" si="2189"/>
        <v>45231</v>
      </c>
      <c r="AK79" s="69">
        <f t="shared" si="2189"/>
        <v>45261</v>
      </c>
      <c r="AL79" s="69">
        <f t="shared" si="2189"/>
        <v>45292</v>
      </c>
      <c r="AM79" s="69">
        <f t="shared" si="2189"/>
        <v>45323</v>
      </c>
      <c r="AN79" s="69">
        <f t="shared" si="2189"/>
        <v>45352</v>
      </c>
      <c r="AO79" s="69">
        <f t="shared" si="2189"/>
        <v>45383</v>
      </c>
      <c r="AP79" s="69">
        <f t="shared" si="2189"/>
        <v>45413</v>
      </c>
      <c r="AQ79" s="69">
        <f t="shared" si="2189"/>
        <v>45444</v>
      </c>
      <c r="AR79" s="69">
        <f t="shared" si="2189"/>
        <v>45474</v>
      </c>
      <c r="AS79" s="69">
        <f t="shared" si="2189"/>
        <v>45505</v>
      </c>
      <c r="AT79" s="69">
        <f t="shared" si="2189"/>
        <v>45536</v>
      </c>
      <c r="AU79" s="69">
        <f t="shared" si="2189"/>
        <v>45566</v>
      </c>
      <c r="AV79" s="69">
        <f t="shared" si="2189"/>
        <v>45597</v>
      </c>
      <c r="AW79" s="69">
        <f t="shared" si="2189"/>
        <v>45627</v>
      </c>
      <c r="AX79" s="69">
        <f t="shared" si="2189"/>
        <v>45658</v>
      </c>
      <c r="AY79" s="69">
        <f t="shared" si="2189"/>
        <v>45689</v>
      </c>
      <c r="AZ79" s="69">
        <f t="shared" si="2189"/>
        <v>45717</v>
      </c>
      <c r="BA79" s="69">
        <f t="shared" si="2189"/>
        <v>45748</v>
      </c>
      <c r="BB79" s="69">
        <f t="shared" si="2189"/>
        <v>45778</v>
      </c>
      <c r="BC79" s="69">
        <f t="shared" si="2189"/>
        <v>45809</v>
      </c>
      <c r="BD79" s="69">
        <f t="shared" si="2189"/>
        <v>45839</v>
      </c>
      <c r="BE79" s="69">
        <f t="shared" si="2189"/>
        <v>45870</v>
      </c>
      <c r="BF79" s="69">
        <f t="shared" si="2189"/>
        <v>45901</v>
      </c>
      <c r="BG79" s="69">
        <f t="shared" si="2189"/>
        <v>45931</v>
      </c>
      <c r="BH79" s="69">
        <f t="shared" si="2189"/>
        <v>45962</v>
      </c>
      <c r="BI79" s="69">
        <f t="shared" si="2189"/>
        <v>45992</v>
      </c>
      <c r="BJ79" s="69">
        <f t="shared" si="2189"/>
        <v>46023</v>
      </c>
      <c r="BK79" s="69">
        <f t="shared" si="2189"/>
        <v>46054</v>
      </c>
      <c r="BL79" s="69">
        <f t="shared" si="2189"/>
        <v>46082</v>
      </c>
      <c r="BM79" s="69">
        <f t="shared" si="2189"/>
        <v>46113</v>
      </c>
      <c r="BN79" s="69">
        <f t="shared" si="2189"/>
        <v>46143</v>
      </c>
      <c r="BO79" s="69">
        <f t="shared" si="2189"/>
        <v>46174</v>
      </c>
      <c r="BP79" s="205">
        <f t="shared" si="2189"/>
        <v>46204</v>
      </c>
      <c r="BQ79" s="69">
        <f t="shared" si="2189"/>
        <v>46235</v>
      </c>
      <c r="BR79" s="69">
        <f t="shared" si="2189"/>
        <v>46266</v>
      </c>
      <c r="BS79" s="69">
        <f t="shared" ref="BS79:ED79" si="2190">BS69</f>
        <v>46296</v>
      </c>
      <c r="BT79" s="69">
        <f t="shared" si="2190"/>
        <v>46327</v>
      </c>
      <c r="BU79" s="205">
        <f t="shared" si="2190"/>
        <v>46357</v>
      </c>
      <c r="BV79" s="69">
        <f t="shared" si="2190"/>
        <v>46388</v>
      </c>
      <c r="BW79" s="69">
        <f t="shared" si="2190"/>
        <v>46419</v>
      </c>
      <c r="BX79" s="69">
        <f t="shared" si="2190"/>
        <v>46447</v>
      </c>
      <c r="BY79" s="69">
        <f t="shared" si="2190"/>
        <v>46478</v>
      </c>
      <c r="BZ79" s="69">
        <f t="shared" si="2190"/>
        <v>46508</v>
      </c>
      <c r="CA79" s="69">
        <f t="shared" si="2190"/>
        <v>46539</v>
      </c>
      <c r="CB79" s="69">
        <f t="shared" si="2190"/>
        <v>46569</v>
      </c>
      <c r="CC79" s="69">
        <f t="shared" si="2190"/>
        <v>46600</v>
      </c>
      <c r="CD79" s="69">
        <f t="shared" si="2190"/>
        <v>46631</v>
      </c>
      <c r="CE79" s="69">
        <f t="shared" si="2190"/>
        <v>46661</v>
      </c>
      <c r="CF79" s="69">
        <f t="shared" si="2190"/>
        <v>46692</v>
      </c>
      <c r="CG79" s="69">
        <f t="shared" si="2190"/>
        <v>46722</v>
      </c>
      <c r="CH79" s="69">
        <f t="shared" si="2190"/>
        <v>46753</v>
      </c>
      <c r="CI79" s="69">
        <f t="shared" si="2190"/>
        <v>46784</v>
      </c>
      <c r="CJ79" s="69">
        <f t="shared" si="2190"/>
        <v>46813</v>
      </c>
      <c r="CK79" s="69">
        <f t="shared" si="2190"/>
        <v>46844</v>
      </c>
      <c r="CL79" s="69">
        <f t="shared" si="2190"/>
        <v>46874</v>
      </c>
      <c r="CM79" s="69">
        <f t="shared" si="2190"/>
        <v>46905</v>
      </c>
      <c r="CN79" s="69">
        <f t="shared" si="2190"/>
        <v>46935</v>
      </c>
      <c r="CO79" s="69">
        <f t="shared" si="2190"/>
        <v>46966</v>
      </c>
      <c r="CP79" s="69">
        <f t="shared" si="2190"/>
        <v>46997</v>
      </c>
      <c r="CQ79" s="69">
        <f t="shared" si="2190"/>
        <v>47027</v>
      </c>
      <c r="CR79" s="69">
        <f t="shared" si="2190"/>
        <v>47058</v>
      </c>
      <c r="CS79" s="69">
        <f t="shared" si="2190"/>
        <v>47088</v>
      </c>
      <c r="CT79" s="69">
        <f t="shared" si="2190"/>
        <v>47119</v>
      </c>
      <c r="CU79" s="69">
        <f t="shared" si="2190"/>
        <v>47150</v>
      </c>
      <c r="CV79" s="69">
        <f t="shared" si="2190"/>
        <v>47178</v>
      </c>
      <c r="CW79" s="69">
        <f t="shared" si="2190"/>
        <v>47209</v>
      </c>
      <c r="CX79" s="69">
        <f t="shared" si="2190"/>
        <v>47239</v>
      </c>
      <c r="CY79" s="69">
        <f t="shared" si="2190"/>
        <v>47270</v>
      </c>
      <c r="CZ79" s="69">
        <f t="shared" si="2190"/>
        <v>47300</v>
      </c>
      <c r="DA79" s="69">
        <f t="shared" si="2190"/>
        <v>47331</v>
      </c>
      <c r="DB79" s="69">
        <f t="shared" si="2190"/>
        <v>47362</v>
      </c>
      <c r="DC79" s="69">
        <f t="shared" si="2190"/>
        <v>47392</v>
      </c>
      <c r="DD79" s="69">
        <f t="shared" si="2190"/>
        <v>47423</v>
      </c>
      <c r="DE79" s="69">
        <f t="shared" si="2190"/>
        <v>47453</v>
      </c>
      <c r="DF79" s="69">
        <f t="shared" si="2190"/>
        <v>47484</v>
      </c>
      <c r="DG79" s="69">
        <f t="shared" si="2190"/>
        <v>47515</v>
      </c>
      <c r="DH79" s="69">
        <f t="shared" si="2190"/>
        <v>47543</v>
      </c>
      <c r="DI79" s="69">
        <f t="shared" si="2190"/>
        <v>47574</v>
      </c>
      <c r="DJ79" s="69">
        <f t="shared" si="2190"/>
        <v>47604</v>
      </c>
      <c r="DK79" s="69">
        <f t="shared" si="2190"/>
        <v>47635</v>
      </c>
      <c r="DL79" s="69">
        <f t="shared" si="2190"/>
        <v>47665</v>
      </c>
      <c r="DM79" s="69">
        <f t="shared" si="2190"/>
        <v>47696</v>
      </c>
      <c r="DN79" s="69">
        <f t="shared" si="2190"/>
        <v>47727</v>
      </c>
      <c r="DO79" s="69">
        <f t="shared" si="2190"/>
        <v>47757</v>
      </c>
      <c r="DP79" s="69">
        <f t="shared" si="2190"/>
        <v>47788</v>
      </c>
      <c r="DQ79" s="69">
        <f t="shared" si="2190"/>
        <v>47818</v>
      </c>
      <c r="DR79" s="69">
        <f t="shared" si="2190"/>
        <v>47849</v>
      </c>
      <c r="DS79" s="69">
        <f t="shared" si="2190"/>
        <v>47880</v>
      </c>
      <c r="DT79" s="69">
        <f t="shared" si="2190"/>
        <v>47908</v>
      </c>
      <c r="DU79" s="69">
        <f t="shared" si="2190"/>
        <v>47939</v>
      </c>
      <c r="DV79" s="69">
        <f t="shared" si="2190"/>
        <v>47969</v>
      </c>
      <c r="DW79" s="69">
        <f t="shared" si="2190"/>
        <v>48000</v>
      </c>
      <c r="DX79" s="69">
        <f t="shared" si="2190"/>
        <v>48030</v>
      </c>
      <c r="DY79" s="69">
        <f t="shared" si="2190"/>
        <v>48061</v>
      </c>
      <c r="DZ79" s="69">
        <f t="shared" si="2190"/>
        <v>48092</v>
      </c>
      <c r="EA79" s="69">
        <f t="shared" si="2190"/>
        <v>48122</v>
      </c>
      <c r="EB79" s="69">
        <f t="shared" si="2190"/>
        <v>48153</v>
      </c>
      <c r="EC79" s="69">
        <f t="shared" si="2190"/>
        <v>48183</v>
      </c>
      <c r="ED79" s="69">
        <f t="shared" si="2190"/>
        <v>48214</v>
      </c>
      <c r="EE79" s="69">
        <f t="shared" ref="EE79:GP79" si="2191">EE69</f>
        <v>48245</v>
      </c>
      <c r="EF79" s="69">
        <f t="shared" si="2191"/>
        <v>48274</v>
      </c>
      <c r="EG79" s="69">
        <f t="shared" si="2191"/>
        <v>48305</v>
      </c>
      <c r="EH79" s="69">
        <f t="shared" si="2191"/>
        <v>48335</v>
      </c>
      <c r="EI79" s="69">
        <f t="shared" si="2191"/>
        <v>48366</v>
      </c>
      <c r="EJ79" s="69">
        <f t="shared" si="2191"/>
        <v>48396</v>
      </c>
      <c r="EK79" s="69">
        <f t="shared" si="2191"/>
        <v>48427</v>
      </c>
      <c r="EL79" s="69">
        <f t="shared" si="2191"/>
        <v>48458</v>
      </c>
      <c r="EM79" s="69">
        <f t="shared" si="2191"/>
        <v>48488</v>
      </c>
      <c r="EN79" s="69">
        <f t="shared" si="2191"/>
        <v>48519</v>
      </c>
      <c r="EO79" s="69">
        <f t="shared" si="2191"/>
        <v>48549</v>
      </c>
      <c r="EP79" s="69">
        <f t="shared" si="2191"/>
        <v>48580</v>
      </c>
      <c r="EQ79" s="69">
        <f t="shared" si="2191"/>
        <v>48611</v>
      </c>
      <c r="ER79" s="69">
        <f t="shared" si="2191"/>
        <v>48639</v>
      </c>
      <c r="ES79" s="69">
        <f t="shared" si="2191"/>
        <v>48670</v>
      </c>
      <c r="ET79" s="69">
        <f t="shared" si="2191"/>
        <v>48700</v>
      </c>
      <c r="EU79" s="69">
        <f t="shared" si="2191"/>
        <v>48731</v>
      </c>
      <c r="EV79" s="69">
        <f t="shared" si="2191"/>
        <v>48761</v>
      </c>
      <c r="EW79" s="69">
        <f t="shared" si="2191"/>
        <v>48792</v>
      </c>
      <c r="EX79" s="69">
        <f t="shared" si="2191"/>
        <v>48823</v>
      </c>
      <c r="EY79" s="69">
        <f t="shared" si="2191"/>
        <v>48853</v>
      </c>
      <c r="EZ79" s="69">
        <f t="shared" si="2191"/>
        <v>48884</v>
      </c>
      <c r="FA79" s="69">
        <f t="shared" si="2191"/>
        <v>48914</v>
      </c>
      <c r="FB79" s="69">
        <f t="shared" si="2191"/>
        <v>48945</v>
      </c>
      <c r="FC79" s="69">
        <f t="shared" si="2191"/>
        <v>48976</v>
      </c>
      <c r="FD79" s="69">
        <f t="shared" si="2191"/>
        <v>49004</v>
      </c>
      <c r="FE79" s="69">
        <f t="shared" si="2191"/>
        <v>49035</v>
      </c>
      <c r="FF79" s="69">
        <f t="shared" si="2191"/>
        <v>49065</v>
      </c>
      <c r="FG79" s="69">
        <f t="shared" si="2191"/>
        <v>49096</v>
      </c>
      <c r="FH79" s="69">
        <f t="shared" si="2191"/>
        <v>49126</v>
      </c>
      <c r="FI79" s="69">
        <f t="shared" si="2191"/>
        <v>49157</v>
      </c>
      <c r="FJ79" s="69">
        <f t="shared" si="2191"/>
        <v>49188</v>
      </c>
      <c r="FK79" s="69">
        <f t="shared" si="2191"/>
        <v>49218</v>
      </c>
      <c r="FL79" s="69">
        <f t="shared" si="2191"/>
        <v>49249</v>
      </c>
      <c r="FM79" s="69">
        <f t="shared" si="2191"/>
        <v>49279</v>
      </c>
      <c r="FN79" s="69">
        <f t="shared" si="2191"/>
        <v>49310</v>
      </c>
      <c r="FO79" s="69">
        <f t="shared" si="2191"/>
        <v>49341</v>
      </c>
      <c r="FP79" s="69">
        <f t="shared" si="2191"/>
        <v>49369</v>
      </c>
      <c r="FQ79" s="69">
        <f t="shared" si="2191"/>
        <v>49400</v>
      </c>
      <c r="FR79" s="69">
        <f t="shared" si="2191"/>
        <v>49430</v>
      </c>
      <c r="FS79" s="69">
        <f t="shared" si="2191"/>
        <v>49461</v>
      </c>
      <c r="FT79" s="69">
        <f t="shared" si="2191"/>
        <v>49491</v>
      </c>
      <c r="FU79" s="69">
        <f t="shared" si="2191"/>
        <v>49522</v>
      </c>
      <c r="FV79" s="69">
        <f t="shared" si="2191"/>
        <v>49553</v>
      </c>
      <c r="FW79" s="69">
        <f t="shared" si="2191"/>
        <v>49583</v>
      </c>
      <c r="FX79" s="69">
        <f t="shared" si="2191"/>
        <v>49614</v>
      </c>
      <c r="FY79" s="69">
        <f t="shared" si="2191"/>
        <v>49644</v>
      </c>
      <c r="FZ79" s="69">
        <f t="shared" si="2191"/>
        <v>49675</v>
      </c>
      <c r="GA79" s="69">
        <f t="shared" si="2191"/>
        <v>49706</v>
      </c>
      <c r="GB79" s="69">
        <f t="shared" si="2191"/>
        <v>49735</v>
      </c>
      <c r="GC79" s="69">
        <f t="shared" si="2191"/>
        <v>49766</v>
      </c>
      <c r="GD79" s="69">
        <f t="shared" si="2191"/>
        <v>49796</v>
      </c>
      <c r="GE79" s="69">
        <f t="shared" si="2191"/>
        <v>49827</v>
      </c>
      <c r="GF79" s="69">
        <f t="shared" si="2191"/>
        <v>49857</v>
      </c>
      <c r="GG79" s="69">
        <f t="shared" si="2191"/>
        <v>49888</v>
      </c>
      <c r="GH79" s="69">
        <f t="shared" si="2191"/>
        <v>49919</v>
      </c>
      <c r="GI79" s="69">
        <f t="shared" si="2191"/>
        <v>49949</v>
      </c>
      <c r="GJ79" s="69">
        <f t="shared" si="2191"/>
        <v>49980</v>
      </c>
      <c r="GK79" s="69">
        <f t="shared" si="2191"/>
        <v>50010</v>
      </c>
      <c r="GL79" s="69">
        <f t="shared" si="2191"/>
        <v>50041</v>
      </c>
      <c r="GM79" s="69">
        <f t="shared" si="2191"/>
        <v>50072</v>
      </c>
      <c r="GN79" s="69">
        <f t="shared" si="2191"/>
        <v>50100</v>
      </c>
      <c r="GO79" s="69">
        <f t="shared" si="2191"/>
        <v>50131</v>
      </c>
      <c r="GP79" s="69">
        <f t="shared" si="2191"/>
        <v>50161</v>
      </c>
      <c r="GQ79" s="69">
        <f t="shared" ref="GQ79:JB79" si="2192">GQ69</f>
        <v>50192</v>
      </c>
      <c r="GR79" s="69">
        <f t="shared" si="2192"/>
        <v>50222</v>
      </c>
      <c r="GS79" s="69">
        <f t="shared" si="2192"/>
        <v>50253</v>
      </c>
      <c r="GT79" s="69">
        <f t="shared" si="2192"/>
        <v>50284</v>
      </c>
      <c r="GU79" s="69">
        <f t="shared" si="2192"/>
        <v>50314</v>
      </c>
      <c r="GV79" s="69">
        <f t="shared" si="2192"/>
        <v>50345</v>
      </c>
      <c r="GW79" s="69">
        <f t="shared" si="2192"/>
        <v>50375</v>
      </c>
      <c r="GX79" s="69">
        <f t="shared" si="2192"/>
        <v>50406</v>
      </c>
      <c r="GY79" s="69">
        <f t="shared" si="2192"/>
        <v>50437</v>
      </c>
      <c r="GZ79" s="69">
        <f t="shared" si="2192"/>
        <v>50465</v>
      </c>
      <c r="HA79" s="69">
        <f t="shared" si="2192"/>
        <v>50496</v>
      </c>
      <c r="HB79" s="69">
        <f t="shared" si="2192"/>
        <v>50526</v>
      </c>
      <c r="HC79" s="69">
        <f t="shared" si="2192"/>
        <v>50557</v>
      </c>
      <c r="HD79" s="69">
        <f t="shared" si="2192"/>
        <v>50587</v>
      </c>
      <c r="HE79" s="69">
        <f t="shared" si="2192"/>
        <v>50618</v>
      </c>
      <c r="HF79" s="69">
        <f t="shared" si="2192"/>
        <v>50649</v>
      </c>
      <c r="HG79" s="69">
        <f t="shared" si="2192"/>
        <v>50679</v>
      </c>
      <c r="HH79" s="69">
        <f t="shared" si="2192"/>
        <v>50710</v>
      </c>
      <c r="HI79" s="69">
        <f t="shared" si="2192"/>
        <v>50740</v>
      </c>
      <c r="HJ79" s="69">
        <f t="shared" si="2192"/>
        <v>50771</v>
      </c>
      <c r="HK79" s="69">
        <f t="shared" si="2192"/>
        <v>50802</v>
      </c>
      <c r="HL79" s="69">
        <f t="shared" si="2192"/>
        <v>50830</v>
      </c>
      <c r="HM79" s="69">
        <f t="shared" si="2192"/>
        <v>50861</v>
      </c>
      <c r="HN79" s="69">
        <f t="shared" si="2192"/>
        <v>50891</v>
      </c>
      <c r="HO79" s="69">
        <f t="shared" si="2192"/>
        <v>50922</v>
      </c>
      <c r="HP79" s="69">
        <f t="shared" si="2192"/>
        <v>50952</v>
      </c>
      <c r="HQ79" s="69">
        <f t="shared" si="2192"/>
        <v>50983</v>
      </c>
      <c r="HR79" s="69">
        <f t="shared" si="2192"/>
        <v>51014</v>
      </c>
      <c r="HS79" s="69">
        <f t="shared" si="2192"/>
        <v>51044</v>
      </c>
      <c r="HT79" s="69">
        <f t="shared" si="2192"/>
        <v>51075</v>
      </c>
      <c r="HU79" s="69">
        <f t="shared" si="2192"/>
        <v>51105</v>
      </c>
      <c r="HV79" s="69">
        <f t="shared" si="2192"/>
        <v>51136</v>
      </c>
      <c r="HW79" s="69">
        <f t="shared" si="2192"/>
        <v>51167</v>
      </c>
      <c r="HX79" s="69">
        <f t="shared" si="2192"/>
        <v>51196</v>
      </c>
      <c r="HY79" s="69">
        <f t="shared" si="2192"/>
        <v>51227</v>
      </c>
      <c r="HZ79" s="69">
        <f t="shared" si="2192"/>
        <v>51257</v>
      </c>
      <c r="IA79" s="69">
        <f t="shared" si="2192"/>
        <v>51288</v>
      </c>
      <c r="IB79" s="69">
        <f t="shared" si="2192"/>
        <v>51318</v>
      </c>
      <c r="IC79" s="69">
        <f t="shared" si="2192"/>
        <v>51349</v>
      </c>
      <c r="ID79" s="69">
        <f t="shared" si="2192"/>
        <v>51380</v>
      </c>
      <c r="IE79" s="69">
        <f t="shared" si="2192"/>
        <v>51410</v>
      </c>
      <c r="IF79" s="69">
        <f t="shared" si="2192"/>
        <v>51441</v>
      </c>
      <c r="IG79" s="69">
        <f t="shared" si="2192"/>
        <v>51471</v>
      </c>
      <c r="IH79" s="69">
        <f t="shared" si="2192"/>
        <v>51502</v>
      </c>
      <c r="II79" s="69">
        <f t="shared" si="2192"/>
        <v>51533</v>
      </c>
      <c r="IJ79" s="69">
        <f t="shared" si="2192"/>
        <v>51561</v>
      </c>
      <c r="IK79" s="69">
        <f t="shared" si="2192"/>
        <v>51592</v>
      </c>
      <c r="IL79" s="69">
        <f t="shared" si="2192"/>
        <v>51622</v>
      </c>
      <c r="IM79" s="69">
        <f t="shared" si="2192"/>
        <v>51653</v>
      </c>
      <c r="IN79" s="69">
        <f t="shared" si="2192"/>
        <v>51683</v>
      </c>
      <c r="IO79" s="69">
        <f t="shared" si="2192"/>
        <v>51714</v>
      </c>
      <c r="IP79" s="69">
        <f t="shared" si="2192"/>
        <v>51745</v>
      </c>
      <c r="IQ79" s="69">
        <f t="shared" si="2192"/>
        <v>51775</v>
      </c>
      <c r="IR79" s="69">
        <f t="shared" si="2192"/>
        <v>51806</v>
      </c>
      <c r="IS79" s="69">
        <f t="shared" si="2192"/>
        <v>51836</v>
      </c>
      <c r="IT79" s="69">
        <f t="shared" si="2192"/>
        <v>51867</v>
      </c>
      <c r="IU79" s="69">
        <f t="shared" si="2192"/>
        <v>51898</v>
      </c>
      <c r="IV79" s="69">
        <f t="shared" si="2192"/>
        <v>51926</v>
      </c>
      <c r="IW79" s="69">
        <f t="shared" si="2192"/>
        <v>51957</v>
      </c>
      <c r="IX79" s="69">
        <f t="shared" si="2192"/>
        <v>51987</v>
      </c>
      <c r="IY79" s="69">
        <f t="shared" si="2192"/>
        <v>52018</v>
      </c>
      <c r="IZ79" s="69">
        <f t="shared" si="2192"/>
        <v>52048</v>
      </c>
      <c r="JA79" s="69">
        <f t="shared" si="2192"/>
        <v>52079</v>
      </c>
      <c r="JB79" s="69">
        <f t="shared" si="2192"/>
        <v>52110</v>
      </c>
      <c r="JC79" s="69">
        <f t="shared" ref="JC79:KG79" si="2193">JC69</f>
        <v>52140</v>
      </c>
      <c r="JD79" s="69">
        <f t="shared" si="2193"/>
        <v>52171</v>
      </c>
      <c r="JE79" s="69">
        <f t="shared" si="2193"/>
        <v>52201</v>
      </c>
      <c r="JF79" s="69">
        <f t="shared" si="2193"/>
        <v>52232</v>
      </c>
      <c r="JG79" s="69">
        <f t="shared" si="2193"/>
        <v>52263</v>
      </c>
      <c r="JH79" s="69">
        <f t="shared" si="2193"/>
        <v>52291</v>
      </c>
      <c r="JI79" s="69">
        <f t="shared" si="2193"/>
        <v>52322</v>
      </c>
      <c r="JJ79" s="69">
        <f t="shared" si="2193"/>
        <v>52352</v>
      </c>
      <c r="JK79" s="69">
        <f t="shared" si="2193"/>
        <v>52383</v>
      </c>
      <c r="JL79" s="69">
        <f t="shared" si="2193"/>
        <v>52413</v>
      </c>
      <c r="JM79" s="69">
        <f t="shared" si="2193"/>
        <v>52444</v>
      </c>
      <c r="JN79" s="69">
        <f t="shared" si="2193"/>
        <v>52475</v>
      </c>
      <c r="JO79" s="69">
        <f t="shared" si="2193"/>
        <v>52505</v>
      </c>
      <c r="JP79" s="69">
        <f t="shared" si="2193"/>
        <v>52536</v>
      </c>
      <c r="JQ79" s="69">
        <f t="shared" si="2193"/>
        <v>52566</v>
      </c>
      <c r="JR79" s="69">
        <f t="shared" si="2193"/>
        <v>52597</v>
      </c>
      <c r="JS79" s="69">
        <f t="shared" si="2193"/>
        <v>52628</v>
      </c>
      <c r="JT79" s="69">
        <f t="shared" si="2193"/>
        <v>52657</v>
      </c>
      <c r="JU79" s="69">
        <f t="shared" si="2193"/>
        <v>52688</v>
      </c>
      <c r="JV79" s="69">
        <f t="shared" si="2193"/>
        <v>52718</v>
      </c>
      <c r="JW79" s="69">
        <f t="shared" si="2193"/>
        <v>52749</v>
      </c>
      <c r="JX79" s="69">
        <f t="shared" si="2193"/>
        <v>52779</v>
      </c>
      <c r="JY79" s="69">
        <f t="shared" si="2193"/>
        <v>52810</v>
      </c>
      <c r="JZ79" s="69">
        <f t="shared" si="2193"/>
        <v>52841</v>
      </c>
      <c r="KA79" s="69">
        <f t="shared" si="2193"/>
        <v>52871</v>
      </c>
      <c r="KB79" s="69">
        <f t="shared" si="2193"/>
        <v>52902</v>
      </c>
      <c r="KC79" s="69">
        <f t="shared" si="2193"/>
        <v>52932</v>
      </c>
      <c r="KD79" s="69">
        <f t="shared" si="2193"/>
        <v>52963</v>
      </c>
      <c r="KE79" s="69">
        <f t="shared" si="2193"/>
        <v>52994</v>
      </c>
      <c r="KF79" s="69">
        <f t="shared" si="2193"/>
        <v>53022</v>
      </c>
      <c r="KG79" s="70">
        <f t="shared" si="2193"/>
        <v>53053</v>
      </c>
    </row>
    <row r="80" spans="1:293" s="1" customFormat="1" outlineLevel="1">
      <c r="B80" s="489" t="s">
        <v>147</v>
      </c>
      <c r="C80" s="57" t="s">
        <v>712</v>
      </c>
      <c r="D80" s="44">
        <f t="shared" ref="D80:D86" si="2194">BO80</f>
        <v>230.40525336666701</v>
      </c>
      <c r="E80" s="33">
        <f>E8</f>
        <v>3242.583333333333</v>
      </c>
      <c r="F80" s="34">
        <f>F8</f>
        <v>3242.583333333333</v>
      </c>
      <c r="G80" s="34">
        <f>G8</f>
        <v>3242.583333333333</v>
      </c>
      <c r="H80" s="34">
        <f>H8</f>
        <v>3242.583333333333</v>
      </c>
      <c r="I80" s="34">
        <f t="shared" ref="I80:BT80" si="2195">I8</f>
        <v>3242.583333333333</v>
      </c>
      <c r="J80" s="34">
        <f t="shared" si="2195"/>
        <v>3242.583333333333</v>
      </c>
      <c r="K80" s="34">
        <f t="shared" si="2195"/>
        <v>3242.583333333333</v>
      </c>
      <c r="L80" s="34">
        <f t="shared" si="2195"/>
        <v>3242.583333333333</v>
      </c>
      <c r="M80" s="34">
        <f t="shared" si="2195"/>
        <v>3242.583333333333</v>
      </c>
      <c r="N80" s="34">
        <f t="shared" si="2195"/>
        <v>3242.583333333333</v>
      </c>
      <c r="O80" s="34">
        <f t="shared" si="2195"/>
        <v>3242.583333333333</v>
      </c>
      <c r="P80" s="34">
        <f t="shared" si="2195"/>
        <v>3242.583333333333</v>
      </c>
      <c r="Q80" s="34">
        <f t="shared" si="2195"/>
        <v>2952.833333333333</v>
      </c>
      <c r="R80" s="34">
        <f t="shared" si="2195"/>
        <v>2952.833333333333</v>
      </c>
      <c r="S80" s="34">
        <f t="shared" si="2195"/>
        <v>2952.833333333333</v>
      </c>
      <c r="T80" s="34">
        <f t="shared" si="2195"/>
        <v>2952.833333333333</v>
      </c>
      <c r="U80" s="34">
        <f t="shared" si="2195"/>
        <v>2952.833333333333</v>
      </c>
      <c r="V80" s="34">
        <f t="shared" si="2195"/>
        <v>2952.833333333333</v>
      </c>
      <c r="W80" s="34">
        <f t="shared" si="2195"/>
        <v>2952.833333333333</v>
      </c>
      <c r="X80" s="34">
        <f t="shared" si="2195"/>
        <v>2952.833333333333</v>
      </c>
      <c r="Y80" s="34">
        <f t="shared" si="2195"/>
        <v>2952.833333333333</v>
      </c>
      <c r="Z80" s="34">
        <f t="shared" si="2195"/>
        <v>2952.833333333333</v>
      </c>
      <c r="AA80" s="34">
        <f t="shared" si="2195"/>
        <v>2952.833333333333</v>
      </c>
      <c r="AB80" s="34">
        <f t="shared" si="2195"/>
        <v>2952.833333333333</v>
      </c>
      <c r="AC80" s="34">
        <f t="shared" si="2195"/>
        <v>2932.0000000000032</v>
      </c>
      <c r="AD80" s="34">
        <f t="shared" si="2195"/>
        <v>2932.0000000000032</v>
      </c>
      <c r="AE80" s="34">
        <f t="shared" si="2195"/>
        <v>2932.0000000000032</v>
      </c>
      <c r="AF80" s="34">
        <f t="shared" si="2195"/>
        <v>2932.0000000000032</v>
      </c>
      <c r="AG80" s="34">
        <f t="shared" si="2195"/>
        <v>2932.0000000000032</v>
      </c>
      <c r="AH80" s="34">
        <f t="shared" si="2195"/>
        <v>2932.0000000000032</v>
      </c>
      <c r="AI80" s="34">
        <f t="shared" si="2195"/>
        <v>2932.0000000000032</v>
      </c>
      <c r="AJ80" s="34">
        <f t="shared" si="2195"/>
        <v>2932.0000000000032</v>
      </c>
      <c r="AK80" s="34">
        <f t="shared" si="2195"/>
        <v>2932.0000000000032</v>
      </c>
      <c r="AL80" s="34">
        <f t="shared" si="2195"/>
        <v>2932.0000000000032</v>
      </c>
      <c r="AM80" s="34">
        <f t="shared" si="2195"/>
        <v>2932.0000000000032</v>
      </c>
      <c r="AN80" s="34">
        <f t="shared" si="2195"/>
        <v>2932.0000000000032</v>
      </c>
      <c r="AO80" s="34">
        <f t="shared" si="2195"/>
        <v>3257.5141666666632</v>
      </c>
      <c r="AP80" s="34">
        <f t="shared" si="2195"/>
        <v>3257.5141666666632</v>
      </c>
      <c r="AQ80" s="34">
        <f t="shared" si="2195"/>
        <v>3257.5141666666632</v>
      </c>
      <c r="AR80" s="34">
        <f t="shared" si="2195"/>
        <v>3257.5141666666632</v>
      </c>
      <c r="AS80" s="34">
        <f t="shared" si="2195"/>
        <v>3257.5141666666632</v>
      </c>
      <c r="AT80" s="34">
        <f t="shared" si="2195"/>
        <v>3257.5141666666632</v>
      </c>
      <c r="AU80" s="34">
        <f t="shared" si="2195"/>
        <v>3257.5141666666632</v>
      </c>
      <c r="AV80" s="34">
        <f t="shared" si="2195"/>
        <v>3257.5141666666632</v>
      </c>
      <c r="AW80" s="34">
        <f t="shared" si="2195"/>
        <v>3257.5141666666632</v>
      </c>
      <c r="AX80" s="34">
        <f t="shared" si="2195"/>
        <v>3403.3474999999971</v>
      </c>
      <c r="AY80" s="34">
        <f t="shared" si="2195"/>
        <v>3403.3474999999971</v>
      </c>
      <c r="AZ80" s="34">
        <f t="shared" si="2195"/>
        <v>3403.3474999999971</v>
      </c>
      <c r="BA80" s="34">
        <f t="shared" si="2195"/>
        <v>3242.0660416666669</v>
      </c>
      <c r="BB80" s="34">
        <f t="shared" si="2195"/>
        <v>230.40525336666701</v>
      </c>
      <c r="BC80" s="34">
        <f t="shared" si="2195"/>
        <v>230.40525336666701</v>
      </c>
      <c r="BD80" s="34">
        <f t="shared" si="2195"/>
        <v>230.40525336666701</v>
      </c>
      <c r="BE80" s="34">
        <f t="shared" si="2195"/>
        <v>230.40525336666701</v>
      </c>
      <c r="BF80" s="34">
        <f t="shared" si="2195"/>
        <v>230.40525336666701</v>
      </c>
      <c r="BG80" s="34">
        <f t="shared" si="2195"/>
        <v>230.40525336666701</v>
      </c>
      <c r="BH80" s="34">
        <f t="shared" si="2195"/>
        <v>230.40525336666701</v>
      </c>
      <c r="BI80" s="34">
        <f t="shared" si="2195"/>
        <v>230.40525336666701</v>
      </c>
      <c r="BJ80" s="34">
        <f t="shared" si="2195"/>
        <v>230.40525336666701</v>
      </c>
      <c r="BK80" s="34">
        <f t="shared" si="2195"/>
        <v>50610.405253366669</v>
      </c>
      <c r="BL80" s="34">
        <f t="shared" si="2195"/>
        <v>230.40525336666701</v>
      </c>
      <c r="BM80" s="34">
        <f t="shared" si="2195"/>
        <v>230.40525336666701</v>
      </c>
      <c r="BN80" s="34">
        <f t="shared" si="2195"/>
        <v>230.40525336666701</v>
      </c>
      <c r="BO80" s="34">
        <f t="shared" si="2195"/>
        <v>230.40525336666701</v>
      </c>
      <c r="BP80" s="206">
        <f t="shared" si="2195"/>
        <v>186.65525336666701</v>
      </c>
      <c r="BQ80" s="34">
        <f t="shared" si="2195"/>
        <v>186.65525336666701</v>
      </c>
      <c r="BR80" s="34">
        <f t="shared" si="2195"/>
        <v>186.65525336666701</v>
      </c>
      <c r="BS80" s="34">
        <f t="shared" si="2195"/>
        <v>186.65525336666701</v>
      </c>
      <c r="BT80" s="34">
        <f t="shared" si="2195"/>
        <v>186.65525336666701</v>
      </c>
      <c r="BU80" s="206">
        <f t="shared" ref="BU80:EF80" si="2196">BU8</f>
        <v>157.48858670000001</v>
      </c>
      <c r="BV80" s="34">
        <f t="shared" si="2196"/>
        <v>219.98858670000001</v>
      </c>
      <c r="BW80" s="34">
        <f t="shared" si="2196"/>
        <v>50599.988586699998</v>
      </c>
      <c r="BX80" s="34">
        <f t="shared" si="2196"/>
        <v>219.98858670000001</v>
      </c>
      <c r="BY80" s="34">
        <f t="shared" si="2196"/>
        <v>219.98858670000001</v>
      </c>
      <c r="BZ80" s="34">
        <f t="shared" si="2196"/>
        <v>176.23858670000001</v>
      </c>
      <c r="CA80" s="34">
        <f t="shared" si="2196"/>
        <v>176.23858670000001</v>
      </c>
      <c r="CB80" s="34">
        <f t="shared" si="2196"/>
        <v>176.23858670000001</v>
      </c>
      <c r="CC80" s="34">
        <f t="shared" si="2196"/>
        <v>176.23858670000001</v>
      </c>
      <c r="CD80" s="34">
        <f t="shared" si="2196"/>
        <v>176.23858670000001</v>
      </c>
      <c r="CE80" s="34">
        <f t="shared" si="2196"/>
        <v>176.23858670000001</v>
      </c>
      <c r="CF80" s="34">
        <f t="shared" si="2196"/>
        <v>176.23858670000001</v>
      </c>
      <c r="CG80" s="34">
        <f t="shared" si="2196"/>
        <v>176.23858670000001</v>
      </c>
      <c r="CH80" s="34">
        <f t="shared" si="2196"/>
        <v>176.23858670000001</v>
      </c>
      <c r="CI80" s="34">
        <f t="shared" si="2196"/>
        <v>50556.238586699998</v>
      </c>
      <c r="CJ80" s="34">
        <f t="shared" si="2196"/>
        <v>176.23858670000001</v>
      </c>
      <c r="CK80" s="34">
        <f t="shared" si="2196"/>
        <v>176.23858670000001</v>
      </c>
      <c r="CL80" s="34">
        <f t="shared" si="2196"/>
        <v>176.23858670000001</v>
      </c>
      <c r="CM80" s="34">
        <f t="shared" si="2196"/>
        <v>230.40525336666701</v>
      </c>
      <c r="CN80" s="34">
        <f t="shared" si="2196"/>
        <v>230.40525336666701</v>
      </c>
      <c r="CO80" s="34">
        <f t="shared" si="2196"/>
        <v>230.40525336666701</v>
      </c>
      <c r="CP80" s="34">
        <f t="shared" si="2196"/>
        <v>230.40525336666701</v>
      </c>
      <c r="CQ80" s="34">
        <f t="shared" si="2196"/>
        <v>230.40525336666701</v>
      </c>
      <c r="CR80" s="34">
        <f t="shared" si="2196"/>
        <v>230.40525336666701</v>
      </c>
      <c r="CS80" s="34">
        <f t="shared" si="2196"/>
        <v>230.40525336666701</v>
      </c>
      <c r="CT80" s="34">
        <f t="shared" si="2196"/>
        <v>230.40525336666701</v>
      </c>
      <c r="CU80" s="34">
        <f t="shared" si="2196"/>
        <v>50610.405253366669</v>
      </c>
      <c r="CV80" s="34">
        <f t="shared" si="2196"/>
        <v>230.40525336666701</v>
      </c>
      <c r="CW80" s="34">
        <f t="shared" si="2196"/>
        <v>230.40525336666701</v>
      </c>
      <c r="CX80" s="34">
        <f t="shared" si="2196"/>
        <v>230.40525336666701</v>
      </c>
      <c r="CY80" s="34">
        <f t="shared" si="2196"/>
        <v>230.40525336666701</v>
      </c>
      <c r="CZ80" s="34">
        <f t="shared" si="2196"/>
        <v>230.40525336666701</v>
      </c>
      <c r="DA80" s="34">
        <f t="shared" si="2196"/>
        <v>230.40525336666701</v>
      </c>
      <c r="DB80" s="34">
        <f t="shared" si="2196"/>
        <v>347.07192003333398</v>
      </c>
      <c r="DC80" s="34">
        <f t="shared" si="2196"/>
        <v>230.40525336666701</v>
      </c>
      <c r="DD80" s="34">
        <f t="shared" si="2196"/>
        <v>230.40525336666701</v>
      </c>
      <c r="DE80" s="34">
        <f t="shared" si="2196"/>
        <v>230.40525336666701</v>
      </c>
      <c r="DF80" s="34">
        <f t="shared" si="2196"/>
        <v>230.40525336666701</v>
      </c>
      <c r="DG80" s="34">
        <f t="shared" si="2196"/>
        <v>50610.405253366669</v>
      </c>
      <c r="DH80" s="34">
        <f t="shared" si="2196"/>
        <v>230.40525336666701</v>
      </c>
      <c r="DI80" s="34">
        <f t="shared" si="2196"/>
        <v>230.40525336666701</v>
      </c>
      <c r="DJ80" s="34">
        <f t="shared" si="2196"/>
        <v>230.40525336666701</v>
      </c>
      <c r="DK80" s="34">
        <f t="shared" si="2196"/>
        <v>230.40525336666701</v>
      </c>
      <c r="DL80" s="34">
        <f t="shared" si="2196"/>
        <v>230.40525336666701</v>
      </c>
      <c r="DM80" s="34">
        <f t="shared" si="2196"/>
        <v>230.40525336666701</v>
      </c>
      <c r="DN80" s="34">
        <f t="shared" si="2196"/>
        <v>230.40525336666701</v>
      </c>
      <c r="DO80" s="34">
        <f t="shared" si="2196"/>
        <v>230.40525336666701</v>
      </c>
      <c r="DP80" s="34">
        <f t="shared" si="2196"/>
        <v>230.40525336666701</v>
      </c>
      <c r="DQ80" s="34">
        <f t="shared" si="2196"/>
        <v>230.40525336666701</v>
      </c>
      <c r="DR80" s="34">
        <f t="shared" si="2196"/>
        <v>230.40525336666701</v>
      </c>
      <c r="DS80" s="34">
        <f t="shared" si="2196"/>
        <v>52030.405253366669</v>
      </c>
      <c r="DT80" s="34">
        <f t="shared" si="2196"/>
        <v>230.40525336666701</v>
      </c>
      <c r="DU80" s="34">
        <f t="shared" si="2196"/>
        <v>230.40525336666701</v>
      </c>
      <c r="DV80" s="34">
        <f t="shared" si="2196"/>
        <v>230.40525336666701</v>
      </c>
      <c r="DW80" s="34">
        <f t="shared" si="2196"/>
        <v>230.40525336666701</v>
      </c>
      <c r="DX80" s="34">
        <f t="shared" si="2196"/>
        <v>230.40525336666701</v>
      </c>
      <c r="DY80" s="34">
        <f t="shared" si="2196"/>
        <v>230.40525336666701</v>
      </c>
      <c r="DZ80" s="34">
        <f t="shared" si="2196"/>
        <v>230.40525336666701</v>
      </c>
      <c r="EA80" s="34">
        <f t="shared" si="2196"/>
        <v>230.40525336666701</v>
      </c>
      <c r="EB80" s="34">
        <f t="shared" si="2196"/>
        <v>230.40525336666701</v>
      </c>
      <c r="EC80" s="34">
        <f t="shared" si="2196"/>
        <v>230.40525336666701</v>
      </c>
      <c r="ED80" s="34">
        <f t="shared" si="2196"/>
        <v>230.40525336666701</v>
      </c>
      <c r="EE80" s="34">
        <f t="shared" si="2196"/>
        <v>52030.405253366669</v>
      </c>
      <c r="EF80" s="34">
        <f t="shared" si="2196"/>
        <v>230.40525336666701</v>
      </c>
      <c r="EG80" s="34">
        <f t="shared" ref="EG80:GR80" si="2197">EG8</f>
        <v>230.40525336666701</v>
      </c>
      <c r="EH80" s="34">
        <f t="shared" si="2197"/>
        <v>230.40525336666701</v>
      </c>
      <c r="EI80" s="34">
        <f t="shared" si="2197"/>
        <v>230.40525336666701</v>
      </c>
      <c r="EJ80" s="34">
        <f t="shared" si="2197"/>
        <v>230.40525336666701</v>
      </c>
      <c r="EK80" s="34">
        <f t="shared" si="2197"/>
        <v>230.40525336666701</v>
      </c>
      <c r="EL80" s="34">
        <f t="shared" si="2197"/>
        <v>230.40525336666701</v>
      </c>
      <c r="EM80" s="34">
        <f t="shared" si="2197"/>
        <v>230.40525336666701</v>
      </c>
      <c r="EN80" s="34">
        <f t="shared" si="2197"/>
        <v>230.40525336666701</v>
      </c>
      <c r="EO80" s="34">
        <f t="shared" si="2197"/>
        <v>230.40525336666701</v>
      </c>
      <c r="EP80" s="34">
        <f t="shared" si="2197"/>
        <v>230.40525336666701</v>
      </c>
      <c r="EQ80" s="34">
        <f t="shared" si="2197"/>
        <v>52030.405253366669</v>
      </c>
      <c r="ER80" s="34">
        <f t="shared" si="2197"/>
        <v>230.40525336666701</v>
      </c>
      <c r="ES80" s="34">
        <f t="shared" si="2197"/>
        <v>230.40525336666701</v>
      </c>
      <c r="ET80" s="34">
        <f t="shared" si="2197"/>
        <v>230.40525336666701</v>
      </c>
      <c r="EU80" s="34">
        <f t="shared" si="2197"/>
        <v>230.40525336666701</v>
      </c>
      <c r="EV80" s="34">
        <f t="shared" si="2197"/>
        <v>230.40525336666701</v>
      </c>
      <c r="EW80" s="34">
        <f t="shared" si="2197"/>
        <v>230.40525336666701</v>
      </c>
      <c r="EX80" s="34">
        <f t="shared" si="2197"/>
        <v>230.40525336666701</v>
      </c>
      <c r="EY80" s="34">
        <f t="shared" si="2197"/>
        <v>230.40525336666701</v>
      </c>
      <c r="EZ80" s="34">
        <f t="shared" si="2197"/>
        <v>230.40525336666701</v>
      </c>
      <c r="FA80" s="34">
        <f t="shared" si="2197"/>
        <v>230.40525336666701</v>
      </c>
      <c r="FB80" s="34">
        <f t="shared" si="2197"/>
        <v>230.40525336666701</v>
      </c>
      <c r="FC80" s="34">
        <f t="shared" si="2197"/>
        <v>52030.405253366669</v>
      </c>
      <c r="FD80" s="34">
        <f t="shared" si="2197"/>
        <v>2405.40525336667</v>
      </c>
      <c r="FE80" s="34">
        <f t="shared" si="2197"/>
        <v>0</v>
      </c>
      <c r="FF80" s="34">
        <f t="shared" si="2197"/>
        <v>0</v>
      </c>
      <c r="FG80" s="34">
        <f t="shared" si="2197"/>
        <v>0</v>
      </c>
      <c r="FH80" s="34">
        <f t="shared" si="2197"/>
        <v>0</v>
      </c>
      <c r="FI80" s="34">
        <f t="shared" si="2197"/>
        <v>0</v>
      </c>
      <c r="FJ80" s="34">
        <f t="shared" si="2197"/>
        <v>0</v>
      </c>
      <c r="FK80" s="34">
        <f t="shared" si="2197"/>
        <v>0</v>
      </c>
      <c r="FL80" s="34">
        <f t="shared" si="2197"/>
        <v>0</v>
      </c>
      <c r="FM80" s="34">
        <f t="shared" si="2197"/>
        <v>0</v>
      </c>
      <c r="FN80" s="34">
        <f t="shared" si="2197"/>
        <v>0</v>
      </c>
      <c r="FO80" s="34">
        <f t="shared" si="2197"/>
        <v>0</v>
      </c>
      <c r="FP80" s="34">
        <f t="shared" si="2197"/>
        <v>0</v>
      </c>
      <c r="FQ80" s="34">
        <f t="shared" si="2197"/>
        <v>0</v>
      </c>
      <c r="FR80" s="34">
        <f t="shared" si="2197"/>
        <v>0</v>
      </c>
      <c r="FS80" s="34">
        <f t="shared" si="2197"/>
        <v>0</v>
      </c>
      <c r="FT80" s="34">
        <f t="shared" si="2197"/>
        <v>0</v>
      </c>
      <c r="FU80" s="34">
        <f t="shared" si="2197"/>
        <v>0</v>
      </c>
      <c r="FV80" s="34">
        <f t="shared" si="2197"/>
        <v>0</v>
      </c>
      <c r="FW80" s="34">
        <f t="shared" si="2197"/>
        <v>0</v>
      </c>
      <c r="FX80" s="34">
        <f t="shared" si="2197"/>
        <v>0</v>
      </c>
      <c r="FY80" s="34">
        <f t="shared" si="2197"/>
        <v>0</v>
      </c>
      <c r="FZ80" s="34">
        <f t="shared" si="2197"/>
        <v>0</v>
      </c>
      <c r="GA80" s="34">
        <f t="shared" si="2197"/>
        <v>0</v>
      </c>
      <c r="GB80" s="34">
        <f t="shared" si="2197"/>
        <v>0</v>
      </c>
      <c r="GC80" s="34">
        <f t="shared" si="2197"/>
        <v>0</v>
      </c>
      <c r="GD80" s="34">
        <f t="shared" si="2197"/>
        <v>0</v>
      </c>
      <c r="GE80" s="34">
        <f t="shared" si="2197"/>
        <v>0</v>
      </c>
      <c r="GF80" s="34">
        <f t="shared" si="2197"/>
        <v>0</v>
      </c>
      <c r="GG80" s="34">
        <f t="shared" si="2197"/>
        <v>0</v>
      </c>
      <c r="GH80" s="34">
        <f t="shared" si="2197"/>
        <v>0</v>
      </c>
      <c r="GI80" s="34">
        <f t="shared" si="2197"/>
        <v>0</v>
      </c>
      <c r="GJ80" s="34">
        <f t="shared" si="2197"/>
        <v>0</v>
      </c>
      <c r="GK80" s="34">
        <f t="shared" si="2197"/>
        <v>0</v>
      </c>
      <c r="GL80" s="34">
        <f t="shared" si="2197"/>
        <v>0</v>
      </c>
      <c r="GM80" s="34">
        <f t="shared" si="2197"/>
        <v>0</v>
      </c>
      <c r="GN80" s="34">
        <f t="shared" si="2197"/>
        <v>0</v>
      </c>
      <c r="GO80" s="34">
        <f t="shared" si="2197"/>
        <v>0</v>
      </c>
      <c r="GP80" s="34">
        <f t="shared" si="2197"/>
        <v>0</v>
      </c>
      <c r="GQ80" s="34">
        <f t="shared" si="2197"/>
        <v>0</v>
      </c>
      <c r="GR80" s="34">
        <f t="shared" si="2197"/>
        <v>0</v>
      </c>
      <c r="GS80" s="34">
        <f t="shared" ref="GS80:JD80" si="2198">GS8</f>
        <v>0</v>
      </c>
      <c r="GT80" s="34">
        <f t="shared" si="2198"/>
        <v>0</v>
      </c>
      <c r="GU80" s="34">
        <f t="shared" si="2198"/>
        <v>0</v>
      </c>
      <c r="GV80" s="34">
        <f t="shared" si="2198"/>
        <v>0</v>
      </c>
      <c r="GW80" s="34">
        <f t="shared" si="2198"/>
        <v>0</v>
      </c>
      <c r="GX80" s="34">
        <f t="shared" si="2198"/>
        <v>0</v>
      </c>
      <c r="GY80" s="34">
        <f t="shared" si="2198"/>
        <v>0</v>
      </c>
      <c r="GZ80" s="34">
        <f t="shared" si="2198"/>
        <v>0</v>
      </c>
      <c r="HA80" s="34">
        <f t="shared" si="2198"/>
        <v>0</v>
      </c>
      <c r="HB80" s="34">
        <f t="shared" si="2198"/>
        <v>0</v>
      </c>
      <c r="HC80" s="34">
        <f t="shared" si="2198"/>
        <v>0</v>
      </c>
      <c r="HD80" s="34">
        <f t="shared" si="2198"/>
        <v>0</v>
      </c>
      <c r="HE80" s="34">
        <f t="shared" si="2198"/>
        <v>0</v>
      </c>
      <c r="HF80" s="34">
        <f t="shared" si="2198"/>
        <v>0</v>
      </c>
      <c r="HG80" s="34">
        <f t="shared" si="2198"/>
        <v>0</v>
      </c>
      <c r="HH80" s="34">
        <f t="shared" si="2198"/>
        <v>0</v>
      </c>
      <c r="HI80" s="34">
        <f t="shared" si="2198"/>
        <v>0</v>
      </c>
      <c r="HJ80" s="34">
        <f t="shared" si="2198"/>
        <v>0</v>
      </c>
      <c r="HK80" s="34">
        <f t="shared" si="2198"/>
        <v>0</v>
      </c>
      <c r="HL80" s="34">
        <f t="shared" si="2198"/>
        <v>0</v>
      </c>
      <c r="HM80" s="34">
        <f t="shared" si="2198"/>
        <v>0</v>
      </c>
      <c r="HN80" s="34">
        <f t="shared" si="2198"/>
        <v>0</v>
      </c>
      <c r="HO80" s="34">
        <f t="shared" si="2198"/>
        <v>0</v>
      </c>
      <c r="HP80" s="34">
        <f t="shared" si="2198"/>
        <v>0</v>
      </c>
      <c r="HQ80" s="34">
        <f t="shared" si="2198"/>
        <v>0</v>
      </c>
      <c r="HR80" s="34">
        <f t="shared" si="2198"/>
        <v>0</v>
      </c>
      <c r="HS80" s="34">
        <f t="shared" si="2198"/>
        <v>0</v>
      </c>
      <c r="HT80" s="34">
        <f t="shared" si="2198"/>
        <v>0</v>
      </c>
      <c r="HU80" s="34">
        <f t="shared" si="2198"/>
        <v>0</v>
      </c>
      <c r="HV80" s="34">
        <f t="shared" si="2198"/>
        <v>0</v>
      </c>
      <c r="HW80" s="34">
        <f t="shared" si="2198"/>
        <v>0</v>
      </c>
      <c r="HX80" s="34">
        <f t="shared" si="2198"/>
        <v>0</v>
      </c>
      <c r="HY80" s="34">
        <f t="shared" si="2198"/>
        <v>0</v>
      </c>
      <c r="HZ80" s="34">
        <f t="shared" si="2198"/>
        <v>0</v>
      </c>
      <c r="IA80" s="34">
        <f t="shared" si="2198"/>
        <v>0</v>
      </c>
      <c r="IB80" s="34">
        <f t="shared" si="2198"/>
        <v>0</v>
      </c>
      <c r="IC80" s="34">
        <f t="shared" si="2198"/>
        <v>0</v>
      </c>
      <c r="ID80" s="34">
        <f t="shared" si="2198"/>
        <v>0</v>
      </c>
      <c r="IE80" s="34">
        <f t="shared" si="2198"/>
        <v>0</v>
      </c>
      <c r="IF80" s="34">
        <f t="shared" si="2198"/>
        <v>0</v>
      </c>
      <c r="IG80" s="34">
        <f t="shared" si="2198"/>
        <v>0</v>
      </c>
      <c r="IH80" s="34">
        <f t="shared" si="2198"/>
        <v>0</v>
      </c>
      <c r="II80" s="34">
        <f t="shared" si="2198"/>
        <v>0</v>
      </c>
      <c r="IJ80" s="34">
        <f t="shared" si="2198"/>
        <v>0</v>
      </c>
      <c r="IK80" s="34">
        <f t="shared" si="2198"/>
        <v>0</v>
      </c>
      <c r="IL80" s="34">
        <f t="shared" si="2198"/>
        <v>0</v>
      </c>
      <c r="IM80" s="34">
        <f t="shared" si="2198"/>
        <v>0</v>
      </c>
      <c r="IN80" s="34">
        <f t="shared" si="2198"/>
        <v>0</v>
      </c>
      <c r="IO80" s="34">
        <f t="shared" si="2198"/>
        <v>0</v>
      </c>
      <c r="IP80" s="34">
        <f t="shared" si="2198"/>
        <v>0</v>
      </c>
      <c r="IQ80" s="34">
        <f t="shared" si="2198"/>
        <v>0</v>
      </c>
      <c r="IR80" s="34">
        <f t="shared" si="2198"/>
        <v>0</v>
      </c>
      <c r="IS80" s="34">
        <f t="shared" si="2198"/>
        <v>0</v>
      </c>
      <c r="IT80" s="34">
        <f t="shared" si="2198"/>
        <v>0</v>
      </c>
      <c r="IU80" s="34">
        <f t="shared" si="2198"/>
        <v>0</v>
      </c>
      <c r="IV80" s="34">
        <f t="shared" si="2198"/>
        <v>0</v>
      </c>
      <c r="IW80" s="34">
        <f t="shared" si="2198"/>
        <v>0</v>
      </c>
      <c r="IX80" s="34">
        <f t="shared" si="2198"/>
        <v>0</v>
      </c>
      <c r="IY80" s="34">
        <f t="shared" si="2198"/>
        <v>0</v>
      </c>
      <c r="IZ80" s="34">
        <f t="shared" si="2198"/>
        <v>0</v>
      </c>
      <c r="JA80" s="34">
        <f t="shared" si="2198"/>
        <v>0</v>
      </c>
      <c r="JB80" s="34">
        <f t="shared" si="2198"/>
        <v>0</v>
      </c>
      <c r="JC80" s="34">
        <f t="shared" si="2198"/>
        <v>0</v>
      </c>
      <c r="JD80" s="34">
        <f t="shared" si="2198"/>
        <v>0</v>
      </c>
      <c r="JE80" s="34">
        <f t="shared" ref="JE80:KG80" si="2199">JE8</f>
        <v>0</v>
      </c>
      <c r="JF80" s="34">
        <f t="shared" si="2199"/>
        <v>0</v>
      </c>
      <c r="JG80" s="34">
        <f t="shared" si="2199"/>
        <v>0</v>
      </c>
      <c r="JH80" s="34">
        <f t="shared" si="2199"/>
        <v>0</v>
      </c>
      <c r="JI80" s="34">
        <f t="shared" si="2199"/>
        <v>0</v>
      </c>
      <c r="JJ80" s="34">
        <f t="shared" si="2199"/>
        <v>0</v>
      </c>
      <c r="JK80" s="34">
        <f t="shared" si="2199"/>
        <v>0</v>
      </c>
      <c r="JL80" s="34">
        <f t="shared" si="2199"/>
        <v>0</v>
      </c>
      <c r="JM80" s="34">
        <f t="shared" si="2199"/>
        <v>0</v>
      </c>
      <c r="JN80" s="34">
        <f t="shared" si="2199"/>
        <v>0</v>
      </c>
      <c r="JO80" s="34">
        <f t="shared" si="2199"/>
        <v>0</v>
      </c>
      <c r="JP80" s="34">
        <f t="shared" si="2199"/>
        <v>0</v>
      </c>
      <c r="JQ80" s="34">
        <f t="shared" si="2199"/>
        <v>0</v>
      </c>
      <c r="JR80" s="34">
        <f t="shared" si="2199"/>
        <v>0</v>
      </c>
      <c r="JS80" s="34">
        <f t="shared" si="2199"/>
        <v>0</v>
      </c>
      <c r="JT80" s="34">
        <f t="shared" si="2199"/>
        <v>0</v>
      </c>
      <c r="JU80" s="34">
        <f t="shared" si="2199"/>
        <v>0</v>
      </c>
      <c r="JV80" s="34">
        <f t="shared" si="2199"/>
        <v>0</v>
      </c>
      <c r="JW80" s="34">
        <f t="shared" si="2199"/>
        <v>0</v>
      </c>
      <c r="JX80" s="34">
        <f t="shared" si="2199"/>
        <v>0</v>
      </c>
      <c r="JY80" s="34">
        <f t="shared" si="2199"/>
        <v>0</v>
      </c>
      <c r="JZ80" s="34">
        <f t="shared" si="2199"/>
        <v>0</v>
      </c>
      <c r="KA80" s="34">
        <f t="shared" si="2199"/>
        <v>0</v>
      </c>
      <c r="KB80" s="34">
        <f t="shared" si="2199"/>
        <v>0</v>
      </c>
      <c r="KC80" s="34">
        <f t="shared" si="2199"/>
        <v>0</v>
      </c>
      <c r="KD80" s="34">
        <f t="shared" si="2199"/>
        <v>0</v>
      </c>
      <c r="KE80" s="34">
        <f t="shared" si="2199"/>
        <v>0</v>
      </c>
      <c r="KF80" s="34">
        <f t="shared" si="2199"/>
        <v>0</v>
      </c>
      <c r="KG80" s="35">
        <f t="shared" si="2199"/>
        <v>0</v>
      </c>
    </row>
    <row r="81" spans="1:293" s="1" customFormat="1" ht="16" outlineLevel="1" thickBot="1">
      <c r="B81" s="490"/>
      <c r="C81" s="58" t="s">
        <v>713</v>
      </c>
      <c r="D81" s="45">
        <f t="shared" si="2194"/>
        <v>205904.40958879981</v>
      </c>
      <c r="E81" s="36">
        <f>E80</f>
        <v>3242.583333333333</v>
      </c>
      <c r="F81" s="37">
        <f>E81+F80</f>
        <v>6485.1666666666661</v>
      </c>
      <c r="G81" s="37">
        <f>F81+G80</f>
        <v>9727.75</v>
      </c>
      <c r="H81" s="37">
        <f t="shared" ref="H81:J81" si="2200">G81+H80</f>
        <v>12970.333333333332</v>
      </c>
      <c r="I81" s="37">
        <f t="shared" si="2200"/>
        <v>16212.916666666664</v>
      </c>
      <c r="J81" s="37">
        <f t="shared" si="2200"/>
        <v>19455.499999999996</v>
      </c>
      <c r="K81" s="37">
        <f t="shared" ref="K81:M81" si="2201">J81+K80</f>
        <v>22698.083333333328</v>
      </c>
      <c r="L81" s="37">
        <f t="shared" si="2201"/>
        <v>25940.666666666661</v>
      </c>
      <c r="M81" s="37">
        <f t="shared" si="2201"/>
        <v>29183.249999999993</v>
      </c>
      <c r="N81" s="37">
        <f t="shared" ref="N81:P81" si="2202">M81+N80</f>
        <v>32425.833333333325</v>
      </c>
      <c r="O81" s="37">
        <f t="shared" si="2202"/>
        <v>35668.416666666657</v>
      </c>
      <c r="P81" s="37">
        <f t="shared" si="2202"/>
        <v>38910.999999999993</v>
      </c>
      <c r="Q81" s="37">
        <f t="shared" ref="Q81:S81" si="2203">P81+Q80</f>
        <v>41863.833333333328</v>
      </c>
      <c r="R81" s="37">
        <f t="shared" si="2203"/>
        <v>44816.666666666664</v>
      </c>
      <c r="S81" s="37">
        <f t="shared" si="2203"/>
        <v>47769.5</v>
      </c>
      <c r="T81" s="37">
        <f t="shared" ref="T81:V81" si="2204">S81+T80</f>
        <v>50722.333333333336</v>
      </c>
      <c r="U81" s="37">
        <f t="shared" si="2204"/>
        <v>53675.166666666672</v>
      </c>
      <c r="V81" s="37">
        <f t="shared" si="2204"/>
        <v>56628.000000000007</v>
      </c>
      <c r="W81" s="37">
        <f t="shared" ref="W81:Y81" si="2205">V81+W80</f>
        <v>59580.833333333343</v>
      </c>
      <c r="X81" s="37">
        <f t="shared" si="2205"/>
        <v>62533.666666666679</v>
      </c>
      <c r="Y81" s="37">
        <f t="shared" si="2205"/>
        <v>65486.500000000015</v>
      </c>
      <c r="Z81" s="37">
        <f t="shared" ref="Z81:AB81" si="2206">Y81+Z80</f>
        <v>68439.333333333343</v>
      </c>
      <c r="AA81" s="37">
        <f t="shared" si="2206"/>
        <v>71392.166666666672</v>
      </c>
      <c r="AB81" s="37">
        <f t="shared" si="2206"/>
        <v>74345</v>
      </c>
      <c r="AC81" s="37">
        <f t="shared" ref="AC81:AE81" si="2207">AB81+AC80</f>
        <v>77277</v>
      </c>
      <c r="AD81" s="37">
        <f t="shared" si="2207"/>
        <v>80209</v>
      </c>
      <c r="AE81" s="37">
        <f t="shared" si="2207"/>
        <v>83141</v>
      </c>
      <c r="AF81" s="37">
        <f t="shared" ref="AF81:AH81" si="2208">AE81+AF80</f>
        <v>86073</v>
      </c>
      <c r="AG81" s="37">
        <f t="shared" si="2208"/>
        <v>89005</v>
      </c>
      <c r="AH81" s="37">
        <f t="shared" si="2208"/>
        <v>91937</v>
      </c>
      <c r="AI81" s="37">
        <f t="shared" ref="AI81:AK81" si="2209">AH81+AI80</f>
        <v>94869</v>
      </c>
      <c r="AJ81" s="37">
        <f t="shared" si="2209"/>
        <v>97801</v>
      </c>
      <c r="AK81" s="37">
        <f t="shared" si="2209"/>
        <v>100733</v>
      </c>
      <c r="AL81" s="37">
        <f t="shared" ref="AL81:AN81" si="2210">AK81+AL80</f>
        <v>103665</v>
      </c>
      <c r="AM81" s="37">
        <f t="shared" si="2210"/>
        <v>106597</v>
      </c>
      <c r="AN81" s="37">
        <f t="shared" si="2210"/>
        <v>109529</v>
      </c>
      <c r="AO81" s="37">
        <f t="shared" ref="AO81:AQ81" si="2211">AN81+AO80</f>
        <v>112786.51416666666</v>
      </c>
      <c r="AP81" s="37">
        <f t="shared" si="2211"/>
        <v>116044.02833333332</v>
      </c>
      <c r="AQ81" s="37">
        <f t="shared" si="2211"/>
        <v>119301.54249999998</v>
      </c>
      <c r="AR81" s="37">
        <f t="shared" ref="AR81:AT81" si="2212">AQ81+AR80</f>
        <v>122559.05666666664</v>
      </c>
      <c r="AS81" s="37">
        <f t="shared" si="2212"/>
        <v>125816.5708333333</v>
      </c>
      <c r="AT81" s="37">
        <f t="shared" si="2212"/>
        <v>129074.08499999996</v>
      </c>
      <c r="AU81" s="37">
        <f t="shared" ref="AU81:AW81" si="2213">AT81+AU80</f>
        <v>132331.59916666662</v>
      </c>
      <c r="AV81" s="37">
        <f t="shared" si="2213"/>
        <v>135589.11333333328</v>
      </c>
      <c r="AW81" s="37">
        <f t="shared" si="2213"/>
        <v>138846.62749999994</v>
      </c>
      <c r="AX81" s="37">
        <f t="shared" ref="AX81:AZ81" si="2214">AW81+AX80</f>
        <v>142249.97499999995</v>
      </c>
      <c r="AY81" s="37">
        <f t="shared" si="2214"/>
        <v>145653.32249999995</v>
      </c>
      <c r="AZ81" s="37">
        <f t="shared" si="2214"/>
        <v>149056.66999999995</v>
      </c>
      <c r="BA81" s="37">
        <f t="shared" ref="BA81:BC81" si="2215">AZ81+BA80</f>
        <v>152298.73604166662</v>
      </c>
      <c r="BB81" s="37">
        <f t="shared" si="2215"/>
        <v>152529.14129503327</v>
      </c>
      <c r="BC81" s="37">
        <f t="shared" si="2215"/>
        <v>152759.54654839993</v>
      </c>
      <c r="BD81" s="37">
        <f t="shared" ref="BD81:BF81" si="2216">BC81+BD80</f>
        <v>152989.95180176658</v>
      </c>
      <c r="BE81" s="37">
        <f t="shared" si="2216"/>
        <v>153220.35705513324</v>
      </c>
      <c r="BF81" s="37">
        <f t="shared" si="2216"/>
        <v>153450.76230849989</v>
      </c>
      <c r="BG81" s="37">
        <f t="shared" ref="BG81:BI81" si="2217">BF81+BG80</f>
        <v>153681.16756186655</v>
      </c>
      <c r="BH81" s="37">
        <f t="shared" si="2217"/>
        <v>153911.5728152332</v>
      </c>
      <c r="BI81" s="37">
        <f t="shared" si="2217"/>
        <v>154141.97806859986</v>
      </c>
      <c r="BJ81" s="37">
        <f t="shared" ref="BJ81:BL81" si="2218">BI81+BJ80</f>
        <v>154372.38332196651</v>
      </c>
      <c r="BK81" s="37">
        <f t="shared" si="2218"/>
        <v>204982.78857533319</v>
      </c>
      <c r="BL81" s="37">
        <f t="shared" si="2218"/>
        <v>205213.19382869985</v>
      </c>
      <c r="BM81" s="37">
        <f t="shared" ref="BM81:BO81" si="2219">BL81+BM80</f>
        <v>205443.5990820665</v>
      </c>
      <c r="BN81" s="37">
        <f t="shared" si="2219"/>
        <v>205674.00433543316</v>
      </c>
      <c r="BO81" s="37">
        <f t="shared" si="2219"/>
        <v>205904.40958879981</v>
      </c>
      <c r="BP81" s="207">
        <f t="shared" ref="BP81:BR81" si="2220">BO81+BP80</f>
        <v>206091.06484216647</v>
      </c>
      <c r="BQ81" s="37">
        <f t="shared" si="2220"/>
        <v>206277.72009553312</v>
      </c>
      <c r="BR81" s="37">
        <f t="shared" si="2220"/>
        <v>206464.37534889978</v>
      </c>
      <c r="BS81" s="37">
        <f t="shared" ref="BS81:BU81" si="2221">BR81+BS80</f>
        <v>206651.03060226643</v>
      </c>
      <c r="BT81" s="37">
        <f t="shared" si="2221"/>
        <v>206837.68585563308</v>
      </c>
      <c r="BU81" s="207">
        <f t="shared" si="2221"/>
        <v>206995.17444233308</v>
      </c>
      <c r="BV81" s="37">
        <f t="shared" ref="BV81:BX81" si="2222">BU81+BV80</f>
        <v>207215.16302903308</v>
      </c>
      <c r="BW81" s="37">
        <f t="shared" si="2222"/>
        <v>257815.15161573308</v>
      </c>
      <c r="BX81" s="37">
        <f t="shared" si="2222"/>
        <v>258035.14020243307</v>
      </c>
      <c r="BY81" s="37">
        <f t="shared" ref="BY81:CA81" si="2223">BX81+BY80</f>
        <v>258255.12878913307</v>
      </c>
      <c r="BZ81" s="37">
        <f t="shared" si="2223"/>
        <v>258431.36737583307</v>
      </c>
      <c r="CA81" s="37">
        <f t="shared" si="2223"/>
        <v>258607.60596253307</v>
      </c>
      <c r="CB81" s="37">
        <f t="shared" ref="CB81:CD81" si="2224">CA81+CB80</f>
        <v>258783.84454923306</v>
      </c>
      <c r="CC81" s="37">
        <f t="shared" si="2224"/>
        <v>258960.08313593306</v>
      </c>
      <c r="CD81" s="37">
        <f t="shared" si="2224"/>
        <v>259136.32172263306</v>
      </c>
      <c r="CE81" s="37">
        <f t="shared" ref="CE81:CG81" si="2225">CD81+CE80</f>
        <v>259312.56030933306</v>
      </c>
      <c r="CF81" s="37">
        <f t="shared" si="2225"/>
        <v>259488.79889603305</v>
      </c>
      <c r="CG81" s="37">
        <f t="shared" si="2225"/>
        <v>259665.03748273305</v>
      </c>
      <c r="CH81" s="37">
        <f t="shared" ref="CH81:CJ81" si="2226">CG81+CH80</f>
        <v>259841.27606943305</v>
      </c>
      <c r="CI81" s="37">
        <f t="shared" si="2226"/>
        <v>310397.51465613302</v>
      </c>
      <c r="CJ81" s="37">
        <f t="shared" si="2226"/>
        <v>310573.75324283302</v>
      </c>
      <c r="CK81" s="37">
        <f t="shared" ref="CK81:CM81" si="2227">CJ81+CK80</f>
        <v>310749.99182953301</v>
      </c>
      <c r="CL81" s="37">
        <f t="shared" si="2227"/>
        <v>310926.23041623301</v>
      </c>
      <c r="CM81" s="37">
        <f t="shared" si="2227"/>
        <v>311156.63566959969</v>
      </c>
      <c r="CN81" s="37">
        <f t="shared" ref="CN81:CP81" si="2228">CM81+CN80</f>
        <v>311387.04092296638</v>
      </c>
      <c r="CO81" s="37">
        <f t="shared" si="2228"/>
        <v>311617.44617633306</v>
      </c>
      <c r="CP81" s="37">
        <f t="shared" si="2228"/>
        <v>311847.85142969975</v>
      </c>
      <c r="CQ81" s="37">
        <f t="shared" ref="CQ81:CS81" si="2229">CP81+CQ80</f>
        <v>312078.25668306643</v>
      </c>
      <c r="CR81" s="37">
        <f t="shared" si="2229"/>
        <v>312308.66193643311</v>
      </c>
      <c r="CS81" s="37">
        <f t="shared" si="2229"/>
        <v>312539.0671897998</v>
      </c>
      <c r="CT81" s="37">
        <f t="shared" ref="CT81:CV81" si="2230">CS81+CT80</f>
        <v>312769.47244316648</v>
      </c>
      <c r="CU81" s="37">
        <f t="shared" si="2230"/>
        <v>363379.87769653316</v>
      </c>
      <c r="CV81" s="37">
        <f t="shared" si="2230"/>
        <v>363610.28294989985</v>
      </c>
      <c r="CW81" s="37">
        <f t="shared" ref="CW81:CY81" si="2231">CV81+CW80</f>
        <v>363840.68820326653</v>
      </c>
      <c r="CX81" s="37">
        <f t="shared" si="2231"/>
        <v>364071.09345663321</v>
      </c>
      <c r="CY81" s="37">
        <f t="shared" si="2231"/>
        <v>364301.4987099999</v>
      </c>
      <c r="CZ81" s="37">
        <f t="shared" ref="CZ81:DB81" si="2232">CY81+CZ80</f>
        <v>364531.90396336658</v>
      </c>
      <c r="DA81" s="37">
        <f t="shared" si="2232"/>
        <v>364762.30921673327</v>
      </c>
      <c r="DB81" s="37">
        <f t="shared" si="2232"/>
        <v>365109.38113676658</v>
      </c>
      <c r="DC81" s="37">
        <f t="shared" ref="DC81:DE81" si="2233">DB81+DC80</f>
        <v>365339.78639013326</v>
      </c>
      <c r="DD81" s="37">
        <f t="shared" si="2233"/>
        <v>365570.19164349994</v>
      </c>
      <c r="DE81" s="37">
        <f t="shared" si="2233"/>
        <v>365800.59689686663</v>
      </c>
      <c r="DF81" s="37">
        <f t="shared" ref="DF81:DH81" si="2234">DE81+DF80</f>
        <v>366031.00215023331</v>
      </c>
      <c r="DG81" s="37">
        <f t="shared" si="2234"/>
        <v>416641.40740359999</v>
      </c>
      <c r="DH81" s="37">
        <f t="shared" si="2234"/>
        <v>416871.81265696668</v>
      </c>
      <c r="DI81" s="37">
        <f t="shared" ref="DI81:DK81" si="2235">DH81+DI80</f>
        <v>417102.21791033336</v>
      </c>
      <c r="DJ81" s="37">
        <f t="shared" si="2235"/>
        <v>417332.62316370005</v>
      </c>
      <c r="DK81" s="37">
        <f t="shared" si="2235"/>
        <v>417563.02841706673</v>
      </c>
      <c r="DL81" s="37">
        <f t="shared" ref="DL81:DN81" si="2236">DK81+DL80</f>
        <v>417793.43367043341</v>
      </c>
      <c r="DM81" s="37">
        <f t="shared" si="2236"/>
        <v>418023.8389238001</v>
      </c>
      <c r="DN81" s="37">
        <f t="shared" si="2236"/>
        <v>418254.24417716678</v>
      </c>
      <c r="DO81" s="37">
        <f t="shared" ref="DO81:DQ81" si="2237">DN81+DO80</f>
        <v>418484.64943053346</v>
      </c>
      <c r="DP81" s="37">
        <f t="shared" si="2237"/>
        <v>418715.05468390015</v>
      </c>
      <c r="DQ81" s="37">
        <f t="shared" si="2237"/>
        <v>418945.45993726683</v>
      </c>
      <c r="DR81" s="37">
        <f t="shared" ref="DR81:DT81" si="2238">DQ81+DR80</f>
        <v>419175.86519063351</v>
      </c>
      <c r="DS81" s="37">
        <f t="shared" si="2238"/>
        <v>471206.2704440002</v>
      </c>
      <c r="DT81" s="37">
        <f t="shared" si="2238"/>
        <v>471436.67569736688</v>
      </c>
      <c r="DU81" s="37">
        <f t="shared" ref="DU81:DW81" si="2239">DT81+DU80</f>
        <v>471667.08095073357</v>
      </c>
      <c r="DV81" s="37">
        <f t="shared" si="2239"/>
        <v>471897.48620410025</v>
      </c>
      <c r="DW81" s="37">
        <f t="shared" si="2239"/>
        <v>472127.89145746693</v>
      </c>
      <c r="DX81" s="37">
        <f t="shared" ref="DX81:DZ81" si="2240">DW81+DX80</f>
        <v>472358.29671083362</v>
      </c>
      <c r="DY81" s="37">
        <f t="shared" si="2240"/>
        <v>472588.7019642003</v>
      </c>
      <c r="DZ81" s="37">
        <f t="shared" si="2240"/>
        <v>472819.10721756698</v>
      </c>
      <c r="EA81" s="37">
        <f t="shared" ref="EA81:EC81" si="2241">DZ81+EA80</f>
        <v>473049.51247093367</v>
      </c>
      <c r="EB81" s="37">
        <f t="shared" si="2241"/>
        <v>473279.91772430035</v>
      </c>
      <c r="EC81" s="37">
        <f t="shared" si="2241"/>
        <v>473510.32297766703</v>
      </c>
      <c r="ED81" s="37">
        <f t="shared" ref="ED81:EF81" si="2242">EC81+ED80</f>
        <v>473740.72823103372</v>
      </c>
      <c r="EE81" s="37">
        <f t="shared" si="2242"/>
        <v>525771.13348440034</v>
      </c>
      <c r="EF81" s="37">
        <f t="shared" si="2242"/>
        <v>526001.53873776703</v>
      </c>
      <c r="EG81" s="37">
        <f t="shared" ref="EG81:EI81" si="2243">EF81+EG80</f>
        <v>526231.94399113371</v>
      </c>
      <c r="EH81" s="37">
        <f t="shared" si="2243"/>
        <v>526462.34924450039</v>
      </c>
      <c r="EI81" s="37">
        <f t="shared" si="2243"/>
        <v>526692.75449786708</v>
      </c>
      <c r="EJ81" s="37">
        <f t="shared" ref="EJ81:EL81" si="2244">EI81+EJ80</f>
        <v>526923.15975123376</v>
      </c>
      <c r="EK81" s="37">
        <f t="shared" si="2244"/>
        <v>527153.56500460044</v>
      </c>
      <c r="EL81" s="37">
        <f t="shared" si="2244"/>
        <v>527383.97025796713</v>
      </c>
      <c r="EM81" s="37">
        <f t="shared" ref="EM81:EO81" si="2245">EL81+EM80</f>
        <v>527614.37551133381</v>
      </c>
      <c r="EN81" s="37">
        <f t="shared" si="2245"/>
        <v>527844.7807647005</v>
      </c>
      <c r="EO81" s="37">
        <f t="shared" si="2245"/>
        <v>528075.18601806718</v>
      </c>
      <c r="EP81" s="37">
        <f t="shared" ref="EP81:ER81" si="2246">EO81+EP80</f>
        <v>528305.59127143386</v>
      </c>
      <c r="EQ81" s="37">
        <f t="shared" si="2246"/>
        <v>580335.99652480055</v>
      </c>
      <c r="ER81" s="37">
        <f t="shared" si="2246"/>
        <v>580566.40177816723</v>
      </c>
      <c r="ES81" s="37">
        <f t="shared" ref="ES81:EU81" si="2247">ER81+ES80</f>
        <v>580796.80703153391</v>
      </c>
      <c r="ET81" s="37">
        <f t="shared" si="2247"/>
        <v>581027.2122849006</v>
      </c>
      <c r="EU81" s="37">
        <f t="shared" si="2247"/>
        <v>581257.61753826728</v>
      </c>
      <c r="EV81" s="37">
        <f t="shared" ref="EV81:EX81" si="2248">EU81+EV80</f>
        <v>581488.02279163396</v>
      </c>
      <c r="EW81" s="37">
        <f t="shared" si="2248"/>
        <v>581718.42804500065</v>
      </c>
      <c r="EX81" s="37">
        <f t="shared" si="2248"/>
        <v>581948.83329836733</v>
      </c>
      <c r="EY81" s="37">
        <f t="shared" ref="EY81:FA81" si="2249">EX81+EY80</f>
        <v>582179.23855173402</v>
      </c>
      <c r="EZ81" s="37">
        <f t="shared" si="2249"/>
        <v>582409.6438051007</v>
      </c>
      <c r="FA81" s="37">
        <f t="shared" si="2249"/>
        <v>582640.04905846738</v>
      </c>
      <c r="FB81" s="37">
        <f t="shared" ref="FB81:FD81" si="2250">FA81+FB80</f>
        <v>582870.45431183407</v>
      </c>
      <c r="FC81" s="37">
        <f t="shared" si="2250"/>
        <v>634900.85956520075</v>
      </c>
      <c r="FD81" s="37">
        <f t="shared" si="2250"/>
        <v>637306.26481856743</v>
      </c>
      <c r="FE81" s="37">
        <f t="shared" ref="FE81:FG81" si="2251">FD81+FE80</f>
        <v>637306.26481856743</v>
      </c>
      <c r="FF81" s="37">
        <f t="shared" si="2251"/>
        <v>637306.26481856743</v>
      </c>
      <c r="FG81" s="37">
        <f t="shared" si="2251"/>
        <v>637306.26481856743</v>
      </c>
      <c r="FH81" s="37">
        <f t="shared" ref="FH81:FJ81" si="2252">FG81+FH80</f>
        <v>637306.26481856743</v>
      </c>
      <c r="FI81" s="37">
        <f t="shared" si="2252"/>
        <v>637306.26481856743</v>
      </c>
      <c r="FJ81" s="37">
        <f t="shared" si="2252"/>
        <v>637306.26481856743</v>
      </c>
      <c r="FK81" s="37">
        <f t="shared" ref="FK81:FM81" si="2253">FJ81+FK80</f>
        <v>637306.26481856743</v>
      </c>
      <c r="FL81" s="37">
        <f t="shared" si="2253"/>
        <v>637306.26481856743</v>
      </c>
      <c r="FM81" s="37">
        <f t="shared" si="2253"/>
        <v>637306.26481856743</v>
      </c>
      <c r="FN81" s="37">
        <f t="shared" ref="FN81:FP81" si="2254">FM81+FN80</f>
        <v>637306.26481856743</v>
      </c>
      <c r="FO81" s="37">
        <f t="shared" si="2254"/>
        <v>637306.26481856743</v>
      </c>
      <c r="FP81" s="37">
        <f t="shared" si="2254"/>
        <v>637306.26481856743</v>
      </c>
      <c r="FQ81" s="37">
        <f t="shared" ref="FQ81:FS81" si="2255">FP81+FQ80</f>
        <v>637306.26481856743</v>
      </c>
      <c r="FR81" s="37">
        <f t="shared" si="2255"/>
        <v>637306.26481856743</v>
      </c>
      <c r="FS81" s="37">
        <f t="shared" si="2255"/>
        <v>637306.26481856743</v>
      </c>
      <c r="FT81" s="37">
        <f t="shared" ref="FT81:FV81" si="2256">FS81+FT80</f>
        <v>637306.26481856743</v>
      </c>
      <c r="FU81" s="37">
        <f t="shared" si="2256"/>
        <v>637306.26481856743</v>
      </c>
      <c r="FV81" s="37">
        <f t="shared" si="2256"/>
        <v>637306.26481856743</v>
      </c>
      <c r="FW81" s="37">
        <f t="shared" ref="FW81:FY81" si="2257">FV81+FW80</f>
        <v>637306.26481856743</v>
      </c>
      <c r="FX81" s="37">
        <f t="shared" si="2257"/>
        <v>637306.26481856743</v>
      </c>
      <c r="FY81" s="37">
        <f t="shared" si="2257"/>
        <v>637306.26481856743</v>
      </c>
      <c r="FZ81" s="37">
        <f t="shared" ref="FZ81:GB81" si="2258">FY81+FZ80</f>
        <v>637306.26481856743</v>
      </c>
      <c r="GA81" s="37">
        <f t="shared" si="2258"/>
        <v>637306.26481856743</v>
      </c>
      <c r="GB81" s="37">
        <f t="shared" si="2258"/>
        <v>637306.26481856743</v>
      </c>
      <c r="GC81" s="37">
        <f t="shared" ref="GC81:GE81" si="2259">GB81+GC80</f>
        <v>637306.26481856743</v>
      </c>
      <c r="GD81" s="37">
        <f t="shared" si="2259"/>
        <v>637306.26481856743</v>
      </c>
      <c r="GE81" s="37">
        <f t="shared" si="2259"/>
        <v>637306.26481856743</v>
      </c>
      <c r="GF81" s="37">
        <f t="shared" ref="GF81:GH81" si="2260">GE81+GF80</f>
        <v>637306.26481856743</v>
      </c>
      <c r="GG81" s="37">
        <f t="shared" si="2260"/>
        <v>637306.26481856743</v>
      </c>
      <c r="GH81" s="37">
        <f t="shared" si="2260"/>
        <v>637306.26481856743</v>
      </c>
      <c r="GI81" s="37">
        <f t="shared" ref="GI81:GK81" si="2261">GH81+GI80</f>
        <v>637306.26481856743</v>
      </c>
      <c r="GJ81" s="37">
        <f t="shared" si="2261"/>
        <v>637306.26481856743</v>
      </c>
      <c r="GK81" s="37">
        <f t="shared" si="2261"/>
        <v>637306.26481856743</v>
      </c>
      <c r="GL81" s="37">
        <f t="shared" ref="GL81:GN81" si="2262">GK81+GL80</f>
        <v>637306.26481856743</v>
      </c>
      <c r="GM81" s="37">
        <f t="shared" si="2262"/>
        <v>637306.26481856743</v>
      </c>
      <c r="GN81" s="37">
        <f t="shared" si="2262"/>
        <v>637306.26481856743</v>
      </c>
      <c r="GO81" s="37">
        <f t="shared" ref="GO81:GQ81" si="2263">GN81+GO80</f>
        <v>637306.26481856743</v>
      </c>
      <c r="GP81" s="37">
        <f t="shared" si="2263"/>
        <v>637306.26481856743</v>
      </c>
      <c r="GQ81" s="37">
        <f t="shared" si="2263"/>
        <v>637306.26481856743</v>
      </c>
      <c r="GR81" s="37">
        <f t="shared" ref="GR81:GT81" si="2264">GQ81+GR80</f>
        <v>637306.26481856743</v>
      </c>
      <c r="GS81" s="37">
        <f t="shared" si="2264"/>
        <v>637306.26481856743</v>
      </c>
      <c r="GT81" s="37">
        <f t="shared" si="2264"/>
        <v>637306.26481856743</v>
      </c>
      <c r="GU81" s="37">
        <f t="shared" ref="GU81:GW81" si="2265">GT81+GU80</f>
        <v>637306.26481856743</v>
      </c>
      <c r="GV81" s="37">
        <f t="shared" si="2265"/>
        <v>637306.26481856743</v>
      </c>
      <c r="GW81" s="37">
        <f t="shared" si="2265"/>
        <v>637306.26481856743</v>
      </c>
      <c r="GX81" s="37">
        <f t="shared" ref="GX81:GZ81" si="2266">GW81+GX80</f>
        <v>637306.26481856743</v>
      </c>
      <c r="GY81" s="37">
        <f t="shared" si="2266"/>
        <v>637306.26481856743</v>
      </c>
      <c r="GZ81" s="37">
        <f t="shared" si="2266"/>
        <v>637306.26481856743</v>
      </c>
      <c r="HA81" s="37">
        <f t="shared" ref="HA81:HC81" si="2267">GZ81+HA80</f>
        <v>637306.26481856743</v>
      </c>
      <c r="HB81" s="37">
        <f t="shared" si="2267"/>
        <v>637306.26481856743</v>
      </c>
      <c r="HC81" s="37">
        <f t="shared" si="2267"/>
        <v>637306.26481856743</v>
      </c>
      <c r="HD81" s="37">
        <f t="shared" ref="HD81:HF81" si="2268">HC81+HD80</f>
        <v>637306.26481856743</v>
      </c>
      <c r="HE81" s="37">
        <f t="shared" si="2268"/>
        <v>637306.26481856743</v>
      </c>
      <c r="HF81" s="37">
        <f t="shared" si="2268"/>
        <v>637306.26481856743</v>
      </c>
      <c r="HG81" s="37">
        <f t="shared" ref="HG81:HI81" si="2269">HF81+HG80</f>
        <v>637306.26481856743</v>
      </c>
      <c r="HH81" s="37">
        <f t="shared" si="2269"/>
        <v>637306.26481856743</v>
      </c>
      <c r="HI81" s="37">
        <f t="shared" si="2269"/>
        <v>637306.26481856743</v>
      </c>
      <c r="HJ81" s="37">
        <f t="shared" ref="HJ81:HL81" si="2270">HI81+HJ80</f>
        <v>637306.26481856743</v>
      </c>
      <c r="HK81" s="37">
        <f t="shared" si="2270"/>
        <v>637306.26481856743</v>
      </c>
      <c r="HL81" s="37">
        <f t="shared" si="2270"/>
        <v>637306.26481856743</v>
      </c>
      <c r="HM81" s="37">
        <f t="shared" ref="HM81:HO81" si="2271">HL81+HM80</f>
        <v>637306.26481856743</v>
      </c>
      <c r="HN81" s="37">
        <f t="shared" si="2271"/>
        <v>637306.26481856743</v>
      </c>
      <c r="HO81" s="37">
        <f t="shared" si="2271"/>
        <v>637306.26481856743</v>
      </c>
      <c r="HP81" s="37">
        <f t="shared" ref="HP81:HR81" si="2272">HO81+HP80</f>
        <v>637306.26481856743</v>
      </c>
      <c r="HQ81" s="37">
        <f t="shared" si="2272"/>
        <v>637306.26481856743</v>
      </c>
      <c r="HR81" s="37">
        <f t="shared" si="2272"/>
        <v>637306.26481856743</v>
      </c>
      <c r="HS81" s="37">
        <f t="shared" ref="HS81:HU81" si="2273">HR81+HS80</f>
        <v>637306.26481856743</v>
      </c>
      <c r="HT81" s="37">
        <f t="shared" si="2273"/>
        <v>637306.26481856743</v>
      </c>
      <c r="HU81" s="37">
        <f t="shared" si="2273"/>
        <v>637306.26481856743</v>
      </c>
      <c r="HV81" s="37">
        <f t="shared" ref="HV81:HX81" si="2274">HU81+HV80</f>
        <v>637306.26481856743</v>
      </c>
      <c r="HW81" s="37">
        <f t="shared" si="2274"/>
        <v>637306.26481856743</v>
      </c>
      <c r="HX81" s="37">
        <f t="shared" si="2274"/>
        <v>637306.26481856743</v>
      </c>
      <c r="HY81" s="37">
        <f t="shared" ref="HY81:IA81" si="2275">HX81+HY80</f>
        <v>637306.26481856743</v>
      </c>
      <c r="HZ81" s="37">
        <f t="shared" si="2275"/>
        <v>637306.26481856743</v>
      </c>
      <c r="IA81" s="37">
        <f t="shared" si="2275"/>
        <v>637306.26481856743</v>
      </c>
      <c r="IB81" s="37">
        <f t="shared" ref="IB81:ID81" si="2276">IA81+IB80</f>
        <v>637306.26481856743</v>
      </c>
      <c r="IC81" s="37">
        <f t="shared" si="2276"/>
        <v>637306.26481856743</v>
      </c>
      <c r="ID81" s="37">
        <f t="shared" si="2276"/>
        <v>637306.26481856743</v>
      </c>
      <c r="IE81" s="37">
        <f t="shared" ref="IE81:IG81" si="2277">ID81+IE80</f>
        <v>637306.26481856743</v>
      </c>
      <c r="IF81" s="37">
        <f t="shared" si="2277"/>
        <v>637306.26481856743</v>
      </c>
      <c r="IG81" s="37">
        <f t="shared" si="2277"/>
        <v>637306.26481856743</v>
      </c>
      <c r="IH81" s="37">
        <f t="shared" ref="IH81:IJ81" si="2278">IG81+IH80</f>
        <v>637306.26481856743</v>
      </c>
      <c r="II81" s="37">
        <f t="shared" si="2278"/>
        <v>637306.26481856743</v>
      </c>
      <c r="IJ81" s="37">
        <f t="shared" si="2278"/>
        <v>637306.26481856743</v>
      </c>
      <c r="IK81" s="37">
        <f t="shared" ref="IK81:IM81" si="2279">IJ81+IK80</f>
        <v>637306.26481856743</v>
      </c>
      <c r="IL81" s="37">
        <f t="shared" si="2279"/>
        <v>637306.26481856743</v>
      </c>
      <c r="IM81" s="37">
        <f t="shared" si="2279"/>
        <v>637306.26481856743</v>
      </c>
      <c r="IN81" s="37">
        <f t="shared" ref="IN81:IP81" si="2280">IM81+IN80</f>
        <v>637306.26481856743</v>
      </c>
      <c r="IO81" s="37">
        <f t="shared" si="2280"/>
        <v>637306.26481856743</v>
      </c>
      <c r="IP81" s="37">
        <f t="shared" si="2280"/>
        <v>637306.26481856743</v>
      </c>
      <c r="IQ81" s="37">
        <f t="shared" ref="IQ81:IS81" si="2281">IP81+IQ80</f>
        <v>637306.26481856743</v>
      </c>
      <c r="IR81" s="37">
        <f t="shared" si="2281"/>
        <v>637306.26481856743</v>
      </c>
      <c r="IS81" s="37">
        <f t="shared" si="2281"/>
        <v>637306.26481856743</v>
      </c>
      <c r="IT81" s="37">
        <f t="shared" ref="IT81:IV81" si="2282">IS81+IT80</f>
        <v>637306.26481856743</v>
      </c>
      <c r="IU81" s="37">
        <f t="shared" si="2282"/>
        <v>637306.26481856743</v>
      </c>
      <c r="IV81" s="37">
        <f t="shared" si="2282"/>
        <v>637306.26481856743</v>
      </c>
      <c r="IW81" s="37">
        <f t="shared" ref="IW81:IY81" si="2283">IV81+IW80</f>
        <v>637306.26481856743</v>
      </c>
      <c r="IX81" s="37">
        <f t="shared" si="2283"/>
        <v>637306.26481856743</v>
      </c>
      <c r="IY81" s="37">
        <f t="shared" si="2283"/>
        <v>637306.26481856743</v>
      </c>
      <c r="IZ81" s="37">
        <f t="shared" ref="IZ81:JB81" si="2284">IY81+IZ80</f>
        <v>637306.26481856743</v>
      </c>
      <c r="JA81" s="37">
        <f t="shared" si="2284"/>
        <v>637306.26481856743</v>
      </c>
      <c r="JB81" s="37">
        <f t="shared" si="2284"/>
        <v>637306.26481856743</v>
      </c>
      <c r="JC81" s="37">
        <f t="shared" ref="JC81:JE81" si="2285">JB81+JC80</f>
        <v>637306.26481856743</v>
      </c>
      <c r="JD81" s="37">
        <f t="shared" si="2285"/>
        <v>637306.26481856743</v>
      </c>
      <c r="JE81" s="37">
        <f t="shared" si="2285"/>
        <v>637306.26481856743</v>
      </c>
      <c r="JF81" s="37">
        <f t="shared" ref="JF81:JH81" si="2286">JE81+JF80</f>
        <v>637306.26481856743</v>
      </c>
      <c r="JG81" s="37">
        <f t="shared" si="2286"/>
        <v>637306.26481856743</v>
      </c>
      <c r="JH81" s="37">
        <f t="shared" si="2286"/>
        <v>637306.26481856743</v>
      </c>
      <c r="JI81" s="37">
        <f t="shared" ref="JI81:JK81" si="2287">JH81+JI80</f>
        <v>637306.26481856743</v>
      </c>
      <c r="JJ81" s="37">
        <f t="shared" si="2287"/>
        <v>637306.26481856743</v>
      </c>
      <c r="JK81" s="37">
        <f t="shared" si="2287"/>
        <v>637306.26481856743</v>
      </c>
      <c r="JL81" s="37">
        <f t="shared" ref="JL81:JN81" si="2288">JK81+JL80</f>
        <v>637306.26481856743</v>
      </c>
      <c r="JM81" s="37">
        <f t="shared" si="2288"/>
        <v>637306.26481856743</v>
      </c>
      <c r="JN81" s="37">
        <f t="shared" si="2288"/>
        <v>637306.26481856743</v>
      </c>
      <c r="JO81" s="37">
        <f t="shared" ref="JO81:JQ81" si="2289">JN81+JO80</f>
        <v>637306.26481856743</v>
      </c>
      <c r="JP81" s="37">
        <f t="shared" si="2289"/>
        <v>637306.26481856743</v>
      </c>
      <c r="JQ81" s="37">
        <f t="shared" si="2289"/>
        <v>637306.26481856743</v>
      </c>
      <c r="JR81" s="37">
        <f t="shared" ref="JR81:JT81" si="2290">JQ81+JR80</f>
        <v>637306.26481856743</v>
      </c>
      <c r="JS81" s="37">
        <f t="shared" si="2290"/>
        <v>637306.26481856743</v>
      </c>
      <c r="JT81" s="37">
        <f t="shared" si="2290"/>
        <v>637306.26481856743</v>
      </c>
      <c r="JU81" s="37">
        <f t="shared" ref="JU81:JW81" si="2291">JT81+JU80</f>
        <v>637306.26481856743</v>
      </c>
      <c r="JV81" s="37">
        <f t="shared" si="2291"/>
        <v>637306.26481856743</v>
      </c>
      <c r="JW81" s="37">
        <f t="shared" si="2291"/>
        <v>637306.26481856743</v>
      </c>
      <c r="JX81" s="37">
        <f t="shared" ref="JX81:JZ81" si="2292">JW81+JX80</f>
        <v>637306.26481856743</v>
      </c>
      <c r="JY81" s="37">
        <f t="shared" si="2292"/>
        <v>637306.26481856743</v>
      </c>
      <c r="JZ81" s="37">
        <f t="shared" si="2292"/>
        <v>637306.26481856743</v>
      </c>
      <c r="KA81" s="37">
        <f t="shared" ref="KA81:KC81" si="2293">JZ81+KA80</f>
        <v>637306.26481856743</v>
      </c>
      <c r="KB81" s="37">
        <f t="shared" si="2293"/>
        <v>637306.26481856743</v>
      </c>
      <c r="KC81" s="37">
        <f t="shared" si="2293"/>
        <v>637306.26481856743</v>
      </c>
      <c r="KD81" s="37">
        <f t="shared" ref="KD81:KF81" si="2294">KC81+KD80</f>
        <v>637306.26481856743</v>
      </c>
      <c r="KE81" s="37">
        <f t="shared" si="2294"/>
        <v>637306.26481856743</v>
      </c>
      <c r="KF81" s="37">
        <f t="shared" si="2294"/>
        <v>637306.26481856743</v>
      </c>
      <c r="KG81" s="38">
        <f t="shared" ref="KG81" si="2295">KF81+KG80</f>
        <v>637306.26481856743</v>
      </c>
    </row>
    <row r="82" spans="1:293" s="1" customFormat="1" outlineLevel="1">
      <c r="B82" s="491" t="s">
        <v>148</v>
      </c>
      <c r="C82" s="59" t="s">
        <v>712</v>
      </c>
      <c r="D82" s="48">
        <f t="shared" si="2194"/>
        <v>0</v>
      </c>
      <c r="E82" s="33">
        <f>E16</f>
        <v>948</v>
      </c>
      <c r="F82" s="34">
        <f>F16</f>
        <v>25300</v>
      </c>
      <c r="G82" s="34">
        <f>G16</f>
        <v>7582</v>
      </c>
      <c r="H82" s="34">
        <f>H16</f>
        <v>2</v>
      </c>
      <c r="I82" s="34">
        <f t="shared" ref="I82:BT82" si="2296">I16</f>
        <v>0</v>
      </c>
      <c r="J82" s="34">
        <f t="shared" si="2296"/>
        <v>0</v>
      </c>
      <c r="K82" s="34">
        <f t="shared" si="2296"/>
        <v>0</v>
      </c>
      <c r="L82" s="34">
        <f t="shared" si="2296"/>
        <v>0</v>
      </c>
      <c r="M82" s="34">
        <f t="shared" si="2296"/>
        <v>0</v>
      </c>
      <c r="N82" s="34">
        <f t="shared" si="2296"/>
        <v>0</v>
      </c>
      <c r="O82" s="34">
        <f t="shared" si="2296"/>
        <v>0</v>
      </c>
      <c r="P82" s="34">
        <f t="shared" si="2296"/>
        <v>10010</v>
      </c>
      <c r="Q82" s="34">
        <f t="shared" si="2296"/>
        <v>4939</v>
      </c>
      <c r="R82" s="34">
        <f t="shared" si="2296"/>
        <v>0</v>
      </c>
      <c r="S82" s="34">
        <f t="shared" si="2296"/>
        <v>0</v>
      </c>
      <c r="T82" s="34">
        <f t="shared" si="2296"/>
        <v>1</v>
      </c>
      <c r="U82" s="34">
        <f t="shared" si="2296"/>
        <v>0</v>
      </c>
      <c r="V82" s="34">
        <f t="shared" si="2296"/>
        <v>0</v>
      </c>
      <c r="W82" s="34">
        <f t="shared" si="2296"/>
        <v>0</v>
      </c>
      <c r="X82" s="34">
        <f t="shared" si="2296"/>
        <v>0</v>
      </c>
      <c r="Y82" s="34">
        <f t="shared" si="2296"/>
        <v>0</v>
      </c>
      <c r="Z82" s="34">
        <f t="shared" si="2296"/>
        <v>0</v>
      </c>
      <c r="AA82" s="34">
        <f t="shared" si="2296"/>
        <v>0</v>
      </c>
      <c r="AB82" s="34">
        <f t="shared" si="2296"/>
        <v>7970</v>
      </c>
      <c r="AC82" s="34">
        <f t="shared" si="2296"/>
        <v>23208</v>
      </c>
      <c r="AD82" s="34">
        <f t="shared" si="2296"/>
        <v>0</v>
      </c>
      <c r="AE82" s="34">
        <f t="shared" si="2296"/>
        <v>0</v>
      </c>
      <c r="AF82" s="34">
        <f t="shared" si="2296"/>
        <v>0</v>
      </c>
      <c r="AG82" s="34">
        <f t="shared" si="2296"/>
        <v>0</v>
      </c>
      <c r="AH82" s="34">
        <f t="shared" si="2296"/>
        <v>0</v>
      </c>
      <c r="AI82" s="34">
        <f t="shared" si="2296"/>
        <v>0</v>
      </c>
      <c r="AJ82" s="34">
        <f t="shared" si="2296"/>
        <v>0</v>
      </c>
      <c r="AK82" s="34">
        <f t="shared" si="2296"/>
        <v>0</v>
      </c>
      <c r="AL82" s="34">
        <f t="shared" si="2296"/>
        <v>0</v>
      </c>
      <c r="AM82" s="34">
        <f t="shared" si="2296"/>
        <v>900</v>
      </c>
      <c r="AN82" s="34">
        <f t="shared" si="2296"/>
        <v>35090</v>
      </c>
      <c r="AO82" s="34">
        <f t="shared" si="2296"/>
        <v>0</v>
      </c>
      <c r="AP82" s="34">
        <f t="shared" si="2296"/>
        <v>0</v>
      </c>
      <c r="AQ82" s="34">
        <f t="shared" si="2296"/>
        <v>0</v>
      </c>
      <c r="AR82" s="34">
        <f t="shared" si="2296"/>
        <v>0</v>
      </c>
      <c r="AS82" s="34">
        <f t="shared" si="2296"/>
        <v>0</v>
      </c>
      <c r="AT82" s="34">
        <f t="shared" si="2296"/>
        <v>0</v>
      </c>
      <c r="AU82" s="34">
        <f t="shared" si="2296"/>
        <v>0</v>
      </c>
      <c r="AV82" s="34">
        <f t="shared" si="2296"/>
        <v>0</v>
      </c>
      <c r="AW82" s="34">
        <f t="shared" si="2296"/>
        <v>0</v>
      </c>
      <c r="AX82" s="34">
        <f t="shared" si="2296"/>
        <v>0</v>
      </c>
      <c r="AY82" s="34">
        <f t="shared" si="2296"/>
        <v>0</v>
      </c>
      <c r="AZ82" s="34">
        <f t="shared" si="2296"/>
        <v>1566</v>
      </c>
      <c r="BA82" s="34">
        <f t="shared" si="2296"/>
        <v>570</v>
      </c>
      <c r="BB82" s="34">
        <f t="shared" si="2296"/>
        <v>0</v>
      </c>
      <c r="BC82" s="34">
        <f t="shared" si="2296"/>
        <v>0</v>
      </c>
      <c r="BD82" s="34">
        <f t="shared" si="2296"/>
        <v>17561</v>
      </c>
      <c r="BE82" s="34">
        <f t="shared" si="2296"/>
        <v>0</v>
      </c>
      <c r="BF82" s="34">
        <f t="shared" si="2296"/>
        <v>18897</v>
      </c>
      <c r="BG82" s="34">
        <f t="shared" si="2296"/>
        <v>0</v>
      </c>
      <c r="BH82" s="34">
        <f t="shared" si="2296"/>
        <v>0</v>
      </c>
      <c r="BI82" s="34">
        <f t="shared" si="2296"/>
        <v>50</v>
      </c>
      <c r="BJ82" s="34">
        <f t="shared" si="2296"/>
        <v>0</v>
      </c>
      <c r="BK82" s="34">
        <f t="shared" si="2296"/>
        <v>47919</v>
      </c>
      <c r="BL82" s="34">
        <f t="shared" si="2296"/>
        <v>0</v>
      </c>
      <c r="BM82" s="34">
        <f t="shared" si="2296"/>
        <v>0</v>
      </c>
      <c r="BN82" s="34">
        <f t="shared" si="2296"/>
        <v>0</v>
      </c>
      <c r="BO82" s="34">
        <f t="shared" si="2296"/>
        <v>0</v>
      </c>
      <c r="BP82" s="206">
        <f t="shared" si="2296"/>
        <v>0</v>
      </c>
      <c r="BQ82" s="34">
        <f t="shared" si="2296"/>
        <v>0</v>
      </c>
      <c r="BR82" s="34">
        <f t="shared" si="2296"/>
        <v>0</v>
      </c>
      <c r="BS82" s="34">
        <f t="shared" si="2296"/>
        <v>0</v>
      </c>
      <c r="BT82" s="34">
        <f t="shared" si="2296"/>
        <v>0</v>
      </c>
      <c r="BU82" s="206">
        <f t="shared" ref="BU82:EF82" si="2297">BU16</f>
        <v>0</v>
      </c>
      <c r="BV82" s="34">
        <f t="shared" si="2297"/>
        <v>0</v>
      </c>
      <c r="BW82" s="34">
        <f t="shared" si="2297"/>
        <v>0</v>
      </c>
      <c r="BX82" s="34">
        <f t="shared" si="2297"/>
        <v>0</v>
      </c>
      <c r="BY82" s="34">
        <f t="shared" si="2297"/>
        <v>0</v>
      </c>
      <c r="BZ82" s="34">
        <f t="shared" si="2297"/>
        <v>0</v>
      </c>
      <c r="CA82" s="34">
        <f t="shared" si="2297"/>
        <v>0</v>
      </c>
      <c r="CB82" s="34">
        <f t="shared" si="2297"/>
        <v>0</v>
      </c>
      <c r="CC82" s="34">
        <f t="shared" si="2297"/>
        <v>0</v>
      </c>
      <c r="CD82" s="34">
        <f t="shared" si="2297"/>
        <v>0</v>
      </c>
      <c r="CE82" s="34">
        <f t="shared" si="2297"/>
        <v>0</v>
      </c>
      <c r="CF82" s="34">
        <f t="shared" si="2297"/>
        <v>0</v>
      </c>
      <c r="CG82" s="34">
        <f t="shared" si="2297"/>
        <v>0</v>
      </c>
      <c r="CH82" s="34">
        <f t="shared" si="2297"/>
        <v>0</v>
      </c>
      <c r="CI82" s="34">
        <f t="shared" si="2297"/>
        <v>0</v>
      </c>
      <c r="CJ82" s="34">
        <f t="shared" si="2297"/>
        <v>0</v>
      </c>
      <c r="CK82" s="34">
        <f t="shared" si="2297"/>
        <v>0</v>
      </c>
      <c r="CL82" s="34">
        <f t="shared" si="2297"/>
        <v>0</v>
      </c>
      <c r="CM82" s="34">
        <f t="shared" si="2297"/>
        <v>0</v>
      </c>
      <c r="CN82" s="34">
        <f t="shared" si="2297"/>
        <v>0</v>
      </c>
      <c r="CO82" s="34">
        <f t="shared" si="2297"/>
        <v>0</v>
      </c>
      <c r="CP82" s="34">
        <f t="shared" si="2297"/>
        <v>0</v>
      </c>
      <c r="CQ82" s="34">
        <f t="shared" si="2297"/>
        <v>0</v>
      </c>
      <c r="CR82" s="34">
        <f t="shared" si="2297"/>
        <v>0</v>
      </c>
      <c r="CS82" s="34">
        <f t="shared" si="2297"/>
        <v>0</v>
      </c>
      <c r="CT82" s="34">
        <f t="shared" si="2297"/>
        <v>0</v>
      </c>
      <c r="CU82" s="34">
        <f t="shared" si="2297"/>
        <v>0</v>
      </c>
      <c r="CV82" s="34">
        <f t="shared" si="2297"/>
        <v>0</v>
      </c>
      <c r="CW82" s="34">
        <f t="shared" si="2297"/>
        <v>0</v>
      </c>
      <c r="CX82" s="34">
        <f t="shared" si="2297"/>
        <v>0</v>
      </c>
      <c r="CY82" s="34">
        <f t="shared" si="2297"/>
        <v>0</v>
      </c>
      <c r="CZ82" s="34">
        <f t="shared" si="2297"/>
        <v>0</v>
      </c>
      <c r="DA82" s="34">
        <f t="shared" si="2297"/>
        <v>0</v>
      </c>
      <c r="DB82" s="34">
        <f t="shared" si="2297"/>
        <v>0</v>
      </c>
      <c r="DC82" s="34">
        <f t="shared" si="2297"/>
        <v>0</v>
      </c>
      <c r="DD82" s="34">
        <f t="shared" si="2297"/>
        <v>0</v>
      </c>
      <c r="DE82" s="34">
        <f t="shared" si="2297"/>
        <v>0</v>
      </c>
      <c r="DF82" s="34">
        <f t="shared" si="2297"/>
        <v>0</v>
      </c>
      <c r="DG82" s="34">
        <f t="shared" si="2297"/>
        <v>0</v>
      </c>
      <c r="DH82" s="34">
        <f t="shared" si="2297"/>
        <v>0</v>
      </c>
      <c r="DI82" s="34">
        <f t="shared" si="2297"/>
        <v>0</v>
      </c>
      <c r="DJ82" s="34">
        <f t="shared" si="2297"/>
        <v>0</v>
      </c>
      <c r="DK82" s="34">
        <f t="shared" si="2297"/>
        <v>0</v>
      </c>
      <c r="DL82" s="34">
        <f t="shared" si="2297"/>
        <v>0</v>
      </c>
      <c r="DM82" s="34">
        <f t="shared" si="2297"/>
        <v>0</v>
      </c>
      <c r="DN82" s="34">
        <f t="shared" si="2297"/>
        <v>0</v>
      </c>
      <c r="DO82" s="34">
        <f t="shared" si="2297"/>
        <v>0</v>
      </c>
      <c r="DP82" s="34">
        <f t="shared" si="2297"/>
        <v>0</v>
      </c>
      <c r="DQ82" s="34">
        <f t="shared" si="2297"/>
        <v>0</v>
      </c>
      <c r="DR82" s="34">
        <f t="shared" si="2297"/>
        <v>0</v>
      </c>
      <c r="DS82" s="34">
        <f t="shared" si="2297"/>
        <v>0</v>
      </c>
      <c r="DT82" s="34">
        <f t="shared" si="2297"/>
        <v>0</v>
      </c>
      <c r="DU82" s="34">
        <f t="shared" si="2297"/>
        <v>0</v>
      </c>
      <c r="DV82" s="34">
        <f t="shared" si="2297"/>
        <v>0</v>
      </c>
      <c r="DW82" s="34">
        <f t="shared" si="2297"/>
        <v>0</v>
      </c>
      <c r="DX82" s="34">
        <f t="shared" si="2297"/>
        <v>0</v>
      </c>
      <c r="DY82" s="34">
        <f t="shared" si="2297"/>
        <v>0</v>
      </c>
      <c r="DZ82" s="34">
        <f t="shared" si="2297"/>
        <v>0</v>
      </c>
      <c r="EA82" s="34">
        <f t="shared" si="2297"/>
        <v>0</v>
      </c>
      <c r="EB82" s="34">
        <f t="shared" si="2297"/>
        <v>0</v>
      </c>
      <c r="EC82" s="34">
        <f t="shared" si="2297"/>
        <v>0</v>
      </c>
      <c r="ED82" s="34">
        <f t="shared" si="2297"/>
        <v>0</v>
      </c>
      <c r="EE82" s="34">
        <f t="shared" si="2297"/>
        <v>0</v>
      </c>
      <c r="EF82" s="34">
        <f t="shared" si="2297"/>
        <v>0</v>
      </c>
      <c r="EG82" s="34">
        <f t="shared" ref="EG82:GR82" si="2298">EG16</f>
        <v>0</v>
      </c>
      <c r="EH82" s="34">
        <f t="shared" si="2298"/>
        <v>0</v>
      </c>
      <c r="EI82" s="34">
        <f t="shared" si="2298"/>
        <v>0</v>
      </c>
      <c r="EJ82" s="34">
        <f t="shared" si="2298"/>
        <v>0</v>
      </c>
      <c r="EK82" s="34">
        <f t="shared" si="2298"/>
        <v>0</v>
      </c>
      <c r="EL82" s="34">
        <f t="shared" si="2298"/>
        <v>0</v>
      </c>
      <c r="EM82" s="34">
        <f t="shared" si="2298"/>
        <v>0</v>
      </c>
      <c r="EN82" s="34">
        <f t="shared" si="2298"/>
        <v>0</v>
      </c>
      <c r="EO82" s="34">
        <f t="shared" si="2298"/>
        <v>0</v>
      </c>
      <c r="EP82" s="34">
        <f t="shared" si="2298"/>
        <v>0</v>
      </c>
      <c r="EQ82" s="34">
        <f t="shared" si="2298"/>
        <v>0</v>
      </c>
      <c r="ER82" s="34">
        <f t="shared" si="2298"/>
        <v>0</v>
      </c>
      <c r="ES82" s="34">
        <f t="shared" si="2298"/>
        <v>0</v>
      </c>
      <c r="ET82" s="34">
        <f t="shared" si="2298"/>
        <v>0</v>
      </c>
      <c r="EU82" s="34">
        <f t="shared" si="2298"/>
        <v>0</v>
      </c>
      <c r="EV82" s="34">
        <f t="shared" si="2298"/>
        <v>0</v>
      </c>
      <c r="EW82" s="34">
        <f t="shared" si="2298"/>
        <v>0</v>
      </c>
      <c r="EX82" s="34">
        <f t="shared" si="2298"/>
        <v>0</v>
      </c>
      <c r="EY82" s="34">
        <f t="shared" si="2298"/>
        <v>0</v>
      </c>
      <c r="EZ82" s="34">
        <f t="shared" si="2298"/>
        <v>0</v>
      </c>
      <c r="FA82" s="34">
        <f t="shared" si="2298"/>
        <v>0</v>
      </c>
      <c r="FB82" s="34">
        <f t="shared" si="2298"/>
        <v>0</v>
      </c>
      <c r="FC82" s="34">
        <f t="shared" si="2298"/>
        <v>0</v>
      </c>
      <c r="FD82" s="34">
        <f t="shared" si="2298"/>
        <v>0</v>
      </c>
      <c r="FE82" s="34">
        <f t="shared" si="2298"/>
        <v>0</v>
      </c>
      <c r="FF82" s="34">
        <f t="shared" si="2298"/>
        <v>0</v>
      </c>
      <c r="FG82" s="34">
        <f t="shared" si="2298"/>
        <v>0</v>
      </c>
      <c r="FH82" s="34">
        <f t="shared" si="2298"/>
        <v>0</v>
      </c>
      <c r="FI82" s="34">
        <f t="shared" si="2298"/>
        <v>0</v>
      </c>
      <c r="FJ82" s="34">
        <f t="shared" si="2298"/>
        <v>0</v>
      </c>
      <c r="FK82" s="34">
        <f t="shared" si="2298"/>
        <v>0</v>
      </c>
      <c r="FL82" s="34">
        <f t="shared" si="2298"/>
        <v>0</v>
      </c>
      <c r="FM82" s="34">
        <f t="shared" si="2298"/>
        <v>0</v>
      </c>
      <c r="FN82" s="34">
        <f t="shared" si="2298"/>
        <v>0</v>
      </c>
      <c r="FO82" s="34">
        <f t="shared" si="2298"/>
        <v>0</v>
      </c>
      <c r="FP82" s="34">
        <f t="shared" si="2298"/>
        <v>0</v>
      </c>
      <c r="FQ82" s="34">
        <f t="shared" si="2298"/>
        <v>0</v>
      </c>
      <c r="FR82" s="34">
        <f t="shared" si="2298"/>
        <v>0</v>
      </c>
      <c r="FS82" s="34">
        <f t="shared" si="2298"/>
        <v>0</v>
      </c>
      <c r="FT82" s="34">
        <f t="shared" si="2298"/>
        <v>0</v>
      </c>
      <c r="FU82" s="34">
        <f t="shared" si="2298"/>
        <v>0</v>
      </c>
      <c r="FV82" s="34">
        <f t="shared" si="2298"/>
        <v>0</v>
      </c>
      <c r="FW82" s="34">
        <f t="shared" si="2298"/>
        <v>0</v>
      </c>
      <c r="FX82" s="34">
        <f t="shared" si="2298"/>
        <v>0</v>
      </c>
      <c r="FY82" s="34">
        <f t="shared" si="2298"/>
        <v>0</v>
      </c>
      <c r="FZ82" s="34">
        <f t="shared" si="2298"/>
        <v>0</v>
      </c>
      <c r="GA82" s="34">
        <f t="shared" si="2298"/>
        <v>0</v>
      </c>
      <c r="GB82" s="34">
        <f t="shared" si="2298"/>
        <v>0</v>
      </c>
      <c r="GC82" s="34">
        <f t="shared" si="2298"/>
        <v>0</v>
      </c>
      <c r="GD82" s="34">
        <f t="shared" si="2298"/>
        <v>0</v>
      </c>
      <c r="GE82" s="34">
        <f t="shared" si="2298"/>
        <v>0</v>
      </c>
      <c r="GF82" s="34">
        <f t="shared" si="2298"/>
        <v>0</v>
      </c>
      <c r="GG82" s="34">
        <f t="shared" si="2298"/>
        <v>0</v>
      </c>
      <c r="GH82" s="34">
        <f t="shared" si="2298"/>
        <v>0</v>
      </c>
      <c r="GI82" s="34">
        <f t="shared" si="2298"/>
        <v>0</v>
      </c>
      <c r="GJ82" s="34">
        <f t="shared" si="2298"/>
        <v>0</v>
      </c>
      <c r="GK82" s="34">
        <f t="shared" si="2298"/>
        <v>0</v>
      </c>
      <c r="GL82" s="34">
        <f t="shared" si="2298"/>
        <v>0</v>
      </c>
      <c r="GM82" s="34">
        <f t="shared" si="2298"/>
        <v>0</v>
      </c>
      <c r="GN82" s="34">
        <f t="shared" si="2298"/>
        <v>0</v>
      </c>
      <c r="GO82" s="34">
        <f t="shared" si="2298"/>
        <v>0</v>
      </c>
      <c r="GP82" s="34">
        <f t="shared" si="2298"/>
        <v>0</v>
      </c>
      <c r="GQ82" s="34">
        <f t="shared" si="2298"/>
        <v>0</v>
      </c>
      <c r="GR82" s="34">
        <f t="shared" si="2298"/>
        <v>0</v>
      </c>
      <c r="GS82" s="34">
        <f t="shared" ref="GS82:JD82" si="2299">GS16</f>
        <v>0</v>
      </c>
      <c r="GT82" s="34">
        <f t="shared" si="2299"/>
        <v>0</v>
      </c>
      <c r="GU82" s="34">
        <f t="shared" si="2299"/>
        <v>0</v>
      </c>
      <c r="GV82" s="34">
        <f t="shared" si="2299"/>
        <v>0</v>
      </c>
      <c r="GW82" s="34">
        <f t="shared" si="2299"/>
        <v>0</v>
      </c>
      <c r="GX82" s="34">
        <f t="shared" si="2299"/>
        <v>0</v>
      </c>
      <c r="GY82" s="34">
        <f t="shared" si="2299"/>
        <v>0</v>
      </c>
      <c r="GZ82" s="34">
        <f t="shared" si="2299"/>
        <v>0</v>
      </c>
      <c r="HA82" s="34">
        <f t="shared" si="2299"/>
        <v>0</v>
      </c>
      <c r="HB82" s="34">
        <f t="shared" si="2299"/>
        <v>0</v>
      </c>
      <c r="HC82" s="34">
        <f t="shared" si="2299"/>
        <v>0</v>
      </c>
      <c r="HD82" s="34">
        <f t="shared" si="2299"/>
        <v>0</v>
      </c>
      <c r="HE82" s="34">
        <f t="shared" si="2299"/>
        <v>0</v>
      </c>
      <c r="HF82" s="34">
        <f t="shared" si="2299"/>
        <v>0</v>
      </c>
      <c r="HG82" s="34">
        <f t="shared" si="2299"/>
        <v>0</v>
      </c>
      <c r="HH82" s="34">
        <f t="shared" si="2299"/>
        <v>0</v>
      </c>
      <c r="HI82" s="34">
        <f t="shared" si="2299"/>
        <v>0</v>
      </c>
      <c r="HJ82" s="34">
        <f t="shared" si="2299"/>
        <v>0</v>
      </c>
      <c r="HK82" s="34">
        <f t="shared" si="2299"/>
        <v>0</v>
      </c>
      <c r="HL82" s="34">
        <f t="shared" si="2299"/>
        <v>0</v>
      </c>
      <c r="HM82" s="34">
        <f t="shared" si="2299"/>
        <v>0</v>
      </c>
      <c r="HN82" s="34">
        <f t="shared" si="2299"/>
        <v>0</v>
      </c>
      <c r="HO82" s="34">
        <f t="shared" si="2299"/>
        <v>0</v>
      </c>
      <c r="HP82" s="34">
        <f t="shared" si="2299"/>
        <v>0</v>
      </c>
      <c r="HQ82" s="34">
        <f t="shared" si="2299"/>
        <v>0</v>
      </c>
      <c r="HR82" s="34">
        <f t="shared" si="2299"/>
        <v>0</v>
      </c>
      <c r="HS82" s="34">
        <f t="shared" si="2299"/>
        <v>0</v>
      </c>
      <c r="HT82" s="34">
        <f t="shared" si="2299"/>
        <v>0</v>
      </c>
      <c r="HU82" s="34">
        <f t="shared" si="2299"/>
        <v>0</v>
      </c>
      <c r="HV82" s="34">
        <f t="shared" si="2299"/>
        <v>0</v>
      </c>
      <c r="HW82" s="34">
        <f t="shared" si="2299"/>
        <v>0</v>
      </c>
      <c r="HX82" s="34">
        <f t="shared" si="2299"/>
        <v>0</v>
      </c>
      <c r="HY82" s="34">
        <f t="shared" si="2299"/>
        <v>0</v>
      </c>
      <c r="HZ82" s="34">
        <f t="shared" si="2299"/>
        <v>0</v>
      </c>
      <c r="IA82" s="34">
        <f t="shared" si="2299"/>
        <v>0</v>
      </c>
      <c r="IB82" s="34">
        <f t="shared" si="2299"/>
        <v>0</v>
      </c>
      <c r="IC82" s="34">
        <f t="shared" si="2299"/>
        <v>0</v>
      </c>
      <c r="ID82" s="34">
        <f t="shared" si="2299"/>
        <v>0</v>
      </c>
      <c r="IE82" s="34">
        <f t="shared" si="2299"/>
        <v>0</v>
      </c>
      <c r="IF82" s="34">
        <f t="shared" si="2299"/>
        <v>0</v>
      </c>
      <c r="IG82" s="34">
        <f t="shared" si="2299"/>
        <v>0</v>
      </c>
      <c r="IH82" s="34">
        <f t="shared" si="2299"/>
        <v>0</v>
      </c>
      <c r="II82" s="34">
        <f t="shared" si="2299"/>
        <v>0</v>
      </c>
      <c r="IJ82" s="34">
        <f t="shared" si="2299"/>
        <v>0</v>
      </c>
      <c r="IK82" s="34">
        <f t="shared" si="2299"/>
        <v>0</v>
      </c>
      <c r="IL82" s="34">
        <f t="shared" si="2299"/>
        <v>0</v>
      </c>
      <c r="IM82" s="34">
        <f t="shared" si="2299"/>
        <v>0</v>
      </c>
      <c r="IN82" s="34">
        <f t="shared" si="2299"/>
        <v>0</v>
      </c>
      <c r="IO82" s="34">
        <f t="shared" si="2299"/>
        <v>0</v>
      </c>
      <c r="IP82" s="34">
        <f t="shared" si="2299"/>
        <v>0</v>
      </c>
      <c r="IQ82" s="34">
        <f t="shared" si="2299"/>
        <v>0</v>
      </c>
      <c r="IR82" s="34">
        <f t="shared" si="2299"/>
        <v>0</v>
      </c>
      <c r="IS82" s="34">
        <f t="shared" si="2299"/>
        <v>0</v>
      </c>
      <c r="IT82" s="34">
        <f t="shared" si="2299"/>
        <v>0</v>
      </c>
      <c r="IU82" s="34">
        <f t="shared" si="2299"/>
        <v>0</v>
      </c>
      <c r="IV82" s="34">
        <f t="shared" si="2299"/>
        <v>0</v>
      </c>
      <c r="IW82" s="34">
        <f t="shared" si="2299"/>
        <v>0</v>
      </c>
      <c r="IX82" s="34">
        <f t="shared" si="2299"/>
        <v>0</v>
      </c>
      <c r="IY82" s="34">
        <f t="shared" si="2299"/>
        <v>0</v>
      </c>
      <c r="IZ82" s="34">
        <f t="shared" si="2299"/>
        <v>0</v>
      </c>
      <c r="JA82" s="34">
        <f t="shared" si="2299"/>
        <v>0</v>
      </c>
      <c r="JB82" s="34">
        <f t="shared" si="2299"/>
        <v>0</v>
      </c>
      <c r="JC82" s="34">
        <f t="shared" si="2299"/>
        <v>0</v>
      </c>
      <c r="JD82" s="34">
        <f t="shared" si="2299"/>
        <v>0</v>
      </c>
      <c r="JE82" s="34">
        <f t="shared" ref="JE82:KG82" si="2300">JE16</f>
        <v>0</v>
      </c>
      <c r="JF82" s="34">
        <f t="shared" si="2300"/>
        <v>0</v>
      </c>
      <c r="JG82" s="34">
        <f t="shared" si="2300"/>
        <v>0</v>
      </c>
      <c r="JH82" s="34">
        <f t="shared" si="2300"/>
        <v>0</v>
      </c>
      <c r="JI82" s="34">
        <f t="shared" si="2300"/>
        <v>0</v>
      </c>
      <c r="JJ82" s="34">
        <f t="shared" si="2300"/>
        <v>0</v>
      </c>
      <c r="JK82" s="34">
        <f t="shared" si="2300"/>
        <v>0</v>
      </c>
      <c r="JL82" s="34">
        <f t="shared" si="2300"/>
        <v>0</v>
      </c>
      <c r="JM82" s="34">
        <f t="shared" si="2300"/>
        <v>0</v>
      </c>
      <c r="JN82" s="34">
        <f t="shared" si="2300"/>
        <v>0</v>
      </c>
      <c r="JO82" s="34">
        <f t="shared" si="2300"/>
        <v>0</v>
      </c>
      <c r="JP82" s="34">
        <f t="shared" si="2300"/>
        <v>0</v>
      </c>
      <c r="JQ82" s="34">
        <f t="shared" si="2300"/>
        <v>0</v>
      </c>
      <c r="JR82" s="34">
        <f t="shared" si="2300"/>
        <v>0</v>
      </c>
      <c r="JS82" s="34">
        <f t="shared" si="2300"/>
        <v>0</v>
      </c>
      <c r="JT82" s="34">
        <f t="shared" si="2300"/>
        <v>0</v>
      </c>
      <c r="JU82" s="34">
        <f t="shared" si="2300"/>
        <v>0</v>
      </c>
      <c r="JV82" s="34">
        <f t="shared" si="2300"/>
        <v>0</v>
      </c>
      <c r="JW82" s="34">
        <f t="shared" si="2300"/>
        <v>0</v>
      </c>
      <c r="JX82" s="34">
        <f t="shared" si="2300"/>
        <v>0</v>
      </c>
      <c r="JY82" s="34">
        <f t="shared" si="2300"/>
        <v>0</v>
      </c>
      <c r="JZ82" s="34">
        <f t="shared" si="2300"/>
        <v>0</v>
      </c>
      <c r="KA82" s="34">
        <f t="shared" si="2300"/>
        <v>0</v>
      </c>
      <c r="KB82" s="34">
        <f t="shared" si="2300"/>
        <v>0</v>
      </c>
      <c r="KC82" s="34">
        <f t="shared" si="2300"/>
        <v>0</v>
      </c>
      <c r="KD82" s="34">
        <f t="shared" si="2300"/>
        <v>0</v>
      </c>
      <c r="KE82" s="34">
        <f t="shared" si="2300"/>
        <v>0</v>
      </c>
      <c r="KF82" s="34">
        <f t="shared" si="2300"/>
        <v>0</v>
      </c>
      <c r="KG82" s="35">
        <f t="shared" si="2300"/>
        <v>0</v>
      </c>
    </row>
    <row r="83" spans="1:293" s="1" customFormat="1" ht="16" outlineLevel="1" thickBot="1">
      <c r="B83" s="492"/>
      <c r="C83" s="59" t="s">
        <v>713</v>
      </c>
      <c r="D83" s="48">
        <f t="shared" si="2194"/>
        <v>202513</v>
      </c>
      <c r="E83" s="36">
        <f>E82</f>
        <v>948</v>
      </c>
      <c r="F83" s="37">
        <f>E83+F82</f>
        <v>26248</v>
      </c>
      <c r="G83" s="37">
        <f>F83+G82</f>
        <v>33830</v>
      </c>
      <c r="H83" s="37">
        <f t="shared" ref="H83:J83" si="2301">G83+H82</f>
        <v>33832</v>
      </c>
      <c r="I83" s="37">
        <f t="shared" si="2301"/>
        <v>33832</v>
      </c>
      <c r="J83" s="37">
        <f t="shared" si="2301"/>
        <v>33832</v>
      </c>
      <c r="K83" s="37">
        <f t="shared" ref="K83:M83" si="2302">J83+K82</f>
        <v>33832</v>
      </c>
      <c r="L83" s="37">
        <f t="shared" si="2302"/>
        <v>33832</v>
      </c>
      <c r="M83" s="37">
        <f t="shared" si="2302"/>
        <v>33832</v>
      </c>
      <c r="N83" s="37">
        <f t="shared" ref="N83:P83" si="2303">M83+N82</f>
        <v>33832</v>
      </c>
      <c r="O83" s="37">
        <f t="shared" si="2303"/>
        <v>33832</v>
      </c>
      <c r="P83" s="37">
        <f t="shared" si="2303"/>
        <v>43842</v>
      </c>
      <c r="Q83" s="37">
        <f t="shared" ref="Q83:S83" si="2304">P83+Q82</f>
        <v>48781</v>
      </c>
      <c r="R83" s="37">
        <f t="shared" si="2304"/>
        <v>48781</v>
      </c>
      <c r="S83" s="37">
        <f t="shared" si="2304"/>
        <v>48781</v>
      </c>
      <c r="T83" s="37">
        <f t="shared" ref="T83:V83" si="2305">S83+T82</f>
        <v>48782</v>
      </c>
      <c r="U83" s="37">
        <f t="shared" si="2305"/>
        <v>48782</v>
      </c>
      <c r="V83" s="37">
        <f t="shared" si="2305"/>
        <v>48782</v>
      </c>
      <c r="W83" s="37">
        <f t="shared" ref="W83:Y83" si="2306">V83+W82</f>
        <v>48782</v>
      </c>
      <c r="X83" s="37">
        <f t="shared" si="2306"/>
        <v>48782</v>
      </c>
      <c r="Y83" s="37">
        <f t="shared" si="2306"/>
        <v>48782</v>
      </c>
      <c r="Z83" s="37">
        <f t="shared" ref="Z83:AB83" si="2307">Y83+Z82</f>
        <v>48782</v>
      </c>
      <c r="AA83" s="37">
        <f t="shared" si="2307"/>
        <v>48782</v>
      </c>
      <c r="AB83" s="37">
        <f t="shared" si="2307"/>
        <v>56752</v>
      </c>
      <c r="AC83" s="37">
        <f t="shared" ref="AC83:AE83" si="2308">AB83+AC82</f>
        <v>79960</v>
      </c>
      <c r="AD83" s="37">
        <f t="shared" si="2308"/>
        <v>79960</v>
      </c>
      <c r="AE83" s="37">
        <f t="shared" si="2308"/>
        <v>79960</v>
      </c>
      <c r="AF83" s="37">
        <f t="shared" ref="AF83:AH83" si="2309">AE83+AF82</f>
        <v>79960</v>
      </c>
      <c r="AG83" s="37">
        <f t="shared" si="2309"/>
        <v>79960</v>
      </c>
      <c r="AH83" s="37">
        <f t="shared" si="2309"/>
        <v>79960</v>
      </c>
      <c r="AI83" s="37">
        <f t="shared" ref="AI83:AK83" si="2310">AH83+AI82</f>
        <v>79960</v>
      </c>
      <c r="AJ83" s="37">
        <f t="shared" si="2310"/>
        <v>79960</v>
      </c>
      <c r="AK83" s="37">
        <f t="shared" si="2310"/>
        <v>79960</v>
      </c>
      <c r="AL83" s="37">
        <f t="shared" ref="AL83:AN83" si="2311">AK83+AL82</f>
        <v>79960</v>
      </c>
      <c r="AM83" s="37">
        <f t="shared" si="2311"/>
        <v>80860</v>
      </c>
      <c r="AN83" s="37">
        <f t="shared" si="2311"/>
        <v>115950</v>
      </c>
      <c r="AO83" s="37">
        <f t="shared" ref="AO83:AQ83" si="2312">AN83+AO82</f>
        <v>115950</v>
      </c>
      <c r="AP83" s="37">
        <f t="shared" si="2312"/>
        <v>115950</v>
      </c>
      <c r="AQ83" s="37">
        <f t="shared" si="2312"/>
        <v>115950</v>
      </c>
      <c r="AR83" s="37">
        <f t="shared" ref="AR83:AT83" si="2313">AQ83+AR82</f>
        <v>115950</v>
      </c>
      <c r="AS83" s="37">
        <f t="shared" si="2313"/>
        <v>115950</v>
      </c>
      <c r="AT83" s="37">
        <f t="shared" si="2313"/>
        <v>115950</v>
      </c>
      <c r="AU83" s="37">
        <f t="shared" ref="AU83:AW83" si="2314">AT83+AU82</f>
        <v>115950</v>
      </c>
      <c r="AV83" s="37">
        <f t="shared" si="2314"/>
        <v>115950</v>
      </c>
      <c r="AW83" s="37">
        <f t="shared" si="2314"/>
        <v>115950</v>
      </c>
      <c r="AX83" s="37">
        <f t="shared" ref="AX83:AZ83" si="2315">AW83+AX82</f>
        <v>115950</v>
      </c>
      <c r="AY83" s="37">
        <f t="shared" si="2315"/>
        <v>115950</v>
      </c>
      <c r="AZ83" s="37">
        <f t="shared" si="2315"/>
        <v>117516</v>
      </c>
      <c r="BA83" s="37">
        <f t="shared" ref="BA83:BC83" si="2316">AZ83+BA82</f>
        <v>118086</v>
      </c>
      <c r="BB83" s="37">
        <f t="shared" si="2316"/>
        <v>118086</v>
      </c>
      <c r="BC83" s="37">
        <f t="shared" si="2316"/>
        <v>118086</v>
      </c>
      <c r="BD83" s="37">
        <f t="shared" ref="BD83:BF83" si="2317">BC83+BD82</f>
        <v>135647</v>
      </c>
      <c r="BE83" s="37">
        <f t="shared" si="2317"/>
        <v>135647</v>
      </c>
      <c r="BF83" s="37">
        <f t="shared" si="2317"/>
        <v>154544</v>
      </c>
      <c r="BG83" s="37">
        <f t="shared" ref="BG83:BI83" si="2318">BF83+BG82</f>
        <v>154544</v>
      </c>
      <c r="BH83" s="37">
        <f t="shared" si="2318"/>
        <v>154544</v>
      </c>
      <c r="BI83" s="37">
        <f t="shared" si="2318"/>
        <v>154594</v>
      </c>
      <c r="BJ83" s="37">
        <f t="shared" ref="BJ83:BL83" si="2319">BI83+BJ82</f>
        <v>154594</v>
      </c>
      <c r="BK83" s="37">
        <f t="shared" si="2319"/>
        <v>202513</v>
      </c>
      <c r="BL83" s="37">
        <f t="shared" si="2319"/>
        <v>202513</v>
      </c>
      <c r="BM83" s="37">
        <f t="shared" ref="BM83:BO83" si="2320">BL83+BM82</f>
        <v>202513</v>
      </c>
      <c r="BN83" s="37">
        <f t="shared" si="2320"/>
        <v>202513</v>
      </c>
      <c r="BO83" s="37">
        <f t="shared" si="2320"/>
        <v>202513</v>
      </c>
      <c r="BP83" s="207">
        <f t="shared" ref="BP83:BR83" si="2321">BO83+BP82</f>
        <v>202513</v>
      </c>
      <c r="BQ83" s="37">
        <f t="shared" si="2321"/>
        <v>202513</v>
      </c>
      <c r="BR83" s="37">
        <f t="shared" si="2321"/>
        <v>202513</v>
      </c>
      <c r="BS83" s="37">
        <f t="shared" ref="BS83:BU83" si="2322">BR83+BS82</f>
        <v>202513</v>
      </c>
      <c r="BT83" s="37">
        <f t="shared" si="2322"/>
        <v>202513</v>
      </c>
      <c r="BU83" s="207">
        <f t="shared" si="2322"/>
        <v>202513</v>
      </c>
      <c r="BV83" s="37">
        <f t="shared" ref="BV83:BX83" si="2323">BU83+BV82</f>
        <v>202513</v>
      </c>
      <c r="BW83" s="37">
        <f t="shared" si="2323"/>
        <v>202513</v>
      </c>
      <c r="BX83" s="37">
        <f t="shared" si="2323"/>
        <v>202513</v>
      </c>
      <c r="BY83" s="37">
        <f t="shared" ref="BY83:CA83" si="2324">BX83+BY82</f>
        <v>202513</v>
      </c>
      <c r="BZ83" s="37">
        <f t="shared" si="2324"/>
        <v>202513</v>
      </c>
      <c r="CA83" s="37">
        <f t="shared" si="2324"/>
        <v>202513</v>
      </c>
      <c r="CB83" s="37">
        <f t="shared" ref="CB83:CD83" si="2325">CA83+CB82</f>
        <v>202513</v>
      </c>
      <c r="CC83" s="37">
        <f t="shared" si="2325"/>
        <v>202513</v>
      </c>
      <c r="CD83" s="37">
        <f t="shared" si="2325"/>
        <v>202513</v>
      </c>
      <c r="CE83" s="37">
        <f t="shared" ref="CE83:CG83" si="2326">CD83+CE82</f>
        <v>202513</v>
      </c>
      <c r="CF83" s="37">
        <f t="shared" si="2326"/>
        <v>202513</v>
      </c>
      <c r="CG83" s="37">
        <f t="shared" si="2326"/>
        <v>202513</v>
      </c>
      <c r="CH83" s="37">
        <f t="shared" ref="CH83:CJ83" si="2327">CG83+CH82</f>
        <v>202513</v>
      </c>
      <c r="CI83" s="37">
        <f t="shared" si="2327"/>
        <v>202513</v>
      </c>
      <c r="CJ83" s="37">
        <f t="shared" si="2327"/>
        <v>202513</v>
      </c>
      <c r="CK83" s="37">
        <f t="shared" ref="CK83:CM83" si="2328">CJ83+CK82</f>
        <v>202513</v>
      </c>
      <c r="CL83" s="37">
        <f t="shared" si="2328"/>
        <v>202513</v>
      </c>
      <c r="CM83" s="37">
        <f t="shared" si="2328"/>
        <v>202513</v>
      </c>
      <c r="CN83" s="37">
        <f t="shared" ref="CN83:CP83" si="2329">CM83+CN82</f>
        <v>202513</v>
      </c>
      <c r="CO83" s="37">
        <f t="shared" si="2329"/>
        <v>202513</v>
      </c>
      <c r="CP83" s="37">
        <f t="shared" si="2329"/>
        <v>202513</v>
      </c>
      <c r="CQ83" s="37">
        <f t="shared" ref="CQ83:CS83" si="2330">CP83+CQ82</f>
        <v>202513</v>
      </c>
      <c r="CR83" s="37">
        <f t="shared" si="2330"/>
        <v>202513</v>
      </c>
      <c r="CS83" s="37">
        <f t="shared" si="2330"/>
        <v>202513</v>
      </c>
      <c r="CT83" s="37">
        <f t="shared" ref="CT83:CV83" si="2331">CS83+CT82</f>
        <v>202513</v>
      </c>
      <c r="CU83" s="37">
        <f t="shared" si="2331"/>
        <v>202513</v>
      </c>
      <c r="CV83" s="37">
        <f t="shared" si="2331"/>
        <v>202513</v>
      </c>
      <c r="CW83" s="37">
        <f t="shared" ref="CW83:CY83" si="2332">CV83+CW82</f>
        <v>202513</v>
      </c>
      <c r="CX83" s="37">
        <f t="shared" si="2332"/>
        <v>202513</v>
      </c>
      <c r="CY83" s="37">
        <f t="shared" si="2332"/>
        <v>202513</v>
      </c>
      <c r="CZ83" s="37">
        <f t="shared" ref="CZ83:DB83" si="2333">CY83+CZ82</f>
        <v>202513</v>
      </c>
      <c r="DA83" s="37">
        <f t="shared" si="2333"/>
        <v>202513</v>
      </c>
      <c r="DB83" s="37">
        <f t="shared" si="2333"/>
        <v>202513</v>
      </c>
      <c r="DC83" s="37">
        <f t="shared" ref="DC83:DE83" si="2334">DB83+DC82</f>
        <v>202513</v>
      </c>
      <c r="DD83" s="37">
        <f t="shared" si="2334"/>
        <v>202513</v>
      </c>
      <c r="DE83" s="37">
        <f t="shared" si="2334"/>
        <v>202513</v>
      </c>
      <c r="DF83" s="37">
        <f t="shared" ref="DF83:DH83" si="2335">DE83+DF82</f>
        <v>202513</v>
      </c>
      <c r="DG83" s="37">
        <f t="shared" si="2335"/>
        <v>202513</v>
      </c>
      <c r="DH83" s="37">
        <f t="shared" si="2335"/>
        <v>202513</v>
      </c>
      <c r="DI83" s="37">
        <f t="shared" ref="DI83:DK83" si="2336">DH83+DI82</f>
        <v>202513</v>
      </c>
      <c r="DJ83" s="37">
        <f t="shared" si="2336"/>
        <v>202513</v>
      </c>
      <c r="DK83" s="37">
        <f t="shared" si="2336"/>
        <v>202513</v>
      </c>
      <c r="DL83" s="37">
        <f t="shared" ref="DL83:DN83" si="2337">DK83+DL82</f>
        <v>202513</v>
      </c>
      <c r="DM83" s="37">
        <f t="shared" si="2337"/>
        <v>202513</v>
      </c>
      <c r="DN83" s="37">
        <f t="shared" si="2337"/>
        <v>202513</v>
      </c>
      <c r="DO83" s="37">
        <f t="shared" ref="DO83:DQ83" si="2338">DN83+DO82</f>
        <v>202513</v>
      </c>
      <c r="DP83" s="37">
        <f t="shared" si="2338"/>
        <v>202513</v>
      </c>
      <c r="DQ83" s="37">
        <f t="shared" si="2338"/>
        <v>202513</v>
      </c>
      <c r="DR83" s="37">
        <f t="shared" ref="DR83:DT83" si="2339">DQ83+DR82</f>
        <v>202513</v>
      </c>
      <c r="DS83" s="37">
        <f t="shared" si="2339"/>
        <v>202513</v>
      </c>
      <c r="DT83" s="37">
        <f t="shared" si="2339"/>
        <v>202513</v>
      </c>
      <c r="DU83" s="37">
        <f t="shared" ref="DU83:DW83" si="2340">DT83+DU82</f>
        <v>202513</v>
      </c>
      <c r="DV83" s="37">
        <f t="shared" si="2340"/>
        <v>202513</v>
      </c>
      <c r="DW83" s="37">
        <f t="shared" si="2340"/>
        <v>202513</v>
      </c>
      <c r="DX83" s="37">
        <f t="shared" ref="DX83:DZ83" si="2341">DW83+DX82</f>
        <v>202513</v>
      </c>
      <c r="DY83" s="37">
        <f t="shared" si="2341"/>
        <v>202513</v>
      </c>
      <c r="DZ83" s="37">
        <f t="shared" si="2341"/>
        <v>202513</v>
      </c>
      <c r="EA83" s="37">
        <f t="shared" ref="EA83:EC83" si="2342">DZ83+EA82</f>
        <v>202513</v>
      </c>
      <c r="EB83" s="37">
        <f t="shared" si="2342"/>
        <v>202513</v>
      </c>
      <c r="EC83" s="37">
        <f t="shared" si="2342"/>
        <v>202513</v>
      </c>
      <c r="ED83" s="37">
        <f t="shared" ref="ED83:EF83" si="2343">EC83+ED82</f>
        <v>202513</v>
      </c>
      <c r="EE83" s="37">
        <f t="shared" si="2343"/>
        <v>202513</v>
      </c>
      <c r="EF83" s="37">
        <f t="shared" si="2343"/>
        <v>202513</v>
      </c>
      <c r="EG83" s="37">
        <f t="shared" ref="EG83:EI83" si="2344">EF83+EG82</f>
        <v>202513</v>
      </c>
      <c r="EH83" s="37">
        <f t="shared" si="2344"/>
        <v>202513</v>
      </c>
      <c r="EI83" s="37">
        <f t="shared" si="2344"/>
        <v>202513</v>
      </c>
      <c r="EJ83" s="37">
        <f t="shared" ref="EJ83:EL83" si="2345">EI83+EJ82</f>
        <v>202513</v>
      </c>
      <c r="EK83" s="37">
        <f t="shared" si="2345"/>
        <v>202513</v>
      </c>
      <c r="EL83" s="37">
        <f t="shared" si="2345"/>
        <v>202513</v>
      </c>
      <c r="EM83" s="37">
        <f t="shared" ref="EM83:EO83" si="2346">EL83+EM82</f>
        <v>202513</v>
      </c>
      <c r="EN83" s="37">
        <f t="shared" si="2346"/>
        <v>202513</v>
      </c>
      <c r="EO83" s="37">
        <f t="shared" si="2346"/>
        <v>202513</v>
      </c>
      <c r="EP83" s="37">
        <f t="shared" ref="EP83:ER83" si="2347">EO83+EP82</f>
        <v>202513</v>
      </c>
      <c r="EQ83" s="37">
        <f t="shared" si="2347"/>
        <v>202513</v>
      </c>
      <c r="ER83" s="37">
        <f t="shared" si="2347"/>
        <v>202513</v>
      </c>
      <c r="ES83" s="37">
        <f t="shared" ref="ES83:EU83" si="2348">ER83+ES82</f>
        <v>202513</v>
      </c>
      <c r="ET83" s="37">
        <f t="shared" si="2348"/>
        <v>202513</v>
      </c>
      <c r="EU83" s="37">
        <f t="shared" si="2348"/>
        <v>202513</v>
      </c>
      <c r="EV83" s="37">
        <f t="shared" ref="EV83:EX83" si="2349">EU83+EV82</f>
        <v>202513</v>
      </c>
      <c r="EW83" s="37">
        <f t="shared" si="2349"/>
        <v>202513</v>
      </c>
      <c r="EX83" s="37">
        <f t="shared" si="2349"/>
        <v>202513</v>
      </c>
      <c r="EY83" s="37">
        <f t="shared" ref="EY83:FA83" si="2350">EX83+EY82</f>
        <v>202513</v>
      </c>
      <c r="EZ83" s="37">
        <f t="shared" si="2350"/>
        <v>202513</v>
      </c>
      <c r="FA83" s="37">
        <f t="shared" si="2350"/>
        <v>202513</v>
      </c>
      <c r="FB83" s="37">
        <f t="shared" ref="FB83:FD83" si="2351">FA83+FB82</f>
        <v>202513</v>
      </c>
      <c r="FC83" s="37">
        <f t="shared" si="2351"/>
        <v>202513</v>
      </c>
      <c r="FD83" s="37">
        <f t="shared" si="2351"/>
        <v>202513</v>
      </c>
      <c r="FE83" s="37">
        <f t="shared" ref="FE83:FG83" si="2352">FD83+FE82</f>
        <v>202513</v>
      </c>
      <c r="FF83" s="37">
        <f t="shared" si="2352"/>
        <v>202513</v>
      </c>
      <c r="FG83" s="37">
        <f t="shared" si="2352"/>
        <v>202513</v>
      </c>
      <c r="FH83" s="37">
        <f t="shared" ref="FH83:FJ83" si="2353">FG83+FH82</f>
        <v>202513</v>
      </c>
      <c r="FI83" s="37">
        <f t="shared" si="2353"/>
        <v>202513</v>
      </c>
      <c r="FJ83" s="37">
        <f t="shared" si="2353"/>
        <v>202513</v>
      </c>
      <c r="FK83" s="37">
        <f t="shared" ref="FK83:FM83" si="2354">FJ83+FK82</f>
        <v>202513</v>
      </c>
      <c r="FL83" s="37">
        <f t="shared" si="2354"/>
        <v>202513</v>
      </c>
      <c r="FM83" s="37">
        <f t="shared" si="2354"/>
        <v>202513</v>
      </c>
      <c r="FN83" s="37">
        <f t="shared" ref="FN83:FP83" si="2355">FM83+FN82</f>
        <v>202513</v>
      </c>
      <c r="FO83" s="37">
        <f t="shared" si="2355"/>
        <v>202513</v>
      </c>
      <c r="FP83" s="37">
        <f t="shared" si="2355"/>
        <v>202513</v>
      </c>
      <c r="FQ83" s="37">
        <f t="shared" ref="FQ83:FS83" si="2356">FP83+FQ82</f>
        <v>202513</v>
      </c>
      <c r="FR83" s="37">
        <f t="shared" si="2356"/>
        <v>202513</v>
      </c>
      <c r="FS83" s="37">
        <f t="shared" si="2356"/>
        <v>202513</v>
      </c>
      <c r="FT83" s="37">
        <f t="shared" ref="FT83:FV83" si="2357">FS83+FT82</f>
        <v>202513</v>
      </c>
      <c r="FU83" s="37">
        <f t="shared" si="2357"/>
        <v>202513</v>
      </c>
      <c r="FV83" s="37">
        <f t="shared" si="2357"/>
        <v>202513</v>
      </c>
      <c r="FW83" s="37">
        <f t="shared" ref="FW83:FY83" si="2358">FV83+FW82</f>
        <v>202513</v>
      </c>
      <c r="FX83" s="37">
        <f t="shared" si="2358"/>
        <v>202513</v>
      </c>
      <c r="FY83" s="37">
        <f t="shared" si="2358"/>
        <v>202513</v>
      </c>
      <c r="FZ83" s="37">
        <f t="shared" ref="FZ83:GB83" si="2359">FY83+FZ82</f>
        <v>202513</v>
      </c>
      <c r="GA83" s="37">
        <f t="shared" si="2359"/>
        <v>202513</v>
      </c>
      <c r="GB83" s="37">
        <f t="shared" si="2359"/>
        <v>202513</v>
      </c>
      <c r="GC83" s="37">
        <f t="shared" ref="GC83:GE83" si="2360">GB83+GC82</f>
        <v>202513</v>
      </c>
      <c r="GD83" s="37">
        <f t="shared" si="2360"/>
        <v>202513</v>
      </c>
      <c r="GE83" s="37">
        <f t="shared" si="2360"/>
        <v>202513</v>
      </c>
      <c r="GF83" s="37">
        <f t="shared" ref="GF83:GH83" si="2361">GE83+GF82</f>
        <v>202513</v>
      </c>
      <c r="GG83" s="37">
        <f t="shared" si="2361"/>
        <v>202513</v>
      </c>
      <c r="GH83" s="37">
        <f t="shared" si="2361"/>
        <v>202513</v>
      </c>
      <c r="GI83" s="37">
        <f t="shared" ref="GI83:GK83" si="2362">GH83+GI82</f>
        <v>202513</v>
      </c>
      <c r="GJ83" s="37">
        <f t="shared" si="2362"/>
        <v>202513</v>
      </c>
      <c r="GK83" s="37">
        <f t="shared" si="2362"/>
        <v>202513</v>
      </c>
      <c r="GL83" s="37">
        <f t="shared" ref="GL83:GN83" si="2363">GK83+GL82</f>
        <v>202513</v>
      </c>
      <c r="GM83" s="37">
        <f t="shared" si="2363"/>
        <v>202513</v>
      </c>
      <c r="GN83" s="37">
        <f t="shared" si="2363"/>
        <v>202513</v>
      </c>
      <c r="GO83" s="37">
        <f t="shared" ref="GO83:GQ83" si="2364">GN83+GO82</f>
        <v>202513</v>
      </c>
      <c r="GP83" s="37">
        <f t="shared" si="2364"/>
        <v>202513</v>
      </c>
      <c r="GQ83" s="37">
        <f t="shared" si="2364"/>
        <v>202513</v>
      </c>
      <c r="GR83" s="37">
        <f t="shared" ref="GR83:GT83" si="2365">GQ83+GR82</f>
        <v>202513</v>
      </c>
      <c r="GS83" s="37">
        <f t="shared" si="2365"/>
        <v>202513</v>
      </c>
      <c r="GT83" s="37">
        <f t="shared" si="2365"/>
        <v>202513</v>
      </c>
      <c r="GU83" s="37">
        <f t="shared" ref="GU83:GW83" si="2366">GT83+GU82</f>
        <v>202513</v>
      </c>
      <c r="GV83" s="37">
        <f t="shared" si="2366"/>
        <v>202513</v>
      </c>
      <c r="GW83" s="37">
        <f t="shared" si="2366"/>
        <v>202513</v>
      </c>
      <c r="GX83" s="37">
        <f t="shared" ref="GX83:GZ83" si="2367">GW83+GX82</f>
        <v>202513</v>
      </c>
      <c r="GY83" s="37">
        <f t="shared" si="2367"/>
        <v>202513</v>
      </c>
      <c r="GZ83" s="37">
        <f t="shared" si="2367"/>
        <v>202513</v>
      </c>
      <c r="HA83" s="37">
        <f t="shared" ref="HA83:HC83" si="2368">GZ83+HA82</f>
        <v>202513</v>
      </c>
      <c r="HB83" s="37">
        <f t="shared" si="2368"/>
        <v>202513</v>
      </c>
      <c r="HC83" s="37">
        <f t="shared" si="2368"/>
        <v>202513</v>
      </c>
      <c r="HD83" s="37">
        <f t="shared" ref="HD83:HF83" si="2369">HC83+HD82</f>
        <v>202513</v>
      </c>
      <c r="HE83" s="37">
        <f t="shared" si="2369"/>
        <v>202513</v>
      </c>
      <c r="HF83" s="37">
        <f t="shared" si="2369"/>
        <v>202513</v>
      </c>
      <c r="HG83" s="37">
        <f t="shared" ref="HG83:HI83" si="2370">HF83+HG82</f>
        <v>202513</v>
      </c>
      <c r="HH83" s="37">
        <f t="shared" si="2370"/>
        <v>202513</v>
      </c>
      <c r="HI83" s="37">
        <f t="shared" si="2370"/>
        <v>202513</v>
      </c>
      <c r="HJ83" s="37">
        <f t="shared" ref="HJ83:HL83" si="2371">HI83+HJ82</f>
        <v>202513</v>
      </c>
      <c r="HK83" s="37">
        <f t="shared" si="2371"/>
        <v>202513</v>
      </c>
      <c r="HL83" s="37">
        <f t="shared" si="2371"/>
        <v>202513</v>
      </c>
      <c r="HM83" s="37">
        <f t="shared" ref="HM83:HO83" si="2372">HL83+HM82</f>
        <v>202513</v>
      </c>
      <c r="HN83" s="37">
        <f t="shared" si="2372"/>
        <v>202513</v>
      </c>
      <c r="HO83" s="37">
        <f t="shared" si="2372"/>
        <v>202513</v>
      </c>
      <c r="HP83" s="37">
        <f t="shared" ref="HP83:HR83" si="2373">HO83+HP82</f>
        <v>202513</v>
      </c>
      <c r="HQ83" s="37">
        <f t="shared" si="2373"/>
        <v>202513</v>
      </c>
      <c r="HR83" s="37">
        <f t="shared" si="2373"/>
        <v>202513</v>
      </c>
      <c r="HS83" s="37">
        <f t="shared" ref="HS83:HU83" si="2374">HR83+HS82</f>
        <v>202513</v>
      </c>
      <c r="HT83" s="37">
        <f t="shared" si="2374"/>
        <v>202513</v>
      </c>
      <c r="HU83" s="37">
        <f t="shared" si="2374"/>
        <v>202513</v>
      </c>
      <c r="HV83" s="37">
        <f t="shared" ref="HV83:HX83" si="2375">HU83+HV82</f>
        <v>202513</v>
      </c>
      <c r="HW83" s="37">
        <f t="shared" si="2375"/>
        <v>202513</v>
      </c>
      <c r="HX83" s="37">
        <f t="shared" si="2375"/>
        <v>202513</v>
      </c>
      <c r="HY83" s="37">
        <f t="shared" ref="HY83:IA83" si="2376">HX83+HY82</f>
        <v>202513</v>
      </c>
      <c r="HZ83" s="37">
        <f t="shared" si="2376"/>
        <v>202513</v>
      </c>
      <c r="IA83" s="37">
        <f t="shared" si="2376"/>
        <v>202513</v>
      </c>
      <c r="IB83" s="37">
        <f t="shared" ref="IB83:ID83" si="2377">IA83+IB82</f>
        <v>202513</v>
      </c>
      <c r="IC83" s="37">
        <f t="shared" si="2377"/>
        <v>202513</v>
      </c>
      <c r="ID83" s="37">
        <f t="shared" si="2377"/>
        <v>202513</v>
      </c>
      <c r="IE83" s="37">
        <f t="shared" ref="IE83:IG83" si="2378">ID83+IE82</f>
        <v>202513</v>
      </c>
      <c r="IF83" s="37">
        <f t="shared" si="2378"/>
        <v>202513</v>
      </c>
      <c r="IG83" s="37">
        <f t="shared" si="2378"/>
        <v>202513</v>
      </c>
      <c r="IH83" s="37">
        <f t="shared" ref="IH83:IJ83" si="2379">IG83+IH82</f>
        <v>202513</v>
      </c>
      <c r="II83" s="37">
        <f t="shared" si="2379"/>
        <v>202513</v>
      </c>
      <c r="IJ83" s="37">
        <f t="shared" si="2379"/>
        <v>202513</v>
      </c>
      <c r="IK83" s="37">
        <f t="shared" ref="IK83:IM83" si="2380">IJ83+IK82</f>
        <v>202513</v>
      </c>
      <c r="IL83" s="37">
        <f t="shared" si="2380"/>
        <v>202513</v>
      </c>
      <c r="IM83" s="37">
        <f t="shared" si="2380"/>
        <v>202513</v>
      </c>
      <c r="IN83" s="37">
        <f t="shared" ref="IN83:IP83" si="2381">IM83+IN82</f>
        <v>202513</v>
      </c>
      <c r="IO83" s="37">
        <f t="shared" si="2381"/>
        <v>202513</v>
      </c>
      <c r="IP83" s="37">
        <f t="shared" si="2381"/>
        <v>202513</v>
      </c>
      <c r="IQ83" s="37">
        <f t="shared" ref="IQ83:IS83" si="2382">IP83+IQ82</f>
        <v>202513</v>
      </c>
      <c r="IR83" s="37">
        <f t="shared" si="2382"/>
        <v>202513</v>
      </c>
      <c r="IS83" s="37">
        <f t="shared" si="2382"/>
        <v>202513</v>
      </c>
      <c r="IT83" s="37">
        <f t="shared" ref="IT83:IV83" si="2383">IS83+IT82</f>
        <v>202513</v>
      </c>
      <c r="IU83" s="37">
        <f t="shared" si="2383"/>
        <v>202513</v>
      </c>
      <c r="IV83" s="37">
        <f t="shared" si="2383"/>
        <v>202513</v>
      </c>
      <c r="IW83" s="37">
        <f t="shared" ref="IW83:IY83" si="2384">IV83+IW82</f>
        <v>202513</v>
      </c>
      <c r="IX83" s="37">
        <f t="shared" si="2384"/>
        <v>202513</v>
      </c>
      <c r="IY83" s="37">
        <f t="shared" si="2384"/>
        <v>202513</v>
      </c>
      <c r="IZ83" s="37">
        <f t="shared" ref="IZ83:JB83" si="2385">IY83+IZ82</f>
        <v>202513</v>
      </c>
      <c r="JA83" s="37">
        <f t="shared" si="2385"/>
        <v>202513</v>
      </c>
      <c r="JB83" s="37">
        <f t="shared" si="2385"/>
        <v>202513</v>
      </c>
      <c r="JC83" s="37">
        <f t="shared" ref="JC83:JE83" si="2386">JB83+JC82</f>
        <v>202513</v>
      </c>
      <c r="JD83" s="37">
        <f t="shared" si="2386"/>
        <v>202513</v>
      </c>
      <c r="JE83" s="37">
        <f t="shared" si="2386"/>
        <v>202513</v>
      </c>
      <c r="JF83" s="37">
        <f t="shared" ref="JF83:JH83" si="2387">JE83+JF82</f>
        <v>202513</v>
      </c>
      <c r="JG83" s="37">
        <f t="shared" si="2387"/>
        <v>202513</v>
      </c>
      <c r="JH83" s="37">
        <f t="shared" si="2387"/>
        <v>202513</v>
      </c>
      <c r="JI83" s="37">
        <f t="shared" ref="JI83:JK83" si="2388">JH83+JI82</f>
        <v>202513</v>
      </c>
      <c r="JJ83" s="37">
        <f t="shared" si="2388"/>
        <v>202513</v>
      </c>
      <c r="JK83" s="37">
        <f t="shared" si="2388"/>
        <v>202513</v>
      </c>
      <c r="JL83" s="37">
        <f t="shared" ref="JL83:JN83" si="2389">JK83+JL82</f>
        <v>202513</v>
      </c>
      <c r="JM83" s="37">
        <f t="shared" si="2389"/>
        <v>202513</v>
      </c>
      <c r="JN83" s="37">
        <f t="shared" si="2389"/>
        <v>202513</v>
      </c>
      <c r="JO83" s="37">
        <f t="shared" ref="JO83:JQ83" si="2390">JN83+JO82</f>
        <v>202513</v>
      </c>
      <c r="JP83" s="37">
        <f t="shared" si="2390"/>
        <v>202513</v>
      </c>
      <c r="JQ83" s="37">
        <f t="shared" si="2390"/>
        <v>202513</v>
      </c>
      <c r="JR83" s="37">
        <f t="shared" ref="JR83:JT83" si="2391">JQ83+JR82</f>
        <v>202513</v>
      </c>
      <c r="JS83" s="37">
        <f t="shared" si="2391"/>
        <v>202513</v>
      </c>
      <c r="JT83" s="37">
        <f t="shared" si="2391"/>
        <v>202513</v>
      </c>
      <c r="JU83" s="37">
        <f t="shared" ref="JU83:JW83" si="2392">JT83+JU82</f>
        <v>202513</v>
      </c>
      <c r="JV83" s="37">
        <f t="shared" si="2392"/>
        <v>202513</v>
      </c>
      <c r="JW83" s="37">
        <f t="shared" si="2392"/>
        <v>202513</v>
      </c>
      <c r="JX83" s="37">
        <f t="shared" ref="JX83:JZ83" si="2393">JW83+JX82</f>
        <v>202513</v>
      </c>
      <c r="JY83" s="37">
        <f t="shared" si="2393"/>
        <v>202513</v>
      </c>
      <c r="JZ83" s="37">
        <f t="shared" si="2393"/>
        <v>202513</v>
      </c>
      <c r="KA83" s="37">
        <f t="shared" ref="KA83:KC83" si="2394">JZ83+KA82</f>
        <v>202513</v>
      </c>
      <c r="KB83" s="37">
        <f t="shared" si="2394"/>
        <v>202513</v>
      </c>
      <c r="KC83" s="37">
        <f t="shared" si="2394"/>
        <v>202513</v>
      </c>
      <c r="KD83" s="37">
        <f t="shared" ref="KD83:KF83" si="2395">KC83+KD82</f>
        <v>202513</v>
      </c>
      <c r="KE83" s="37">
        <f t="shared" si="2395"/>
        <v>202513</v>
      </c>
      <c r="KF83" s="37">
        <f t="shared" si="2395"/>
        <v>202513</v>
      </c>
      <c r="KG83" s="38">
        <f t="shared" ref="KG83" si="2396">KF83+KG82</f>
        <v>202513</v>
      </c>
    </row>
    <row r="84" spans="1:293" s="1" customFormat="1" outlineLevel="1">
      <c r="B84" s="477" t="s">
        <v>717</v>
      </c>
      <c r="C84" s="60" t="s">
        <v>712</v>
      </c>
      <c r="D84" s="61">
        <f t="shared" si="2194"/>
        <v>230.40525336666701</v>
      </c>
      <c r="E84" s="33">
        <f t="shared" ref="E84:H84" si="2397">E80-E82</f>
        <v>2294.583333333333</v>
      </c>
      <c r="F84" s="34">
        <f t="shared" si="2397"/>
        <v>-22057.416666666668</v>
      </c>
      <c r="G84" s="34">
        <f t="shared" si="2397"/>
        <v>-4339.416666666667</v>
      </c>
      <c r="H84" s="34">
        <f t="shared" si="2397"/>
        <v>3240.583333333333</v>
      </c>
      <c r="I84" s="34">
        <f t="shared" ref="I84:BT84" si="2398">I80-I82</f>
        <v>3242.583333333333</v>
      </c>
      <c r="J84" s="34">
        <f t="shared" si="2398"/>
        <v>3242.583333333333</v>
      </c>
      <c r="K84" s="34">
        <f t="shared" si="2398"/>
        <v>3242.583333333333</v>
      </c>
      <c r="L84" s="34">
        <f t="shared" si="2398"/>
        <v>3242.583333333333</v>
      </c>
      <c r="M84" s="34">
        <f t="shared" si="2398"/>
        <v>3242.583333333333</v>
      </c>
      <c r="N84" s="34">
        <f t="shared" si="2398"/>
        <v>3242.583333333333</v>
      </c>
      <c r="O84" s="34">
        <f t="shared" si="2398"/>
        <v>3242.583333333333</v>
      </c>
      <c r="P84" s="34">
        <f t="shared" si="2398"/>
        <v>-6767.416666666667</v>
      </c>
      <c r="Q84" s="34">
        <f t="shared" si="2398"/>
        <v>-1986.166666666667</v>
      </c>
      <c r="R84" s="34">
        <f t="shared" si="2398"/>
        <v>2952.833333333333</v>
      </c>
      <c r="S84" s="34">
        <f t="shared" si="2398"/>
        <v>2952.833333333333</v>
      </c>
      <c r="T84" s="34">
        <f t="shared" si="2398"/>
        <v>2951.833333333333</v>
      </c>
      <c r="U84" s="34">
        <f t="shared" si="2398"/>
        <v>2952.833333333333</v>
      </c>
      <c r="V84" s="34">
        <f t="shared" si="2398"/>
        <v>2952.833333333333</v>
      </c>
      <c r="W84" s="34">
        <f t="shared" si="2398"/>
        <v>2952.833333333333</v>
      </c>
      <c r="X84" s="34">
        <f t="shared" si="2398"/>
        <v>2952.833333333333</v>
      </c>
      <c r="Y84" s="34">
        <f t="shared" si="2398"/>
        <v>2952.833333333333</v>
      </c>
      <c r="Z84" s="34">
        <f t="shared" si="2398"/>
        <v>2952.833333333333</v>
      </c>
      <c r="AA84" s="34">
        <f t="shared" si="2398"/>
        <v>2952.833333333333</v>
      </c>
      <c r="AB84" s="34">
        <f t="shared" si="2398"/>
        <v>-5017.166666666667</v>
      </c>
      <c r="AC84" s="34">
        <f t="shared" si="2398"/>
        <v>-20275.999999999996</v>
      </c>
      <c r="AD84" s="34">
        <f t="shared" si="2398"/>
        <v>2932.0000000000032</v>
      </c>
      <c r="AE84" s="34">
        <f t="shared" si="2398"/>
        <v>2932.0000000000032</v>
      </c>
      <c r="AF84" s="34">
        <f t="shared" si="2398"/>
        <v>2932.0000000000032</v>
      </c>
      <c r="AG84" s="34">
        <f t="shared" si="2398"/>
        <v>2932.0000000000032</v>
      </c>
      <c r="AH84" s="34">
        <f t="shared" si="2398"/>
        <v>2932.0000000000032</v>
      </c>
      <c r="AI84" s="34">
        <f t="shared" si="2398"/>
        <v>2932.0000000000032</v>
      </c>
      <c r="AJ84" s="34">
        <f t="shared" si="2398"/>
        <v>2932.0000000000032</v>
      </c>
      <c r="AK84" s="34">
        <f t="shared" si="2398"/>
        <v>2932.0000000000032</v>
      </c>
      <c r="AL84" s="34">
        <f t="shared" si="2398"/>
        <v>2932.0000000000032</v>
      </c>
      <c r="AM84" s="34">
        <f t="shared" si="2398"/>
        <v>2032.0000000000032</v>
      </c>
      <c r="AN84" s="34">
        <f t="shared" si="2398"/>
        <v>-32157.999999999996</v>
      </c>
      <c r="AO84" s="34">
        <f t="shared" si="2398"/>
        <v>3257.5141666666632</v>
      </c>
      <c r="AP84" s="34">
        <f t="shared" si="2398"/>
        <v>3257.5141666666632</v>
      </c>
      <c r="AQ84" s="34">
        <f t="shared" si="2398"/>
        <v>3257.5141666666632</v>
      </c>
      <c r="AR84" s="34">
        <f t="shared" si="2398"/>
        <v>3257.5141666666632</v>
      </c>
      <c r="AS84" s="34">
        <f t="shared" si="2398"/>
        <v>3257.5141666666632</v>
      </c>
      <c r="AT84" s="34">
        <f t="shared" si="2398"/>
        <v>3257.5141666666632</v>
      </c>
      <c r="AU84" s="34">
        <f t="shared" si="2398"/>
        <v>3257.5141666666632</v>
      </c>
      <c r="AV84" s="34">
        <f t="shared" si="2398"/>
        <v>3257.5141666666632</v>
      </c>
      <c r="AW84" s="34">
        <f t="shared" si="2398"/>
        <v>3257.5141666666632</v>
      </c>
      <c r="AX84" s="34">
        <f t="shared" si="2398"/>
        <v>3403.3474999999971</v>
      </c>
      <c r="AY84" s="34">
        <f t="shared" si="2398"/>
        <v>3403.3474999999971</v>
      </c>
      <c r="AZ84" s="34">
        <f t="shared" si="2398"/>
        <v>1837.3474999999971</v>
      </c>
      <c r="BA84" s="34">
        <f t="shared" si="2398"/>
        <v>2672.0660416666669</v>
      </c>
      <c r="BB84" s="34">
        <f t="shared" si="2398"/>
        <v>230.40525336666701</v>
      </c>
      <c r="BC84" s="34">
        <f t="shared" si="2398"/>
        <v>230.40525336666701</v>
      </c>
      <c r="BD84" s="34">
        <f t="shared" si="2398"/>
        <v>-17330.594746633335</v>
      </c>
      <c r="BE84" s="34">
        <f t="shared" si="2398"/>
        <v>230.40525336666701</v>
      </c>
      <c r="BF84" s="34">
        <f t="shared" si="2398"/>
        <v>-18666.594746633335</v>
      </c>
      <c r="BG84" s="34">
        <f t="shared" si="2398"/>
        <v>230.40525336666701</v>
      </c>
      <c r="BH84" s="34">
        <f t="shared" si="2398"/>
        <v>230.40525336666701</v>
      </c>
      <c r="BI84" s="34">
        <f t="shared" si="2398"/>
        <v>180.40525336666701</v>
      </c>
      <c r="BJ84" s="34">
        <f t="shared" si="2398"/>
        <v>230.40525336666701</v>
      </c>
      <c r="BK84" s="34">
        <f t="shared" si="2398"/>
        <v>2691.4052533666691</v>
      </c>
      <c r="BL84" s="34">
        <f t="shared" si="2398"/>
        <v>230.40525336666701</v>
      </c>
      <c r="BM84" s="34">
        <f t="shared" si="2398"/>
        <v>230.40525336666701</v>
      </c>
      <c r="BN84" s="34">
        <f t="shared" si="2398"/>
        <v>230.40525336666701</v>
      </c>
      <c r="BO84" s="34">
        <f t="shared" si="2398"/>
        <v>230.40525336666701</v>
      </c>
      <c r="BP84" s="206">
        <f t="shared" si="2398"/>
        <v>186.65525336666701</v>
      </c>
      <c r="BQ84" s="34">
        <f t="shared" si="2398"/>
        <v>186.65525336666701</v>
      </c>
      <c r="BR84" s="34">
        <f t="shared" si="2398"/>
        <v>186.65525336666701</v>
      </c>
      <c r="BS84" s="34">
        <f t="shared" si="2398"/>
        <v>186.65525336666701</v>
      </c>
      <c r="BT84" s="34">
        <f t="shared" si="2398"/>
        <v>186.65525336666701</v>
      </c>
      <c r="BU84" s="206">
        <f t="shared" ref="BU84:EF84" si="2399">BU80-BU82</f>
        <v>157.48858670000001</v>
      </c>
      <c r="BV84" s="34">
        <f t="shared" si="2399"/>
        <v>219.98858670000001</v>
      </c>
      <c r="BW84" s="34">
        <f t="shared" si="2399"/>
        <v>50599.988586699998</v>
      </c>
      <c r="BX84" s="34">
        <f t="shared" si="2399"/>
        <v>219.98858670000001</v>
      </c>
      <c r="BY84" s="34">
        <f t="shared" si="2399"/>
        <v>219.98858670000001</v>
      </c>
      <c r="BZ84" s="34">
        <f t="shared" si="2399"/>
        <v>176.23858670000001</v>
      </c>
      <c r="CA84" s="34">
        <f t="shared" si="2399"/>
        <v>176.23858670000001</v>
      </c>
      <c r="CB84" s="34">
        <f t="shared" si="2399"/>
        <v>176.23858670000001</v>
      </c>
      <c r="CC84" s="34">
        <f t="shared" si="2399"/>
        <v>176.23858670000001</v>
      </c>
      <c r="CD84" s="34">
        <f t="shared" si="2399"/>
        <v>176.23858670000001</v>
      </c>
      <c r="CE84" s="34">
        <f t="shared" si="2399"/>
        <v>176.23858670000001</v>
      </c>
      <c r="CF84" s="34">
        <f t="shared" si="2399"/>
        <v>176.23858670000001</v>
      </c>
      <c r="CG84" s="34">
        <f t="shared" si="2399"/>
        <v>176.23858670000001</v>
      </c>
      <c r="CH84" s="34">
        <f t="shared" si="2399"/>
        <v>176.23858670000001</v>
      </c>
      <c r="CI84" s="34">
        <f t="shared" si="2399"/>
        <v>50556.238586699998</v>
      </c>
      <c r="CJ84" s="34">
        <f t="shared" si="2399"/>
        <v>176.23858670000001</v>
      </c>
      <c r="CK84" s="34">
        <f t="shared" si="2399"/>
        <v>176.23858670000001</v>
      </c>
      <c r="CL84" s="34">
        <f t="shared" si="2399"/>
        <v>176.23858670000001</v>
      </c>
      <c r="CM84" s="34">
        <f t="shared" si="2399"/>
        <v>230.40525336666701</v>
      </c>
      <c r="CN84" s="34">
        <f t="shared" si="2399"/>
        <v>230.40525336666701</v>
      </c>
      <c r="CO84" s="34">
        <f t="shared" si="2399"/>
        <v>230.40525336666701</v>
      </c>
      <c r="CP84" s="34">
        <f t="shared" si="2399"/>
        <v>230.40525336666701</v>
      </c>
      <c r="CQ84" s="34">
        <f t="shared" si="2399"/>
        <v>230.40525336666701</v>
      </c>
      <c r="CR84" s="34">
        <f t="shared" si="2399"/>
        <v>230.40525336666701</v>
      </c>
      <c r="CS84" s="34">
        <f t="shared" si="2399"/>
        <v>230.40525336666701</v>
      </c>
      <c r="CT84" s="34">
        <f t="shared" si="2399"/>
        <v>230.40525336666701</v>
      </c>
      <c r="CU84" s="34">
        <f t="shared" si="2399"/>
        <v>50610.405253366669</v>
      </c>
      <c r="CV84" s="34">
        <f t="shared" si="2399"/>
        <v>230.40525336666701</v>
      </c>
      <c r="CW84" s="34">
        <f t="shared" si="2399"/>
        <v>230.40525336666701</v>
      </c>
      <c r="CX84" s="34">
        <f t="shared" si="2399"/>
        <v>230.40525336666701</v>
      </c>
      <c r="CY84" s="34">
        <f t="shared" si="2399"/>
        <v>230.40525336666701</v>
      </c>
      <c r="CZ84" s="34">
        <f t="shared" si="2399"/>
        <v>230.40525336666701</v>
      </c>
      <c r="DA84" s="34">
        <f t="shared" si="2399"/>
        <v>230.40525336666701</v>
      </c>
      <c r="DB84" s="34">
        <f t="shared" si="2399"/>
        <v>347.07192003333398</v>
      </c>
      <c r="DC84" s="34">
        <f t="shared" si="2399"/>
        <v>230.40525336666701</v>
      </c>
      <c r="DD84" s="34">
        <f t="shared" si="2399"/>
        <v>230.40525336666701</v>
      </c>
      <c r="DE84" s="34">
        <f t="shared" si="2399"/>
        <v>230.40525336666701</v>
      </c>
      <c r="DF84" s="34">
        <f t="shared" si="2399"/>
        <v>230.40525336666701</v>
      </c>
      <c r="DG84" s="34">
        <f t="shared" si="2399"/>
        <v>50610.405253366669</v>
      </c>
      <c r="DH84" s="34">
        <f t="shared" si="2399"/>
        <v>230.40525336666701</v>
      </c>
      <c r="DI84" s="34">
        <f t="shared" si="2399"/>
        <v>230.40525336666701</v>
      </c>
      <c r="DJ84" s="34">
        <f t="shared" si="2399"/>
        <v>230.40525336666701</v>
      </c>
      <c r="DK84" s="34">
        <f t="shared" si="2399"/>
        <v>230.40525336666701</v>
      </c>
      <c r="DL84" s="34">
        <f t="shared" si="2399"/>
        <v>230.40525336666701</v>
      </c>
      <c r="DM84" s="34">
        <f t="shared" si="2399"/>
        <v>230.40525336666701</v>
      </c>
      <c r="DN84" s="34">
        <f t="shared" si="2399"/>
        <v>230.40525336666701</v>
      </c>
      <c r="DO84" s="34">
        <f t="shared" si="2399"/>
        <v>230.40525336666701</v>
      </c>
      <c r="DP84" s="34">
        <f t="shared" si="2399"/>
        <v>230.40525336666701</v>
      </c>
      <c r="DQ84" s="34">
        <f t="shared" si="2399"/>
        <v>230.40525336666701</v>
      </c>
      <c r="DR84" s="34">
        <f t="shared" si="2399"/>
        <v>230.40525336666701</v>
      </c>
      <c r="DS84" s="34">
        <f t="shared" si="2399"/>
        <v>52030.405253366669</v>
      </c>
      <c r="DT84" s="34">
        <f t="shared" si="2399"/>
        <v>230.40525336666701</v>
      </c>
      <c r="DU84" s="34">
        <f t="shared" si="2399"/>
        <v>230.40525336666701</v>
      </c>
      <c r="DV84" s="34">
        <f t="shared" si="2399"/>
        <v>230.40525336666701</v>
      </c>
      <c r="DW84" s="34">
        <f t="shared" si="2399"/>
        <v>230.40525336666701</v>
      </c>
      <c r="DX84" s="34">
        <f t="shared" si="2399"/>
        <v>230.40525336666701</v>
      </c>
      <c r="DY84" s="34">
        <f t="shared" si="2399"/>
        <v>230.40525336666701</v>
      </c>
      <c r="DZ84" s="34">
        <f t="shared" si="2399"/>
        <v>230.40525336666701</v>
      </c>
      <c r="EA84" s="34">
        <f t="shared" si="2399"/>
        <v>230.40525336666701</v>
      </c>
      <c r="EB84" s="34">
        <f t="shared" si="2399"/>
        <v>230.40525336666701</v>
      </c>
      <c r="EC84" s="34">
        <f t="shared" si="2399"/>
        <v>230.40525336666701</v>
      </c>
      <c r="ED84" s="34">
        <f t="shared" si="2399"/>
        <v>230.40525336666701</v>
      </c>
      <c r="EE84" s="34">
        <f t="shared" si="2399"/>
        <v>52030.405253366669</v>
      </c>
      <c r="EF84" s="34">
        <f t="shared" si="2399"/>
        <v>230.40525336666701</v>
      </c>
      <c r="EG84" s="34">
        <f t="shared" ref="EG84:GR84" si="2400">EG80-EG82</f>
        <v>230.40525336666701</v>
      </c>
      <c r="EH84" s="34">
        <f t="shared" si="2400"/>
        <v>230.40525336666701</v>
      </c>
      <c r="EI84" s="34">
        <f t="shared" si="2400"/>
        <v>230.40525336666701</v>
      </c>
      <c r="EJ84" s="34">
        <f t="shared" si="2400"/>
        <v>230.40525336666701</v>
      </c>
      <c r="EK84" s="34">
        <f t="shared" si="2400"/>
        <v>230.40525336666701</v>
      </c>
      <c r="EL84" s="34">
        <f t="shared" si="2400"/>
        <v>230.40525336666701</v>
      </c>
      <c r="EM84" s="34">
        <f t="shared" si="2400"/>
        <v>230.40525336666701</v>
      </c>
      <c r="EN84" s="34">
        <f t="shared" si="2400"/>
        <v>230.40525336666701</v>
      </c>
      <c r="EO84" s="34">
        <f t="shared" si="2400"/>
        <v>230.40525336666701</v>
      </c>
      <c r="EP84" s="34">
        <f t="shared" si="2400"/>
        <v>230.40525336666701</v>
      </c>
      <c r="EQ84" s="34">
        <f t="shared" si="2400"/>
        <v>52030.405253366669</v>
      </c>
      <c r="ER84" s="34">
        <f t="shared" si="2400"/>
        <v>230.40525336666701</v>
      </c>
      <c r="ES84" s="34">
        <f t="shared" si="2400"/>
        <v>230.40525336666701</v>
      </c>
      <c r="ET84" s="34">
        <f t="shared" si="2400"/>
        <v>230.40525336666701</v>
      </c>
      <c r="EU84" s="34">
        <f t="shared" si="2400"/>
        <v>230.40525336666701</v>
      </c>
      <c r="EV84" s="34">
        <f t="shared" si="2400"/>
        <v>230.40525336666701</v>
      </c>
      <c r="EW84" s="34">
        <f t="shared" si="2400"/>
        <v>230.40525336666701</v>
      </c>
      <c r="EX84" s="34">
        <f t="shared" si="2400"/>
        <v>230.40525336666701</v>
      </c>
      <c r="EY84" s="34">
        <f t="shared" si="2400"/>
        <v>230.40525336666701</v>
      </c>
      <c r="EZ84" s="34">
        <f t="shared" si="2400"/>
        <v>230.40525336666701</v>
      </c>
      <c r="FA84" s="34">
        <f t="shared" si="2400"/>
        <v>230.40525336666701</v>
      </c>
      <c r="FB84" s="34">
        <f t="shared" si="2400"/>
        <v>230.40525336666701</v>
      </c>
      <c r="FC84" s="34">
        <f t="shared" si="2400"/>
        <v>52030.405253366669</v>
      </c>
      <c r="FD84" s="34">
        <f t="shared" si="2400"/>
        <v>2405.40525336667</v>
      </c>
      <c r="FE84" s="34">
        <f t="shared" si="2400"/>
        <v>0</v>
      </c>
      <c r="FF84" s="34">
        <f t="shared" si="2400"/>
        <v>0</v>
      </c>
      <c r="FG84" s="34">
        <f t="shared" si="2400"/>
        <v>0</v>
      </c>
      <c r="FH84" s="34">
        <f t="shared" si="2400"/>
        <v>0</v>
      </c>
      <c r="FI84" s="34">
        <f t="shared" si="2400"/>
        <v>0</v>
      </c>
      <c r="FJ84" s="34">
        <f t="shared" si="2400"/>
        <v>0</v>
      </c>
      <c r="FK84" s="34">
        <f t="shared" si="2400"/>
        <v>0</v>
      </c>
      <c r="FL84" s="34">
        <f t="shared" si="2400"/>
        <v>0</v>
      </c>
      <c r="FM84" s="34">
        <f t="shared" si="2400"/>
        <v>0</v>
      </c>
      <c r="FN84" s="34">
        <f t="shared" si="2400"/>
        <v>0</v>
      </c>
      <c r="FO84" s="34">
        <f t="shared" si="2400"/>
        <v>0</v>
      </c>
      <c r="FP84" s="34">
        <f t="shared" si="2400"/>
        <v>0</v>
      </c>
      <c r="FQ84" s="34">
        <f t="shared" si="2400"/>
        <v>0</v>
      </c>
      <c r="FR84" s="34">
        <f t="shared" si="2400"/>
        <v>0</v>
      </c>
      <c r="FS84" s="34">
        <f t="shared" si="2400"/>
        <v>0</v>
      </c>
      <c r="FT84" s="34">
        <f t="shared" si="2400"/>
        <v>0</v>
      </c>
      <c r="FU84" s="34">
        <f t="shared" si="2400"/>
        <v>0</v>
      </c>
      <c r="FV84" s="34">
        <f t="shared" si="2400"/>
        <v>0</v>
      </c>
      <c r="FW84" s="34">
        <f t="shared" si="2400"/>
        <v>0</v>
      </c>
      <c r="FX84" s="34">
        <f t="shared" si="2400"/>
        <v>0</v>
      </c>
      <c r="FY84" s="34">
        <f t="shared" si="2400"/>
        <v>0</v>
      </c>
      <c r="FZ84" s="34">
        <f t="shared" si="2400"/>
        <v>0</v>
      </c>
      <c r="GA84" s="34">
        <f t="shared" si="2400"/>
        <v>0</v>
      </c>
      <c r="GB84" s="34">
        <f t="shared" si="2400"/>
        <v>0</v>
      </c>
      <c r="GC84" s="34">
        <f t="shared" si="2400"/>
        <v>0</v>
      </c>
      <c r="GD84" s="34">
        <f t="shared" si="2400"/>
        <v>0</v>
      </c>
      <c r="GE84" s="34">
        <f t="shared" si="2400"/>
        <v>0</v>
      </c>
      <c r="GF84" s="34">
        <f t="shared" si="2400"/>
        <v>0</v>
      </c>
      <c r="GG84" s="34">
        <f t="shared" si="2400"/>
        <v>0</v>
      </c>
      <c r="GH84" s="34">
        <f t="shared" si="2400"/>
        <v>0</v>
      </c>
      <c r="GI84" s="34">
        <f t="shared" si="2400"/>
        <v>0</v>
      </c>
      <c r="GJ84" s="34">
        <f t="shared" si="2400"/>
        <v>0</v>
      </c>
      <c r="GK84" s="34">
        <f t="shared" si="2400"/>
        <v>0</v>
      </c>
      <c r="GL84" s="34">
        <f t="shared" si="2400"/>
        <v>0</v>
      </c>
      <c r="GM84" s="34">
        <f t="shared" si="2400"/>
        <v>0</v>
      </c>
      <c r="GN84" s="34">
        <f t="shared" si="2400"/>
        <v>0</v>
      </c>
      <c r="GO84" s="34">
        <f t="shared" si="2400"/>
        <v>0</v>
      </c>
      <c r="GP84" s="34">
        <f t="shared" si="2400"/>
        <v>0</v>
      </c>
      <c r="GQ84" s="34">
        <f t="shared" si="2400"/>
        <v>0</v>
      </c>
      <c r="GR84" s="34">
        <f t="shared" si="2400"/>
        <v>0</v>
      </c>
      <c r="GS84" s="34">
        <f t="shared" ref="GS84:JD84" si="2401">GS80-GS82</f>
        <v>0</v>
      </c>
      <c r="GT84" s="34">
        <f t="shared" si="2401"/>
        <v>0</v>
      </c>
      <c r="GU84" s="34">
        <f t="shared" si="2401"/>
        <v>0</v>
      </c>
      <c r="GV84" s="34">
        <f t="shared" si="2401"/>
        <v>0</v>
      </c>
      <c r="GW84" s="34">
        <f t="shared" si="2401"/>
        <v>0</v>
      </c>
      <c r="GX84" s="34">
        <f t="shared" si="2401"/>
        <v>0</v>
      </c>
      <c r="GY84" s="34">
        <f t="shared" si="2401"/>
        <v>0</v>
      </c>
      <c r="GZ84" s="34">
        <f t="shared" si="2401"/>
        <v>0</v>
      </c>
      <c r="HA84" s="34">
        <f t="shared" si="2401"/>
        <v>0</v>
      </c>
      <c r="HB84" s="34">
        <f t="shared" si="2401"/>
        <v>0</v>
      </c>
      <c r="HC84" s="34">
        <f t="shared" si="2401"/>
        <v>0</v>
      </c>
      <c r="HD84" s="34">
        <f t="shared" si="2401"/>
        <v>0</v>
      </c>
      <c r="HE84" s="34">
        <f t="shared" si="2401"/>
        <v>0</v>
      </c>
      <c r="HF84" s="34">
        <f t="shared" si="2401"/>
        <v>0</v>
      </c>
      <c r="HG84" s="34">
        <f t="shared" si="2401"/>
        <v>0</v>
      </c>
      <c r="HH84" s="34">
        <f t="shared" si="2401"/>
        <v>0</v>
      </c>
      <c r="HI84" s="34">
        <f t="shared" si="2401"/>
        <v>0</v>
      </c>
      <c r="HJ84" s="34">
        <f t="shared" si="2401"/>
        <v>0</v>
      </c>
      <c r="HK84" s="34">
        <f t="shared" si="2401"/>
        <v>0</v>
      </c>
      <c r="HL84" s="34">
        <f t="shared" si="2401"/>
        <v>0</v>
      </c>
      <c r="HM84" s="34">
        <f t="shared" si="2401"/>
        <v>0</v>
      </c>
      <c r="HN84" s="34">
        <f t="shared" si="2401"/>
        <v>0</v>
      </c>
      <c r="HO84" s="34">
        <f t="shared" si="2401"/>
        <v>0</v>
      </c>
      <c r="HP84" s="34">
        <f t="shared" si="2401"/>
        <v>0</v>
      </c>
      <c r="HQ84" s="34">
        <f t="shared" si="2401"/>
        <v>0</v>
      </c>
      <c r="HR84" s="34">
        <f t="shared" si="2401"/>
        <v>0</v>
      </c>
      <c r="HS84" s="34">
        <f t="shared" si="2401"/>
        <v>0</v>
      </c>
      <c r="HT84" s="34">
        <f t="shared" si="2401"/>
        <v>0</v>
      </c>
      <c r="HU84" s="34">
        <f t="shared" si="2401"/>
        <v>0</v>
      </c>
      <c r="HV84" s="34">
        <f t="shared" si="2401"/>
        <v>0</v>
      </c>
      <c r="HW84" s="34">
        <f t="shared" si="2401"/>
        <v>0</v>
      </c>
      <c r="HX84" s="34">
        <f t="shared" si="2401"/>
        <v>0</v>
      </c>
      <c r="HY84" s="34">
        <f t="shared" si="2401"/>
        <v>0</v>
      </c>
      <c r="HZ84" s="34">
        <f t="shared" si="2401"/>
        <v>0</v>
      </c>
      <c r="IA84" s="34">
        <f t="shared" si="2401"/>
        <v>0</v>
      </c>
      <c r="IB84" s="34">
        <f t="shared" si="2401"/>
        <v>0</v>
      </c>
      <c r="IC84" s="34">
        <f t="shared" si="2401"/>
        <v>0</v>
      </c>
      <c r="ID84" s="34">
        <f t="shared" si="2401"/>
        <v>0</v>
      </c>
      <c r="IE84" s="34">
        <f t="shared" si="2401"/>
        <v>0</v>
      </c>
      <c r="IF84" s="34">
        <f t="shared" si="2401"/>
        <v>0</v>
      </c>
      <c r="IG84" s="34">
        <f t="shared" si="2401"/>
        <v>0</v>
      </c>
      <c r="IH84" s="34">
        <f t="shared" si="2401"/>
        <v>0</v>
      </c>
      <c r="II84" s="34">
        <f t="shared" si="2401"/>
        <v>0</v>
      </c>
      <c r="IJ84" s="34">
        <f t="shared" si="2401"/>
        <v>0</v>
      </c>
      <c r="IK84" s="34">
        <f t="shared" si="2401"/>
        <v>0</v>
      </c>
      <c r="IL84" s="34">
        <f t="shared" si="2401"/>
        <v>0</v>
      </c>
      <c r="IM84" s="34">
        <f t="shared" si="2401"/>
        <v>0</v>
      </c>
      <c r="IN84" s="34">
        <f t="shared" si="2401"/>
        <v>0</v>
      </c>
      <c r="IO84" s="34">
        <f t="shared" si="2401"/>
        <v>0</v>
      </c>
      <c r="IP84" s="34">
        <f t="shared" si="2401"/>
        <v>0</v>
      </c>
      <c r="IQ84" s="34">
        <f t="shared" si="2401"/>
        <v>0</v>
      </c>
      <c r="IR84" s="34">
        <f t="shared" si="2401"/>
        <v>0</v>
      </c>
      <c r="IS84" s="34">
        <f t="shared" si="2401"/>
        <v>0</v>
      </c>
      <c r="IT84" s="34">
        <f t="shared" si="2401"/>
        <v>0</v>
      </c>
      <c r="IU84" s="34">
        <f t="shared" si="2401"/>
        <v>0</v>
      </c>
      <c r="IV84" s="34">
        <f t="shared" si="2401"/>
        <v>0</v>
      </c>
      <c r="IW84" s="34">
        <f t="shared" si="2401"/>
        <v>0</v>
      </c>
      <c r="IX84" s="34">
        <f t="shared" si="2401"/>
        <v>0</v>
      </c>
      <c r="IY84" s="34">
        <f t="shared" si="2401"/>
        <v>0</v>
      </c>
      <c r="IZ84" s="34">
        <f t="shared" si="2401"/>
        <v>0</v>
      </c>
      <c r="JA84" s="34">
        <f t="shared" si="2401"/>
        <v>0</v>
      </c>
      <c r="JB84" s="34">
        <f t="shared" si="2401"/>
        <v>0</v>
      </c>
      <c r="JC84" s="34">
        <f t="shared" si="2401"/>
        <v>0</v>
      </c>
      <c r="JD84" s="34">
        <f t="shared" si="2401"/>
        <v>0</v>
      </c>
      <c r="JE84" s="34">
        <f t="shared" ref="JE84:KG84" si="2402">JE80-JE82</f>
        <v>0</v>
      </c>
      <c r="JF84" s="34">
        <f t="shared" si="2402"/>
        <v>0</v>
      </c>
      <c r="JG84" s="34">
        <f t="shared" si="2402"/>
        <v>0</v>
      </c>
      <c r="JH84" s="34">
        <f t="shared" si="2402"/>
        <v>0</v>
      </c>
      <c r="JI84" s="34">
        <f t="shared" si="2402"/>
        <v>0</v>
      </c>
      <c r="JJ84" s="34">
        <f t="shared" si="2402"/>
        <v>0</v>
      </c>
      <c r="JK84" s="34">
        <f t="shared" si="2402"/>
        <v>0</v>
      </c>
      <c r="JL84" s="34">
        <f t="shared" si="2402"/>
        <v>0</v>
      </c>
      <c r="JM84" s="34">
        <f t="shared" si="2402"/>
        <v>0</v>
      </c>
      <c r="JN84" s="34">
        <f t="shared" si="2402"/>
        <v>0</v>
      </c>
      <c r="JO84" s="34">
        <f t="shared" si="2402"/>
        <v>0</v>
      </c>
      <c r="JP84" s="34">
        <f t="shared" si="2402"/>
        <v>0</v>
      </c>
      <c r="JQ84" s="34">
        <f t="shared" si="2402"/>
        <v>0</v>
      </c>
      <c r="JR84" s="34">
        <f t="shared" si="2402"/>
        <v>0</v>
      </c>
      <c r="JS84" s="34">
        <f t="shared" si="2402"/>
        <v>0</v>
      </c>
      <c r="JT84" s="34">
        <f t="shared" si="2402"/>
        <v>0</v>
      </c>
      <c r="JU84" s="34">
        <f t="shared" si="2402"/>
        <v>0</v>
      </c>
      <c r="JV84" s="34">
        <f t="shared" si="2402"/>
        <v>0</v>
      </c>
      <c r="JW84" s="34">
        <f t="shared" si="2402"/>
        <v>0</v>
      </c>
      <c r="JX84" s="34">
        <f t="shared" si="2402"/>
        <v>0</v>
      </c>
      <c r="JY84" s="34">
        <f t="shared" si="2402"/>
        <v>0</v>
      </c>
      <c r="JZ84" s="34">
        <f t="shared" si="2402"/>
        <v>0</v>
      </c>
      <c r="KA84" s="34">
        <f t="shared" si="2402"/>
        <v>0</v>
      </c>
      <c r="KB84" s="34">
        <f t="shared" si="2402"/>
        <v>0</v>
      </c>
      <c r="KC84" s="34">
        <f t="shared" si="2402"/>
        <v>0</v>
      </c>
      <c r="KD84" s="34">
        <f t="shared" si="2402"/>
        <v>0</v>
      </c>
      <c r="KE84" s="34">
        <f t="shared" si="2402"/>
        <v>0</v>
      </c>
      <c r="KF84" s="34">
        <f t="shared" si="2402"/>
        <v>0</v>
      </c>
      <c r="KG84" s="35">
        <f t="shared" si="2402"/>
        <v>0</v>
      </c>
    </row>
    <row r="85" spans="1:293" s="1" customFormat="1" ht="16" outlineLevel="1" thickBot="1">
      <c r="B85" s="478"/>
      <c r="C85" s="62" t="s">
        <v>713</v>
      </c>
      <c r="D85" s="63">
        <f t="shared" si="2194"/>
        <v>3391.4095887999893</v>
      </c>
      <c r="E85" s="36">
        <f>E84</f>
        <v>2294.583333333333</v>
      </c>
      <c r="F85" s="37">
        <f>E85+F84</f>
        <v>-19762.833333333336</v>
      </c>
      <c r="G85" s="37">
        <f>F85+G84</f>
        <v>-24102.250000000004</v>
      </c>
      <c r="H85" s="37">
        <f t="shared" ref="H85:J85" si="2403">G85+H84</f>
        <v>-20861.666666666672</v>
      </c>
      <c r="I85" s="37">
        <f t="shared" si="2403"/>
        <v>-17619.083333333339</v>
      </c>
      <c r="J85" s="37">
        <f t="shared" si="2403"/>
        <v>-14376.500000000007</v>
      </c>
      <c r="K85" s="37">
        <f t="shared" ref="K85:M85" si="2404">J85+K84</f>
        <v>-11133.916666666675</v>
      </c>
      <c r="L85" s="37">
        <f t="shared" si="2404"/>
        <v>-7891.3333333333421</v>
      </c>
      <c r="M85" s="37">
        <f t="shared" si="2404"/>
        <v>-4648.7500000000091</v>
      </c>
      <c r="N85" s="37">
        <f t="shared" ref="N85:P85" si="2405">M85+N84</f>
        <v>-1406.1666666666761</v>
      </c>
      <c r="O85" s="37">
        <f t="shared" si="2405"/>
        <v>1836.416666666657</v>
      </c>
      <c r="P85" s="37">
        <f t="shared" si="2405"/>
        <v>-4931.00000000001</v>
      </c>
      <c r="Q85" s="37">
        <f t="shared" ref="Q85:S85" si="2406">P85+Q84</f>
        <v>-6917.166666666677</v>
      </c>
      <c r="R85" s="37">
        <f t="shared" si="2406"/>
        <v>-3964.3333333333439</v>
      </c>
      <c r="S85" s="37">
        <f t="shared" si="2406"/>
        <v>-1011.5000000000109</v>
      </c>
      <c r="T85" s="37">
        <f t="shared" ref="T85:V85" si="2407">S85+T84</f>
        <v>1940.3333333333221</v>
      </c>
      <c r="U85" s="37">
        <f t="shared" si="2407"/>
        <v>4893.1666666666551</v>
      </c>
      <c r="V85" s="37">
        <f t="shared" si="2407"/>
        <v>7845.9999999999882</v>
      </c>
      <c r="W85" s="37">
        <f t="shared" ref="W85:Y85" si="2408">V85+W84</f>
        <v>10798.833333333321</v>
      </c>
      <c r="X85" s="37">
        <f t="shared" si="2408"/>
        <v>13751.666666666653</v>
      </c>
      <c r="Y85" s="37">
        <f t="shared" si="2408"/>
        <v>16704.499999999985</v>
      </c>
      <c r="Z85" s="37">
        <f t="shared" ref="Z85:AB85" si="2409">Y85+Z84</f>
        <v>19657.333333333318</v>
      </c>
      <c r="AA85" s="37">
        <f t="shared" si="2409"/>
        <v>22610.16666666665</v>
      </c>
      <c r="AB85" s="37">
        <f t="shared" si="2409"/>
        <v>17592.999999999982</v>
      </c>
      <c r="AC85" s="37">
        <f t="shared" ref="AC85:AE85" si="2410">AB85+AC84</f>
        <v>-2683.0000000000146</v>
      </c>
      <c r="AD85" s="37">
        <f t="shared" si="2410"/>
        <v>248.99999999998863</v>
      </c>
      <c r="AE85" s="37">
        <f t="shared" si="2410"/>
        <v>3180.9999999999918</v>
      </c>
      <c r="AF85" s="37">
        <f t="shared" ref="AF85:AH85" si="2411">AE85+AF84</f>
        <v>6112.9999999999945</v>
      </c>
      <c r="AG85" s="37">
        <f t="shared" si="2411"/>
        <v>9044.9999999999982</v>
      </c>
      <c r="AH85" s="37">
        <f t="shared" si="2411"/>
        <v>11977.000000000002</v>
      </c>
      <c r="AI85" s="37">
        <f t="shared" ref="AI85:AK85" si="2412">AH85+AI84</f>
        <v>14909.000000000005</v>
      </c>
      <c r="AJ85" s="37">
        <f t="shared" si="2412"/>
        <v>17841.000000000007</v>
      </c>
      <c r="AK85" s="37">
        <f t="shared" si="2412"/>
        <v>20773.000000000011</v>
      </c>
      <c r="AL85" s="37">
        <f t="shared" ref="AL85:AN85" si="2413">AK85+AL84</f>
        <v>23705.000000000015</v>
      </c>
      <c r="AM85" s="37">
        <f t="shared" si="2413"/>
        <v>25737.000000000018</v>
      </c>
      <c r="AN85" s="37">
        <f t="shared" si="2413"/>
        <v>-6420.9999999999782</v>
      </c>
      <c r="AO85" s="37">
        <f t="shared" ref="AO85:AQ85" si="2414">AN85+AO84</f>
        <v>-3163.485833333315</v>
      </c>
      <c r="AP85" s="37">
        <f t="shared" si="2414"/>
        <v>94.028333333348201</v>
      </c>
      <c r="AQ85" s="37">
        <f t="shared" si="2414"/>
        <v>3351.5425000000114</v>
      </c>
      <c r="AR85" s="37">
        <f t="shared" ref="AR85:AT85" si="2415">AQ85+AR84</f>
        <v>6609.0566666666746</v>
      </c>
      <c r="AS85" s="37">
        <f t="shared" si="2415"/>
        <v>9866.5708333333387</v>
      </c>
      <c r="AT85" s="37">
        <f t="shared" si="2415"/>
        <v>13124.085000000003</v>
      </c>
      <c r="AU85" s="37">
        <f t="shared" ref="AU85:AW85" si="2416">AT85+AU84</f>
        <v>16381.599166666667</v>
      </c>
      <c r="AV85" s="37">
        <f t="shared" si="2416"/>
        <v>19639.113333333331</v>
      </c>
      <c r="AW85" s="37">
        <f t="shared" si="2416"/>
        <v>22896.627499999995</v>
      </c>
      <c r="AX85" s="37">
        <f t="shared" ref="AX85:AZ85" si="2417">AW85+AX84</f>
        <v>26299.974999999991</v>
      </c>
      <c r="AY85" s="37">
        <f t="shared" si="2417"/>
        <v>29703.322499999987</v>
      </c>
      <c r="AZ85" s="37">
        <f t="shared" si="2417"/>
        <v>31540.669999999984</v>
      </c>
      <c r="BA85" s="37">
        <f t="shared" ref="BA85:BC85" si="2418">AZ85+BA84</f>
        <v>34212.736041666649</v>
      </c>
      <c r="BB85" s="37">
        <f t="shared" si="2418"/>
        <v>34443.141295033318</v>
      </c>
      <c r="BC85" s="37">
        <f t="shared" si="2418"/>
        <v>34673.546548399987</v>
      </c>
      <c r="BD85" s="37">
        <f t="shared" ref="BD85:BF85" si="2419">BC85+BD84</f>
        <v>17342.951801766652</v>
      </c>
      <c r="BE85" s="37">
        <f t="shared" si="2419"/>
        <v>17573.357055133318</v>
      </c>
      <c r="BF85" s="37">
        <f t="shared" si="2419"/>
        <v>-1093.2376915000168</v>
      </c>
      <c r="BG85" s="37">
        <f t="shared" ref="BG85:BI85" si="2420">BF85+BG84</f>
        <v>-862.8324381333498</v>
      </c>
      <c r="BH85" s="37">
        <f t="shared" si="2420"/>
        <v>-632.42718476668279</v>
      </c>
      <c r="BI85" s="37">
        <f t="shared" si="2420"/>
        <v>-452.02193140001577</v>
      </c>
      <c r="BJ85" s="37">
        <f t="shared" ref="BJ85:BL85" si="2421">BI85+BJ84</f>
        <v>-221.61667803334876</v>
      </c>
      <c r="BK85" s="37">
        <f t="shared" si="2421"/>
        <v>2469.7885753333203</v>
      </c>
      <c r="BL85" s="37">
        <f t="shared" si="2421"/>
        <v>2700.1938286999875</v>
      </c>
      <c r="BM85" s="37">
        <f t="shared" ref="BM85:BO85" si="2422">BL85+BM84</f>
        <v>2930.5990820666548</v>
      </c>
      <c r="BN85" s="37">
        <f t="shared" si="2422"/>
        <v>3161.004335433322</v>
      </c>
      <c r="BO85" s="37">
        <f t="shared" si="2422"/>
        <v>3391.4095887999893</v>
      </c>
      <c r="BP85" s="207">
        <f t="shared" ref="BP85:BR85" si="2423">BO85+BP84</f>
        <v>3578.0648421666565</v>
      </c>
      <c r="BQ85" s="37">
        <f t="shared" si="2423"/>
        <v>3764.7200955333237</v>
      </c>
      <c r="BR85" s="37">
        <f t="shared" si="2423"/>
        <v>3951.375348899991</v>
      </c>
      <c r="BS85" s="37">
        <f t="shared" ref="BS85:BU85" si="2424">BR85+BS84</f>
        <v>4138.0306022666582</v>
      </c>
      <c r="BT85" s="37">
        <f t="shared" si="2424"/>
        <v>4324.6858556333254</v>
      </c>
      <c r="BU85" s="207">
        <f t="shared" si="2424"/>
        <v>4482.1744423333257</v>
      </c>
      <c r="BV85" s="37">
        <f t="shared" ref="BV85:BX85" si="2425">BU85+BV84</f>
        <v>4702.163029033326</v>
      </c>
      <c r="BW85" s="37">
        <f t="shared" si="2425"/>
        <v>55302.151615733324</v>
      </c>
      <c r="BX85" s="37">
        <f t="shared" si="2425"/>
        <v>55522.140202433322</v>
      </c>
      <c r="BY85" s="37">
        <f t="shared" ref="BY85:CA85" si="2426">BX85+BY84</f>
        <v>55742.12878913332</v>
      </c>
      <c r="BZ85" s="37">
        <f t="shared" si="2426"/>
        <v>55918.367375833317</v>
      </c>
      <c r="CA85" s="37">
        <f t="shared" si="2426"/>
        <v>56094.605962533315</v>
      </c>
      <c r="CB85" s="37">
        <f t="shared" ref="CB85:CD85" si="2427">CA85+CB84</f>
        <v>56270.844549233312</v>
      </c>
      <c r="CC85" s="37">
        <f t="shared" si="2427"/>
        <v>56447.08313593331</v>
      </c>
      <c r="CD85" s="37">
        <f t="shared" si="2427"/>
        <v>56623.321722633307</v>
      </c>
      <c r="CE85" s="37">
        <f t="shared" ref="CE85:CG85" si="2428">CD85+CE84</f>
        <v>56799.560309333305</v>
      </c>
      <c r="CF85" s="37">
        <f t="shared" si="2428"/>
        <v>56975.798896033302</v>
      </c>
      <c r="CG85" s="37">
        <f t="shared" si="2428"/>
        <v>57152.0374827333</v>
      </c>
      <c r="CH85" s="37">
        <f t="shared" ref="CH85:CJ85" si="2429">CG85+CH84</f>
        <v>57328.276069433297</v>
      </c>
      <c r="CI85" s="37">
        <f t="shared" si="2429"/>
        <v>107884.51465613329</v>
      </c>
      <c r="CJ85" s="37">
        <f t="shared" si="2429"/>
        <v>108060.75324283329</v>
      </c>
      <c r="CK85" s="37">
        <f t="shared" ref="CK85:CM85" si="2430">CJ85+CK84</f>
        <v>108236.99182953329</v>
      </c>
      <c r="CL85" s="37">
        <f t="shared" si="2430"/>
        <v>108413.23041623329</v>
      </c>
      <c r="CM85" s="37">
        <f t="shared" si="2430"/>
        <v>108643.63566959996</v>
      </c>
      <c r="CN85" s="37">
        <f t="shared" ref="CN85:CP85" si="2431">CM85+CN84</f>
        <v>108874.04092296663</v>
      </c>
      <c r="CO85" s="37">
        <f t="shared" si="2431"/>
        <v>109104.44617633329</v>
      </c>
      <c r="CP85" s="37">
        <f t="shared" si="2431"/>
        <v>109334.85142969996</v>
      </c>
      <c r="CQ85" s="37">
        <f t="shared" ref="CQ85:CS85" si="2432">CP85+CQ84</f>
        <v>109565.25668306663</v>
      </c>
      <c r="CR85" s="37">
        <f t="shared" si="2432"/>
        <v>109795.6619364333</v>
      </c>
      <c r="CS85" s="37">
        <f t="shared" si="2432"/>
        <v>110026.06718979997</v>
      </c>
      <c r="CT85" s="37">
        <f t="shared" ref="CT85:CV85" si="2433">CS85+CT84</f>
        <v>110256.47244316664</v>
      </c>
      <c r="CU85" s="37">
        <f t="shared" si="2433"/>
        <v>160866.87769653331</v>
      </c>
      <c r="CV85" s="37">
        <f t="shared" si="2433"/>
        <v>161097.28294989996</v>
      </c>
      <c r="CW85" s="37">
        <f t="shared" ref="CW85:CY85" si="2434">CV85+CW84</f>
        <v>161327.68820326662</v>
      </c>
      <c r="CX85" s="37">
        <f t="shared" si="2434"/>
        <v>161558.09345663327</v>
      </c>
      <c r="CY85" s="37">
        <f t="shared" si="2434"/>
        <v>161788.49870999993</v>
      </c>
      <c r="CZ85" s="37">
        <f t="shared" ref="CZ85:DB85" si="2435">CY85+CZ84</f>
        <v>162018.90396336658</v>
      </c>
      <c r="DA85" s="37">
        <f t="shared" si="2435"/>
        <v>162249.30921673324</v>
      </c>
      <c r="DB85" s="37">
        <f t="shared" si="2435"/>
        <v>162596.38113676658</v>
      </c>
      <c r="DC85" s="37">
        <f t="shared" ref="DC85:DE85" si="2436">DB85+DC84</f>
        <v>162826.78639013323</v>
      </c>
      <c r="DD85" s="37">
        <f t="shared" si="2436"/>
        <v>163057.19164349989</v>
      </c>
      <c r="DE85" s="37">
        <f t="shared" si="2436"/>
        <v>163287.59689686654</v>
      </c>
      <c r="DF85" s="37">
        <f t="shared" ref="DF85:DH85" si="2437">DE85+DF84</f>
        <v>163518.00215023319</v>
      </c>
      <c r="DG85" s="37">
        <f t="shared" si="2437"/>
        <v>214128.40740359988</v>
      </c>
      <c r="DH85" s="37">
        <f t="shared" si="2437"/>
        <v>214358.81265696653</v>
      </c>
      <c r="DI85" s="37">
        <f t="shared" ref="DI85:DK85" si="2438">DH85+DI84</f>
        <v>214589.21791033319</v>
      </c>
      <c r="DJ85" s="37">
        <f t="shared" si="2438"/>
        <v>214819.62316369984</v>
      </c>
      <c r="DK85" s="37">
        <f t="shared" si="2438"/>
        <v>215050.0284170665</v>
      </c>
      <c r="DL85" s="37">
        <f t="shared" ref="DL85:DN85" si="2439">DK85+DL84</f>
        <v>215280.43367043315</v>
      </c>
      <c r="DM85" s="37">
        <f t="shared" si="2439"/>
        <v>215510.83892379981</v>
      </c>
      <c r="DN85" s="37">
        <f t="shared" si="2439"/>
        <v>215741.24417716646</v>
      </c>
      <c r="DO85" s="37">
        <f t="shared" ref="DO85:DQ85" si="2440">DN85+DO84</f>
        <v>215971.64943053311</v>
      </c>
      <c r="DP85" s="37">
        <f t="shared" si="2440"/>
        <v>216202.05468389977</v>
      </c>
      <c r="DQ85" s="37">
        <f t="shared" si="2440"/>
        <v>216432.45993726642</v>
      </c>
      <c r="DR85" s="37">
        <f t="shared" ref="DR85:DT85" si="2441">DQ85+DR84</f>
        <v>216662.86519063308</v>
      </c>
      <c r="DS85" s="37">
        <f t="shared" si="2441"/>
        <v>268693.27044399973</v>
      </c>
      <c r="DT85" s="37">
        <f t="shared" si="2441"/>
        <v>268923.67569736642</v>
      </c>
      <c r="DU85" s="37">
        <f t="shared" ref="DU85:DW85" si="2442">DT85+DU84</f>
        <v>269154.0809507331</v>
      </c>
      <c r="DV85" s="37">
        <f t="shared" si="2442"/>
        <v>269384.48620409978</v>
      </c>
      <c r="DW85" s="37">
        <f t="shared" si="2442"/>
        <v>269614.89145746647</v>
      </c>
      <c r="DX85" s="37">
        <f t="shared" ref="DX85:DZ85" si="2443">DW85+DX84</f>
        <v>269845.29671083315</v>
      </c>
      <c r="DY85" s="37">
        <f t="shared" si="2443"/>
        <v>270075.70196419983</v>
      </c>
      <c r="DZ85" s="37">
        <f t="shared" si="2443"/>
        <v>270306.10721756652</v>
      </c>
      <c r="EA85" s="37">
        <f t="shared" ref="EA85:EC85" si="2444">DZ85+EA84</f>
        <v>270536.5124709332</v>
      </c>
      <c r="EB85" s="37">
        <f t="shared" si="2444"/>
        <v>270766.91772429988</v>
      </c>
      <c r="EC85" s="37">
        <f t="shared" si="2444"/>
        <v>270997.32297766657</v>
      </c>
      <c r="ED85" s="37">
        <f t="shared" ref="ED85:EF85" si="2445">EC85+ED84</f>
        <v>271227.72823103325</v>
      </c>
      <c r="EE85" s="37">
        <f t="shared" si="2445"/>
        <v>323258.13348439994</v>
      </c>
      <c r="EF85" s="37">
        <f t="shared" si="2445"/>
        <v>323488.53873776662</v>
      </c>
      <c r="EG85" s="37">
        <f t="shared" ref="EG85:EI85" si="2446">EF85+EG84</f>
        <v>323718.9439911333</v>
      </c>
      <c r="EH85" s="37">
        <f t="shared" si="2446"/>
        <v>323949.34924449999</v>
      </c>
      <c r="EI85" s="37">
        <f t="shared" si="2446"/>
        <v>324179.75449786667</v>
      </c>
      <c r="EJ85" s="37">
        <f t="shared" ref="EJ85:EL85" si="2447">EI85+EJ84</f>
        <v>324410.15975123335</v>
      </c>
      <c r="EK85" s="37">
        <f t="shared" si="2447"/>
        <v>324640.56500460004</v>
      </c>
      <c r="EL85" s="37">
        <f t="shared" si="2447"/>
        <v>324870.97025796672</v>
      </c>
      <c r="EM85" s="37">
        <f t="shared" ref="EM85:EO85" si="2448">EL85+EM84</f>
        <v>325101.3755113334</v>
      </c>
      <c r="EN85" s="37">
        <f t="shared" si="2448"/>
        <v>325331.78076470009</v>
      </c>
      <c r="EO85" s="37">
        <f t="shared" si="2448"/>
        <v>325562.18601806677</v>
      </c>
      <c r="EP85" s="37">
        <f t="shared" ref="EP85:ER85" si="2449">EO85+EP84</f>
        <v>325792.59127143346</v>
      </c>
      <c r="EQ85" s="37">
        <f t="shared" si="2449"/>
        <v>377822.99652480014</v>
      </c>
      <c r="ER85" s="37">
        <f t="shared" si="2449"/>
        <v>378053.40177816682</v>
      </c>
      <c r="ES85" s="37">
        <f t="shared" ref="ES85:EU85" si="2450">ER85+ES84</f>
        <v>378283.80703153351</v>
      </c>
      <c r="ET85" s="37">
        <f t="shared" si="2450"/>
        <v>378514.21228490019</v>
      </c>
      <c r="EU85" s="37">
        <f t="shared" si="2450"/>
        <v>378744.61753826687</v>
      </c>
      <c r="EV85" s="37">
        <f t="shared" ref="EV85:EX85" si="2451">EU85+EV84</f>
        <v>378975.02279163356</v>
      </c>
      <c r="EW85" s="37">
        <f t="shared" si="2451"/>
        <v>379205.42804500024</v>
      </c>
      <c r="EX85" s="37">
        <f t="shared" si="2451"/>
        <v>379435.83329836692</v>
      </c>
      <c r="EY85" s="37">
        <f t="shared" ref="EY85:FA85" si="2452">EX85+EY84</f>
        <v>379666.23855173361</v>
      </c>
      <c r="EZ85" s="37">
        <f t="shared" si="2452"/>
        <v>379896.64380510029</v>
      </c>
      <c r="FA85" s="37">
        <f t="shared" si="2452"/>
        <v>380127.04905846698</v>
      </c>
      <c r="FB85" s="37">
        <f t="shared" ref="FB85:FD85" si="2453">FA85+FB84</f>
        <v>380357.45431183366</v>
      </c>
      <c r="FC85" s="37">
        <f t="shared" si="2453"/>
        <v>432387.85956520034</v>
      </c>
      <c r="FD85" s="37">
        <f t="shared" si="2453"/>
        <v>434793.26481856703</v>
      </c>
      <c r="FE85" s="37">
        <f t="shared" ref="FE85:FG85" si="2454">FD85+FE84</f>
        <v>434793.26481856703</v>
      </c>
      <c r="FF85" s="37">
        <f t="shared" si="2454"/>
        <v>434793.26481856703</v>
      </c>
      <c r="FG85" s="37">
        <f t="shared" si="2454"/>
        <v>434793.26481856703</v>
      </c>
      <c r="FH85" s="37">
        <f t="shared" ref="FH85:FJ85" si="2455">FG85+FH84</f>
        <v>434793.26481856703</v>
      </c>
      <c r="FI85" s="37">
        <f t="shared" si="2455"/>
        <v>434793.26481856703</v>
      </c>
      <c r="FJ85" s="37">
        <f t="shared" si="2455"/>
        <v>434793.26481856703</v>
      </c>
      <c r="FK85" s="37">
        <f t="shared" ref="FK85:FM85" si="2456">FJ85+FK84</f>
        <v>434793.26481856703</v>
      </c>
      <c r="FL85" s="37">
        <f t="shared" si="2456"/>
        <v>434793.26481856703</v>
      </c>
      <c r="FM85" s="37">
        <f t="shared" si="2456"/>
        <v>434793.26481856703</v>
      </c>
      <c r="FN85" s="37">
        <f t="shared" ref="FN85:FP85" si="2457">FM85+FN84</f>
        <v>434793.26481856703</v>
      </c>
      <c r="FO85" s="37">
        <f t="shared" si="2457"/>
        <v>434793.26481856703</v>
      </c>
      <c r="FP85" s="37">
        <f t="shared" si="2457"/>
        <v>434793.26481856703</v>
      </c>
      <c r="FQ85" s="37">
        <f t="shared" ref="FQ85:FS85" si="2458">FP85+FQ84</f>
        <v>434793.26481856703</v>
      </c>
      <c r="FR85" s="37">
        <f t="shared" si="2458"/>
        <v>434793.26481856703</v>
      </c>
      <c r="FS85" s="37">
        <f t="shared" si="2458"/>
        <v>434793.26481856703</v>
      </c>
      <c r="FT85" s="37">
        <f t="shared" ref="FT85:FV85" si="2459">FS85+FT84</f>
        <v>434793.26481856703</v>
      </c>
      <c r="FU85" s="37">
        <f t="shared" si="2459"/>
        <v>434793.26481856703</v>
      </c>
      <c r="FV85" s="37">
        <f t="shared" si="2459"/>
        <v>434793.26481856703</v>
      </c>
      <c r="FW85" s="37">
        <f t="shared" ref="FW85:FY85" si="2460">FV85+FW84</f>
        <v>434793.26481856703</v>
      </c>
      <c r="FX85" s="37">
        <f t="shared" si="2460"/>
        <v>434793.26481856703</v>
      </c>
      <c r="FY85" s="37">
        <f t="shared" si="2460"/>
        <v>434793.26481856703</v>
      </c>
      <c r="FZ85" s="37">
        <f t="shared" ref="FZ85:GB85" si="2461">FY85+FZ84</f>
        <v>434793.26481856703</v>
      </c>
      <c r="GA85" s="37">
        <f t="shared" si="2461"/>
        <v>434793.26481856703</v>
      </c>
      <c r="GB85" s="37">
        <f t="shared" si="2461"/>
        <v>434793.26481856703</v>
      </c>
      <c r="GC85" s="37">
        <f t="shared" ref="GC85:GE85" si="2462">GB85+GC84</f>
        <v>434793.26481856703</v>
      </c>
      <c r="GD85" s="37">
        <f t="shared" si="2462"/>
        <v>434793.26481856703</v>
      </c>
      <c r="GE85" s="37">
        <f t="shared" si="2462"/>
        <v>434793.26481856703</v>
      </c>
      <c r="GF85" s="37">
        <f t="shared" ref="GF85:GH85" si="2463">GE85+GF84</f>
        <v>434793.26481856703</v>
      </c>
      <c r="GG85" s="37">
        <f t="shared" si="2463"/>
        <v>434793.26481856703</v>
      </c>
      <c r="GH85" s="37">
        <f t="shared" si="2463"/>
        <v>434793.26481856703</v>
      </c>
      <c r="GI85" s="37">
        <f t="shared" ref="GI85:GK85" si="2464">GH85+GI84</f>
        <v>434793.26481856703</v>
      </c>
      <c r="GJ85" s="37">
        <f t="shared" si="2464"/>
        <v>434793.26481856703</v>
      </c>
      <c r="GK85" s="37">
        <f t="shared" si="2464"/>
        <v>434793.26481856703</v>
      </c>
      <c r="GL85" s="37">
        <f t="shared" ref="GL85:GN85" si="2465">GK85+GL84</f>
        <v>434793.26481856703</v>
      </c>
      <c r="GM85" s="37">
        <f t="shared" si="2465"/>
        <v>434793.26481856703</v>
      </c>
      <c r="GN85" s="37">
        <f t="shared" si="2465"/>
        <v>434793.26481856703</v>
      </c>
      <c r="GO85" s="37">
        <f t="shared" ref="GO85:GQ85" si="2466">GN85+GO84</f>
        <v>434793.26481856703</v>
      </c>
      <c r="GP85" s="37">
        <f t="shared" si="2466"/>
        <v>434793.26481856703</v>
      </c>
      <c r="GQ85" s="37">
        <f t="shared" si="2466"/>
        <v>434793.26481856703</v>
      </c>
      <c r="GR85" s="37">
        <f t="shared" ref="GR85:GT85" si="2467">GQ85+GR84</f>
        <v>434793.26481856703</v>
      </c>
      <c r="GS85" s="37">
        <f t="shared" si="2467"/>
        <v>434793.26481856703</v>
      </c>
      <c r="GT85" s="37">
        <f t="shared" si="2467"/>
        <v>434793.26481856703</v>
      </c>
      <c r="GU85" s="37">
        <f t="shared" ref="GU85:GW85" si="2468">GT85+GU84</f>
        <v>434793.26481856703</v>
      </c>
      <c r="GV85" s="37">
        <f t="shared" si="2468"/>
        <v>434793.26481856703</v>
      </c>
      <c r="GW85" s="37">
        <f t="shared" si="2468"/>
        <v>434793.26481856703</v>
      </c>
      <c r="GX85" s="37">
        <f t="shared" ref="GX85:GZ85" si="2469">GW85+GX84</f>
        <v>434793.26481856703</v>
      </c>
      <c r="GY85" s="37">
        <f t="shared" si="2469"/>
        <v>434793.26481856703</v>
      </c>
      <c r="GZ85" s="37">
        <f t="shared" si="2469"/>
        <v>434793.26481856703</v>
      </c>
      <c r="HA85" s="37">
        <f t="shared" ref="HA85:HC85" si="2470">GZ85+HA84</f>
        <v>434793.26481856703</v>
      </c>
      <c r="HB85" s="37">
        <f t="shared" si="2470"/>
        <v>434793.26481856703</v>
      </c>
      <c r="HC85" s="37">
        <f t="shared" si="2470"/>
        <v>434793.26481856703</v>
      </c>
      <c r="HD85" s="37">
        <f t="shared" ref="HD85:HF85" si="2471">HC85+HD84</f>
        <v>434793.26481856703</v>
      </c>
      <c r="HE85" s="37">
        <f t="shared" si="2471"/>
        <v>434793.26481856703</v>
      </c>
      <c r="HF85" s="37">
        <f t="shared" si="2471"/>
        <v>434793.26481856703</v>
      </c>
      <c r="HG85" s="37">
        <f t="shared" ref="HG85:HI85" si="2472">HF85+HG84</f>
        <v>434793.26481856703</v>
      </c>
      <c r="HH85" s="37">
        <f t="shared" si="2472"/>
        <v>434793.26481856703</v>
      </c>
      <c r="HI85" s="37">
        <f t="shared" si="2472"/>
        <v>434793.26481856703</v>
      </c>
      <c r="HJ85" s="37">
        <f t="shared" ref="HJ85:HL85" si="2473">HI85+HJ84</f>
        <v>434793.26481856703</v>
      </c>
      <c r="HK85" s="37">
        <f t="shared" si="2473"/>
        <v>434793.26481856703</v>
      </c>
      <c r="HL85" s="37">
        <f t="shared" si="2473"/>
        <v>434793.26481856703</v>
      </c>
      <c r="HM85" s="37">
        <f t="shared" ref="HM85:HO85" si="2474">HL85+HM84</f>
        <v>434793.26481856703</v>
      </c>
      <c r="HN85" s="37">
        <f t="shared" si="2474"/>
        <v>434793.26481856703</v>
      </c>
      <c r="HO85" s="37">
        <f t="shared" si="2474"/>
        <v>434793.26481856703</v>
      </c>
      <c r="HP85" s="37">
        <f t="shared" ref="HP85:HR85" si="2475">HO85+HP84</f>
        <v>434793.26481856703</v>
      </c>
      <c r="HQ85" s="37">
        <f t="shared" si="2475"/>
        <v>434793.26481856703</v>
      </c>
      <c r="HR85" s="37">
        <f t="shared" si="2475"/>
        <v>434793.26481856703</v>
      </c>
      <c r="HS85" s="37">
        <f t="shared" ref="HS85:HU85" si="2476">HR85+HS84</f>
        <v>434793.26481856703</v>
      </c>
      <c r="HT85" s="37">
        <f t="shared" si="2476"/>
        <v>434793.26481856703</v>
      </c>
      <c r="HU85" s="37">
        <f t="shared" si="2476"/>
        <v>434793.26481856703</v>
      </c>
      <c r="HV85" s="37">
        <f t="shared" ref="HV85:HX85" si="2477">HU85+HV84</f>
        <v>434793.26481856703</v>
      </c>
      <c r="HW85" s="37">
        <f t="shared" si="2477"/>
        <v>434793.26481856703</v>
      </c>
      <c r="HX85" s="37">
        <f t="shared" si="2477"/>
        <v>434793.26481856703</v>
      </c>
      <c r="HY85" s="37">
        <f t="shared" ref="HY85:IA85" si="2478">HX85+HY84</f>
        <v>434793.26481856703</v>
      </c>
      <c r="HZ85" s="37">
        <f t="shared" si="2478"/>
        <v>434793.26481856703</v>
      </c>
      <c r="IA85" s="37">
        <f t="shared" si="2478"/>
        <v>434793.26481856703</v>
      </c>
      <c r="IB85" s="37">
        <f t="shared" ref="IB85:ID85" si="2479">IA85+IB84</f>
        <v>434793.26481856703</v>
      </c>
      <c r="IC85" s="37">
        <f t="shared" si="2479"/>
        <v>434793.26481856703</v>
      </c>
      <c r="ID85" s="37">
        <f t="shared" si="2479"/>
        <v>434793.26481856703</v>
      </c>
      <c r="IE85" s="37">
        <f t="shared" ref="IE85:IG85" si="2480">ID85+IE84</f>
        <v>434793.26481856703</v>
      </c>
      <c r="IF85" s="37">
        <f t="shared" si="2480"/>
        <v>434793.26481856703</v>
      </c>
      <c r="IG85" s="37">
        <f t="shared" si="2480"/>
        <v>434793.26481856703</v>
      </c>
      <c r="IH85" s="37">
        <f t="shared" ref="IH85:IJ85" si="2481">IG85+IH84</f>
        <v>434793.26481856703</v>
      </c>
      <c r="II85" s="37">
        <f t="shared" si="2481"/>
        <v>434793.26481856703</v>
      </c>
      <c r="IJ85" s="37">
        <f t="shared" si="2481"/>
        <v>434793.26481856703</v>
      </c>
      <c r="IK85" s="37">
        <f t="shared" ref="IK85:IM85" si="2482">IJ85+IK84</f>
        <v>434793.26481856703</v>
      </c>
      <c r="IL85" s="37">
        <f t="shared" si="2482"/>
        <v>434793.26481856703</v>
      </c>
      <c r="IM85" s="37">
        <f t="shared" si="2482"/>
        <v>434793.26481856703</v>
      </c>
      <c r="IN85" s="37">
        <f t="shared" ref="IN85:IP85" si="2483">IM85+IN84</f>
        <v>434793.26481856703</v>
      </c>
      <c r="IO85" s="37">
        <f t="shared" si="2483"/>
        <v>434793.26481856703</v>
      </c>
      <c r="IP85" s="37">
        <f t="shared" si="2483"/>
        <v>434793.26481856703</v>
      </c>
      <c r="IQ85" s="37">
        <f t="shared" ref="IQ85:IS85" si="2484">IP85+IQ84</f>
        <v>434793.26481856703</v>
      </c>
      <c r="IR85" s="37">
        <f t="shared" si="2484"/>
        <v>434793.26481856703</v>
      </c>
      <c r="IS85" s="37">
        <f t="shared" si="2484"/>
        <v>434793.26481856703</v>
      </c>
      <c r="IT85" s="37">
        <f t="shared" ref="IT85:IV85" si="2485">IS85+IT84</f>
        <v>434793.26481856703</v>
      </c>
      <c r="IU85" s="37">
        <f t="shared" si="2485"/>
        <v>434793.26481856703</v>
      </c>
      <c r="IV85" s="37">
        <f t="shared" si="2485"/>
        <v>434793.26481856703</v>
      </c>
      <c r="IW85" s="37">
        <f t="shared" ref="IW85:IY85" si="2486">IV85+IW84</f>
        <v>434793.26481856703</v>
      </c>
      <c r="IX85" s="37">
        <f t="shared" si="2486"/>
        <v>434793.26481856703</v>
      </c>
      <c r="IY85" s="37">
        <f t="shared" si="2486"/>
        <v>434793.26481856703</v>
      </c>
      <c r="IZ85" s="37">
        <f t="shared" ref="IZ85:JB85" si="2487">IY85+IZ84</f>
        <v>434793.26481856703</v>
      </c>
      <c r="JA85" s="37">
        <f t="shared" si="2487"/>
        <v>434793.26481856703</v>
      </c>
      <c r="JB85" s="37">
        <f t="shared" si="2487"/>
        <v>434793.26481856703</v>
      </c>
      <c r="JC85" s="37">
        <f t="shared" ref="JC85:JE85" si="2488">JB85+JC84</f>
        <v>434793.26481856703</v>
      </c>
      <c r="JD85" s="37">
        <f t="shared" si="2488"/>
        <v>434793.26481856703</v>
      </c>
      <c r="JE85" s="37">
        <f t="shared" si="2488"/>
        <v>434793.26481856703</v>
      </c>
      <c r="JF85" s="37">
        <f t="shared" ref="JF85:JH85" si="2489">JE85+JF84</f>
        <v>434793.26481856703</v>
      </c>
      <c r="JG85" s="37">
        <f t="shared" si="2489"/>
        <v>434793.26481856703</v>
      </c>
      <c r="JH85" s="37">
        <f t="shared" si="2489"/>
        <v>434793.26481856703</v>
      </c>
      <c r="JI85" s="37">
        <f t="shared" ref="JI85:JK85" si="2490">JH85+JI84</f>
        <v>434793.26481856703</v>
      </c>
      <c r="JJ85" s="37">
        <f t="shared" si="2490"/>
        <v>434793.26481856703</v>
      </c>
      <c r="JK85" s="37">
        <f t="shared" si="2490"/>
        <v>434793.26481856703</v>
      </c>
      <c r="JL85" s="37">
        <f t="shared" ref="JL85:JN85" si="2491">JK85+JL84</f>
        <v>434793.26481856703</v>
      </c>
      <c r="JM85" s="37">
        <f t="shared" si="2491"/>
        <v>434793.26481856703</v>
      </c>
      <c r="JN85" s="37">
        <f t="shared" si="2491"/>
        <v>434793.26481856703</v>
      </c>
      <c r="JO85" s="37">
        <f t="shared" ref="JO85:JQ85" si="2492">JN85+JO84</f>
        <v>434793.26481856703</v>
      </c>
      <c r="JP85" s="37">
        <f t="shared" si="2492"/>
        <v>434793.26481856703</v>
      </c>
      <c r="JQ85" s="37">
        <f t="shared" si="2492"/>
        <v>434793.26481856703</v>
      </c>
      <c r="JR85" s="37">
        <f t="shared" ref="JR85:JT85" si="2493">JQ85+JR84</f>
        <v>434793.26481856703</v>
      </c>
      <c r="JS85" s="37">
        <f t="shared" si="2493"/>
        <v>434793.26481856703</v>
      </c>
      <c r="JT85" s="37">
        <f t="shared" si="2493"/>
        <v>434793.26481856703</v>
      </c>
      <c r="JU85" s="37">
        <f t="shared" ref="JU85:JW85" si="2494">JT85+JU84</f>
        <v>434793.26481856703</v>
      </c>
      <c r="JV85" s="37">
        <f t="shared" si="2494"/>
        <v>434793.26481856703</v>
      </c>
      <c r="JW85" s="37">
        <f t="shared" si="2494"/>
        <v>434793.26481856703</v>
      </c>
      <c r="JX85" s="37">
        <f t="shared" ref="JX85:JZ85" si="2495">JW85+JX84</f>
        <v>434793.26481856703</v>
      </c>
      <c r="JY85" s="37">
        <f t="shared" si="2495"/>
        <v>434793.26481856703</v>
      </c>
      <c r="JZ85" s="37">
        <f t="shared" si="2495"/>
        <v>434793.26481856703</v>
      </c>
      <c r="KA85" s="37">
        <f t="shared" ref="KA85:KC85" si="2496">JZ85+KA84</f>
        <v>434793.26481856703</v>
      </c>
      <c r="KB85" s="37">
        <f t="shared" si="2496"/>
        <v>434793.26481856703</v>
      </c>
      <c r="KC85" s="37">
        <f t="shared" si="2496"/>
        <v>434793.26481856703</v>
      </c>
      <c r="KD85" s="37">
        <f t="shared" ref="KD85:KF85" si="2497">KC85+KD84</f>
        <v>434793.26481856703</v>
      </c>
      <c r="KE85" s="37">
        <f t="shared" si="2497"/>
        <v>434793.26481856703</v>
      </c>
      <c r="KF85" s="37">
        <f t="shared" si="2497"/>
        <v>434793.26481856703</v>
      </c>
      <c r="KG85" s="38">
        <f t="shared" ref="KG85" si="2498">KF85+KG84</f>
        <v>434793.26481856703</v>
      </c>
    </row>
    <row r="86" spans="1:293" s="50" customFormat="1" ht="16" outlineLevel="1" thickBot="1">
      <c r="B86" s="479" t="s">
        <v>718</v>
      </c>
      <c r="C86" s="480"/>
      <c r="D86" s="65">
        <f t="shared" si="2194"/>
        <v>1.6470796305784727E-2</v>
      </c>
      <c r="E86" s="113">
        <f t="shared" ref="E86:J86" si="2499">E85/E81</f>
        <v>0.70764051296548536</v>
      </c>
      <c r="F86" s="114">
        <f t="shared" si="2499"/>
        <v>-3.0473901981444844</v>
      </c>
      <c r="G86" s="114">
        <f t="shared" si="2499"/>
        <v>-2.4776798334661154</v>
      </c>
      <c r="H86" s="114">
        <f t="shared" si="2499"/>
        <v>-1.6084140731412717</v>
      </c>
      <c r="I86" s="114">
        <f t="shared" si="2499"/>
        <v>-1.0867312585130173</v>
      </c>
      <c r="J86" s="114">
        <f t="shared" si="2499"/>
        <v>-0.73894271542751455</v>
      </c>
      <c r="K86" s="114">
        <f>K85/K81</f>
        <v>-0.49052232750929825</v>
      </c>
      <c r="L86" s="114">
        <f t="shared" ref="L86:BW86" si="2500">L85/L81</f>
        <v>-0.30420703657063597</v>
      </c>
      <c r="M86" s="114">
        <f t="shared" si="2500"/>
        <v>-0.15929514361834307</v>
      </c>
      <c r="N86" s="114">
        <f t="shared" si="2500"/>
        <v>-4.3365629256508741E-2</v>
      </c>
      <c r="O86" s="114">
        <f t="shared" si="2500"/>
        <v>5.1485791584992065E-2</v>
      </c>
      <c r="P86" s="114">
        <f t="shared" si="2500"/>
        <v>-0.12672509059134976</v>
      </c>
      <c r="Q86" s="114">
        <f t="shared" si="2500"/>
        <v>-0.16523013102001355</v>
      </c>
      <c r="R86" s="114">
        <f t="shared" si="2500"/>
        <v>-8.845667534399429E-2</v>
      </c>
      <c r="S86" s="114">
        <f t="shared" si="2500"/>
        <v>-2.1174598854918115E-2</v>
      </c>
      <c r="T86" s="114">
        <f t="shared" si="2500"/>
        <v>3.8254023539926303E-2</v>
      </c>
      <c r="U86" s="114">
        <f t="shared" si="2500"/>
        <v>9.1162579839838803E-2</v>
      </c>
      <c r="V86" s="114">
        <f t="shared" si="2500"/>
        <v>0.13855336582609287</v>
      </c>
      <c r="W86" s="114">
        <f t="shared" si="2500"/>
        <v>0.18124676559855635</v>
      </c>
      <c r="X86" s="114">
        <f t="shared" si="2500"/>
        <v>0.21990820944451231</v>
      </c>
      <c r="Y86" s="114">
        <f t="shared" si="2500"/>
        <v>0.25508310873233386</v>
      </c>
      <c r="Z86" s="114">
        <f t="shared" si="2500"/>
        <v>0.28722274715319623</v>
      </c>
      <c r="AA86" s="114">
        <f t="shared" si="2500"/>
        <v>0.31670374667622236</v>
      </c>
      <c r="AB86" s="114">
        <f t="shared" si="2500"/>
        <v>0.23663998923935681</v>
      </c>
      <c r="AC86" s="114">
        <f t="shared" si="2500"/>
        <v>-3.4719256699923838E-2</v>
      </c>
      <c r="AD86" s="114">
        <f t="shared" si="2500"/>
        <v>3.1043897816951794E-3</v>
      </c>
      <c r="AE86" s="114">
        <f t="shared" si="2500"/>
        <v>3.8260304783440079E-2</v>
      </c>
      <c r="AF86" s="114">
        <f t="shared" si="2500"/>
        <v>7.1021109988033349E-2</v>
      </c>
      <c r="AG86" s="114">
        <f t="shared" si="2500"/>
        <v>0.10162350429751135</v>
      </c>
      <c r="AH86" s="114">
        <f t="shared" si="2500"/>
        <v>0.13027399197276399</v>
      </c>
      <c r="AI86" s="114">
        <f t="shared" si="2500"/>
        <v>0.15715354857751221</v>
      </c>
      <c r="AJ86" s="114">
        <f t="shared" si="2500"/>
        <v>0.18242144763345985</v>
      </c>
      <c r="AK86" s="114">
        <f t="shared" si="2500"/>
        <v>0.20621841898881213</v>
      </c>
      <c r="AL86" s="114">
        <f t="shared" si="2500"/>
        <v>0.22866927121014821</v>
      </c>
      <c r="AM86" s="114">
        <f t="shared" si="2500"/>
        <v>0.24144206684991151</v>
      </c>
      <c r="AN86" s="114">
        <f t="shared" si="2500"/>
        <v>-5.8623743483460805E-2</v>
      </c>
      <c r="AO86" s="114">
        <f t="shared" si="2500"/>
        <v>-2.8048440513540253E-2</v>
      </c>
      <c r="AP86" s="114">
        <f t="shared" si="2500"/>
        <v>8.1028153437809282E-4</v>
      </c>
      <c r="AQ86" s="114">
        <f t="shared" si="2500"/>
        <v>2.8093035762718759E-2</v>
      </c>
      <c r="AR86" s="114">
        <f t="shared" si="2500"/>
        <v>5.3925485773294077E-2</v>
      </c>
      <c r="AS86" s="114">
        <f t="shared" si="2500"/>
        <v>7.8420280953320431E-2</v>
      </c>
      <c r="AT86" s="114">
        <f t="shared" si="2500"/>
        <v>0.10167869871012455</v>
      </c>
      <c r="AU86" s="114">
        <f t="shared" si="2500"/>
        <v>0.12379204415140986</v>
      </c>
      <c r="AV86" s="114">
        <f t="shared" si="2500"/>
        <v>0.144842848002497</v>
      </c>
      <c r="AW86" s="115">
        <f t="shared" si="2500"/>
        <v>0.164905895895815</v>
      </c>
      <c r="AX86" s="114">
        <f t="shared" si="2500"/>
        <v>0.18488562124527616</v>
      </c>
      <c r="AY86" s="114">
        <f t="shared" si="2500"/>
        <v>0.20393165078675082</v>
      </c>
      <c r="AZ86" s="114">
        <f t="shared" si="2500"/>
        <v>0.21160186927562513</v>
      </c>
      <c r="BA86" s="115">
        <f t="shared" si="2500"/>
        <v>0.22464228483358237</v>
      </c>
      <c r="BB86" s="114">
        <f t="shared" si="2500"/>
        <v>0.22581351342174555</v>
      </c>
      <c r="BC86" s="115">
        <f t="shared" si="2500"/>
        <v>0.2269812089119688</v>
      </c>
      <c r="BD86" s="115">
        <f t="shared" si="2500"/>
        <v>0.11336007102112436</v>
      </c>
      <c r="BE86" s="115">
        <f t="shared" si="2500"/>
        <v>0.1146933566328259</v>
      </c>
      <c r="BF86" s="115">
        <f t="shared" si="2500"/>
        <v>-7.1243549074207534E-3</v>
      </c>
      <c r="BG86" s="115">
        <f t="shared" si="2500"/>
        <v>-5.6144318254610099E-3</v>
      </c>
      <c r="BH86" s="115">
        <f t="shared" si="2500"/>
        <v>-4.1090294459266881E-3</v>
      </c>
      <c r="BI86" s="115">
        <f t="shared" si="2500"/>
        <v>-2.9325037673958382E-3</v>
      </c>
      <c r="BJ86" s="115">
        <f t="shared" si="2500"/>
        <v>-1.4355979564760252E-3</v>
      </c>
      <c r="BK86" s="115">
        <f t="shared" si="2500"/>
        <v>1.2048760739859136E-2</v>
      </c>
      <c r="BL86" s="115">
        <f t="shared" si="2500"/>
        <v>1.3157993296249528E-2</v>
      </c>
      <c r="BM86" s="115">
        <f t="shared" si="2500"/>
        <v>1.4264737841240785E-2</v>
      </c>
      <c r="BN86" s="115">
        <f t="shared" si="2500"/>
        <v>1.5369002736379114E-2</v>
      </c>
      <c r="BO86" s="115">
        <f t="shared" si="2500"/>
        <v>1.6470796305784727E-2</v>
      </c>
      <c r="BP86" s="208">
        <f t="shared" si="2500"/>
        <v>1.7361571909519195E-2</v>
      </c>
      <c r="BQ86" s="114">
        <f t="shared" si="2500"/>
        <v>1.8250735434683755E-2</v>
      </c>
      <c r="BR86" s="114">
        <f t="shared" si="2500"/>
        <v>1.9138291253503883E-2</v>
      </c>
      <c r="BS86" s="114">
        <f t="shared" si="2500"/>
        <v>2.0024243722408394E-2</v>
      </c>
      <c r="BT86" s="114">
        <f t="shared" si="2500"/>
        <v>2.0908597182100728E-2</v>
      </c>
      <c r="BU86" s="208">
        <f t="shared" si="2500"/>
        <v>2.1653521413766183E-2</v>
      </c>
      <c r="BV86" s="114">
        <f t="shared" si="2500"/>
        <v>2.2692176384671726E-2</v>
      </c>
      <c r="BW86" s="114">
        <f t="shared" si="2500"/>
        <v>0.21450310918172791</v>
      </c>
      <c r="BX86" s="114">
        <f t="shared" ref="BX86:EI86" si="2501">BX85/BX81</f>
        <v>0.21517278677189175</v>
      </c>
      <c r="BY86" s="114">
        <f t="shared" si="2501"/>
        <v>0.21584132346369436</v>
      </c>
      <c r="BZ86" s="114">
        <f t="shared" si="2501"/>
        <v>0.21637608446544351</v>
      </c>
      <c r="CA86" s="114">
        <f t="shared" si="2501"/>
        <v>0.21691011659827311</v>
      </c>
      <c r="CB86" s="114">
        <f t="shared" si="2501"/>
        <v>0.21744342135131972</v>
      </c>
      <c r="CC86" s="114">
        <f t="shared" si="2501"/>
        <v>0.21797600020966615</v>
      </c>
      <c r="CD86" s="114">
        <f t="shared" si="2501"/>
        <v>0.2185078546543551</v>
      </c>
      <c r="CE86" s="114">
        <f t="shared" si="2501"/>
        <v>0.21903898616240303</v>
      </c>
      <c r="CF86" s="114">
        <f t="shared" si="2501"/>
        <v>0.21956939620681376</v>
      </c>
      <c r="CG86" s="114">
        <f t="shared" si="2501"/>
        <v>0.22009908625659216</v>
      </c>
      <c r="CH86" s="114">
        <f t="shared" si="2501"/>
        <v>0.22062805777675759</v>
      </c>
      <c r="CI86" s="114">
        <f t="shared" si="2501"/>
        <v>0.34756887398293362</v>
      </c>
      <c r="CJ86" s="114">
        <f t="shared" si="2501"/>
        <v>0.34793910339983619</v>
      </c>
      <c r="CK86" s="114">
        <f t="shared" si="2501"/>
        <v>0.34830891287330573</v>
      </c>
      <c r="CL86" s="114">
        <f t="shared" si="2501"/>
        <v>0.34867830311743681</v>
      </c>
      <c r="CM86" s="114">
        <f t="shared" si="2501"/>
        <v>0.34916059378197778</v>
      </c>
      <c r="CN86" s="114">
        <f t="shared" si="2501"/>
        <v>0.34964217072187287</v>
      </c>
      <c r="CO86" s="114">
        <f t="shared" si="2501"/>
        <v>0.35012303552027391</v>
      </c>
      <c r="CP86" s="114">
        <f t="shared" si="2501"/>
        <v>0.35060318975565385</v>
      </c>
      <c r="CQ86" s="114">
        <f t="shared" si="2501"/>
        <v>0.35108263500182424</v>
      </c>
      <c r="CR86" s="114">
        <f t="shared" si="2501"/>
        <v>0.35156137282795236</v>
      </c>
      <c r="CS86" s="114">
        <f t="shared" si="2501"/>
        <v>0.35203940479857826</v>
      </c>
      <c r="CT86" s="114">
        <f t="shared" si="2501"/>
        <v>0.35251673247363169</v>
      </c>
      <c r="CU86" s="114">
        <f t="shared" si="2501"/>
        <v>0.44269616335463935</v>
      </c>
      <c r="CV86" s="114">
        <f t="shared" si="2501"/>
        <v>0.44304930444471724</v>
      </c>
      <c r="CW86" s="114">
        <f t="shared" si="2501"/>
        <v>0.44340199827551402</v>
      </c>
      <c r="CX86" s="114">
        <f t="shared" si="2501"/>
        <v>0.44375424569618427</v>
      </c>
      <c r="CY86" s="114">
        <f t="shared" si="2501"/>
        <v>0.4441060475537344</v>
      </c>
      <c r="CZ86" s="114">
        <f t="shared" si="2501"/>
        <v>0.44445740469302947</v>
      </c>
      <c r="DA86" s="114">
        <f t="shared" si="2501"/>
        <v>0.44480831795679987</v>
      </c>
      <c r="DB86" s="114">
        <f t="shared" si="2501"/>
        <v>0.44533608156143073</v>
      </c>
      <c r="DC86" s="114">
        <f t="shared" si="2501"/>
        <v>0.44568588600491582</v>
      </c>
      <c r="DD86" s="114">
        <f t="shared" si="2501"/>
        <v>0.44603524951101997</v>
      </c>
      <c r="DE86" s="114">
        <f t="shared" si="2501"/>
        <v>0.44638417291293719</v>
      </c>
      <c r="DF86" s="114">
        <f t="shared" si="2501"/>
        <v>0.44673265704176357</v>
      </c>
      <c r="DG86" s="114">
        <f t="shared" si="2501"/>
        <v>0.51393933391784552</v>
      </c>
      <c r="DH86" s="114">
        <f t="shared" si="2501"/>
        <v>0.51420797988411127</v>
      </c>
      <c r="DI86" s="114">
        <f t="shared" si="2501"/>
        <v>0.51447632905290508</v>
      </c>
      <c r="DJ86" s="114">
        <f t="shared" si="2501"/>
        <v>0.51474438191580385</v>
      </c>
      <c r="DK86" s="114">
        <f t="shared" si="2501"/>
        <v>0.51501213896329934</v>
      </c>
      <c r="DL86" s="114">
        <f t="shared" si="2501"/>
        <v>0.51527960068480183</v>
      </c>
      <c r="DM86" s="114">
        <f t="shared" si="2501"/>
        <v>0.51554676756864204</v>
      </c>
      <c r="DN86" s="114">
        <f t="shared" si="2501"/>
        <v>0.51581364010207487</v>
      </c>
      <c r="DO86" s="114">
        <f t="shared" si="2501"/>
        <v>0.51608021877128241</v>
      </c>
      <c r="DP86" s="114">
        <f t="shared" si="2501"/>
        <v>0.51634650406137617</v>
      </c>
      <c r="DQ86" s="114">
        <f t="shared" si="2501"/>
        <v>0.51661249645640073</v>
      </c>
      <c r="DR86" s="114">
        <f t="shared" si="2501"/>
        <v>0.51687819643933641</v>
      </c>
      <c r="DS86" s="114">
        <f t="shared" si="2501"/>
        <v>0.57022431002630769</v>
      </c>
      <c r="DT86" s="114">
        <f t="shared" si="2501"/>
        <v>0.57043435430551603</v>
      </c>
      <c r="DU86" s="114">
        <f t="shared" si="2501"/>
        <v>0.57064419337512917</v>
      </c>
      <c r="DV86" s="114">
        <f t="shared" si="2501"/>
        <v>0.57085382753572955</v>
      </c>
      <c r="DW86" s="114">
        <f t="shared" si="2501"/>
        <v>0.57106325708731309</v>
      </c>
      <c r="DX86" s="114">
        <f t="shared" si="2501"/>
        <v>0.57127248232928984</v>
      </c>
      <c r="DY86" s="114">
        <f t="shared" si="2501"/>
        <v>0.57148150356048655</v>
      </c>
      <c r="DZ86" s="114">
        <f t="shared" si="2501"/>
        <v>0.57169032107914708</v>
      </c>
      <c r="EA86" s="114">
        <f t="shared" si="2501"/>
        <v>0.57189893518293433</v>
      </c>
      <c r="EB86" s="114">
        <f t="shared" si="2501"/>
        <v>0.57210734616893189</v>
      </c>
      <c r="EC86" s="114">
        <f t="shared" si="2501"/>
        <v>0.57231555433364456</v>
      </c>
      <c r="ED86" s="114">
        <f t="shared" si="2501"/>
        <v>0.57252355997300064</v>
      </c>
      <c r="EE86" s="114">
        <f t="shared" si="2501"/>
        <v>0.61482670480993806</v>
      </c>
      <c r="EF86" s="114">
        <f t="shared" si="2501"/>
        <v>0.61499542285376985</v>
      </c>
      <c r="EG86" s="114">
        <f t="shared" si="2501"/>
        <v>0.6151639931546754</v>
      </c>
      <c r="EH86" s="114">
        <f t="shared" si="2501"/>
        <v>0.61533241590663301</v>
      </c>
      <c r="EI86" s="114">
        <f t="shared" si="2501"/>
        <v>0.61550069130328144</v>
      </c>
      <c r="EJ86" s="114">
        <f t="shared" ref="EJ86:GU86" si="2502">EJ85/EJ81</f>
        <v>0.61566881953792085</v>
      </c>
      <c r="EK86" s="114">
        <f t="shared" si="2502"/>
        <v>0.61583680080351333</v>
      </c>
      <c r="EL86" s="114">
        <f t="shared" si="2502"/>
        <v>0.6160046352926839</v>
      </c>
      <c r="EM86" s="114">
        <f t="shared" si="2502"/>
        <v>0.61617232319772119</v>
      </c>
      <c r="EN86" s="114">
        <f t="shared" si="2502"/>
        <v>0.61633986471057778</v>
      </c>
      <c r="EO86" s="114">
        <f t="shared" si="2502"/>
        <v>0.61650726002287148</v>
      </c>
      <c r="EP86" s="114">
        <f t="shared" si="2502"/>
        <v>0.61667450932588586</v>
      </c>
      <c r="EQ86" s="114">
        <f t="shared" si="2502"/>
        <v>0.65104180817199053</v>
      </c>
      <c r="ER86" s="114">
        <f t="shared" si="2502"/>
        <v>0.65118029672447353</v>
      </c>
      <c r="ES86" s="114">
        <f t="shared" si="2502"/>
        <v>0.65131867539863197</v>
      </c>
      <c r="ET86" s="114">
        <f t="shared" si="2502"/>
        <v>0.65145694432518197</v>
      </c>
      <c r="EU86" s="114">
        <f t="shared" si="2502"/>
        <v>0.65159510363463258</v>
      </c>
      <c r="EV86" s="114">
        <f t="shared" si="2502"/>
        <v>0.65173315345728555</v>
      </c>
      <c r="EW86" s="114">
        <f t="shared" si="2502"/>
        <v>0.65187109392323672</v>
      </c>
      <c r="EX86" s="114">
        <f t="shared" si="2502"/>
        <v>0.65200892516237552</v>
      </c>
      <c r="EY86" s="114">
        <f t="shared" si="2502"/>
        <v>0.65214664730438587</v>
      </c>
      <c r="EZ86" s="114">
        <f t="shared" si="2502"/>
        <v>0.65228426047874655</v>
      </c>
      <c r="FA86" s="114">
        <f t="shared" si="2502"/>
        <v>0.65242176481473135</v>
      </c>
      <c r="FB86" s="114">
        <f t="shared" si="2502"/>
        <v>0.65255916044141005</v>
      </c>
      <c r="FC86" s="114">
        <f t="shared" si="2502"/>
        <v>0.68103209036653778</v>
      </c>
      <c r="FD86" s="114">
        <f t="shared" si="2502"/>
        <v>0.68223598106688443</v>
      </c>
      <c r="FE86" s="114">
        <f t="shared" si="2502"/>
        <v>0.68223598106688443</v>
      </c>
      <c r="FF86" s="114">
        <f t="shared" si="2502"/>
        <v>0.68223598106688443</v>
      </c>
      <c r="FG86" s="114">
        <f t="shared" si="2502"/>
        <v>0.68223598106688443</v>
      </c>
      <c r="FH86" s="114">
        <f t="shared" si="2502"/>
        <v>0.68223598106688443</v>
      </c>
      <c r="FI86" s="114">
        <f t="shared" si="2502"/>
        <v>0.68223598106688443</v>
      </c>
      <c r="FJ86" s="114">
        <f t="shared" si="2502"/>
        <v>0.68223598106688443</v>
      </c>
      <c r="FK86" s="114">
        <f t="shared" si="2502"/>
        <v>0.68223598106688443</v>
      </c>
      <c r="FL86" s="114">
        <f t="shared" si="2502"/>
        <v>0.68223598106688443</v>
      </c>
      <c r="FM86" s="114">
        <f t="shared" si="2502"/>
        <v>0.68223598106688443</v>
      </c>
      <c r="FN86" s="114">
        <f t="shared" si="2502"/>
        <v>0.68223598106688443</v>
      </c>
      <c r="FO86" s="114">
        <f t="shared" si="2502"/>
        <v>0.68223598106688443</v>
      </c>
      <c r="FP86" s="114">
        <f t="shared" si="2502"/>
        <v>0.68223598106688443</v>
      </c>
      <c r="FQ86" s="114">
        <f t="shared" si="2502"/>
        <v>0.68223598106688443</v>
      </c>
      <c r="FR86" s="114">
        <f t="shared" si="2502"/>
        <v>0.68223598106688443</v>
      </c>
      <c r="FS86" s="114">
        <f t="shared" si="2502"/>
        <v>0.68223598106688443</v>
      </c>
      <c r="FT86" s="114">
        <f t="shared" si="2502"/>
        <v>0.68223598106688443</v>
      </c>
      <c r="FU86" s="114">
        <f t="shared" si="2502"/>
        <v>0.68223598106688443</v>
      </c>
      <c r="FV86" s="114">
        <f t="shared" si="2502"/>
        <v>0.68223598106688443</v>
      </c>
      <c r="FW86" s="114">
        <f t="shared" si="2502"/>
        <v>0.68223598106688443</v>
      </c>
      <c r="FX86" s="114">
        <f t="shared" si="2502"/>
        <v>0.68223598106688443</v>
      </c>
      <c r="FY86" s="114">
        <f t="shared" si="2502"/>
        <v>0.68223598106688443</v>
      </c>
      <c r="FZ86" s="114">
        <f t="shared" si="2502"/>
        <v>0.68223598106688443</v>
      </c>
      <c r="GA86" s="114">
        <f t="shared" si="2502"/>
        <v>0.68223598106688443</v>
      </c>
      <c r="GB86" s="114">
        <f t="shared" si="2502"/>
        <v>0.68223598106688443</v>
      </c>
      <c r="GC86" s="114">
        <f t="shared" si="2502"/>
        <v>0.68223598106688443</v>
      </c>
      <c r="GD86" s="114">
        <f t="shared" si="2502"/>
        <v>0.68223598106688443</v>
      </c>
      <c r="GE86" s="114">
        <f t="shared" si="2502"/>
        <v>0.68223598106688443</v>
      </c>
      <c r="GF86" s="114">
        <f t="shared" si="2502"/>
        <v>0.68223598106688443</v>
      </c>
      <c r="GG86" s="114">
        <f t="shared" si="2502"/>
        <v>0.68223598106688443</v>
      </c>
      <c r="GH86" s="114">
        <f t="shared" si="2502"/>
        <v>0.68223598106688443</v>
      </c>
      <c r="GI86" s="114">
        <f t="shared" si="2502"/>
        <v>0.68223598106688443</v>
      </c>
      <c r="GJ86" s="114">
        <f t="shared" si="2502"/>
        <v>0.68223598106688443</v>
      </c>
      <c r="GK86" s="114">
        <f t="shared" si="2502"/>
        <v>0.68223598106688443</v>
      </c>
      <c r="GL86" s="114">
        <f t="shared" si="2502"/>
        <v>0.68223598106688443</v>
      </c>
      <c r="GM86" s="114">
        <f t="shared" si="2502"/>
        <v>0.68223598106688443</v>
      </c>
      <c r="GN86" s="114">
        <f t="shared" si="2502"/>
        <v>0.68223598106688443</v>
      </c>
      <c r="GO86" s="114">
        <f t="shared" si="2502"/>
        <v>0.68223598106688443</v>
      </c>
      <c r="GP86" s="114">
        <f t="shared" si="2502"/>
        <v>0.68223598106688443</v>
      </c>
      <c r="GQ86" s="114">
        <f t="shared" si="2502"/>
        <v>0.68223598106688443</v>
      </c>
      <c r="GR86" s="114">
        <f t="shared" si="2502"/>
        <v>0.68223598106688443</v>
      </c>
      <c r="GS86" s="114">
        <f t="shared" si="2502"/>
        <v>0.68223598106688443</v>
      </c>
      <c r="GT86" s="114">
        <f t="shared" si="2502"/>
        <v>0.68223598106688443</v>
      </c>
      <c r="GU86" s="114">
        <f t="shared" si="2502"/>
        <v>0.68223598106688443</v>
      </c>
      <c r="GV86" s="114">
        <f t="shared" ref="GV86:JG86" si="2503">GV85/GV81</f>
        <v>0.68223598106688443</v>
      </c>
      <c r="GW86" s="114">
        <f t="shared" si="2503"/>
        <v>0.68223598106688443</v>
      </c>
      <c r="GX86" s="114">
        <f t="shared" si="2503"/>
        <v>0.68223598106688443</v>
      </c>
      <c r="GY86" s="114">
        <f t="shared" si="2503"/>
        <v>0.68223598106688443</v>
      </c>
      <c r="GZ86" s="114">
        <f t="shared" si="2503"/>
        <v>0.68223598106688443</v>
      </c>
      <c r="HA86" s="114">
        <f t="shared" si="2503"/>
        <v>0.68223598106688443</v>
      </c>
      <c r="HB86" s="114">
        <f t="shared" si="2503"/>
        <v>0.68223598106688443</v>
      </c>
      <c r="HC86" s="114">
        <f t="shared" si="2503"/>
        <v>0.68223598106688443</v>
      </c>
      <c r="HD86" s="114">
        <f t="shared" si="2503"/>
        <v>0.68223598106688443</v>
      </c>
      <c r="HE86" s="114">
        <f t="shared" si="2503"/>
        <v>0.68223598106688443</v>
      </c>
      <c r="HF86" s="114">
        <f t="shared" si="2503"/>
        <v>0.68223598106688443</v>
      </c>
      <c r="HG86" s="114">
        <f t="shared" si="2503"/>
        <v>0.68223598106688443</v>
      </c>
      <c r="HH86" s="114">
        <f t="shared" si="2503"/>
        <v>0.68223598106688443</v>
      </c>
      <c r="HI86" s="114">
        <f t="shared" si="2503"/>
        <v>0.68223598106688443</v>
      </c>
      <c r="HJ86" s="114">
        <f t="shared" si="2503"/>
        <v>0.68223598106688443</v>
      </c>
      <c r="HK86" s="114">
        <f t="shared" si="2503"/>
        <v>0.68223598106688443</v>
      </c>
      <c r="HL86" s="114">
        <f t="shared" si="2503"/>
        <v>0.68223598106688443</v>
      </c>
      <c r="HM86" s="114">
        <f t="shared" si="2503"/>
        <v>0.68223598106688443</v>
      </c>
      <c r="HN86" s="114">
        <f t="shared" si="2503"/>
        <v>0.68223598106688443</v>
      </c>
      <c r="HO86" s="114">
        <f t="shared" si="2503"/>
        <v>0.68223598106688443</v>
      </c>
      <c r="HP86" s="114">
        <f t="shared" si="2503"/>
        <v>0.68223598106688443</v>
      </c>
      <c r="HQ86" s="114">
        <f t="shared" si="2503"/>
        <v>0.68223598106688443</v>
      </c>
      <c r="HR86" s="114">
        <f t="shared" si="2503"/>
        <v>0.68223598106688443</v>
      </c>
      <c r="HS86" s="114">
        <f t="shared" si="2503"/>
        <v>0.68223598106688443</v>
      </c>
      <c r="HT86" s="114">
        <f t="shared" si="2503"/>
        <v>0.68223598106688443</v>
      </c>
      <c r="HU86" s="114">
        <f t="shared" si="2503"/>
        <v>0.68223598106688443</v>
      </c>
      <c r="HV86" s="114">
        <f t="shared" si="2503"/>
        <v>0.68223598106688443</v>
      </c>
      <c r="HW86" s="114">
        <f t="shared" si="2503"/>
        <v>0.68223598106688443</v>
      </c>
      <c r="HX86" s="114">
        <f t="shared" si="2503"/>
        <v>0.68223598106688443</v>
      </c>
      <c r="HY86" s="114">
        <f t="shared" si="2503"/>
        <v>0.68223598106688443</v>
      </c>
      <c r="HZ86" s="114">
        <f t="shared" si="2503"/>
        <v>0.68223598106688443</v>
      </c>
      <c r="IA86" s="114">
        <f t="shared" si="2503"/>
        <v>0.68223598106688443</v>
      </c>
      <c r="IB86" s="114">
        <f t="shared" si="2503"/>
        <v>0.68223598106688443</v>
      </c>
      <c r="IC86" s="114">
        <f t="shared" si="2503"/>
        <v>0.68223598106688443</v>
      </c>
      <c r="ID86" s="114">
        <f t="shared" si="2503"/>
        <v>0.68223598106688443</v>
      </c>
      <c r="IE86" s="114">
        <f t="shared" si="2503"/>
        <v>0.68223598106688443</v>
      </c>
      <c r="IF86" s="114">
        <f t="shared" si="2503"/>
        <v>0.68223598106688443</v>
      </c>
      <c r="IG86" s="114">
        <f t="shared" si="2503"/>
        <v>0.68223598106688443</v>
      </c>
      <c r="IH86" s="114">
        <f t="shared" si="2503"/>
        <v>0.68223598106688443</v>
      </c>
      <c r="II86" s="114">
        <f t="shared" si="2503"/>
        <v>0.68223598106688443</v>
      </c>
      <c r="IJ86" s="114">
        <f t="shared" si="2503"/>
        <v>0.68223598106688443</v>
      </c>
      <c r="IK86" s="114">
        <f t="shared" si="2503"/>
        <v>0.68223598106688443</v>
      </c>
      <c r="IL86" s="114">
        <f t="shared" si="2503"/>
        <v>0.68223598106688443</v>
      </c>
      <c r="IM86" s="114">
        <f t="shared" si="2503"/>
        <v>0.68223598106688443</v>
      </c>
      <c r="IN86" s="114">
        <f t="shared" si="2503"/>
        <v>0.68223598106688443</v>
      </c>
      <c r="IO86" s="114">
        <f t="shared" si="2503"/>
        <v>0.68223598106688443</v>
      </c>
      <c r="IP86" s="114">
        <f t="shared" si="2503"/>
        <v>0.68223598106688443</v>
      </c>
      <c r="IQ86" s="114">
        <f t="shared" si="2503"/>
        <v>0.68223598106688443</v>
      </c>
      <c r="IR86" s="114">
        <f t="shared" si="2503"/>
        <v>0.68223598106688443</v>
      </c>
      <c r="IS86" s="114">
        <f t="shared" si="2503"/>
        <v>0.68223598106688443</v>
      </c>
      <c r="IT86" s="114">
        <f t="shared" si="2503"/>
        <v>0.68223598106688443</v>
      </c>
      <c r="IU86" s="114">
        <f t="shared" si="2503"/>
        <v>0.68223598106688443</v>
      </c>
      <c r="IV86" s="114">
        <f t="shared" si="2503"/>
        <v>0.68223598106688443</v>
      </c>
      <c r="IW86" s="114">
        <f t="shared" si="2503"/>
        <v>0.68223598106688443</v>
      </c>
      <c r="IX86" s="114">
        <f t="shared" si="2503"/>
        <v>0.68223598106688443</v>
      </c>
      <c r="IY86" s="114">
        <f t="shared" si="2503"/>
        <v>0.68223598106688443</v>
      </c>
      <c r="IZ86" s="114">
        <f t="shared" si="2503"/>
        <v>0.68223598106688443</v>
      </c>
      <c r="JA86" s="114">
        <f t="shared" si="2503"/>
        <v>0.68223598106688443</v>
      </c>
      <c r="JB86" s="114">
        <f t="shared" si="2503"/>
        <v>0.68223598106688443</v>
      </c>
      <c r="JC86" s="114">
        <f t="shared" si="2503"/>
        <v>0.68223598106688443</v>
      </c>
      <c r="JD86" s="114">
        <f t="shared" si="2503"/>
        <v>0.68223598106688443</v>
      </c>
      <c r="JE86" s="114">
        <f t="shared" si="2503"/>
        <v>0.68223598106688443</v>
      </c>
      <c r="JF86" s="114">
        <f t="shared" si="2503"/>
        <v>0.68223598106688443</v>
      </c>
      <c r="JG86" s="114">
        <f t="shared" si="2503"/>
        <v>0.68223598106688443</v>
      </c>
      <c r="JH86" s="114">
        <f t="shared" ref="JH86:KG86" si="2504">JH85/JH81</f>
        <v>0.68223598106688443</v>
      </c>
      <c r="JI86" s="114">
        <f t="shared" si="2504"/>
        <v>0.68223598106688443</v>
      </c>
      <c r="JJ86" s="114">
        <f t="shared" si="2504"/>
        <v>0.68223598106688443</v>
      </c>
      <c r="JK86" s="114">
        <f t="shared" si="2504"/>
        <v>0.68223598106688443</v>
      </c>
      <c r="JL86" s="114">
        <f t="shared" si="2504"/>
        <v>0.68223598106688443</v>
      </c>
      <c r="JM86" s="114">
        <f t="shared" si="2504"/>
        <v>0.68223598106688443</v>
      </c>
      <c r="JN86" s="114">
        <f t="shared" si="2504"/>
        <v>0.68223598106688443</v>
      </c>
      <c r="JO86" s="114">
        <f t="shared" si="2504"/>
        <v>0.68223598106688443</v>
      </c>
      <c r="JP86" s="114">
        <f t="shared" si="2504"/>
        <v>0.68223598106688443</v>
      </c>
      <c r="JQ86" s="114">
        <f t="shared" si="2504"/>
        <v>0.68223598106688443</v>
      </c>
      <c r="JR86" s="114">
        <f t="shared" si="2504"/>
        <v>0.68223598106688443</v>
      </c>
      <c r="JS86" s="114">
        <f t="shared" si="2504"/>
        <v>0.68223598106688443</v>
      </c>
      <c r="JT86" s="114">
        <f t="shared" si="2504"/>
        <v>0.68223598106688443</v>
      </c>
      <c r="JU86" s="114">
        <f t="shared" si="2504"/>
        <v>0.68223598106688443</v>
      </c>
      <c r="JV86" s="114">
        <f t="shared" si="2504"/>
        <v>0.68223598106688443</v>
      </c>
      <c r="JW86" s="114">
        <f t="shared" si="2504"/>
        <v>0.68223598106688443</v>
      </c>
      <c r="JX86" s="114">
        <f t="shared" si="2504"/>
        <v>0.68223598106688443</v>
      </c>
      <c r="JY86" s="114">
        <f t="shared" si="2504"/>
        <v>0.68223598106688443</v>
      </c>
      <c r="JZ86" s="114">
        <f t="shared" si="2504"/>
        <v>0.68223598106688443</v>
      </c>
      <c r="KA86" s="114">
        <f t="shared" si="2504"/>
        <v>0.68223598106688443</v>
      </c>
      <c r="KB86" s="114">
        <f t="shared" si="2504"/>
        <v>0.68223598106688443</v>
      </c>
      <c r="KC86" s="114">
        <f t="shared" si="2504"/>
        <v>0.68223598106688443</v>
      </c>
      <c r="KD86" s="114">
        <f t="shared" si="2504"/>
        <v>0.68223598106688443</v>
      </c>
      <c r="KE86" s="114">
        <f t="shared" si="2504"/>
        <v>0.68223598106688443</v>
      </c>
      <c r="KF86" s="114">
        <f t="shared" si="2504"/>
        <v>0.68223598106688443</v>
      </c>
      <c r="KG86" s="116">
        <f t="shared" si="2504"/>
        <v>0.68223598106688443</v>
      </c>
    </row>
    <row r="87" spans="1:293">
      <c r="AW87"/>
    </row>
    <row r="88" spans="1:293" ht="16" thickBot="1">
      <c r="AW88"/>
    </row>
    <row r="89" spans="1:293" s="1" customFormat="1" ht="16" thickBot="1">
      <c r="A89" s="51"/>
      <c r="B89" s="479" t="s">
        <v>141</v>
      </c>
      <c r="C89" s="498"/>
      <c r="D89" s="417" t="s">
        <v>932</v>
      </c>
      <c r="E89" s="68">
        <f>E79</f>
        <v>44287</v>
      </c>
      <c r="F89" s="69">
        <f>F79</f>
        <v>44317</v>
      </c>
      <c r="G89" s="69">
        <f t="shared" ref="G89:BR89" si="2505">G79</f>
        <v>44348</v>
      </c>
      <c r="H89" s="69">
        <f t="shared" si="2505"/>
        <v>44378</v>
      </c>
      <c r="I89" s="69">
        <f t="shared" si="2505"/>
        <v>44409</v>
      </c>
      <c r="J89" s="69">
        <f t="shared" si="2505"/>
        <v>44440</v>
      </c>
      <c r="K89" s="69">
        <f t="shared" si="2505"/>
        <v>44470</v>
      </c>
      <c r="L89" s="69">
        <f t="shared" si="2505"/>
        <v>44501</v>
      </c>
      <c r="M89" s="69">
        <f t="shared" si="2505"/>
        <v>44531</v>
      </c>
      <c r="N89" s="69">
        <f t="shared" si="2505"/>
        <v>44562</v>
      </c>
      <c r="O89" s="69">
        <f t="shared" si="2505"/>
        <v>44593</v>
      </c>
      <c r="P89" s="69">
        <f t="shared" si="2505"/>
        <v>44621</v>
      </c>
      <c r="Q89" s="69">
        <f t="shared" si="2505"/>
        <v>44652</v>
      </c>
      <c r="R89" s="69">
        <f t="shared" si="2505"/>
        <v>44682</v>
      </c>
      <c r="S89" s="69">
        <f t="shared" si="2505"/>
        <v>44713</v>
      </c>
      <c r="T89" s="69">
        <f t="shared" si="2505"/>
        <v>44743</v>
      </c>
      <c r="U89" s="69">
        <f t="shared" si="2505"/>
        <v>44774</v>
      </c>
      <c r="V89" s="69">
        <f t="shared" si="2505"/>
        <v>44805</v>
      </c>
      <c r="W89" s="69">
        <f t="shared" si="2505"/>
        <v>44835</v>
      </c>
      <c r="X89" s="69">
        <f t="shared" si="2505"/>
        <v>44866</v>
      </c>
      <c r="Y89" s="69">
        <f t="shared" si="2505"/>
        <v>44896</v>
      </c>
      <c r="Z89" s="69">
        <f t="shared" si="2505"/>
        <v>44927</v>
      </c>
      <c r="AA89" s="69">
        <f t="shared" si="2505"/>
        <v>44958</v>
      </c>
      <c r="AB89" s="69">
        <f t="shared" si="2505"/>
        <v>44986</v>
      </c>
      <c r="AC89" s="69">
        <f t="shared" si="2505"/>
        <v>45017</v>
      </c>
      <c r="AD89" s="69">
        <f t="shared" si="2505"/>
        <v>45047</v>
      </c>
      <c r="AE89" s="69">
        <f t="shared" si="2505"/>
        <v>45078</v>
      </c>
      <c r="AF89" s="69">
        <f t="shared" si="2505"/>
        <v>45108</v>
      </c>
      <c r="AG89" s="69">
        <f t="shared" si="2505"/>
        <v>45139</v>
      </c>
      <c r="AH89" s="69">
        <f t="shared" si="2505"/>
        <v>45170</v>
      </c>
      <c r="AI89" s="69">
        <f t="shared" si="2505"/>
        <v>45200</v>
      </c>
      <c r="AJ89" s="69">
        <f t="shared" si="2505"/>
        <v>45231</v>
      </c>
      <c r="AK89" s="69">
        <f t="shared" si="2505"/>
        <v>45261</v>
      </c>
      <c r="AL89" s="69">
        <f t="shared" si="2505"/>
        <v>45292</v>
      </c>
      <c r="AM89" s="69">
        <f t="shared" si="2505"/>
        <v>45323</v>
      </c>
      <c r="AN89" s="69">
        <f t="shared" si="2505"/>
        <v>45352</v>
      </c>
      <c r="AO89" s="69">
        <f t="shared" si="2505"/>
        <v>45383</v>
      </c>
      <c r="AP89" s="69">
        <f t="shared" si="2505"/>
        <v>45413</v>
      </c>
      <c r="AQ89" s="69">
        <f t="shared" si="2505"/>
        <v>45444</v>
      </c>
      <c r="AR89" s="69">
        <f t="shared" si="2505"/>
        <v>45474</v>
      </c>
      <c r="AS89" s="69">
        <f t="shared" si="2505"/>
        <v>45505</v>
      </c>
      <c r="AT89" s="69">
        <f t="shared" si="2505"/>
        <v>45536</v>
      </c>
      <c r="AU89" s="69">
        <f t="shared" si="2505"/>
        <v>45566</v>
      </c>
      <c r="AV89" s="69">
        <f t="shared" si="2505"/>
        <v>45597</v>
      </c>
      <c r="AW89" s="69">
        <f t="shared" si="2505"/>
        <v>45627</v>
      </c>
      <c r="AX89" s="69">
        <f t="shared" si="2505"/>
        <v>45658</v>
      </c>
      <c r="AY89" s="69">
        <f t="shared" si="2505"/>
        <v>45689</v>
      </c>
      <c r="AZ89" s="69">
        <f t="shared" si="2505"/>
        <v>45717</v>
      </c>
      <c r="BA89" s="69">
        <f t="shared" si="2505"/>
        <v>45748</v>
      </c>
      <c r="BB89" s="69">
        <f t="shared" si="2505"/>
        <v>45778</v>
      </c>
      <c r="BC89" s="69">
        <f t="shared" si="2505"/>
        <v>45809</v>
      </c>
      <c r="BD89" s="69">
        <f t="shared" si="2505"/>
        <v>45839</v>
      </c>
      <c r="BE89" s="69">
        <f t="shared" si="2505"/>
        <v>45870</v>
      </c>
      <c r="BF89" s="69">
        <f t="shared" si="2505"/>
        <v>45901</v>
      </c>
      <c r="BG89" s="69">
        <f t="shared" si="2505"/>
        <v>45931</v>
      </c>
      <c r="BH89" s="69">
        <f t="shared" si="2505"/>
        <v>45962</v>
      </c>
      <c r="BI89" s="69">
        <f t="shared" si="2505"/>
        <v>45992</v>
      </c>
      <c r="BJ89" s="69">
        <f t="shared" si="2505"/>
        <v>46023</v>
      </c>
      <c r="BK89" s="69">
        <f t="shared" si="2505"/>
        <v>46054</v>
      </c>
      <c r="BL89" s="69">
        <f t="shared" si="2505"/>
        <v>46082</v>
      </c>
      <c r="BM89" s="69">
        <f t="shared" si="2505"/>
        <v>46113</v>
      </c>
      <c r="BN89" s="69">
        <f t="shared" si="2505"/>
        <v>46143</v>
      </c>
      <c r="BO89" s="69">
        <f t="shared" si="2505"/>
        <v>46174</v>
      </c>
      <c r="BP89" s="205">
        <f t="shared" si="2505"/>
        <v>46204</v>
      </c>
      <c r="BQ89" s="69">
        <f t="shared" si="2505"/>
        <v>46235</v>
      </c>
      <c r="BR89" s="69">
        <f t="shared" si="2505"/>
        <v>46266</v>
      </c>
      <c r="BS89" s="69">
        <f t="shared" ref="BS89:ED89" si="2506">BS79</f>
        <v>46296</v>
      </c>
      <c r="BT89" s="69">
        <f t="shared" si="2506"/>
        <v>46327</v>
      </c>
      <c r="BU89" s="205">
        <f t="shared" si="2506"/>
        <v>46357</v>
      </c>
      <c r="BV89" s="69">
        <f t="shared" si="2506"/>
        <v>46388</v>
      </c>
      <c r="BW89" s="69">
        <f t="shared" si="2506"/>
        <v>46419</v>
      </c>
      <c r="BX89" s="69">
        <f t="shared" si="2506"/>
        <v>46447</v>
      </c>
      <c r="BY89" s="69">
        <f t="shared" si="2506"/>
        <v>46478</v>
      </c>
      <c r="BZ89" s="69">
        <f t="shared" si="2506"/>
        <v>46508</v>
      </c>
      <c r="CA89" s="69">
        <f t="shared" si="2506"/>
        <v>46539</v>
      </c>
      <c r="CB89" s="69">
        <f t="shared" si="2506"/>
        <v>46569</v>
      </c>
      <c r="CC89" s="69">
        <f t="shared" si="2506"/>
        <v>46600</v>
      </c>
      <c r="CD89" s="69">
        <f t="shared" si="2506"/>
        <v>46631</v>
      </c>
      <c r="CE89" s="69">
        <f t="shared" si="2506"/>
        <v>46661</v>
      </c>
      <c r="CF89" s="69">
        <f t="shared" si="2506"/>
        <v>46692</v>
      </c>
      <c r="CG89" s="69">
        <f t="shared" si="2506"/>
        <v>46722</v>
      </c>
      <c r="CH89" s="69">
        <f t="shared" si="2506"/>
        <v>46753</v>
      </c>
      <c r="CI89" s="69">
        <f t="shared" si="2506"/>
        <v>46784</v>
      </c>
      <c r="CJ89" s="69">
        <f t="shared" si="2506"/>
        <v>46813</v>
      </c>
      <c r="CK89" s="69">
        <f t="shared" si="2506"/>
        <v>46844</v>
      </c>
      <c r="CL89" s="69">
        <f t="shared" si="2506"/>
        <v>46874</v>
      </c>
      <c r="CM89" s="69">
        <f t="shared" si="2506"/>
        <v>46905</v>
      </c>
      <c r="CN89" s="69">
        <f t="shared" si="2506"/>
        <v>46935</v>
      </c>
      <c r="CO89" s="69">
        <f t="shared" si="2506"/>
        <v>46966</v>
      </c>
      <c r="CP89" s="69">
        <f t="shared" si="2506"/>
        <v>46997</v>
      </c>
      <c r="CQ89" s="69">
        <f t="shared" si="2506"/>
        <v>47027</v>
      </c>
      <c r="CR89" s="69">
        <f t="shared" si="2506"/>
        <v>47058</v>
      </c>
      <c r="CS89" s="69">
        <f t="shared" si="2506"/>
        <v>47088</v>
      </c>
      <c r="CT89" s="69">
        <f t="shared" si="2506"/>
        <v>47119</v>
      </c>
      <c r="CU89" s="69">
        <f t="shared" si="2506"/>
        <v>47150</v>
      </c>
      <c r="CV89" s="69">
        <f t="shared" si="2506"/>
        <v>47178</v>
      </c>
      <c r="CW89" s="69">
        <f t="shared" si="2506"/>
        <v>47209</v>
      </c>
      <c r="CX89" s="69">
        <f t="shared" si="2506"/>
        <v>47239</v>
      </c>
      <c r="CY89" s="69">
        <f t="shared" si="2506"/>
        <v>47270</v>
      </c>
      <c r="CZ89" s="69">
        <f t="shared" si="2506"/>
        <v>47300</v>
      </c>
      <c r="DA89" s="69">
        <f t="shared" si="2506"/>
        <v>47331</v>
      </c>
      <c r="DB89" s="69">
        <f t="shared" si="2506"/>
        <v>47362</v>
      </c>
      <c r="DC89" s="69">
        <f t="shared" si="2506"/>
        <v>47392</v>
      </c>
      <c r="DD89" s="69">
        <f t="shared" si="2506"/>
        <v>47423</v>
      </c>
      <c r="DE89" s="69">
        <f t="shared" si="2506"/>
        <v>47453</v>
      </c>
      <c r="DF89" s="69">
        <f t="shared" si="2506"/>
        <v>47484</v>
      </c>
      <c r="DG89" s="69">
        <f t="shared" si="2506"/>
        <v>47515</v>
      </c>
      <c r="DH89" s="69">
        <f t="shared" si="2506"/>
        <v>47543</v>
      </c>
      <c r="DI89" s="69">
        <f t="shared" si="2506"/>
        <v>47574</v>
      </c>
      <c r="DJ89" s="69">
        <f t="shared" si="2506"/>
        <v>47604</v>
      </c>
      <c r="DK89" s="69">
        <f t="shared" si="2506"/>
        <v>47635</v>
      </c>
      <c r="DL89" s="69">
        <f t="shared" si="2506"/>
        <v>47665</v>
      </c>
      <c r="DM89" s="69">
        <f t="shared" si="2506"/>
        <v>47696</v>
      </c>
      <c r="DN89" s="69">
        <f t="shared" si="2506"/>
        <v>47727</v>
      </c>
      <c r="DO89" s="69">
        <f t="shared" si="2506"/>
        <v>47757</v>
      </c>
      <c r="DP89" s="69">
        <f t="shared" si="2506"/>
        <v>47788</v>
      </c>
      <c r="DQ89" s="69">
        <f t="shared" si="2506"/>
        <v>47818</v>
      </c>
      <c r="DR89" s="69">
        <f t="shared" si="2506"/>
        <v>47849</v>
      </c>
      <c r="DS89" s="69">
        <f t="shared" si="2506"/>
        <v>47880</v>
      </c>
      <c r="DT89" s="69">
        <f t="shared" si="2506"/>
        <v>47908</v>
      </c>
      <c r="DU89" s="69">
        <f t="shared" si="2506"/>
        <v>47939</v>
      </c>
      <c r="DV89" s="69">
        <f t="shared" si="2506"/>
        <v>47969</v>
      </c>
      <c r="DW89" s="69">
        <f t="shared" si="2506"/>
        <v>48000</v>
      </c>
      <c r="DX89" s="69">
        <f t="shared" si="2506"/>
        <v>48030</v>
      </c>
      <c r="DY89" s="69">
        <f t="shared" si="2506"/>
        <v>48061</v>
      </c>
      <c r="DZ89" s="69">
        <f t="shared" si="2506"/>
        <v>48092</v>
      </c>
      <c r="EA89" s="69">
        <f t="shared" si="2506"/>
        <v>48122</v>
      </c>
      <c r="EB89" s="69">
        <f t="shared" si="2506"/>
        <v>48153</v>
      </c>
      <c r="EC89" s="69">
        <f t="shared" si="2506"/>
        <v>48183</v>
      </c>
      <c r="ED89" s="69">
        <f t="shared" si="2506"/>
        <v>48214</v>
      </c>
      <c r="EE89" s="69">
        <f t="shared" ref="EE89:GP89" si="2507">EE79</f>
        <v>48245</v>
      </c>
      <c r="EF89" s="69">
        <f t="shared" si="2507"/>
        <v>48274</v>
      </c>
      <c r="EG89" s="69">
        <f t="shared" si="2507"/>
        <v>48305</v>
      </c>
      <c r="EH89" s="69">
        <f t="shared" si="2507"/>
        <v>48335</v>
      </c>
      <c r="EI89" s="69">
        <f t="shared" si="2507"/>
        <v>48366</v>
      </c>
      <c r="EJ89" s="69">
        <f t="shared" si="2507"/>
        <v>48396</v>
      </c>
      <c r="EK89" s="69">
        <f t="shared" si="2507"/>
        <v>48427</v>
      </c>
      <c r="EL89" s="69">
        <f t="shared" si="2507"/>
        <v>48458</v>
      </c>
      <c r="EM89" s="69">
        <f t="shared" si="2507"/>
        <v>48488</v>
      </c>
      <c r="EN89" s="69">
        <f t="shared" si="2507"/>
        <v>48519</v>
      </c>
      <c r="EO89" s="69">
        <f t="shared" si="2507"/>
        <v>48549</v>
      </c>
      <c r="EP89" s="69">
        <f t="shared" si="2507"/>
        <v>48580</v>
      </c>
      <c r="EQ89" s="69">
        <f t="shared" si="2507"/>
        <v>48611</v>
      </c>
      <c r="ER89" s="69">
        <f t="shared" si="2507"/>
        <v>48639</v>
      </c>
      <c r="ES89" s="69">
        <f t="shared" si="2507"/>
        <v>48670</v>
      </c>
      <c r="ET89" s="69">
        <f t="shared" si="2507"/>
        <v>48700</v>
      </c>
      <c r="EU89" s="69">
        <f t="shared" si="2507"/>
        <v>48731</v>
      </c>
      <c r="EV89" s="69">
        <f t="shared" si="2507"/>
        <v>48761</v>
      </c>
      <c r="EW89" s="69">
        <f t="shared" si="2507"/>
        <v>48792</v>
      </c>
      <c r="EX89" s="69">
        <f t="shared" si="2507"/>
        <v>48823</v>
      </c>
      <c r="EY89" s="69">
        <f t="shared" si="2507"/>
        <v>48853</v>
      </c>
      <c r="EZ89" s="69">
        <f t="shared" si="2507"/>
        <v>48884</v>
      </c>
      <c r="FA89" s="69">
        <f t="shared" si="2507"/>
        <v>48914</v>
      </c>
      <c r="FB89" s="69">
        <f t="shared" si="2507"/>
        <v>48945</v>
      </c>
      <c r="FC89" s="69">
        <f t="shared" si="2507"/>
        <v>48976</v>
      </c>
      <c r="FD89" s="69">
        <f t="shared" si="2507"/>
        <v>49004</v>
      </c>
      <c r="FE89" s="69">
        <f t="shared" si="2507"/>
        <v>49035</v>
      </c>
      <c r="FF89" s="69">
        <f t="shared" si="2507"/>
        <v>49065</v>
      </c>
      <c r="FG89" s="69">
        <f t="shared" si="2507"/>
        <v>49096</v>
      </c>
      <c r="FH89" s="69">
        <f t="shared" si="2507"/>
        <v>49126</v>
      </c>
      <c r="FI89" s="69">
        <f t="shared" si="2507"/>
        <v>49157</v>
      </c>
      <c r="FJ89" s="69">
        <f t="shared" si="2507"/>
        <v>49188</v>
      </c>
      <c r="FK89" s="69">
        <f t="shared" si="2507"/>
        <v>49218</v>
      </c>
      <c r="FL89" s="69">
        <f t="shared" si="2507"/>
        <v>49249</v>
      </c>
      <c r="FM89" s="69">
        <f t="shared" si="2507"/>
        <v>49279</v>
      </c>
      <c r="FN89" s="69">
        <f t="shared" si="2507"/>
        <v>49310</v>
      </c>
      <c r="FO89" s="69">
        <f t="shared" si="2507"/>
        <v>49341</v>
      </c>
      <c r="FP89" s="69">
        <f t="shared" si="2507"/>
        <v>49369</v>
      </c>
      <c r="FQ89" s="69">
        <f t="shared" si="2507"/>
        <v>49400</v>
      </c>
      <c r="FR89" s="69">
        <f t="shared" si="2507"/>
        <v>49430</v>
      </c>
      <c r="FS89" s="69">
        <f t="shared" si="2507"/>
        <v>49461</v>
      </c>
      <c r="FT89" s="69">
        <f t="shared" si="2507"/>
        <v>49491</v>
      </c>
      <c r="FU89" s="69">
        <f t="shared" si="2507"/>
        <v>49522</v>
      </c>
      <c r="FV89" s="69">
        <f t="shared" si="2507"/>
        <v>49553</v>
      </c>
      <c r="FW89" s="69">
        <f t="shared" si="2507"/>
        <v>49583</v>
      </c>
      <c r="FX89" s="69">
        <f t="shared" si="2507"/>
        <v>49614</v>
      </c>
      <c r="FY89" s="69">
        <f t="shared" si="2507"/>
        <v>49644</v>
      </c>
      <c r="FZ89" s="69">
        <f t="shared" si="2507"/>
        <v>49675</v>
      </c>
      <c r="GA89" s="69">
        <f t="shared" si="2507"/>
        <v>49706</v>
      </c>
      <c r="GB89" s="69">
        <f t="shared" si="2507"/>
        <v>49735</v>
      </c>
      <c r="GC89" s="69">
        <f t="shared" si="2507"/>
        <v>49766</v>
      </c>
      <c r="GD89" s="69">
        <f t="shared" si="2507"/>
        <v>49796</v>
      </c>
      <c r="GE89" s="69">
        <f t="shared" si="2507"/>
        <v>49827</v>
      </c>
      <c r="GF89" s="69">
        <f t="shared" si="2507"/>
        <v>49857</v>
      </c>
      <c r="GG89" s="69">
        <f t="shared" si="2507"/>
        <v>49888</v>
      </c>
      <c r="GH89" s="69">
        <f t="shared" si="2507"/>
        <v>49919</v>
      </c>
      <c r="GI89" s="69">
        <f t="shared" si="2507"/>
        <v>49949</v>
      </c>
      <c r="GJ89" s="69">
        <f t="shared" si="2507"/>
        <v>49980</v>
      </c>
      <c r="GK89" s="69">
        <f t="shared" si="2507"/>
        <v>50010</v>
      </c>
      <c r="GL89" s="69">
        <f t="shared" si="2507"/>
        <v>50041</v>
      </c>
      <c r="GM89" s="69">
        <f t="shared" si="2507"/>
        <v>50072</v>
      </c>
      <c r="GN89" s="69">
        <f t="shared" si="2507"/>
        <v>50100</v>
      </c>
      <c r="GO89" s="69">
        <f t="shared" si="2507"/>
        <v>50131</v>
      </c>
      <c r="GP89" s="69">
        <f t="shared" si="2507"/>
        <v>50161</v>
      </c>
      <c r="GQ89" s="69">
        <f t="shared" ref="GQ89:JB89" si="2508">GQ79</f>
        <v>50192</v>
      </c>
      <c r="GR89" s="69">
        <f t="shared" si="2508"/>
        <v>50222</v>
      </c>
      <c r="GS89" s="69">
        <f t="shared" si="2508"/>
        <v>50253</v>
      </c>
      <c r="GT89" s="69">
        <f t="shared" si="2508"/>
        <v>50284</v>
      </c>
      <c r="GU89" s="69">
        <f t="shared" si="2508"/>
        <v>50314</v>
      </c>
      <c r="GV89" s="69">
        <f t="shared" si="2508"/>
        <v>50345</v>
      </c>
      <c r="GW89" s="69">
        <f t="shared" si="2508"/>
        <v>50375</v>
      </c>
      <c r="GX89" s="69">
        <f t="shared" si="2508"/>
        <v>50406</v>
      </c>
      <c r="GY89" s="69">
        <f t="shared" si="2508"/>
        <v>50437</v>
      </c>
      <c r="GZ89" s="69">
        <f t="shared" si="2508"/>
        <v>50465</v>
      </c>
      <c r="HA89" s="69">
        <f t="shared" si="2508"/>
        <v>50496</v>
      </c>
      <c r="HB89" s="69">
        <f t="shared" si="2508"/>
        <v>50526</v>
      </c>
      <c r="HC89" s="69">
        <f t="shared" si="2508"/>
        <v>50557</v>
      </c>
      <c r="HD89" s="69">
        <f t="shared" si="2508"/>
        <v>50587</v>
      </c>
      <c r="HE89" s="69">
        <f t="shared" si="2508"/>
        <v>50618</v>
      </c>
      <c r="HF89" s="69">
        <f t="shared" si="2508"/>
        <v>50649</v>
      </c>
      <c r="HG89" s="69">
        <f t="shared" si="2508"/>
        <v>50679</v>
      </c>
      <c r="HH89" s="69">
        <f t="shared" si="2508"/>
        <v>50710</v>
      </c>
      <c r="HI89" s="69">
        <f t="shared" si="2508"/>
        <v>50740</v>
      </c>
      <c r="HJ89" s="69">
        <f t="shared" si="2508"/>
        <v>50771</v>
      </c>
      <c r="HK89" s="69">
        <f t="shared" si="2508"/>
        <v>50802</v>
      </c>
      <c r="HL89" s="69">
        <f t="shared" si="2508"/>
        <v>50830</v>
      </c>
      <c r="HM89" s="69">
        <f t="shared" si="2508"/>
        <v>50861</v>
      </c>
      <c r="HN89" s="69">
        <f t="shared" si="2508"/>
        <v>50891</v>
      </c>
      <c r="HO89" s="69">
        <f t="shared" si="2508"/>
        <v>50922</v>
      </c>
      <c r="HP89" s="69">
        <f t="shared" si="2508"/>
        <v>50952</v>
      </c>
      <c r="HQ89" s="69">
        <f t="shared" si="2508"/>
        <v>50983</v>
      </c>
      <c r="HR89" s="69">
        <f t="shared" si="2508"/>
        <v>51014</v>
      </c>
      <c r="HS89" s="69">
        <f t="shared" si="2508"/>
        <v>51044</v>
      </c>
      <c r="HT89" s="69">
        <f t="shared" si="2508"/>
        <v>51075</v>
      </c>
      <c r="HU89" s="69">
        <f t="shared" si="2508"/>
        <v>51105</v>
      </c>
      <c r="HV89" s="69">
        <f t="shared" si="2508"/>
        <v>51136</v>
      </c>
      <c r="HW89" s="69">
        <f t="shared" si="2508"/>
        <v>51167</v>
      </c>
      <c r="HX89" s="69">
        <f t="shared" si="2508"/>
        <v>51196</v>
      </c>
      <c r="HY89" s="69">
        <f t="shared" si="2508"/>
        <v>51227</v>
      </c>
      <c r="HZ89" s="69">
        <f t="shared" si="2508"/>
        <v>51257</v>
      </c>
      <c r="IA89" s="69">
        <f t="shared" si="2508"/>
        <v>51288</v>
      </c>
      <c r="IB89" s="69">
        <f t="shared" si="2508"/>
        <v>51318</v>
      </c>
      <c r="IC89" s="69">
        <f t="shared" si="2508"/>
        <v>51349</v>
      </c>
      <c r="ID89" s="69">
        <f t="shared" si="2508"/>
        <v>51380</v>
      </c>
      <c r="IE89" s="69">
        <f t="shared" si="2508"/>
        <v>51410</v>
      </c>
      <c r="IF89" s="69">
        <f t="shared" si="2508"/>
        <v>51441</v>
      </c>
      <c r="IG89" s="69">
        <f t="shared" si="2508"/>
        <v>51471</v>
      </c>
      <c r="IH89" s="69">
        <f t="shared" si="2508"/>
        <v>51502</v>
      </c>
      <c r="II89" s="69">
        <f t="shared" si="2508"/>
        <v>51533</v>
      </c>
      <c r="IJ89" s="69">
        <f t="shared" si="2508"/>
        <v>51561</v>
      </c>
      <c r="IK89" s="69">
        <f t="shared" si="2508"/>
        <v>51592</v>
      </c>
      <c r="IL89" s="69">
        <f t="shared" si="2508"/>
        <v>51622</v>
      </c>
      <c r="IM89" s="69">
        <f t="shared" si="2508"/>
        <v>51653</v>
      </c>
      <c r="IN89" s="69">
        <f t="shared" si="2508"/>
        <v>51683</v>
      </c>
      <c r="IO89" s="69">
        <f t="shared" si="2508"/>
        <v>51714</v>
      </c>
      <c r="IP89" s="69">
        <f t="shared" si="2508"/>
        <v>51745</v>
      </c>
      <c r="IQ89" s="69">
        <f t="shared" si="2508"/>
        <v>51775</v>
      </c>
      <c r="IR89" s="69">
        <f t="shared" si="2508"/>
        <v>51806</v>
      </c>
      <c r="IS89" s="69">
        <f t="shared" si="2508"/>
        <v>51836</v>
      </c>
      <c r="IT89" s="69">
        <f t="shared" si="2508"/>
        <v>51867</v>
      </c>
      <c r="IU89" s="69">
        <f t="shared" si="2508"/>
        <v>51898</v>
      </c>
      <c r="IV89" s="69">
        <f t="shared" si="2508"/>
        <v>51926</v>
      </c>
      <c r="IW89" s="69">
        <f t="shared" si="2508"/>
        <v>51957</v>
      </c>
      <c r="IX89" s="69">
        <f t="shared" si="2508"/>
        <v>51987</v>
      </c>
      <c r="IY89" s="69">
        <f t="shared" si="2508"/>
        <v>52018</v>
      </c>
      <c r="IZ89" s="69">
        <f t="shared" si="2508"/>
        <v>52048</v>
      </c>
      <c r="JA89" s="69">
        <f t="shared" si="2508"/>
        <v>52079</v>
      </c>
      <c r="JB89" s="69">
        <f t="shared" si="2508"/>
        <v>52110</v>
      </c>
      <c r="JC89" s="69">
        <f t="shared" ref="JC89:KG89" si="2509">JC79</f>
        <v>52140</v>
      </c>
      <c r="JD89" s="69">
        <f t="shared" si="2509"/>
        <v>52171</v>
      </c>
      <c r="JE89" s="69">
        <f t="shared" si="2509"/>
        <v>52201</v>
      </c>
      <c r="JF89" s="69">
        <f t="shared" si="2509"/>
        <v>52232</v>
      </c>
      <c r="JG89" s="69">
        <f t="shared" si="2509"/>
        <v>52263</v>
      </c>
      <c r="JH89" s="69">
        <f t="shared" si="2509"/>
        <v>52291</v>
      </c>
      <c r="JI89" s="69">
        <f t="shared" si="2509"/>
        <v>52322</v>
      </c>
      <c r="JJ89" s="69">
        <f t="shared" si="2509"/>
        <v>52352</v>
      </c>
      <c r="JK89" s="69">
        <f t="shared" si="2509"/>
        <v>52383</v>
      </c>
      <c r="JL89" s="69">
        <f t="shared" si="2509"/>
        <v>52413</v>
      </c>
      <c r="JM89" s="69">
        <f t="shared" si="2509"/>
        <v>52444</v>
      </c>
      <c r="JN89" s="69">
        <f t="shared" si="2509"/>
        <v>52475</v>
      </c>
      <c r="JO89" s="69">
        <f t="shared" si="2509"/>
        <v>52505</v>
      </c>
      <c r="JP89" s="69">
        <f t="shared" si="2509"/>
        <v>52536</v>
      </c>
      <c r="JQ89" s="69">
        <f t="shared" si="2509"/>
        <v>52566</v>
      </c>
      <c r="JR89" s="69">
        <f t="shared" si="2509"/>
        <v>52597</v>
      </c>
      <c r="JS89" s="69">
        <f t="shared" si="2509"/>
        <v>52628</v>
      </c>
      <c r="JT89" s="69">
        <f t="shared" si="2509"/>
        <v>52657</v>
      </c>
      <c r="JU89" s="69">
        <f t="shared" si="2509"/>
        <v>52688</v>
      </c>
      <c r="JV89" s="69">
        <f t="shared" si="2509"/>
        <v>52718</v>
      </c>
      <c r="JW89" s="69">
        <f t="shared" si="2509"/>
        <v>52749</v>
      </c>
      <c r="JX89" s="69">
        <f t="shared" si="2509"/>
        <v>52779</v>
      </c>
      <c r="JY89" s="69">
        <f t="shared" si="2509"/>
        <v>52810</v>
      </c>
      <c r="JZ89" s="69">
        <f t="shared" si="2509"/>
        <v>52841</v>
      </c>
      <c r="KA89" s="69">
        <f t="shared" si="2509"/>
        <v>52871</v>
      </c>
      <c r="KB89" s="69">
        <f t="shared" si="2509"/>
        <v>52902</v>
      </c>
      <c r="KC89" s="69">
        <f t="shared" si="2509"/>
        <v>52932</v>
      </c>
      <c r="KD89" s="69">
        <f t="shared" si="2509"/>
        <v>52963</v>
      </c>
      <c r="KE89" s="69">
        <f t="shared" si="2509"/>
        <v>52994</v>
      </c>
      <c r="KF89" s="69">
        <f t="shared" si="2509"/>
        <v>53022</v>
      </c>
      <c r="KG89" s="70">
        <f t="shared" si="2509"/>
        <v>53053</v>
      </c>
    </row>
    <row r="90" spans="1:293" s="1" customFormat="1" outlineLevel="1">
      <c r="B90" s="489" t="s">
        <v>147</v>
      </c>
      <c r="C90" s="57" t="s">
        <v>712</v>
      </c>
      <c r="D90" s="44">
        <f t="shared" ref="D90:D96" si="2510">BO90</f>
        <v>0</v>
      </c>
      <c r="E90" s="33">
        <f>E9</f>
        <v>5981.9924047547202</v>
      </c>
      <c r="F90" s="34">
        <f>F9</f>
        <v>0</v>
      </c>
      <c r="G90" s="34">
        <f>G9</f>
        <v>0</v>
      </c>
      <c r="H90" s="34">
        <f>H9</f>
        <v>0</v>
      </c>
      <c r="I90" s="34">
        <f t="shared" ref="I90:BT90" si="2511">I9</f>
        <v>0</v>
      </c>
      <c r="J90" s="34">
        <f t="shared" si="2511"/>
        <v>0</v>
      </c>
      <c r="K90" s="34">
        <f t="shared" si="2511"/>
        <v>0</v>
      </c>
      <c r="L90" s="34">
        <f t="shared" si="2511"/>
        <v>0</v>
      </c>
      <c r="M90" s="34">
        <f t="shared" si="2511"/>
        <v>0</v>
      </c>
      <c r="N90" s="34">
        <f t="shared" si="2511"/>
        <v>0</v>
      </c>
      <c r="O90" s="34">
        <f t="shared" si="2511"/>
        <v>0</v>
      </c>
      <c r="P90" s="34">
        <f t="shared" si="2511"/>
        <v>0</v>
      </c>
      <c r="Q90" s="34">
        <f t="shared" si="2511"/>
        <v>8437.1950131178637</v>
      </c>
      <c r="R90" s="34">
        <f t="shared" si="2511"/>
        <v>0</v>
      </c>
      <c r="S90" s="34">
        <f t="shared" si="2511"/>
        <v>0</v>
      </c>
      <c r="T90" s="34">
        <f t="shared" si="2511"/>
        <v>0</v>
      </c>
      <c r="U90" s="34">
        <f t="shared" si="2511"/>
        <v>0</v>
      </c>
      <c r="V90" s="34">
        <f t="shared" si="2511"/>
        <v>0</v>
      </c>
      <c r="W90" s="34">
        <f t="shared" si="2511"/>
        <v>0</v>
      </c>
      <c r="X90" s="34">
        <f t="shared" si="2511"/>
        <v>0</v>
      </c>
      <c r="Y90" s="34">
        <f t="shared" si="2511"/>
        <v>0</v>
      </c>
      <c r="Z90" s="34">
        <f t="shared" si="2511"/>
        <v>0</v>
      </c>
      <c r="AA90" s="34">
        <f t="shared" si="2511"/>
        <v>0</v>
      </c>
      <c r="AB90" s="34">
        <f t="shared" si="2511"/>
        <v>0</v>
      </c>
      <c r="AC90" s="34">
        <f t="shared" si="2511"/>
        <v>14269.370537619274</v>
      </c>
      <c r="AD90" s="34">
        <f t="shared" si="2511"/>
        <v>0</v>
      </c>
      <c r="AE90" s="34">
        <f t="shared" si="2511"/>
        <v>0</v>
      </c>
      <c r="AF90" s="34">
        <f t="shared" si="2511"/>
        <v>0</v>
      </c>
      <c r="AG90" s="34">
        <f t="shared" si="2511"/>
        <v>0</v>
      </c>
      <c r="AH90" s="34">
        <f t="shared" si="2511"/>
        <v>0</v>
      </c>
      <c r="AI90" s="34">
        <f t="shared" si="2511"/>
        <v>0</v>
      </c>
      <c r="AJ90" s="34">
        <f t="shared" si="2511"/>
        <v>0</v>
      </c>
      <c r="AK90" s="34">
        <f t="shared" si="2511"/>
        <v>0</v>
      </c>
      <c r="AL90" s="34">
        <f t="shared" si="2511"/>
        <v>0</v>
      </c>
      <c r="AM90" s="34">
        <f t="shared" si="2511"/>
        <v>0</v>
      </c>
      <c r="AN90" s="34">
        <f t="shared" si="2511"/>
        <v>0</v>
      </c>
      <c r="AO90" s="34">
        <f t="shared" si="2511"/>
        <v>15551.01537222855</v>
      </c>
      <c r="AP90" s="34">
        <f t="shared" si="2511"/>
        <v>0</v>
      </c>
      <c r="AQ90" s="34">
        <f t="shared" si="2511"/>
        <v>0</v>
      </c>
      <c r="AR90" s="34">
        <f t="shared" si="2511"/>
        <v>0</v>
      </c>
      <c r="AS90" s="34">
        <f t="shared" si="2511"/>
        <v>0</v>
      </c>
      <c r="AT90" s="34">
        <f t="shared" si="2511"/>
        <v>0</v>
      </c>
      <c r="AU90" s="34">
        <f t="shared" si="2511"/>
        <v>0</v>
      </c>
      <c r="AV90" s="34">
        <f t="shared" si="2511"/>
        <v>0</v>
      </c>
      <c r="AW90" s="34">
        <f t="shared" si="2511"/>
        <v>0</v>
      </c>
      <c r="AX90" s="34">
        <f t="shared" si="2511"/>
        <v>0</v>
      </c>
      <c r="AY90" s="34">
        <f t="shared" si="2511"/>
        <v>0</v>
      </c>
      <c r="AZ90" s="34">
        <f t="shared" si="2511"/>
        <v>0</v>
      </c>
      <c r="BA90" s="34">
        <f t="shared" si="2511"/>
        <v>38759.061707104702</v>
      </c>
      <c r="BB90" s="34">
        <f t="shared" si="2511"/>
        <v>0</v>
      </c>
      <c r="BC90" s="34">
        <f t="shared" si="2511"/>
        <v>0</v>
      </c>
      <c r="BD90" s="34">
        <f t="shared" si="2511"/>
        <v>0</v>
      </c>
      <c r="BE90" s="34">
        <f t="shared" si="2511"/>
        <v>0</v>
      </c>
      <c r="BF90" s="34">
        <f t="shared" si="2511"/>
        <v>0</v>
      </c>
      <c r="BG90" s="34">
        <f t="shared" si="2511"/>
        <v>0</v>
      </c>
      <c r="BH90" s="34">
        <f t="shared" si="2511"/>
        <v>0</v>
      </c>
      <c r="BI90" s="34">
        <f t="shared" si="2511"/>
        <v>0</v>
      </c>
      <c r="BJ90" s="34">
        <f t="shared" si="2511"/>
        <v>0</v>
      </c>
      <c r="BK90" s="34">
        <f t="shared" si="2511"/>
        <v>0</v>
      </c>
      <c r="BL90" s="34">
        <f t="shared" si="2511"/>
        <v>0</v>
      </c>
      <c r="BM90" s="34">
        <f t="shared" si="2511"/>
        <v>46963.867912728798</v>
      </c>
      <c r="BN90" s="34">
        <f t="shared" si="2511"/>
        <v>0</v>
      </c>
      <c r="BO90" s="34">
        <f t="shared" si="2511"/>
        <v>0</v>
      </c>
      <c r="BP90" s="206">
        <f t="shared" si="2511"/>
        <v>0</v>
      </c>
      <c r="BQ90" s="34">
        <f t="shared" si="2511"/>
        <v>0</v>
      </c>
      <c r="BR90" s="34">
        <f t="shared" si="2511"/>
        <v>0</v>
      </c>
      <c r="BS90" s="34">
        <f t="shared" si="2511"/>
        <v>0</v>
      </c>
      <c r="BT90" s="34">
        <f t="shared" si="2511"/>
        <v>0</v>
      </c>
      <c r="BU90" s="206">
        <f t="shared" ref="BU90:EF90" si="2512">BU9</f>
        <v>0</v>
      </c>
      <c r="BV90" s="34">
        <f t="shared" si="2512"/>
        <v>0</v>
      </c>
      <c r="BW90" s="34">
        <f t="shared" si="2512"/>
        <v>0</v>
      </c>
      <c r="BX90" s="34">
        <f t="shared" si="2512"/>
        <v>0</v>
      </c>
      <c r="BY90" s="34">
        <f t="shared" si="2512"/>
        <v>33163.445122067104</v>
      </c>
      <c r="BZ90" s="34">
        <f t="shared" si="2512"/>
        <v>0</v>
      </c>
      <c r="CA90" s="34">
        <f t="shared" si="2512"/>
        <v>0</v>
      </c>
      <c r="CB90" s="34">
        <f t="shared" si="2512"/>
        <v>0</v>
      </c>
      <c r="CC90" s="34">
        <f t="shared" si="2512"/>
        <v>0</v>
      </c>
      <c r="CD90" s="34">
        <f t="shared" si="2512"/>
        <v>0</v>
      </c>
      <c r="CE90" s="34">
        <f t="shared" si="2512"/>
        <v>0</v>
      </c>
      <c r="CF90" s="34">
        <f t="shared" si="2512"/>
        <v>0</v>
      </c>
      <c r="CG90" s="34">
        <f t="shared" si="2512"/>
        <v>0</v>
      </c>
      <c r="CH90" s="34">
        <f t="shared" si="2512"/>
        <v>0</v>
      </c>
      <c r="CI90" s="34">
        <f t="shared" si="2512"/>
        <v>0</v>
      </c>
      <c r="CJ90" s="34">
        <f t="shared" si="2512"/>
        <v>0</v>
      </c>
      <c r="CK90" s="34">
        <f t="shared" si="2512"/>
        <v>14144.506028995551</v>
      </c>
      <c r="CL90" s="34">
        <f t="shared" si="2512"/>
        <v>0</v>
      </c>
      <c r="CM90" s="34">
        <f t="shared" si="2512"/>
        <v>0</v>
      </c>
      <c r="CN90" s="34">
        <f t="shared" si="2512"/>
        <v>0</v>
      </c>
      <c r="CO90" s="34">
        <f t="shared" si="2512"/>
        <v>0</v>
      </c>
      <c r="CP90" s="34">
        <f t="shared" si="2512"/>
        <v>0</v>
      </c>
      <c r="CQ90" s="34">
        <f t="shared" si="2512"/>
        <v>0</v>
      </c>
      <c r="CR90" s="34">
        <f t="shared" si="2512"/>
        <v>0</v>
      </c>
      <c r="CS90" s="34">
        <f t="shared" si="2512"/>
        <v>0</v>
      </c>
      <c r="CT90" s="34">
        <f t="shared" si="2512"/>
        <v>0</v>
      </c>
      <c r="CU90" s="34">
        <f t="shared" si="2512"/>
        <v>0</v>
      </c>
      <c r="CV90" s="34">
        <f t="shared" si="2512"/>
        <v>0</v>
      </c>
      <c r="CW90" s="34">
        <f t="shared" si="2512"/>
        <v>2</v>
      </c>
      <c r="CX90" s="34">
        <f t="shared" si="2512"/>
        <v>0</v>
      </c>
      <c r="CY90" s="34">
        <f t="shared" si="2512"/>
        <v>0</v>
      </c>
      <c r="CZ90" s="34">
        <f t="shared" si="2512"/>
        <v>0</v>
      </c>
      <c r="DA90" s="34">
        <f t="shared" si="2512"/>
        <v>0</v>
      </c>
      <c r="DB90" s="34">
        <f t="shared" si="2512"/>
        <v>0</v>
      </c>
      <c r="DC90" s="34">
        <f t="shared" si="2512"/>
        <v>0</v>
      </c>
      <c r="DD90" s="34">
        <f t="shared" si="2512"/>
        <v>0</v>
      </c>
      <c r="DE90" s="34">
        <f t="shared" si="2512"/>
        <v>0</v>
      </c>
      <c r="DF90" s="34">
        <f t="shared" si="2512"/>
        <v>0</v>
      </c>
      <c r="DG90" s="34">
        <f t="shared" si="2512"/>
        <v>0</v>
      </c>
      <c r="DH90" s="34">
        <f t="shared" si="2512"/>
        <v>0</v>
      </c>
      <c r="DI90" s="34">
        <f t="shared" si="2512"/>
        <v>2</v>
      </c>
      <c r="DJ90" s="34">
        <f t="shared" si="2512"/>
        <v>0</v>
      </c>
      <c r="DK90" s="34">
        <f t="shared" si="2512"/>
        <v>0</v>
      </c>
      <c r="DL90" s="34">
        <f t="shared" si="2512"/>
        <v>0</v>
      </c>
      <c r="DM90" s="34">
        <f t="shared" si="2512"/>
        <v>0</v>
      </c>
      <c r="DN90" s="34">
        <f t="shared" si="2512"/>
        <v>0</v>
      </c>
      <c r="DO90" s="34">
        <f t="shared" si="2512"/>
        <v>0</v>
      </c>
      <c r="DP90" s="34">
        <f t="shared" si="2512"/>
        <v>0</v>
      </c>
      <c r="DQ90" s="34">
        <f t="shared" si="2512"/>
        <v>0</v>
      </c>
      <c r="DR90" s="34">
        <f t="shared" si="2512"/>
        <v>0</v>
      </c>
      <c r="DS90" s="34">
        <f t="shared" si="2512"/>
        <v>0</v>
      </c>
      <c r="DT90" s="34">
        <f t="shared" si="2512"/>
        <v>0</v>
      </c>
      <c r="DU90" s="34">
        <f t="shared" si="2512"/>
        <v>2</v>
      </c>
      <c r="DV90" s="34">
        <f t="shared" si="2512"/>
        <v>0</v>
      </c>
      <c r="DW90" s="34">
        <f t="shared" si="2512"/>
        <v>0</v>
      </c>
      <c r="DX90" s="34">
        <f t="shared" si="2512"/>
        <v>0</v>
      </c>
      <c r="DY90" s="34">
        <f t="shared" si="2512"/>
        <v>0</v>
      </c>
      <c r="DZ90" s="34">
        <f t="shared" si="2512"/>
        <v>0</v>
      </c>
      <c r="EA90" s="34">
        <f t="shared" si="2512"/>
        <v>0</v>
      </c>
      <c r="EB90" s="34">
        <f t="shared" si="2512"/>
        <v>0</v>
      </c>
      <c r="EC90" s="34">
        <f t="shared" si="2512"/>
        <v>0</v>
      </c>
      <c r="ED90" s="34">
        <f t="shared" si="2512"/>
        <v>0</v>
      </c>
      <c r="EE90" s="34">
        <f t="shared" si="2512"/>
        <v>0</v>
      </c>
      <c r="EF90" s="34">
        <f t="shared" si="2512"/>
        <v>0</v>
      </c>
      <c r="EG90" s="34">
        <f t="shared" ref="EG90:GR90" si="2513">EG9</f>
        <v>2</v>
      </c>
      <c r="EH90" s="34">
        <f t="shared" si="2513"/>
        <v>0</v>
      </c>
      <c r="EI90" s="34">
        <f t="shared" si="2513"/>
        <v>0</v>
      </c>
      <c r="EJ90" s="34">
        <f t="shared" si="2513"/>
        <v>0</v>
      </c>
      <c r="EK90" s="34">
        <f t="shared" si="2513"/>
        <v>0</v>
      </c>
      <c r="EL90" s="34">
        <f t="shared" si="2513"/>
        <v>0</v>
      </c>
      <c r="EM90" s="34">
        <f t="shared" si="2513"/>
        <v>0</v>
      </c>
      <c r="EN90" s="34">
        <f t="shared" si="2513"/>
        <v>0</v>
      </c>
      <c r="EO90" s="34">
        <f t="shared" si="2513"/>
        <v>0</v>
      </c>
      <c r="EP90" s="34">
        <f t="shared" si="2513"/>
        <v>0</v>
      </c>
      <c r="EQ90" s="34">
        <f t="shared" si="2513"/>
        <v>0</v>
      </c>
      <c r="ER90" s="34">
        <f t="shared" si="2513"/>
        <v>0</v>
      </c>
      <c r="ES90" s="34">
        <f t="shared" si="2513"/>
        <v>163.65343502588601</v>
      </c>
      <c r="ET90" s="34">
        <f t="shared" si="2513"/>
        <v>0</v>
      </c>
      <c r="EU90" s="34">
        <f t="shared" si="2513"/>
        <v>0</v>
      </c>
      <c r="EV90" s="34">
        <f t="shared" si="2513"/>
        <v>0</v>
      </c>
      <c r="EW90" s="34">
        <f t="shared" si="2513"/>
        <v>0</v>
      </c>
      <c r="EX90" s="34">
        <f t="shared" si="2513"/>
        <v>0</v>
      </c>
      <c r="EY90" s="34">
        <f t="shared" si="2513"/>
        <v>0</v>
      </c>
      <c r="EZ90" s="34">
        <f t="shared" si="2513"/>
        <v>0</v>
      </c>
      <c r="FA90" s="34">
        <f t="shared" si="2513"/>
        <v>0</v>
      </c>
      <c r="FB90" s="34">
        <f t="shared" si="2513"/>
        <v>0</v>
      </c>
      <c r="FC90" s="34">
        <f t="shared" si="2513"/>
        <v>0</v>
      </c>
      <c r="FD90" s="34">
        <f t="shared" si="2513"/>
        <v>0.5</v>
      </c>
      <c r="FE90" s="34">
        <f t="shared" si="2513"/>
        <v>0</v>
      </c>
      <c r="FF90" s="34">
        <f t="shared" si="2513"/>
        <v>0</v>
      </c>
      <c r="FG90" s="34">
        <f t="shared" si="2513"/>
        <v>0</v>
      </c>
      <c r="FH90" s="34">
        <f t="shared" si="2513"/>
        <v>0</v>
      </c>
      <c r="FI90" s="34">
        <f t="shared" si="2513"/>
        <v>0</v>
      </c>
      <c r="FJ90" s="34">
        <f t="shared" si="2513"/>
        <v>0</v>
      </c>
      <c r="FK90" s="34">
        <f t="shared" si="2513"/>
        <v>0</v>
      </c>
      <c r="FL90" s="34">
        <f t="shared" si="2513"/>
        <v>0</v>
      </c>
      <c r="FM90" s="34">
        <f t="shared" si="2513"/>
        <v>0</v>
      </c>
      <c r="FN90" s="34">
        <f t="shared" si="2513"/>
        <v>0</v>
      </c>
      <c r="FO90" s="34">
        <f t="shared" si="2513"/>
        <v>0</v>
      </c>
      <c r="FP90" s="34">
        <f t="shared" si="2513"/>
        <v>0</v>
      </c>
      <c r="FQ90" s="34">
        <f t="shared" si="2513"/>
        <v>0</v>
      </c>
      <c r="FR90" s="34">
        <f t="shared" si="2513"/>
        <v>0</v>
      </c>
      <c r="FS90" s="34">
        <f t="shared" si="2513"/>
        <v>0</v>
      </c>
      <c r="FT90" s="34">
        <f t="shared" si="2513"/>
        <v>0</v>
      </c>
      <c r="FU90" s="34">
        <f t="shared" si="2513"/>
        <v>0</v>
      </c>
      <c r="FV90" s="34">
        <f t="shared" si="2513"/>
        <v>0</v>
      </c>
      <c r="FW90" s="34">
        <f t="shared" si="2513"/>
        <v>0</v>
      </c>
      <c r="FX90" s="34">
        <f t="shared" si="2513"/>
        <v>0</v>
      </c>
      <c r="FY90" s="34">
        <f t="shared" si="2513"/>
        <v>0</v>
      </c>
      <c r="FZ90" s="34">
        <f t="shared" si="2513"/>
        <v>0</v>
      </c>
      <c r="GA90" s="34">
        <f t="shared" si="2513"/>
        <v>0</v>
      </c>
      <c r="GB90" s="34">
        <f t="shared" si="2513"/>
        <v>0</v>
      </c>
      <c r="GC90" s="34">
        <f t="shared" si="2513"/>
        <v>0</v>
      </c>
      <c r="GD90" s="34">
        <f t="shared" si="2513"/>
        <v>0</v>
      </c>
      <c r="GE90" s="34">
        <f t="shared" si="2513"/>
        <v>0</v>
      </c>
      <c r="GF90" s="34">
        <f t="shared" si="2513"/>
        <v>0</v>
      </c>
      <c r="GG90" s="34">
        <f t="shared" si="2513"/>
        <v>0</v>
      </c>
      <c r="GH90" s="34">
        <f t="shared" si="2513"/>
        <v>0</v>
      </c>
      <c r="GI90" s="34">
        <f t="shared" si="2513"/>
        <v>0</v>
      </c>
      <c r="GJ90" s="34">
        <f t="shared" si="2513"/>
        <v>0</v>
      </c>
      <c r="GK90" s="34">
        <f t="shared" si="2513"/>
        <v>0</v>
      </c>
      <c r="GL90" s="34">
        <f t="shared" si="2513"/>
        <v>0</v>
      </c>
      <c r="GM90" s="34">
        <f t="shared" si="2513"/>
        <v>0</v>
      </c>
      <c r="GN90" s="34">
        <f t="shared" si="2513"/>
        <v>0</v>
      </c>
      <c r="GO90" s="34">
        <f t="shared" si="2513"/>
        <v>0</v>
      </c>
      <c r="GP90" s="34">
        <f t="shared" si="2513"/>
        <v>0</v>
      </c>
      <c r="GQ90" s="34">
        <f t="shared" si="2513"/>
        <v>0</v>
      </c>
      <c r="GR90" s="34">
        <f t="shared" si="2513"/>
        <v>0</v>
      </c>
      <c r="GS90" s="34">
        <f t="shared" ref="GS90:JD90" si="2514">GS9</f>
        <v>0</v>
      </c>
      <c r="GT90" s="34">
        <f t="shared" si="2514"/>
        <v>0</v>
      </c>
      <c r="GU90" s="34">
        <f t="shared" si="2514"/>
        <v>0</v>
      </c>
      <c r="GV90" s="34">
        <f t="shared" si="2514"/>
        <v>0</v>
      </c>
      <c r="GW90" s="34">
        <f t="shared" si="2514"/>
        <v>0</v>
      </c>
      <c r="GX90" s="34">
        <f t="shared" si="2514"/>
        <v>0</v>
      </c>
      <c r="GY90" s="34">
        <f t="shared" si="2514"/>
        <v>0</v>
      </c>
      <c r="GZ90" s="34">
        <f t="shared" si="2514"/>
        <v>0</v>
      </c>
      <c r="HA90" s="34">
        <f t="shared" si="2514"/>
        <v>0</v>
      </c>
      <c r="HB90" s="34">
        <f t="shared" si="2514"/>
        <v>0</v>
      </c>
      <c r="HC90" s="34">
        <f t="shared" si="2514"/>
        <v>0</v>
      </c>
      <c r="HD90" s="34">
        <f t="shared" si="2514"/>
        <v>0</v>
      </c>
      <c r="HE90" s="34">
        <f t="shared" si="2514"/>
        <v>0</v>
      </c>
      <c r="HF90" s="34">
        <f t="shared" si="2514"/>
        <v>0</v>
      </c>
      <c r="HG90" s="34">
        <f t="shared" si="2514"/>
        <v>0</v>
      </c>
      <c r="HH90" s="34">
        <f t="shared" si="2514"/>
        <v>0</v>
      </c>
      <c r="HI90" s="34">
        <f t="shared" si="2514"/>
        <v>0</v>
      </c>
      <c r="HJ90" s="34">
        <f t="shared" si="2514"/>
        <v>0</v>
      </c>
      <c r="HK90" s="34">
        <f t="shared" si="2514"/>
        <v>0</v>
      </c>
      <c r="HL90" s="34">
        <f t="shared" si="2514"/>
        <v>0</v>
      </c>
      <c r="HM90" s="34">
        <f t="shared" si="2514"/>
        <v>0</v>
      </c>
      <c r="HN90" s="34">
        <f t="shared" si="2514"/>
        <v>0</v>
      </c>
      <c r="HO90" s="34">
        <f t="shared" si="2514"/>
        <v>0</v>
      </c>
      <c r="HP90" s="34">
        <f t="shared" si="2514"/>
        <v>0</v>
      </c>
      <c r="HQ90" s="34">
        <f t="shared" si="2514"/>
        <v>0</v>
      </c>
      <c r="HR90" s="34">
        <f t="shared" si="2514"/>
        <v>0</v>
      </c>
      <c r="HS90" s="34">
        <f t="shared" si="2514"/>
        <v>0</v>
      </c>
      <c r="HT90" s="34">
        <f t="shared" si="2514"/>
        <v>0</v>
      </c>
      <c r="HU90" s="34">
        <f t="shared" si="2514"/>
        <v>0</v>
      </c>
      <c r="HV90" s="34">
        <f t="shared" si="2514"/>
        <v>0</v>
      </c>
      <c r="HW90" s="34">
        <f t="shared" si="2514"/>
        <v>0</v>
      </c>
      <c r="HX90" s="34">
        <f t="shared" si="2514"/>
        <v>0</v>
      </c>
      <c r="HY90" s="34">
        <f t="shared" si="2514"/>
        <v>0</v>
      </c>
      <c r="HZ90" s="34">
        <f t="shared" si="2514"/>
        <v>0</v>
      </c>
      <c r="IA90" s="34">
        <f t="shared" si="2514"/>
        <v>0</v>
      </c>
      <c r="IB90" s="34">
        <f t="shared" si="2514"/>
        <v>0</v>
      </c>
      <c r="IC90" s="34">
        <f t="shared" si="2514"/>
        <v>0</v>
      </c>
      <c r="ID90" s="34">
        <f t="shared" si="2514"/>
        <v>0</v>
      </c>
      <c r="IE90" s="34">
        <f t="shared" si="2514"/>
        <v>0</v>
      </c>
      <c r="IF90" s="34">
        <f t="shared" si="2514"/>
        <v>0</v>
      </c>
      <c r="IG90" s="34">
        <f t="shared" si="2514"/>
        <v>0</v>
      </c>
      <c r="IH90" s="34">
        <f t="shared" si="2514"/>
        <v>0</v>
      </c>
      <c r="II90" s="34">
        <f t="shared" si="2514"/>
        <v>0</v>
      </c>
      <c r="IJ90" s="34">
        <f t="shared" si="2514"/>
        <v>0</v>
      </c>
      <c r="IK90" s="34">
        <f t="shared" si="2514"/>
        <v>0</v>
      </c>
      <c r="IL90" s="34">
        <f t="shared" si="2514"/>
        <v>0</v>
      </c>
      <c r="IM90" s="34">
        <f t="shared" si="2514"/>
        <v>0</v>
      </c>
      <c r="IN90" s="34">
        <f t="shared" si="2514"/>
        <v>0</v>
      </c>
      <c r="IO90" s="34">
        <f t="shared" si="2514"/>
        <v>0</v>
      </c>
      <c r="IP90" s="34">
        <f t="shared" si="2514"/>
        <v>0</v>
      </c>
      <c r="IQ90" s="34">
        <f t="shared" si="2514"/>
        <v>0</v>
      </c>
      <c r="IR90" s="34">
        <f t="shared" si="2514"/>
        <v>0</v>
      </c>
      <c r="IS90" s="34">
        <f t="shared" si="2514"/>
        <v>0</v>
      </c>
      <c r="IT90" s="34">
        <f t="shared" si="2514"/>
        <v>0</v>
      </c>
      <c r="IU90" s="34">
        <f t="shared" si="2514"/>
        <v>0</v>
      </c>
      <c r="IV90" s="34">
        <f t="shared" si="2514"/>
        <v>0</v>
      </c>
      <c r="IW90" s="34">
        <f t="shared" si="2514"/>
        <v>0</v>
      </c>
      <c r="IX90" s="34">
        <f t="shared" si="2514"/>
        <v>0</v>
      </c>
      <c r="IY90" s="34">
        <f t="shared" si="2514"/>
        <v>0</v>
      </c>
      <c r="IZ90" s="34">
        <f t="shared" si="2514"/>
        <v>0</v>
      </c>
      <c r="JA90" s="34">
        <f t="shared" si="2514"/>
        <v>0</v>
      </c>
      <c r="JB90" s="34">
        <f t="shared" si="2514"/>
        <v>0</v>
      </c>
      <c r="JC90" s="34">
        <f t="shared" si="2514"/>
        <v>0</v>
      </c>
      <c r="JD90" s="34">
        <f t="shared" si="2514"/>
        <v>0</v>
      </c>
      <c r="JE90" s="34">
        <f t="shared" ref="JE90:KG90" si="2515">JE9</f>
        <v>0</v>
      </c>
      <c r="JF90" s="34">
        <f t="shared" si="2515"/>
        <v>0</v>
      </c>
      <c r="JG90" s="34">
        <f t="shared" si="2515"/>
        <v>0</v>
      </c>
      <c r="JH90" s="34">
        <f t="shared" si="2515"/>
        <v>0</v>
      </c>
      <c r="JI90" s="34">
        <f t="shared" si="2515"/>
        <v>0</v>
      </c>
      <c r="JJ90" s="34">
        <f t="shared" si="2515"/>
        <v>0</v>
      </c>
      <c r="JK90" s="34">
        <f t="shared" si="2515"/>
        <v>0</v>
      </c>
      <c r="JL90" s="34">
        <f t="shared" si="2515"/>
        <v>0</v>
      </c>
      <c r="JM90" s="34">
        <f t="shared" si="2515"/>
        <v>0</v>
      </c>
      <c r="JN90" s="34">
        <f t="shared" si="2515"/>
        <v>0</v>
      </c>
      <c r="JO90" s="34">
        <f t="shared" si="2515"/>
        <v>0</v>
      </c>
      <c r="JP90" s="34">
        <f t="shared" si="2515"/>
        <v>0</v>
      </c>
      <c r="JQ90" s="34">
        <f t="shared" si="2515"/>
        <v>0</v>
      </c>
      <c r="JR90" s="34">
        <f t="shared" si="2515"/>
        <v>0</v>
      </c>
      <c r="JS90" s="34">
        <f t="shared" si="2515"/>
        <v>0</v>
      </c>
      <c r="JT90" s="34">
        <f t="shared" si="2515"/>
        <v>0</v>
      </c>
      <c r="JU90" s="34">
        <f t="shared" si="2515"/>
        <v>0</v>
      </c>
      <c r="JV90" s="34">
        <f t="shared" si="2515"/>
        <v>0</v>
      </c>
      <c r="JW90" s="34">
        <f t="shared" si="2515"/>
        <v>0</v>
      </c>
      <c r="JX90" s="34">
        <f t="shared" si="2515"/>
        <v>0</v>
      </c>
      <c r="JY90" s="34">
        <f t="shared" si="2515"/>
        <v>0</v>
      </c>
      <c r="JZ90" s="34">
        <f t="shared" si="2515"/>
        <v>0</v>
      </c>
      <c r="KA90" s="34">
        <f t="shared" si="2515"/>
        <v>0</v>
      </c>
      <c r="KB90" s="34">
        <f t="shared" si="2515"/>
        <v>0</v>
      </c>
      <c r="KC90" s="34">
        <f t="shared" si="2515"/>
        <v>0</v>
      </c>
      <c r="KD90" s="34">
        <f t="shared" si="2515"/>
        <v>0</v>
      </c>
      <c r="KE90" s="34">
        <f t="shared" si="2515"/>
        <v>0</v>
      </c>
      <c r="KF90" s="34">
        <f t="shared" si="2515"/>
        <v>0</v>
      </c>
      <c r="KG90" s="34">
        <f t="shared" si="2515"/>
        <v>0</v>
      </c>
    </row>
    <row r="91" spans="1:293" s="1" customFormat="1" ht="16" outlineLevel="1" thickBot="1">
      <c r="B91" s="490"/>
      <c r="C91" s="58" t="s">
        <v>713</v>
      </c>
      <c r="D91" s="45">
        <f t="shared" si="2510"/>
        <v>129962.5029475539</v>
      </c>
      <c r="E91" s="36">
        <f>E90</f>
        <v>5981.9924047547202</v>
      </c>
      <c r="F91" s="37">
        <f>E91+F90</f>
        <v>5981.9924047547202</v>
      </c>
      <c r="G91" s="37">
        <f>F91+G90</f>
        <v>5981.9924047547202</v>
      </c>
      <c r="H91" s="37">
        <f t="shared" ref="H91:J91" si="2516">G91+H90</f>
        <v>5981.9924047547202</v>
      </c>
      <c r="I91" s="37">
        <f t="shared" si="2516"/>
        <v>5981.9924047547202</v>
      </c>
      <c r="J91" s="37">
        <f t="shared" si="2516"/>
        <v>5981.9924047547202</v>
      </c>
      <c r="K91" s="37">
        <f t="shared" ref="K91:M91" si="2517">J91+K90</f>
        <v>5981.9924047547202</v>
      </c>
      <c r="L91" s="37">
        <f t="shared" si="2517"/>
        <v>5981.9924047547202</v>
      </c>
      <c r="M91" s="37">
        <f t="shared" si="2517"/>
        <v>5981.9924047547202</v>
      </c>
      <c r="N91" s="37">
        <f t="shared" ref="N91:P91" si="2518">M91+N90</f>
        <v>5981.9924047547202</v>
      </c>
      <c r="O91" s="37">
        <f t="shared" si="2518"/>
        <v>5981.9924047547202</v>
      </c>
      <c r="P91" s="37">
        <f t="shared" si="2518"/>
        <v>5981.9924047547202</v>
      </c>
      <c r="Q91" s="37">
        <f t="shared" ref="Q91:S91" si="2519">P91+Q90</f>
        <v>14419.187417872585</v>
      </c>
      <c r="R91" s="37">
        <f t="shared" si="2519"/>
        <v>14419.187417872585</v>
      </c>
      <c r="S91" s="37">
        <f t="shared" si="2519"/>
        <v>14419.187417872585</v>
      </c>
      <c r="T91" s="37">
        <f t="shared" ref="T91:V91" si="2520">S91+T90</f>
        <v>14419.187417872585</v>
      </c>
      <c r="U91" s="37">
        <f t="shared" si="2520"/>
        <v>14419.187417872585</v>
      </c>
      <c r="V91" s="37">
        <f t="shared" si="2520"/>
        <v>14419.187417872585</v>
      </c>
      <c r="W91" s="37">
        <f t="shared" ref="W91:Y91" si="2521">V91+W90</f>
        <v>14419.187417872585</v>
      </c>
      <c r="X91" s="37">
        <f t="shared" si="2521"/>
        <v>14419.187417872585</v>
      </c>
      <c r="Y91" s="37">
        <f t="shared" si="2521"/>
        <v>14419.187417872585</v>
      </c>
      <c r="Z91" s="37">
        <f t="shared" ref="Z91:AB91" si="2522">Y91+Z90</f>
        <v>14419.187417872585</v>
      </c>
      <c r="AA91" s="37">
        <f t="shared" si="2522"/>
        <v>14419.187417872585</v>
      </c>
      <c r="AB91" s="37">
        <f t="shared" si="2522"/>
        <v>14419.187417872585</v>
      </c>
      <c r="AC91" s="37">
        <f t="shared" ref="AC91:AE91" si="2523">AB91+AC90</f>
        <v>28688.557955491859</v>
      </c>
      <c r="AD91" s="37">
        <f t="shared" si="2523"/>
        <v>28688.557955491859</v>
      </c>
      <c r="AE91" s="37">
        <f t="shared" si="2523"/>
        <v>28688.557955491859</v>
      </c>
      <c r="AF91" s="37">
        <f t="shared" ref="AF91:AH91" si="2524">AE91+AF90</f>
        <v>28688.557955491859</v>
      </c>
      <c r="AG91" s="37">
        <f t="shared" si="2524"/>
        <v>28688.557955491859</v>
      </c>
      <c r="AH91" s="37">
        <f t="shared" si="2524"/>
        <v>28688.557955491859</v>
      </c>
      <c r="AI91" s="37">
        <f t="shared" ref="AI91:AK91" si="2525">AH91+AI90</f>
        <v>28688.557955491859</v>
      </c>
      <c r="AJ91" s="37">
        <f t="shared" si="2525"/>
        <v>28688.557955491859</v>
      </c>
      <c r="AK91" s="37">
        <f t="shared" si="2525"/>
        <v>28688.557955491859</v>
      </c>
      <c r="AL91" s="37">
        <f t="shared" ref="AL91:AN91" si="2526">AK91+AL90</f>
        <v>28688.557955491859</v>
      </c>
      <c r="AM91" s="37">
        <f t="shared" si="2526"/>
        <v>28688.557955491859</v>
      </c>
      <c r="AN91" s="37">
        <f t="shared" si="2526"/>
        <v>28688.557955491859</v>
      </c>
      <c r="AO91" s="37">
        <f t="shared" ref="AO91:AQ91" si="2527">AN91+AO90</f>
        <v>44239.573327720413</v>
      </c>
      <c r="AP91" s="37">
        <f t="shared" si="2527"/>
        <v>44239.573327720413</v>
      </c>
      <c r="AQ91" s="37">
        <f t="shared" si="2527"/>
        <v>44239.573327720413</v>
      </c>
      <c r="AR91" s="37">
        <f t="shared" ref="AR91:AT91" si="2528">AQ91+AR90</f>
        <v>44239.573327720413</v>
      </c>
      <c r="AS91" s="37">
        <f t="shared" si="2528"/>
        <v>44239.573327720413</v>
      </c>
      <c r="AT91" s="37">
        <f t="shared" si="2528"/>
        <v>44239.573327720413</v>
      </c>
      <c r="AU91" s="37">
        <f t="shared" ref="AU91:AW91" si="2529">AT91+AU90</f>
        <v>44239.573327720413</v>
      </c>
      <c r="AV91" s="37">
        <f t="shared" si="2529"/>
        <v>44239.573327720413</v>
      </c>
      <c r="AW91" s="37">
        <f t="shared" si="2529"/>
        <v>44239.573327720413</v>
      </c>
      <c r="AX91" s="37">
        <f t="shared" ref="AX91:AZ91" si="2530">AW91+AX90</f>
        <v>44239.573327720413</v>
      </c>
      <c r="AY91" s="37">
        <f t="shared" si="2530"/>
        <v>44239.573327720413</v>
      </c>
      <c r="AZ91" s="37">
        <f t="shared" si="2530"/>
        <v>44239.573327720413</v>
      </c>
      <c r="BA91" s="37">
        <f t="shared" ref="BA91:BC91" si="2531">AZ91+BA90</f>
        <v>82998.635034825114</v>
      </c>
      <c r="BB91" s="37">
        <f t="shared" si="2531"/>
        <v>82998.635034825114</v>
      </c>
      <c r="BC91" s="37">
        <f t="shared" si="2531"/>
        <v>82998.635034825114</v>
      </c>
      <c r="BD91" s="37">
        <f t="shared" ref="BD91:BF91" si="2532">BC91+BD90</f>
        <v>82998.635034825114</v>
      </c>
      <c r="BE91" s="37">
        <f t="shared" si="2532"/>
        <v>82998.635034825114</v>
      </c>
      <c r="BF91" s="37">
        <f t="shared" si="2532"/>
        <v>82998.635034825114</v>
      </c>
      <c r="BG91" s="37">
        <f t="shared" ref="BG91:BI91" si="2533">BF91+BG90</f>
        <v>82998.635034825114</v>
      </c>
      <c r="BH91" s="37">
        <f t="shared" si="2533"/>
        <v>82998.635034825114</v>
      </c>
      <c r="BI91" s="37">
        <f t="shared" si="2533"/>
        <v>82998.635034825114</v>
      </c>
      <c r="BJ91" s="37">
        <f t="shared" ref="BJ91:BL91" si="2534">BI91+BJ90</f>
        <v>82998.635034825114</v>
      </c>
      <c r="BK91" s="37">
        <f t="shared" si="2534"/>
        <v>82998.635034825114</v>
      </c>
      <c r="BL91" s="37">
        <f t="shared" si="2534"/>
        <v>82998.635034825114</v>
      </c>
      <c r="BM91" s="37">
        <f t="shared" ref="BM91:BO91" si="2535">BL91+BM90</f>
        <v>129962.5029475539</v>
      </c>
      <c r="BN91" s="37">
        <f t="shared" si="2535"/>
        <v>129962.5029475539</v>
      </c>
      <c r="BO91" s="37">
        <f t="shared" si="2535"/>
        <v>129962.5029475539</v>
      </c>
      <c r="BP91" s="207">
        <f t="shared" ref="BP91:BR91" si="2536">BO91+BP90</f>
        <v>129962.5029475539</v>
      </c>
      <c r="BQ91" s="37">
        <f t="shared" si="2536"/>
        <v>129962.5029475539</v>
      </c>
      <c r="BR91" s="37">
        <f t="shared" si="2536"/>
        <v>129962.5029475539</v>
      </c>
      <c r="BS91" s="37">
        <f t="shared" ref="BS91:BU91" si="2537">BR91+BS90</f>
        <v>129962.5029475539</v>
      </c>
      <c r="BT91" s="37">
        <f t="shared" si="2537"/>
        <v>129962.5029475539</v>
      </c>
      <c r="BU91" s="207">
        <f t="shared" si="2537"/>
        <v>129962.5029475539</v>
      </c>
      <c r="BV91" s="37">
        <f t="shared" ref="BV91:BX91" si="2538">BU91+BV90</f>
        <v>129962.5029475539</v>
      </c>
      <c r="BW91" s="37">
        <f t="shared" si="2538"/>
        <v>129962.5029475539</v>
      </c>
      <c r="BX91" s="37">
        <f t="shared" si="2538"/>
        <v>129962.5029475539</v>
      </c>
      <c r="BY91" s="37">
        <f t="shared" ref="BY91:CA91" si="2539">BX91+BY90</f>
        <v>163125.94806962099</v>
      </c>
      <c r="BZ91" s="37">
        <f t="shared" si="2539"/>
        <v>163125.94806962099</v>
      </c>
      <c r="CA91" s="37">
        <f t="shared" si="2539"/>
        <v>163125.94806962099</v>
      </c>
      <c r="CB91" s="37">
        <f t="shared" ref="CB91:CD91" si="2540">CA91+CB90</f>
        <v>163125.94806962099</v>
      </c>
      <c r="CC91" s="37">
        <f t="shared" si="2540"/>
        <v>163125.94806962099</v>
      </c>
      <c r="CD91" s="37">
        <f t="shared" si="2540"/>
        <v>163125.94806962099</v>
      </c>
      <c r="CE91" s="37">
        <f t="shared" ref="CE91:CG91" si="2541">CD91+CE90</f>
        <v>163125.94806962099</v>
      </c>
      <c r="CF91" s="37">
        <f t="shared" si="2541"/>
        <v>163125.94806962099</v>
      </c>
      <c r="CG91" s="37">
        <f t="shared" si="2541"/>
        <v>163125.94806962099</v>
      </c>
      <c r="CH91" s="37">
        <f t="shared" ref="CH91:CJ91" si="2542">CG91+CH90</f>
        <v>163125.94806962099</v>
      </c>
      <c r="CI91" s="37">
        <f t="shared" si="2542"/>
        <v>163125.94806962099</v>
      </c>
      <c r="CJ91" s="37">
        <f t="shared" si="2542"/>
        <v>163125.94806962099</v>
      </c>
      <c r="CK91" s="37">
        <f t="shared" ref="CK91:CM91" si="2543">CJ91+CK90</f>
        <v>177270.45409861655</v>
      </c>
      <c r="CL91" s="37">
        <f t="shared" si="2543"/>
        <v>177270.45409861655</v>
      </c>
      <c r="CM91" s="37">
        <f t="shared" si="2543"/>
        <v>177270.45409861655</v>
      </c>
      <c r="CN91" s="37">
        <f t="shared" ref="CN91:CP91" si="2544">CM91+CN90</f>
        <v>177270.45409861655</v>
      </c>
      <c r="CO91" s="37">
        <f t="shared" si="2544"/>
        <v>177270.45409861655</v>
      </c>
      <c r="CP91" s="37">
        <f t="shared" si="2544"/>
        <v>177270.45409861655</v>
      </c>
      <c r="CQ91" s="37">
        <f t="shared" ref="CQ91:CS91" si="2545">CP91+CQ90</f>
        <v>177270.45409861655</v>
      </c>
      <c r="CR91" s="37">
        <f t="shared" si="2545"/>
        <v>177270.45409861655</v>
      </c>
      <c r="CS91" s="37">
        <f t="shared" si="2545"/>
        <v>177270.45409861655</v>
      </c>
      <c r="CT91" s="37">
        <f t="shared" ref="CT91:CV91" si="2546">CS91+CT90</f>
        <v>177270.45409861655</v>
      </c>
      <c r="CU91" s="37">
        <f t="shared" si="2546"/>
        <v>177270.45409861655</v>
      </c>
      <c r="CV91" s="37">
        <f t="shared" si="2546"/>
        <v>177270.45409861655</v>
      </c>
      <c r="CW91" s="37">
        <f t="shared" ref="CW91:CY91" si="2547">CV91+CW90</f>
        <v>177272.45409861655</v>
      </c>
      <c r="CX91" s="37">
        <f t="shared" si="2547"/>
        <v>177272.45409861655</v>
      </c>
      <c r="CY91" s="37">
        <f t="shared" si="2547"/>
        <v>177272.45409861655</v>
      </c>
      <c r="CZ91" s="37">
        <f t="shared" ref="CZ91:DB91" si="2548">CY91+CZ90</f>
        <v>177272.45409861655</v>
      </c>
      <c r="DA91" s="37">
        <f t="shared" si="2548"/>
        <v>177272.45409861655</v>
      </c>
      <c r="DB91" s="37">
        <f t="shared" si="2548"/>
        <v>177272.45409861655</v>
      </c>
      <c r="DC91" s="37">
        <f t="shared" ref="DC91:DE91" si="2549">DB91+DC90</f>
        <v>177272.45409861655</v>
      </c>
      <c r="DD91" s="37">
        <f t="shared" si="2549"/>
        <v>177272.45409861655</v>
      </c>
      <c r="DE91" s="37">
        <f t="shared" si="2549"/>
        <v>177272.45409861655</v>
      </c>
      <c r="DF91" s="37">
        <f t="shared" ref="DF91:DH91" si="2550">DE91+DF90</f>
        <v>177272.45409861655</v>
      </c>
      <c r="DG91" s="37">
        <f t="shared" si="2550"/>
        <v>177272.45409861655</v>
      </c>
      <c r="DH91" s="37">
        <f t="shared" si="2550"/>
        <v>177272.45409861655</v>
      </c>
      <c r="DI91" s="37">
        <f t="shared" ref="DI91:DK91" si="2551">DH91+DI90</f>
        <v>177274.45409861655</v>
      </c>
      <c r="DJ91" s="37">
        <f t="shared" si="2551"/>
        <v>177274.45409861655</v>
      </c>
      <c r="DK91" s="37">
        <f t="shared" si="2551"/>
        <v>177274.45409861655</v>
      </c>
      <c r="DL91" s="37">
        <f t="shared" ref="DL91:DN91" si="2552">DK91+DL90</f>
        <v>177274.45409861655</v>
      </c>
      <c r="DM91" s="37">
        <f t="shared" si="2552"/>
        <v>177274.45409861655</v>
      </c>
      <c r="DN91" s="37">
        <f t="shared" si="2552"/>
        <v>177274.45409861655</v>
      </c>
      <c r="DO91" s="37">
        <f t="shared" ref="DO91:DQ91" si="2553">DN91+DO90</f>
        <v>177274.45409861655</v>
      </c>
      <c r="DP91" s="37">
        <f t="shared" si="2553"/>
        <v>177274.45409861655</v>
      </c>
      <c r="DQ91" s="37">
        <f t="shared" si="2553"/>
        <v>177274.45409861655</v>
      </c>
      <c r="DR91" s="37">
        <f t="shared" ref="DR91:DT91" si="2554">DQ91+DR90</f>
        <v>177274.45409861655</v>
      </c>
      <c r="DS91" s="37">
        <f t="shared" si="2554"/>
        <v>177274.45409861655</v>
      </c>
      <c r="DT91" s="37">
        <f t="shared" si="2554"/>
        <v>177274.45409861655</v>
      </c>
      <c r="DU91" s="37">
        <f t="shared" ref="DU91:DW91" si="2555">DT91+DU90</f>
        <v>177276.45409861655</v>
      </c>
      <c r="DV91" s="37">
        <f t="shared" si="2555"/>
        <v>177276.45409861655</v>
      </c>
      <c r="DW91" s="37">
        <f t="shared" si="2555"/>
        <v>177276.45409861655</v>
      </c>
      <c r="DX91" s="37">
        <f t="shared" ref="DX91:DZ91" si="2556">DW91+DX90</f>
        <v>177276.45409861655</v>
      </c>
      <c r="DY91" s="37">
        <f t="shared" si="2556"/>
        <v>177276.45409861655</v>
      </c>
      <c r="DZ91" s="37">
        <f t="shared" si="2556"/>
        <v>177276.45409861655</v>
      </c>
      <c r="EA91" s="37">
        <f t="shared" ref="EA91:EC91" si="2557">DZ91+EA90</f>
        <v>177276.45409861655</v>
      </c>
      <c r="EB91" s="37">
        <f t="shared" si="2557"/>
        <v>177276.45409861655</v>
      </c>
      <c r="EC91" s="37">
        <f t="shared" si="2557"/>
        <v>177276.45409861655</v>
      </c>
      <c r="ED91" s="37">
        <f t="shared" ref="ED91:EF91" si="2558">EC91+ED90</f>
        <v>177276.45409861655</v>
      </c>
      <c r="EE91" s="37">
        <f t="shared" si="2558"/>
        <v>177276.45409861655</v>
      </c>
      <c r="EF91" s="37">
        <f t="shared" si="2558"/>
        <v>177276.45409861655</v>
      </c>
      <c r="EG91" s="37">
        <f t="shared" ref="EG91:EI91" si="2559">EF91+EG90</f>
        <v>177278.45409861655</v>
      </c>
      <c r="EH91" s="37">
        <f t="shared" si="2559"/>
        <v>177278.45409861655</v>
      </c>
      <c r="EI91" s="37">
        <f t="shared" si="2559"/>
        <v>177278.45409861655</v>
      </c>
      <c r="EJ91" s="37">
        <f t="shared" ref="EJ91:EL91" si="2560">EI91+EJ90</f>
        <v>177278.45409861655</v>
      </c>
      <c r="EK91" s="37">
        <f t="shared" si="2560"/>
        <v>177278.45409861655</v>
      </c>
      <c r="EL91" s="37">
        <f t="shared" si="2560"/>
        <v>177278.45409861655</v>
      </c>
      <c r="EM91" s="37">
        <f t="shared" ref="EM91:EO91" si="2561">EL91+EM90</f>
        <v>177278.45409861655</v>
      </c>
      <c r="EN91" s="37">
        <f t="shared" si="2561"/>
        <v>177278.45409861655</v>
      </c>
      <c r="EO91" s="37">
        <f t="shared" si="2561"/>
        <v>177278.45409861655</v>
      </c>
      <c r="EP91" s="37">
        <f t="shared" ref="EP91:ER91" si="2562">EO91+EP90</f>
        <v>177278.45409861655</v>
      </c>
      <c r="EQ91" s="37">
        <f t="shared" si="2562"/>
        <v>177278.45409861655</v>
      </c>
      <c r="ER91" s="37">
        <f t="shared" si="2562"/>
        <v>177278.45409861655</v>
      </c>
      <c r="ES91" s="37">
        <f t="shared" ref="ES91:EU91" si="2563">ER91+ES90</f>
        <v>177442.10753364244</v>
      </c>
      <c r="ET91" s="37">
        <f t="shared" si="2563"/>
        <v>177442.10753364244</v>
      </c>
      <c r="EU91" s="37">
        <f t="shared" si="2563"/>
        <v>177442.10753364244</v>
      </c>
      <c r="EV91" s="37">
        <f t="shared" ref="EV91:EX91" si="2564">EU91+EV90</f>
        <v>177442.10753364244</v>
      </c>
      <c r="EW91" s="37">
        <f t="shared" si="2564"/>
        <v>177442.10753364244</v>
      </c>
      <c r="EX91" s="37">
        <f t="shared" si="2564"/>
        <v>177442.10753364244</v>
      </c>
      <c r="EY91" s="37">
        <f t="shared" ref="EY91:FA91" si="2565">EX91+EY90</f>
        <v>177442.10753364244</v>
      </c>
      <c r="EZ91" s="37">
        <f t="shared" si="2565"/>
        <v>177442.10753364244</v>
      </c>
      <c r="FA91" s="37">
        <f t="shared" si="2565"/>
        <v>177442.10753364244</v>
      </c>
      <c r="FB91" s="37">
        <f t="shared" ref="FB91:FD91" si="2566">FA91+FB90</f>
        <v>177442.10753364244</v>
      </c>
      <c r="FC91" s="37">
        <f t="shared" si="2566"/>
        <v>177442.10753364244</v>
      </c>
      <c r="FD91" s="37">
        <f t="shared" si="2566"/>
        <v>177442.60753364244</v>
      </c>
      <c r="FE91" s="37">
        <f t="shared" ref="FE91:FG91" si="2567">FD91+FE90</f>
        <v>177442.60753364244</v>
      </c>
      <c r="FF91" s="37">
        <f t="shared" si="2567"/>
        <v>177442.60753364244</v>
      </c>
      <c r="FG91" s="37">
        <f t="shared" si="2567"/>
        <v>177442.60753364244</v>
      </c>
      <c r="FH91" s="37">
        <f t="shared" ref="FH91:FJ91" si="2568">FG91+FH90</f>
        <v>177442.60753364244</v>
      </c>
      <c r="FI91" s="37">
        <f t="shared" si="2568"/>
        <v>177442.60753364244</v>
      </c>
      <c r="FJ91" s="37">
        <f t="shared" si="2568"/>
        <v>177442.60753364244</v>
      </c>
      <c r="FK91" s="37">
        <f t="shared" ref="FK91:FM91" si="2569">FJ91+FK90</f>
        <v>177442.60753364244</v>
      </c>
      <c r="FL91" s="37">
        <f t="shared" si="2569"/>
        <v>177442.60753364244</v>
      </c>
      <c r="FM91" s="37">
        <f t="shared" si="2569"/>
        <v>177442.60753364244</v>
      </c>
      <c r="FN91" s="37">
        <f t="shared" ref="FN91:FP91" si="2570">FM91+FN90</f>
        <v>177442.60753364244</v>
      </c>
      <c r="FO91" s="37">
        <f t="shared" si="2570"/>
        <v>177442.60753364244</v>
      </c>
      <c r="FP91" s="37">
        <f t="shared" si="2570"/>
        <v>177442.60753364244</v>
      </c>
      <c r="FQ91" s="37">
        <f t="shared" ref="FQ91:FS91" si="2571">FP91+FQ90</f>
        <v>177442.60753364244</v>
      </c>
      <c r="FR91" s="37">
        <f t="shared" si="2571"/>
        <v>177442.60753364244</v>
      </c>
      <c r="FS91" s="37">
        <f t="shared" si="2571"/>
        <v>177442.60753364244</v>
      </c>
      <c r="FT91" s="37">
        <f t="shared" ref="FT91:FV91" si="2572">FS91+FT90</f>
        <v>177442.60753364244</v>
      </c>
      <c r="FU91" s="37">
        <f t="shared" si="2572"/>
        <v>177442.60753364244</v>
      </c>
      <c r="FV91" s="37">
        <f t="shared" si="2572"/>
        <v>177442.60753364244</v>
      </c>
      <c r="FW91" s="37">
        <f t="shared" ref="FW91:FY91" si="2573">FV91+FW90</f>
        <v>177442.60753364244</v>
      </c>
      <c r="FX91" s="37">
        <f t="shared" si="2573"/>
        <v>177442.60753364244</v>
      </c>
      <c r="FY91" s="37">
        <f t="shared" si="2573"/>
        <v>177442.60753364244</v>
      </c>
      <c r="FZ91" s="37">
        <f t="shared" ref="FZ91:GB91" si="2574">FY91+FZ90</f>
        <v>177442.60753364244</v>
      </c>
      <c r="GA91" s="37">
        <f t="shared" si="2574"/>
        <v>177442.60753364244</v>
      </c>
      <c r="GB91" s="37">
        <f t="shared" si="2574"/>
        <v>177442.60753364244</v>
      </c>
      <c r="GC91" s="37">
        <f t="shared" ref="GC91:GE91" si="2575">GB91+GC90</f>
        <v>177442.60753364244</v>
      </c>
      <c r="GD91" s="37">
        <f t="shared" si="2575"/>
        <v>177442.60753364244</v>
      </c>
      <c r="GE91" s="37">
        <f t="shared" si="2575"/>
        <v>177442.60753364244</v>
      </c>
      <c r="GF91" s="37">
        <f t="shared" ref="GF91:GH91" si="2576">GE91+GF90</f>
        <v>177442.60753364244</v>
      </c>
      <c r="GG91" s="37">
        <f t="shared" si="2576"/>
        <v>177442.60753364244</v>
      </c>
      <c r="GH91" s="37">
        <f t="shared" si="2576"/>
        <v>177442.60753364244</v>
      </c>
      <c r="GI91" s="37">
        <f t="shared" ref="GI91:GK91" si="2577">GH91+GI90</f>
        <v>177442.60753364244</v>
      </c>
      <c r="GJ91" s="37">
        <f t="shared" si="2577"/>
        <v>177442.60753364244</v>
      </c>
      <c r="GK91" s="37">
        <f t="shared" si="2577"/>
        <v>177442.60753364244</v>
      </c>
      <c r="GL91" s="37">
        <f t="shared" ref="GL91:GN91" si="2578">GK91+GL90</f>
        <v>177442.60753364244</v>
      </c>
      <c r="GM91" s="37">
        <f t="shared" si="2578"/>
        <v>177442.60753364244</v>
      </c>
      <c r="GN91" s="37">
        <f t="shared" si="2578"/>
        <v>177442.60753364244</v>
      </c>
      <c r="GO91" s="37">
        <f t="shared" ref="GO91:GQ91" si="2579">GN91+GO90</f>
        <v>177442.60753364244</v>
      </c>
      <c r="GP91" s="37">
        <f t="shared" si="2579"/>
        <v>177442.60753364244</v>
      </c>
      <c r="GQ91" s="37">
        <f t="shared" si="2579"/>
        <v>177442.60753364244</v>
      </c>
      <c r="GR91" s="37">
        <f t="shared" ref="GR91:GT91" si="2580">GQ91+GR90</f>
        <v>177442.60753364244</v>
      </c>
      <c r="GS91" s="37">
        <f t="shared" si="2580"/>
        <v>177442.60753364244</v>
      </c>
      <c r="GT91" s="37">
        <f t="shared" si="2580"/>
        <v>177442.60753364244</v>
      </c>
      <c r="GU91" s="37">
        <f t="shared" ref="GU91:GW91" si="2581">GT91+GU90</f>
        <v>177442.60753364244</v>
      </c>
      <c r="GV91" s="37">
        <f t="shared" si="2581"/>
        <v>177442.60753364244</v>
      </c>
      <c r="GW91" s="37">
        <f t="shared" si="2581"/>
        <v>177442.60753364244</v>
      </c>
      <c r="GX91" s="37">
        <f t="shared" ref="GX91:GZ91" si="2582">GW91+GX90</f>
        <v>177442.60753364244</v>
      </c>
      <c r="GY91" s="37">
        <f t="shared" si="2582"/>
        <v>177442.60753364244</v>
      </c>
      <c r="GZ91" s="37">
        <f t="shared" si="2582"/>
        <v>177442.60753364244</v>
      </c>
      <c r="HA91" s="37">
        <f t="shared" ref="HA91:HC91" si="2583">GZ91+HA90</f>
        <v>177442.60753364244</v>
      </c>
      <c r="HB91" s="37">
        <f t="shared" si="2583"/>
        <v>177442.60753364244</v>
      </c>
      <c r="HC91" s="37">
        <f t="shared" si="2583"/>
        <v>177442.60753364244</v>
      </c>
      <c r="HD91" s="37">
        <f t="shared" ref="HD91:HF91" si="2584">HC91+HD90</f>
        <v>177442.60753364244</v>
      </c>
      <c r="HE91" s="37">
        <f t="shared" si="2584"/>
        <v>177442.60753364244</v>
      </c>
      <c r="HF91" s="37">
        <f t="shared" si="2584"/>
        <v>177442.60753364244</v>
      </c>
      <c r="HG91" s="37">
        <f t="shared" ref="HG91:HI91" si="2585">HF91+HG90</f>
        <v>177442.60753364244</v>
      </c>
      <c r="HH91" s="37">
        <f t="shared" si="2585"/>
        <v>177442.60753364244</v>
      </c>
      <c r="HI91" s="37">
        <f t="shared" si="2585"/>
        <v>177442.60753364244</v>
      </c>
      <c r="HJ91" s="37">
        <f t="shared" ref="HJ91:HL91" si="2586">HI91+HJ90</f>
        <v>177442.60753364244</v>
      </c>
      <c r="HK91" s="37">
        <f t="shared" si="2586"/>
        <v>177442.60753364244</v>
      </c>
      <c r="HL91" s="37">
        <f t="shared" si="2586"/>
        <v>177442.60753364244</v>
      </c>
      <c r="HM91" s="37">
        <f t="shared" ref="HM91:HO91" si="2587">HL91+HM90</f>
        <v>177442.60753364244</v>
      </c>
      <c r="HN91" s="37">
        <f t="shared" si="2587"/>
        <v>177442.60753364244</v>
      </c>
      <c r="HO91" s="37">
        <f t="shared" si="2587"/>
        <v>177442.60753364244</v>
      </c>
      <c r="HP91" s="37">
        <f t="shared" ref="HP91:HR91" si="2588">HO91+HP90</f>
        <v>177442.60753364244</v>
      </c>
      <c r="HQ91" s="37">
        <f t="shared" si="2588"/>
        <v>177442.60753364244</v>
      </c>
      <c r="HR91" s="37">
        <f t="shared" si="2588"/>
        <v>177442.60753364244</v>
      </c>
      <c r="HS91" s="37">
        <f t="shared" ref="HS91:HU91" si="2589">HR91+HS90</f>
        <v>177442.60753364244</v>
      </c>
      <c r="HT91" s="37">
        <f t="shared" si="2589"/>
        <v>177442.60753364244</v>
      </c>
      <c r="HU91" s="37">
        <f t="shared" si="2589"/>
        <v>177442.60753364244</v>
      </c>
      <c r="HV91" s="37">
        <f t="shared" ref="HV91:HX91" si="2590">HU91+HV90</f>
        <v>177442.60753364244</v>
      </c>
      <c r="HW91" s="37">
        <f t="shared" si="2590"/>
        <v>177442.60753364244</v>
      </c>
      <c r="HX91" s="37">
        <f t="shared" si="2590"/>
        <v>177442.60753364244</v>
      </c>
      <c r="HY91" s="37">
        <f t="shared" ref="HY91:IA91" si="2591">HX91+HY90</f>
        <v>177442.60753364244</v>
      </c>
      <c r="HZ91" s="37">
        <f t="shared" si="2591"/>
        <v>177442.60753364244</v>
      </c>
      <c r="IA91" s="37">
        <f t="shared" si="2591"/>
        <v>177442.60753364244</v>
      </c>
      <c r="IB91" s="37">
        <f t="shared" ref="IB91:ID91" si="2592">IA91+IB90</f>
        <v>177442.60753364244</v>
      </c>
      <c r="IC91" s="37">
        <f t="shared" si="2592"/>
        <v>177442.60753364244</v>
      </c>
      <c r="ID91" s="37">
        <f t="shared" si="2592"/>
        <v>177442.60753364244</v>
      </c>
      <c r="IE91" s="37">
        <f t="shared" ref="IE91:IG91" si="2593">ID91+IE90</f>
        <v>177442.60753364244</v>
      </c>
      <c r="IF91" s="37">
        <f t="shared" si="2593"/>
        <v>177442.60753364244</v>
      </c>
      <c r="IG91" s="37">
        <f t="shared" si="2593"/>
        <v>177442.60753364244</v>
      </c>
      <c r="IH91" s="37">
        <f t="shared" ref="IH91:IJ91" si="2594">IG91+IH90</f>
        <v>177442.60753364244</v>
      </c>
      <c r="II91" s="37">
        <f t="shared" si="2594"/>
        <v>177442.60753364244</v>
      </c>
      <c r="IJ91" s="37">
        <f t="shared" si="2594"/>
        <v>177442.60753364244</v>
      </c>
      <c r="IK91" s="37">
        <f t="shared" ref="IK91:IM91" si="2595">IJ91+IK90</f>
        <v>177442.60753364244</v>
      </c>
      <c r="IL91" s="37">
        <f t="shared" si="2595"/>
        <v>177442.60753364244</v>
      </c>
      <c r="IM91" s="37">
        <f t="shared" si="2595"/>
        <v>177442.60753364244</v>
      </c>
      <c r="IN91" s="37">
        <f t="shared" ref="IN91:IP91" si="2596">IM91+IN90</f>
        <v>177442.60753364244</v>
      </c>
      <c r="IO91" s="37">
        <f t="shared" si="2596"/>
        <v>177442.60753364244</v>
      </c>
      <c r="IP91" s="37">
        <f t="shared" si="2596"/>
        <v>177442.60753364244</v>
      </c>
      <c r="IQ91" s="37">
        <f t="shared" ref="IQ91:IS91" si="2597">IP91+IQ90</f>
        <v>177442.60753364244</v>
      </c>
      <c r="IR91" s="37">
        <f t="shared" si="2597"/>
        <v>177442.60753364244</v>
      </c>
      <c r="IS91" s="37">
        <f t="shared" si="2597"/>
        <v>177442.60753364244</v>
      </c>
      <c r="IT91" s="37">
        <f t="shared" ref="IT91:IV91" si="2598">IS91+IT90</f>
        <v>177442.60753364244</v>
      </c>
      <c r="IU91" s="37">
        <f t="shared" si="2598"/>
        <v>177442.60753364244</v>
      </c>
      <c r="IV91" s="37">
        <f t="shared" si="2598"/>
        <v>177442.60753364244</v>
      </c>
      <c r="IW91" s="37">
        <f t="shared" ref="IW91:IY91" si="2599">IV91+IW90</f>
        <v>177442.60753364244</v>
      </c>
      <c r="IX91" s="37">
        <f t="shared" si="2599"/>
        <v>177442.60753364244</v>
      </c>
      <c r="IY91" s="37">
        <f t="shared" si="2599"/>
        <v>177442.60753364244</v>
      </c>
      <c r="IZ91" s="37">
        <f t="shared" ref="IZ91:JB91" si="2600">IY91+IZ90</f>
        <v>177442.60753364244</v>
      </c>
      <c r="JA91" s="37">
        <f t="shared" si="2600"/>
        <v>177442.60753364244</v>
      </c>
      <c r="JB91" s="37">
        <f t="shared" si="2600"/>
        <v>177442.60753364244</v>
      </c>
      <c r="JC91" s="37">
        <f t="shared" ref="JC91:JE91" si="2601">JB91+JC90</f>
        <v>177442.60753364244</v>
      </c>
      <c r="JD91" s="37">
        <f t="shared" si="2601"/>
        <v>177442.60753364244</v>
      </c>
      <c r="JE91" s="37">
        <f t="shared" si="2601"/>
        <v>177442.60753364244</v>
      </c>
      <c r="JF91" s="37">
        <f t="shared" ref="JF91:JH91" si="2602">JE91+JF90</f>
        <v>177442.60753364244</v>
      </c>
      <c r="JG91" s="37">
        <f t="shared" si="2602"/>
        <v>177442.60753364244</v>
      </c>
      <c r="JH91" s="37">
        <f t="shared" si="2602"/>
        <v>177442.60753364244</v>
      </c>
      <c r="JI91" s="37">
        <f t="shared" ref="JI91:JK91" si="2603">JH91+JI90</f>
        <v>177442.60753364244</v>
      </c>
      <c r="JJ91" s="37">
        <f t="shared" si="2603"/>
        <v>177442.60753364244</v>
      </c>
      <c r="JK91" s="37">
        <f t="shared" si="2603"/>
        <v>177442.60753364244</v>
      </c>
      <c r="JL91" s="37">
        <f t="shared" ref="JL91:JN91" si="2604">JK91+JL90</f>
        <v>177442.60753364244</v>
      </c>
      <c r="JM91" s="37">
        <f t="shared" si="2604"/>
        <v>177442.60753364244</v>
      </c>
      <c r="JN91" s="37">
        <f t="shared" si="2604"/>
        <v>177442.60753364244</v>
      </c>
      <c r="JO91" s="37">
        <f t="shared" ref="JO91:JQ91" si="2605">JN91+JO90</f>
        <v>177442.60753364244</v>
      </c>
      <c r="JP91" s="37">
        <f t="shared" si="2605"/>
        <v>177442.60753364244</v>
      </c>
      <c r="JQ91" s="37">
        <f t="shared" si="2605"/>
        <v>177442.60753364244</v>
      </c>
      <c r="JR91" s="37">
        <f t="shared" ref="JR91:JT91" si="2606">JQ91+JR90</f>
        <v>177442.60753364244</v>
      </c>
      <c r="JS91" s="37">
        <f t="shared" si="2606"/>
        <v>177442.60753364244</v>
      </c>
      <c r="JT91" s="37">
        <f t="shared" si="2606"/>
        <v>177442.60753364244</v>
      </c>
      <c r="JU91" s="37">
        <f t="shared" ref="JU91:JW91" si="2607">JT91+JU90</f>
        <v>177442.60753364244</v>
      </c>
      <c r="JV91" s="37">
        <f t="shared" si="2607"/>
        <v>177442.60753364244</v>
      </c>
      <c r="JW91" s="37">
        <f t="shared" si="2607"/>
        <v>177442.60753364244</v>
      </c>
      <c r="JX91" s="37">
        <f t="shared" ref="JX91:JZ91" si="2608">JW91+JX90</f>
        <v>177442.60753364244</v>
      </c>
      <c r="JY91" s="37">
        <f t="shared" si="2608"/>
        <v>177442.60753364244</v>
      </c>
      <c r="JZ91" s="37">
        <f t="shared" si="2608"/>
        <v>177442.60753364244</v>
      </c>
      <c r="KA91" s="37">
        <f t="shared" ref="KA91:KC91" si="2609">JZ91+KA90</f>
        <v>177442.60753364244</v>
      </c>
      <c r="KB91" s="37">
        <f t="shared" si="2609"/>
        <v>177442.60753364244</v>
      </c>
      <c r="KC91" s="37">
        <f t="shared" si="2609"/>
        <v>177442.60753364244</v>
      </c>
      <c r="KD91" s="37">
        <f t="shared" ref="KD91:KF91" si="2610">KC91+KD90</f>
        <v>177442.60753364244</v>
      </c>
      <c r="KE91" s="37">
        <f t="shared" si="2610"/>
        <v>177442.60753364244</v>
      </c>
      <c r="KF91" s="37">
        <f t="shared" si="2610"/>
        <v>177442.60753364244</v>
      </c>
      <c r="KG91" s="37">
        <f t="shared" ref="KG91" si="2611">KF91+KG90</f>
        <v>177442.60753364244</v>
      </c>
    </row>
    <row r="92" spans="1:293" s="1" customFormat="1" outlineLevel="1">
      <c r="B92" s="491" t="s">
        <v>148</v>
      </c>
      <c r="C92" s="59" t="s">
        <v>712</v>
      </c>
      <c r="D92" s="48">
        <f t="shared" si="2510"/>
        <v>200</v>
      </c>
      <c r="E92" s="33">
        <f>E17</f>
        <v>0</v>
      </c>
      <c r="F92" s="34">
        <f>F17</f>
        <v>84</v>
      </c>
      <c r="G92" s="34">
        <f>G17</f>
        <v>1439</v>
      </c>
      <c r="H92" s="34">
        <f>H17</f>
        <v>589</v>
      </c>
      <c r="I92" s="34">
        <f t="shared" ref="I92:BT92" si="2612">I17</f>
        <v>7463</v>
      </c>
      <c r="J92" s="34">
        <f t="shared" si="2612"/>
        <v>7620</v>
      </c>
      <c r="K92" s="34">
        <f t="shared" si="2612"/>
        <v>4802</v>
      </c>
      <c r="L92" s="34">
        <f t="shared" si="2612"/>
        <v>732</v>
      </c>
      <c r="M92" s="34">
        <f t="shared" si="2612"/>
        <v>692</v>
      </c>
      <c r="N92" s="34">
        <f t="shared" si="2612"/>
        <v>5578</v>
      </c>
      <c r="O92" s="34">
        <f t="shared" si="2612"/>
        <v>874</v>
      </c>
      <c r="P92" s="34">
        <f t="shared" si="2612"/>
        <v>983</v>
      </c>
      <c r="Q92" s="34">
        <f t="shared" si="2612"/>
        <v>757</v>
      </c>
      <c r="R92" s="34">
        <f t="shared" si="2612"/>
        <v>102</v>
      </c>
      <c r="S92" s="34">
        <f t="shared" si="2612"/>
        <v>114</v>
      </c>
      <c r="T92" s="34">
        <f t="shared" si="2612"/>
        <v>96</v>
      </c>
      <c r="U92" s="34">
        <f t="shared" si="2612"/>
        <v>90</v>
      </c>
      <c r="V92" s="34">
        <f t="shared" si="2612"/>
        <v>1103</v>
      </c>
      <c r="W92" s="34">
        <f t="shared" si="2612"/>
        <v>275</v>
      </c>
      <c r="X92" s="34">
        <f t="shared" si="2612"/>
        <v>92</v>
      </c>
      <c r="Y92" s="34">
        <f t="shared" si="2612"/>
        <v>93</v>
      </c>
      <c r="Z92" s="34">
        <f t="shared" si="2612"/>
        <v>127</v>
      </c>
      <c r="AA92" s="34">
        <f t="shared" si="2612"/>
        <v>103</v>
      </c>
      <c r="AB92" s="34">
        <f t="shared" si="2612"/>
        <v>773</v>
      </c>
      <c r="AC92" s="34">
        <f t="shared" si="2612"/>
        <v>168</v>
      </c>
      <c r="AD92" s="34">
        <f t="shared" si="2612"/>
        <v>113</v>
      </c>
      <c r="AE92" s="34">
        <f t="shared" si="2612"/>
        <v>106</v>
      </c>
      <c r="AF92" s="34">
        <f t="shared" si="2612"/>
        <v>123</v>
      </c>
      <c r="AG92" s="34">
        <f t="shared" si="2612"/>
        <v>115</v>
      </c>
      <c r="AH92" s="34">
        <f t="shared" si="2612"/>
        <v>111</v>
      </c>
      <c r="AI92" s="34">
        <f t="shared" si="2612"/>
        <v>119</v>
      </c>
      <c r="AJ92" s="34">
        <f t="shared" si="2612"/>
        <v>114</v>
      </c>
      <c r="AK92" s="34">
        <f t="shared" si="2612"/>
        <v>117</v>
      </c>
      <c r="AL92" s="34">
        <f t="shared" si="2612"/>
        <v>259</v>
      </c>
      <c r="AM92" s="34">
        <f t="shared" si="2612"/>
        <v>516</v>
      </c>
      <c r="AN92" s="34">
        <f t="shared" si="2612"/>
        <v>661</v>
      </c>
      <c r="AO92" s="34">
        <f t="shared" si="2612"/>
        <v>0</v>
      </c>
      <c r="AP92" s="34">
        <f t="shared" si="2612"/>
        <v>170</v>
      </c>
      <c r="AQ92" s="34">
        <f t="shared" si="2612"/>
        <v>331</v>
      </c>
      <c r="AR92" s="34">
        <f t="shared" si="2612"/>
        <v>200</v>
      </c>
      <c r="AS92" s="34">
        <f t="shared" si="2612"/>
        <v>195</v>
      </c>
      <c r="AT92" s="34">
        <f t="shared" si="2612"/>
        <v>420</v>
      </c>
      <c r="AU92" s="34">
        <f t="shared" si="2612"/>
        <v>250</v>
      </c>
      <c r="AV92" s="34">
        <f t="shared" si="2612"/>
        <v>5170</v>
      </c>
      <c r="AW92" s="34">
        <f t="shared" si="2612"/>
        <v>363</v>
      </c>
      <c r="AX92" s="34">
        <f t="shared" si="2612"/>
        <v>211</v>
      </c>
      <c r="AY92" s="34">
        <f t="shared" si="2612"/>
        <v>305</v>
      </c>
      <c r="AZ92" s="34">
        <f t="shared" si="2612"/>
        <v>3295</v>
      </c>
      <c r="BA92" s="34">
        <f t="shared" si="2612"/>
        <v>537</v>
      </c>
      <c r="BB92" s="34">
        <f t="shared" si="2612"/>
        <v>509</v>
      </c>
      <c r="BC92" s="34">
        <f t="shared" si="2612"/>
        <v>221</v>
      </c>
      <c r="BD92" s="34">
        <f t="shared" si="2612"/>
        <v>186</v>
      </c>
      <c r="BE92" s="34">
        <f t="shared" si="2612"/>
        <v>169.88735561563664</v>
      </c>
      <c r="BF92" s="34">
        <f t="shared" si="2612"/>
        <v>155.46336453876299</v>
      </c>
      <c r="BG92" s="34">
        <f t="shared" si="2612"/>
        <v>157.49149883085215</v>
      </c>
      <c r="BH92" s="34">
        <f t="shared" si="2612"/>
        <v>156</v>
      </c>
      <c r="BI92" s="34">
        <f t="shared" si="2612"/>
        <v>1567</v>
      </c>
      <c r="BJ92" s="34">
        <f t="shared" si="2612"/>
        <v>261</v>
      </c>
      <c r="BK92" s="34">
        <f t="shared" si="2612"/>
        <v>214</v>
      </c>
      <c r="BL92" s="34">
        <f t="shared" si="2612"/>
        <v>170</v>
      </c>
      <c r="BM92" s="34">
        <f t="shared" si="2612"/>
        <v>215</v>
      </c>
      <c r="BN92" s="34">
        <f t="shared" si="2612"/>
        <v>142</v>
      </c>
      <c r="BO92" s="34">
        <f t="shared" si="2612"/>
        <v>200</v>
      </c>
      <c r="BP92" s="206">
        <f t="shared" si="2612"/>
        <v>1237</v>
      </c>
      <c r="BQ92" s="34">
        <f t="shared" si="2612"/>
        <v>0</v>
      </c>
      <c r="BR92" s="34">
        <f t="shared" si="2612"/>
        <v>0</v>
      </c>
      <c r="BS92" s="34">
        <f t="shared" si="2612"/>
        <v>0</v>
      </c>
      <c r="BT92" s="34">
        <f t="shared" si="2612"/>
        <v>0</v>
      </c>
      <c r="BU92" s="206">
        <f t="shared" ref="BU92:EF92" si="2613">BU17</f>
        <v>0</v>
      </c>
      <c r="BV92" s="34">
        <f t="shared" si="2613"/>
        <v>0</v>
      </c>
      <c r="BW92" s="34">
        <f t="shared" si="2613"/>
        <v>0</v>
      </c>
      <c r="BX92" s="34">
        <f t="shared" si="2613"/>
        <v>0</v>
      </c>
      <c r="BY92" s="34">
        <f t="shared" si="2613"/>
        <v>0</v>
      </c>
      <c r="BZ92" s="34">
        <f t="shared" si="2613"/>
        <v>0</v>
      </c>
      <c r="CA92" s="34">
        <f t="shared" si="2613"/>
        <v>0</v>
      </c>
      <c r="CB92" s="34">
        <f t="shared" si="2613"/>
        <v>0</v>
      </c>
      <c r="CC92" s="34">
        <f t="shared" si="2613"/>
        <v>0</v>
      </c>
      <c r="CD92" s="34">
        <f t="shared" si="2613"/>
        <v>0</v>
      </c>
      <c r="CE92" s="34">
        <f t="shared" si="2613"/>
        <v>0</v>
      </c>
      <c r="CF92" s="34">
        <f t="shared" si="2613"/>
        <v>0</v>
      </c>
      <c r="CG92" s="34">
        <f t="shared" si="2613"/>
        <v>0</v>
      </c>
      <c r="CH92" s="34">
        <f t="shared" si="2613"/>
        <v>0</v>
      </c>
      <c r="CI92" s="34">
        <f t="shared" si="2613"/>
        <v>0</v>
      </c>
      <c r="CJ92" s="34">
        <f t="shared" si="2613"/>
        <v>0</v>
      </c>
      <c r="CK92" s="34">
        <f t="shared" si="2613"/>
        <v>0</v>
      </c>
      <c r="CL92" s="34">
        <f t="shared" si="2613"/>
        <v>0</v>
      </c>
      <c r="CM92" s="34">
        <f t="shared" si="2613"/>
        <v>0</v>
      </c>
      <c r="CN92" s="34">
        <f t="shared" si="2613"/>
        <v>0</v>
      </c>
      <c r="CO92" s="34">
        <f t="shared" si="2613"/>
        <v>0</v>
      </c>
      <c r="CP92" s="34">
        <f t="shared" si="2613"/>
        <v>0</v>
      </c>
      <c r="CQ92" s="34">
        <f t="shared" si="2613"/>
        <v>0</v>
      </c>
      <c r="CR92" s="34">
        <f t="shared" si="2613"/>
        <v>0</v>
      </c>
      <c r="CS92" s="34">
        <f t="shared" si="2613"/>
        <v>0</v>
      </c>
      <c r="CT92" s="34">
        <f t="shared" si="2613"/>
        <v>0</v>
      </c>
      <c r="CU92" s="34">
        <f t="shared" si="2613"/>
        <v>0</v>
      </c>
      <c r="CV92" s="34">
        <f t="shared" si="2613"/>
        <v>0</v>
      </c>
      <c r="CW92" s="34">
        <f t="shared" si="2613"/>
        <v>0</v>
      </c>
      <c r="CX92" s="34">
        <f t="shared" si="2613"/>
        <v>0</v>
      </c>
      <c r="CY92" s="34">
        <f t="shared" si="2613"/>
        <v>0</v>
      </c>
      <c r="CZ92" s="34">
        <f t="shared" si="2613"/>
        <v>0</v>
      </c>
      <c r="DA92" s="34">
        <f t="shared" si="2613"/>
        <v>0</v>
      </c>
      <c r="DB92" s="34">
        <f t="shared" si="2613"/>
        <v>0</v>
      </c>
      <c r="DC92" s="34">
        <f t="shared" si="2613"/>
        <v>0</v>
      </c>
      <c r="DD92" s="34">
        <f t="shared" si="2613"/>
        <v>0</v>
      </c>
      <c r="DE92" s="34">
        <f t="shared" si="2613"/>
        <v>0</v>
      </c>
      <c r="DF92" s="34">
        <f t="shared" si="2613"/>
        <v>0</v>
      </c>
      <c r="DG92" s="34">
        <f t="shared" si="2613"/>
        <v>0</v>
      </c>
      <c r="DH92" s="34">
        <f t="shared" si="2613"/>
        <v>0</v>
      </c>
      <c r="DI92" s="34">
        <f t="shared" si="2613"/>
        <v>0</v>
      </c>
      <c r="DJ92" s="34">
        <f t="shared" si="2613"/>
        <v>0</v>
      </c>
      <c r="DK92" s="34">
        <f t="shared" si="2613"/>
        <v>0</v>
      </c>
      <c r="DL92" s="34">
        <f t="shared" si="2613"/>
        <v>0</v>
      </c>
      <c r="DM92" s="34">
        <f t="shared" si="2613"/>
        <v>0</v>
      </c>
      <c r="DN92" s="34">
        <f t="shared" si="2613"/>
        <v>0</v>
      </c>
      <c r="DO92" s="34">
        <f t="shared" si="2613"/>
        <v>0</v>
      </c>
      <c r="DP92" s="34">
        <f t="shared" si="2613"/>
        <v>0</v>
      </c>
      <c r="DQ92" s="34">
        <f t="shared" si="2613"/>
        <v>0</v>
      </c>
      <c r="DR92" s="34">
        <f t="shared" si="2613"/>
        <v>0</v>
      </c>
      <c r="DS92" s="34">
        <f t="shared" si="2613"/>
        <v>0</v>
      </c>
      <c r="DT92" s="34">
        <f t="shared" si="2613"/>
        <v>0</v>
      </c>
      <c r="DU92" s="34">
        <f t="shared" si="2613"/>
        <v>0</v>
      </c>
      <c r="DV92" s="34">
        <f t="shared" si="2613"/>
        <v>0</v>
      </c>
      <c r="DW92" s="34">
        <f t="shared" si="2613"/>
        <v>0</v>
      </c>
      <c r="DX92" s="34">
        <f t="shared" si="2613"/>
        <v>0</v>
      </c>
      <c r="DY92" s="34">
        <f t="shared" si="2613"/>
        <v>0</v>
      </c>
      <c r="DZ92" s="34">
        <f t="shared" si="2613"/>
        <v>0</v>
      </c>
      <c r="EA92" s="34">
        <f t="shared" si="2613"/>
        <v>0</v>
      </c>
      <c r="EB92" s="34">
        <f t="shared" si="2613"/>
        <v>0</v>
      </c>
      <c r="EC92" s="34">
        <f t="shared" si="2613"/>
        <v>0</v>
      </c>
      <c r="ED92" s="34">
        <f t="shared" si="2613"/>
        <v>0</v>
      </c>
      <c r="EE92" s="34">
        <f t="shared" si="2613"/>
        <v>0</v>
      </c>
      <c r="EF92" s="34">
        <f t="shared" si="2613"/>
        <v>0</v>
      </c>
      <c r="EG92" s="34">
        <f t="shared" ref="EG92:GR92" si="2614">EG17</f>
        <v>0</v>
      </c>
      <c r="EH92" s="34">
        <f t="shared" si="2614"/>
        <v>0</v>
      </c>
      <c r="EI92" s="34">
        <f t="shared" si="2614"/>
        <v>0</v>
      </c>
      <c r="EJ92" s="34">
        <f t="shared" si="2614"/>
        <v>0</v>
      </c>
      <c r="EK92" s="34">
        <f t="shared" si="2614"/>
        <v>0</v>
      </c>
      <c r="EL92" s="34">
        <f t="shared" si="2614"/>
        <v>0</v>
      </c>
      <c r="EM92" s="34">
        <f t="shared" si="2614"/>
        <v>0</v>
      </c>
      <c r="EN92" s="34">
        <f t="shared" si="2614"/>
        <v>0</v>
      </c>
      <c r="EO92" s="34">
        <f t="shared" si="2614"/>
        <v>0</v>
      </c>
      <c r="EP92" s="34">
        <f t="shared" si="2614"/>
        <v>0</v>
      </c>
      <c r="EQ92" s="34">
        <f t="shared" si="2614"/>
        <v>0</v>
      </c>
      <c r="ER92" s="34">
        <f t="shared" si="2614"/>
        <v>0</v>
      </c>
      <c r="ES92" s="34">
        <f t="shared" si="2614"/>
        <v>0</v>
      </c>
      <c r="ET92" s="34">
        <f t="shared" si="2614"/>
        <v>0</v>
      </c>
      <c r="EU92" s="34">
        <f t="shared" si="2614"/>
        <v>0</v>
      </c>
      <c r="EV92" s="34">
        <f t="shared" si="2614"/>
        <v>0</v>
      </c>
      <c r="EW92" s="34">
        <f t="shared" si="2614"/>
        <v>0</v>
      </c>
      <c r="EX92" s="34">
        <f t="shared" si="2614"/>
        <v>0</v>
      </c>
      <c r="EY92" s="34">
        <f t="shared" si="2614"/>
        <v>0</v>
      </c>
      <c r="EZ92" s="34">
        <f t="shared" si="2614"/>
        <v>0</v>
      </c>
      <c r="FA92" s="34">
        <f t="shared" si="2614"/>
        <v>0</v>
      </c>
      <c r="FB92" s="34">
        <f t="shared" si="2614"/>
        <v>0</v>
      </c>
      <c r="FC92" s="34">
        <f t="shared" si="2614"/>
        <v>0</v>
      </c>
      <c r="FD92" s="34">
        <f t="shared" si="2614"/>
        <v>0</v>
      </c>
      <c r="FE92" s="34">
        <f t="shared" si="2614"/>
        <v>0</v>
      </c>
      <c r="FF92" s="34">
        <f t="shared" si="2614"/>
        <v>0</v>
      </c>
      <c r="FG92" s="34">
        <f t="shared" si="2614"/>
        <v>0</v>
      </c>
      <c r="FH92" s="34">
        <f t="shared" si="2614"/>
        <v>0</v>
      </c>
      <c r="FI92" s="34">
        <f t="shared" si="2614"/>
        <v>0</v>
      </c>
      <c r="FJ92" s="34">
        <f t="shared" si="2614"/>
        <v>0</v>
      </c>
      <c r="FK92" s="34">
        <f t="shared" si="2614"/>
        <v>0</v>
      </c>
      <c r="FL92" s="34">
        <f t="shared" si="2614"/>
        <v>0</v>
      </c>
      <c r="FM92" s="34">
        <f t="shared" si="2614"/>
        <v>0</v>
      </c>
      <c r="FN92" s="34">
        <f t="shared" si="2614"/>
        <v>0</v>
      </c>
      <c r="FO92" s="34">
        <f t="shared" si="2614"/>
        <v>0</v>
      </c>
      <c r="FP92" s="34">
        <f t="shared" si="2614"/>
        <v>0</v>
      </c>
      <c r="FQ92" s="34">
        <f t="shared" si="2614"/>
        <v>0</v>
      </c>
      <c r="FR92" s="34">
        <f t="shared" si="2614"/>
        <v>0</v>
      </c>
      <c r="FS92" s="34">
        <f t="shared" si="2614"/>
        <v>0</v>
      </c>
      <c r="FT92" s="34">
        <f t="shared" si="2614"/>
        <v>0</v>
      </c>
      <c r="FU92" s="34">
        <f t="shared" si="2614"/>
        <v>0</v>
      </c>
      <c r="FV92" s="34">
        <f t="shared" si="2614"/>
        <v>0</v>
      </c>
      <c r="FW92" s="34">
        <f t="shared" si="2614"/>
        <v>0</v>
      </c>
      <c r="FX92" s="34">
        <f t="shared" si="2614"/>
        <v>0</v>
      </c>
      <c r="FY92" s="34">
        <f t="shared" si="2614"/>
        <v>0</v>
      </c>
      <c r="FZ92" s="34">
        <f t="shared" si="2614"/>
        <v>0</v>
      </c>
      <c r="GA92" s="34">
        <f t="shared" si="2614"/>
        <v>0</v>
      </c>
      <c r="GB92" s="34">
        <f t="shared" si="2614"/>
        <v>0</v>
      </c>
      <c r="GC92" s="34">
        <f t="shared" si="2614"/>
        <v>0</v>
      </c>
      <c r="GD92" s="34">
        <f t="shared" si="2614"/>
        <v>0</v>
      </c>
      <c r="GE92" s="34">
        <f t="shared" si="2614"/>
        <v>0</v>
      </c>
      <c r="GF92" s="34">
        <f t="shared" si="2614"/>
        <v>0</v>
      </c>
      <c r="GG92" s="34">
        <f t="shared" si="2614"/>
        <v>0</v>
      </c>
      <c r="GH92" s="34">
        <f t="shared" si="2614"/>
        <v>0</v>
      </c>
      <c r="GI92" s="34">
        <f t="shared" si="2614"/>
        <v>0</v>
      </c>
      <c r="GJ92" s="34">
        <f t="shared" si="2614"/>
        <v>0</v>
      </c>
      <c r="GK92" s="34">
        <f t="shared" si="2614"/>
        <v>0</v>
      </c>
      <c r="GL92" s="34">
        <f t="shared" si="2614"/>
        <v>0</v>
      </c>
      <c r="GM92" s="34">
        <f t="shared" si="2614"/>
        <v>0</v>
      </c>
      <c r="GN92" s="34">
        <f t="shared" si="2614"/>
        <v>0</v>
      </c>
      <c r="GO92" s="34">
        <f t="shared" si="2614"/>
        <v>0</v>
      </c>
      <c r="GP92" s="34">
        <f t="shared" si="2614"/>
        <v>0</v>
      </c>
      <c r="GQ92" s="34">
        <f t="shared" si="2614"/>
        <v>0</v>
      </c>
      <c r="GR92" s="34">
        <f t="shared" si="2614"/>
        <v>0</v>
      </c>
      <c r="GS92" s="34">
        <f t="shared" ref="GS92:JD92" si="2615">GS17</f>
        <v>0</v>
      </c>
      <c r="GT92" s="34">
        <f t="shared" si="2615"/>
        <v>0</v>
      </c>
      <c r="GU92" s="34">
        <f t="shared" si="2615"/>
        <v>0</v>
      </c>
      <c r="GV92" s="34">
        <f t="shared" si="2615"/>
        <v>0</v>
      </c>
      <c r="GW92" s="34">
        <f t="shared" si="2615"/>
        <v>0</v>
      </c>
      <c r="GX92" s="34">
        <f t="shared" si="2615"/>
        <v>0</v>
      </c>
      <c r="GY92" s="34">
        <f t="shared" si="2615"/>
        <v>0</v>
      </c>
      <c r="GZ92" s="34">
        <f t="shared" si="2615"/>
        <v>0</v>
      </c>
      <c r="HA92" s="34">
        <f t="shared" si="2615"/>
        <v>0</v>
      </c>
      <c r="HB92" s="34">
        <f t="shared" si="2615"/>
        <v>0</v>
      </c>
      <c r="HC92" s="34">
        <f t="shared" si="2615"/>
        <v>0</v>
      </c>
      <c r="HD92" s="34">
        <f t="shared" si="2615"/>
        <v>0</v>
      </c>
      <c r="HE92" s="34">
        <f t="shared" si="2615"/>
        <v>0</v>
      </c>
      <c r="HF92" s="34">
        <f t="shared" si="2615"/>
        <v>0</v>
      </c>
      <c r="HG92" s="34">
        <f t="shared" si="2615"/>
        <v>0</v>
      </c>
      <c r="HH92" s="34">
        <f t="shared" si="2615"/>
        <v>0</v>
      </c>
      <c r="HI92" s="34">
        <f t="shared" si="2615"/>
        <v>0</v>
      </c>
      <c r="HJ92" s="34">
        <f t="shared" si="2615"/>
        <v>0</v>
      </c>
      <c r="HK92" s="34">
        <f t="shared" si="2615"/>
        <v>0</v>
      </c>
      <c r="HL92" s="34">
        <f t="shared" si="2615"/>
        <v>0</v>
      </c>
      <c r="HM92" s="34">
        <f t="shared" si="2615"/>
        <v>0</v>
      </c>
      <c r="HN92" s="34">
        <f t="shared" si="2615"/>
        <v>0</v>
      </c>
      <c r="HO92" s="34">
        <f t="shared" si="2615"/>
        <v>0</v>
      </c>
      <c r="HP92" s="34">
        <f t="shared" si="2615"/>
        <v>0</v>
      </c>
      <c r="HQ92" s="34">
        <f t="shared" si="2615"/>
        <v>0</v>
      </c>
      <c r="HR92" s="34">
        <f t="shared" si="2615"/>
        <v>0</v>
      </c>
      <c r="HS92" s="34">
        <f t="shared" si="2615"/>
        <v>0</v>
      </c>
      <c r="HT92" s="34">
        <f t="shared" si="2615"/>
        <v>0</v>
      </c>
      <c r="HU92" s="34">
        <f t="shared" si="2615"/>
        <v>0</v>
      </c>
      <c r="HV92" s="34">
        <f t="shared" si="2615"/>
        <v>0</v>
      </c>
      <c r="HW92" s="34">
        <f t="shared" si="2615"/>
        <v>0</v>
      </c>
      <c r="HX92" s="34">
        <f t="shared" si="2615"/>
        <v>0</v>
      </c>
      <c r="HY92" s="34">
        <f t="shared" si="2615"/>
        <v>0</v>
      </c>
      <c r="HZ92" s="34">
        <f t="shared" si="2615"/>
        <v>0</v>
      </c>
      <c r="IA92" s="34">
        <f t="shared" si="2615"/>
        <v>0</v>
      </c>
      <c r="IB92" s="34">
        <f t="shared" si="2615"/>
        <v>0</v>
      </c>
      <c r="IC92" s="34">
        <f t="shared" si="2615"/>
        <v>0</v>
      </c>
      <c r="ID92" s="34">
        <f t="shared" si="2615"/>
        <v>0</v>
      </c>
      <c r="IE92" s="34">
        <f t="shared" si="2615"/>
        <v>0</v>
      </c>
      <c r="IF92" s="34">
        <f t="shared" si="2615"/>
        <v>0</v>
      </c>
      <c r="IG92" s="34">
        <f t="shared" si="2615"/>
        <v>0</v>
      </c>
      <c r="IH92" s="34">
        <f t="shared" si="2615"/>
        <v>0</v>
      </c>
      <c r="II92" s="34">
        <f t="shared" si="2615"/>
        <v>0</v>
      </c>
      <c r="IJ92" s="34">
        <f t="shared" si="2615"/>
        <v>0</v>
      </c>
      <c r="IK92" s="34">
        <f t="shared" si="2615"/>
        <v>0</v>
      </c>
      <c r="IL92" s="34">
        <f t="shared" si="2615"/>
        <v>0</v>
      </c>
      <c r="IM92" s="34">
        <f t="shared" si="2615"/>
        <v>0</v>
      </c>
      <c r="IN92" s="34">
        <f t="shared" si="2615"/>
        <v>0</v>
      </c>
      <c r="IO92" s="34">
        <f t="shared" si="2615"/>
        <v>0</v>
      </c>
      <c r="IP92" s="34">
        <f t="shared" si="2615"/>
        <v>0</v>
      </c>
      <c r="IQ92" s="34">
        <f t="shared" si="2615"/>
        <v>0</v>
      </c>
      <c r="IR92" s="34">
        <f t="shared" si="2615"/>
        <v>0</v>
      </c>
      <c r="IS92" s="34">
        <f t="shared" si="2615"/>
        <v>0</v>
      </c>
      <c r="IT92" s="34">
        <f t="shared" si="2615"/>
        <v>0</v>
      </c>
      <c r="IU92" s="34">
        <f t="shared" si="2615"/>
        <v>0</v>
      </c>
      <c r="IV92" s="34">
        <f t="shared" si="2615"/>
        <v>0</v>
      </c>
      <c r="IW92" s="34">
        <f t="shared" si="2615"/>
        <v>0</v>
      </c>
      <c r="IX92" s="34">
        <f t="shared" si="2615"/>
        <v>0</v>
      </c>
      <c r="IY92" s="34">
        <f t="shared" si="2615"/>
        <v>0</v>
      </c>
      <c r="IZ92" s="34">
        <f t="shared" si="2615"/>
        <v>0</v>
      </c>
      <c r="JA92" s="34">
        <f t="shared" si="2615"/>
        <v>0</v>
      </c>
      <c r="JB92" s="34">
        <f t="shared" si="2615"/>
        <v>0</v>
      </c>
      <c r="JC92" s="34">
        <f t="shared" si="2615"/>
        <v>0</v>
      </c>
      <c r="JD92" s="34">
        <f t="shared" si="2615"/>
        <v>0</v>
      </c>
      <c r="JE92" s="34">
        <f t="shared" ref="JE92:KG92" si="2616">JE17</f>
        <v>0</v>
      </c>
      <c r="JF92" s="34">
        <f t="shared" si="2616"/>
        <v>0</v>
      </c>
      <c r="JG92" s="34">
        <f t="shared" si="2616"/>
        <v>0</v>
      </c>
      <c r="JH92" s="34">
        <f t="shared" si="2616"/>
        <v>0</v>
      </c>
      <c r="JI92" s="34">
        <f t="shared" si="2616"/>
        <v>0</v>
      </c>
      <c r="JJ92" s="34">
        <f t="shared" si="2616"/>
        <v>0</v>
      </c>
      <c r="JK92" s="34">
        <f t="shared" si="2616"/>
        <v>0</v>
      </c>
      <c r="JL92" s="34">
        <f t="shared" si="2616"/>
        <v>0</v>
      </c>
      <c r="JM92" s="34">
        <f t="shared" si="2616"/>
        <v>0</v>
      </c>
      <c r="JN92" s="34">
        <f t="shared" si="2616"/>
        <v>0</v>
      </c>
      <c r="JO92" s="34">
        <f t="shared" si="2616"/>
        <v>0</v>
      </c>
      <c r="JP92" s="34">
        <f t="shared" si="2616"/>
        <v>0</v>
      </c>
      <c r="JQ92" s="34">
        <f t="shared" si="2616"/>
        <v>0</v>
      </c>
      <c r="JR92" s="34">
        <f t="shared" si="2616"/>
        <v>0</v>
      </c>
      <c r="JS92" s="34">
        <f t="shared" si="2616"/>
        <v>0</v>
      </c>
      <c r="JT92" s="34">
        <f t="shared" si="2616"/>
        <v>0</v>
      </c>
      <c r="JU92" s="34">
        <f t="shared" si="2616"/>
        <v>0</v>
      </c>
      <c r="JV92" s="34">
        <f t="shared" si="2616"/>
        <v>0</v>
      </c>
      <c r="JW92" s="34">
        <f t="shared" si="2616"/>
        <v>0</v>
      </c>
      <c r="JX92" s="34">
        <f t="shared" si="2616"/>
        <v>0</v>
      </c>
      <c r="JY92" s="34">
        <f t="shared" si="2616"/>
        <v>0</v>
      </c>
      <c r="JZ92" s="34">
        <f t="shared" si="2616"/>
        <v>0</v>
      </c>
      <c r="KA92" s="34">
        <f t="shared" si="2616"/>
        <v>0</v>
      </c>
      <c r="KB92" s="34">
        <f t="shared" si="2616"/>
        <v>0</v>
      </c>
      <c r="KC92" s="34">
        <f t="shared" si="2616"/>
        <v>0</v>
      </c>
      <c r="KD92" s="34">
        <f t="shared" si="2616"/>
        <v>0</v>
      </c>
      <c r="KE92" s="34">
        <f t="shared" si="2616"/>
        <v>0</v>
      </c>
      <c r="KF92" s="34">
        <f t="shared" si="2616"/>
        <v>0</v>
      </c>
      <c r="KG92" s="34">
        <f t="shared" si="2616"/>
        <v>0</v>
      </c>
    </row>
    <row r="93" spans="1:293" s="1" customFormat="1" ht="16" outlineLevel="1" thickBot="1">
      <c r="B93" s="492"/>
      <c r="C93" s="59" t="s">
        <v>713</v>
      </c>
      <c r="D93" s="48">
        <f t="shared" si="2510"/>
        <v>52873.842218985257</v>
      </c>
      <c r="E93" s="36">
        <f>E92</f>
        <v>0</v>
      </c>
      <c r="F93" s="37">
        <f>E93+F92</f>
        <v>84</v>
      </c>
      <c r="G93" s="37">
        <f>F93+G92</f>
        <v>1523</v>
      </c>
      <c r="H93" s="37">
        <f t="shared" ref="H93:J93" si="2617">G93+H92</f>
        <v>2112</v>
      </c>
      <c r="I93" s="37">
        <f t="shared" si="2617"/>
        <v>9575</v>
      </c>
      <c r="J93" s="37">
        <f t="shared" si="2617"/>
        <v>17195</v>
      </c>
      <c r="K93" s="37">
        <f t="shared" ref="K93:M93" si="2618">J93+K92</f>
        <v>21997</v>
      </c>
      <c r="L93" s="37">
        <f t="shared" si="2618"/>
        <v>22729</v>
      </c>
      <c r="M93" s="37">
        <f t="shared" si="2618"/>
        <v>23421</v>
      </c>
      <c r="N93" s="37">
        <f t="shared" ref="N93:P93" si="2619">M93+N92</f>
        <v>28999</v>
      </c>
      <c r="O93" s="37">
        <f t="shared" si="2619"/>
        <v>29873</v>
      </c>
      <c r="P93" s="37">
        <f t="shared" si="2619"/>
        <v>30856</v>
      </c>
      <c r="Q93" s="37">
        <f t="shared" ref="Q93:S93" si="2620">P93+Q92</f>
        <v>31613</v>
      </c>
      <c r="R93" s="37">
        <f t="shared" si="2620"/>
        <v>31715</v>
      </c>
      <c r="S93" s="37">
        <f t="shared" si="2620"/>
        <v>31829</v>
      </c>
      <c r="T93" s="37">
        <f t="shared" ref="T93:V93" si="2621">S93+T92</f>
        <v>31925</v>
      </c>
      <c r="U93" s="37">
        <f t="shared" si="2621"/>
        <v>32015</v>
      </c>
      <c r="V93" s="37">
        <f t="shared" si="2621"/>
        <v>33118</v>
      </c>
      <c r="W93" s="37">
        <f t="shared" ref="W93:Y93" si="2622">V93+W92</f>
        <v>33393</v>
      </c>
      <c r="X93" s="37">
        <f t="shared" si="2622"/>
        <v>33485</v>
      </c>
      <c r="Y93" s="37">
        <f t="shared" si="2622"/>
        <v>33578</v>
      </c>
      <c r="Z93" s="37">
        <f t="shared" ref="Z93:AB93" si="2623">Y93+Z92</f>
        <v>33705</v>
      </c>
      <c r="AA93" s="37">
        <f t="shared" si="2623"/>
        <v>33808</v>
      </c>
      <c r="AB93" s="37">
        <f t="shared" si="2623"/>
        <v>34581</v>
      </c>
      <c r="AC93" s="37">
        <f t="shared" ref="AC93:AE93" si="2624">AB93+AC92</f>
        <v>34749</v>
      </c>
      <c r="AD93" s="37">
        <f t="shared" si="2624"/>
        <v>34862</v>
      </c>
      <c r="AE93" s="37">
        <f t="shared" si="2624"/>
        <v>34968</v>
      </c>
      <c r="AF93" s="37">
        <f t="shared" ref="AF93:AH93" si="2625">AE93+AF92</f>
        <v>35091</v>
      </c>
      <c r="AG93" s="37">
        <f t="shared" si="2625"/>
        <v>35206</v>
      </c>
      <c r="AH93" s="37">
        <f t="shared" si="2625"/>
        <v>35317</v>
      </c>
      <c r="AI93" s="37">
        <f t="shared" ref="AI93:AK93" si="2626">AH93+AI92</f>
        <v>35436</v>
      </c>
      <c r="AJ93" s="37">
        <f t="shared" si="2626"/>
        <v>35550</v>
      </c>
      <c r="AK93" s="37">
        <f t="shared" si="2626"/>
        <v>35667</v>
      </c>
      <c r="AL93" s="37">
        <f t="shared" ref="AL93:AN93" si="2627">AK93+AL92</f>
        <v>35926</v>
      </c>
      <c r="AM93" s="37">
        <f t="shared" si="2627"/>
        <v>36442</v>
      </c>
      <c r="AN93" s="37">
        <f t="shared" si="2627"/>
        <v>37103</v>
      </c>
      <c r="AO93" s="37">
        <f t="shared" ref="AO93:AQ93" si="2628">AN93+AO92</f>
        <v>37103</v>
      </c>
      <c r="AP93" s="37">
        <f t="shared" si="2628"/>
        <v>37273</v>
      </c>
      <c r="AQ93" s="37">
        <f t="shared" si="2628"/>
        <v>37604</v>
      </c>
      <c r="AR93" s="37">
        <f t="shared" ref="AR93:AT93" si="2629">AQ93+AR92</f>
        <v>37804</v>
      </c>
      <c r="AS93" s="37">
        <f t="shared" si="2629"/>
        <v>37999</v>
      </c>
      <c r="AT93" s="37">
        <f t="shared" si="2629"/>
        <v>38419</v>
      </c>
      <c r="AU93" s="37">
        <f t="shared" ref="AU93:AW93" si="2630">AT93+AU92</f>
        <v>38669</v>
      </c>
      <c r="AV93" s="37">
        <f t="shared" si="2630"/>
        <v>43839</v>
      </c>
      <c r="AW93" s="37">
        <f t="shared" si="2630"/>
        <v>44202</v>
      </c>
      <c r="AX93" s="37">
        <f t="shared" ref="AX93:AZ93" si="2631">AW93+AX92</f>
        <v>44413</v>
      </c>
      <c r="AY93" s="37">
        <f t="shared" si="2631"/>
        <v>44718</v>
      </c>
      <c r="AZ93" s="37">
        <f t="shared" si="2631"/>
        <v>48013</v>
      </c>
      <c r="BA93" s="37">
        <f t="shared" ref="BA93:BC93" si="2632">AZ93+BA92</f>
        <v>48550</v>
      </c>
      <c r="BB93" s="37">
        <f t="shared" si="2632"/>
        <v>49059</v>
      </c>
      <c r="BC93" s="37">
        <f t="shared" si="2632"/>
        <v>49280</v>
      </c>
      <c r="BD93" s="37">
        <f t="shared" ref="BD93:BF93" si="2633">BC93+BD92</f>
        <v>49466</v>
      </c>
      <c r="BE93" s="37">
        <f t="shared" si="2633"/>
        <v>49635.88735561564</v>
      </c>
      <c r="BF93" s="37">
        <f t="shared" si="2633"/>
        <v>49791.350720154405</v>
      </c>
      <c r="BG93" s="37">
        <f t="shared" ref="BG93:BI93" si="2634">BF93+BG92</f>
        <v>49948.842218985257</v>
      </c>
      <c r="BH93" s="37">
        <f t="shared" si="2634"/>
        <v>50104.842218985257</v>
      </c>
      <c r="BI93" s="37">
        <f t="shared" si="2634"/>
        <v>51671.842218985257</v>
      </c>
      <c r="BJ93" s="37">
        <f t="shared" ref="BJ93:BL93" si="2635">BI93+BJ92</f>
        <v>51932.842218985257</v>
      </c>
      <c r="BK93" s="37">
        <f t="shared" si="2635"/>
        <v>52146.842218985257</v>
      </c>
      <c r="BL93" s="37">
        <f t="shared" si="2635"/>
        <v>52316.842218985257</v>
      </c>
      <c r="BM93" s="37">
        <f t="shared" ref="BM93:BO93" si="2636">BL93+BM92</f>
        <v>52531.842218985257</v>
      </c>
      <c r="BN93" s="37">
        <f t="shared" si="2636"/>
        <v>52673.842218985257</v>
      </c>
      <c r="BO93" s="37">
        <f t="shared" si="2636"/>
        <v>52873.842218985257</v>
      </c>
      <c r="BP93" s="207">
        <f t="shared" ref="BP93:BR93" si="2637">BO93+BP92</f>
        <v>54110.842218985257</v>
      </c>
      <c r="BQ93" s="37">
        <f t="shared" si="2637"/>
        <v>54110.842218985257</v>
      </c>
      <c r="BR93" s="37">
        <f t="shared" si="2637"/>
        <v>54110.842218985257</v>
      </c>
      <c r="BS93" s="37">
        <f t="shared" ref="BS93:BU93" si="2638">BR93+BS92</f>
        <v>54110.842218985257</v>
      </c>
      <c r="BT93" s="37">
        <f t="shared" si="2638"/>
        <v>54110.842218985257</v>
      </c>
      <c r="BU93" s="207">
        <f t="shared" si="2638"/>
        <v>54110.842218985257</v>
      </c>
      <c r="BV93" s="37">
        <f t="shared" ref="BV93:BX93" si="2639">BU93+BV92</f>
        <v>54110.842218985257</v>
      </c>
      <c r="BW93" s="37">
        <f t="shared" si="2639"/>
        <v>54110.842218985257</v>
      </c>
      <c r="BX93" s="37">
        <f t="shared" si="2639"/>
        <v>54110.842218985257</v>
      </c>
      <c r="BY93" s="37">
        <f t="shared" ref="BY93:CA93" si="2640">BX93+BY92</f>
        <v>54110.842218985257</v>
      </c>
      <c r="BZ93" s="37">
        <f t="shared" si="2640"/>
        <v>54110.842218985257</v>
      </c>
      <c r="CA93" s="37">
        <f t="shared" si="2640"/>
        <v>54110.842218985257</v>
      </c>
      <c r="CB93" s="37">
        <f t="shared" ref="CB93:CD93" si="2641">CA93+CB92</f>
        <v>54110.842218985257</v>
      </c>
      <c r="CC93" s="37">
        <f t="shared" si="2641"/>
        <v>54110.842218985257</v>
      </c>
      <c r="CD93" s="37">
        <f t="shared" si="2641"/>
        <v>54110.842218985257</v>
      </c>
      <c r="CE93" s="37">
        <f t="shared" ref="CE93:CG93" si="2642">CD93+CE92</f>
        <v>54110.842218985257</v>
      </c>
      <c r="CF93" s="37">
        <f t="shared" si="2642"/>
        <v>54110.842218985257</v>
      </c>
      <c r="CG93" s="37">
        <f t="shared" si="2642"/>
        <v>54110.842218985257</v>
      </c>
      <c r="CH93" s="37">
        <f t="shared" ref="CH93:CJ93" si="2643">CG93+CH92</f>
        <v>54110.842218985257</v>
      </c>
      <c r="CI93" s="37">
        <f t="shared" si="2643"/>
        <v>54110.842218985257</v>
      </c>
      <c r="CJ93" s="37">
        <f t="shared" si="2643"/>
        <v>54110.842218985257</v>
      </c>
      <c r="CK93" s="37">
        <f t="shared" ref="CK93:CM93" si="2644">CJ93+CK92</f>
        <v>54110.842218985257</v>
      </c>
      <c r="CL93" s="37">
        <f t="shared" si="2644"/>
        <v>54110.842218985257</v>
      </c>
      <c r="CM93" s="37">
        <f t="shared" si="2644"/>
        <v>54110.842218985257</v>
      </c>
      <c r="CN93" s="37">
        <f t="shared" ref="CN93:CP93" si="2645">CM93+CN92</f>
        <v>54110.842218985257</v>
      </c>
      <c r="CO93" s="37">
        <f t="shared" si="2645"/>
        <v>54110.842218985257</v>
      </c>
      <c r="CP93" s="37">
        <f t="shared" si="2645"/>
        <v>54110.842218985257</v>
      </c>
      <c r="CQ93" s="37">
        <f t="shared" ref="CQ93:CS93" si="2646">CP93+CQ92</f>
        <v>54110.842218985257</v>
      </c>
      <c r="CR93" s="37">
        <f t="shared" si="2646"/>
        <v>54110.842218985257</v>
      </c>
      <c r="CS93" s="37">
        <f t="shared" si="2646"/>
        <v>54110.842218985257</v>
      </c>
      <c r="CT93" s="37">
        <f t="shared" ref="CT93:CV93" si="2647">CS93+CT92</f>
        <v>54110.842218985257</v>
      </c>
      <c r="CU93" s="37">
        <f t="shared" si="2647"/>
        <v>54110.842218985257</v>
      </c>
      <c r="CV93" s="37">
        <f t="shared" si="2647"/>
        <v>54110.842218985257</v>
      </c>
      <c r="CW93" s="37">
        <f t="shared" ref="CW93:CY93" si="2648">CV93+CW92</f>
        <v>54110.842218985257</v>
      </c>
      <c r="CX93" s="37">
        <f t="shared" si="2648"/>
        <v>54110.842218985257</v>
      </c>
      <c r="CY93" s="37">
        <f t="shared" si="2648"/>
        <v>54110.842218985257</v>
      </c>
      <c r="CZ93" s="37">
        <f t="shared" ref="CZ93:DB93" si="2649">CY93+CZ92</f>
        <v>54110.842218985257</v>
      </c>
      <c r="DA93" s="37">
        <f t="shared" si="2649"/>
        <v>54110.842218985257</v>
      </c>
      <c r="DB93" s="37">
        <f t="shared" si="2649"/>
        <v>54110.842218985257</v>
      </c>
      <c r="DC93" s="37">
        <f t="shared" ref="DC93:DE93" si="2650">DB93+DC92</f>
        <v>54110.842218985257</v>
      </c>
      <c r="DD93" s="37">
        <f t="shared" si="2650"/>
        <v>54110.842218985257</v>
      </c>
      <c r="DE93" s="37">
        <f t="shared" si="2650"/>
        <v>54110.842218985257</v>
      </c>
      <c r="DF93" s="37">
        <f t="shared" ref="DF93:DH93" si="2651">DE93+DF92</f>
        <v>54110.842218985257</v>
      </c>
      <c r="DG93" s="37">
        <f t="shared" si="2651"/>
        <v>54110.842218985257</v>
      </c>
      <c r="DH93" s="37">
        <f t="shared" si="2651"/>
        <v>54110.842218985257</v>
      </c>
      <c r="DI93" s="37">
        <f t="shared" ref="DI93:DK93" si="2652">DH93+DI92</f>
        <v>54110.842218985257</v>
      </c>
      <c r="DJ93" s="37">
        <f t="shared" si="2652"/>
        <v>54110.842218985257</v>
      </c>
      <c r="DK93" s="37">
        <f t="shared" si="2652"/>
        <v>54110.842218985257</v>
      </c>
      <c r="DL93" s="37">
        <f t="shared" ref="DL93:DN93" si="2653">DK93+DL92</f>
        <v>54110.842218985257</v>
      </c>
      <c r="DM93" s="37">
        <f t="shared" si="2653"/>
        <v>54110.842218985257</v>
      </c>
      <c r="DN93" s="37">
        <f t="shared" si="2653"/>
        <v>54110.842218985257</v>
      </c>
      <c r="DO93" s="37">
        <f t="shared" ref="DO93:DQ93" si="2654">DN93+DO92</f>
        <v>54110.842218985257</v>
      </c>
      <c r="DP93" s="37">
        <f t="shared" si="2654"/>
        <v>54110.842218985257</v>
      </c>
      <c r="DQ93" s="37">
        <f t="shared" si="2654"/>
        <v>54110.842218985257</v>
      </c>
      <c r="DR93" s="37">
        <f t="shared" ref="DR93:DT93" si="2655">DQ93+DR92</f>
        <v>54110.842218985257</v>
      </c>
      <c r="DS93" s="37">
        <f t="shared" si="2655"/>
        <v>54110.842218985257</v>
      </c>
      <c r="DT93" s="37">
        <f t="shared" si="2655"/>
        <v>54110.842218985257</v>
      </c>
      <c r="DU93" s="37">
        <f t="shared" ref="DU93:DW93" si="2656">DT93+DU92</f>
        <v>54110.842218985257</v>
      </c>
      <c r="DV93" s="37">
        <f t="shared" si="2656"/>
        <v>54110.842218985257</v>
      </c>
      <c r="DW93" s="37">
        <f t="shared" si="2656"/>
        <v>54110.842218985257</v>
      </c>
      <c r="DX93" s="37">
        <f t="shared" ref="DX93:DZ93" si="2657">DW93+DX92</f>
        <v>54110.842218985257</v>
      </c>
      <c r="DY93" s="37">
        <f t="shared" si="2657"/>
        <v>54110.842218985257</v>
      </c>
      <c r="DZ93" s="37">
        <f t="shared" si="2657"/>
        <v>54110.842218985257</v>
      </c>
      <c r="EA93" s="37">
        <f t="shared" ref="EA93:EC93" si="2658">DZ93+EA92</f>
        <v>54110.842218985257</v>
      </c>
      <c r="EB93" s="37">
        <f t="shared" si="2658"/>
        <v>54110.842218985257</v>
      </c>
      <c r="EC93" s="37">
        <f t="shared" si="2658"/>
        <v>54110.842218985257</v>
      </c>
      <c r="ED93" s="37">
        <f t="shared" ref="ED93:EF93" si="2659">EC93+ED92</f>
        <v>54110.842218985257</v>
      </c>
      <c r="EE93" s="37">
        <f t="shared" si="2659"/>
        <v>54110.842218985257</v>
      </c>
      <c r="EF93" s="37">
        <f t="shared" si="2659"/>
        <v>54110.842218985257</v>
      </c>
      <c r="EG93" s="37">
        <f t="shared" ref="EG93:EI93" si="2660">EF93+EG92</f>
        <v>54110.842218985257</v>
      </c>
      <c r="EH93" s="37">
        <f t="shared" si="2660"/>
        <v>54110.842218985257</v>
      </c>
      <c r="EI93" s="37">
        <f t="shared" si="2660"/>
        <v>54110.842218985257</v>
      </c>
      <c r="EJ93" s="37">
        <f t="shared" ref="EJ93:EL93" si="2661">EI93+EJ92</f>
        <v>54110.842218985257</v>
      </c>
      <c r="EK93" s="37">
        <f t="shared" si="2661"/>
        <v>54110.842218985257</v>
      </c>
      <c r="EL93" s="37">
        <f t="shared" si="2661"/>
        <v>54110.842218985257</v>
      </c>
      <c r="EM93" s="37">
        <f t="shared" ref="EM93:EO93" si="2662">EL93+EM92</f>
        <v>54110.842218985257</v>
      </c>
      <c r="EN93" s="37">
        <f t="shared" si="2662"/>
        <v>54110.842218985257</v>
      </c>
      <c r="EO93" s="37">
        <f t="shared" si="2662"/>
        <v>54110.842218985257</v>
      </c>
      <c r="EP93" s="37">
        <f t="shared" ref="EP93:ER93" si="2663">EO93+EP92</f>
        <v>54110.842218985257</v>
      </c>
      <c r="EQ93" s="37">
        <f t="shared" si="2663"/>
        <v>54110.842218985257</v>
      </c>
      <c r="ER93" s="37">
        <f t="shared" si="2663"/>
        <v>54110.842218985257</v>
      </c>
      <c r="ES93" s="37">
        <f t="shared" ref="ES93:EU93" si="2664">ER93+ES92</f>
        <v>54110.842218985257</v>
      </c>
      <c r="ET93" s="37">
        <f t="shared" si="2664"/>
        <v>54110.842218985257</v>
      </c>
      <c r="EU93" s="37">
        <f t="shared" si="2664"/>
        <v>54110.842218985257</v>
      </c>
      <c r="EV93" s="37">
        <f t="shared" ref="EV93:EX93" si="2665">EU93+EV92</f>
        <v>54110.842218985257</v>
      </c>
      <c r="EW93" s="37">
        <f t="shared" si="2665"/>
        <v>54110.842218985257</v>
      </c>
      <c r="EX93" s="37">
        <f t="shared" si="2665"/>
        <v>54110.842218985257</v>
      </c>
      <c r="EY93" s="37">
        <f t="shared" ref="EY93:FA93" si="2666">EX93+EY92</f>
        <v>54110.842218985257</v>
      </c>
      <c r="EZ93" s="37">
        <f t="shared" si="2666"/>
        <v>54110.842218985257</v>
      </c>
      <c r="FA93" s="37">
        <f t="shared" si="2666"/>
        <v>54110.842218985257</v>
      </c>
      <c r="FB93" s="37">
        <f t="shared" ref="FB93:FD93" si="2667">FA93+FB92</f>
        <v>54110.842218985257</v>
      </c>
      <c r="FC93" s="37">
        <f t="shared" si="2667"/>
        <v>54110.842218985257</v>
      </c>
      <c r="FD93" s="37">
        <f t="shared" si="2667"/>
        <v>54110.842218985257</v>
      </c>
      <c r="FE93" s="37">
        <f t="shared" ref="FE93:FG93" si="2668">FD93+FE92</f>
        <v>54110.842218985257</v>
      </c>
      <c r="FF93" s="37">
        <f t="shared" si="2668"/>
        <v>54110.842218985257</v>
      </c>
      <c r="FG93" s="37">
        <f t="shared" si="2668"/>
        <v>54110.842218985257</v>
      </c>
      <c r="FH93" s="37">
        <f t="shared" ref="FH93:FJ93" si="2669">FG93+FH92</f>
        <v>54110.842218985257</v>
      </c>
      <c r="FI93" s="37">
        <f t="shared" si="2669"/>
        <v>54110.842218985257</v>
      </c>
      <c r="FJ93" s="37">
        <f t="shared" si="2669"/>
        <v>54110.842218985257</v>
      </c>
      <c r="FK93" s="37">
        <f t="shared" ref="FK93:FM93" si="2670">FJ93+FK92</f>
        <v>54110.842218985257</v>
      </c>
      <c r="FL93" s="37">
        <f t="shared" si="2670"/>
        <v>54110.842218985257</v>
      </c>
      <c r="FM93" s="37">
        <f t="shared" si="2670"/>
        <v>54110.842218985257</v>
      </c>
      <c r="FN93" s="37">
        <f t="shared" ref="FN93:FP93" si="2671">FM93+FN92</f>
        <v>54110.842218985257</v>
      </c>
      <c r="FO93" s="37">
        <f t="shared" si="2671"/>
        <v>54110.842218985257</v>
      </c>
      <c r="FP93" s="37">
        <f t="shared" si="2671"/>
        <v>54110.842218985257</v>
      </c>
      <c r="FQ93" s="37">
        <f t="shared" ref="FQ93:FS93" si="2672">FP93+FQ92</f>
        <v>54110.842218985257</v>
      </c>
      <c r="FR93" s="37">
        <f t="shared" si="2672"/>
        <v>54110.842218985257</v>
      </c>
      <c r="FS93" s="37">
        <f t="shared" si="2672"/>
        <v>54110.842218985257</v>
      </c>
      <c r="FT93" s="37">
        <f t="shared" ref="FT93:FV93" si="2673">FS93+FT92</f>
        <v>54110.842218985257</v>
      </c>
      <c r="FU93" s="37">
        <f t="shared" si="2673"/>
        <v>54110.842218985257</v>
      </c>
      <c r="FV93" s="37">
        <f t="shared" si="2673"/>
        <v>54110.842218985257</v>
      </c>
      <c r="FW93" s="37">
        <f t="shared" ref="FW93:FY93" si="2674">FV93+FW92</f>
        <v>54110.842218985257</v>
      </c>
      <c r="FX93" s="37">
        <f t="shared" si="2674"/>
        <v>54110.842218985257</v>
      </c>
      <c r="FY93" s="37">
        <f t="shared" si="2674"/>
        <v>54110.842218985257</v>
      </c>
      <c r="FZ93" s="37">
        <f t="shared" ref="FZ93:GB93" si="2675">FY93+FZ92</f>
        <v>54110.842218985257</v>
      </c>
      <c r="GA93" s="37">
        <f t="shared" si="2675"/>
        <v>54110.842218985257</v>
      </c>
      <c r="GB93" s="37">
        <f t="shared" si="2675"/>
        <v>54110.842218985257</v>
      </c>
      <c r="GC93" s="37">
        <f t="shared" ref="GC93:GE93" si="2676">GB93+GC92</f>
        <v>54110.842218985257</v>
      </c>
      <c r="GD93" s="37">
        <f t="shared" si="2676"/>
        <v>54110.842218985257</v>
      </c>
      <c r="GE93" s="37">
        <f t="shared" si="2676"/>
        <v>54110.842218985257</v>
      </c>
      <c r="GF93" s="37">
        <f t="shared" ref="GF93:GH93" si="2677">GE93+GF92</f>
        <v>54110.842218985257</v>
      </c>
      <c r="GG93" s="37">
        <f t="shared" si="2677"/>
        <v>54110.842218985257</v>
      </c>
      <c r="GH93" s="37">
        <f t="shared" si="2677"/>
        <v>54110.842218985257</v>
      </c>
      <c r="GI93" s="37">
        <f t="shared" ref="GI93:GK93" si="2678">GH93+GI92</f>
        <v>54110.842218985257</v>
      </c>
      <c r="GJ93" s="37">
        <f t="shared" si="2678"/>
        <v>54110.842218985257</v>
      </c>
      <c r="GK93" s="37">
        <f t="shared" si="2678"/>
        <v>54110.842218985257</v>
      </c>
      <c r="GL93" s="37">
        <f t="shared" ref="GL93:GN93" si="2679">GK93+GL92</f>
        <v>54110.842218985257</v>
      </c>
      <c r="GM93" s="37">
        <f t="shared" si="2679"/>
        <v>54110.842218985257</v>
      </c>
      <c r="GN93" s="37">
        <f t="shared" si="2679"/>
        <v>54110.842218985257</v>
      </c>
      <c r="GO93" s="37">
        <f t="shared" ref="GO93:GQ93" si="2680">GN93+GO92</f>
        <v>54110.842218985257</v>
      </c>
      <c r="GP93" s="37">
        <f t="shared" si="2680"/>
        <v>54110.842218985257</v>
      </c>
      <c r="GQ93" s="37">
        <f t="shared" si="2680"/>
        <v>54110.842218985257</v>
      </c>
      <c r="GR93" s="37">
        <f t="shared" ref="GR93:GT93" si="2681">GQ93+GR92</f>
        <v>54110.842218985257</v>
      </c>
      <c r="GS93" s="37">
        <f t="shared" si="2681"/>
        <v>54110.842218985257</v>
      </c>
      <c r="GT93" s="37">
        <f t="shared" si="2681"/>
        <v>54110.842218985257</v>
      </c>
      <c r="GU93" s="37">
        <f t="shared" ref="GU93:GW93" si="2682">GT93+GU92</f>
        <v>54110.842218985257</v>
      </c>
      <c r="GV93" s="37">
        <f t="shared" si="2682"/>
        <v>54110.842218985257</v>
      </c>
      <c r="GW93" s="37">
        <f t="shared" si="2682"/>
        <v>54110.842218985257</v>
      </c>
      <c r="GX93" s="37">
        <f t="shared" ref="GX93:GZ93" si="2683">GW93+GX92</f>
        <v>54110.842218985257</v>
      </c>
      <c r="GY93" s="37">
        <f t="shared" si="2683"/>
        <v>54110.842218985257</v>
      </c>
      <c r="GZ93" s="37">
        <f t="shared" si="2683"/>
        <v>54110.842218985257</v>
      </c>
      <c r="HA93" s="37">
        <f t="shared" ref="HA93:HC93" si="2684">GZ93+HA92</f>
        <v>54110.842218985257</v>
      </c>
      <c r="HB93" s="37">
        <f t="shared" si="2684"/>
        <v>54110.842218985257</v>
      </c>
      <c r="HC93" s="37">
        <f t="shared" si="2684"/>
        <v>54110.842218985257</v>
      </c>
      <c r="HD93" s="37">
        <f t="shared" ref="HD93:HF93" si="2685">HC93+HD92</f>
        <v>54110.842218985257</v>
      </c>
      <c r="HE93" s="37">
        <f t="shared" si="2685"/>
        <v>54110.842218985257</v>
      </c>
      <c r="HF93" s="37">
        <f t="shared" si="2685"/>
        <v>54110.842218985257</v>
      </c>
      <c r="HG93" s="37">
        <f t="shared" ref="HG93:HI93" si="2686">HF93+HG92</f>
        <v>54110.842218985257</v>
      </c>
      <c r="HH93" s="37">
        <f t="shared" si="2686"/>
        <v>54110.842218985257</v>
      </c>
      <c r="HI93" s="37">
        <f t="shared" si="2686"/>
        <v>54110.842218985257</v>
      </c>
      <c r="HJ93" s="37">
        <f t="shared" ref="HJ93:HL93" si="2687">HI93+HJ92</f>
        <v>54110.842218985257</v>
      </c>
      <c r="HK93" s="37">
        <f t="shared" si="2687"/>
        <v>54110.842218985257</v>
      </c>
      <c r="HL93" s="37">
        <f t="shared" si="2687"/>
        <v>54110.842218985257</v>
      </c>
      <c r="HM93" s="37">
        <f t="shared" ref="HM93:HO93" si="2688">HL93+HM92</f>
        <v>54110.842218985257</v>
      </c>
      <c r="HN93" s="37">
        <f t="shared" si="2688"/>
        <v>54110.842218985257</v>
      </c>
      <c r="HO93" s="37">
        <f t="shared" si="2688"/>
        <v>54110.842218985257</v>
      </c>
      <c r="HP93" s="37">
        <f t="shared" ref="HP93:HR93" si="2689">HO93+HP92</f>
        <v>54110.842218985257</v>
      </c>
      <c r="HQ93" s="37">
        <f t="shared" si="2689"/>
        <v>54110.842218985257</v>
      </c>
      <c r="HR93" s="37">
        <f t="shared" si="2689"/>
        <v>54110.842218985257</v>
      </c>
      <c r="HS93" s="37">
        <f t="shared" ref="HS93:HU93" si="2690">HR93+HS92</f>
        <v>54110.842218985257</v>
      </c>
      <c r="HT93" s="37">
        <f t="shared" si="2690"/>
        <v>54110.842218985257</v>
      </c>
      <c r="HU93" s="37">
        <f t="shared" si="2690"/>
        <v>54110.842218985257</v>
      </c>
      <c r="HV93" s="37">
        <f t="shared" ref="HV93:HX93" si="2691">HU93+HV92</f>
        <v>54110.842218985257</v>
      </c>
      <c r="HW93" s="37">
        <f t="shared" si="2691"/>
        <v>54110.842218985257</v>
      </c>
      <c r="HX93" s="37">
        <f t="shared" si="2691"/>
        <v>54110.842218985257</v>
      </c>
      <c r="HY93" s="37">
        <f t="shared" ref="HY93:IA93" si="2692">HX93+HY92</f>
        <v>54110.842218985257</v>
      </c>
      <c r="HZ93" s="37">
        <f t="shared" si="2692"/>
        <v>54110.842218985257</v>
      </c>
      <c r="IA93" s="37">
        <f t="shared" si="2692"/>
        <v>54110.842218985257</v>
      </c>
      <c r="IB93" s="37">
        <f t="shared" ref="IB93:ID93" si="2693">IA93+IB92</f>
        <v>54110.842218985257</v>
      </c>
      <c r="IC93" s="37">
        <f t="shared" si="2693"/>
        <v>54110.842218985257</v>
      </c>
      <c r="ID93" s="37">
        <f t="shared" si="2693"/>
        <v>54110.842218985257</v>
      </c>
      <c r="IE93" s="37">
        <f t="shared" ref="IE93:IG93" si="2694">ID93+IE92</f>
        <v>54110.842218985257</v>
      </c>
      <c r="IF93" s="37">
        <f t="shared" si="2694"/>
        <v>54110.842218985257</v>
      </c>
      <c r="IG93" s="37">
        <f t="shared" si="2694"/>
        <v>54110.842218985257</v>
      </c>
      <c r="IH93" s="37">
        <f t="shared" ref="IH93:IJ93" si="2695">IG93+IH92</f>
        <v>54110.842218985257</v>
      </c>
      <c r="II93" s="37">
        <f t="shared" si="2695"/>
        <v>54110.842218985257</v>
      </c>
      <c r="IJ93" s="37">
        <f t="shared" si="2695"/>
        <v>54110.842218985257</v>
      </c>
      <c r="IK93" s="37">
        <f t="shared" ref="IK93:IM93" si="2696">IJ93+IK92</f>
        <v>54110.842218985257</v>
      </c>
      <c r="IL93" s="37">
        <f t="shared" si="2696"/>
        <v>54110.842218985257</v>
      </c>
      <c r="IM93" s="37">
        <f t="shared" si="2696"/>
        <v>54110.842218985257</v>
      </c>
      <c r="IN93" s="37">
        <f t="shared" ref="IN93:IP93" si="2697">IM93+IN92</f>
        <v>54110.842218985257</v>
      </c>
      <c r="IO93" s="37">
        <f t="shared" si="2697"/>
        <v>54110.842218985257</v>
      </c>
      <c r="IP93" s="37">
        <f t="shared" si="2697"/>
        <v>54110.842218985257</v>
      </c>
      <c r="IQ93" s="37">
        <f t="shared" ref="IQ93:IS93" si="2698">IP93+IQ92</f>
        <v>54110.842218985257</v>
      </c>
      <c r="IR93" s="37">
        <f t="shared" si="2698"/>
        <v>54110.842218985257</v>
      </c>
      <c r="IS93" s="37">
        <f t="shared" si="2698"/>
        <v>54110.842218985257</v>
      </c>
      <c r="IT93" s="37">
        <f t="shared" ref="IT93:IV93" si="2699">IS93+IT92</f>
        <v>54110.842218985257</v>
      </c>
      <c r="IU93" s="37">
        <f t="shared" si="2699"/>
        <v>54110.842218985257</v>
      </c>
      <c r="IV93" s="37">
        <f t="shared" si="2699"/>
        <v>54110.842218985257</v>
      </c>
      <c r="IW93" s="37">
        <f t="shared" ref="IW93:IY93" si="2700">IV93+IW92</f>
        <v>54110.842218985257</v>
      </c>
      <c r="IX93" s="37">
        <f t="shared" si="2700"/>
        <v>54110.842218985257</v>
      </c>
      <c r="IY93" s="37">
        <f t="shared" si="2700"/>
        <v>54110.842218985257</v>
      </c>
      <c r="IZ93" s="37">
        <f t="shared" ref="IZ93:JB93" si="2701">IY93+IZ92</f>
        <v>54110.842218985257</v>
      </c>
      <c r="JA93" s="37">
        <f t="shared" si="2701"/>
        <v>54110.842218985257</v>
      </c>
      <c r="JB93" s="37">
        <f t="shared" si="2701"/>
        <v>54110.842218985257</v>
      </c>
      <c r="JC93" s="37">
        <f t="shared" ref="JC93:JE93" si="2702">JB93+JC92</f>
        <v>54110.842218985257</v>
      </c>
      <c r="JD93" s="37">
        <f t="shared" si="2702"/>
        <v>54110.842218985257</v>
      </c>
      <c r="JE93" s="37">
        <f t="shared" si="2702"/>
        <v>54110.842218985257</v>
      </c>
      <c r="JF93" s="37">
        <f t="shared" ref="JF93:JH93" si="2703">JE93+JF92</f>
        <v>54110.842218985257</v>
      </c>
      <c r="JG93" s="37">
        <f t="shared" si="2703"/>
        <v>54110.842218985257</v>
      </c>
      <c r="JH93" s="37">
        <f t="shared" si="2703"/>
        <v>54110.842218985257</v>
      </c>
      <c r="JI93" s="37">
        <f t="shared" ref="JI93:JK93" si="2704">JH93+JI92</f>
        <v>54110.842218985257</v>
      </c>
      <c r="JJ93" s="37">
        <f t="shared" si="2704"/>
        <v>54110.842218985257</v>
      </c>
      <c r="JK93" s="37">
        <f t="shared" si="2704"/>
        <v>54110.842218985257</v>
      </c>
      <c r="JL93" s="37">
        <f t="shared" ref="JL93:JN93" si="2705">JK93+JL92</f>
        <v>54110.842218985257</v>
      </c>
      <c r="JM93" s="37">
        <f t="shared" si="2705"/>
        <v>54110.842218985257</v>
      </c>
      <c r="JN93" s="37">
        <f t="shared" si="2705"/>
        <v>54110.842218985257</v>
      </c>
      <c r="JO93" s="37">
        <f t="shared" ref="JO93:JQ93" si="2706">JN93+JO92</f>
        <v>54110.842218985257</v>
      </c>
      <c r="JP93" s="37">
        <f t="shared" si="2706"/>
        <v>54110.842218985257</v>
      </c>
      <c r="JQ93" s="37">
        <f t="shared" si="2706"/>
        <v>54110.842218985257</v>
      </c>
      <c r="JR93" s="37">
        <f t="shared" ref="JR93:JT93" si="2707">JQ93+JR92</f>
        <v>54110.842218985257</v>
      </c>
      <c r="JS93" s="37">
        <f t="shared" si="2707"/>
        <v>54110.842218985257</v>
      </c>
      <c r="JT93" s="37">
        <f t="shared" si="2707"/>
        <v>54110.842218985257</v>
      </c>
      <c r="JU93" s="37">
        <f t="shared" ref="JU93:JW93" si="2708">JT93+JU92</f>
        <v>54110.842218985257</v>
      </c>
      <c r="JV93" s="37">
        <f t="shared" si="2708"/>
        <v>54110.842218985257</v>
      </c>
      <c r="JW93" s="37">
        <f t="shared" si="2708"/>
        <v>54110.842218985257</v>
      </c>
      <c r="JX93" s="37">
        <f t="shared" ref="JX93:JZ93" si="2709">JW93+JX92</f>
        <v>54110.842218985257</v>
      </c>
      <c r="JY93" s="37">
        <f t="shared" si="2709"/>
        <v>54110.842218985257</v>
      </c>
      <c r="JZ93" s="37">
        <f t="shared" si="2709"/>
        <v>54110.842218985257</v>
      </c>
      <c r="KA93" s="37">
        <f t="shared" ref="KA93:KC93" si="2710">JZ93+KA92</f>
        <v>54110.842218985257</v>
      </c>
      <c r="KB93" s="37">
        <f t="shared" si="2710"/>
        <v>54110.842218985257</v>
      </c>
      <c r="KC93" s="37">
        <f t="shared" si="2710"/>
        <v>54110.842218985257</v>
      </c>
      <c r="KD93" s="37">
        <f t="shared" ref="KD93:KF93" si="2711">KC93+KD92</f>
        <v>54110.842218985257</v>
      </c>
      <c r="KE93" s="37">
        <f t="shared" si="2711"/>
        <v>54110.842218985257</v>
      </c>
      <c r="KF93" s="37">
        <f t="shared" si="2711"/>
        <v>54110.842218985257</v>
      </c>
      <c r="KG93" s="37">
        <f t="shared" ref="KG93" si="2712">KF93+KG92</f>
        <v>54110.842218985257</v>
      </c>
    </row>
    <row r="94" spans="1:293" s="1" customFormat="1" outlineLevel="1">
      <c r="B94" s="477" t="s">
        <v>717</v>
      </c>
      <c r="C94" s="60" t="s">
        <v>712</v>
      </c>
      <c r="D94" s="61">
        <f t="shared" si="2510"/>
        <v>-200</v>
      </c>
      <c r="E94" s="33">
        <f t="shared" ref="E94:H94" si="2713">E90-E92</f>
        <v>5981.9924047547202</v>
      </c>
      <c r="F94" s="34">
        <f t="shared" si="2713"/>
        <v>-84</v>
      </c>
      <c r="G94" s="34">
        <f t="shared" si="2713"/>
        <v>-1439</v>
      </c>
      <c r="H94" s="34">
        <f t="shared" si="2713"/>
        <v>-589</v>
      </c>
      <c r="I94" s="34">
        <f t="shared" ref="I94:BT94" si="2714">I90-I92</f>
        <v>-7463</v>
      </c>
      <c r="J94" s="34">
        <f t="shared" si="2714"/>
        <v>-7620</v>
      </c>
      <c r="K94" s="34">
        <f t="shared" si="2714"/>
        <v>-4802</v>
      </c>
      <c r="L94" s="34">
        <f t="shared" si="2714"/>
        <v>-732</v>
      </c>
      <c r="M94" s="34">
        <f t="shared" si="2714"/>
        <v>-692</v>
      </c>
      <c r="N94" s="34">
        <f t="shared" si="2714"/>
        <v>-5578</v>
      </c>
      <c r="O94" s="34">
        <f t="shared" si="2714"/>
        <v>-874</v>
      </c>
      <c r="P94" s="34">
        <f t="shared" si="2714"/>
        <v>-983</v>
      </c>
      <c r="Q94" s="34">
        <f t="shared" si="2714"/>
        <v>7680.1950131178637</v>
      </c>
      <c r="R94" s="34">
        <f t="shared" si="2714"/>
        <v>-102</v>
      </c>
      <c r="S94" s="34">
        <f t="shared" si="2714"/>
        <v>-114</v>
      </c>
      <c r="T94" s="34">
        <f t="shared" si="2714"/>
        <v>-96</v>
      </c>
      <c r="U94" s="34">
        <f t="shared" si="2714"/>
        <v>-90</v>
      </c>
      <c r="V94" s="34">
        <f t="shared" si="2714"/>
        <v>-1103</v>
      </c>
      <c r="W94" s="34">
        <f t="shared" si="2714"/>
        <v>-275</v>
      </c>
      <c r="X94" s="34">
        <f t="shared" si="2714"/>
        <v>-92</v>
      </c>
      <c r="Y94" s="34">
        <f t="shared" si="2714"/>
        <v>-93</v>
      </c>
      <c r="Z94" s="34">
        <f t="shared" si="2714"/>
        <v>-127</v>
      </c>
      <c r="AA94" s="34">
        <f t="shared" si="2714"/>
        <v>-103</v>
      </c>
      <c r="AB94" s="34">
        <f t="shared" si="2714"/>
        <v>-773</v>
      </c>
      <c r="AC94" s="34">
        <f t="shared" si="2714"/>
        <v>14101.370537619274</v>
      </c>
      <c r="AD94" s="34">
        <f t="shared" si="2714"/>
        <v>-113</v>
      </c>
      <c r="AE94" s="34">
        <f t="shared" si="2714"/>
        <v>-106</v>
      </c>
      <c r="AF94" s="34">
        <f t="shared" si="2714"/>
        <v>-123</v>
      </c>
      <c r="AG94" s="34">
        <f t="shared" si="2714"/>
        <v>-115</v>
      </c>
      <c r="AH94" s="34">
        <f t="shared" si="2714"/>
        <v>-111</v>
      </c>
      <c r="AI94" s="34">
        <f t="shared" si="2714"/>
        <v>-119</v>
      </c>
      <c r="AJ94" s="34">
        <f t="shared" si="2714"/>
        <v>-114</v>
      </c>
      <c r="AK94" s="34">
        <f t="shared" si="2714"/>
        <v>-117</v>
      </c>
      <c r="AL94" s="34">
        <f t="shared" si="2714"/>
        <v>-259</v>
      </c>
      <c r="AM94" s="34">
        <f t="shared" si="2714"/>
        <v>-516</v>
      </c>
      <c r="AN94" s="34">
        <f t="shared" si="2714"/>
        <v>-661</v>
      </c>
      <c r="AO94" s="34">
        <f t="shared" si="2714"/>
        <v>15551.01537222855</v>
      </c>
      <c r="AP94" s="34">
        <f t="shared" si="2714"/>
        <v>-170</v>
      </c>
      <c r="AQ94" s="34">
        <f t="shared" si="2714"/>
        <v>-331</v>
      </c>
      <c r="AR94" s="34">
        <f t="shared" si="2714"/>
        <v>-200</v>
      </c>
      <c r="AS94" s="34">
        <f t="shared" si="2714"/>
        <v>-195</v>
      </c>
      <c r="AT94" s="34">
        <f t="shared" si="2714"/>
        <v>-420</v>
      </c>
      <c r="AU94" s="34">
        <f t="shared" si="2714"/>
        <v>-250</v>
      </c>
      <c r="AV94" s="34">
        <f t="shared" si="2714"/>
        <v>-5170</v>
      </c>
      <c r="AW94" s="34">
        <f t="shared" si="2714"/>
        <v>-363</v>
      </c>
      <c r="AX94" s="34">
        <f t="shared" si="2714"/>
        <v>-211</v>
      </c>
      <c r="AY94" s="34">
        <f t="shared" si="2714"/>
        <v>-305</v>
      </c>
      <c r="AZ94" s="34">
        <f t="shared" si="2714"/>
        <v>-3295</v>
      </c>
      <c r="BA94" s="34">
        <f t="shared" si="2714"/>
        <v>38222.061707104702</v>
      </c>
      <c r="BB94" s="34">
        <f t="shared" si="2714"/>
        <v>-509</v>
      </c>
      <c r="BC94" s="34">
        <f t="shared" si="2714"/>
        <v>-221</v>
      </c>
      <c r="BD94" s="34">
        <f t="shared" si="2714"/>
        <v>-186</v>
      </c>
      <c r="BE94" s="34">
        <f t="shared" si="2714"/>
        <v>-169.88735561563664</v>
      </c>
      <c r="BF94" s="34">
        <f t="shared" si="2714"/>
        <v>-155.46336453876299</v>
      </c>
      <c r="BG94" s="34">
        <f t="shared" si="2714"/>
        <v>-157.49149883085215</v>
      </c>
      <c r="BH94" s="34">
        <f t="shared" si="2714"/>
        <v>-156</v>
      </c>
      <c r="BI94" s="34">
        <f t="shared" si="2714"/>
        <v>-1567</v>
      </c>
      <c r="BJ94" s="34">
        <f t="shared" si="2714"/>
        <v>-261</v>
      </c>
      <c r="BK94" s="34">
        <f t="shared" si="2714"/>
        <v>-214</v>
      </c>
      <c r="BL94" s="34">
        <f t="shared" si="2714"/>
        <v>-170</v>
      </c>
      <c r="BM94" s="34">
        <f t="shared" si="2714"/>
        <v>46748.867912728798</v>
      </c>
      <c r="BN94" s="34">
        <f t="shared" si="2714"/>
        <v>-142</v>
      </c>
      <c r="BO94" s="34">
        <f t="shared" si="2714"/>
        <v>-200</v>
      </c>
      <c r="BP94" s="206">
        <f t="shared" si="2714"/>
        <v>-1237</v>
      </c>
      <c r="BQ94" s="34">
        <f t="shared" si="2714"/>
        <v>0</v>
      </c>
      <c r="BR94" s="34">
        <f t="shared" si="2714"/>
        <v>0</v>
      </c>
      <c r="BS94" s="34">
        <f t="shared" si="2714"/>
        <v>0</v>
      </c>
      <c r="BT94" s="34">
        <f t="shared" si="2714"/>
        <v>0</v>
      </c>
      <c r="BU94" s="206">
        <f t="shared" ref="BU94:EF94" si="2715">BU90-BU92</f>
        <v>0</v>
      </c>
      <c r="BV94" s="34">
        <f t="shared" si="2715"/>
        <v>0</v>
      </c>
      <c r="BW94" s="34">
        <f t="shared" si="2715"/>
        <v>0</v>
      </c>
      <c r="BX94" s="34">
        <f t="shared" si="2715"/>
        <v>0</v>
      </c>
      <c r="BY94" s="34">
        <f t="shared" si="2715"/>
        <v>33163.445122067104</v>
      </c>
      <c r="BZ94" s="34">
        <f t="shared" si="2715"/>
        <v>0</v>
      </c>
      <c r="CA94" s="34">
        <f t="shared" si="2715"/>
        <v>0</v>
      </c>
      <c r="CB94" s="34">
        <f t="shared" si="2715"/>
        <v>0</v>
      </c>
      <c r="CC94" s="34">
        <f t="shared" si="2715"/>
        <v>0</v>
      </c>
      <c r="CD94" s="34">
        <f t="shared" si="2715"/>
        <v>0</v>
      </c>
      <c r="CE94" s="34">
        <f t="shared" si="2715"/>
        <v>0</v>
      </c>
      <c r="CF94" s="34">
        <f t="shared" si="2715"/>
        <v>0</v>
      </c>
      <c r="CG94" s="34">
        <f t="shared" si="2715"/>
        <v>0</v>
      </c>
      <c r="CH94" s="34">
        <f t="shared" si="2715"/>
        <v>0</v>
      </c>
      <c r="CI94" s="34">
        <f t="shared" si="2715"/>
        <v>0</v>
      </c>
      <c r="CJ94" s="34">
        <f t="shared" si="2715"/>
        <v>0</v>
      </c>
      <c r="CK94" s="34">
        <f t="shared" si="2715"/>
        <v>14144.506028995551</v>
      </c>
      <c r="CL94" s="34">
        <f t="shared" si="2715"/>
        <v>0</v>
      </c>
      <c r="CM94" s="34">
        <f t="shared" si="2715"/>
        <v>0</v>
      </c>
      <c r="CN94" s="34">
        <f t="shared" si="2715"/>
        <v>0</v>
      </c>
      <c r="CO94" s="34">
        <f t="shared" si="2715"/>
        <v>0</v>
      </c>
      <c r="CP94" s="34">
        <f t="shared" si="2715"/>
        <v>0</v>
      </c>
      <c r="CQ94" s="34">
        <f t="shared" si="2715"/>
        <v>0</v>
      </c>
      <c r="CR94" s="34">
        <f t="shared" si="2715"/>
        <v>0</v>
      </c>
      <c r="CS94" s="34">
        <f t="shared" si="2715"/>
        <v>0</v>
      </c>
      <c r="CT94" s="34">
        <f t="shared" si="2715"/>
        <v>0</v>
      </c>
      <c r="CU94" s="34">
        <f t="shared" si="2715"/>
        <v>0</v>
      </c>
      <c r="CV94" s="34">
        <f t="shared" si="2715"/>
        <v>0</v>
      </c>
      <c r="CW94" s="34">
        <f t="shared" si="2715"/>
        <v>2</v>
      </c>
      <c r="CX94" s="34">
        <f t="shared" si="2715"/>
        <v>0</v>
      </c>
      <c r="CY94" s="34">
        <f t="shared" si="2715"/>
        <v>0</v>
      </c>
      <c r="CZ94" s="34">
        <f t="shared" si="2715"/>
        <v>0</v>
      </c>
      <c r="DA94" s="34">
        <f t="shared" si="2715"/>
        <v>0</v>
      </c>
      <c r="DB94" s="34">
        <f t="shared" si="2715"/>
        <v>0</v>
      </c>
      <c r="DC94" s="34">
        <f t="shared" si="2715"/>
        <v>0</v>
      </c>
      <c r="DD94" s="34">
        <f t="shared" si="2715"/>
        <v>0</v>
      </c>
      <c r="DE94" s="34">
        <f t="shared" si="2715"/>
        <v>0</v>
      </c>
      <c r="DF94" s="34">
        <f t="shared" si="2715"/>
        <v>0</v>
      </c>
      <c r="DG94" s="34">
        <f t="shared" si="2715"/>
        <v>0</v>
      </c>
      <c r="DH94" s="34">
        <f t="shared" si="2715"/>
        <v>0</v>
      </c>
      <c r="DI94" s="34">
        <f t="shared" si="2715"/>
        <v>2</v>
      </c>
      <c r="DJ94" s="34">
        <f t="shared" si="2715"/>
        <v>0</v>
      </c>
      <c r="DK94" s="34">
        <f t="shared" si="2715"/>
        <v>0</v>
      </c>
      <c r="DL94" s="34">
        <f t="shared" si="2715"/>
        <v>0</v>
      </c>
      <c r="DM94" s="34">
        <f t="shared" si="2715"/>
        <v>0</v>
      </c>
      <c r="DN94" s="34">
        <f t="shared" si="2715"/>
        <v>0</v>
      </c>
      <c r="DO94" s="34">
        <f t="shared" si="2715"/>
        <v>0</v>
      </c>
      <c r="DP94" s="34">
        <f t="shared" si="2715"/>
        <v>0</v>
      </c>
      <c r="DQ94" s="34">
        <f t="shared" si="2715"/>
        <v>0</v>
      </c>
      <c r="DR94" s="34">
        <f t="shared" si="2715"/>
        <v>0</v>
      </c>
      <c r="DS94" s="34">
        <f t="shared" si="2715"/>
        <v>0</v>
      </c>
      <c r="DT94" s="34">
        <f t="shared" si="2715"/>
        <v>0</v>
      </c>
      <c r="DU94" s="34">
        <f t="shared" si="2715"/>
        <v>2</v>
      </c>
      <c r="DV94" s="34">
        <f t="shared" si="2715"/>
        <v>0</v>
      </c>
      <c r="DW94" s="34">
        <f t="shared" si="2715"/>
        <v>0</v>
      </c>
      <c r="DX94" s="34">
        <f t="shared" si="2715"/>
        <v>0</v>
      </c>
      <c r="DY94" s="34">
        <f t="shared" si="2715"/>
        <v>0</v>
      </c>
      <c r="DZ94" s="34">
        <f t="shared" si="2715"/>
        <v>0</v>
      </c>
      <c r="EA94" s="34">
        <f t="shared" si="2715"/>
        <v>0</v>
      </c>
      <c r="EB94" s="34">
        <f t="shared" si="2715"/>
        <v>0</v>
      </c>
      <c r="EC94" s="34">
        <f t="shared" si="2715"/>
        <v>0</v>
      </c>
      <c r="ED94" s="34">
        <f t="shared" si="2715"/>
        <v>0</v>
      </c>
      <c r="EE94" s="34">
        <f t="shared" si="2715"/>
        <v>0</v>
      </c>
      <c r="EF94" s="34">
        <f t="shared" si="2715"/>
        <v>0</v>
      </c>
      <c r="EG94" s="34">
        <f t="shared" ref="EG94:GR94" si="2716">EG90-EG92</f>
        <v>2</v>
      </c>
      <c r="EH94" s="34">
        <f t="shared" si="2716"/>
        <v>0</v>
      </c>
      <c r="EI94" s="34">
        <f t="shared" si="2716"/>
        <v>0</v>
      </c>
      <c r="EJ94" s="34">
        <f t="shared" si="2716"/>
        <v>0</v>
      </c>
      <c r="EK94" s="34">
        <f t="shared" si="2716"/>
        <v>0</v>
      </c>
      <c r="EL94" s="34">
        <f t="shared" si="2716"/>
        <v>0</v>
      </c>
      <c r="EM94" s="34">
        <f t="shared" si="2716"/>
        <v>0</v>
      </c>
      <c r="EN94" s="34">
        <f t="shared" si="2716"/>
        <v>0</v>
      </c>
      <c r="EO94" s="34">
        <f t="shared" si="2716"/>
        <v>0</v>
      </c>
      <c r="EP94" s="34">
        <f t="shared" si="2716"/>
        <v>0</v>
      </c>
      <c r="EQ94" s="34">
        <f t="shared" si="2716"/>
        <v>0</v>
      </c>
      <c r="ER94" s="34">
        <f t="shared" si="2716"/>
        <v>0</v>
      </c>
      <c r="ES94" s="34">
        <f t="shared" si="2716"/>
        <v>163.65343502588601</v>
      </c>
      <c r="ET94" s="34">
        <f t="shared" si="2716"/>
        <v>0</v>
      </c>
      <c r="EU94" s="34">
        <f t="shared" si="2716"/>
        <v>0</v>
      </c>
      <c r="EV94" s="34">
        <f t="shared" si="2716"/>
        <v>0</v>
      </c>
      <c r="EW94" s="34">
        <f t="shared" si="2716"/>
        <v>0</v>
      </c>
      <c r="EX94" s="34">
        <f t="shared" si="2716"/>
        <v>0</v>
      </c>
      <c r="EY94" s="34">
        <f t="shared" si="2716"/>
        <v>0</v>
      </c>
      <c r="EZ94" s="34">
        <f t="shared" si="2716"/>
        <v>0</v>
      </c>
      <c r="FA94" s="34">
        <f t="shared" si="2716"/>
        <v>0</v>
      </c>
      <c r="FB94" s="34">
        <f t="shared" si="2716"/>
        <v>0</v>
      </c>
      <c r="FC94" s="34">
        <f t="shared" si="2716"/>
        <v>0</v>
      </c>
      <c r="FD94" s="34">
        <f t="shared" si="2716"/>
        <v>0.5</v>
      </c>
      <c r="FE94" s="34">
        <f t="shared" si="2716"/>
        <v>0</v>
      </c>
      <c r="FF94" s="34">
        <f t="shared" si="2716"/>
        <v>0</v>
      </c>
      <c r="FG94" s="34">
        <f t="shared" si="2716"/>
        <v>0</v>
      </c>
      <c r="FH94" s="34">
        <f t="shared" si="2716"/>
        <v>0</v>
      </c>
      <c r="FI94" s="34">
        <f t="shared" si="2716"/>
        <v>0</v>
      </c>
      <c r="FJ94" s="34">
        <f t="shared" si="2716"/>
        <v>0</v>
      </c>
      <c r="FK94" s="34">
        <f t="shared" si="2716"/>
        <v>0</v>
      </c>
      <c r="FL94" s="34">
        <f t="shared" si="2716"/>
        <v>0</v>
      </c>
      <c r="FM94" s="34">
        <f t="shared" si="2716"/>
        <v>0</v>
      </c>
      <c r="FN94" s="34">
        <f t="shared" si="2716"/>
        <v>0</v>
      </c>
      <c r="FO94" s="34">
        <f t="shared" si="2716"/>
        <v>0</v>
      </c>
      <c r="FP94" s="34">
        <f t="shared" si="2716"/>
        <v>0</v>
      </c>
      <c r="FQ94" s="34">
        <f t="shared" si="2716"/>
        <v>0</v>
      </c>
      <c r="FR94" s="34">
        <f t="shared" si="2716"/>
        <v>0</v>
      </c>
      <c r="FS94" s="34">
        <f t="shared" si="2716"/>
        <v>0</v>
      </c>
      <c r="FT94" s="34">
        <f t="shared" si="2716"/>
        <v>0</v>
      </c>
      <c r="FU94" s="34">
        <f t="shared" si="2716"/>
        <v>0</v>
      </c>
      <c r="FV94" s="34">
        <f t="shared" si="2716"/>
        <v>0</v>
      </c>
      <c r="FW94" s="34">
        <f t="shared" si="2716"/>
        <v>0</v>
      </c>
      <c r="FX94" s="34">
        <f t="shared" si="2716"/>
        <v>0</v>
      </c>
      <c r="FY94" s="34">
        <f t="shared" si="2716"/>
        <v>0</v>
      </c>
      <c r="FZ94" s="34">
        <f t="shared" si="2716"/>
        <v>0</v>
      </c>
      <c r="GA94" s="34">
        <f t="shared" si="2716"/>
        <v>0</v>
      </c>
      <c r="GB94" s="34">
        <f t="shared" si="2716"/>
        <v>0</v>
      </c>
      <c r="GC94" s="34">
        <f t="shared" si="2716"/>
        <v>0</v>
      </c>
      <c r="GD94" s="34">
        <f t="shared" si="2716"/>
        <v>0</v>
      </c>
      <c r="GE94" s="34">
        <f t="shared" si="2716"/>
        <v>0</v>
      </c>
      <c r="GF94" s="34">
        <f t="shared" si="2716"/>
        <v>0</v>
      </c>
      <c r="GG94" s="34">
        <f t="shared" si="2716"/>
        <v>0</v>
      </c>
      <c r="GH94" s="34">
        <f t="shared" si="2716"/>
        <v>0</v>
      </c>
      <c r="GI94" s="34">
        <f t="shared" si="2716"/>
        <v>0</v>
      </c>
      <c r="GJ94" s="34">
        <f t="shared" si="2716"/>
        <v>0</v>
      </c>
      <c r="GK94" s="34">
        <f t="shared" si="2716"/>
        <v>0</v>
      </c>
      <c r="GL94" s="34">
        <f t="shared" si="2716"/>
        <v>0</v>
      </c>
      <c r="GM94" s="34">
        <f t="shared" si="2716"/>
        <v>0</v>
      </c>
      <c r="GN94" s="34">
        <f t="shared" si="2716"/>
        <v>0</v>
      </c>
      <c r="GO94" s="34">
        <f t="shared" si="2716"/>
        <v>0</v>
      </c>
      <c r="GP94" s="34">
        <f t="shared" si="2716"/>
        <v>0</v>
      </c>
      <c r="GQ94" s="34">
        <f t="shared" si="2716"/>
        <v>0</v>
      </c>
      <c r="GR94" s="34">
        <f t="shared" si="2716"/>
        <v>0</v>
      </c>
      <c r="GS94" s="34">
        <f t="shared" ref="GS94:JD94" si="2717">GS90-GS92</f>
        <v>0</v>
      </c>
      <c r="GT94" s="34">
        <f t="shared" si="2717"/>
        <v>0</v>
      </c>
      <c r="GU94" s="34">
        <f t="shared" si="2717"/>
        <v>0</v>
      </c>
      <c r="GV94" s="34">
        <f t="shared" si="2717"/>
        <v>0</v>
      </c>
      <c r="GW94" s="34">
        <f t="shared" si="2717"/>
        <v>0</v>
      </c>
      <c r="GX94" s="34">
        <f t="shared" si="2717"/>
        <v>0</v>
      </c>
      <c r="GY94" s="34">
        <f t="shared" si="2717"/>
        <v>0</v>
      </c>
      <c r="GZ94" s="34">
        <f t="shared" si="2717"/>
        <v>0</v>
      </c>
      <c r="HA94" s="34">
        <f t="shared" si="2717"/>
        <v>0</v>
      </c>
      <c r="HB94" s="34">
        <f t="shared" si="2717"/>
        <v>0</v>
      </c>
      <c r="HC94" s="34">
        <f t="shared" si="2717"/>
        <v>0</v>
      </c>
      <c r="HD94" s="34">
        <f t="shared" si="2717"/>
        <v>0</v>
      </c>
      <c r="HE94" s="34">
        <f t="shared" si="2717"/>
        <v>0</v>
      </c>
      <c r="HF94" s="34">
        <f t="shared" si="2717"/>
        <v>0</v>
      </c>
      <c r="HG94" s="34">
        <f t="shared" si="2717"/>
        <v>0</v>
      </c>
      <c r="HH94" s="34">
        <f t="shared" si="2717"/>
        <v>0</v>
      </c>
      <c r="HI94" s="34">
        <f t="shared" si="2717"/>
        <v>0</v>
      </c>
      <c r="HJ94" s="34">
        <f t="shared" si="2717"/>
        <v>0</v>
      </c>
      <c r="HK94" s="34">
        <f t="shared" si="2717"/>
        <v>0</v>
      </c>
      <c r="HL94" s="34">
        <f t="shared" si="2717"/>
        <v>0</v>
      </c>
      <c r="HM94" s="34">
        <f t="shared" si="2717"/>
        <v>0</v>
      </c>
      <c r="HN94" s="34">
        <f t="shared" si="2717"/>
        <v>0</v>
      </c>
      <c r="HO94" s="34">
        <f t="shared" si="2717"/>
        <v>0</v>
      </c>
      <c r="HP94" s="34">
        <f t="shared" si="2717"/>
        <v>0</v>
      </c>
      <c r="HQ94" s="34">
        <f t="shared" si="2717"/>
        <v>0</v>
      </c>
      <c r="HR94" s="34">
        <f t="shared" si="2717"/>
        <v>0</v>
      </c>
      <c r="HS94" s="34">
        <f t="shared" si="2717"/>
        <v>0</v>
      </c>
      <c r="HT94" s="34">
        <f t="shared" si="2717"/>
        <v>0</v>
      </c>
      <c r="HU94" s="34">
        <f t="shared" si="2717"/>
        <v>0</v>
      </c>
      <c r="HV94" s="34">
        <f t="shared" si="2717"/>
        <v>0</v>
      </c>
      <c r="HW94" s="34">
        <f t="shared" si="2717"/>
        <v>0</v>
      </c>
      <c r="HX94" s="34">
        <f t="shared" si="2717"/>
        <v>0</v>
      </c>
      <c r="HY94" s="34">
        <f t="shared" si="2717"/>
        <v>0</v>
      </c>
      <c r="HZ94" s="34">
        <f t="shared" si="2717"/>
        <v>0</v>
      </c>
      <c r="IA94" s="34">
        <f t="shared" si="2717"/>
        <v>0</v>
      </c>
      <c r="IB94" s="34">
        <f t="shared" si="2717"/>
        <v>0</v>
      </c>
      <c r="IC94" s="34">
        <f t="shared" si="2717"/>
        <v>0</v>
      </c>
      <c r="ID94" s="34">
        <f t="shared" si="2717"/>
        <v>0</v>
      </c>
      <c r="IE94" s="34">
        <f t="shared" si="2717"/>
        <v>0</v>
      </c>
      <c r="IF94" s="34">
        <f t="shared" si="2717"/>
        <v>0</v>
      </c>
      <c r="IG94" s="34">
        <f t="shared" si="2717"/>
        <v>0</v>
      </c>
      <c r="IH94" s="34">
        <f t="shared" si="2717"/>
        <v>0</v>
      </c>
      <c r="II94" s="34">
        <f t="shared" si="2717"/>
        <v>0</v>
      </c>
      <c r="IJ94" s="34">
        <f t="shared" si="2717"/>
        <v>0</v>
      </c>
      <c r="IK94" s="34">
        <f t="shared" si="2717"/>
        <v>0</v>
      </c>
      <c r="IL94" s="34">
        <f t="shared" si="2717"/>
        <v>0</v>
      </c>
      <c r="IM94" s="34">
        <f t="shared" si="2717"/>
        <v>0</v>
      </c>
      <c r="IN94" s="34">
        <f t="shared" si="2717"/>
        <v>0</v>
      </c>
      <c r="IO94" s="34">
        <f t="shared" si="2717"/>
        <v>0</v>
      </c>
      <c r="IP94" s="34">
        <f t="shared" si="2717"/>
        <v>0</v>
      </c>
      <c r="IQ94" s="34">
        <f t="shared" si="2717"/>
        <v>0</v>
      </c>
      <c r="IR94" s="34">
        <f t="shared" si="2717"/>
        <v>0</v>
      </c>
      <c r="IS94" s="34">
        <f t="shared" si="2717"/>
        <v>0</v>
      </c>
      <c r="IT94" s="34">
        <f t="shared" si="2717"/>
        <v>0</v>
      </c>
      <c r="IU94" s="34">
        <f t="shared" si="2717"/>
        <v>0</v>
      </c>
      <c r="IV94" s="34">
        <f t="shared" si="2717"/>
        <v>0</v>
      </c>
      <c r="IW94" s="34">
        <f t="shared" si="2717"/>
        <v>0</v>
      </c>
      <c r="IX94" s="34">
        <f t="shared" si="2717"/>
        <v>0</v>
      </c>
      <c r="IY94" s="34">
        <f t="shared" si="2717"/>
        <v>0</v>
      </c>
      <c r="IZ94" s="34">
        <f t="shared" si="2717"/>
        <v>0</v>
      </c>
      <c r="JA94" s="34">
        <f t="shared" si="2717"/>
        <v>0</v>
      </c>
      <c r="JB94" s="34">
        <f t="shared" si="2717"/>
        <v>0</v>
      </c>
      <c r="JC94" s="34">
        <f t="shared" si="2717"/>
        <v>0</v>
      </c>
      <c r="JD94" s="34">
        <f t="shared" si="2717"/>
        <v>0</v>
      </c>
      <c r="JE94" s="34">
        <f t="shared" ref="JE94:KG94" si="2718">JE90-JE92</f>
        <v>0</v>
      </c>
      <c r="JF94" s="34">
        <f t="shared" si="2718"/>
        <v>0</v>
      </c>
      <c r="JG94" s="34">
        <f t="shared" si="2718"/>
        <v>0</v>
      </c>
      <c r="JH94" s="34">
        <f t="shared" si="2718"/>
        <v>0</v>
      </c>
      <c r="JI94" s="34">
        <f t="shared" si="2718"/>
        <v>0</v>
      </c>
      <c r="JJ94" s="34">
        <f t="shared" si="2718"/>
        <v>0</v>
      </c>
      <c r="JK94" s="34">
        <f t="shared" si="2718"/>
        <v>0</v>
      </c>
      <c r="JL94" s="34">
        <f t="shared" si="2718"/>
        <v>0</v>
      </c>
      <c r="JM94" s="34">
        <f t="shared" si="2718"/>
        <v>0</v>
      </c>
      <c r="JN94" s="34">
        <f t="shared" si="2718"/>
        <v>0</v>
      </c>
      <c r="JO94" s="34">
        <f t="shared" si="2718"/>
        <v>0</v>
      </c>
      <c r="JP94" s="34">
        <f t="shared" si="2718"/>
        <v>0</v>
      </c>
      <c r="JQ94" s="34">
        <f t="shared" si="2718"/>
        <v>0</v>
      </c>
      <c r="JR94" s="34">
        <f t="shared" si="2718"/>
        <v>0</v>
      </c>
      <c r="JS94" s="34">
        <f t="shared" si="2718"/>
        <v>0</v>
      </c>
      <c r="JT94" s="34">
        <f t="shared" si="2718"/>
        <v>0</v>
      </c>
      <c r="JU94" s="34">
        <f t="shared" si="2718"/>
        <v>0</v>
      </c>
      <c r="JV94" s="34">
        <f t="shared" si="2718"/>
        <v>0</v>
      </c>
      <c r="JW94" s="34">
        <f t="shared" si="2718"/>
        <v>0</v>
      </c>
      <c r="JX94" s="34">
        <f t="shared" si="2718"/>
        <v>0</v>
      </c>
      <c r="JY94" s="34">
        <f t="shared" si="2718"/>
        <v>0</v>
      </c>
      <c r="JZ94" s="34">
        <f t="shared" si="2718"/>
        <v>0</v>
      </c>
      <c r="KA94" s="34">
        <f t="shared" si="2718"/>
        <v>0</v>
      </c>
      <c r="KB94" s="34">
        <f t="shared" si="2718"/>
        <v>0</v>
      </c>
      <c r="KC94" s="34">
        <f t="shared" si="2718"/>
        <v>0</v>
      </c>
      <c r="KD94" s="34">
        <f t="shared" si="2718"/>
        <v>0</v>
      </c>
      <c r="KE94" s="34">
        <f t="shared" si="2718"/>
        <v>0</v>
      </c>
      <c r="KF94" s="34">
        <f t="shared" si="2718"/>
        <v>0</v>
      </c>
      <c r="KG94" s="34">
        <f t="shared" si="2718"/>
        <v>0</v>
      </c>
    </row>
    <row r="95" spans="1:293" s="1" customFormat="1" ht="16" outlineLevel="1" thickBot="1">
      <c r="B95" s="478"/>
      <c r="C95" s="62" t="s">
        <v>713</v>
      </c>
      <c r="D95" s="63">
        <f t="shared" si="2510"/>
        <v>77088.660728568648</v>
      </c>
      <c r="E95" s="36">
        <f>E94</f>
        <v>5981.9924047547202</v>
      </c>
      <c r="F95" s="37">
        <f>E95+F94</f>
        <v>5897.9924047547202</v>
      </c>
      <c r="G95" s="37">
        <f>F95+G94</f>
        <v>4458.9924047547202</v>
      </c>
      <c r="H95" s="37">
        <f t="shared" ref="H95:J95" si="2719">G95+H94</f>
        <v>3869.9924047547202</v>
      </c>
      <c r="I95" s="37">
        <f t="shared" si="2719"/>
        <v>-3593.0075952452798</v>
      </c>
      <c r="J95" s="37">
        <f t="shared" si="2719"/>
        <v>-11213.007595245279</v>
      </c>
      <c r="K95" s="37">
        <f t="shared" ref="K95:M95" si="2720">J95+K94</f>
        <v>-16015.007595245279</v>
      </c>
      <c r="L95" s="37">
        <f t="shared" si="2720"/>
        <v>-16747.007595245279</v>
      </c>
      <c r="M95" s="37">
        <f t="shared" si="2720"/>
        <v>-17439.007595245279</v>
      </c>
      <c r="N95" s="37">
        <f t="shared" ref="N95:P95" si="2721">M95+N94</f>
        <v>-23017.007595245279</v>
      </c>
      <c r="O95" s="37">
        <f t="shared" si="2721"/>
        <v>-23891.007595245279</v>
      </c>
      <c r="P95" s="37">
        <f t="shared" si="2721"/>
        <v>-24874.007595245279</v>
      </c>
      <c r="Q95" s="37">
        <f t="shared" ref="Q95:S95" si="2722">P95+Q94</f>
        <v>-17193.812582127415</v>
      </c>
      <c r="R95" s="37">
        <f t="shared" si="2722"/>
        <v>-17295.812582127415</v>
      </c>
      <c r="S95" s="37">
        <f t="shared" si="2722"/>
        <v>-17409.812582127415</v>
      </c>
      <c r="T95" s="37">
        <f t="shared" ref="T95:V95" si="2723">S95+T94</f>
        <v>-17505.812582127415</v>
      </c>
      <c r="U95" s="37">
        <f t="shared" si="2723"/>
        <v>-17595.812582127415</v>
      </c>
      <c r="V95" s="37">
        <f t="shared" si="2723"/>
        <v>-18698.812582127415</v>
      </c>
      <c r="W95" s="37">
        <f t="shared" ref="W95:Y95" si="2724">V95+W94</f>
        <v>-18973.812582127415</v>
      </c>
      <c r="X95" s="37">
        <f t="shared" si="2724"/>
        <v>-19065.812582127415</v>
      </c>
      <c r="Y95" s="37">
        <f t="shared" si="2724"/>
        <v>-19158.812582127415</v>
      </c>
      <c r="Z95" s="37">
        <f t="shared" ref="Z95:AB95" si="2725">Y95+Z94</f>
        <v>-19285.812582127415</v>
      </c>
      <c r="AA95" s="37">
        <f t="shared" si="2725"/>
        <v>-19388.812582127415</v>
      </c>
      <c r="AB95" s="37">
        <f t="shared" si="2725"/>
        <v>-20161.812582127415</v>
      </c>
      <c r="AC95" s="37">
        <f t="shared" ref="AC95:AE95" si="2726">AB95+AC94</f>
        <v>-6060.4420445081414</v>
      </c>
      <c r="AD95" s="37">
        <f t="shared" si="2726"/>
        <v>-6173.4420445081414</v>
      </c>
      <c r="AE95" s="37">
        <f t="shared" si="2726"/>
        <v>-6279.4420445081414</v>
      </c>
      <c r="AF95" s="37">
        <f t="shared" ref="AF95:AH95" si="2727">AE95+AF94</f>
        <v>-6402.4420445081414</v>
      </c>
      <c r="AG95" s="37">
        <f t="shared" si="2727"/>
        <v>-6517.4420445081414</v>
      </c>
      <c r="AH95" s="37">
        <f t="shared" si="2727"/>
        <v>-6628.4420445081414</v>
      </c>
      <c r="AI95" s="37">
        <f t="shared" ref="AI95:AK95" si="2728">AH95+AI94</f>
        <v>-6747.4420445081414</v>
      </c>
      <c r="AJ95" s="37">
        <f t="shared" si="2728"/>
        <v>-6861.4420445081414</v>
      </c>
      <c r="AK95" s="37">
        <f t="shared" si="2728"/>
        <v>-6978.4420445081414</v>
      </c>
      <c r="AL95" s="37">
        <f t="shared" ref="AL95:AN95" si="2729">AK95+AL94</f>
        <v>-7237.4420445081414</v>
      </c>
      <c r="AM95" s="37">
        <f t="shared" si="2729"/>
        <v>-7753.4420445081414</v>
      </c>
      <c r="AN95" s="37">
        <f t="shared" si="2729"/>
        <v>-8414.4420445081414</v>
      </c>
      <c r="AO95" s="37">
        <f t="shared" ref="AO95:AQ95" si="2730">AN95+AO94</f>
        <v>7136.573327720409</v>
      </c>
      <c r="AP95" s="37">
        <f t="shared" si="2730"/>
        <v>6966.573327720409</v>
      </c>
      <c r="AQ95" s="37">
        <f t="shared" si="2730"/>
        <v>6635.573327720409</v>
      </c>
      <c r="AR95" s="37">
        <f t="shared" ref="AR95:AT95" si="2731">AQ95+AR94</f>
        <v>6435.573327720409</v>
      </c>
      <c r="AS95" s="37">
        <f t="shared" si="2731"/>
        <v>6240.573327720409</v>
      </c>
      <c r="AT95" s="37">
        <f t="shared" si="2731"/>
        <v>5820.573327720409</v>
      </c>
      <c r="AU95" s="37">
        <f t="shared" ref="AU95:AW95" si="2732">AT95+AU94</f>
        <v>5570.573327720409</v>
      </c>
      <c r="AV95" s="37">
        <f t="shared" si="2732"/>
        <v>400.573327720409</v>
      </c>
      <c r="AW95" s="37">
        <f t="shared" si="2732"/>
        <v>37.573327720408997</v>
      </c>
      <c r="AX95" s="37">
        <f t="shared" ref="AX95:AZ95" si="2733">AW95+AX94</f>
        <v>-173.426672279591</v>
      </c>
      <c r="AY95" s="37">
        <f t="shared" si="2733"/>
        <v>-478.426672279591</v>
      </c>
      <c r="AZ95" s="37">
        <f t="shared" si="2733"/>
        <v>-3773.426672279591</v>
      </c>
      <c r="BA95" s="37">
        <f t="shared" ref="BA95:BC95" si="2734">AZ95+BA94</f>
        <v>34448.635034825114</v>
      </c>
      <c r="BB95" s="37">
        <f t="shared" si="2734"/>
        <v>33939.635034825114</v>
      </c>
      <c r="BC95" s="37">
        <f t="shared" si="2734"/>
        <v>33718.635034825114</v>
      </c>
      <c r="BD95" s="37">
        <f t="shared" ref="BD95:BF95" si="2735">BC95+BD94</f>
        <v>33532.635034825114</v>
      </c>
      <c r="BE95" s="37">
        <f t="shared" si="2735"/>
        <v>33362.747679209475</v>
      </c>
      <c r="BF95" s="37">
        <f t="shared" si="2735"/>
        <v>33207.284314670709</v>
      </c>
      <c r="BG95" s="37">
        <f t="shared" ref="BG95:BI95" si="2736">BF95+BG94</f>
        <v>33049.792815839857</v>
      </c>
      <c r="BH95" s="37">
        <f t="shared" si="2736"/>
        <v>32893.792815839857</v>
      </c>
      <c r="BI95" s="37">
        <f t="shared" si="2736"/>
        <v>31326.792815839857</v>
      </c>
      <c r="BJ95" s="37">
        <f t="shared" ref="BJ95:BL95" si="2737">BI95+BJ94</f>
        <v>31065.792815839857</v>
      </c>
      <c r="BK95" s="37">
        <f t="shared" si="2737"/>
        <v>30851.792815839857</v>
      </c>
      <c r="BL95" s="37">
        <f t="shared" si="2737"/>
        <v>30681.792815839857</v>
      </c>
      <c r="BM95" s="37">
        <f t="shared" ref="BM95:BO95" si="2738">BL95+BM94</f>
        <v>77430.660728568648</v>
      </c>
      <c r="BN95" s="37">
        <f t="shared" si="2738"/>
        <v>77288.660728568648</v>
      </c>
      <c r="BO95" s="37">
        <f t="shared" si="2738"/>
        <v>77088.660728568648</v>
      </c>
      <c r="BP95" s="207">
        <f t="shared" ref="BP95:BR95" si="2739">BO95+BP94</f>
        <v>75851.660728568648</v>
      </c>
      <c r="BQ95" s="37">
        <f t="shared" si="2739"/>
        <v>75851.660728568648</v>
      </c>
      <c r="BR95" s="37">
        <f t="shared" si="2739"/>
        <v>75851.660728568648</v>
      </c>
      <c r="BS95" s="37">
        <f t="shared" ref="BS95:BU95" si="2740">BR95+BS94</f>
        <v>75851.660728568648</v>
      </c>
      <c r="BT95" s="37">
        <f t="shared" si="2740"/>
        <v>75851.660728568648</v>
      </c>
      <c r="BU95" s="207">
        <f t="shared" si="2740"/>
        <v>75851.660728568648</v>
      </c>
      <c r="BV95" s="37">
        <f t="shared" ref="BV95:BX95" si="2741">BU95+BV94</f>
        <v>75851.660728568648</v>
      </c>
      <c r="BW95" s="37">
        <f t="shared" si="2741"/>
        <v>75851.660728568648</v>
      </c>
      <c r="BX95" s="37">
        <f t="shared" si="2741"/>
        <v>75851.660728568648</v>
      </c>
      <c r="BY95" s="37">
        <f t="shared" ref="BY95:CA95" si="2742">BX95+BY94</f>
        <v>109015.10585063575</v>
      </c>
      <c r="BZ95" s="37">
        <f t="shared" si="2742"/>
        <v>109015.10585063575</v>
      </c>
      <c r="CA95" s="37">
        <f t="shared" si="2742"/>
        <v>109015.10585063575</v>
      </c>
      <c r="CB95" s="37">
        <f t="shared" ref="CB95:CD95" si="2743">CA95+CB94</f>
        <v>109015.10585063575</v>
      </c>
      <c r="CC95" s="37">
        <f t="shared" si="2743"/>
        <v>109015.10585063575</v>
      </c>
      <c r="CD95" s="37">
        <f t="shared" si="2743"/>
        <v>109015.10585063575</v>
      </c>
      <c r="CE95" s="37">
        <f t="shared" ref="CE95:CG95" si="2744">CD95+CE94</f>
        <v>109015.10585063575</v>
      </c>
      <c r="CF95" s="37">
        <f t="shared" si="2744"/>
        <v>109015.10585063575</v>
      </c>
      <c r="CG95" s="37">
        <f t="shared" si="2744"/>
        <v>109015.10585063575</v>
      </c>
      <c r="CH95" s="37">
        <f t="shared" ref="CH95:CJ95" si="2745">CG95+CH94</f>
        <v>109015.10585063575</v>
      </c>
      <c r="CI95" s="37">
        <f t="shared" si="2745"/>
        <v>109015.10585063575</v>
      </c>
      <c r="CJ95" s="37">
        <f t="shared" si="2745"/>
        <v>109015.10585063575</v>
      </c>
      <c r="CK95" s="37">
        <f t="shared" ref="CK95:CM95" si="2746">CJ95+CK94</f>
        <v>123159.61187963129</v>
      </c>
      <c r="CL95" s="37">
        <f t="shared" si="2746"/>
        <v>123159.61187963129</v>
      </c>
      <c r="CM95" s="37">
        <f t="shared" si="2746"/>
        <v>123159.61187963129</v>
      </c>
      <c r="CN95" s="37">
        <f t="shared" ref="CN95:CP95" si="2747">CM95+CN94</f>
        <v>123159.61187963129</v>
      </c>
      <c r="CO95" s="37">
        <f t="shared" si="2747"/>
        <v>123159.61187963129</v>
      </c>
      <c r="CP95" s="37">
        <f t="shared" si="2747"/>
        <v>123159.61187963129</v>
      </c>
      <c r="CQ95" s="37">
        <f t="shared" ref="CQ95:CS95" si="2748">CP95+CQ94</f>
        <v>123159.61187963129</v>
      </c>
      <c r="CR95" s="37">
        <f t="shared" si="2748"/>
        <v>123159.61187963129</v>
      </c>
      <c r="CS95" s="37">
        <f t="shared" si="2748"/>
        <v>123159.61187963129</v>
      </c>
      <c r="CT95" s="37">
        <f t="shared" ref="CT95:CV95" si="2749">CS95+CT94</f>
        <v>123159.61187963129</v>
      </c>
      <c r="CU95" s="37">
        <f t="shared" si="2749"/>
        <v>123159.61187963129</v>
      </c>
      <c r="CV95" s="37">
        <f t="shared" si="2749"/>
        <v>123159.61187963129</v>
      </c>
      <c r="CW95" s="37">
        <f t="shared" ref="CW95:CY95" si="2750">CV95+CW94</f>
        <v>123161.61187963129</v>
      </c>
      <c r="CX95" s="37">
        <f t="shared" si="2750"/>
        <v>123161.61187963129</v>
      </c>
      <c r="CY95" s="37">
        <f t="shared" si="2750"/>
        <v>123161.61187963129</v>
      </c>
      <c r="CZ95" s="37">
        <f t="shared" ref="CZ95:DB95" si="2751">CY95+CZ94</f>
        <v>123161.61187963129</v>
      </c>
      <c r="DA95" s="37">
        <f t="shared" si="2751"/>
        <v>123161.61187963129</v>
      </c>
      <c r="DB95" s="37">
        <f t="shared" si="2751"/>
        <v>123161.61187963129</v>
      </c>
      <c r="DC95" s="37">
        <f t="shared" ref="DC95:DE95" si="2752">DB95+DC94</f>
        <v>123161.61187963129</v>
      </c>
      <c r="DD95" s="37">
        <f t="shared" si="2752"/>
        <v>123161.61187963129</v>
      </c>
      <c r="DE95" s="37">
        <f t="shared" si="2752"/>
        <v>123161.61187963129</v>
      </c>
      <c r="DF95" s="37">
        <f t="shared" ref="DF95:DH95" si="2753">DE95+DF94</f>
        <v>123161.61187963129</v>
      </c>
      <c r="DG95" s="37">
        <f t="shared" si="2753"/>
        <v>123161.61187963129</v>
      </c>
      <c r="DH95" s="37">
        <f t="shared" si="2753"/>
        <v>123161.61187963129</v>
      </c>
      <c r="DI95" s="37">
        <f t="shared" ref="DI95:DK95" si="2754">DH95+DI94</f>
        <v>123163.61187963129</v>
      </c>
      <c r="DJ95" s="37">
        <f t="shared" si="2754"/>
        <v>123163.61187963129</v>
      </c>
      <c r="DK95" s="37">
        <f t="shared" si="2754"/>
        <v>123163.61187963129</v>
      </c>
      <c r="DL95" s="37">
        <f t="shared" ref="DL95:DN95" si="2755">DK95+DL94</f>
        <v>123163.61187963129</v>
      </c>
      <c r="DM95" s="37">
        <f t="shared" si="2755"/>
        <v>123163.61187963129</v>
      </c>
      <c r="DN95" s="37">
        <f t="shared" si="2755"/>
        <v>123163.61187963129</v>
      </c>
      <c r="DO95" s="37">
        <f t="shared" ref="DO95:DQ95" si="2756">DN95+DO94</f>
        <v>123163.61187963129</v>
      </c>
      <c r="DP95" s="37">
        <f t="shared" si="2756"/>
        <v>123163.61187963129</v>
      </c>
      <c r="DQ95" s="37">
        <f t="shared" si="2756"/>
        <v>123163.61187963129</v>
      </c>
      <c r="DR95" s="37">
        <f t="shared" ref="DR95:DT95" si="2757">DQ95+DR94</f>
        <v>123163.61187963129</v>
      </c>
      <c r="DS95" s="37">
        <f t="shared" si="2757"/>
        <v>123163.61187963129</v>
      </c>
      <c r="DT95" s="37">
        <f t="shared" si="2757"/>
        <v>123163.61187963129</v>
      </c>
      <c r="DU95" s="37">
        <f t="shared" ref="DU95:DW95" si="2758">DT95+DU94</f>
        <v>123165.61187963129</v>
      </c>
      <c r="DV95" s="37">
        <f t="shared" si="2758"/>
        <v>123165.61187963129</v>
      </c>
      <c r="DW95" s="37">
        <f t="shared" si="2758"/>
        <v>123165.61187963129</v>
      </c>
      <c r="DX95" s="37">
        <f t="shared" ref="DX95:DZ95" si="2759">DW95+DX94</f>
        <v>123165.61187963129</v>
      </c>
      <c r="DY95" s="37">
        <f t="shared" si="2759"/>
        <v>123165.61187963129</v>
      </c>
      <c r="DZ95" s="37">
        <f t="shared" si="2759"/>
        <v>123165.61187963129</v>
      </c>
      <c r="EA95" s="37">
        <f t="shared" ref="EA95:EC95" si="2760">DZ95+EA94</f>
        <v>123165.61187963129</v>
      </c>
      <c r="EB95" s="37">
        <f t="shared" si="2760"/>
        <v>123165.61187963129</v>
      </c>
      <c r="EC95" s="37">
        <f t="shared" si="2760"/>
        <v>123165.61187963129</v>
      </c>
      <c r="ED95" s="37">
        <f t="shared" ref="ED95:EF95" si="2761">EC95+ED94</f>
        <v>123165.61187963129</v>
      </c>
      <c r="EE95" s="37">
        <f t="shared" si="2761"/>
        <v>123165.61187963129</v>
      </c>
      <c r="EF95" s="37">
        <f t="shared" si="2761"/>
        <v>123165.61187963129</v>
      </c>
      <c r="EG95" s="37">
        <f t="shared" ref="EG95:EI95" si="2762">EF95+EG94</f>
        <v>123167.61187963129</v>
      </c>
      <c r="EH95" s="37">
        <f t="shared" si="2762"/>
        <v>123167.61187963129</v>
      </c>
      <c r="EI95" s="37">
        <f t="shared" si="2762"/>
        <v>123167.61187963129</v>
      </c>
      <c r="EJ95" s="37">
        <f t="shared" ref="EJ95:EL95" si="2763">EI95+EJ94</f>
        <v>123167.61187963129</v>
      </c>
      <c r="EK95" s="37">
        <f t="shared" si="2763"/>
        <v>123167.61187963129</v>
      </c>
      <c r="EL95" s="37">
        <f t="shared" si="2763"/>
        <v>123167.61187963129</v>
      </c>
      <c r="EM95" s="37">
        <f t="shared" ref="EM95:EO95" si="2764">EL95+EM94</f>
        <v>123167.61187963129</v>
      </c>
      <c r="EN95" s="37">
        <f t="shared" si="2764"/>
        <v>123167.61187963129</v>
      </c>
      <c r="EO95" s="37">
        <f t="shared" si="2764"/>
        <v>123167.61187963129</v>
      </c>
      <c r="EP95" s="37">
        <f t="shared" ref="EP95:ER95" si="2765">EO95+EP94</f>
        <v>123167.61187963129</v>
      </c>
      <c r="EQ95" s="37">
        <f t="shared" si="2765"/>
        <v>123167.61187963129</v>
      </c>
      <c r="ER95" s="37">
        <f t="shared" si="2765"/>
        <v>123167.61187963129</v>
      </c>
      <c r="ES95" s="37">
        <f t="shared" ref="ES95:EU95" si="2766">ER95+ES94</f>
        <v>123331.26531465718</v>
      </c>
      <c r="ET95" s="37">
        <f t="shared" si="2766"/>
        <v>123331.26531465718</v>
      </c>
      <c r="EU95" s="37">
        <f t="shared" si="2766"/>
        <v>123331.26531465718</v>
      </c>
      <c r="EV95" s="37">
        <f t="shared" ref="EV95:EX95" si="2767">EU95+EV94</f>
        <v>123331.26531465718</v>
      </c>
      <c r="EW95" s="37">
        <f t="shared" si="2767"/>
        <v>123331.26531465718</v>
      </c>
      <c r="EX95" s="37">
        <f t="shared" si="2767"/>
        <v>123331.26531465718</v>
      </c>
      <c r="EY95" s="37">
        <f t="shared" ref="EY95:FA95" si="2768">EX95+EY94</f>
        <v>123331.26531465718</v>
      </c>
      <c r="EZ95" s="37">
        <f t="shared" si="2768"/>
        <v>123331.26531465718</v>
      </c>
      <c r="FA95" s="37">
        <f t="shared" si="2768"/>
        <v>123331.26531465718</v>
      </c>
      <c r="FB95" s="37">
        <f t="shared" ref="FB95:FD95" si="2769">FA95+FB94</f>
        <v>123331.26531465718</v>
      </c>
      <c r="FC95" s="37">
        <f t="shared" si="2769"/>
        <v>123331.26531465718</v>
      </c>
      <c r="FD95" s="37">
        <f t="shared" si="2769"/>
        <v>123331.76531465718</v>
      </c>
      <c r="FE95" s="37">
        <f t="shared" ref="FE95:FG95" si="2770">FD95+FE94</f>
        <v>123331.76531465718</v>
      </c>
      <c r="FF95" s="37">
        <f t="shared" si="2770"/>
        <v>123331.76531465718</v>
      </c>
      <c r="FG95" s="37">
        <f t="shared" si="2770"/>
        <v>123331.76531465718</v>
      </c>
      <c r="FH95" s="37">
        <f t="shared" ref="FH95:FJ95" si="2771">FG95+FH94</f>
        <v>123331.76531465718</v>
      </c>
      <c r="FI95" s="37">
        <f t="shared" si="2771"/>
        <v>123331.76531465718</v>
      </c>
      <c r="FJ95" s="37">
        <f t="shared" si="2771"/>
        <v>123331.76531465718</v>
      </c>
      <c r="FK95" s="37">
        <f t="shared" ref="FK95:FM95" si="2772">FJ95+FK94</f>
        <v>123331.76531465718</v>
      </c>
      <c r="FL95" s="37">
        <f t="shared" si="2772"/>
        <v>123331.76531465718</v>
      </c>
      <c r="FM95" s="37">
        <f t="shared" si="2772"/>
        <v>123331.76531465718</v>
      </c>
      <c r="FN95" s="37">
        <f t="shared" ref="FN95:FP95" si="2773">FM95+FN94</f>
        <v>123331.76531465718</v>
      </c>
      <c r="FO95" s="37">
        <f t="shared" si="2773"/>
        <v>123331.76531465718</v>
      </c>
      <c r="FP95" s="37">
        <f t="shared" si="2773"/>
        <v>123331.76531465718</v>
      </c>
      <c r="FQ95" s="37">
        <f t="shared" ref="FQ95:FS95" si="2774">FP95+FQ94</f>
        <v>123331.76531465718</v>
      </c>
      <c r="FR95" s="37">
        <f t="shared" si="2774"/>
        <v>123331.76531465718</v>
      </c>
      <c r="FS95" s="37">
        <f t="shared" si="2774"/>
        <v>123331.76531465718</v>
      </c>
      <c r="FT95" s="37">
        <f t="shared" ref="FT95:FV95" si="2775">FS95+FT94</f>
        <v>123331.76531465718</v>
      </c>
      <c r="FU95" s="37">
        <f t="shared" si="2775"/>
        <v>123331.76531465718</v>
      </c>
      <c r="FV95" s="37">
        <f t="shared" si="2775"/>
        <v>123331.76531465718</v>
      </c>
      <c r="FW95" s="37">
        <f t="shared" ref="FW95:FY95" si="2776">FV95+FW94</f>
        <v>123331.76531465718</v>
      </c>
      <c r="FX95" s="37">
        <f t="shared" si="2776"/>
        <v>123331.76531465718</v>
      </c>
      <c r="FY95" s="37">
        <f t="shared" si="2776"/>
        <v>123331.76531465718</v>
      </c>
      <c r="FZ95" s="37">
        <f t="shared" ref="FZ95:GB95" si="2777">FY95+FZ94</f>
        <v>123331.76531465718</v>
      </c>
      <c r="GA95" s="37">
        <f t="shared" si="2777"/>
        <v>123331.76531465718</v>
      </c>
      <c r="GB95" s="37">
        <f t="shared" si="2777"/>
        <v>123331.76531465718</v>
      </c>
      <c r="GC95" s="37">
        <f t="shared" ref="GC95:GE95" si="2778">GB95+GC94</f>
        <v>123331.76531465718</v>
      </c>
      <c r="GD95" s="37">
        <f t="shared" si="2778"/>
        <v>123331.76531465718</v>
      </c>
      <c r="GE95" s="37">
        <f t="shared" si="2778"/>
        <v>123331.76531465718</v>
      </c>
      <c r="GF95" s="37">
        <f t="shared" ref="GF95:GH95" si="2779">GE95+GF94</f>
        <v>123331.76531465718</v>
      </c>
      <c r="GG95" s="37">
        <f t="shared" si="2779"/>
        <v>123331.76531465718</v>
      </c>
      <c r="GH95" s="37">
        <f t="shared" si="2779"/>
        <v>123331.76531465718</v>
      </c>
      <c r="GI95" s="37">
        <f t="shared" ref="GI95:GK95" si="2780">GH95+GI94</f>
        <v>123331.76531465718</v>
      </c>
      <c r="GJ95" s="37">
        <f t="shared" si="2780"/>
        <v>123331.76531465718</v>
      </c>
      <c r="GK95" s="37">
        <f t="shared" si="2780"/>
        <v>123331.76531465718</v>
      </c>
      <c r="GL95" s="37">
        <f t="shared" ref="GL95:GN95" si="2781">GK95+GL94</f>
        <v>123331.76531465718</v>
      </c>
      <c r="GM95" s="37">
        <f t="shared" si="2781"/>
        <v>123331.76531465718</v>
      </c>
      <c r="GN95" s="37">
        <f t="shared" si="2781"/>
        <v>123331.76531465718</v>
      </c>
      <c r="GO95" s="37">
        <f t="shared" ref="GO95:GQ95" si="2782">GN95+GO94</f>
        <v>123331.76531465718</v>
      </c>
      <c r="GP95" s="37">
        <f t="shared" si="2782"/>
        <v>123331.76531465718</v>
      </c>
      <c r="GQ95" s="37">
        <f t="shared" si="2782"/>
        <v>123331.76531465718</v>
      </c>
      <c r="GR95" s="37">
        <f t="shared" ref="GR95:GT95" si="2783">GQ95+GR94</f>
        <v>123331.76531465718</v>
      </c>
      <c r="GS95" s="37">
        <f t="shared" si="2783"/>
        <v>123331.76531465718</v>
      </c>
      <c r="GT95" s="37">
        <f t="shared" si="2783"/>
        <v>123331.76531465718</v>
      </c>
      <c r="GU95" s="37">
        <f t="shared" ref="GU95:GW95" si="2784">GT95+GU94</f>
        <v>123331.76531465718</v>
      </c>
      <c r="GV95" s="37">
        <f t="shared" si="2784"/>
        <v>123331.76531465718</v>
      </c>
      <c r="GW95" s="37">
        <f t="shared" si="2784"/>
        <v>123331.76531465718</v>
      </c>
      <c r="GX95" s="37">
        <f t="shared" ref="GX95:GZ95" si="2785">GW95+GX94</f>
        <v>123331.76531465718</v>
      </c>
      <c r="GY95" s="37">
        <f t="shared" si="2785"/>
        <v>123331.76531465718</v>
      </c>
      <c r="GZ95" s="37">
        <f t="shared" si="2785"/>
        <v>123331.76531465718</v>
      </c>
      <c r="HA95" s="37">
        <f t="shared" ref="HA95:HC95" si="2786">GZ95+HA94</f>
        <v>123331.76531465718</v>
      </c>
      <c r="HB95" s="37">
        <f t="shared" si="2786"/>
        <v>123331.76531465718</v>
      </c>
      <c r="HC95" s="37">
        <f t="shared" si="2786"/>
        <v>123331.76531465718</v>
      </c>
      <c r="HD95" s="37">
        <f t="shared" ref="HD95:HF95" si="2787">HC95+HD94</f>
        <v>123331.76531465718</v>
      </c>
      <c r="HE95" s="37">
        <f t="shared" si="2787"/>
        <v>123331.76531465718</v>
      </c>
      <c r="HF95" s="37">
        <f t="shared" si="2787"/>
        <v>123331.76531465718</v>
      </c>
      <c r="HG95" s="37">
        <f t="shared" ref="HG95:HI95" si="2788">HF95+HG94</f>
        <v>123331.76531465718</v>
      </c>
      <c r="HH95" s="37">
        <f t="shared" si="2788"/>
        <v>123331.76531465718</v>
      </c>
      <c r="HI95" s="37">
        <f t="shared" si="2788"/>
        <v>123331.76531465718</v>
      </c>
      <c r="HJ95" s="37">
        <f t="shared" ref="HJ95:HL95" si="2789">HI95+HJ94</f>
        <v>123331.76531465718</v>
      </c>
      <c r="HK95" s="37">
        <f t="shared" si="2789"/>
        <v>123331.76531465718</v>
      </c>
      <c r="HL95" s="37">
        <f t="shared" si="2789"/>
        <v>123331.76531465718</v>
      </c>
      <c r="HM95" s="37">
        <f t="shared" ref="HM95:HO95" si="2790">HL95+HM94</f>
        <v>123331.76531465718</v>
      </c>
      <c r="HN95" s="37">
        <f t="shared" si="2790"/>
        <v>123331.76531465718</v>
      </c>
      <c r="HO95" s="37">
        <f t="shared" si="2790"/>
        <v>123331.76531465718</v>
      </c>
      <c r="HP95" s="37">
        <f t="shared" ref="HP95:HR95" si="2791">HO95+HP94</f>
        <v>123331.76531465718</v>
      </c>
      <c r="HQ95" s="37">
        <f t="shared" si="2791"/>
        <v>123331.76531465718</v>
      </c>
      <c r="HR95" s="37">
        <f t="shared" si="2791"/>
        <v>123331.76531465718</v>
      </c>
      <c r="HS95" s="37">
        <f t="shared" ref="HS95:HU95" si="2792">HR95+HS94</f>
        <v>123331.76531465718</v>
      </c>
      <c r="HT95" s="37">
        <f t="shared" si="2792"/>
        <v>123331.76531465718</v>
      </c>
      <c r="HU95" s="37">
        <f t="shared" si="2792"/>
        <v>123331.76531465718</v>
      </c>
      <c r="HV95" s="37">
        <f t="shared" ref="HV95:HX95" si="2793">HU95+HV94</f>
        <v>123331.76531465718</v>
      </c>
      <c r="HW95" s="37">
        <f t="shared" si="2793"/>
        <v>123331.76531465718</v>
      </c>
      <c r="HX95" s="37">
        <f t="shared" si="2793"/>
        <v>123331.76531465718</v>
      </c>
      <c r="HY95" s="37">
        <f t="shared" ref="HY95:IA95" si="2794">HX95+HY94</f>
        <v>123331.76531465718</v>
      </c>
      <c r="HZ95" s="37">
        <f t="shared" si="2794"/>
        <v>123331.76531465718</v>
      </c>
      <c r="IA95" s="37">
        <f t="shared" si="2794"/>
        <v>123331.76531465718</v>
      </c>
      <c r="IB95" s="37">
        <f t="shared" ref="IB95:ID95" si="2795">IA95+IB94</f>
        <v>123331.76531465718</v>
      </c>
      <c r="IC95" s="37">
        <f t="shared" si="2795"/>
        <v>123331.76531465718</v>
      </c>
      <c r="ID95" s="37">
        <f t="shared" si="2795"/>
        <v>123331.76531465718</v>
      </c>
      <c r="IE95" s="37">
        <f t="shared" ref="IE95:IG95" si="2796">ID95+IE94</f>
        <v>123331.76531465718</v>
      </c>
      <c r="IF95" s="37">
        <f t="shared" si="2796"/>
        <v>123331.76531465718</v>
      </c>
      <c r="IG95" s="37">
        <f t="shared" si="2796"/>
        <v>123331.76531465718</v>
      </c>
      <c r="IH95" s="37">
        <f t="shared" ref="IH95:IJ95" si="2797">IG95+IH94</f>
        <v>123331.76531465718</v>
      </c>
      <c r="II95" s="37">
        <f t="shared" si="2797"/>
        <v>123331.76531465718</v>
      </c>
      <c r="IJ95" s="37">
        <f t="shared" si="2797"/>
        <v>123331.76531465718</v>
      </c>
      <c r="IK95" s="37">
        <f t="shared" ref="IK95:IM95" si="2798">IJ95+IK94</f>
        <v>123331.76531465718</v>
      </c>
      <c r="IL95" s="37">
        <f t="shared" si="2798"/>
        <v>123331.76531465718</v>
      </c>
      <c r="IM95" s="37">
        <f t="shared" si="2798"/>
        <v>123331.76531465718</v>
      </c>
      <c r="IN95" s="37">
        <f t="shared" ref="IN95:IP95" si="2799">IM95+IN94</f>
        <v>123331.76531465718</v>
      </c>
      <c r="IO95" s="37">
        <f t="shared" si="2799"/>
        <v>123331.76531465718</v>
      </c>
      <c r="IP95" s="37">
        <f t="shared" si="2799"/>
        <v>123331.76531465718</v>
      </c>
      <c r="IQ95" s="37">
        <f t="shared" ref="IQ95:IS95" si="2800">IP95+IQ94</f>
        <v>123331.76531465718</v>
      </c>
      <c r="IR95" s="37">
        <f t="shared" si="2800"/>
        <v>123331.76531465718</v>
      </c>
      <c r="IS95" s="37">
        <f t="shared" si="2800"/>
        <v>123331.76531465718</v>
      </c>
      <c r="IT95" s="37">
        <f t="shared" ref="IT95:IV95" si="2801">IS95+IT94</f>
        <v>123331.76531465718</v>
      </c>
      <c r="IU95" s="37">
        <f t="shared" si="2801"/>
        <v>123331.76531465718</v>
      </c>
      <c r="IV95" s="37">
        <f t="shared" si="2801"/>
        <v>123331.76531465718</v>
      </c>
      <c r="IW95" s="37">
        <f t="shared" ref="IW95:IY95" si="2802">IV95+IW94</f>
        <v>123331.76531465718</v>
      </c>
      <c r="IX95" s="37">
        <f t="shared" si="2802"/>
        <v>123331.76531465718</v>
      </c>
      <c r="IY95" s="37">
        <f t="shared" si="2802"/>
        <v>123331.76531465718</v>
      </c>
      <c r="IZ95" s="37">
        <f t="shared" ref="IZ95:JB95" si="2803">IY95+IZ94</f>
        <v>123331.76531465718</v>
      </c>
      <c r="JA95" s="37">
        <f t="shared" si="2803"/>
        <v>123331.76531465718</v>
      </c>
      <c r="JB95" s="37">
        <f t="shared" si="2803"/>
        <v>123331.76531465718</v>
      </c>
      <c r="JC95" s="37">
        <f t="shared" ref="JC95:JE95" si="2804">JB95+JC94</f>
        <v>123331.76531465718</v>
      </c>
      <c r="JD95" s="37">
        <f t="shared" si="2804"/>
        <v>123331.76531465718</v>
      </c>
      <c r="JE95" s="37">
        <f t="shared" si="2804"/>
        <v>123331.76531465718</v>
      </c>
      <c r="JF95" s="37">
        <f t="shared" ref="JF95:JH95" si="2805">JE95+JF94</f>
        <v>123331.76531465718</v>
      </c>
      <c r="JG95" s="37">
        <f t="shared" si="2805"/>
        <v>123331.76531465718</v>
      </c>
      <c r="JH95" s="37">
        <f t="shared" si="2805"/>
        <v>123331.76531465718</v>
      </c>
      <c r="JI95" s="37">
        <f t="shared" ref="JI95:JK95" si="2806">JH95+JI94</f>
        <v>123331.76531465718</v>
      </c>
      <c r="JJ95" s="37">
        <f t="shared" si="2806"/>
        <v>123331.76531465718</v>
      </c>
      <c r="JK95" s="37">
        <f t="shared" si="2806"/>
        <v>123331.76531465718</v>
      </c>
      <c r="JL95" s="37">
        <f t="shared" ref="JL95:JN95" si="2807">JK95+JL94</f>
        <v>123331.76531465718</v>
      </c>
      <c r="JM95" s="37">
        <f t="shared" si="2807"/>
        <v>123331.76531465718</v>
      </c>
      <c r="JN95" s="37">
        <f t="shared" si="2807"/>
        <v>123331.76531465718</v>
      </c>
      <c r="JO95" s="37">
        <f t="shared" ref="JO95:JQ95" si="2808">JN95+JO94</f>
        <v>123331.76531465718</v>
      </c>
      <c r="JP95" s="37">
        <f t="shared" si="2808"/>
        <v>123331.76531465718</v>
      </c>
      <c r="JQ95" s="37">
        <f t="shared" si="2808"/>
        <v>123331.76531465718</v>
      </c>
      <c r="JR95" s="37">
        <f t="shared" ref="JR95:JT95" si="2809">JQ95+JR94</f>
        <v>123331.76531465718</v>
      </c>
      <c r="JS95" s="37">
        <f t="shared" si="2809"/>
        <v>123331.76531465718</v>
      </c>
      <c r="JT95" s="37">
        <f t="shared" si="2809"/>
        <v>123331.76531465718</v>
      </c>
      <c r="JU95" s="37">
        <f t="shared" ref="JU95:JW95" si="2810">JT95+JU94</f>
        <v>123331.76531465718</v>
      </c>
      <c r="JV95" s="37">
        <f t="shared" si="2810"/>
        <v>123331.76531465718</v>
      </c>
      <c r="JW95" s="37">
        <f t="shared" si="2810"/>
        <v>123331.76531465718</v>
      </c>
      <c r="JX95" s="37">
        <f t="shared" ref="JX95:JZ95" si="2811">JW95+JX94</f>
        <v>123331.76531465718</v>
      </c>
      <c r="JY95" s="37">
        <f t="shared" si="2811"/>
        <v>123331.76531465718</v>
      </c>
      <c r="JZ95" s="37">
        <f t="shared" si="2811"/>
        <v>123331.76531465718</v>
      </c>
      <c r="KA95" s="37">
        <f t="shared" ref="KA95:KC95" si="2812">JZ95+KA94</f>
        <v>123331.76531465718</v>
      </c>
      <c r="KB95" s="37">
        <f t="shared" si="2812"/>
        <v>123331.76531465718</v>
      </c>
      <c r="KC95" s="37">
        <f t="shared" si="2812"/>
        <v>123331.76531465718</v>
      </c>
      <c r="KD95" s="37">
        <f t="shared" ref="KD95:KF95" si="2813">KC95+KD94</f>
        <v>123331.76531465718</v>
      </c>
      <c r="KE95" s="37">
        <f t="shared" si="2813"/>
        <v>123331.76531465718</v>
      </c>
      <c r="KF95" s="37">
        <f t="shared" si="2813"/>
        <v>123331.76531465718</v>
      </c>
      <c r="KG95" s="37">
        <f t="shared" ref="KG95" si="2814">KF95+KG94</f>
        <v>123331.76531465718</v>
      </c>
    </row>
    <row r="96" spans="1:293" s="50" customFormat="1" ht="16" outlineLevel="1" thickBot="1">
      <c r="B96" s="479" t="s">
        <v>718</v>
      </c>
      <c r="C96" s="480"/>
      <c r="D96" s="65">
        <f t="shared" si="2510"/>
        <v>0.59316078853665677</v>
      </c>
      <c r="E96" s="113">
        <f t="shared" ref="E96:J96" si="2815">E95/E91</f>
        <v>1</v>
      </c>
      <c r="F96" s="114">
        <f t="shared" si="2815"/>
        <v>0.98595785579178707</v>
      </c>
      <c r="G96" s="114">
        <f t="shared" si="2815"/>
        <v>0.74540255203442574</v>
      </c>
      <c r="H96" s="114">
        <f t="shared" si="2815"/>
        <v>0.64694037419350447</v>
      </c>
      <c r="I96" s="114">
        <f t="shared" si="2815"/>
        <v>-0.60063727135283851</v>
      </c>
      <c r="J96" s="114">
        <f t="shared" si="2815"/>
        <v>-1.874460353097865</v>
      </c>
      <c r="K96" s="114">
        <f>K95/K91</f>
        <v>-2.6772029303340354</v>
      </c>
      <c r="L96" s="114">
        <f t="shared" ref="L96:BW96" si="2816">L95/L91</f>
        <v>-2.7995701870056049</v>
      </c>
      <c r="M96" s="114">
        <f t="shared" si="2816"/>
        <v>-2.9152507083399302</v>
      </c>
      <c r="N96" s="114">
        <f t="shared" si="2816"/>
        <v>-3.8477159511186385</v>
      </c>
      <c r="O96" s="114">
        <f t="shared" si="2816"/>
        <v>-3.9938211182374248</v>
      </c>
      <c r="P96" s="114">
        <f t="shared" si="2816"/>
        <v>-4.1581476391502017</v>
      </c>
      <c r="Q96" s="114">
        <f t="shared" si="2816"/>
        <v>-1.1924259033359732</v>
      </c>
      <c r="R96" s="114">
        <f t="shared" si="2816"/>
        <v>-1.1994998109733461</v>
      </c>
      <c r="S96" s="114">
        <f t="shared" si="2816"/>
        <v>-1.2074059430386452</v>
      </c>
      <c r="T96" s="114">
        <f t="shared" si="2816"/>
        <v>-1.214063738462055</v>
      </c>
      <c r="U96" s="114">
        <f t="shared" si="2816"/>
        <v>-1.2203054216715017</v>
      </c>
      <c r="V96" s="114">
        <f t="shared" si="2816"/>
        <v>-1.2968007170050535</v>
      </c>
      <c r="W96" s="114">
        <f t="shared" si="2816"/>
        <v>-1.3158725268116962</v>
      </c>
      <c r="X96" s="114">
        <f t="shared" si="2816"/>
        <v>-1.3222529140924639</v>
      </c>
      <c r="Y96" s="114">
        <f t="shared" si="2816"/>
        <v>-1.3287026534088922</v>
      </c>
      <c r="Z96" s="114">
        <f t="shared" si="2816"/>
        <v>-1.3375103619377779</v>
      </c>
      <c r="AA96" s="114">
        <f t="shared" si="2816"/>
        <v>-1.3446536216108114</v>
      </c>
      <c r="AB96" s="114">
        <f t="shared" si="2816"/>
        <v>-1.3982627451763923</v>
      </c>
      <c r="AC96" s="114">
        <f t="shared" si="2816"/>
        <v>-0.21124944843552129</v>
      </c>
      <c r="AD96" s="114">
        <f t="shared" si="2816"/>
        <v>-0.21518830099741412</v>
      </c>
      <c r="AE96" s="114">
        <f t="shared" si="2816"/>
        <v>-0.21888315384308349</v>
      </c>
      <c r="AF96" s="114">
        <f t="shared" si="2816"/>
        <v>-0.22317057742815269</v>
      </c>
      <c r="AG96" s="114">
        <f t="shared" si="2816"/>
        <v>-0.22717914419468077</v>
      </c>
      <c r="AH96" s="114">
        <f t="shared" si="2816"/>
        <v>-0.23104828255193835</v>
      </c>
      <c r="AI96" s="114">
        <f t="shared" si="2816"/>
        <v>-0.23519627772773699</v>
      </c>
      <c r="AJ96" s="114">
        <f t="shared" si="2816"/>
        <v>-0.23916998739194745</v>
      </c>
      <c r="AK96" s="114">
        <f t="shared" si="2816"/>
        <v>-0.24324826836311081</v>
      </c>
      <c r="AL96" s="114">
        <f t="shared" si="2816"/>
        <v>-0.25227625786337843</v>
      </c>
      <c r="AM96" s="114">
        <f t="shared" si="2816"/>
        <v>-0.27026252265927847</v>
      </c>
      <c r="AN96" s="114">
        <f t="shared" si="2816"/>
        <v>-0.29330306729123562</v>
      </c>
      <c r="AO96" s="114">
        <f t="shared" si="2816"/>
        <v>0.16131650445300857</v>
      </c>
      <c r="AP96" s="114">
        <f t="shared" si="2816"/>
        <v>0.15747379108096349</v>
      </c>
      <c r="AQ96" s="114">
        <f t="shared" si="2816"/>
        <v>0.14999180210362867</v>
      </c>
      <c r="AR96" s="114">
        <f t="shared" si="2816"/>
        <v>0.14547096284239916</v>
      </c>
      <c r="AS96" s="114">
        <f t="shared" si="2816"/>
        <v>0.14106314456270039</v>
      </c>
      <c r="AT96" s="114">
        <f t="shared" si="2816"/>
        <v>0.13156938211411842</v>
      </c>
      <c r="AU96" s="114">
        <f t="shared" si="2816"/>
        <v>0.12591833303758154</v>
      </c>
      <c r="AV96" s="114">
        <f t="shared" si="2816"/>
        <v>9.0546381347988876E-3</v>
      </c>
      <c r="AW96" s="115">
        <f t="shared" si="2816"/>
        <v>8.493148756673392E-4</v>
      </c>
      <c r="AX96" s="114">
        <f t="shared" si="2816"/>
        <v>-3.9201705449297868E-3</v>
      </c>
      <c r="AY96" s="114">
        <f t="shared" si="2816"/>
        <v>-1.0814450418304779E-2</v>
      </c>
      <c r="AZ96" s="114">
        <f t="shared" si="2816"/>
        <v>-8.5295277247060847E-2</v>
      </c>
      <c r="BA96" s="115">
        <f t="shared" si="2816"/>
        <v>0.41505062125866199</v>
      </c>
      <c r="BB96" s="114">
        <f t="shared" si="2816"/>
        <v>0.40891799028483417</v>
      </c>
      <c r="BC96" s="115">
        <f t="shared" si="2816"/>
        <v>0.40625529589344728</v>
      </c>
      <c r="BD96" s="115">
        <f t="shared" si="2816"/>
        <v>0.40401429518395415</v>
      </c>
      <c r="BE96" s="115">
        <f t="shared" si="2816"/>
        <v>0.40196742591261786</v>
      </c>
      <c r="BF96" s="115">
        <f t="shared" si="2816"/>
        <v>0.40009434252427617</v>
      </c>
      <c r="BG96" s="115">
        <f t="shared" si="2816"/>
        <v>0.39819682338116291</v>
      </c>
      <c r="BH96" s="115">
        <f t="shared" si="2816"/>
        <v>0.39631727439900744</v>
      </c>
      <c r="BI96" s="115">
        <f t="shared" si="2816"/>
        <v>0.3774374458410738</v>
      </c>
      <c r="BJ96" s="115">
        <f t="shared" si="2816"/>
        <v>0.37429281581323676</v>
      </c>
      <c r="BK96" s="115">
        <f t="shared" si="2816"/>
        <v>0.37171446015822862</v>
      </c>
      <c r="BL96" s="115">
        <f t="shared" si="2816"/>
        <v>0.36966623370331558</v>
      </c>
      <c r="BM96" s="115">
        <f t="shared" si="2816"/>
        <v>0.59579231680245204</v>
      </c>
      <c r="BN96" s="115">
        <f t="shared" si="2816"/>
        <v>0.59469969395525046</v>
      </c>
      <c r="BO96" s="115">
        <f t="shared" si="2816"/>
        <v>0.59316078853665677</v>
      </c>
      <c r="BP96" s="208">
        <f t="shared" si="2816"/>
        <v>0.58364265852265418</v>
      </c>
      <c r="BQ96" s="114">
        <f t="shared" si="2816"/>
        <v>0.58364265852265418</v>
      </c>
      <c r="BR96" s="114">
        <f t="shared" si="2816"/>
        <v>0.58364265852265418</v>
      </c>
      <c r="BS96" s="114">
        <f t="shared" si="2816"/>
        <v>0.58364265852265418</v>
      </c>
      <c r="BT96" s="114">
        <f t="shared" si="2816"/>
        <v>0.58364265852265418</v>
      </c>
      <c r="BU96" s="208">
        <f t="shared" si="2816"/>
        <v>0.58364265852265418</v>
      </c>
      <c r="BV96" s="114">
        <f t="shared" si="2816"/>
        <v>0.58364265852265418</v>
      </c>
      <c r="BW96" s="114">
        <f t="shared" si="2816"/>
        <v>0.58364265852265418</v>
      </c>
      <c r="BX96" s="114">
        <f t="shared" ref="BX96:EI96" si="2817">BX95/BX91</f>
        <v>0.58364265852265418</v>
      </c>
      <c r="BY96" s="114">
        <f t="shared" si="2817"/>
        <v>0.66828795259543183</v>
      </c>
      <c r="BZ96" s="114">
        <f t="shared" si="2817"/>
        <v>0.66828795259543183</v>
      </c>
      <c r="CA96" s="114">
        <f t="shared" si="2817"/>
        <v>0.66828795259543183</v>
      </c>
      <c r="CB96" s="114">
        <f t="shared" si="2817"/>
        <v>0.66828795259543183</v>
      </c>
      <c r="CC96" s="114">
        <f t="shared" si="2817"/>
        <v>0.66828795259543183</v>
      </c>
      <c r="CD96" s="114">
        <f t="shared" si="2817"/>
        <v>0.66828795259543183</v>
      </c>
      <c r="CE96" s="114">
        <f t="shared" si="2817"/>
        <v>0.66828795259543183</v>
      </c>
      <c r="CF96" s="114">
        <f t="shared" si="2817"/>
        <v>0.66828795259543183</v>
      </c>
      <c r="CG96" s="114">
        <f t="shared" si="2817"/>
        <v>0.66828795259543183</v>
      </c>
      <c r="CH96" s="114">
        <f t="shared" si="2817"/>
        <v>0.66828795259543183</v>
      </c>
      <c r="CI96" s="114">
        <f t="shared" si="2817"/>
        <v>0.66828795259543183</v>
      </c>
      <c r="CJ96" s="114">
        <f t="shared" si="2817"/>
        <v>0.66828795259543183</v>
      </c>
      <c r="CK96" s="114">
        <f t="shared" si="2817"/>
        <v>0.6947554374239765</v>
      </c>
      <c r="CL96" s="114">
        <f t="shared" si="2817"/>
        <v>0.6947554374239765</v>
      </c>
      <c r="CM96" s="114">
        <f t="shared" si="2817"/>
        <v>0.6947554374239765</v>
      </c>
      <c r="CN96" s="114">
        <f t="shared" si="2817"/>
        <v>0.6947554374239765</v>
      </c>
      <c r="CO96" s="114">
        <f t="shared" si="2817"/>
        <v>0.6947554374239765</v>
      </c>
      <c r="CP96" s="114">
        <f t="shared" si="2817"/>
        <v>0.6947554374239765</v>
      </c>
      <c r="CQ96" s="114">
        <f t="shared" si="2817"/>
        <v>0.6947554374239765</v>
      </c>
      <c r="CR96" s="114">
        <f t="shared" si="2817"/>
        <v>0.6947554374239765</v>
      </c>
      <c r="CS96" s="114">
        <f t="shared" si="2817"/>
        <v>0.6947554374239765</v>
      </c>
      <c r="CT96" s="114">
        <f t="shared" si="2817"/>
        <v>0.6947554374239765</v>
      </c>
      <c r="CU96" s="114">
        <f t="shared" si="2817"/>
        <v>0.6947554374239765</v>
      </c>
      <c r="CV96" s="114">
        <f t="shared" si="2817"/>
        <v>0.6947554374239765</v>
      </c>
      <c r="CW96" s="114">
        <f t="shared" si="2817"/>
        <v>0.69475888121409191</v>
      </c>
      <c r="CX96" s="114">
        <f t="shared" si="2817"/>
        <v>0.69475888121409191</v>
      </c>
      <c r="CY96" s="114">
        <f t="shared" si="2817"/>
        <v>0.69475888121409191</v>
      </c>
      <c r="CZ96" s="114">
        <f t="shared" si="2817"/>
        <v>0.69475888121409191</v>
      </c>
      <c r="DA96" s="114">
        <f t="shared" si="2817"/>
        <v>0.69475888121409191</v>
      </c>
      <c r="DB96" s="114">
        <f t="shared" si="2817"/>
        <v>0.69475888121409191</v>
      </c>
      <c r="DC96" s="114">
        <f t="shared" si="2817"/>
        <v>0.69475888121409191</v>
      </c>
      <c r="DD96" s="114">
        <f t="shared" si="2817"/>
        <v>0.69475888121409191</v>
      </c>
      <c r="DE96" s="114">
        <f t="shared" si="2817"/>
        <v>0.69475888121409191</v>
      </c>
      <c r="DF96" s="114">
        <f t="shared" si="2817"/>
        <v>0.69475888121409191</v>
      </c>
      <c r="DG96" s="114">
        <f t="shared" si="2817"/>
        <v>0.69475888121409191</v>
      </c>
      <c r="DH96" s="114">
        <f t="shared" si="2817"/>
        <v>0.69475888121409191</v>
      </c>
      <c r="DI96" s="114">
        <f t="shared" si="2817"/>
        <v>0.69476232492650203</v>
      </c>
      <c r="DJ96" s="114">
        <f t="shared" si="2817"/>
        <v>0.69476232492650203</v>
      </c>
      <c r="DK96" s="114">
        <f t="shared" si="2817"/>
        <v>0.69476232492650203</v>
      </c>
      <c r="DL96" s="114">
        <f t="shared" si="2817"/>
        <v>0.69476232492650203</v>
      </c>
      <c r="DM96" s="114">
        <f t="shared" si="2817"/>
        <v>0.69476232492650203</v>
      </c>
      <c r="DN96" s="114">
        <f t="shared" si="2817"/>
        <v>0.69476232492650203</v>
      </c>
      <c r="DO96" s="114">
        <f t="shared" si="2817"/>
        <v>0.69476232492650203</v>
      </c>
      <c r="DP96" s="114">
        <f t="shared" si="2817"/>
        <v>0.69476232492650203</v>
      </c>
      <c r="DQ96" s="114">
        <f t="shared" si="2817"/>
        <v>0.69476232492650203</v>
      </c>
      <c r="DR96" s="114">
        <f t="shared" si="2817"/>
        <v>0.69476232492650203</v>
      </c>
      <c r="DS96" s="114">
        <f t="shared" si="2817"/>
        <v>0.69476232492650203</v>
      </c>
      <c r="DT96" s="114">
        <f t="shared" si="2817"/>
        <v>0.69476232492650203</v>
      </c>
      <c r="DU96" s="114">
        <f t="shared" si="2817"/>
        <v>0.69476576856120942</v>
      </c>
      <c r="DV96" s="114">
        <f t="shared" si="2817"/>
        <v>0.69476576856120942</v>
      </c>
      <c r="DW96" s="114">
        <f t="shared" si="2817"/>
        <v>0.69476576856120942</v>
      </c>
      <c r="DX96" s="114">
        <f t="shared" si="2817"/>
        <v>0.69476576856120942</v>
      </c>
      <c r="DY96" s="114">
        <f t="shared" si="2817"/>
        <v>0.69476576856120942</v>
      </c>
      <c r="DZ96" s="114">
        <f t="shared" si="2817"/>
        <v>0.69476576856120942</v>
      </c>
      <c r="EA96" s="114">
        <f t="shared" si="2817"/>
        <v>0.69476576856120942</v>
      </c>
      <c r="EB96" s="114">
        <f t="shared" si="2817"/>
        <v>0.69476576856120942</v>
      </c>
      <c r="EC96" s="114">
        <f t="shared" si="2817"/>
        <v>0.69476576856120942</v>
      </c>
      <c r="ED96" s="114">
        <f t="shared" si="2817"/>
        <v>0.69476576856120942</v>
      </c>
      <c r="EE96" s="114">
        <f t="shared" si="2817"/>
        <v>0.69476576856120942</v>
      </c>
      <c r="EF96" s="114">
        <f t="shared" si="2817"/>
        <v>0.69476576856120942</v>
      </c>
      <c r="EG96" s="114">
        <f t="shared" si="2817"/>
        <v>0.69476921211821685</v>
      </c>
      <c r="EH96" s="114">
        <f t="shared" si="2817"/>
        <v>0.69476921211821685</v>
      </c>
      <c r="EI96" s="114">
        <f t="shared" si="2817"/>
        <v>0.69476921211821685</v>
      </c>
      <c r="EJ96" s="114">
        <f t="shared" ref="EJ96:GU96" si="2818">EJ95/EJ91</f>
        <v>0.69476921211821685</v>
      </c>
      <c r="EK96" s="114">
        <f t="shared" si="2818"/>
        <v>0.69476921211821685</v>
      </c>
      <c r="EL96" s="114">
        <f t="shared" si="2818"/>
        <v>0.69476921211821685</v>
      </c>
      <c r="EM96" s="114">
        <f t="shared" si="2818"/>
        <v>0.69476921211821685</v>
      </c>
      <c r="EN96" s="114">
        <f t="shared" si="2818"/>
        <v>0.69476921211821685</v>
      </c>
      <c r="EO96" s="114">
        <f t="shared" si="2818"/>
        <v>0.69476921211821685</v>
      </c>
      <c r="EP96" s="114">
        <f t="shared" si="2818"/>
        <v>0.69476921211821685</v>
      </c>
      <c r="EQ96" s="114">
        <f t="shared" si="2818"/>
        <v>0.69476921211821685</v>
      </c>
      <c r="ER96" s="114">
        <f t="shared" si="2818"/>
        <v>0.69476921211821685</v>
      </c>
      <c r="ES96" s="114">
        <f t="shared" si="2818"/>
        <v>0.69505072402994306</v>
      </c>
      <c r="ET96" s="114">
        <f t="shared" si="2818"/>
        <v>0.69505072402994306</v>
      </c>
      <c r="EU96" s="114">
        <f t="shared" si="2818"/>
        <v>0.69505072402994306</v>
      </c>
      <c r="EV96" s="114">
        <f t="shared" si="2818"/>
        <v>0.69505072402994306</v>
      </c>
      <c r="EW96" s="114">
        <f t="shared" si="2818"/>
        <v>0.69505072402994306</v>
      </c>
      <c r="EX96" s="114">
        <f t="shared" si="2818"/>
        <v>0.69505072402994306</v>
      </c>
      <c r="EY96" s="114">
        <f t="shared" si="2818"/>
        <v>0.69505072402994306</v>
      </c>
      <c r="EZ96" s="114">
        <f t="shared" si="2818"/>
        <v>0.69505072402994306</v>
      </c>
      <c r="FA96" s="114">
        <f t="shared" si="2818"/>
        <v>0.69505072402994306</v>
      </c>
      <c r="FB96" s="114">
        <f t="shared" si="2818"/>
        <v>0.69505072402994306</v>
      </c>
      <c r="FC96" s="114">
        <f t="shared" si="2818"/>
        <v>0.69505072402994306</v>
      </c>
      <c r="FD96" s="114">
        <f t="shared" si="2818"/>
        <v>0.69505158331982897</v>
      </c>
      <c r="FE96" s="114">
        <f t="shared" si="2818"/>
        <v>0.69505158331982897</v>
      </c>
      <c r="FF96" s="114">
        <f t="shared" si="2818"/>
        <v>0.69505158331982897</v>
      </c>
      <c r="FG96" s="114">
        <f t="shared" si="2818"/>
        <v>0.69505158331982897</v>
      </c>
      <c r="FH96" s="114">
        <f t="shared" si="2818"/>
        <v>0.69505158331982897</v>
      </c>
      <c r="FI96" s="114">
        <f t="shared" si="2818"/>
        <v>0.69505158331982897</v>
      </c>
      <c r="FJ96" s="114">
        <f t="shared" si="2818"/>
        <v>0.69505158331982897</v>
      </c>
      <c r="FK96" s="114">
        <f t="shared" si="2818"/>
        <v>0.69505158331982897</v>
      </c>
      <c r="FL96" s="114">
        <f t="shared" si="2818"/>
        <v>0.69505158331982897</v>
      </c>
      <c r="FM96" s="114">
        <f t="shared" si="2818"/>
        <v>0.69505158331982897</v>
      </c>
      <c r="FN96" s="114">
        <f t="shared" si="2818"/>
        <v>0.69505158331982897</v>
      </c>
      <c r="FO96" s="114">
        <f t="shared" si="2818"/>
        <v>0.69505158331982897</v>
      </c>
      <c r="FP96" s="114">
        <f t="shared" si="2818"/>
        <v>0.69505158331982897</v>
      </c>
      <c r="FQ96" s="114">
        <f t="shared" si="2818"/>
        <v>0.69505158331982897</v>
      </c>
      <c r="FR96" s="114">
        <f t="shared" si="2818"/>
        <v>0.69505158331982897</v>
      </c>
      <c r="FS96" s="114">
        <f t="shared" si="2818"/>
        <v>0.69505158331982897</v>
      </c>
      <c r="FT96" s="114">
        <f t="shared" si="2818"/>
        <v>0.69505158331982897</v>
      </c>
      <c r="FU96" s="114">
        <f t="shared" si="2818"/>
        <v>0.69505158331982897</v>
      </c>
      <c r="FV96" s="114">
        <f t="shared" si="2818"/>
        <v>0.69505158331982897</v>
      </c>
      <c r="FW96" s="114">
        <f t="shared" si="2818"/>
        <v>0.69505158331982897</v>
      </c>
      <c r="FX96" s="114">
        <f t="shared" si="2818"/>
        <v>0.69505158331982897</v>
      </c>
      <c r="FY96" s="114">
        <f t="shared" si="2818"/>
        <v>0.69505158331982897</v>
      </c>
      <c r="FZ96" s="114">
        <f t="shared" si="2818"/>
        <v>0.69505158331982897</v>
      </c>
      <c r="GA96" s="114">
        <f t="shared" si="2818"/>
        <v>0.69505158331982897</v>
      </c>
      <c r="GB96" s="114">
        <f t="shared" si="2818"/>
        <v>0.69505158331982897</v>
      </c>
      <c r="GC96" s="114">
        <f t="shared" si="2818"/>
        <v>0.69505158331982897</v>
      </c>
      <c r="GD96" s="114">
        <f t="shared" si="2818"/>
        <v>0.69505158331982897</v>
      </c>
      <c r="GE96" s="114">
        <f t="shared" si="2818"/>
        <v>0.69505158331982897</v>
      </c>
      <c r="GF96" s="114">
        <f t="shared" si="2818"/>
        <v>0.69505158331982897</v>
      </c>
      <c r="GG96" s="114">
        <f t="shared" si="2818"/>
        <v>0.69505158331982897</v>
      </c>
      <c r="GH96" s="114">
        <f t="shared" si="2818"/>
        <v>0.69505158331982897</v>
      </c>
      <c r="GI96" s="114">
        <f t="shared" si="2818"/>
        <v>0.69505158331982897</v>
      </c>
      <c r="GJ96" s="114">
        <f t="shared" si="2818"/>
        <v>0.69505158331982897</v>
      </c>
      <c r="GK96" s="114">
        <f t="shared" si="2818"/>
        <v>0.69505158331982897</v>
      </c>
      <c r="GL96" s="114">
        <f t="shared" si="2818"/>
        <v>0.69505158331982897</v>
      </c>
      <c r="GM96" s="114">
        <f t="shared" si="2818"/>
        <v>0.69505158331982897</v>
      </c>
      <c r="GN96" s="114">
        <f t="shared" si="2818"/>
        <v>0.69505158331982897</v>
      </c>
      <c r="GO96" s="114">
        <f t="shared" si="2818"/>
        <v>0.69505158331982897</v>
      </c>
      <c r="GP96" s="114">
        <f t="shared" si="2818"/>
        <v>0.69505158331982897</v>
      </c>
      <c r="GQ96" s="114">
        <f t="shared" si="2818"/>
        <v>0.69505158331982897</v>
      </c>
      <c r="GR96" s="114">
        <f t="shared" si="2818"/>
        <v>0.69505158331982897</v>
      </c>
      <c r="GS96" s="114">
        <f t="shared" si="2818"/>
        <v>0.69505158331982897</v>
      </c>
      <c r="GT96" s="114">
        <f t="shared" si="2818"/>
        <v>0.69505158331982897</v>
      </c>
      <c r="GU96" s="114">
        <f t="shared" si="2818"/>
        <v>0.69505158331982897</v>
      </c>
      <c r="GV96" s="114">
        <f t="shared" ref="GV96:JG96" si="2819">GV95/GV91</f>
        <v>0.69505158331982897</v>
      </c>
      <c r="GW96" s="114">
        <f t="shared" si="2819"/>
        <v>0.69505158331982897</v>
      </c>
      <c r="GX96" s="114">
        <f t="shared" si="2819"/>
        <v>0.69505158331982897</v>
      </c>
      <c r="GY96" s="114">
        <f t="shared" si="2819"/>
        <v>0.69505158331982897</v>
      </c>
      <c r="GZ96" s="114">
        <f t="shared" si="2819"/>
        <v>0.69505158331982897</v>
      </c>
      <c r="HA96" s="114">
        <f t="shared" si="2819"/>
        <v>0.69505158331982897</v>
      </c>
      <c r="HB96" s="114">
        <f t="shared" si="2819"/>
        <v>0.69505158331982897</v>
      </c>
      <c r="HC96" s="114">
        <f t="shared" si="2819"/>
        <v>0.69505158331982897</v>
      </c>
      <c r="HD96" s="114">
        <f t="shared" si="2819"/>
        <v>0.69505158331982897</v>
      </c>
      <c r="HE96" s="114">
        <f t="shared" si="2819"/>
        <v>0.69505158331982897</v>
      </c>
      <c r="HF96" s="114">
        <f t="shared" si="2819"/>
        <v>0.69505158331982897</v>
      </c>
      <c r="HG96" s="114">
        <f t="shared" si="2819"/>
        <v>0.69505158331982897</v>
      </c>
      <c r="HH96" s="114">
        <f t="shared" si="2819"/>
        <v>0.69505158331982897</v>
      </c>
      <c r="HI96" s="114">
        <f t="shared" si="2819"/>
        <v>0.69505158331982897</v>
      </c>
      <c r="HJ96" s="114">
        <f t="shared" si="2819"/>
        <v>0.69505158331982897</v>
      </c>
      <c r="HK96" s="114">
        <f t="shared" si="2819"/>
        <v>0.69505158331982897</v>
      </c>
      <c r="HL96" s="114">
        <f t="shared" si="2819"/>
        <v>0.69505158331982897</v>
      </c>
      <c r="HM96" s="114">
        <f t="shared" si="2819"/>
        <v>0.69505158331982897</v>
      </c>
      <c r="HN96" s="114">
        <f t="shared" si="2819"/>
        <v>0.69505158331982897</v>
      </c>
      <c r="HO96" s="114">
        <f t="shared" si="2819"/>
        <v>0.69505158331982897</v>
      </c>
      <c r="HP96" s="114">
        <f t="shared" si="2819"/>
        <v>0.69505158331982897</v>
      </c>
      <c r="HQ96" s="114">
        <f t="shared" si="2819"/>
        <v>0.69505158331982897</v>
      </c>
      <c r="HR96" s="114">
        <f t="shared" si="2819"/>
        <v>0.69505158331982897</v>
      </c>
      <c r="HS96" s="114">
        <f t="shared" si="2819"/>
        <v>0.69505158331982897</v>
      </c>
      <c r="HT96" s="114">
        <f t="shared" si="2819"/>
        <v>0.69505158331982897</v>
      </c>
      <c r="HU96" s="114">
        <f t="shared" si="2819"/>
        <v>0.69505158331982897</v>
      </c>
      <c r="HV96" s="114">
        <f t="shared" si="2819"/>
        <v>0.69505158331982897</v>
      </c>
      <c r="HW96" s="114">
        <f t="shared" si="2819"/>
        <v>0.69505158331982897</v>
      </c>
      <c r="HX96" s="114">
        <f t="shared" si="2819"/>
        <v>0.69505158331982897</v>
      </c>
      <c r="HY96" s="114">
        <f t="shared" si="2819"/>
        <v>0.69505158331982897</v>
      </c>
      <c r="HZ96" s="114">
        <f t="shared" si="2819"/>
        <v>0.69505158331982897</v>
      </c>
      <c r="IA96" s="114">
        <f t="shared" si="2819"/>
        <v>0.69505158331982897</v>
      </c>
      <c r="IB96" s="114">
        <f t="shared" si="2819"/>
        <v>0.69505158331982897</v>
      </c>
      <c r="IC96" s="114">
        <f t="shared" si="2819"/>
        <v>0.69505158331982897</v>
      </c>
      <c r="ID96" s="114">
        <f t="shared" si="2819"/>
        <v>0.69505158331982897</v>
      </c>
      <c r="IE96" s="114">
        <f t="shared" si="2819"/>
        <v>0.69505158331982897</v>
      </c>
      <c r="IF96" s="114">
        <f t="shared" si="2819"/>
        <v>0.69505158331982897</v>
      </c>
      <c r="IG96" s="114">
        <f t="shared" si="2819"/>
        <v>0.69505158331982897</v>
      </c>
      <c r="IH96" s="114">
        <f t="shared" si="2819"/>
        <v>0.69505158331982897</v>
      </c>
      <c r="II96" s="114">
        <f t="shared" si="2819"/>
        <v>0.69505158331982897</v>
      </c>
      <c r="IJ96" s="114">
        <f t="shared" si="2819"/>
        <v>0.69505158331982897</v>
      </c>
      <c r="IK96" s="114">
        <f t="shared" si="2819"/>
        <v>0.69505158331982897</v>
      </c>
      <c r="IL96" s="114">
        <f t="shared" si="2819"/>
        <v>0.69505158331982897</v>
      </c>
      <c r="IM96" s="114">
        <f t="shared" si="2819"/>
        <v>0.69505158331982897</v>
      </c>
      <c r="IN96" s="114">
        <f t="shared" si="2819"/>
        <v>0.69505158331982897</v>
      </c>
      <c r="IO96" s="114">
        <f t="shared" si="2819"/>
        <v>0.69505158331982897</v>
      </c>
      <c r="IP96" s="114">
        <f t="shared" si="2819"/>
        <v>0.69505158331982897</v>
      </c>
      <c r="IQ96" s="114">
        <f t="shared" si="2819"/>
        <v>0.69505158331982897</v>
      </c>
      <c r="IR96" s="114">
        <f t="shared" si="2819"/>
        <v>0.69505158331982897</v>
      </c>
      <c r="IS96" s="114">
        <f t="shared" si="2819"/>
        <v>0.69505158331982897</v>
      </c>
      <c r="IT96" s="114">
        <f t="shared" si="2819"/>
        <v>0.69505158331982897</v>
      </c>
      <c r="IU96" s="114">
        <f t="shared" si="2819"/>
        <v>0.69505158331982897</v>
      </c>
      <c r="IV96" s="114">
        <f t="shared" si="2819"/>
        <v>0.69505158331982897</v>
      </c>
      <c r="IW96" s="114">
        <f t="shared" si="2819"/>
        <v>0.69505158331982897</v>
      </c>
      <c r="IX96" s="114">
        <f t="shared" si="2819"/>
        <v>0.69505158331982897</v>
      </c>
      <c r="IY96" s="114">
        <f t="shared" si="2819"/>
        <v>0.69505158331982897</v>
      </c>
      <c r="IZ96" s="114">
        <f t="shared" si="2819"/>
        <v>0.69505158331982897</v>
      </c>
      <c r="JA96" s="114">
        <f t="shared" si="2819"/>
        <v>0.69505158331982897</v>
      </c>
      <c r="JB96" s="114">
        <f t="shared" si="2819"/>
        <v>0.69505158331982897</v>
      </c>
      <c r="JC96" s="114">
        <f t="shared" si="2819"/>
        <v>0.69505158331982897</v>
      </c>
      <c r="JD96" s="114">
        <f t="shared" si="2819"/>
        <v>0.69505158331982897</v>
      </c>
      <c r="JE96" s="114">
        <f t="shared" si="2819"/>
        <v>0.69505158331982897</v>
      </c>
      <c r="JF96" s="114">
        <f t="shared" si="2819"/>
        <v>0.69505158331982897</v>
      </c>
      <c r="JG96" s="114">
        <f t="shared" si="2819"/>
        <v>0.69505158331982897</v>
      </c>
      <c r="JH96" s="114">
        <f t="shared" ref="JH96:KG96" si="2820">JH95/JH91</f>
        <v>0.69505158331982897</v>
      </c>
      <c r="JI96" s="114">
        <f t="shared" si="2820"/>
        <v>0.69505158331982897</v>
      </c>
      <c r="JJ96" s="114">
        <f t="shared" si="2820"/>
        <v>0.69505158331982897</v>
      </c>
      <c r="JK96" s="114">
        <f t="shared" si="2820"/>
        <v>0.69505158331982897</v>
      </c>
      <c r="JL96" s="114">
        <f t="shared" si="2820"/>
        <v>0.69505158331982897</v>
      </c>
      <c r="JM96" s="114">
        <f t="shared" si="2820"/>
        <v>0.69505158331982897</v>
      </c>
      <c r="JN96" s="114">
        <f t="shared" si="2820"/>
        <v>0.69505158331982897</v>
      </c>
      <c r="JO96" s="114">
        <f t="shared" si="2820"/>
        <v>0.69505158331982897</v>
      </c>
      <c r="JP96" s="114">
        <f t="shared" si="2820"/>
        <v>0.69505158331982897</v>
      </c>
      <c r="JQ96" s="114">
        <f t="shared" si="2820"/>
        <v>0.69505158331982897</v>
      </c>
      <c r="JR96" s="114">
        <f t="shared" si="2820"/>
        <v>0.69505158331982897</v>
      </c>
      <c r="JS96" s="114">
        <f t="shared" si="2820"/>
        <v>0.69505158331982897</v>
      </c>
      <c r="JT96" s="114">
        <f t="shared" si="2820"/>
        <v>0.69505158331982897</v>
      </c>
      <c r="JU96" s="114">
        <f t="shared" si="2820"/>
        <v>0.69505158331982897</v>
      </c>
      <c r="JV96" s="114">
        <f t="shared" si="2820"/>
        <v>0.69505158331982897</v>
      </c>
      <c r="JW96" s="114">
        <f t="shared" si="2820"/>
        <v>0.69505158331982897</v>
      </c>
      <c r="JX96" s="114">
        <f t="shared" si="2820"/>
        <v>0.69505158331982897</v>
      </c>
      <c r="JY96" s="114">
        <f t="shared" si="2820"/>
        <v>0.69505158331982897</v>
      </c>
      <c r="JZ96" s="114">
        <f t="shared" si="2820"/>
        <v>0.69505158331982897</v>
      </c>
      <c r="KA96" s="114">
        <f t="shared" si="2820"/>
        <v>0.69505158331982897</v>
      </c>
      <c r="KB96" s="114">
        <f t="shared" si="2820"/>
        <v>0.69505158331982897</v>
      </c>
      <c r="KC96" s="114">
        <f t="shared" si="2820"/>
        <v>0.69505158331982897</v>
      </c>
      <c r="KD96" s="114">
        <f t="shared" si="2820"/>
        <v>0.69505158331982897</v>
      </c>
      <c r="KE96" s="114">
        <f t="shared" si="2820"/>
        <v>0.69505158331982897</v>
      </c>
      <c r="KF96" s="114">
        <f t="shared" si="2820"/>
        <v>0.69505158331982897</v>
      </c>
      <c r="KG96" s="116">
        <f t="shared" si="2820"/>
        <v>0.69505158331982897</v>
      </c>
    </row>
    <row r="97" spans="49:49">
      <c r="AW97"/>
    </row>
    <row r="98" spans="49:49">
      <c r="AW98"/>
    </row>
    <row r="99" spans="49:49">
      <c r="AW99"/>
    </row>
    <row r="100" spans="49:49">
      <c r="AW100"/>
    </row>
    <row r="101" spans="49:49">
      <c r="AW101"/>
    </row>
    <row r="102" spans="49:49">
      <c r="AW102"/>
    </row>
    <row r="103" spans="49:49">
      <c r="AW103"/>
    </row>
    <row r="104" spans="49:49">
      <c r="AW104"/>
    </row>
    <row r="105" spans="49:49">
      <c r="AW105"/>
    </row>
    <row r="106" spans="49:49">
      <c r="AW106"/>
    </row>
    <row r="107" spans="49:49">
      <c r="AW107"/>
    </row>
    <row r="108" spans="49:49">
      <c r="AW108"/>
    </row>
    <row r="109" spans="49:49">
      <c r="AW109"/>
    </row>
    <row r="110" spans="49:49">
      <c r="AW110"/>
    </row>
    <row r="111" spans="49:49">
      <c r="AW111"/>
    </row>
    <row r="112" spans="49:49">
      <c r="AW112"/>
    </row>
    <row r="113" spans="49:49">
      <c r="AW113"/>
    </row>
    <row r="114" spans="49:49">
      <c r="AW114"/>
    </row>
    <row r="115" spans="49:49">
      <c r="AW115"/>
    </row>
    <row r="116" spans="49:49">
      <c r="AW116"/>
    </row>
    <row r="117" spans="49:49">
      <c r="AW117"/>
    </row>
    <row r="118" spans="49:49">
      <c r="AW118"/>
    </row>
    <row r="119" spans="49:49">
      <c r="AW119"/>
    </row>
    <row r="120" spans="49:49">
      <c r="AW120"/>
    </row>
    <row r="121" spans="49:49">
      <c r="AW121"/>
    </row>
    <row r="122" spans="49:49">
      <c r="AW122"/>
    </row>
    <row r="123" spans="49:49">
      <c r="AW123"/>
    </row>
    <row r="124" spans="49:49">
      <c r="AW124"/>
    </row>
    <row r="125" spans="49:49">
      <c r="AW125"/>
    </row>
    <row r="126" spans="49:49">
      <c r="AW126"/>
    </row>
    <row r="127" spans="49:49">
      <c r="AW127"/>
    </row>
    <row r="128" spans="49:49">
      <c r="AW128"/>
    </row>
    <row r="129" spans="49:49">
      <c r="AW129"/>
    </row>
    <row r="130" spans="49:49">
      <c r="AW130"/>
    </row>
    <row r="131" spans="49:49">
      <c r="AW131"/>
    </row>
    <row r="132" spans="49:49">
      <c r="AW132"/>
    </row>
    <row r="133" spans="49:49">
      <c r="AW133"/>
    </row>
    <row r="134" spans="49:49">
      <c r="AW134"/>
    </row>
    <row r="135" spans="49:49">
      <c r="AW135"/>
    </row>
    <row r="136" spans="49:49">
      <c r="AW136"/>
    </row>
    <row r="137" spans="49:49">
      <c r="AW137"/>
    </row>
    <row r="138" spans="49:49">
      <c r="AW138"/>
    </row>
    <row r="139" spans="49:49">
      <c r="AW139"/>
    </row>
    <row r="140" spans="49:49">
      <c r="AW140"/>
    </row>
    <row r="141" spans="49:49">
      <c r="AW141"/>
    </row>
    <row r="142" spans="49:49">
      <c r="AW142"/>
    </row>
    <row r="143" spans="49:49">
      <c r="AW143"/>
    </row>
    <row r="144" spans="49:49">
      <c r="AW144"/>
    </row>
    <row r="145" spans="49:49">
      <c r="AW145"/>
    </row>
    <row r="146" spans="49:49">
      <c r="AW146"/>
    </row>
    <row r="147" spans="49:49">
      <c r="AW147"/>
    </row>
    <row r="148" spans="49:49">
      <c r="AW148"/>
    </row>
    <row r="149" spans="49:49">
      <c r="AW149"/>
    </row>
    <row r="150" spans="49:49">
      <c r="AW150"/>
    </row>
    <row r="151" spans="49:49">
      <c r="AW151"/>
    </row>
    <row r="152" spans="49:49">
      <c r="AW152"/>
    </row>
    <row r="153" spans="49:49">
      <c r="AW153"/>
    </row>
    <row r="154" spans="49:49">
      <c r="AW154"/>
    </row>
    <row r="155" spans="49:49">
      <c r="AW155"/>
    </row>
    <row r="156" spans="49:49">
      <c r="AW156"/>
    </row>
    <row r="157" spans="49:49">
      <c r="AW157"/>
    </row>
    <row r="158" spans="49:49">
      <c r="AW158"/>
    </row>
    <row r="159" spans="49:49">
      <c r="AW159"/>
    </row>
    <row r="160" spans="49:49">
      <c r="AW160"/>
    </row>
    <row r="161" spans="49:49">
      <c r="AW161"/>
    </row>
    <row r="162" spans="49:49">
      <c r="AW162"/>
    </row>
    <row r="163" spans="49:49">
      <c r="AW163"/>
    </row>
    <row r="164" spans="49:49">
      <c r="AW164"/>
    </row>
    <row r="165" spans="49:49">
      <c r="AW165"/>
    </row>
    <row r="166" spans="49:49">
      <c r="AW166"/>
    </row>
    <row r="167" spans="49:49">
      <c r="AW167"/>
    </row>
    <row r="168" spans="49:49">
      <c r="AW168"/>
    </row>
    <row r="169" spans="49:49">
      <c r="AW169"/>
    </row>
    <row r="170" spans="49:49">
      <c r="AW170"/>
    </row>
    <row r="171" spans="49:49">
      <c r="AW171"/>
    </row>
    <row r="172" spans="49:49">
      <c r="AW172"/>
    </row>
    <row r="173" spans="49:49">
      <c r="AW173"/>
    </row>
    <row r="174" spans="49:49">
      <c r="AW174"/>
    </row>
    <row r="175" spans="49:49">
      <c r="AW175"/>
    </row>
    <row r="176" spans="49:49">
      <c r="AW176"/>
    </row>
    <row r="177" spans="49:49">
      <c r="AW177"/>
    </row>
    <row r="178" spans="49:49">
      <c r="AW178"/>
    </row>
    <row r="179" spans="49:49">
      <c r="AW179"/>
    </row>
    <row r="180" spans="49:49">
      <c r="AW180"/>
    </row>
    <row r="181" spans="49:49">
      <c r="AW181"/>
    </row>
    <row r="182" spans="49:49">
      <c r="AW182"/>
    </row>
    <row r="183" spans="49:49">
      <c r="AW183"/>
    </row>
    <row r="184" spans="49:49">
      <c r="AW184"/>
    </row>
    <row r="185" spans="49:49">
      <c r="AW185"/>
    </row>
    <row r="186" spans="49:49">
      <c r="AW186"/>
    </row>
    <row r="187" spans="49:49">
      <c r="AW187"/>
    </row>
    <row r="188" spans="49:49">
      <c r="AW188"/>
    </row>
    <row r="189" spans="49:49">
      <c r="AW189"/>
    </row>
    <row r="190" spans="49:49">
      <c r="AW190"/>
    </row>
    <row r="191" spans="49:49">
      <c r="AW191"/>
    </row>
    <row r="192" spans="49:49">
      <c r="AW192"/>
    </row>
    <row r="193" spans="49:49">
      <c r="AW193"/>
    </row>
    <row r="194" spans="49:49">
      <c r="AW194"/>
    </row>
    <row r="195" spans="49:49">
      <c r="AW195"/>
    </row>
    <row r="196" spans="49:49">
      <c r="AW196"/>
    </row>
    <row r="197" spans="49:49">
      <c r="AW197"/>
    </row>
    <row r="198" spans="49:49">
      <c r="AW198"/>
    </row>
    <row r="199" spans="49:49">
      <c r="AW199"/>
    </row>
    <row r="200" spans="49:49">
      <c r="AW200"/>
    </row>
    <row r="201" spans="49:49">
      <c r="AW201"/>
    </row>
    <row r="202" spans="49:49">
      <c r="AW202"/>
    </row>
    <row r="203" spans="49:49">
      <c r="AW203"/>
    </row>
    <row r="204" spans="49:49">
      <c r="AW204"/>
    </row>
    <row r="205" spans="49:49">
      <c r="AW205"/>
    </row>
    <row r="206" spans="49:49">
      <c r="AW206"/>
    </row>
    <row r="207" spans="49:49">
      <c r="AW207"/>
    </row>
    <row r="208" spans="49:49">
      <c r="AW208"/>
    </row>
    <row r="209" spans="49:49">
      <c r="AW209"/>
    </row>
    <row r="210" spans="49:49">
      <c r="AW210"/>
    </row>
    <row r="211" spans="49:49">
      <c r="AW211"/>
    </row>
    <row r="212" spans="49:49">
      <c r="AW212"/>
    </row>
    <row r="213" spans="49:49">
      <c r="AW213"/>
    </row>
    <row r="214" spans="49:49">
      <c r="AW214"/>
    </row>
    <row r="215" spans="49:49">
      <c r="AW215"/>
    </row>
    <row r="216" spans="49:49">
      <c r="AW216"/>
    </row>
    <row r="217" spans="49:49">
      <c r="AW217"/>
    </row>
    <row r="218" spans="49:49">
      <c r="AW218"/>
    </row>
    <row r="219" spans="49:49">
      <c r="AW219"/>
    </row>
    <row r="220" spans="49:49">
      <c r="AW220"/>
    </row>
    <row r="221" spans="49:49">
      <c r="AW221"/>
    </row>
    <row r="222" spans="49:49">
      <c r="AW222"/>
    </row>
    <row r="223" spans="49:49">
      <c r="AW223"/>
    </row>
    <row r="224" spans="49:49">
      <c r="AW224"/>
    </row>
    <row r="225" spans="49:49">
      <c r="AW225"/>
    </row>
    <row r="226" spans="49:49">
      <c r="AW226"/>
    </row>
    <row r="227" spans="49:49">
      <c r="AW227"/>
    </row>
    <row r="228" spans="49:49">
      <c r="AW228"/>
    </row>
    <row r="229" spans="49:49">
      <c r="AW229"/>
    </row>
    <row r="230" spans="49:49">
      <c r="AW230"/>
    </row>
    <row r="231" spans="49:49">
      <c r="AW231"/>
    </row>
    <row r="232" spans="49:49">
      <c r="AW232"/>
    </row>
    <row r="233" spans="49:49">
      <c r="AW233"/>
    </row>
    <row r="234" spans="49:49">
      <c r="AW234"/>
    </row>
    <row r="235" spans="49:49">
      <c r="AW235"/>
    </row>
    <row r="236" spans="49:49">
      <c r="AW236"/>
    </row>
    <row r="237" spans="49:49">
      <c r="AW237"/>
    </row>
    <row r="238" spans="49:49">
      <c r="AW238"/>
    </row>
    <row r="239" spans="49:49">
      <c r="AW239"/>
    </row>
    <row r="240" spans="49:49">
      <c r="AW240"/>
    </row>
    <row r="241" spans="49:49">
      <c r="AW241"/>
    </row>
    <row r="242" spans="49:49">
      <c r="AW242"/>
    </row>
    <row r="243" spans="49:49">
      <c r="AW243"/>
    </row>
    <row r="244" spans="49:49">
      <c r="AW244"/>
    </row>
    <row r="245" spans="49:49">
      <c r="AW245"/>
    </row>
    <row r="246" spans="49:49">
      <c r="AW246"/>
    </row>
    <row r="247" spans="49:49">
      <c r="AW247"/>
    </row>
    <row r="248" spans="49:49">
      <c r="AW248"/>
    </row>
    <row r="249" spans="49:49">
      <c r="AW249"/>
    </row>
    <row r="250" spans="49:49">
      <c r="AW250"/>
    </row>
    <row r="251" spans="49:49">
      <c r="AW251"/>
    </row>
    <row r="252" spans="49:49">
      <c r="AW252"/>
    </row>
    <row r="253" spans="49:49">
      <c r="AW253"/>
    </row>
    <row r="254" spans="49:49">
      <c r="AW254"/>
    </row>
    <row r="255" spans="49:49">
      <c r="AW255"/>
    </row>
    <row r="256" spans="49:49">
      <c r="AW256"/>
    </row>
    <row r="257" spans="49:49">
      <c r="AW257"/>
    </row>
    <row r="258" spans="49:49">
      <c r="AW258"/>
    </row>
    <row r="259" spans="49:49">
      <c r="AW259"/>
    </row>
    <row r="260" spans="49:49">
      <c r="AW260"/>
    </row>
    <row r="261" spans="49:49">
      <c r="AW261"/>
    </row>
    <row r="262" spans="49:49">
      <c r="AW262"/>
    </row>
    <row r="263" spans="49:49">
      <c r="AW263"/>
    </row>
    <row r="264" spans="49:49">
      <c r="AW264"/>
    </row>
    <row r="265" spans="49:49">
      <c r="AW265"/>
    </row>
    <row r="266" spans="49:49">
      <c r="AW266"/>
    </row>
    <row r="267" spans="49:49">
      <c r="AW267"/>
    </row>
    <row r="268" spans="49:49">
      <c r="AW268"/>
    </row>
    <row r="269" spans="49:49">
      <c r="AW269"/>
    </row>
    <row r="270" spans="49:49">
      <c r="AW270"/>
    </row>
    <row r="271" spans="49:49">
      <c r="AW271"/>
    </row>
    <row r="272" spans="49:49">
      <c r="AW272"/>
    </row>
    <row r="273" spans="49:49">
      <c r="AW273"/>
    </row>
    <row r="274" spans="49:49">
      <c r="AW274"/>
    </row>
    <row r="275" spans="49:49">
      <c r="AW275"/>
    </row>
    <row r="276" spans="49:49">
      <c r="AW276"/>
    </row>
    <row r="277" spans="49:49">
      <c r="AW277"/>
    </row>
    <row r="278" spans="49:49">
      <c r="AW278"/>
    </row>
    <row r="279" spans="49:49">
      <c r="AW279"/>
    </row>
    <row r="280" spans="49:49">
      <c r="AW280"/>
    </row>
    <row r="281" spans="49:49">
      <c r="AW281"/>
    </row>
    <row r="282" spans="49:49">
      <c r="AW282"/>
    </row>
    <row r="283" spans="49:49">
      <c r="AW283"/>
    </row>
    <row r="284" spans="49:49">
      <c r="AW284"/>
    </row>
    <row r="285" spans="49:49">
      <c r="AW285"/>
    </row>
    <row r="286" spans="49:49">
      <c r="AW286"/>
    </row>
    <row r="287" spans="49:49">
      <c r="AW287"/>
    </row>
    <row r="288" spans="49:49">
      <c r="AW288"/>
    </row>
    <row r="289" spans="49:49">
      <c r="AW289"/>
    </row>
    <row r="290" spans="49:49">
      <c r="AW290"/>
    </row>
    <row r="291" spans="49:49">
      <c r="AW291"/>
    </row>
    <row r="292" spans="49:49">
      <c r="AW292"/>
    </row>
    <row r="293" spans="49:49">
      <c r="AW293"/>
    </row>
    <row r="294" spans="49:49">
      <c r="AW294"/>
    </row>
    <row r="295" spans="49:49">
      <c r="AW295"/>
    </row>
    <row r="296" spans="49:49">
      <c r="AW296"/>
    </row>
    <row r="297" spans="49:49">
      <c r="AW297"/>
    </row>
    <row r="298" spans="49:49">
      <c r="AW298"/>
    </row>
    <row r="299" spans="49:49">
      <c r="AW299"/>
    </row>
    <row r="300" spans="49:49">
      <c r="AW300"/>
    </row>
    <row r="301" spans="49:49">
      <c r="AW301"/>
    </row>
    <row r="302" spans="49:49">
      <c r="AW302"/>
    </row>
    <row r="303" spans="49:49">
      <c r="AW303"/>
    </row>
    <row r="304" spans="49:49">
      <c r="AW304"/>
    </row>
    <row r="305" spans="49:49">
      <c r="AW305"/>
    </row>
  </sheetData>
  <dataConsolidate/>
  <mergeCells count="40">
    <mergeCell ref="B29:C29"/>
    <mergeCell ref="B32:B33"/>
    <mergeCell ref="B30:B31"/>
    <mergeCell ref="B34:B35"/>
    <mergeCell ref="B36:C36"/>
    <mergeCell ref="B20:B21"/>
    <mergeCell ref="B22:B23"/>
    <mergeCell ref="B24:B25"/>
    <mergeCell ref="B26:C26"/>
    <mergeCell ref="B19:C19"/>
    <mergeCell ref="B39:C39"/>
    <mergeCell ref="B40:B41"/>
    <mergeCell ref="B42:B43"/>
    <mergeCell ref="B44:B45"/>
    <mergeCell ref="B46:C46"/>
    <mergeCell ref="B49:C49"/>
    <mergeCell ref="B50:B51"/>
    <mergeCell ref="B52:B53"/>
    <mergeCell ref="B54:B55"/>
    <mergeCell ref="B56:C56"/>
    <mergeCell ref="B59:C59"/>
    <mergeCell ref="B60:B61"/>
    <mergeCell ref="B62:B63"/>
    <mergeCell ref="B64:B65"/>
    <mergeCell ref="B66:C66"/>
    <mergeCell ref="B69:C69"/>
    <mergeCell ref="B70:B71"/>
    <mergeCell ref="B72:B73"/>
    <mergeCell ref="B74:B75"/>
    <mergeCell ref="B76:C76"/>
    <mergeCell ref="B79:C79"/>
    <mergeCell ref="B80:B81"/>
    <mergeCell ref="B82:B83"/>
    <mergeCell ref="B84:B85"/>
    <mergeCell ref="B86:C86"/>
    <mergeCell ref="B89:C89"/>
    <mergeCell ref="B90:B91"/>
    <mergeCell ref="B92:B93"/>
    <mergeCell ref="B94:B95"/>
    <mergeCell ref="B96:C96"/>
  </mergeCells>
  <conditionalFormatting sqref="E26:KG26">
    <cfRule type="cellIs" dxfId="7" priority="9" operator="lessThan">
      <formula>0</formula>
    </cfRule>
  </conditionalFormatting>
  <conditionalFormatting sqref="E36:KG36">
    <cfRule type="cellIs" dxfId="6" priority="7" operator="lessThan">
      <formula>0</formula>
    </cfRule>
  </conditionalFormatting>
  <conditionalFormatting sqref="E46:KG46">
    <cfRule type="cellIs" dxfId="5" priority="6" operator="lessThan">
      <formula>0</formula>
    </cfRule>
  </conditionalFormatting>
  <conditionalFormatting sqref="E56:KG56">
    <cfRule type="cellIs" dxfId="4" priority="5" operator="lessThan">
      <formula>0</formula>
    </cfRule>
  </conditionalFormatting>
  <conditionalFormatting sqref="E66:KG66">
    <cfRule type="cellIs" dxfId="3" priority="4" operator="lessThan">
      <formula>0</formula>
    </cfRule>
  </conditionalFormatting>
  <conditionalFormatting sqref="E76:KG76">
    <cfRule type="cellIs" dxfId="2" priority="3" operator="lessThan">
      <formula>0</formula>
    </cfRule>
  </conditionalFormatting>
  <conditionalFormatting sqref="E86:KG86">
    <cfRule type="cellIs" dxfId="1" priority="2" operator="lessThan">
      <formula>0</formula>
    </cfRule>
  </conditionalFormatting>
  <conditionalFormatting sqref="E96:KG96">
    <cfRule type="cellIs" dxfId="0" priority="1" operator="lessThan">
      <formula>0</formula>
    </cfRule>
  </conditionalFormatting>
  <pageMargins left="0.7" right="0.7" top="0.75" bottom="0.75" header="0.3" footer="0.3"/>
  <ignoredErrors>
    <ignoredError sqref="E25:CF25 E23:CF23 E18:CF19 E21:CF21" formulaRange="1"/>
    <ignoredError sqref="E24:CF24" formula="1" formulaRange="1"/>
    <ignoredError sqref="CG24:KG24 E22:M22 N22:KG22 E32:G32 H32:KG32 E34:KG34 E42:KG44 E52:KG54 F62:KG63 F64:AZ64 BA64:KG64 E62:E64 E72:KG74 E82:E84 F82:KG84 E92:KG94" formula="1"/>
    <ignoredError sqref="E26 M46"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E241-57B3-4D27-B53B-FAECBB6179F5}">
  <dimension ref="A1:KH60"/>
  <sheetViews>
    <sheetView showGridLines="0" zoomScale="140" zoomScaleNormal="100" workbookViewId="0">
      <selection activeCell="C47" sqref="C47"/>
    </sheetView>
  </sheetViews>
  <sheetFormatPr baseColWidth="10" defaultColWidth="11.5" defaultRowHeight="15" outlineLevelCol="2"/>
  <cols>
    <col min="1" max="1" width="8" style="2" bestFit="1" customWidth="1"/>
    <col min="2" max="2" width="11.5" style="2"/>
    <col min="3" max="3" width="87.83203125" style="2" customWidth="1"/>
    <col min="4" max="4" width="11.6640625" style="2" bestFit="1" customWidth="1"/>
    <col min="5" max="5" width="16" style="2" customWidth="1"/>
    <col min="6" max="13" width="11.83203125" customWidth="1" outlineLevel="1"/>
    <col min="14" max="14" width="12" bestFit="1" customWidth="1"/>
    <col min="15" max="25" width="11.83203125" customWidth="1" outlineLevel="1"/>
    <col min="26" max="26" width="12" bestFit="1" customWidth="1"/>
    <col min="27" max="29" width="11.83203125" customWidth="1" outlineLevel="2"/>
    <col min="30" max="30" width="12.83203125" customWidth="1" outlineLevel="2"/>
    <col min="31" max="37" width="11.83203125" customWidth="1" outlineLevel="2"/>
    <col min="38" max="38" width="12" bestFit="1" customWidth="1"/>
    <col min="39" max="39" width="12.83203125" customWidth="1" outlineLevel="1"/>
    <col min="40" max="41" width="11.83203125" customWidth="1" outlineLevel="1"/>
    <col min="42" max="42" width="12.83203125" customWidth="1" outlineLevel="1"/>
    <col min="43" max="49" width="11.83203125" customWidth="1" outlineLevel="1"/>
    <col min="50" max="50" width="12" bestFit="1" customWidth="1"/>
    <col min="51" max="52" width="11.83203125" customWidth="1" outlineLevel="1"/>
    <col min="53" max="53" width="12.83203125" customWidth="1" outlineLevel="1"/>
    <col min="54" max="61" width="11.83203125" customWidth="1" outlineLevel="1"/>
    <col min="62" max="65" width="12" bestFit="1" customWidth="1"/>
    <col min="66" max="66" width="12" style="213" bestFit="1" customWidth="1"/>
    <col min="67" max="69" width="12" bestFit="1" customWidth="1"/>
    <col min="70" max="70" width="13" bestFit="1" customWidth="1"/>
    <col min="71" max="71" width="12" bestFit="1" customWidth="1"/>
    <col min="72" max="72" width="14" bestFit="1" customWidth="1"/>
    <col min="73" max="76" width="12" bestFit="1" customWidth="1"/>
    <col min="77" max="81" width="13" bestFit="1" customWidth="1"/>
    <col min="82" max="83" width="12.83203125" bestFit="1" customWidth="1"/>
    <col min="84" max="84" width="14" bestFit="1" customWidth="1"/>
    <col min="85" max="101" width="12.83203125" bestFit="1" customWidth="1"/>
    <col min="102" max="294" width="11.83203125" bestFit="1" customWidth="1"/>
  </cols>
  <sheetData>
    <row r="1" spans="1:294" s="22" customFormat="1">
      <c r="A1" s="81" t="s">
        <v>28</v>
      </c>
      <c r="B1" s="81" t="s">
        <v>2</v>
      </c>
      <c r="C1" s="81" t="s">
        <v>1</v>
      </c>
      <c r="D1" s="73" t="s">
        <v>3</v>
      </c>
      <c r="E1" s="74" t="s">
        <v>4</v>
      </c>
      <c r="F1" s="143">
        <v>44287</v>
      </c>
      <c r="G1" s="144">
        <v>44317</v>
      </c>
      <c r="H1" s="144">
        <v>44348</v>
      </c>
      <c r="I1" s="144">
        <v>44378</v>
      </c>
      <c r="J1" s="144">
        <v>44409</v>
      </c>
      <c r="K1" s="144">
        <v>44440</v>
      </c>
      <c r="L1" s="144">
        <v>44470</v>
      </c>
      <c r="M1" s="144">
        <v>44501</v>
      </c>
      <c r="N1" s="144">
        <v>44531</v>
      </c>
      <c r="O1" s="144">
        <v>44562</v>
      </c>
      <c r="P1" s="144">
        <v>44593</v>
      </c>
      <c r="Q1" s="144">
        <v>44621</v>
      </c>
      <c r="R1" s="144">
        <v>44652</v>
      </c>
      <c r="S1" s="144">
        <v>44682</v>
      </c>
      <c r="T1" s="144">
        <v>44713</v>
      </c>
      <c r="U1" s="144">
        <v>44743</v>
      </c>
      <c r="V1" s="144">
        <v>44774</v>
      </c>
      <c r="W1" s="144">
        <v>44805</v>
      </c>
      <c r="X1" s="144">
        <v>44835</v>
      </c>
      <c r="Y1" s="144">
        <v>44866</v>
      </c>
      <c r="Z1" s="144">
        <v>44896</v>
      </c>
      <c r="AA1" s="144">
        <v>44927</v>
      </c>
      <c r="AB1" s="144">
        <v>44958</v>
      </c>
      <c r="AC1" s="144">
        <v>44986</v>
      </c>
      <c r="AD1" s="144">
        <v>45017</v>
      </c>
      <c r="AE1" s="144">
        <v>45047</v>
      </c>
      <c r="AF1" s="144">
        <v>45078</v>
      </c>
      <c r="AG1" s="144">
        <v>45108</v>
      </c>
      <c r="AH1" s="144">
        <v>45139</v>
      </c>
      <c r="AI1" s="144">
        <v>45170</v>
      </c>
      <c r="AJ1" s="144">
        <v>45200</v>
      </c>
      <c r="AK1" s="144">
        <v>45231</v>
      </c>
      <c r="AL1" s="144">
        <v>45261</v>
      </c>
      <c r="AM1" s="144">
        <v>45292</v>
      </c>
      <c r="AN1" s="144">
        <v>45323</v>
      </c>
      <c r="AO1" s="144">
        <v>45352</v>
      </c>
      <c r="AP1" s="144">
        <v>45383</v>
      </c>
      <c r="AQ1" s="144">
        <v>45413</v>
      </c>
      <c r="AR1" s="144">
        <v>45444</v>
      </c>
      <c r="AS1" s="144">
        <v>45474</v>
      </c>
      <c r="AT1" s="144">
        <v>45505</v>
      </c>
      <c r="AU1" s="144">
        <v>45536</v>
      </c>
      <c r="AV1" s="144">
        <v>45566</v>
      </c>
      <c r="AW1" s="144">
        <v>45597</v>
      </c>
      <c r="AX1" s="144">
        <v>45627</v>
      </c>
      <c r="AY1" s="144">
        <v>45658</v>
      </c>
      <c r="AZ1" s="144">
        <v>45689</v>
      </c>
      <c r="BA1" s="144">
        <v>45717</v>
      </c>
      <c r="BB1" s="144">
        <v>45748</v>
      </c>
      <c r="BC1" s="144">
        <v>45778</v>
      </c>
      <c r="BD1" s="144">
        <v>45809</v>
      </c>
      <c r="BE1" s="144">
        <v>45839</v>
      </c>
      <c r="BF1" s="144">
        <v>45870</v>
      </c>
      <c r="BG1" s="144">
        <v>45901</v>
      </c>
      <c r="BH1" s="144">
        <v>45931</v>
      </c>
      <c r="BI1" s="144">
        <v>45962</v>
      </c>
      <c r="BJ1" s="144">
        <v>45992</v>
      </c>
      <c r="BK1" s="144">
        <v>46023</v>
      </c>
      <c r="BL1" s="144">
        <v>46054</v>
      </c>
      <c r="BM1" s="144">
        <v>46082</v>
      </c>
      <c r="BN1" s="210">
        <v>46113</v>
      </c>
      <c r="BO1" s="144">
        <v>46143</v>
      </c>
      <c r="BP1" s="144">
        <v>46174</v>
      </c>
      <c r="BQ1" s="144">
        <v>46204</v>
      </c>
      <c r="BR1" s="144">
        <v>46235</v>
      </c>
      <c r="BS1" s="144">
        <v>46266</v>
      </c>
      <c r="BT1" s="144">
        <v>46296</v>
      </c>
      <c r="BU1" s="144">
        <v>46327</v>
      </c>
      <c r="BV1" s="144">
        <v>46357</v>
      </c>
      <c r="BW1" s="144">
        <v>46388</v>
      </c>
      <c r="BX1" s="144">
        <v>46419</v>
      </c>
      <c r="BY1" s="144">
        <v>46447</v>
      </c>
      <c r="BZ1" s="144">
        <v>46478</v>
      </c>
      <c r="CA1" s="144">
        <v>46508</v>
      </c>
      <c r="CB1" s="144">
        <v>46539</v>
      </c>
      <c r="CC1" s="144">
        <v>46569</v>
      </c>
      <c r="CD1" s="144">
        <v>46600</v>
      </c>
      <c r="CE1" s="144">
        <v>46631</v>
      </c>
      <c r="CF1" s="144">
        <v>46661</v>
      </c>
      <c r="CG1" s="144">
        <v>46692</v>
      </c>
      <c r="CH1" s="144">
        <v>46722</v>
      </c>
      <c r="CI1" s="144">
        <v>46753</v>
      </c>
      <c r="CJ1" s="144">
        <v>46784</v>
      </c>
      <c r="CK1" s="144">
        <v>46813</v>
      </c>
      <c r="CL1" s="144">
        <v>46844</v>
      </c>
      <c r="CM1" s="144">
        <v>46874</v>
      </c>
      <c r="CN1" s="144">
        <v>46905</v>
      </c>
      <c r="CO1" s="144">
        <v>46935</v>
      </c>
      <c r="CP1" s="144">
        <v>46966</v>
      </c>
      <c r="CQ1" s="144">
        <v>46997</v>
      </c>
      <c r="CR1" s="144">
        <v>47027</v>
      </c>
      <c r="CS1" s="144">
        <v>47058</v>
      </c>
      <c r="CT1" s="144">
        <v>47088</v>
      </c>
      <c r="CU1" s="144">
        <v>47119</v>
      </c>
      <c r="CV1" s="144">
        <v>47150</v>
      </c>
      <c r="CW1" s="144">
        <v>47178</v>
      </c>
      <c r="CX1" s="144">
        <v>47209</v>
      </c>
      <c r="CY1" s="144">
        <v>47239</v>
      </c>
      <c r="CZ1" s="144">
        <v>47270</v>
      </c>
      <c r="DA1" s="144">
        <v>47300</v>
      </c>
      <c r="DB1" s="144">
        <v>47331</v>
      </c>
      <c r="DC1" s="144">
        <v>47362</v>
      </c>
      <c r="DD1" s="144">
        <v>47392</v>
      </c>
      <c r="DE1" s="144">
        <v>47423</v>
      </c>
      <c r="DF1" s="144">
        <v>47453</v>
      </c>
      <c r="DG1" s="144">
        <v>47484</v>
      </c>
      <c r="DH1" s="144">
        <v>47515</v>
      </c>
      <c r="DI1" s="144">
        <v>47543</v>
      </c>
      <c r="DJ1" s="144">
        <v>47574</v>
      </c>
      <c r="DK1" s="144">
        <v>47604</v>
      </c>
      <c r="DL1" s="144">
        <v>47635</v>
      </c>
      <c r="DM1" s="144">
        <v>47665</v>
      </c>
      <c r="DN1" s="144">
        <v>47696</v>
      </c>
      <c r="DO1" s="144">
        <v>47727</v>
      </c>
      <c r="DP1" s="144">
        <v>47757</v>
      </c>
      <c r="DQ1" s="144">
        <v>47788</v>
      </c>
      <c r="DR1" s="144">
        <v>47818</v>
      </c>
      <c r="DS1" s="144">
        <v>47849</v>
      </c>
      <c r="DT1" s="144">
        <v>47880</v>
      </c>
      <c r="DU1" s="144">
        <v>47908</v>
      </c>
      <c r="DV1" s="144">
        <v>47939</v>
      </c>
      <c r="DW1" s="144">
        <v>47969</v>
      </c>
      <c r="DX1" s="144">
        <v>48000</v>
      </c>
      <c r="DY1" s="144">
        <v>48030</v>
      </c>
      <c r="DZ1" s="144">
        <v>48061</v>
      </c>
      <c r="EA1" s="144">
        <v>48092</v>
      </c>
      <c r="EB1" s="144">
        <v>48122</v>
      </c>
      <c r="EC1" s="144">
        <v>48153</v>
      </c>
      <c r="ED1" s="144">
        <v>48183</v>
      </c>
      <c r="EE1" s="144">
        <v>48214</v>
      </c>
      <c r="EF1" s="144">
        <v>48245</v>
      </c>
      <c r="EG1" s="144">
        <v>48274</v>
      </c>
      <c r="EH1" s="144">
        <v>48305</v>
      </c>
      <c r="EI1" s="144">
        <v>48335</v>
      </c>
      <c r="EJ1" s="144">
        <v>48366</v>
      </c>
      <c r="EK1" s="144">
        <v>48396</v>
      </c>
      <c r="EL1" s="144">
        <v>48427</v>
      </c>
      <c r="EM1" s="144">
        <v>48458</v>
      </c>
      <c r="EN1" s="144">
        <v>48488</v>
      </c>
      <c r="EO1" s="144">
        <v>48519</v>
      </c>
      <c r="EP1" s="144">
        <v>48549</v>
      </c>
      <c r="EQ1" s="144">
        <v>48580</v>
      </c>
      <c r="ER1" s="144">
        <v>48611</v>
      </c>
      <c r="ES1" s="144">
        <v>48639</v>
      </c>
      <c r="ET1" s="144">
        <v>48670</v>
      </c>
      <c r="EU1" s="144">
        <v>48700</v>
      </c>
      <c r="EV1" s="144">
        <v>48731</v>
      </c>
      <c r="EW1" s="144">
        <v>48761</v>
      </c>
      <c r="EX1" s="144">
        <v>48792</v>
      </c>
      <c r="EY1" s="144">
        <v>48823</v>
      </c>
      <c r="EZ1" s="144">
        <v>48853</v>
      </c>
      <c r="FA1" s="144">
        <v>48884</v>
      </c>
      <c r="FB1" s="144">
        <v>48914</v>
      </c>
      <c r="FC1" s="144">
        <v>48945</v>
      </c>
      <c r="FD1" s="144">
        <v>48976</v>
      </c>
      <c r="FE1" s="144">
        <v>49004</v>
      </c>
      <c r="FF1" s="144">
        <v>49035</v>
      </c>
      <c r="FG1" s="144">
        <v>49065</v>
      </c>
      <c r="FH1" s="144">
        <v>49096</v>
      </c>
      <c r="FI1" s="144">
        <v>49126</v>
      </c>
      <c r="FJ1" s="144">
        <v>49157</v>
      </c>
      <c r="FK1" s="144">
        <v>49188</v>
      </c>
      <c r="FL1" s="144">
        <v>49218</v>
      </c>
      <c r="FM1" s="144">
        <v>49249</v>
      </c>
      <c r="FN1" s="144">
        <v>49279</v>
      </c>
      <c r="FO1" s="144">
        <v>49310</v>
      </c>
      <c r="FP1" s="144">
        <v>49341</v>
      </c>
      <c r="FQ1" s="144">
        <v>49369</v>
      </c>
      <c r="FR1" s="144">
        <v>49400</v>
      </c>
      <c r="FS1" s="144">
        <v>49430</v>
      </c>
      <c r="FT1" s="144">
        <v>49461</v>
      </c>
      <c r="FU1" s="144">
        <v>49491</v>
      </c>
      <c r="FV1" s="144">
        <v>49522</v>
      </c>
      <c r="FW1" s="144">
        <v>49553</v>
      </c>
      <c r="FX1" s="144">
        <v>49583</v>
      </c>
      <c r="FY1" s="144">
        <v>49614</v>
      </c>
      <c r="FZ1" s="144">
        <v>49644</v>
      </c>
      <c r="GA1" s="144">
        <v>49675</v>
      </c>
      <c r="GB1" s="144">
        <v>49706</v>
      </c>
      <c r="GC1" s="144">
        <v>49735</v>
      </c>
      <c r="GD1" s="144">
        <v>49766</v>
      </c>
      <c r="GE1" s="144">
        <v>49796</v>
      </c>
      <c r="GF1" s="144">
        <v>49827</v>
      </c>
      <c r="GG1" s="144">
        <v>49857</v>
      </c>
      <c r="GH1" s="144">
        <v>49888</v>
      </c>
      <c r="GI1" s="144">
        <v>49919</v>
      </c>
      <c r="GJ1" s="144">
        <v>49949</v>
      </c>
      <c r="GK1" s="144">
        <v>49980</v>
      </c>
      <c r="GL1" s="144">
        <v>50010</v>
      </c>
      <c r="GM1" s="144">
        <v>50041</v>
      </c>
      <c r="GN1" s="144">
        <v>50072</v>
      </c>
      <c r="GO1" s="144">
        <v>50100</v>
      </c>
      <c r="GP1" s="144">
        <v>50131</v>
      </c>
      <c r="GQ1" s="144">
        <v>50161</v>
      </c>
      <c r="GR1" s="144">
        <v>50192</v>
      </c>
      <c r="GS1" s="144">
        <v>50222</v>
      </c>
      <c r="GT1" s="144">
        <v>50253</v>
      </c>
      <c r="GU1" s="144">
        <v>50284</v>
      </c>
      <c r="GV1" s="144">
        <v>50314</v>
      </c>
      <c r="GW1" s="144">
        <v>50345</v>
      </c>
      <c r="GX1" s="144">
        <v>50375</v>
      </c>
      <c r="GY1" s="144">
        <v>50406</v>
      </c>
      <c r="GZ1" s="144">
        <v>50437</v>
      </c>
      <c r="HA1" s="144">
        <v>50465</v>
      </c>
      <c r="HB1" s="144">
        <v>50496</v>
      </c>
      <c r="HC1" s="144">
        <v>50526</v>
      </c>
      <c r="HD1" s="144">
        <v>50557</v>
      </c>
      <c r="HE1" s="144">
        <v>50587</v>
      </c>
      <c r="HF1" s="144">
        <v>50618</v>
      </c>
      <c r="HG1" s="144">
        <v>50649</v>
      </c>
      <c r="HH1" s="144">
        <v>50679</v>
      </c>
      <c r="HI1" s="144">
        <v>50710</v>
      </c>
      <c r="HJ1" s="144">
        <v>50740</v>
      </c>
      <c r="HK1" s="144">
        <v>50771</v>
      </c>
      <c r="HL1" s="144">
        <v>50802</v>
      </c>
      <c r="HM1" s="144">
        <v>50830</v>
      </c>
      <c r="HN1" s="144">
        <v>50861</v>
      </c>
      <c r="HO1" s="144">
        <v>50891</v>
      </c>
      <c r="HP1" s="144">
        <v>50922</v>
      </c>
      <c r="HQ1" s="144">
        <v>50952</v>
      </c>
      <c r="HR1" s="144">
        <v>50983</v>
      </c>
      <c r="HS1" s="144">
        <v>51014</v>
      </c>
      <c r="HT1" s="144">
        <v>51044</v>
      </c>
      <c r="HU1" s="144">
        <v>51075</v>
      </c>
      <c r="HV1" s="144">
        <v>51105</v>
      </c>
      <c r="HW1" s="144">
        <v>51136</v>
      </c>
      <c r="HX1" s="144">
        <v>51167</v>
      </c>
      <c r="HY1" s="144">
        <v>51196</v>
      </c>
      <c r="HZ1" s="144">
        <v>51227</v>
      </c>
      <c r="IA1" s="144">
        <v>51257</v>
      </c>
      <c r="IB1" s="144">
        <v>51288</v>
      </c>
      <c r="IC1" s="144">
        <v>51318</v>
      </c>
      <c r="ID1" s="144">
        <v>51349</v>
      </c>
      <c r="IE1" s="144">
        <v>51380</v>
      </c>
      <c r="IF1" s="144">
        <v>51410</v>
      </c>
      <c r="IG1" s="144">
        <v>51441</v>
      </c>
      <c r="IH1" s="144">
        <v>51471</v>
      </c>
      <c r="II1" s="144">
        <v>51502</v>
      </c>
      <c r="IJ1" s="144">
        <v>51533</v>
      </c>
      <c r="IK1" s="144">
        <v>51561</v>
      </c>
      <c r="IL1" s="144">
        <v>51592</v>
      </c>
      <c r="IM1" s="144">
        <v>51622</v>
      </c>
      <c r="IN1" s="144">
        <v>51653</v>
      </c>
      <c r="IO1" s="144">
        <v>51683</v>
      </c>
      <c r="IP1" s="144">
        <v>51714</v>
      </c>
      <c r="IQ1" s="144">
        <v>51745</v>
      </c>
      <c r="IR1" s="144">
        <v>51775</v>
      </c>
      <c r="IS1" s="144">
        <v>51806</v>
      </c>
      <c r="IT1" s="144">
        <v>51836</v>
      </c>
      <c r="IU1" s="144">
        <v>51867</v>
      </c>
      <c r="IV1" s="144">
        <v>51898</v>
      </c>
      <c r="IW1" s="144">
        <v>51926</v>
      </c>
      <c r="IX1" s="144">
        <v>51957</v>
      </c>
      <c r="IY1" s="144">
        <v>51987</v>
      </c>
      <c r="IZ1" s="144">
        <v>52018</v>
      </c>
      <c r="JA1" s="144">
        <v>52048</v>
      </c>
      <c r="JB1" s="144">
        <v>52079</v>
      </c>
      <c r="JC1" s="144">
        <v>52110</v>
      </c>
      <c r="JD1" s="144">
        <v>52140</v>
      </c>
      <c r="JE1" s="144">
        <v>52171</v>
      </c>
      <c r="JF1" s="144">
        <v>52201</v>
      </c>
      <c r="JG1" s="144">
        <v>52232</v>
      </c>
      <c r="JH1" s="144">
        <v>52263</v>
      </c>
      <c r="JI1" s="144">
        <v>52291</v>
      </c>
      <c r="JJ1" s="144">
        <v>52322</v>
      </c>
      <c r="JK1" s="144">
        <v>52352</v>
      </c>
      <c r="JL1" s="144">
        <v>52383</v>
      </c>
      <c r="JM1" s="144">
        <v>52413</v>
      </c>
      <c r="JN1" s="144">
        <v>52444</v>
      </c>
      <c r="JO1" s="144">
        <v>52475</v>
      </c>
      <c r="JP1" s="144">
        <v>52505</v>
      </c>
      <c r="JQ1" s="144">
        <v>52536</v>
      </c>
      <c r="JR1" s="144">
        <v>52566</v>
      </c>
      <c r="JS1" s="144">
        <v>52597</v>
      </c>
      <c r="JT1" s="144">
        <v>52628</v>
      </c>
      <c r="JU1" s="144">
        <v>52657</v>
      </c>
      <c r="JV1" s="144">
        <v>52688</v>
      </c>
      <c r="JW1" s="144">
        <v>52718</v>
      </c>
      <c r="JX1" s="144">
        <v>52749</v>
      </c>
      <c r="JY1" s="144">
        <v>52779</v>
      </c>
      <c r="JZ1" s="144">
        <v>52810</v>
      </c>
      <c r="KA1" s="144">
        <v>52841</v>
      </c>
      <c r="KB1" s="144">
        <v>52871</v>
      </c>
      <c r="KC1" s="144">
        <v>52902</v>
      </c>
      <c r="KD1" s="144">
        <v>52932</v>
      </c>
      <c r="KE1" s="144">
        <v>52963</v>
      </c>
      <c r="KF1" s="144">
        <v>52994</v>
      </c>
      <c r="KG1" s="144">
        <v>53022</v>
      </c>
      <c r="KH1" s="144">
        <v>53053</v>
      </c>
    </row>
    <row r="2" spans="1:294">
      <c r="A2" s="82" t="s">
        <v>57</v>
      </c>
      <c r="B2" s="82" t="s">
        <v>0</v>
      </c>
      <c r="C2" s="82" t="s">
        <v>5</v>
      </c>
      <c r="D2" s="75">
        <v>100</v>
      </c>
      <c r="E2" s="76">
        <v>108</v>
      </c>
      <c r="F2" s="72">
        <v>0</v>
      </c>
      <c r="G2" s="71">
        <v>509.6</v>
      </c>
      <c r="H2" s="71">
        <v>509.6</v>
      </c>
      <c r="I2" s="71">
        <v>532.81684704655004</v>
      </c>
      <c r="J2" s="71">
        <v>509.6</v>
      </c>
      <c r="K2" s="71">
        <v>961.574446487469</v>
      </c>
      <c r="L2" s="71">
        <v>913.57895453107596</v>
      </c>
      <c r="M2" s="71">
        <v>913.49070525208901</v>
      </c>
      <c r="N2" s="71">
        <v>905.35</v>
      </c>
      <c r="O2" s="71">
        <v>1121.18436949996</v>
      </c>
      <c r="P2" s="71">
        <v>914.25056416861696</v>
      </c>
      <c r="Q2" s="71">
        <v>905.35</v>
      </c>
      <c r="R2" s="71">
        <v>1013.05270035826</v>
      </c>
      <c r="S2" s="71">
        <v>958.17486718227201</v>
      </c>
      <c r="T2" s="71">
        <v>936.18073397335797</v>
      </c>
      <c r="U2" s="71">
        <v>906.12821248274304</v>
      </c>
      <c r="V2" s="71">
        <v>895.82</v>
      </c>
      <c r="W2" s="71">
        <v>928.74208183916505</v>
      </c>
      <c r="X2" s="71">
        <v>760.79696470263502</v>
      </c>
      <c r="Y2" s="71">
        <v>1098.6928839310799</v>
      </c>
      <c r="Z2" s="71">
        <v>837.08857872930002</v>
      </c>
      <c r="AA2" s="71">
        <v>837.05346279566004</v>
      </c>
      <c r="AB2" s="71">
        <v>838.59773011840196</v>
      </c>
      <c r="AC2" s="71">
        <v>848.9632404143</v>
      </c>
      <c r="AD2" s="71">
        <v>850.65422573643195</v>
      </c>
      <c r="AE2" s="71">
        <v>856.35934846924295</v>
      </c>
      <c r="AF2" s="71">
        <v>858.60439587850396</v>
      </c>
      <c r="AG2" s="71">
        <v>850.77064150478895</v>
      </c>
      <c r="AH2" s="71">
        <v>848.096787170737</v>
      </c>
      <c r="AI2" s="71">
        <v>848.95366600803595</v>
      </c>
      <c r="AJ2" s="71">
        <v>860.13843350545403</v>
      </c>
      <c r="AK2" s="71">
        <v>719.40130493423999</v>
      </c>
      <c r="AL2" s="71">
        <v>732.78931867151096</v>
      </c>
      <c r="AM2" s="71">
        <v>736.04182296185695</v>
      </c>
      <c r="AN2" s="71">
        <v>738.098194023563</v>
      </c>
      <c r="AO2" s="71">
        <v>725.59672174248499</v>
      </c>
      <c r="AP2" s="71">
        <v>717.72216329379705</v>
      </c>
      <c r="AQ2" s="71">
        <v>724.67879273194603</v>
      </c>
      <c r="AR2" s="71">
        <v>721.72326641529298</v>
      </c>
      <c r="AS2" s="71">
        <v>730.51854765774203</v>
      </c>
      <c r="AT2" s="71">
        <v>747.97</v>
      </c>
      <c r="AU2" s="71">
        <v>720.37</v>
      </c>
      <c r="AV2" s="71">
        <v>718.96</v>
      </c>
      <c r="AW2" s="71">
        <v>722.28</v>
      </c>
      <c r="AX2" s="71">
        <v>389</v>
      </c>
      <c r="AY2" s="71">
        <v>711.00000000000102</v>
      </c>
      <c r="AZ2" s="71">
        <v>711.00000000000102</v>
      </c>
      <c r="BA2" s="71">
        <v>711.00000000000102</v>
      </c>
      <c r="BB2" s="71">
        <v>711.00000000000102</v>
      </c>
      <c r="BC2" s="71">
        <v>711.00000000000102</v>
      </c>
      <c r="BD2" s="71">
        <v>711.00000000000102</v>
      </c>
      <c r="BE2" s="71">
        <v>711.00000000000102</v>
      </c>
      <c r="BF2" s="71">
        <v>711.00000000000102</v>
      </c>
      <c r="BG2" s="71">
        <v>711.00000000000102</v>
      </c>
      <c r="BH2" s="71">
        <v>711.00000000000102</v>
      </c>
      <c r="BI2" s="71">
        <v>711.00000000000102</v>
      </c>
      <c r="BJ2" s="71">
        <v>711.00000000000102</v>
      </c>
      <c r="BK2" s="71">
        <v>711.00000000000102</v>
      </c>
      <c r="BL2" s="71">
        <v>711.00000000000102</v>
      </c>
      <c r="BM2" s="71">
        <v>711.00000000000102</v>
      </c>
      <c r="BN2" s="211">
        <v>711.00000000000102</v>
      </c>
      <c r="BO2" s="71">
        <v>711.00000000000102</v>
      </c>
      <c r="BP2" s="71">
        <v>711.00000000000102</v>
      </c>
      <c r="BQ2" s="71">
        <v>711.00000000000102</v>
      </c>
      <c r="BR2" s="71">
        <v>711.00000000000102</v>
      </c>
      <c r="BS2" s="71">
        <v>711.00000000000102</v>
      </c>
      <c r="BT2" s="71">
        <v>711.00000000000102</v>
      </c>
      <c r="BU2" s="71">
        <v>711.00000000000102</v>
      </c>
      <c r="BV2" s="71">
        <v>711.00000000000102</v>
      </c>
      <c r="BW2" s="71">
        <v>499.99999999999898</v>
      </c>
      <c r="BX2" s="71">
        <v>499.99999999999898</v>
      </c>
      <c r="BY2" s="71">
        <v>499.99999999999898</v>
      </c>
      <c r="BZ2" s="71">
        <v>499.99999999999898</v>
      </c>
      <c r="CA2" s="71">
        <v>499.99999999999898</v>
      </c>
      <c r="CB2" s="71">
        <v>499.99999999999898</v>
      </c>
      <c r="CC2" s="71">
        <v>499.99999999999898</v>
      </c>
      <c r="CD2" s="71">
        <v>499.99999999999898</v>
      </c>
      <c r="CE2" s="71">
        <v>499.99999999999898</v>
      </c>
      <c r="CF2" s="71">
        <v>499.99999999999898</v>
      </c>
      <c r="CG2" s="71">
        <v>499.99999999999898</v>
      </c>
      <c r="CH2" s="71">
        <v>499.99999999999898</v>
      </c>
      <c r="CI2" s="71">
        <v>499.99999999999898</v>
      </c>
      <c r="CJ2" s="71">
        <v>499.99999999999898</v>
      </c>
      <c r="CK2" s="71">
        <v>499.99999999999898</v>
      </c>
      <c r="CL2" s="71">
        <v>499.99999999999898</v>
      </c>
      <c r="CM2" s="71">
        <v>499.99999999999898</v>
      </c>
      <c r="CN2" s="71">
        <v>499.99999999999898</v>
      </c>
      <c r="CO2" s="71">
        <v>499.99999999999898</v>
      </c>
      <c r="CP2" s="71">
        <v>499.99999999999898</v>
      </c>
      <c r="CQ2" s="71">
        <v>499.99999999999898</v>
      </c>
      <c r="CR2" s="71">
        <v>499.99999999999898</v>
      </c>
      <c r="CS2" s="71">
        <v>499.99999999999898</v>
      </c>
      <c r="CT2" s="71">
        <v>499.99999999999898</v>
      </c>
      <c r="CU2" s="71">
        <v>499.99999999999898</v>
      </c>
      <c r="CV2" s="71">
        <v>499.99999999999898</v>
      </c>
      <c r="CW2" s="71">
        <v>499.99999999999898</v>
      </c>
      <c r="CX2" s="71">
        <v>499.99999999999898</v>
      </c>
      <c r="CY2" s="71">
        <v>499.99999999999898</v>
      </c>
      <c r="CZ2" s="71">
        <v>499.99999999999898</v>
      </c>
      <c r="DA2" s="71">
        <v>499.99999999999898</v>
      </c>
      <c r="DB2" s="71">
        <v>499.99999999999898</v>
      </c>
      <c r="DC2" s="71">
        <v>499.99999999999898</v>
      </c>
      <c r="DD2" s="71">
        <v>499.99999999999898</v>
      </c>
      <c r="DE2" s="71">
        <v>499.99999999999898</v>
      </c>
      <c r="DF2" s="71">
        <v>499.99999999999898</v>
      </c>
      <c r="DG2" s="71">
        <v>499.99999999999898</v>
      </c>
      <c r="DH2" s="71">
        <v>499.99999999999898</v>
      </c>
      <c r="DI2" s="71">
        <v>499.99999999999898</v>
      </c>
      <c r="DJ2" s="71">
        <v>499.99999999999898</v>
      </c>
      <c r="DK2" s="71">
        <v>499.99999999999898</v>
      </c>
      <c r="DL2" s="71">
        <v>499.99999999999898</v>
      </c>
      <c r="DM2" s="71">
        <v>499.99999999999898</v>
      </c>
      <c r="DN2" s="71">
        <v>499.99999999999898</v>
      </c>
      <c r="DO2" s="71">
        <v>499.99999999999898</v>
      </c>
      <c r="DP2" s="71">
        <v>499.99999999999898</v>
      </c>
      <c r="DQ2" s="71">
        <v>499.99999999999898</v>
      </c>
      <c r="DR2" s="71">
        <v>499.99999999999898</v>
      </c>
      <c r="DS2" s="71">
        <v>499.99999999999898</v>
      </c>
      <c r="DT2" s="71">
        <v>499.99999999999898</v>
      </c>
      <c r="DU2" s="71">
        <v>499.99999999999898</v>
      </c>
      <c r="DV2" s="71">
        <v>499.99999999999898</v>
      </c>
      <c r="DW2" s="71">
        <v>499.99999999999898</v>
      </c>
      <c r="DX2" s="71">
        <v>499.99999999999898</v>
      </c>
      <c r="DY2" s="71">
        <v>499.99999999999898</v>
      </c>
      <c r="DZ2" s="71">
        <v>499.99999999999898</v>
      </c>
      <c r="EA2" s="71">
        <v>499.99999999999898</v>
      </c>
      <c r="EB2" s="71">
        <v>499.99999999999898</v>
      </c>
      <c r="EC2" s="71">
        <v>499.99999999999898</v>
      </c>
      <c r="ED2" s="71">
        <v>499.99999999999898</v>
      </c>
      <c r="EE2" s="71">
        <v>499.99999999999898</v>
      </c>
      <c r="EF2" s="71">
        <v>499.99999999999898</v>
      </c>
      <c r="EG2" s="71">
        <v>499.99999999999898</v>
      </c>
      <c r="EH2" s="71">
        <v>499.99999999999898</v>
      </c>
      <c r="EI2" s="71">
        <v>499.99999999999898</v>
      </c>
      <c r="EJ2" s="71">
        <v>499.99999999999898</v>
      </c>
      <c r="EK2" s="71">
        <v>499.99999999999898</v>
      </c>
      <c r="EL2" s="71">
        <v>499.99999999999898</v>
      </c>
      <c r="EM2" s="71">
        <v>499.99999999999898</v>
      </c>
      <c r="EN2" s="71">
        <v>499.99999999999898</v>
      </c>
      <c r="EO2" s="71">
        <v>499.99999999999898</v>
      </c>
      <c r="EP2" s="71">
        <v>499.99999999999898</v>
      </c>
      <c r="EQ2" s="71">
        <v>499.99999999999898</v>
      </c>
      <c r="ER2" s="71">
        <v>499.99999999999898</v>
      </c>
      <c r="ES2" s="71">
        <v>499.99999999999898</v>
      </c>
      <c r="ET2" s="71">
        <v>499.99999999999898</v>
      </c>
      <c r="EU2" s="71">
        <v>499.99999999999898</v>
      </c>
      <c r="EV2" s="71">
        <v>499.99999999999898</v>
      </c>
      <c r="EW2" s="71">
        <v>499.99999999999898</v>
      </c>
      <c r="EX2" s="71">
        <v>499.99999999999898</v>
      </c>
      <c r="EY2" s="71">
        <v>499.99999999999898</v>
      </c>
      <c r="EZ2" s="71">
        <v>499.99999999999898</v>
      </c>
      <c r="FA2" s="71">
        <v>499.99999999999898</v>
      </c>
      <c r="FB2" s="71">
        <v>499.99999999999898</v>
      </c>
      <c r="FC2" s="71">
        <v>499.99999999999898</v>
      </c>
      <c r="FD2" s="71">
        <v>499.99999999999898</v>
      </c>
      <c r="FE2" s="71">
        <v>499.99999999999898</v>
      </c>
      <c r="FF2" s="71">
        <v>499.99999999999898</v>
      </c>
      <c r="FG2" s="71">
        <v>499.99999999999898</v>
      </c>
      <c r="FH2" s="71">
        <v>499.99999999999898</v>
      </c>
      <c r="FI2" s="71">
        <v>499.99999999999898</v>
      </c>
      <c r="FJ2" s="71">
        <v>499.99999999999898</v>
      </c>
      <c r="FK2" s="71">
        <v>499.99999999999898</v>
      </c>
      <c r="FL2" s="71">
        <v>499.99999999999898</v>
      </c>
      <c r="FM2" s="71">
        <v>499.99999999999898</v>
      </c>
      <c r="FN2" s="71">
        <v>499.99999999999898</v>
      </c>
      <c r="FO2" s="71">
        <v>499.99999999999898</v>
      </c>
      <c r="FP2" s="71">
        <v>499.99999999999898</v>
      </c>
      <c r="FQ2" s="71">
        <v>499.99999999999898</v>
      </c>
      <c r="FR2" s="71">
        <v>499.99999999999898</v>
      </c>
      <c r="FS2" s="71">
        <v>499.99999999999898</v>
      </c>
      <c r="FT2" s="71">
        <v>499.99999999999898</v>
      </c>
      <c r="FU2" s="71">
        <v>499.99999999999898</v>
      </c>
      <c r="FV2" s="71">
        <v>499.99999999999898</v>
      </c>
      <c r="FW2" s="71">
        <v>499.99999999999898</v>
      </c>
      <c r="FX2" s="71">
        <v>499.99999999999898</v>
      </c>
      <c r="FY2" s="71">
        <v>499.99999999999898</v>
      </c>
      <c r="FZ2" s="71">
        <v>499.99999999999898</v>
      </c>
      <c r="GA2" s="71">
        <v>499.99999999999898</v>
      </c>
      <c r="GB2" s="71">
        <v>499.99999999999898</v>
      </c>
      <c r="GC2" s="71">
        <v>499.99999999999898</v>
      </c>
      <c r="GD2" s="71">
        <v>499.99999999999898</v>
      </c>
      <c r="GE2" s="71">
        <v>499.99999999999898</v>
      </c>
      <c r="GF2" s="71">
        <v>499.99999999999898</v>
      </c>
      <c r="GG2" s="71">
        <v>499.99999999999898</v>
      </c>
      <c r="GH2" s="71">
        <v>499.99999999999898</v>
      </c>
      <c r="GI2" s="71">
        <v>499.99999999999898</v>
      </c>
      <c r="GJ2" s="71">
        <v>499.99999999999898</v>
      </c>
      <c r="GK2" s="71">
        <v>499.99999999999898</v>
      </c>
      <c r="GL2" s="71">
        <v>499.99999999999898</v>
      </c>
      <c r="GM2" s="71">
        <v>499.99999999999898</v>
      </c>
      <c r="GN2" s="71">
        <v>499.99999999999898</v>
      </c>
      <c r="GO2" s="71">
        <v>499.99999999999898</v>
      </c>
      <c r="GP2" s="71">
        <v>499.99999999999898</v>
      </c>
      <c r="GQ2" s="71">
        <v>499.99999999999898</v>
      </c>
      <c r="GR2" s="71">
        <v>499.99999999999898</v>
      </c>
      <c r="GS2" s="71">
        <v>499.99999999999898</v>
      </c>
      <c r="GT2" s="71">
        <v>499.99999999999898</v>
      </c>
      <c r="GU2" s="71">
        <v>499.99999999999898</v>
      </c>
      <c r="GV2" s="71">
        <v>499.99999999999898</v>
      </c>
      <c r="GW2" s="71">
        <v>499.99999999999898</v>
      </c>
      <c r="GX2" s="71">
        <v>499.99999999999898</v>
      </c>
      <c r="GY2" s="71">
        <v>499.99999999999898</v>
      </c>
      <c r="GZ2" s="71">
        <v>499.99999999999898</v>
      </c>
      <c r="HA2" s="71">
        <v>499.99999999999898</v>
      </c>
      <c r="HB2" s="71">
        <v>499.99999999999898</v>
      </c>
      <c r="HC2" s="71">
        <v>499.99999999999898</v>
      </c>
      <c r="HD2" s="71">
        <v>499.99999999999898</v>
      </c>
      <c r="HE2" s="71">
        <v>499.99999999999898</v>
      </c>
      <c r="HF2" s="71">
        <v>499.99999999999898</v>
      </c>
      <c r="HG2" s="71">
        <v>499.99999999999898</v>
      </c>
      <c r="HH2" s="71">
        <v>499.99999999999898</v>
      </c>
      <c r="HI2" s="71">
        <v>499.99999999999898</v>
      </c>
      <c r="HJ2" s="71">
        <v>499.99999999999898</v>
      </c>
      <c r="HK2" s="71">
        <v>499.99999999999898</v>
      </c>
      <c r="HL2" s="71">
        <v>499.99999999999898</v>
      </c>
      <c r="HM2" s="71">
        <v>499.99999999999898</v>
      </c>
      <c r="HN2" s="71">
        <v>499.99999999999898</v>
      </c>
      <c r="HO2" s="71">
        <v>499.99999999999898</v>
      </c>
      <c r="HP2" s="71">
        <v>499.99999999999898</v>
      </c>
      <c r="HQ2" s="71">
        <v>499.99999999999898</v>
      </c>
      <c r="HR2" s="71">
        <v>499.99999999999898</v>
      </c>
      <c r="HS2" s="71">
        <v>499.99999999999898</v>
      </c>
      <c r="HT2" s="71">
        <v>499.99999999999898</v>
      </c>
      <c r="HU2" s="71">
        <v>499.99999999999898</v>
      </c>
      <c r="HV2" s="71">
        <v>499.99999999999898</v>
      </c>
      <c r="HW2" s="71">
        <v>499.99999999999898</v>
      </c>
      <c r="HX2" s="71">
        <v>499.99999999999898</v>
      </c>
      <c r="HY2" s="71">
        <v>499.99999999999898</v>
      </c>
      <c r="HZ2" s="71">
        <v>499.99999999999898</v>
      </c>
      <c r="IA2" s="71">
        <v>499.99999999999898</v>
      </c>
      <c r="IB2" s="71">
        <v>499.99999999999898</v>
      </c>
      <c r="IC2" s="71">
        <v>499.99999999999898</v>
      </c>
      <c r="ID2" s="71">
        <v>499.99999999999898</v>
      </c>
      <c r="IE2" s="71">
        <v>499.99999999999898</v>
      </c>
      <c r="IF2" s="71">
        <v>499.99999999999898</v>
      </c>
      <c r="IG2" s="71">
        <v>499.99999999999898</v>
      </c>
      <c r="IH2" s="71">
        <v>499.99999999999898</v>
      </c>
      <c r="II2" s="71">
        <v>499.99999999999898</v>
      </c>
      <c r="IJ2" s="71">
        <v>499.99999999999898</v>
      </c>
      <c r="IK2" s="71">
        <v>499.99999999999898</v>
      </c>
      <c r="IL2" s="71">
        <v>499.99999999999898</v>
      </c>
      <c r="IM2" s="71">
        <v>499.99999999999898</v>
      </c>
      <c r="IN2" s="71">
        <v>499.99999999999898</v>
      </c>
      <c r="IO2" s="71">
        <v>499.99999999999898</v>
      </c>
      <c r="IP2" s="71">
        <v>499.99999999999898</v>
      </c>
      <c r="IQ2" s="71">
        <v>499.99999999999898</v>
      </c>
      <c r="IR2" s="71">
        <v>499.99999999999898</v>
      </c>
      <c r="IS2" s="71">
        <v>499.99999999999898</v>
      </c>
      <c r="IT2" s="71">
        <v>499.99999999999898</v>
      </c>
      <c r="IU2" s="71">
        <v>499.99999999999898</v>
      </c>
      <c r="IV2" s="71">
        <v>499.99999999999898</v>
      </c>
      <c r="IW2" s="71">
        <v>499.99999999999898</v>
      </c>
      <c r="IX2" s="71">
        <v>499.99999999999898</v>
      </c>
      <c r="IY2" s="71">
        <v>499.99999999999898</v>
      </c>
      <c r="IZ2" s="71">
        <v>499.99999999999898</v>
      </c>
      <c r="JA2" s="71">
        <v>499.99999999999898</v>
      </c>
      <c r="JB2" s="71">
        <v>499.99999999999898</v>
      </c>
      <c r="JC2" s="71">
        <v>499.99999999999898</v>
      </c>
      <c r="JD2" s="71">
        <v>499.99999999999898</v>
      </c>
      <c r="JE2" s="71">
        <v>499.99999999999898</v>
      </c>
      <c r="JF2" s="71">
        <v>499.99999999999898</v>
      </c>
      <c r="JG2" s="71">
        <v>499.99999999999898</v>
      </c>
      <c r="JH2" s="71">
        <v>499.99999999999898</v>
      </c>
      <c r="JI2" s="71">
        <v>499.99999999999898</v>
      </c>
      <c r="JJ2" s="71">
        <v>499.99999999999898</v>
      </c>
      <c r="JK2" s="71">
        <v>499.99999999999898</v>
      </c>
      <c r="JL2" s="71">
        <v>499.99999999999898</v>
      </c>
      <c r="JM2" s="71">
        <v>499.99999999999898</v>
      </c>
      <c r="JN2" s="71">
        <v>499.99999999999898</v>
      </c>
      <c r="JO2" s="71">
        <v>499.99999999999898</v>
      </c>
      <c r="JP2" s="71">
        <v>499.99999999999898</v>
      </c>
      <c r="JQ2" s="71">
        <v>499.99999999999898</v>
      </c>
      <c r="JR2" s="71">
        <v>499.99999999999898</v>
      </c>
      <c r="JS2" s="71">
        <v>499.99999999999898</v>
      </c>
      <c r="JT2" s="71">
        <v>499.99999999999898</v>
      </c>
      <c r="JU2" s="71">
        <v>499.99999999999898</v>
      </c>
      <c r="JV2" s="71">
        <v>499.99999999999898</v>
      </c>
      <c r="JW2" s="71">
        <v>499.99999999999898</v>
      </c>
      <c r="JX2" s="71">
        <v>499.99999999999898</v>
      </c>
      <c r="JY2" s="71">
        <v>499.99999999999898</v>
      </c>
      <c r="JZ2" s="71">
        <v>499.99999999999898</v>
      </c>
      <c r="KA2" s="71">
        <v>499.99999999999898</v>
      </c>
      <c r="KB2" s="71">
        <v>499.99999999999898</v>
      </c>
      <c r="KC2" s="71">
        <v>499.99999999999898</v>
      </c>
      <c r="KD2" s="71">
        <v>499.99999999999898</v>
      </c>
      <c r="KE2" s="71">
        <v>499.99999999999898</v>
      </c>
      <c r="KF2" s="71">
        <v>499.99999999999898</v>
      </c>
      <c r="KG2" s="71">
        <v>499.99999999999898</v>
      </c>
      <c r="KH2" s="71">
        <v>0</v>
      </c>
    </row>
    <row r="3" spans="1:294">
      <c r="A3" s="82" t="s">
        <v>70</v>
      </c>
      <c r="B3" s="82" t="s">
        <v>0</v>
      </c>
      <c r="C3" s="82" t="s">
        <v>6</v>
      </c>
      <c r="D3" s="75">
        <v>100</v>
      </c>
      <c r="E3" s="76">
        <v>110</v>
      </c>
      <c r="F3" s="72">
        <v>0</v>
      </c>
      <c r="G3" s="71">
        <v>0</v>
      </c>
      <c r="H3" s="71">
        <v>0</v>
      </c>
      <c r="I3" s="71">
        <v>0</v>
      </c>
      <c r="J3" s="71">
        <v>0</v>
      </c>
      <c r="K3" s="71">
        <v>116.91968085603899</v>
      </c>
      <c r="L3" s="71">
        <v>116.32401489346201</v>
      </c>
      <c r="M3" s="71">
        <v>115.20536343506799</v>
      </c>
      <c r="N3" s="71">
        <v>113.773778719752</v>
      </c>
      <c r="O3" s="71">
        <v>112.933317070936</v>
      </c>
      <c r="P3" s="71">
        <v>112.134022583792</v>
      </c>
      <c r="Q3" s="71">
        <v>110.973011363636</v>
      </c>
      <c r="R3" s="71">
        <v>110.313561571042</v>
      </c>
      <c r="S3" s="71">
        <v>108.775071488531</v>
      </c>
      <c r="T3" s="71">
        <v>107.100650743554</v>
      </c>
      <c r="U3" s="71">
        <v>105.78227046834</v>
      </c>
      <c r="V3" s="71">
        <v>104.736294956558</v>
      </c>
      <c r="W3" s="71">
        <v>103.43856384715799</v>
      </c>
      <c r="X3" s="71">
        <v>102.165231537064</v>
      </c>
      <c r="Y3" s="71">
        <v>101.155046119476</v>
      </c>
      <c r="Z3" s="71">
        <v>100.540621283588</v>
      </c>
      <c r="AA3" s="71">
        <v>99.683916541207196</v>
      </c>
      <c r="AB3" s="71">
        <v>99.185263903648803</v>
      </c>
      <c r="AC3" s="71">
        <v>98.564673069427599</v>
      </c>
      <c r="AD3" s="71">
        <v>98.3823689799828</v>
      </c>
      <c r="AE3" s="71">
        <v>97.660201096305599</v>
      </c>
      <c r="AF3" s="71">
        <v>97.133479995637202</v>
      </c>
      <c r="AG3" s="71">
        <v>96.981170136006398</v>
      </c>
      <c r="AH3" s="71">
        <v>97.0899371828108</v>
      </c>
      <c r="AI3" s="71">
        <v>0</v>
      </c>
      <c r="AJ3" s="71">
        <v>0</v>
      </c>
      <c r="AK3" s="71">
        <v>265.29000000000002</v>
      </c>
      <c r="AL3" s="71">
        <v>0</v>
      </c>
      <c r="AM3" s="71">
        <v>0</v>
      </c>
      <c r="AN3" s="71">
        <v>176.86</v>
      </c>
      <c r="AO3" s="71">
        <v>0</v>
      </c>
      <c r="AP3" s="71">
        <v>0</v>
      </c>
      <c r="AQ3" s="71">
        <v>176.86</v>
      </c>
      <c r="AR3" s="71">
        <v>176.86</v>
      </c>
      <c r="AS3" s="71">
        <v>88.43</v>
      </c>
      <c r="AT3" s="71">
        <v>0</v>
      </c>
      <c r="AU3" s="71">
        <v>0</v>
      </c>
      <c r="AV3" s="71">
        <v>0</v>
      </c>
      <c r="AW3" s="71">
        <v>0</v>
      </c>
      <c r="AX3" s="71">
        <v>7.8894957716136096</v>
      </c>
      <c r="AY3" s="71">
        <v>743.72727304364798</v>
      </c>
      <c r="AZ3" s="71">
        <v>265.68508064516101</v>
      </c>
      <c r="BA3" s="71">
        <v>265.68508064516101</v>
      </c>
      <c r="BB3" s="71">
        <v>265.68508064516101</v>
      </c>
      <c r="BC3" s="71">
        <v>88.3</v>
      </c>
      <c r="BD3" s="71">
        <v>88.3</v>
      </c>
      <c r="BE3" s="71">
        <v>88.3</v>
      </c>
      <c r="BF3" s="71">
        <v>88.3</v>
      </c>
      <c r="BG3" s="71">
        <v>88.3</v>
      </c>
      <c r="BH3" s="71">
        <v>88.3</v>
      </c>
      <c r="BI3" s="71">
        <v>88.3</v>
      </c>
      <c r="BJ3" s="71">
        <v>88.3</v>
      </c>
      <c r="BK3" s="71">
        <v>88.3</v>
      </c>
      <c r="BL3" s="71">
        <v>88.3</v>
      </c>
      <c r="BM3" s="71">
        <v>88.3</v>
      </c>
      <c r="BN3" s="211">
        <v>88.3</v>
      </c>
      <c r="BO3" s="71">
        <v>88.3</v>
      </c>
      <c r="BP3" s="71">
        <v>88.3</v>
      </c>
      <c r="BQ3" s="71">
        <v>88.3</v>
      </c>
      <c r="BR3" s="71">
        <v>88.3</v>
      </c>
      <c r="BS3" s="71">
        <v>88.3</v>
      </c>
      <c r="BT3" s="71">
        <v>88.3</v>
      </c>
      <c r="BU3" s="71">
        <v>88.3</v>
      </c>
      <c r="BV3" s="71">
        <v>88.3</v>
      </c>
      <c r="BW3" s="71">
        <v>88.3</v>
      </c>
      <c r="BX3" s="71">
        <v>88.3</v>
      </c>
      <c r="BY3" s="71">
        <v>88.3</v>
      </c>
      <c r="BZ3" s="71">
        <v>88.3</v>
      </c>
      <c r="CA3" s="71">
        <v>88.3</v>
      </c>
      <c r="CB3" s="71">
        <v>88.3</v>
      </c>
      <c r="CC3" s="71">
        <v>88.3</v>
      </c>
      <c r="CD3" s="71">
        <v>8088.3</v>
      </c>
      <c r="CE3" s="71">
        <v>88.3</v>
      </c>
      <c r="CF3" s="71">
        <v>88.3</v>
      </c>
      <c r="CG3" s="71">
        <v>88.3</v>
      </c>
      <c r="CH3" s="71">
        <v>2288.3000000000002</v>
      </c>
      <c r="CI3" s="71">
        <v>88.3</v>
      </c>
      <c r="CJ3" s="71">
        <v>88.3</v>
      </c>
      <c r="CK3" s="71">
        <v>88.3</v>
      </c>
      <c r="CL3" s="71">
        <v>88.3</v>
      </c>
      <c r="CM3" s="71">
        <v>88.3</v>
      </c>
      <c r="CN3" s="71">
        <v>88.3</v>
      </c>
      <c r="CO3" s="71">
        <v>88.3</v>
      </c>
      <c r="CP3" s="71">
        <v>88.3</v>
      </c>
      <c r="CQ3" s="71">
        <v>88.3</v>
      </c>
      <c r="CR3" s="71">
        <v>88.3</v>
      </c>
      <c r="CS3" s="71">
        <v>88.3</v>
      </c>
      <c r="CT3" s="71">
        <v>88.3</v>
      </c>
      <c r="CU3" s="71">
        <v>88.224999999999994</v>
      </c>
      <c r="CV3" s="71">
        <v>88.224999999999994</v>
      </c>
      <c r="CW3" s="71">
        <v>88.224999999999994</v>
      </c>
      <c r="CX3" s="71">
        <v>88.224999999999994</v>
      </c>
      <c r="CY3" s="71">
        <v>88.224999999999994</v>
      </c>
      <c r="CZ3" s="71">
        <v>88.224999999999994</v>
      </c>
      <c r="DA3" s="71">
        <v>88.224999999999994</v>
      </c>
      <c r="DB3" s="71">
        <v>88.224999999999994</v>
      </c>
      <c r="DC3" s="71">
        <v>88.224999999999994</v>
      </c>
      <c r="DD3" s="71">
        <v>88.224999999999994</v>
      </c>
      <c r="DE3" s="71">
        <v>88.224999999999994</v>
      </c>
      <c r="DF3" s="71">
        <v>88.224999999999994</v>
      </c>
      <c r="DG3" s="71">
        <v>88.224999999999994</v>
      </c>
      <c r="DH3" s="71">
        <v>88.224999999999994</v>
      </c>
      <c r="DI3" s="71">
        <v>88.224999999999994</v>
      </c>
      <c r="DJ3" s="71">
        <v>88.224999999999994</v>
      </c>
      <c r="DK3" s="71">
        <v>88.224999999999994</v>
      </c>
      <c r="DL3" s="71">
        <v>88.224999999999994</v>
      </c>
      <c r="DM3" s="71">
        <v>88.224999999999994</v>
      </c>
      <c r="DN3" s="71">
        <v>8088.2250000000004</v>
      </c>
      <c r="DO3" s="71">
        <v>88.224999999999994</v>
      </c>
      <c r="DP3" s="71">
        <v>88.224999999999994</v>
      </c>
      <c r="DQ3" s="71">
        <v>88.224999999999994</v>
      </c>
      <c r="DR3" s="71">
        <v>2288.2249999999999</v>
      </c>
      <c r="DS3" s="71">
        <v>88.224999999999994</v>
      </c>
      <c r="DT3" s="71">
        <v>88.224999999999994</v>
      </c>
      <c r="DU3" s="71">
        <v>88.224999999999994</v>
      </c>
      <c r="DV3" s="71">
        <v>88.224999999999994</v>
      </c>
      <c r="DW3" s="71">
        <v>88.224999999999994</v>
      </c>
      <c r="DX3" s="71">
        <v>88.224999999999994</v>
      </c>
      <c r="DY3" s="71">
        <v>88.224999999999994</v>
      </c>
      <c r="DZ3" s="71">
        <v>88.224999999999994</v>
      </c>
      <c r="EA3" s="71">
        <v>88.224999999999994</v>
      </c>
      <c r="EB3" s="71">
        <v>88.224999999999994</v>
      </c>
      <c r="EC3" s="71">
        <v>88.224999999999994</v>
      </c>
      <c r="ED3" s="71">
        <v>88.224999999999994</v>
      </c>
      <c r="EE3" s="71">
        <v>88.224999999999994</v>
      </c>
      <c r="EF3" s="71">
        <v>88.224999999999994</v>
      </c>
      <c r="EG3" s="71">
        <v>88.224999999999994</v>
      </c>
      <c r="EH3" s="71">
        <v>88.224999999999994</v>
      </c>
      <c r="EI3" s="71">
        <v>88.224999999999994</v>
      </c>
      <c r="EJ3" s="71">
        <v>88.224999999999994</v>
      </c>
      <c r="EK3" s="71">
        <v>88.224999999999994</v>
      </c>
      <c r="EL3" s="71">
        <v>88.224999999999994</v>
      </c>
      <c r="EM3" s="71">
        <v>88.224999999999994</v>
      </c>
      <c r="EN3" s="71">
        <v>88.224999999999994</v>
      </c>
      <c r="EO3" s="71">
        <v>88.224999999999994</v>
      </c>
      <c r="EP3" s="71">
        <v>88.224999999999994</v>
      </c>
      <c r="EQ3" s="71">
        <v>88.224999999999994</v>
      </c>
      <c r="ER3" s="71">
        <v>88.224999999999994</v>
      </c>
      <c r="ES3" s="71">
        <v>88.224999999999994</v>
      </c>
      <c r="ET3" s="71">
        <v>88.224999999999994</v>
      </c>
      <c r="EU3" s="71">
        <v>88.224999999999994</v>
      </c>
      <c r="EV3" s="71">
        <v>88.224999999999994</v>
      </c>
      <c r="EW3" s="71">
        <v>88.224999999999994</v>
      </c>
      <c r="EX3" s="71">
        <v>8088.2250000000004</v>
      </c>
      <c r="EY3" s="71">
        <v>88.224999999999994</v>
      </c>
      <c r="EZ3" s="71">
        <v>88.224999999999994</v>
      </c>
      <c r="FA3" s="71">
        <v>88.224999999999994</v>
      </c>
      <c r="FB3" s="71">
        <v>2288.2249999999999</v>
      </c>
      <c r="FC3" s="71">
        <v>88.224999999999994</v>
      </c>
      <c r="FD3" s="71">
        <v>88.224999999999994</v>
      </c>
      <c r="FE3" s="71">
        <v>88.224999999999994</v>
      </c>
      <c r="FF3" s="71">
        <v>88.224999999999994</v>
      </c>
      <c r="FG3" s="71">
        <v>88.224999999999994</v>
      </c>
      <c r="FH3" s="71">
        <v>88.224999999999994</v>
      </c>
      <c r="FI3" s="71">
        <v>88.224999999999994</v>
      </c>
      <c r="FJ3" s="71">
        <v>88.224999999999994</v>
      </c>
      <c r="FK3" s="71">
        <v>88.224999999999994</v>
      </c>
      <c r="FL3" s="71">
        <v>88.224999999999994</v>
      </c>
      <c r="FM3" s="71">
        <v>88.224999999999994</v>
      </c>
      <c r="FN3" s="71">
        <v>88.224999999999994</v>
      </c>
      <c r="FO3" s="71">
        <v>88.224999999999994</v>
      </c>
      <c r="FP3" s="71">
        <v>88.224999999999994</v>
      </c>
      <c r="FQ3" s="71">
        <v>88.224999999999994</v>
      </c>
      <c r="FR3" s="71">
        <v>88.224999999999994</v>
      </c>
      <c r="FS3" s="71">
        <v>88.224999999999994</v>
      </c>
      <c r="FT3" s="71">
        <v>88.224999999999994</v>
      </c>
      <c r="FU3" s="71">
        <v>88.224999999999994</v>
      </c>
      <c r="FV3" s="71">
        <v>88.224999999999994</v>
      </c>
      <c r="FW3" s="71">
        <v>88.224999999999994</v>
      </c>
      <c r="FX3" s="71">
        <v>88.224999999999994</v>
      </c>
      <c r="FY3" s="71">
        <v>88.224999999999994</v>
      </c>
      <c r="FZ3" s="71">
        <v>88.224999999999994</v>
      </c>
      <c r="GA3" s="71">
        <v>88.224999999999994</v>
      </c>
      <c r="GB3" s="71">
        <v>88.224999999999994</v>
      </c>
      <c r="GC3" s="71">
        <v>88.224999999999994</v>
      </c>
      <c r="GD3" s="71">
        <v>88.224999999999994</v>
      </c>
      <c r="GE3" s="71">
        <v>88.224999999999994</v>
      </c>
      <c r="GF3" s="71">
        <v>88.224999999999994</v>
      </c>
      <c r="GG3" s="71">
        <v>88.224999999999994</v>
      </c>
      <c r="GH3" s="71">
        <v>88.224999999999994</v>
      </c>
      <c r="GI3" s="71">
        <v>88.224999999999994</v>
      </c>
      <c r="GJ3" s="71">
        <v>88.224999999999994</v>
      </c>
      <c r="GK3" s="71">
        <v>88.224999999999994</v>
      </c>
      <c r="GL3" s="71">
        <v>88.224999999999994</v>
      </c>
      <c r="GM3" s="71">
        <v>88.224999999999994</v>
      </c>
      <c r="GN3" s="71">
        <v>88.224999999999994</v>
      </c>
      <c r="GO3" s="71">
        <v>88.224999999999994</v>
      </c>
      <c r="GP3" s="71">
        <v>88.224999999999994</v>
      </c>
      <c r="GQ3" s="71">
        <v>88.224999999999994</v>
      </c>
      <c r="GR3" s="71">
        <v>88.224999999999994</v>
      </c>
      <c r="GS3" s="71">
        <v>88.224999999999994</v>
      </c>
      <c r="GT3" s="71">
        <v>88.224999999999994</v>
      </c>
      <c r="GU3" s="71">
        <v>88.224999999999994</v>
      </c>
      <c r="GV3" s="71">
        <v>88.224999999999994</v>
      </c>
      <c r="GW3" s="71">
        <v>88.224999999999994</v>
      </c>
      <c r="GX3" s="71">
        <v>88.224999999999994</v>
      </c>
      <c r="GY3" s="71">
        <v>88.224999999999994</v>
      </c>
      <c r="GZ3" s="71">
        <v>88.224999999999994</v>
      </c>
      <c r="HA3" s="71">
        <v>88.224999999999994</v>
      </c>
      <c r="HB3" s="71">
        <v>88.224999999999994</v>
      </c>
      <c r="HC3" s="71">
        <v>88.224999999999994</v>
      </c>
      <c r="HD3" s="71">
        <v>88.224999999999994</v>
      </c>
      <c r="HE3" s="71">
        <v>88.224999999999994</v>
      </c>
      <c r="HF3" s="71">
        <v>88.224999999999994</v>
      </c>
      <c r="HG3" s="71">
        <v>88.224999999999994</v>
      </c>
      <c r="HH3" s="71">
        <v>88.224999999999994</v>
      </c>
      <c r="HI3" s="71">
        <v>88.224999999999994</v>
      </c>
      <c r="HJ3" s="71">
        <v>88.224999999999994</v>
      </c>
      <c r="HK3" s="71">
        <v>88.224999999999994</v>
      </c>
      <c r="HL3" s="71">
        <v>88.224999999999994</v>
      </c>
      <c r="HM3" s="71">
        <v>88.224999999999994</v>
      </c>
      <c r="HN3" s="71">
        <v>88.224999999999994</v>
      </c>
      <c r="HO3" s="71">
        <v>88.224999999999994</v>
      </c>
      <c r="HP3" s="71">
        <v>88.224999999999994</v>
      </c>
      <c r="HQ3" s="71">
        <v>88.224999999999994</v>
      </c>
      <c r="HR3" s="71">
        <v>88.224999999999994</v>
      </c>
      <c r="HS3" s="71">
        <v>88.224999999999994</v>
      </c>
      <c r="HT3" s="71">
        <v>88.224999999999994</v>
      </c>
      <c r="HU3" s="71">
        <v>88.224999999999994</v>
      </c>
      <c r="HV3" s="71">
        <v>88.224999999999994</v>
      </c>
      <c r="HW3" s="71">
        <v>88.224999999999994</v>
      </c>
      <c r="HX3" s="71">
        <v>88.224999999999994</v>
      </c>
      <c r="HY3" s="71">
        <v>88.224999999999994</v>
      </c>
      <c r="HZ3" s="71">
        <v>88.224999999999994</v>
      </c>
      <c r="IA3" s="71">
        <v>88.224999999999994</v>
      </c>
      <c r="IB3" s="71">
        <v>88.224999999999994</v>
      </c>
      <c r="IC3" s="71">
        <v>88.224999999999994</v>
      </c>
      <c r="ID3" s="71">
        <v>88.224999999999994</v>
      </c>
      <c r="IE3" s="71">
        <v>88.224999999999994</v>
      </c>
      <c r="IF3" s="71">
        <v>88.224999999999994</v>
      </c>
      <c r="IG3" s="71">
        <v>88.224999999999994</v>
      </c>
      <c r="IH3" s="71">
        <v>88.224999999999994</v>
      </c>
      <c r="II3" s="71">
        <v>88.224999999999994</v>
      </c>
      <c r="IJ3" s="71">
        <v>88.224999999999994</v>
      </c>
      <c r="IK3" s="71">
        <v>88.224999999999994</v>
      </c>
      <c r="IL3" s="71">
        <v>88.224999999999994</v>
      </c>
      <c r="IM3" s="71">
        <v>88.224999999999994</v>
      </c>
      <c r="IN3" s="71">
        <v>88.224999999999994</v>
      </c>
      <c r="IO3" s="71">
        <v>88.224999999999994</v>
      </c>
      <c r="IP3" s="71">
        <v>88.224999999999994</v>
      </c>
      <c r="IQ3" s="71">
        <v>88.224999999999994</v>
      </c>
      <c r="IR3" s="71">
        <v>88.224999999999994</v>
      </c>
      <c r="IS3" s="71">
        <v>88.224999999999994</v>
      </c>
      <c r="IT3" s="71">
        <v>88.224999999999994</v>
      </c>
      <c r="IU3" s="71">
        <v>88.224999999999994</v>
      </c>
      <c r="IV3" s="71">
        <v>88.224999999999994</v>
      </c>
      <c r="IW3" s="71">
        <v>88.224999999999994</v>
      </c>
      <c r="IX3" s="71">
        <v>88.224999999999994</v>
      </c>
      <c r="IY3" s="71">
        <v>88.224999999999994</v>
      </c>
      <c r="IZ3" s="71">
        <v>88.224999999999994</v>
      </c>
      <c r="JA3" s="71">
        <v>88.224999999999994</v>
      </c>
      <c r="JB3" s="71">
        <v>88.224999999999994</v>
      </c>
      <c r="JC3" s="71">
        <v>88.224999999999994</v>
      </c>
      <c r="JD3" s="71">
        <v>88.224999999999994</v>
      </c>
      <c r="JE3" s="71">
        <v>88.224999999999994</v>
      </c>
      <c r="JF3" s="71">
        <v>88.224999999999994</v>
      </c>
      <c r="JG3" s="71">
        <v>88.224999999999994</v>
      </c>
      <c r="JH3" s="71">
        <v>88.224999999999994</v>
      </c>
      <c r="JI3" s="71">
        <v>88.224999999999994</v>
      </c>
      <c r="JJ3" s="71">
        <v>88.224999999999994</v>
      </c>
      <c r="JK3" s="71">
        <v>88.224999999999994</v>
      </c>
      <c r="JL3" s="71">
        <v>88.224999999999994</v>
      </c>
      <c r="JM3" s="71">
        <v>88.224999999999994</v>
      </c>
      <c r="JN3" s="71">
        <v>88.224999999999994</v>
      </c>
      <c r="JO3" s="71">
        <v>88.224999999999994</v>
      </c>
      <c r="JP3" s="71">
        <v>88.224999999999994</v>
      </c>
      <c r="JQ3" s="71">
        <v>88.224999999999994</v>
      </c>
      <c r="JR3" s="71">
        <v>88.224999999999994</v>
      </c>
      <c r="JS3" s="71">
        <v>88.224999999999994</v>
      </c>
      <c r="JT3" s="71">
        <v>88.224999999999994</v>
      </c>
      <c r="JU3" s="71">
        <v>88.224999999999994</v>
      </c>
      <c r="JV3" s="71">
        <v>88.224999999999994</v>
      </c>
      <c r="JW3" s="71">
        <v>88.224999999999994</v>
      </c>
      <c r="JX3" s="71">
        <v>88.224999999999994</v>
      </c>
      <c r="JY3" s="71">
        <v>88.224999999999994</v>
      </c>
      <c r="JZ3" s="71">
        <v>88.224999999999994</v>
      </c>
      <c r="KA3" s="71">
        <v>88.224999999999994</v>
      </c>
      <c r="KB3" s="71">
        <v>88.224999999999994</v>
      </c>
      <c r="KC3" s="71">
        <v>88.224999999999994</v>
      </c>
      <c r="KD3" s="71">
        <v>88.224999999999994</v>
      </c>
      <c r="KE3" s="71">
        <v>88.224999999999994</v>
      </c>
      <c r="KF3" s="71">
        <v>88.224999999999994</v>
      </c>
      <c r="KG3" s="71">
        <v>88.224999999999994</v>
      </c>
      <c r="KH3" s="71">
        <v>0</v>
      </c>
    </row>
    <row r="4" spans="1:294">
      <c r="A4" s="82" t="s">
        <v>71</v>
      </c>
      <c r="B4" s="82" t="s">
        <v>0</v>
      </c>
      <c r="C4" s="82" t="s">
        <v>7</v>
      </c>
      <c r="D4" s="75">
        <v>100</v>
      </c>
      <c r="E4" s="76">
        <v>108</v>
      </c>
      <c r="F4" s="72">
        <v>0</v>
      </c>
      <c r="G4" s="71">
        <v>0</v>
      </c>
      <c r="H4" s="71">
        <v>0</v>
      </c>
      <c r="I4" s="71">
        <v>0</v>
      </c>
      <c r="J4" s="71">
        <v>0</v>
      </c>
      <c r="K4" s="71">
        <v>0</v>
      </c>
      <c r="L4" s="71">
        <v>0</v>
      </c>
      <c r="M4" s="71">
        <v>0</v>
      </c>
      <c r="N4" s="71">
        <v>0</v>
      </c>
      <c r="O4" s="71">
        <v>0</v>
      </c>
      <c r="P4" s="71">
        <v>0</v>
      </c>
      <c r="Q4" s="71">
        <v>0</v>
      </c>
      <c r="R4" s="71">
        <v>0</v>
      </c>
      <c r="S4" s="71">
        <v>0</v>
      </c>
      <c r="T4" s="71">
        <v>0</v>
      </c>
      <c r="U4" s="71">
        <v>0</v>
      </c>
      <c r="V4" s="71">
        <v>0</v>
      </c>
      <c r="W4" s="71">
        <v>733.26359238161604</v>
      </c>
      <c r="X4" s="71">
        <v>0</v>
      </c>
      <c r="Y4" s="71">
        <v>0</v>
      </c>
      <c r="Z4" s="71">
        <v>0</v>
      </c>
      <c r="AA4" s="71">
        <v>351.59105689800703</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969.60535544361403</v>
      </c>
      <c r="AU4" s="71">
        <v>0</v>
      </c>
      <c r="AV4" s="71">
        <v>0</v>
      </c>
      <c r="AW4" s="71">
        <v>844.04208124258798</v>
      </c>
      <c r="AX4" s="71">
        <v>0</v>
      </c>
      <c r="AY4" s="71">
        <v>0</v>
      </c>
      <c r="AZ4" s="71">
        <v>0</v>
      </c>
      <c r="BA4" s="71">
        <v>0</v>
      </c>
      <c r="BB4" s="71">
        <v>0</v>
      </c>
      <c r="BC4" s="71">
        <v>0</v>
      </c>
      <c r="BD4" s="71">
        <v>0</v>
      </c>
      <c r="BE4" s="71">
        <v>0</v>
      </c>
      <c r="BF4" s="71">
        <v>0</v>
      </c>
      <c r="BG4" s="71">
        <v>0</v>
      </c>
      <c r="BH4" s="71">
        <v>0</v>
      </c>
      <c r="BI4" s="71">
        <v>0</v>
      </c>
      <c r="BJ4" s="71">
        <v>0</v>
      </c>
      <c r="BK4" s="71">
        <v>0</v>
      </c>
      <c r="BL4" s="71">
        <v>0</v>
      </c>
      <c r="BM4" s="71">
        <v>0</v>
      </c>
      <c r="BN4" s="211">
        <v>0</v>
      </c>
      <c r="BO4" s="71">
        <v>0</v>
      </c>
      <c r="BP4" s="71">
        <v>0</v>
      </c>
      <c r="BQ4" s="71">
        <v>0</v>
      </c>
      <c r="BR4" s="71">
        <v>1217.4000000000001</v>
      </c>
      <c r="BS4" s="71">
        <v>0</v>
      </c>
      <c r="BT4" s="71">
        <v>0</v>
      </c>
      <c r="BU4" s="71">
        <v>0</v>
      </c>
      <c r="BV4" s="71">
        <v>0</v>
      </c>
      <c r="BW4" s="71">
        <v>0</v>
      </c>
      <c r="BX4" s="71">
        <v>0</v>
      </c>
      <c r="BY4" s="71">
        <v>0</v>
      </c>
      <c r="BZ4" s="71">
        <v>0</v>
      </c>
      <c r="CA4" s="71">
        <v>0</v>
      </c>
      <c r="CB4" s="71">
        <v>0</v>
      </c>
      <c r="CC4" s="71">
        <v>0</v>
      </c>
      <c r="CD4" s="71">
        <v>0</v>
      </c>
      <c r="CE4" s="71">
        <v>0</v>
      </c>
      <c r="CF4" s="71">
        <v>0</v>
      </c>
      <c r="CG4" s="71">
        <v>0</v>
      </c>
      <c r="CH4" s="71">
        <v>0</v>
      </c>
      <c r="CI4" s="71">
        <v>0</v>
      </c>
      <c r="CJ4" s="71">
        <v>0</v>
      </c>
      <c r="CK4" s="71">
        <v>0</v>
      </c>
      <c r="CL4" s="71">
        <v>0</v>
      </c>
      <c r="CM4" s="71">
        <v>0</v>
      </c>
      <c r="CN4" s="71">
        <v>0</v>
      </c>
      <c r="CO4" s="71">
        <v>0</v>
      </c>
      <c r="CP4" s="71">
        <v>0</v>
      </c>
      <c r="CQ4" s="71">
        <v>0</v>
      </c>
      <c r="CR4" s="71">
        <v>0</v>
      </c>
      <c r="CS4" s="71">
        <v>0</v>
      </c>
      <c r="CT4" s="71">
        <v>0</v>
      </c>
      <c r="CU4" s="71">
        <v>0</v>
      </c>
      <c r="CV4" s="71">
        <v>0</v>
      </c>
      <c r="CW4" s="71">
        <v>0</v>
      </c>
      <c r="CX4" s="71">
        <v>0</v>
      </c>
      <c r="CY4" s="71">
        <v>0</v>
      </c>
      <c r="CZ4" s="71">
        <v>0</v>
      </c>
      <c r="DA4" s="71">
        <v>0</v>
      </c>
      <c r="DB4" s="71">
        <v>0</v>
      </c>
      <c r="DC4" s="71">
        <v>0</v>
      </c>
      <c r="DD4" s="71">
        <v>0</v>
      </c>
      <c r="DE4" s="71">
        <v>0</v>
      </c>
      <c r="DF4" s="71">
        <v>0</v>
      </c>
      <c r="DG4" s="71">
        <v>0</v>
      </c>
      <c r="DH4" s="71">
        <v>0</v>
      </c>
      <c r="DI4" s="71">
        <v>0</v>
      </c>
      <c r="DJ4" s="71">
        <v>0</v>
      </c>
      <c r="DK4" s="71">
        <v>0</v>
      </c>
      <c r="DL4" s="71">
        <v>0</v>
      </c>
      <c r="DM4" s="71">
        <v>0</v>
      </c>
      <c r="DN4" s="71">
        <v>0</v>
      </c>
      <c r="DO4" s="71">
        <v>0</v>
      </c>
      <c r="DP4" s="71">
        <v>0</v>
      </c>
      <c r="DQ4" s="71">
        <v>0</v>
      </c>
      <c r="DR4" s="71">
        <v>0</v>
      </c>
      <c r="DS4" s="71">
        <v>0</v>
      </c>
      <c r="DT4" s="71">
        <v>0</v>
      </c>
      <c r="DU4" s="71">
        <v>0</v>
      </c>
      <c r="DV4" s="71">
        <v>0</v>
      </c>
      <c r="DW4" s="71">
        <v>0</v>
      </c>
      <c r="DX4" s="71">
        <v>0</v>
      </c>
      <c r="DY4" s="71">
        <v>0</v>
      </c>
      <c r="DZ4" s="71">
        <v>0</v>
      </c>
      <c r="EA4" s="71">
        <v>0</v>
      </c>
      <c r="EB4" s="71">
        <v>0</v>
      </c>
      <c r="EC4" s="71">
        <v>0</v>
      </c>
      <c r="ED4" s="71">
        <v>0</v>
      </c>
      <c r="EE4" s="71">
        <v>0</v>
      </c>
      <c r="EF4" s="71">
        <v>0</v>
      </c>
      <c r="EG4" s="71">
        <v>0</v>
      </c>
      <c r="EH4" s="71">
        <v>0</v>
      </c>
      <c r="EI4" s="71">
        <v>0</v>
      </c>
      <c r="EJ4" s="71">
        <v>0</v>
      </c>
      <c r="EK4" s="71">
        <v>0</v>
      </c>
      <c r="EL4" s="71">
        <v>0</v>
      </c>
      <c r="EM4" s="71">
        <v>0</v>
      </c>
      <c r="EN4" s="71">
        <v>0</v>
      </c>
      <c r="EO4" s="71">
        <v>0</v>
      </c>
      <c r="EP4" s="71">
        <v>0</v>
      </c>
      <c r="EQ4" s="71">
        <v>0</v>
      </c>
      <c r="ER4" s="71">
        <v>0</v>
      </c>
      <c r="ES4" s="71">
        <v>0</v>
      </c>
      <c r="ET4" s="71">
        <v>0</v>
      </c>
      <c r="EU4" s="71">
        <v>0</v>
      </c>
      <c r="EV4" s="71">
        <v>0</v>
      </c>
      <c r="EW4" s="71">
        <v>0</v>
      </c>
      <c r="EX4" s="71">
        <v>0</v>
      </c>
      <c r="EY4" s="71">
        <v>0</v>
      </c>
      <c r="EZ4" s="71">
        <v>0</v>
      </c>
      <c r="FA4" s="71">
        <v>0</v>
      </c>
      <c r="FB4" s="71">
        <v>0</v>
      </c>
      <c r="FC4" s="71">
        <v>0</v>
      </c>
      <c r="FD4" s="71">
        <v>0</v>
      </c>
      <c r="FE4" s="71">
        <v>0</v>
      </c>
      <c r="FF4" s="71">
        <v>0</v>
      </c>
      <c r="FG4" s="71">
        <v>0</v>
      </c>
      <c r="FH4" s="71">
        <v>0</v>
      </c>
      <c r="FI4" s="71">
        <v>0</v>
      </c>
      <c r="FJ4" s="71">
        <v>0</v>
      </c>
      <c r="FK4" s="71">
        <v>0</v>
      </c>
      <c r="FL4" s="71">
        <v>0</v>
      </c>
      <c r="FM4" s="71">
        <v>0</v>
      </c>
      <c r="FN4" s="71">
        <v>0</v>
      </c>
      <c r="FO4" s="71">
        <v>0</v>
      </c>
      <c r="FP4" s="71">
        <v>0</v>
      </c>
      <c r="FQ4" s="71">
        <v>0</v>
      </c>
      <c r="FR4" s="71">
        <v>0</v>
      </c>
      <c r="FS4" s="71">
        <v>0</v>
      </c>
      <c r="FT4" s="71">
        <v>0</v>
      </c>
      <c r="FU4" s="71">
        <v>0</v>
      </c>
      <c r="FV4" s="71">
        <v>0</v>
      </c>
      <c r="FW4" s="71">
        <v>0</v>
      </c>
      <c r="FX4" s="71">
        <v>0</v>
      </c>
      <c r="FY4" s="71">
        <v>0</v>
      </c>
      <c r="FZ4" s="71">
        <v>0</v>
      </c>
      <c r="GA4" s="71">
        <v>0</v>
      </c>
      <c r="GB4" s="71">
        <v>0</v>
      </c>
      <c r="GC4" s="71">
        <v>0</v>
      </c>
      <c r="GD4" s="71">
        <v>0</v>
      </c>
      <c r="GE4" s="71">
        <v>0</v>
      </c>
      <c r="GF4" s="71">
        <v>0</v>
      </c>
      <c r="GG4" s="71">
        <v>0</v>
      </c>
      <c r="GH4" s="71">
        <v>0</v>
      </c>
      <c r="GI4" s="71">
        <v>0</v>
      </c>
      <c r="GJ4" s="71">
        <v>0</v>
      </c>
      <c r="GK4" s="71">
        <v>0</v>
      </c>
      <c r="GL4" s="71">
        <v>0</v>
      </c>
      <c r="GM4" s="71">
        <v>0</v>
      </c>
      <c r="GN4" s="71">
        <v>0</v>
      </c>
      <c r="GO4" s="71">
        <v>0</v>
      </c>
      <c r="GP4" s="71">
        <v>0</v>
      </c>
      <c r="GQ4" s="71">
        <v>0</v>
      </c>
      <c r="GR4" s="71">
        <v>0</v>
      </c>
      <c r="GS4" s="71">
        <v>0</v>
      </c>
      <c r="GT4" s="71">
        <v>0</v>
      </c>
      <c r="GU4" s="71">
        <v>0</v>
      </c>
      <c r="GV4" s="71">
        <v>0</v>
      </c>
      <c r="GW4" s="71">
        <v>0</v>
      </c>
      <c r="GX4" s="71">
        <v>0</v>
      </c>
      <c r="GY4" s="71">
        <v>0</v>
      </c>
      <c r="GZ4" s="71">
        <v>0</v>
      </c>
      <c r="HA4" s="71">
        <v>0</v>
      </c>
      <c r="HB4" s="71">
        <v>0</v>
      </c>
      <c r="HC4" s="71">
        <v>0</v>
      </c>
      <c r="HD4" s="71">
        <v>0</v>
      </c>
      <c r="HE4" s="71">
        <v>0</v>
      </c>
      <c r="HF4" s="71">
        <v>0</v>
      </c>
      <c r="HG4" s="71">
        <v>0</v>
      </c>
      <c r="HH4" s="71">
        <v>0</v>
      </c>
      <c r="HI4" s="71">
        <v>0</v>
      </c>
      <c r="HJ4" s="71">
        <v>0</v>
      </c>
      <c r="HK4" s="71">
        <v>0</v>
      </c>
      <c r="HL4" s="71">
        <v>0</v>
      </c>
      <c r="HM4" s="71">
        <v>0</v>
      </c>
      <c r="HN4" s="71">
        <v>0</v>
      </c>
      <c r="HO4" s="71">
        <v>0</v>
      </c>
      <c r="HP4" s="71">
        <v>0</v>
      </c>
      <c r="HQ4" s="71">
        <v>0</v>
      </c>
      <c r="HR4" s="71">
        <v>0</v>
      </c>
      <c r="HS4" s="71">
        <v>0</v>
      </c>
      <c r="HT4" s="71">
        <v>0</v>
      </c>
      <c r="HU4" s="71">
        <v>0</v>
      </c>
      <c r="HV4" s="71">
        <v>0</v>
      </c>
      <c r="HW4" s="71">
        <v>0</v>
      </c>
      <c r="HX4" s="71">
        <v>0</v>
      </c>
      <c r="HY4" s="71">
        <v>0</v>
      </c>
      <c r="HZ4" s="71">
        <v>0</v>
      </c>
      <c r="IA4" s="71">
        <v>0</v>
      </c>
      <c r="IB4" s="71">
        <v>0</v>
      </c>
      <c r="IC4" s="71">
        <v>0</v>
      </c>
      <c r="ID4" s="71">
        <v>0</v>
      </c>
      <c r="IE4" s="71">
        <v>0</v>
      </c>
      <c r="IF4" s="71">
        <v>0</v>
      </c>
      <c r="IG4" s="71">
        <v>0</v>
      </c>
      <c r="IH4" s="71">
        <v>0</v>
      </c>
      <c r="II4" s="71">
        <v>0</v>
      </c>
      <c r="IJ4" s="71">
        <v>0</v>
      </c>
      <c r="IK4" s="71">
        <v>0</v>
      </c>
      <c r="IL4" s="71">
        <v>0</v>
      </c>
      <c r="IM4" s="71">
        <v>0</v>
      </c>
      <c r="IN4" s="71">
        <v>0</v>
      </c>
      <c r="IO4" s="71">
        <v>0</v>
      </c>
      <c r="IP4" s="71">
        <v>0</v>
      </c>
      <c r="IQ4" s="71">
        <v>0</v>
      </c>
      <c r="IR4" s="71">
        <v>0</v>
      </c>
      <c r="IS4" s="71">
        <v>0</v>
      </c>
      <c r="IT4" s="71">
        <v>0</v>
      </c>
      <c r="IU4" s="71">
        <v>0</v>
      </c>
      <c r="IV4" s="71">
        <v>0</v>
      </c>
      <c r="IW4" s="71">
        <v>0</v>
      </c>
      <c r="IX4" s="71">
        <v>0</v>
      </c>
      <c r="IY4" s="71">
        <v>0</v>
      </c>
      <c r="IZ4" s="71">
        <v>0</v>
      </c>
      <c r="JA4" s="71">
        <v>0</v>
      </c>
      <c r="JB4" s="71">
        <v>0</v>
      </c>
      <c r="JC4" s="71">
        <v>0</v>
      </c>
      <c r="JD4" s="71">
        <v>0</v>
      </c>
      <c r="JE4" s="71">
        <v>0</v>
      </c>
      <c r="JF4" s="71">
        <v>0</v>
      </c>
      <c r="JG4" s="71">
        <v>0</v>
      </c>
      <c r="JH4" s="71">
        <v>0</v>
      </c>
      <c r="JI4" s="71">
        <v>0</v>
      </c>
      <c r="JJ4" s="71">
        <v>0</v>
      </c>
      <c r="JK4" s="71">
        <v>0</v>
      </c>
      <c r="JL4" s="71">
        <v>0</v>
      </c>
      <c r="JM4" s="71">
        <v>0</v>
      </c>
      <c r="JN4" s="71">
        <v>0</v>
      </c>
      <c r="JO4" s="71">
        <v>0</v>
      </c>
      <c r="JP4" s="71">
        <v>0</v>
      </c>
      <c r="JQ4" s="71">
        <v>0</v>
      </c>
      <c r="JR4" s="71">
        <v>0</v>
      </c>
      <c r="JS4" s="71">
        <v>0</v>
      </c>
      <c r="JT4" s="71">
        <v>0</v>
      </c>
      <c r="JU4" s="71">
        <v>0</v>
      </c>
      <c r="JV4" s="71">
        <v>0</v>
      </c>
      <c r="JW4" s="71">
        <v>0</v>
      </c>
      <c r="JX4" s="71">
        <v>0</v>
      </c>
      <c r="JY4" s="71">
        <v>0</v>
      </c>
      <c r="JZ4" s="71">
        <v>0</v>
      </c>
      <c r="KA4" s="71">
        <v>0</v>
      </c>
      <c r="KB4" s="71">
        <v>0</v>
      </c>
      <c r="KC4" s="71">
        <v>0</v>
      </c>
      <c r="KD4" s="71">
        <v>0</v>
      </c>
      <c r="KE4" s="71">
        <v>0</v>
      </c>
      <c r="KF4" s="71">
        <v>0</v>
      </c>
      <c r="KG4" s="71">
        <v>0</v>
      </c>
      <c r="KH4" s="71">
        <v>0</v>
      </c>
    </row>
    <row r="5" spans="1:294">
      <c r="A5" s="82" t="s">
        <v>72</v>
      </c>
      <c r="B5" s="82" t="s">
        <v>0</v>
      </c>
      <c r="C5" s="82" t="s">
        <v>8</v>
      </c>
      <c r="D5" s="75">
        <v>100</v>
      </c>
      <c r="E5" s="76">
        <v>108</v>
      </c>
      <c r="F5" s="72">
        <v>0</v>
      </c>
      <c r="G5" s="71">
        <v>0</v>
      </c>
      <c r="H5" s="71">
        <v>0</v>
      </c>
      <c r="I5" s="71">
        <v>0</v>
      </c>
      <c r="J5" s="71">
        <v>0</v>
      </c>
      <c r="K5" s="71">
        <v>0</v>
      </c>
      <c r="L5" s="71">
        <v>0</v>
      </c>
      <c r="M5" s="71">
        <v>0</v>
      </c>
      <c r="N5" s="71">
        <v>0</v>
      </c>
      <c r="O5" s="71">
        <v>0</v>
      </c>
      <c r="P5" s="71">
        <v>0</v>
      </c>
      <c r="Q5" s="71">
        <v>0</v>
      </c>
      <c r="R5" s="71">
        <v>0</v>
      </c>
      <c r="S5" s="71">
        <v>0</v>
      </c>
      <c r="T5" s="71">
        <v>0</v>
      </c>
      <c r="U5" s="71">
        <v>0</v>
      </c>
      <c r="V5" s="71">
        <v>0</v>
      </c>
      <c r="W5" s="71">
        <v>0</v>
      </c>
      <c r="X5" s="71">
        <v>0</v>
      </c>
      <c r="Y5" s="71">
        <v>992.07541289111896</v>
      </c>
      <c r="Z5" s="71">
        <v>0</v>
      </c>
      <c r="AA5" s="71">
        <v>0</v>
      </c>
      <c r="AB5" s="71">
        <v>651.88770644555905</v>
      </c>
      <c r="AC5" s="71">
        <v>0</v>
      </c>
      <c r="AD5" s="71">
        <v>0</v>
      </c>
      <c r="AE5" s="71">
        <v>0</v>
      </c>
      <c r="AF5" s="71">
        <v>0</v>
      </c>
      <c r="AG5" s="71">
        <v>0</v>
      </c>
      <c r="AH5" s="71">
        <v>0</v>
      </c>
      <c r="AI5" s="71">
        <v>0</v>
      </c>
      <c r="AJ5" s="71">
        <v>0</v>
      </c>
      <c r="AK5" s="71">
        <v>0</v>
      </c>
      <c r="AL5" s="71">
        <v>0</v>
      </c>
      <c r="AM5" s="71">
        <v>0</v>
      </c>
      <c r="AN5" s="71">
        <v>0</v>
      </c>
      <c r="AO5" s="71">
        <v>0</v>
      </c>
      <c r="AP5" s="71">
        <v>0</v>
      </c>
      <c r="AQ5" s="71">
        <v>0</v>
      </c>
      <c r="AR5" s="71">
        <v>0</v>
      </c>
      <c r="AS5" s="71">
        <v>0</v>
      </c>
      <c r="AT5" s="71">
        <v>992.07541289111896</v>
      </c>
      <c r="AU5" s="71">
        <v>857</v>
      </c>
      <c r="AV5" s="71">
        <v>992.07541289111896</v>
      </c>
      <c r="AW5" s="71">
        <v>0</v>
      </c>
      <c r="AX5" s="71">
        <v>0</v>
      </c>
      <c r="AY5" s="71">
        <v>0</v>
      </c>
      <c r="AZ5" s="71">
        <v>0</v>
      </c>
      <c r="BA5" s="71">
        <v>0</v>
      </c>
      <c r="BB5" s="71">
        <v>0</v>
      </c>
      <c r="BC5" s="71">
        <v>0</v>
      </c>
      <c r="BD5" s="71">
        <v>0</v>
      </c>
      <c r="BE5" s="71">
        <v>0</v>
      </c>
      <c r="BF5" s="71">
        <v>0</v>
      </c>
      <c r="BG5" s="71">
        <v>0</v>
      </c>
      <c r="BH5" s="71">
        <v>0</v>
      </c>
      <c r="BI5" s="71">
        <v>0</v>
      </c>
      <c r="BJ5" s="71">
        <v>0</v>
      </c>
      <c r="BK5" s="71">
        <v>0</v>
      </c>
      <c r="BL5" s="71">
        <v>0</v>
      </c>
      <c r="BM5" s="71">
        <v>0</v>
      </c>
      <c r="BN5" s="211">
        <v>0</v>
      </c>
      <c r="BO5" s="71">
        <v>0</v>
      </c>
      <c r="BP5" s="71">
        <v>0</v>
      </c>
      <c r="BQ5" s="71">
        <v>1287.66311933668</v>
      </c>
      <c r="BR5" s="71">
        <v>0</v>
      </c>
      <c r="BS5" s="71">
        <v>0</v>
      </c>
      <c r="BT5" s="71">
        <v>0</v>
      </c>
      <c r="BU5" s="71">
        <v>0</v>
      </c>
      <c r="BV5" s="71">
        <v>0</v>
      </c>
      <c r="BW5" s="71">
        <v>0</v>
      </c>
      <c r="BX5" s="71">
        <v>0</v>
      </c>
      <c r="BY5" s="71">
        <v>0</v>
      </c>
      <c r="BZ5" s="71">
        <v>0</v>
      </c>
      <c r="CA5" s="71">
        <v>0</v>
      </c>
      <c r="CB5" s="71">
        <v>0</v>
      </c>
      <c r="CC5" s="71">
        <v>0</v>
      </c>
      <c r="CD5" s="71">
        <v>0</v>
      </c>
      <c r="CE5" s="71">
        <v>0</v>
      </c>
      <c r="CF5" s="71">
        <v>0</v>
      </c>
      <c r="CG5" s="71">
        <v>0</v>
      </c>
      <c r="CH5" s="71">
        <v>0</v>
      </c>
      <c r="CI5" s="71">
        <v>0</v>
      </c>
      <c r="CJ5" s="71">
        <v>0</v>
      </c>
      <c r="CK5" s="71">
        <v>0</v>
      </c>
      <c r="CL5" s="71">
        <v>0</v>
      </c>
      <c r="CM5" s="71">
        <v>0</v>
      </c>
      <c r="CN5" s="71">
        <v>0</v>
      </c>
      <c r="CO5" s="71">
        <v>0</v>
      </c>
      <c r="CP5" s="71">
        <v>0</v>
      </c>
      <c r="CQ5" s="71">
        <v>0</v>
      </c>
      <c r="CR5" s="71">
        <v>0</v>
      </c>
      <c r="CS5" s="71">
        <v>0</v>
      </c>
      <c r="CT5" s="71">
        <v>0</v>
      </c>
      <c r="CU5" s="71">
        <v>0</v>
      </c>
      <c r="CV5" s="71">
        <v>0</v>
      </c>
      <c r="CW5" s="71">
        <v>0</v>
      </c>
      <c r="CX5" s="71">
        <v>0</v>
      </c>
      <c r="CY5" s="71">
        <v>0</v>
      </c>
      <c r="CZ5" s="71">
        <v>0</v>
      </c>
      <c r="DA5" s="71">
        <v>0</v>
      </c>
      <c r="DB5" s="71">
        <v>0</v>
      </c>
      <c r="DC5" s="71">
        <v>0</v>
      </c>
      <c r="DD5" s="71">
        <v>0</v>
      </c>
      <c r="DE5" s="71">
        <v>0</v>
      </c>
      <c r="DF5" s="71">
        <v>0</v>
      </c>
      <c r="DG5" s="71">
        <v>0</v>
      </c>
      <c r="DH5" s="71">
        <v>0</v>
      </c>
      <c r="DI5" s="71">
        <v>0</v>
      </c>
      <c r="DJ5" s="71">
        <v>0</v>
      </c>
      <c r="DK5" s="71">
        <v>0</v>
      </c>
      <c r="DL5" s="71">
        <v>0</v>
      </c>
      <c r="DM5" s="71">
        <v>0</v>
      </c>
      <c r="DN5" s="71">
        <v>0</v>
      </c>
      <c r="DO5" s="71">
        <v>0</v>
      </c>
      <c r="DP5" s="71">
        <v>0</v>
      </c>
      <c r="DQ5" s="71">
        <v>0</v>
      </c>
      <c r="DR5" s="71">
        <v>0</v>
      </c>
      <c r="DS5" s="71">
        <v>0</v>
      </c>
      <c r="DT5" s="71">
        <v>0</v>
      </c>
      <c r="DU5" s="71">
        <v>0</v>
      </c>
      <c r="DV5" s="71">
        <v>0</v>
      </c>
      <c r="DW5" s="71">
        <v>0</v>
      </c>
      <c r="DX5" s="71">
        <v>0</v>
      </c>
      <c r="DY5" s="71">
        <v>0</v>
      </c>
      <c r="DZ5" s="71">
        <v>0</v>
      </c>
      <c r="EA5" s="71">
        <v>0</v>
      </c>
      <c r="EB5" s="71">
        <v>0</v>
      </c>
      <c r="EC5" s="71">
        <v>0</v>
      </c>
      <c r="ED5" s="71">
        <v>0</v>
      </c>
      <c r="EE5" s="71">
        <v>0</v>
      </c>
      <c r="EF5" s="71">
        <v>0</v>
      </c>
      <c r="EG5" s="71">
        <v>0</v>
      </c>
      <c r="EH5" s="71">
        <v>0</v>
      </c>
      <c r="EI5" s="71">
        <v>0</v>
      </c>
      <c r="EJ5" s="71">
        <v>0</v>
      </c>
      <c r="EK5" s="71">
        <v>0</v>
      </c>
      <c r="EL5" s="71">
        <v>0</v>
      </c>
      <c r="EM5" s="71">
        <v>0</v>
      </c>
      <c r="EN5" s="71">
        <v>0</v>
      </c>
      <c r="EO5" s="71">
        <v>0</v>
      </c>
      <c r="EP5" s="71">
        <v>0</v>
      </c>
      <c r="EQ5" s="71">
        <v>0</v>
      </c>
      <c r="ER5" s="71">
        <v>0</v>
      </c>
      <c r="ES5" s="71">
        <v>0</v>
      </c>
      <c r="ET5" s="71">
        <v>0</v>
      </c>
      <c r="EU5" s="71">
        <v>0</v>
      </c>
      <c r="EV5" s="71">
        <v>0</v>
      </c>
      <c r="EW5" s="71">
        <v>0</v>
      </c>
      <c r="EX5" s="71">
        <v>0</v>
      </c>
      <c r="EY5" s="71">
        <v>0</v>
      </c>
      <c r="EZ5" s="71">
        <v>0</v>
      </c>
      <c r="FA5" s="71">
        <v>0</v>
      </c>
      <c r="FB5" s="71">
        <v>0</v>
      </c>
      <c r="FC5" s="71">
        <v>0</v>
      </c>
      <c r="FD5" s="71">
        <v>0</v>
      </c>
      <c r="FE5" s="71">
        <v>0</v>
      </c>
      <c r="FF5" s="71">
        <v>0</v>
      </c>
      <c r="FG5" s="71">
        <v>0</v>
      </c>
      <c r="FH5" s="71">
        <v>0</v>
      </c>
      <c r="FI5" s="71">
        <v>0</v>
      </c>
      <c r="FJ5" s="71">
        <v>0</v>
      </c>
      <c r="FK5" s="71">
        <v>0</v>
      </c>
      <c r="FL5" s="71">
        <v>0</v>
      </c>
      <c r="FM5" s="71">
        <v>0</v>
      </c>
      <c r="FN5" s="71">
        <v>0</v>
      </c>
      <c r="FO5" s="71">
        <v>0</v>
      </c>
      <c r="FP5" s="71">
        <v>0</v>
      </c>
      <c r="FQ5" s="71">
        <v>0</v>
      </c>
      <c r="FR5" s="71">
        <v>0</v>
      </c>
      <c r="FS5" s="71">
        <v>0</v>
      </c>
      <c r="FT5" s="71">
        <v>0</v>
      </c>
      <c r="FU5" s="71">
        <v>0</v>
      </c>
      <c r="FV5" s="71">
        <v>0</v>
      </c>
      <c r="FW5" s="71">
        <v>0</v>
      </c>
      <c r="FX5" s="71">
        <v>0</v>
      </c>
      <c r="FY5" s="71">
        <v>0</v>
      </c>
      <c r="FZ5" s="71">
        <v>0</v>
      </c>
      <c r="GA5" s="71">
        <v>0</v>
      </c>
      <c r="GB5" s="71">
        <v>0</v>
      </c>
      <c r="GC5" s="71">
        <v>0</v>
      </c>
      <c r="GD5" s="71">
        <v>0</v>
      </c>
      <c r="GE5" s="71">
        <v>0</v>
      </c>
      <c r="GF5" s="71">
        <v>0</v>
      </c>
      <c r="GG5" s="71">
        <v>0</v>
      </c>
      <c r="GH5" s="71">
        <v>0</v>
      </c>
      <c r="GI5" s="71">
        <v>0</v>
      </c>
      <c r="GJ5" s="71">
        <v>0</v>
      </c>
      <c r="GK5" s="71">
        <v>0</v>
      </c>
      <c r="GL5" s="71">
        <v>0</v>
      </c>
      <c r="GM5" s="71">
        <v>0</v>
      </c>
      <c r="GN5" s="71">
        <v>0</v>
      </c>
      <c r="GO5" s="71">
        <v>0</v>
      </c>
      <c r="GP5" s="71">
        <v>0</v>
      </c>
      <c r="GQ5" s="71">
        <v>0</v>
      </c>
      <c r="GR5" s="71">
        <v>0</v>
      </c>
      <c r="GS5" s="71">
        <v>0</v>
      </c>
      <c r="GT5" s="71">
        <v>0</v>
      </c>
      <c r="GU5" s="71">
        <v>0</v>
      </c>
      <c r="GV5" s="71">
        <v>0</v>
      </c>
      <c r="GW5" s="71">
        <v>0</v>
      </c>
      <c r="GX5" s="71">
        <v>0</v>
      </c>
      <c r="GY5" s="71">
        <v>0</v>
      </c>
      <c r="GZ5" s="71">
        <v>0</v>
      </c>
      <c r="HA5" s="71">
        <v>0</v>
      </c>
      <c r="HB5" s="71">
        <v>0</v>
      </c>
      <c r="HC5" s="71">
        <v>0</v>
      </c>
      <c r="HD5" s="71">
        <v>0</v>
      </c>
      <c r="HE5" s="71">
        <v>0</v>
      </c>
      <c r="HF5" s="71">
        <v>0</v>
      </c>
      <c r="HG5" s="71">
        <v>0</v>
      </c>
      <c r="HH5" s="71">
        <v>0</v>
      </c>
      <c r="HI5" s="71">
        <v>0</v>
      </c>
      <c r="HJ5" s="71">
        <v>0</v>
      </c>
      <c r="HK5" s="71">
        <v>0</v>
      </c>
      <c r="HL5" s="71">
        <v>0</v>
      </c>
      <c r="HM5" s="71">
        <v>0</v>
      </c>
      <c r="HN5" s="71">
        <v>0</v>
      </c>
      <c r="HO5" s="71">
        <v>0</v>
      </c>
      <c r="HP5" s="71">
        <v>0</v>
      </c>
      <c r="HQ5" s="71">
        <v>0</v>
      </c>
      <c r="HR5" s="71">
        <v>0</v>
      </c>
      <c r="HS5" s="71">
        <v>0</v>
      </c>
      <c r="HT5" s="71">
        <v>0</v>
      </c>
      <c r="HU5" s="71">
        <v>0</v>
      </c>
      <c r="HV5" s="71">
        <v>0</v>
      </c>
      <c r="HW5" s="71">
        <v>0</v>
      </c>
      <c r="HX5" s="71">
        <v>0</v>
      </c>
      <c r="HY5" s="71">
        <v>0</v>
      </c>
      <c r="HZ5" s="71">
        <v>0</v>
      </c>
      <c r="IA5" s="71">
        <v>0</v>
      </c>
      <c r="IB5" s="71">
        <v>0</v>
      </c>
      <c r="IC5" s="71">
        <v>0</v>
      </c>
      <c r="ID5" s="71">
        <v>0</v>
      </c>
      <c r="IE5" s="71">
        <v>0</v>
      </c>
      <c r="IF5" s="71">
        <v>0</v>
      </c>
      <c r="IG5" s="71">
        <v>0</v>
      </c>
      <c r="IH5" s="71">
        <v>0</v>
      </c>
      <c r="II5" s="71">
        <v>0</v>
      </c>
      <c r="IJ5" s="71">
        <v>0</v>
      </c>
      <c r="IK5" s="71">
        <v>0</v>
      </c>
      <c r="IL5" s="71">
        <v>0</v>
      </c>
      <c r="IM5" s="71">
        <v>0</v>
      </c>
      <c r="IN5" s="71">
        <v>0</v>
      </c>
      <c r="IO5" s="71">
        <v>0</v>
      </c>
      <c r="IP5" s="71">
        <v>0</v>
      </c>
      <c r="IQ5" s="71">
        <v>0</v>
      </c>
      <c r="IR5" s="71">
        <v>0</v>
      </c>
      <c r="IS5" s="71">
        <v>0</v>
      </c>
      <c r="IT5" s="71">
        <v>0</v>
      </c>
      <c r="IU5" s="71">
        <v>0</v>
      </c>
      <c r="IV5" s="71">
        <v>0</v>
      </c>
      <c r="IW5" s="71">
        <v>0</v>
      </c>
      <c r="IX5" s="71">
        <v>0</v>
      </c>
      <c r="IY5" s="71">
        <v>0</v>
      </c>
      <c r="IZ5" s="71">
        <v>0</v>
      </c>
      <c r="JA5" s="71">
        <v>0</v>
      </c>
      <c r="JB5" s="71">
        <v>0</v>
      </c>
      <c r="JC5" s="71">
        <v>0</v>
      </c>
      <c r="JD5" s="71">
        <v>0</v>
      </c>
      <c r="JE5" s="71">
        <v>0</v>
      </c>
      <c r="JF5" s="71">
        <v>0</v>
      </c>
      <c r="JG5" s="71">
        <v>0</v>
      </c>
      <c r="JH5" s="71">
        <v>0</v>
      </c>
      <c r="JI5" s="71">
        <v>0</v>
      </c>
      <c r="JJ5" s="71">
        <v>0</v>
      </c>
      <c r="JK5" s="71">
        <v>0</v>
      </c>
      <c r="JL5" s="71">
        <v>0</v>
      </c>
      <c r="JM5" s="71">
        <v>0</v>
      </c>
      <c r="JN5" s="71">
        <v>0</v>
      </c>
      <c r="JO5" s="71">
        <v>0</v>
      </c>
      <c r="JP5" s="71">
        <v>0</v>
      </c>
      <c r="JQ5" s="71">
        <v>0</v>
      </c>
      <c r="JR5" s="71">
        <v>0</v>
      </c>
      <c r="JS5" s="71">
        <v>0</v>
      </c>
      <c r="JT5" s="71">
        <v>0</v>
      </c>
      <c r="JU5" s="71">
        <v>0</v>
      </c>
      <c r="JV5" s="71">
        <v>0</v>
      </c>
      <c r="JW5" s="71">
        <v>0</v>
      </c>
      <c r="JX5" s="71">
        <v>0</v>
      </c>
      <c r="JY5" s="71">
        <v>0</v>
      </c>
      <c r="JZ5" s="71">
        <v>0</v>
      </c>
      <c r="KA5" s="71">
        <v>0</v>
      </c>
      <c r="KB5" s="71">
        <v>0</v>
      </c>
      <c r="KC5" s="71">
        <v>0</v>
      </c>
      <c r="KD5" s="71">
        <v>0</v>
      </c>
      <c r="KE5" s="71">
        <v>0</v>
      </c>
      <c r="KF5" s="71">
        <v>0</v>
      </c>
      <c r="KG5" s="71">
        <v>0</v>
      </c>
      <c r="KH5" s="71">
        <v>0</v>
      </c>
    </row>
    <row r="6" spans="1:294">
      <c r="A6" s="82" t="s">
        <v>73</v>
      </c>
      <c r="B6" s="82" t="s">
        <v>0</v>
      </c>
      <c r="C6" s="82" t="s">
        <v>9</v>
      </c>
      <c r="D6" s="75">
        <v>100</v>
      </c>
      <c r="E6" s="76">
        <v>108</v>
      </c>
      <c r="F6" s="72">
        <v>0</v>
      </c>
      <c r="G6" s="71">
        <v>0</v>
      </c>
      <c r="H6" s="71">
        <v>0</v>
      </c>
      <c r="I6" s="71">
        <v>0</v>
      </c>
      <c r="J6" s="71">
        <v>0</v>
      </c>
      <c r="K6" s="71">
        <v>0</v>
      </c>
      <c r="L6" s="71">
        <v>0</v>
      </c>
      <c r="M6" s="71">
        <v>0</v>
      </c>
      <c r="N6" s="71">
        <v>0</v>
      </c>
      <c r="O6" s="71">
        <v>0</v>
      </c>
      <c r="P6" s="71">
        <v>0</v>
      </c>
      <c r="Q6" s="71">
        <v>0</v>
      </c>
      <c r="R6" s="71">
        <v>0</v>
      </c>
      <c r="S6" s="71">
        <v>0</v>
      </c>
      <c r="T6" s="71">
        <v>0</v>
      </c>
      <c r="U6" s="71">
        <v>0</v>
      </c>
      <c r="V6" s="71">
        <v>0</v>
      </c>
      <c r="W6" s="71">
        <v>0</v>
      </c>
      <c r="X6" s="71">
        <v>0</v>
      </c>
      <c r="Y6" s="71">
        <v>0</v>
      </c>
      <c r="Z6" s="71">
        <v>0</v>
      </c>
      <c r="AA6" s="71">
        <v>0</v>
      </c>
      <c r="AB6" s="71">
        <v>0</v>
      </c>
      <c r="AC6" s="71">
        <v>0</v>
      </c>
      <c r="AD6" s="71">
        <v>0</v>
      </c>
      <c r="AE6" s="71">
        <v>0</v>
      </c>
      <c r="AF6" s="71">
        <v>0</v>
      </c>
      <c r="AG6" s="71">
        <v>4560.3716636286099</v>
      </c>
      <c r="AH6" s="71">
        <v>0</v>
      </c>
      <c r="AI6" s="71">
        <v>0</v>
      </c>
      <c r="AJ6" s="71">
        <v>0</v>
      </c>
      <c r="AK6" s="71">
        <v>0</v>
      </c>
      <c r="AL6" s="71">
        <v>2602.7859006683002</v>
      </c>
      <c r="AM6" s="71">
        <v>0</v>
      </c>
      <c r="AN6" s="71">
        <v>0</v>
      </c>
      <c r="AO6" s="71">
        <v>5438.4999972776204</v>
      </c>
      <c r="AP6" s="71">
        <v>0</v>
      </c>
      <c r="AQ6" s="71">
        <v>0</v>
      </c>
      <c r="AR6" s="71">
        <v>0</v>
      </c>
      <c r="AS6" s="71">
        <v>0</v>
      </c>
      <c r="AT6" s="71">
        <v>0</v>
      </c>
      <c r="AU6" s="71">
        <v>0</v>
      </c>
      <c r="AV6" s="71">
        <v>3047</v>
      </c>
      <c r="AW6" s="71">
        <v>320</v>
      </c>
      <c r="AX6" s="71">
        <v>320</v>
      </c>
      <c r="AY6" s="71">
        <v>0</v>
      </c>
      <c r="AZ6" s="71">
        <v>0</v>
      </c>
      <c r="BA6" s="71">
        <v>0</v>
      </c>
      <c r="BB6" s="71">
        <v>0</v>
      </c>
      <c r="BC6" s="71">
        <v>0</v>
      </c>
      <c r="BD6" s="71">
        <v>0</v>
      </c>
      <c r="BE6" s="71">
        <v>0</v>
      </c>
      <c r="BF6" s="71">
        <v>0</v>
      </c>
      <c r="BG6" s="71">
        <v>0</v>
      </c>
      <c r="BH6" s="71">
        <v>0</v>
      </c>
      <c r="BI6" s="71">
        <v>0</v>
      </c>
      <c r="BJ6" s="71">
        <v>0</v>
      </c>
      <c r="BK6" s="71">
        <v>0</v>
      </c>
      <c r="BL6" s="71">
        <v>0</v>
      </c>
      <c r="BM6" s="71">
        <v>0</v>
      </c>
      <c r="BN6" s="211">
        <v>3965.8986525956998</v>
      </c>
      <c r="BO6" s="71">
        <v>0</v>
      </c>
      <c r="BP6" s="71">
        <v>0</v>
      </c>
      <c r="BQ6" s="71">
        <v>0</v>
      </c>
      <c r="BR6" s="71">
        <v>0</v>
      </c>
      <c r="BS6" s="71">
        <v>0</v>
      </c>
      <c r="BT6" s="71">
        <v>0</v>
      </c>
      <c r="BU6" s="71">
        <v>0</v>
      </c>
      <c r="BV6" s="71">
        <v>0</v>
      </c>
      <c r="BW6" s="71">
        <v>0</v>
      </c>
      <c r="BX6" s="71">
        <v>0</v>
      </c>
      <c r="BY6" s="71">
        <v>0</v>
      </c>
      <c r="BZ6" s="71">
        <v>0</v>
      </c>
      <c r="CA6" s="71">
        <v>0</v>
      </c>
      <c r="CB6" s="71">
        <v>0</v>
      </c>
      <c r="CC6" s="71">
        <v>0</v>
      </c>
      <c r="CD6" s="71">
        <v>0</v>
      </c>
      <c r="CE6" s="71">
        <v>0</v>
      </c>
      <c r="CF6" s="71">
        <v>0</v>
      </c>
      <c r="CG6" s="71">
        <v>0</v>
      </c>
      <c r="CH6" s="71">
        <v>0</v>
      </c>
      <c r="CI6" s="71">
        <v>0</v>
      </c>
      <c r="CJ6" s="71">
        <v>0</v>
      </c>
      <c r="CK6" s="71">
        <v>0</v>
      </c>
      <c r="CL6" s="71">
        <v>0</v>
      </c>
      <c r="CM6" s="71">
        <v>0</v>
      </c>
      <c r="CN6" s="71">
        <v>0</v>
      </c>
      <c r="CO6" s="71">
        <v>0</v>
      </c>
      <c r="CP6" s="71">
        <v>0</v>
      </c>
      <c r="CQ6" s="71">
        <v>0</v>
      </c>
      <c r="CR6" s="71">
        <v>0</v>
      </c>
      <c r="CS6" s="71">
        <v>0</v>
      </c>
      <c r="CT6" s="71">
        <v>0</v>
      </c>
      <c r="CU6" s="71">
        <v>0</v>
      </c>
      <c r="CV6" s="71">
        <v>0</v>
      </c>
      <c r="CW6" s="71">
        <v>0</v>
      </c>
      <c r="CX6" s="71">
        <v>0</v>
      </c>
      <c r="CY6" s="71">
        <v>0</v>
      </c>
      <c r="CZ6" s="71">
        <v>0</v>
      </c>
      <c r="DA6" s="71">
        <v>0</v>
      </c>
      <c r="DB6" s="71">
        <v>0</v>
      </c>
      <c r="DC6" s="71">
        <v>0</v>
      </c>
      <c r="DD6" s="71">
        <v>0</v>
      </c>
      <c r="DE6" s="71">
        <v>0</v>
      </c>
      <c r="DF6" s="71">
        <v>0</v>
      </c>
      <c r="DG6" s="71">
        <v>0</v>
      </c>
      <c r="DH6" s="71">
        <v>0</v>
      </c>
      <c r="DI6" s="71">
        <v>0</v>
      </c>
      <c r="DJ6" s="71">
        <v>0</v>
      </c>
      <c r="DK6" s="71">
        <v>0</v>
      </c>
      <c r="DL6" s="71">
        <v>0</v>
      </c>
      <c r="DM6" s="71">
        <v>0</v>
      </c>
      <c r="DN6" s="71">
        <v>0</v>
      </c>
      <c r="DO6" s="71">
        <v>0</v>
      </c>
      <c r="DP6" s="71">
        <v>0</v>
      </c>
      <c r="DQ6" s="71">
        <v>0</v>
      </c>
      <c r="DR6" s="71">
        <v>0</v>
      </c>
      <c r="DS6" s="71">
        <v>0</v>
      </c>
      <c r="DT6" s="71">
        <v>0</v>
      </c>
      <c r="DU6" s="71">
        <v>0</v>
      </c>
      <c r="DV6" s="71">
        <v>0</v>
      </c>
      <c r="DW6" s="71">
        <v>0</v>
      </c>
      <c r="DX6" s="71">
        <v>0</v>
      </c>
      <c r="DY6" s="71">
        <v>0</v>
      </c>
      <c r="DZ6" s="71">
        <v>0</v>
      </c>
      <c r="EA6" s="71">
        <v>0</v>
      </c>
      <c r="EB6" s="71">
        <v>0</v>
      </c>
      <c r="EC6" s="71">
        <v>0</v>
      </c>
      <c r="ED6" s="71">
        <v>0</v>
      </c>
      <c r="EE6" s="71">
        <v>0</v>
      </c>
      <c r="EF6" s="71">
        <v>0</v>
      </c>
      <c r="EG6" s="71">
        <v>0</v>
      </c>
      <c r="EH6" s="71">
        <v>0</v>
      </c>
      <c r="EI6" s="71">
        <v>0</v>
      </c>
      <c r="EJ6" s="71">
        <v>0</v>
      </c>
      <c r="EK6" s="71">
        <v>0</v>
      </c>
      <c r="EL6" s="71">
        <v>0</v>
      </c>
      <c r="EM6" s="71">
        <v>0</v>
      </c>
      <c r="EN6" s="71">
        <v>0</v>
      </c>
      <c r="EO6" s="71">
        <v>0</v>
      </c>
      <c r="EP6" s="71">
        <v>0</v>
      </c>
      <c r="EQ6" s="71">
        <v>0</v>
      </c>
      <c r="ER6" s="71">
        <v>0</v>
      </c>
      <c r="ES6" s="71">
        <v>0</v>
      </c>
      <c r="ET6" s="71">
        <v>0</v>
      </c>
      <c r="EU6" s="71">
        <v>0</v>
      </c>
      <c r="EV6" s="71">
        <v>0</v>
      </c>
      <c r="EW6" s="71">
        <v>0</v>
      </c>
      <c r="EX6" s="71">
        <v>0</v>
      </c>
      <c r="EY6" s="71">
        <v>0</v>
      </c>
      <c r="EZ6" s="71">
        <v>0</v>
      </c>
      <c r="FA6" s="71">
        <v>0</v>
      </c>
      <c r="FB6" s="71">
        <v>0</v>
      </c>
      <c r="FC6" s="71">
        <v>0</v>
      </c>
      <c r="FD6" s="71">
        <v>0</v>
      </c>
      <c r="FE6" s="71">
        <v>0</v>
      </c>
      <c r="FF6" s="71">
        <v>0</v>
      </c>
      <c r="FG6" s="71">
        <v>0</v>
      </c>
      <c r="FH6" s="71">
        <v>0</v>
      </c>
      <c r="FI6" s="71">
        <v>0</v>
      </c>
      <c r="FJ6" s="71">
        <v>0</v>
      </c>
      <c r="FK6" s="71">
        <v>0</v>
      </c>
      <c r="FL6" s="71">
        <v>0</v>
      </c>
      <c r="FM6" s="71">
        <v>0</v>
      </c>
      <c r="FN6" s="71">
        <v>0</v>
      </c>
      <c r="FO6" s="71">
        <v>0</v>
      </c>
      <c r="FP6" s="71">
        <v>0</v>
      </c>
      <c r="FQ6" s="71">
        <v>0</v>
      </c>
      <c r="FR6" s="71">
        <v>0</v>
      </c>
      <c r="FS6" s="71">
        <v>0</v>
      </c>
      <c r="FT6" s="71">
        <v>0</v>
      </c>
      <c r="FU6" s="71">
        <v>0</v>
      </c>
      <c r="FV6" s="71">
        <v>0</v>
      </c>
      <c r="FW6" s="71">
        <v>0</v>
      </c>
      <c r="FX6" s="71">
        <v>0</v>
      </c>
      <c r="FY6" s="71">
        <v>0</v>
      </c>
      <c r="FZ6" s="71">
        <v>0</v>
      </c>
      <c r="GA6" s="71">
        <v>0</v>
      </c>
      <c r="GB6" s="71">
        <v>0</v>
      </c>
      <c r="GC6" s="71">
        <v>0</v>
      </c>
      <c r="GD6" s="71">
        <v>0</v>
      </c>
      <c r="GE6" s="71">
        <v>0</v>
      </c>
      <c r="GF6" s="71">
        <v>0</v>
      </c>
      <c r="GG6" s="71">
        <v>0</v>
      </c>
      <c r="GH6" s="71">
        <v>0</v>
      </c>
      <c r="GI6" s="71">
        <v>0</v>
      </c>
      <c r="GJ6" s="71">
        <v>0</v>
      </c>
      <c r="GK6" s="71">
        <v>0</v>
      </c>
      <c r="GL6" s="71">
        <v>0</v>
      </c>
      <c r="GM6" s="71">
        <v>0</v>
      </c>
      <c r="GN6" s="71">
        <v>0</v>
      </c>
      <c r="GO6" s="71">
        <v>0</v>
      </c>
      <c r="GP6" s="71">
        <v>0</v>
      </c>
      <c r="GQ6" s="71">
        <v>0</v>
      </c>
      <c r="GR6" s="71">
        <v>0</v>
      </c>
      <c r="GS6" s="71">
        <v>0</v>
      </c>
      <c r="GT6" s="71">
        <v>0</v>
      </c>
      <c r="GU6" s="71">
        <v>0</v>
      </c>
      <c r="GV6" s="71">
        <v>0</v>
      </c>
      <c r="GW6" s="71">
        <v>0</v>
      </c>
      <c r="GX6" s="71">
        <v>0</v>
      </c>
      <c r="GY6" s="71">
        <v>0</v>
      </c>
      <c r="GZ6" s="71">
        <v>0</v>
      </c>
      <c r="HA6" s="71">
        <v>0</v>
      </c>
      <c r="HB6" s="71">
        <v>0</v>
      </c>
      <c r="HC6" s="71">
        <v>0</v>
      </c>
      <c r="HD6" s="71">
        <v>0</v>
      </c>
      <c r="HE6" s="71">
        <v>0</v>
      </c>
      <c r="HF6" s="71">
        <v>0</v>
      </c>
      <c r="HG6" s="71">
        <v>0</v>
      </c>
      <c r="HH6" s="71">
        <v>0</v>
      </c>
      <c r="HI6" s="71">
        <v>0</v>
      </c>
      <c r="HJ6" s="71">
        <v>0</v>
      </c>
      <c r="HK6" s="71">
        <v>0</v>
      </c>
      <c r="HL6" s="71">
        <v>0</v>
      </c>
      <c r="HM6" s="71">
        <v>0</v>
      </c>
      <c r="HN6" s="71">
        <v>0</v>
      </c>
      <c r="HO6" s="71">
        <v>0</v>
      </c>
      <c r="HP6" s="71">
        <v>0</v>
      </c>
      <c r="HQ6" s="71">
        <v>0</v>
      </c>
      <c r="HR6" s="71">
        <v>0</v>
      </c>
      <c r="HS6" s="71">
        <v>0</v>
      </c>
      <c r="HT6" s="71">
        <v>0</v>
      </c>
      <c r="HU6" s="71">
        <v>0</v>
      </c>
      <c r="HV6" s="71">
        <v>0</v>
      </c>
      <c r="HW6" s="71">
        <v>0</v>
      </c>
      <c r="HX6" s="71">
        <v>0</v>
      </c>
      <c r="HY6" s="71">
        <v>0</v>
      </c>
      <c r="HZ6" s="71">
        <v>0</v>
      </c>
      <c r="IA6" s="71">
        <v>0</v>
      </c>
      <c r="IB6" s="71">
        <v>0</v>
      </c>
      <c r="IC6" s="71">
        <v>0</v>
      </c>
      <c r="ID6" s="71">
        <v>0</v>
      </c>
      <c r="IE6" s="71">
        <v>0</v>
      </c>
      <c r="IF6" s="71">
        <v>0</v>
      </c>
      <c r="IG6" s="71">
        <v>0</v>
      </c>
      <c r="IH6" s="71">
        <v>0</v>
      </c>
      <c r="II6" s="71">
        <v>0</v>
      </c>
      <c r="IJ6" s="71">
        <v>0</v>
      </c>
      <c r="IK6" s="71">
        <v>0</v>
      </c>
      <c r="IL6" s="71">
        <v>0</v>
      </c>
      <c r="IM6" s="71">
        <v>0</v>
      </c>
      <c r="IN6" s="71">
        <v>0</v>
      </c>
      <c r="IO6" s="71">
        <v>0</v>
      </c>
      <c r="IP6" s="71">
        <v>0</v>
      </c>
      <c r="IQ6" s="71">
        <v>0</v>
      </c>
      <c r="IR6" s="71">
        <v>0</v>
      </c>
      <c r="IS6" s="71">
        <v>0</v>
      </c>
      <c r="IT6" s="71">
        <v>0</v>
      </c>
      <c r="IU6" s="71">
        <v>0</v>
      </c>
      <c r="IV6" s="71">
        <v>0</v>
      </c>
      <c r="IW6" s="71">
        <v>0</v>
      </c>
      <c r="IX6" s="71">
        <v>0</v>
      </c>
      <c r="IY6" s="71">
        <v>0</v>
      </c>
      <c r="IZ6" s="71">
        <v>0</v>
      </c>
      <c r="JA6" s="71">
        <v>0</v>
      </c>
      <c r="JB6" s="71">
        <v>0</v>
      </c>
      <c r="JC6" s="71">
        <v>0</v>
      </c>
      <c r="JD6" s="71">
        <v>0</v>
      </c>
      <c r="JE6" s="71">
        <v>0</v>
      </c>
      <c r="JF6" s="71">
        <v>0</v>
      </c>
      <c r="JG6" s="71">
        <v>0</v>
      </c>
      <c r="JH6" s="71">
        <v>0</v>
      </c>
      <c r="JI6" s="71">
        <v>0</v>
      </c>
      <c r="JJ6" s="71">
        <v>0</v>
      </c>
      <c r="JK6" s="71">
        <v>0</v>
      </c>
      <c r="JL6" s="71">
        <v>0</v>
      </c>
      <c r="JM6" s="71">
        <v>0</v>
      </c>
      <c r="JN6" s="71">
        <v>0</v>
      </c>
      <c r="JO6" s="71">
        <v>0</v>
      </c>
      <c r="JP6" s="71">
        <v>0</v>
      </c>
      <c r="JQ6" s="71">
        <v>0</v>
      </c>
      <c r="JR6" s="71">
        <v>0</v>
      </c>
      <c r="JS6" s="71">
        <v>0</v>
      </c>
      <c r="JT6" s="71">
        <v>0</v>
      </c>
      <c r="JU6" s="71">
        <v>0</v>
      </c>
      <c r="JV6" s="71">
        <v>0</v>
      </c>
      <c r="JW6" s="71">
        <v>0</v>
      </c>
      <c r="JX6" s="71">
        <v>0</v>
      </c>
      <c r="JY6" s="71">
        <v>0</v>
      </c>
      <c r="JZ6" s="71">
        <v>0</v>
      </c>
      <c r="KA6" s="71">
        <v>0</v>
      </c>
      <c r="KB6" s="71">
        <v>0</v>
      </c>
      <c r="KC6" s="71">
        <v>0</v>
      </c>
      <c r="KD6" s="71">
        <v>0</v>
      </c>
      <c r="KE6" s="71">
        <v>0</v>
      </c>
      <c r="KF6" s="71">
        <v>0</v>
      </c>
      <c r="KG6" s="71">
        <v>0</v>
      </c>
      <c r="KH6" s="71">
        <v>0</v>
      </c>
    </row>
    <row r="7" spans="1:294">
      <c r="A7" s="82" t="s">
        <v>74</v>
      </c>
      <c r="B7" s="82" t="s">
        <v>0</v>
      </c>
      <c r="C7" s="82" t="s">
        <v>10</v>
      </c>
      <c r="D7" s="75">
        <v>100</v>
      </c>
      <c r="E7" s="76">
        <v>108</v>
      </c>
      <c r="F7" s="72">
        <v>0</v>
      </c>
      <c r="G7" s="71">
        <v>0</v>
      </c>
      <c r="H7" s="71">
        <v>0</v>
      </c>
      <c r="I7" s="71">
        <v>0</v>
      </c>
      <c r="J7" s="71">
        <v>0</v>
      </c>
      <c r="K7" s="71">
        <v>0</v>
      </c>
      <c r="L7" s="71">
        <v>0</v>
      </c>
      <c r="M7" s="71">
        <v>0</v>
      </c>
      <c r="N7" s="71">
        <v>0</v>
      </c>
      <c r="O7" s="71">
        <v>0</v>
      </c>
      <c r="P7" s="71">
        <v>0</v>
      </c>
      <c r="Q7" s="71">
        <v>0</v>
      </c>
      <c r="R7" s="71">
        <v>0</v>
      </c>
      <c r="S7" s="71">
        <v>0</v>
      </c>
      <c r="T7" s="71">
        <v>0</v>
      </c>
      <c r="U7" s="71">
        <v>0</v>
      </c>
      <c r="V7" s="71">
        <v>0</v>
      </c>
      <c r="W7" s="71">
        <v>0</v>
      </c>
      <c r="X7" s="71">
        <v>0</v>
      </c>
      <c r="Y7" s="71">
        <v>180.5</v>
      </c>
      <c r="Z7" s="71">
        <v>180.5</v>
      </c>
      <c r="AA7" s="71">
        <v>180.5</v>
      </c>
      <c r="AB7" s="71">
        <v>180.5</v>
      </c>
      <c r="AC7" s="71">
        <v>180.5</v>
      </c>
      <c r="AD7" s="71">
        <v>180.5</v>
      </c>
      <c r="AE7" s="71">
        <v>180.5</v>
      </c>
      <c r="AF7" s="71">
        <v>0</v>
      </c>
      <c r="AG7" s="71">
        <v>0</v>
      </c>
      <c r="AH7" s="71">
        <v>0</v>
      </c>
      <c r="AI7" s="71">
        <v>0</v>
      </c>
      <c r="AJ7" s="71">
        <v>0</v>
      </c>
      <c r="AK7" s="71">
        <v>0</v>
      </c>
      <c r="AL7" s="71">
        <v>0</v>
      </c>
      <c r="AM7" s="71">
        <v>0</v>
      </c>
      <c r="AN7" s="71">
        <v>0</v>
      </c>
      <c r="AO7" s="71">
        <v>0</v>
      </c>
      <c r="AP7" s="71">
        <v>117</v>
      </c>
      <c r="AQ7" s="71">
        <v>117</v>
      </c>
      <c r="AR7" s="71">
        <v>117</v>
      </c>
      <c r="AS7" s="71">
        <v>117</v>
      </c>
      <c r="AT7" s="71">
        <v>117</v>
      </c>
      <c r="AU7" s="71">
        <v>0</v>
      </c>
      <c r="AV7" s="71">
        <v>0</v>
      </c>
      <c r="AW7" s="71">
        <v>0</v>
      </c>
      <c r="AX7" s="71">
        <v>0</v>
      </c>
      <c r="AY7" s="71">
        <v>0</v>
      </c>
      <c r="AZ7" s="71">
        <v>0</v>
      </c>
      <c r="BA7" s="71">
        <v>0</v>
      </c>
      <c r="BB7" s="71">
        <v>0</v>
      </c>
      <c r="BC7" s="71">
        <v>0</v>
      </c>
      <c r="BD7" s="71">
        <v>0</v>
      </c>
      <c r="BE7" s="71">
        <v>0</v>
      </c>
      <c r="BF7" s="71">
        <v>0</v>
      </c>
      <c r="BG7" s="71">
        <v>0</v>
      </c>
      <c r="BH7" s="71">
        <v>0</v>
      </c>
      <c r="BI7" s="71">
        <v>0</v>
      </c>
      <c r="BJ7" s="71">
        <v>0</v>
      </c>
      <c r="BK7" s="71">
        <v>0</v>
      </c>
      <c r="BL7" s="71">
        <v>0</v>
      </c>
      <c r="BM7" s="71">
        <v>0</v>
      </c>
      <c r="BN7" s="211">
        <v>0</v>
      </c>
      <c r="BO7" s="71">
        <v>0</v>
      </c>
      <c r="BP7" s="71">
        <v>0</v>
      </c>
      <c r="BQ7" s="71">
        <v>0</v>
      </c>
      <c r="BR7" s="71">
        <v>0</v>
      </c>
      <c r="BS7" s="71">
        <v>0</v>
      </c>
      <c r="BT7" s="71">
        <v>0</v>
      </c>
      <c r="BU7" s="71">
        <v>0</v>
      </c>
      <c r="BV7" s="71">
        <v>0</v>
      </c>
      <c r="BW7" s="71">
        <v>0</v>
      </c>
      <c r="BX7" s="71">
        <v>0</v>
      </c>
      <c r="BY7" s="71">
        <v>0</v>
      </c>
      <c r="BZ7" s="71">
        <v>0</v>
      </c>
      <c r="CA7" s="71">
        <v>0</v>
      </c>
      <c r="CB7" s="71">
        <v>0</v>
      </c>
      <c r="CC7" s="71">
        <v>0</v>
      </c>
      <c r="CD7" s="71">
        <v>0</v>
      </c>
      <c r="CE7" s="71">
        <v>0</v>
      </c>
      <c r="CF7" s="71">
        <v>0</v>
      </c>
      <c r="CG7" s="71">
        <v>0</v>
      </c>
      <c r="CH7" s="71">
        <v>0</v>
      </c>
      <c r="CI7" s="71">
        <v>0</v>
      </c>
      <c r="CJ7" s="71">
        <v>0</v>
      </c>
      <c r="CK7" s="71">
        <v>0</v>
      </c>
      <c r="CL7" s="71">
        <v>0</v>
      </c>
      <c r="CM7" s="71">
        <v>0</v>
      </c>
      <c r="CN7" s="71">
        <v>0</v>
      </c>
      <c r="CO7" s="71">
        <v>0</v>
      </c>
      <c r="CP7" s="71">
        <v>0</v>
      </c>
      <c r="CQ7" s="71">
        <v>0</v>
      </c>
      <c r="CR7" s="71">
        <v>0</v>
      </c>
      <c r="CS7" s="71">
        <v>0</v>
      </c>
      <c r="CT7" s="71">
        <v>0</v>
      </c>
      <c r="CU7" s="71">
        <v>0</v>
      </c>
      <c r="CV7" s="71">
        <v>0</v>
      </c>
      <c r="CW7" s="71">
        <v>0</v>
      </c>
      <c r="CX7" s="71">
        <v>0</v>
      </c>
      <c r="CY7" s="71">
        <v>0</v>
      </c>
      <c r="CZ7" s="71">
        <v>0</v>
      </c>
      <c r="DA7" s="71">
        <v>0</v>
      </c>
      <c r="DB7" s="71">
        <v>0</v>
      </c>
      <c r="DC7" s="71">
        <v>0</v>
      </c>
      <c r="DD7" s="71">
        <v>0</v>
      </c>
      <c r="DE7" s="71">
        <v>0</v>
      </c>
      <c r="DF7" s="71">
        <v>0</v>
      </c>
      <c r="DG7" s="71">
        <v>0</v>
      </c>
      <c r="DH7" s="71">
        <v>0</v>
      </c>
      <c r="DI7" s="71">
        <v>0</v>
      </c>
      <c r="DJ7" s="71">
        <v>0</v>
      </c>
      <c r="DK7" s="71">
        <v>0</v>
      </c>
      <c r="DL7" s="71">
        <v>0</v>
      </c>
      <c r="DM7" s="71">
        <v>0</v>
      </c>
      <c r="DN7" s="71">
        <v>0</v>
      </c>
      <c r="DO7" s="71">
        <v>0</v>
      </c>
      <c r="DP7" s="71">
        <v>0</v>
      </c>
      <c r="DQ7" s="71">
        <v>0</v>
      </c>
      <c r="DR7" s="71">
        <v>0</v>
      </c>
      <c r="DS7" s="71">
        <v>0</v>
      </c>
      <c r="DT7" s="71">
        <v>0</v>
      </c>
      <c r="DU7" s="71">
        <v>0</v>
      </c>
      <c r="DV7" s="71">
        <v>0</v>
      </c>
      <c r="DW7" s="71">
        <v>0</v>
      </c>
      <c r="DX7" s="71">
        <v>0</v>
      </c>
      <c r="DY7" s="71">
        <v>0</v>
      </c>
      <c r="DZ7" s="71">
        <v>0</v>
      </c>
      <c r="EA7" s="71">
        <v>0</v>
      </c>
      <c r="EB7" s="71">
        <v>0</v>
      </c>
      <c r="EC7" s="71">
        <v>0</v>
      </c>
      <c r="ED7" s="71">
        <v>0</v>
      </c>
      <c r="EE7" s="71">
        <v>0</v>
      </c>
      <c r="EF7" s="71">
        <v>0</v>
      </c>
      <c r="EG7" s="71">
        <v>0</v>
      </c>
      <c r="EH7" s="71">
        <v>0</v>
      </c>
      <c r="EI7" s="71">
        <v>0</v>
      </c>
      <c r="EJ7" s="71">
        <v>0</v>
      </c>
      <c r="EK7" s="71">
        <v>0</v>
      </c>
      <c r="EL7" s="71">
        <v>0</v>
      </c>
      <c r="EM7" s="71">
        <v>0</v>
      </c>
      <c r="EN7" s="71">
        <v>0</v>
      </c>
      <c r="EO7" s="71">
        <v>0</v>
      </c>
      <c r="EP7" s="71">
        <v>0</v>
      </c>
      <c r="EQ7" s="71">
        <v>0</v>
      </c>
      <c r="ER7" s="71">
        <v>0</v>
      </c>
      <c r="ES7" s="71">
        <v>0</v>
      </c>
      <c r="ET7" s="71">
        <v>0</v>
      </c>
      <c r="EU7" s="71">
        <v>0</v>
      </c>
      <c r="EV7" s="71">
        <v>0</v>
      </c>
      <c r="EW7" s="71">
        <v>0</v>
      </c>
      <c r="EX7" s="71">
        <v>0</v>
      </c>
      <c r="EY7" s="71">
        <v>0</v>
      </c>
      <c r="EZ7" s="71">
        <v>0</v>
      </c>
      <c r="FA7" s="71">
        <v>0</v>
      </c>
      <c r="FB7" s="71">
        <v>0</v>
      </c>
      <c r="FC7" s="71">
        <v>0</v>
      </c>
      <c r="FD7" s="71">
        <v>0</v>
      </c>
      <c r="FE7" s="71">
        <v>0</v>
      </c>
      <c r="FF7" s="71">
        <v>0</v>
      </c>
      <c r="FG7" s="71">
        <v>0</v>
      </c>
      <c r="FH7" s="71">
        <v>0</v>
      </c>
      <c r="FI7" s="71">
        <v>0</v>
      </c>
      <c r="FJ7" s="71">
        <v>0</v>
      </c>
      <c r="FK7" s="71">
        <v>0</v>
      </c>
      <c r="FL7" s="71">
        <v>0</v>
      </c>
      <c r="FM7" s="71">
        <v>0</v>
      </c>
      <c r="FN7" s="71">
        <v>0</v>
      </c>
      <c r="FO7" s="71">
        <v>0</v>
      </c>
      <c r="FP7" s="71">
        <v>0</v>
      </c>
      <c r="FQ7" s="71">
        <v>0</v>
      </c>
      <c r="FR7" s="71">
        <v>0</v>
      </c>
      <c r="FS7" s="71">
        <v>0</v>
      </c>
      <c r="FT7" s="71">
        <v>0</v>
      </c>
      <c r="FU7" s="71">
        <v>0</v>
      </c>
      <c r="FV7" s="71">
        <v>0</v>
      </c>
      <c r="FW7" s="71">
        <v>0</v>
      </c>
      <c r="FX7" s="71">
        <v>0</v>
      </c>
      <c r="FY7" s="71">
        <v>0</v>
      </c>
      <c r="FZ7" s="71">
        <v>0</v>
      </c>
      <c r="GA7" s="71">
        <v>0</v>
      </c>
      <c r="GB7" s="71">
        <v>0</v>
      </c>
      <c r="GC7" s="71">
        <v>0</v>
      </c>
      <c r="GD7" s="71">
        <v>0</v>
      </c>
      <c r="GE7" s="71">
        <v>0</v>
      </c>
      <c r="GF7" s="71">
        <v>0</v>
      </c>
      <c r="GG7" s="71">
        <v>0</v>
      </c>
      <c r="GH7" s="71">
        <v>0</v>
      </c>
      <c r="GI7" s="71">
        <v>0</v>
      </c>
      <c r="GJ7" s="71">
        <v>0</v>
      </c>
      <c r="GK7" s="71">
        <v>0</v>
      </c>
      <c r="GL7" s="71">
        <v>0</v>
      </c>
      <c r="GM7" s="71">
        <v>0</v>
      </c>
      <c r="GN7" s="71">
        <v>0</v>
      </c>
      <c r="GO7" s="71">
        <v>0</v>
      </c>
      <c r="GP7" s="71">
        <v>0</v>
      </c>
      <c r="GQ7" s="71">
        <v>0</v>
      </c>
      <c r="GR7" s="71">
        <v>0</v>
      </c>
      <c r="GS7" s="71">
        <v>0</v>
      </c>
      <c r="GT7" s="71">
        <v>0</v>
      </c>
      <c r="GU7" s="71">
        <v>0</v>
      </c>
      <c r="GV7" s="71">
        <v>0</v>
      </c>
      <c r="GW7" s="71">
        <v>0</v>
      </c>
      <c r="GX7" s="71">
        <v>0</v>
      </c>
      <c r="GY7" s="71">
        <v>0</v>
      </c>
      <c r="GZ7" s="71">
        <v>0</v>
      </c>
      <c r="HA7" s="71">
        <v>0</v>
      </c>
      <c r="HB7" s="71">
        <v>0</v>
      </c>
      <c r="HC7" s="71">
        <v>0</v>
      </c>
      <c r="HD7" s="71">
        <v>0</v>
      </c>
      <c r="HE7" s="71">
        <v>0</v>
      </c>
      <c r="HF7" s="71">
        <v>0</v>
      </c>
      <c r="HG7" s="71">
        <v>0</v>
      </c>
      <c r="HH7" s="71">
        <v>0</v>
      </c>
      <c r="HI7" s="71">
        <v>0</v>
      </c>
      <c r="HJ7" s="71">
        <v>0</v>
      </c>
      <c r="HK7" s="71">
        <v>0</v>
      </c>
      <c r="HL7" s="71">
        <v>0</v>
      </c>
      <c r="HM7" s="71">
        <v>0</v>
      </c>
      <c r="HN7" s="71">
        <v>0</v>
      </c>
      <c r="HO7" s="71">
        <v>0</v>
      </c>
      <c r="HP7" s="71">
        <v>0</v>
      </c>
      <c r="HQ7" s="71">
        <v>0</v>
      </c>
      <c r="HR7" s="71">
        <v>0</v>
      </c>
      <c r="HS7" s="71">
        <v>0</v>
      </c>
      <c r="HT7" s="71">
        <v>0</v>
      </c>
      <c r="HU7" s="71">
        <v>0</v>
      </c>
      <c r="HV7" s="71">
        <v>0</v>
      </c>
      <c r="HW7" s="71">
        <v>0</v>
      </c>
      <c r="HX7" s="71">
        <v>0</v>
      </c>
      <c r="HY7" s="71">
        <v>0</v>
      </c>
      <c r="HZ7" s="71">
        <v>0</v>
      </c>
      <c r="IA7" s="71">
        <v>0</v>
      </c>
      <c r="IB7" s="71">
        <v>0</v>
      </c>
      <c r="IC7" s="71">
        <v>0</v>
      </c>
      <c r="ID7" s="71">
        <v>0</v>
      </c>
      <c r="IE7" s="71">
        <v>0</v>
      </c>
      <c r="IF7" s="71">
        <v>0</v>
      </c>
      <c r="IG7" s="71">
        <v>0</v>
      </c>
      <c r="IH7" s="71">
        <v>0</v>
      </c>
      <c r="II7" s="71">
        <v>0</v>
      </c>
      <c r="IJ7" s="71">
        <v>0</v>
      </c>
      <c r="IK7" s="71">
        <v>0</v>
      </c>
      <c r="IL7" s="71">
        <v>0</v>
      </c>
      <c r="IM7" s="71">
        <v>0</v>
      </c>
      <c r="IN7" s="71">
        <v>0</v>
      </c>
      <c r="IO7" s="71">
        <v>0</v>
      </c>
      <c r="IP7" s="71">
        <v>0</v>
      </c>
      <c r="IQ7" s="71">
        <v>0</v>
      </c>
      <c r="IR7" s="71">
        <v>0</v>
      </c>
      <c r="IS7" s="71">
        <v>0</v>
      </c>
      <c r="IT7" s="71">
        <v>0</v>
      </c>
      <c r="IU7" s="71">
        <v>0</v>
      </c>
      <c r="IV7" s="71">
        <v>0</v>
      </c>
      <c r="IW7" s="71">
        <v>0</v>
      </c>
      <c r="IX7" s="71">
        <v>0</v>
      </c>
      <c r="IY7" s="71">
        <v>0</v>
      </c>
      <c r="IZ7" s="71">
        <v>0</v>
      </c>
      <c r="JA7" s="71">
        <v>0</v>
      </c>
      <c r="JB7" s="71">
        <v>0</v>
      </c>
      <c r="JC7" s="71">
        <v>0</v>
      </c>
      <c r="JD7" s="71">
        <v>0</v>
      </c>
      <c r="JE7" s="71">
        <v>0</v>
      </c>
      <c r="JF7" s="71">
        <v>0</v>
      </c>
      <c r="JG7" s="71">
        <v>0</v>
      </c>
      <c r="JH7" s="71">
        <v>0</v>
      </c>
      <c r="JI7" s="71">
        <v>0</v>
      </c>
      <c r="JJ7" s="71">
        <v>0</v>
      </c>
      <c r="JK7" s="71">
        <v>0</v>
      </c>
      <c r="JL7" s="71">
        <v>0</v>
      </c>
      <c r="JM7" s="71">
        <v>0</v>
      </c>
      <c r="JN7" s="71">
        <v>0</v>
      </c>
      <c r="JO7" s="71">
        <v>0</v>
      </c>
      <c r="JP7" s="71">
        <v>0</v>
      </c>
      <c r="JQ7" s="71">
        <v>0</v>
      </c>
      <c r="JR7" s="71">
        <v>0</v>
      </c>
      <c r="JS7" s="71">
        <v>0</v>
      </c>
      <c r="JT7" s="71">
        <v>0</v>
      </c>
      <c r="JU7" s="71">
        <v>0</v>
      </c>
      <c r="JV7" s="71">
        <v>0</v>
      </c>
      <c r="JW7" s="71">
        <v>0</v>
      </c>
      <c r="JX7" s="71">
        <v>0</v>
      </c>
      <c r="JY7" s="71">
        <v>0</v>
      </c>
      <c r="JZ7" s="71">
        <v>0</v>
      </c>
      <c r="KA7" s="71">
        <v>0</v>
      </c>
      <c r="KB7" s="71">
        <v>0</v>
      </c>
      <c r="KC7" s="71">
        <v>0</v>
      </c>
      <c r="KD7" s="71">
        <v>0</v>
      </c>
      <c r="KE7" s="71">
        <v>0</v>
      </c>
      <c r="KF7" s="71">
        <v>0</v>
      </c>
      <c r="KG7" s="71">
        <v>0</v>
      </c>
      <c r="KH7" s="71">
        <v>0</v>
      </c>
    </row>
    <row r="8" spans="1:294">
      <c r="A8" s="82" t="s">
        <v>75</v>
      </c>
      <c r="B8" s="82" t="s">
        <v>0</v>
      </c>
      <c r="C8" s="82" t="s">
        <v>11</v>
      </c>
      <c r="D8" s="75">
        <v>100</v>
      </c>
      <c r="E8" s="76">
        <v>108</v>
      </c>
      <c r="F8" s="72">
        <v>0</v>
      </c>
      <c r="G8" s="71">
        <v>0</v>
      </c>
      <c r="H8" s="71">
        <v>0</v>
      </c>
      <c r="I8" s="71">
        <v>0</v>
      </c>
      <c r="J8" s="71">
        <v>0</v>
      </c>
      <c r="K8" s="71">
        <v>0</v>
      </c>
      <c r="L8" s="71">
        <v>0</v>
      </c>
      <c r="M8" s="71">
        <v>0</v>
      </c>
      <c r="N8" s="71">
        <v>0</v>
      </c>
      <c r="O8" s="71">
        <v>566.20000000000005</v>
      </c>
      <c r="P8" s="71">
        <v>0</v>
      </c>
      <c r="Q8" s="71">
        <v>0</v>
      </c>
      <c r="R8" s="71">
        <v>858.8</v>
      </c>
      <c r="S8" s="71">
        <v>0</v>
      </c>
      <c r="T8" s="71">
        <v>0</v>
      </c>
      <c r="U8" s="71">
        <v>0</v>
      </c>
      <c r="V8" s="71">
        <v>0</v>
      </c>
      <c r="W8" s="71">
        <v>171</v>
      </c>
      <c r="X8" s="71">
        <v>0</v>
      </c>
      <c r="Y8" s="71">
        <v>0</v>
      </c>
      <c r="Z8" s="71">
        <v>0</v>
      </c>
      <c r="AA8" s="71">
        <v>0</v>
      </c>
      <c r="AB8" s="71">
        <v>0</v>
      </c>
      <c r="AC8" s="71">
        <v>0</v>
      </c>
      <c r="AD8" s="71">
        <v>0</v>
      </c>
      <c r="AE8" s="71">
        <v>0</v>
      </c>
      <c r="AF8" s="71">
        <v>0</v>
      </c>
      <c r="AG8" s="71">
        <v>291.64999999999998</v>
      </c>
      <c r="AH8" s="71">
        <v>0</v>
      </c>
      <c r="AI8" s="71">
        <v>0</v>
      </c>
      <c r="AJ8" s="71">
        <v>0</v>
      </c>
      <c r="AK8" s="71">
        <v>0</v>
      </c>
      <c r="AL8" s="71">
        <v>0</v>
      </c>
      <c r="AM8" s="71">
        <v>0</v>
      </c>
      <c r="AN8" s="71">
        <v>0</v>
      </c>
      <c r="AO8" s="71">
        <v>0</v>
      </c>
      <c r="AP8" s="71">
        <v>0</v>
      </c>
      <c r="AQ8" s="71">
        <v>0</v>
      </c>
      <c r="AR8" s="71">
        <v>0</v>
      </c>
      <c r="AS8" s="71">
        <v>0</v>
      </c>
      <c r="AT8" s="71">
        <v>0</v>
      </c>
      <c r="AU8" s="71">
        <v>0</v>
      </c>
      <c r="AV8" s="71">
        <v>99.35</v>
      </c>
      <c r="AW8" s="71">
        <v>0</v>
      </c>
      <c r="AX8" s="71">
        <v>0</v>
      </c>
      <c r="AY8" s="71">
        <v>0</v>
      </c>
      <c r="AZ8" s="71">
        <v>0</v>
      </c>
      <c r="BA8" s="71">
        <v>0</v>
      </c>
      <c r="BB8" s="71">
        <v>0</v>
      </c>
      <c r="BC8" s="71">
        <v>0</v>
      </c>
      <c r="BD8" s="71">
        <v>0</v>
      </c>
      <c r="BE8" s="71">
        <v>0</v>
      </c>
      <c r="BF8" s="71">
        <v>0</v>
      </c>
      <c r="BG8" s="71">
        <v>0</v>
      </c>
      <c r="BH8" s="71">
        <v>0</v>
      </c>
      <c r="BI8" s="71">
        <v>0</v>
      </c>
      <c r="BJ8" s="71">
        <v>0</v>
      </c>
      <c r="BK8" s="71">
        <v>0</v>
      </c>
      <c r="BL8" s="71">
        <v>0</v>
      </c>
      <c r="BM8" s="71">
        <v>0</v>
      </c>
      <c r="BN8" s="211">
        <v>0</v>
      </c>
      <c r="BO8" s="71">
        <v>0</v>
      </c>
      <c r="BP8" s="71">
        <v>0</v>
      </c>
      <c r="BQ8" s="71">
        <v>0</v>
      </c>
      <c r="BR8" s="71">
        <v>0</v>
      </c>
      <c r="BS8" s="71">
        <v>0</v>
      </c>
      <c r="BT8" s="71">
        <v>0</v>
      </c>
      <c r="BU8" s="71">
        <v>0</v>
      </c>
      <c r="BV8" s="71">
        <v>0</v>
      </c>
      <c r="BW8" s="71">
        <v>0</v>
      </c>
      <c r="BX8" s="71">
        <v>0</v>
      </c>
      <c r="BY8" s="71">
        <v>0</v>
      </c>
      <c r="BZ8" s="71">
        <v>0</v>
      </c>
      <c r="CA8" s="71">
        <v>0</v>
      </c>
      <c r="CB8" s="71">
        <v>0</v>
      </c>
      <c r="CC8" s="71">
        <v>0</v>
      </c>
      <c r="CD8" s="71">
        <v>0</v>
      </c>
      <c r="CE8" s="71">
        <v>0</v>
      </c>
      <c r="CF8" s="71">
        <v>0</v>
      </c>
      <c r="CG8" s="71">
        <v>0</v>
      </c>
      <c r="CH8" s="71">
        <v>0</v>
      </c>
      <c r="CI8" s="71">
        <v>0</v>
      </c>
      <c r="CJ8" s="71">
        <v>0</v>
      </c>
      <c r="CK8" s="71">
        <v>0</v>
      </c>
      <c r="CL8" s="71">
        <v>0</v>
      </c>
      <c r="CM8" s="71">
        <v>0</v>
      </c>
      <c r="CN8" s="71">
        <v>0</v>
      </c>
      <c r="CO8" s="71">
        <v>0</v>
      </c>
      <c r="CP8" s="71">
        <v>0</v>
      </c>
      <c r="CQ8" s="71">
        <v>0</v>
      </c>
      <c r="CR8" s="71">
        <v>0</v>
      </c>
      <c r="CS8" s="71">
        <v>0</v>
      </c>
      <c r="CT8" s="71">
        <v>0</v>
      </c>
      <c r="CU8" s="71">
        <v>0</v>
      </c>
      <c r="CV8" s="71">
        <v>0</v>
      </c>
      <c r="CW8" s="71">
        <v>0</v>
      </c>
      <c r="CX8" s="71">
        <v>0</v>
      </c>
      <c r="CY8" s="71">
        <v>0</v>
      </c>
      <c r="CZ8" s="71">
        <v>0</v>
      </c>
      <c r="DA8" s="71">
        <v>0</v>
      </c>
      <c r="DB8" s="71">
        <v>0</v>
      </c>
      <c r="DC8" s="71">
        <v>0</v>
      </c>
      <c r="DD8" s="71">
        <v>0</v>
      </c>
      <c r="DE8" s="71">
        <v>0</v>
      </c>
      <c r="DF8" s="71">
        <v>0</v>
      </c>
      <c r="DG8" s="71">
        <v>0</v>
      </c>
      <c r="DH8" s="71">
        <v>0</v>
      </c>
      <c r="DI8" s="71">
        <v>0</v>
      </c>
      <c r="DJ8" s="71">
        <v>0</v>
      </c>
      <c r="DK8" s="71">
        <v>0</v>
      </c>
      <c r="DL8" s="71">
        <v>0</v>
      </c>
      <c r="DM8" s="71">
        <v>0</v>
      </c>
      <c r="DN8" s="71">
        <v>0</v>
      </c>
      <c r="DO8" s="71">
        <v>0</v>
      </c>
      <c r="DP8" s="71">
        <v>0</v>
      </c>
      <c r="DQ8" s="71">
        <v>0</v>
      </c>
      <c r="DR8" s="71">
        <v>0</v>
      </c>
      <c r="DS8" s="71">
        <v>0</v>
      </c>
      <c r="DT8" s="71">
        <v>0</v>
      </c>
      <c r="DU8" s="71">
        <v>0</v>
      </c>
      <c r="DV8" s="71">
        <v>0</v>
      </c>
      <c r="DW8" s="71">
        <v>0</v>
      </c>
      <c r="DX8" s="71">
        <v>0</v>
      </c>
      <c r="DY8" s="71">
        <v>0</v>
      </c>
      <c r="DZ8" s="71">
        <v>0</v>
      </c>
      <c r="EA8" s="71">
        <v>0</v>
      </c>
      <c r="EB8" s="71">
        <v>0</v>
      </c>
      <c r="EC8" s="71">
        <v>0</v>
      </c>
      <c r="ED8" s="71">
        <v>0</v>
      </c>
      <c r="EE8" s="71">
        <v>0</v>
      </c>
      <c r="EF8" s="71">
        <v>0</v>
      </c>
      <c r="EG8" s="71">
        <v>0</v>
      </c>
      <c r="EH8" s="71">
        <v>0</v>
      </c>
      <c r="EI8" s="71">
        <v>0</v>
      </c>
      <c r="EJ8" s="71">
        <v>0</v>
      </c>
      <c r="EK8" s="71">
        <v>0</v>
      </c>
      <c r="EL8" s="71">
        <v>0</v>
      </c>
      <c r="EM8" s="71">
        <v>0</v>
      </c>
      <c r="EN8" s="71">
        <v>0</v>
      </c>
      <c r="EO8" s="71">
        <v>0</v>
      </c>
      <c r="EP8" s="71">
        <v>0</v>
      </c>
      <c r="EQ8" s="71">
        <v>0</v>
      </c>
      <c r="ER8" s="71">
        <v>0</v>
      </c>
      <c r="ES8" s="71">
        <v>0</v>
      </c>
      <c r="ET8" s="71">
        <v>0</v>
      </c>
      <c r="EU8" s="71">
        <v>0</v>
      </c>
      <c r="EV8" s="71">
        <v>0</v>
      </c>
      <c r="EW8" s="71">
        <v>0</v>
      </c>
      <c r="EX8" s="71">
        <v>0</v>
      </c>
      <c r="EY8" s="71">
        <v>0</v>
      </c>
      <c r="EZ8" s="71">
        <v>0</v>
      </c>
      <c r="FA8" s="71">
        <v>0</v>
      </c>
      <c r="FB8" s="71">
        <v>0</v>
      </c>
      <c r="FC8" s="71">
        <v>0</v>
      </c>
      <c r="FD8" s="71">
        <v>0</v>
      </c>
      <c r="FE8" s="71">
        <v>0</v>
      </c>
      <c r="FF8" s="71">
        <v>0</v>
      </c>
      <c r="FG8" s="71">
        <v>0</v>
      </c>
      <c r="FH8" s="71">
        <v>0</v>
      </c>
      <c r="FI8" s="71">
        <v>0</v>
      </c>
      <c r="FJ8" s="71">
        <v>0</v>
      </c>
      <c r="FK8" s="71">
        <v>0</v>
      </c>
      <c r="FL8" s="71">
        <v>0</v>
      </c>
      <c r="FM8" s="71">
        <v>0</v>
      </c>
      <c r="FN8" s="71">
        <v>0</v>
      </c>
      <c r="FO8" s="71">
        <v>0</v>
      </c>
      <c r="FP8" s="71">
        <v>0</v>
      </c>
      <c r="FQ8" s="71">
        <v>0</v>
      </c>
      <c r="FR8" s="71">
        <v>0</v>
      </c>
      <c r="FS8" s="71">
        <v>0</v>
      </c>
      <c r="FT8" s="71">
        <v>0</v>
      </c>
      <c r="FU8" s="71">
        <v>0</v>
      </c>
      <c r="FV8" s="71">
        <v>0</v>
      </c>
      <c r="FW8" s="71">
        <v>0</v>
      </c>
      <c r="FX8" s="71">
        <v>0</v>
      </c>
      <c r="FY8" s="71">
        <v>0</v>
      </c>
      <c r="FZ8" s="71">
        <v>0</v>
      </c>
      <c r="GA8" s="71">
        <v>0</v>
      </c>
      <c r="GB8" s="71">
        <v>0</v>
      </c>
      <c r="GC8" s="71">
        <v>0</v>
      </c>
      <c r="GD8" s="71">
        <v>0</v>
      </c>
      <c r="GE8" s="71">
        <v>0</v>
      </c>
      <c r="GF8" s="71">
        <v>0</v>
      </c>
      <c r="GG8" s="71">
        <v>0</v>
      </c>
      <c r="GH8" s="71">
        <v>0</v>
      </c>
      <c r="GI8" s="71">
        <v>0</v>
      </c>
      <c r="GJ8" s="71">
        <v>0</v>
      </c>
      <c r="GK8" s="71">
        <v>0</v>
      </c>
      <c r="GL8" s="71">
        <v>0</v>
      </c>
      <c r="GM8" s="71">
        <v>0</v>
      </c>
      <c r="GN8" s="71">
        <v>0</v>
      </c>
      <c r="GO8" s="71">
        <v>0</v>
      </c>
      <c r="GP8" s="71">
        <v>0</v>
      </c>
      <c r="GQ8" s="71">
        <v>0</v>
      </c>
      <c r="GR8" s="71">
        <v>0</v>
      </c>
      <c r="GS8" s="71">
        <v>0</v>
      </c>
      <c r="GT8" s="71">
        <v>0</v>
      </c>
      <c r="GU8" s="71">
        <v>0</v>
      </c>
      <c r="GV8" s="71">
        <v>0</v>
      </c>
      <c r="GW8" s="71">
        <v>0</v>
      </c>
      <c r="GX8" s="71">
        <v>0</v>
      </c>
      <c r="GY8" s="71">
        <v>0</v>
      </c>
      <c r="GZ8" s="71">
        <v>0</v>
      </c>
      <c r="HA8" s="71">
        <v>0</v>
      </c>
      <c r="HB8" s="71">
        <v>0</v>
      </c>
      <c r="HC8" s="71">
        <v>0</v>
      </c>
      <c r="HD8" s="71">
        <v>0</v>
      </c>
      <c r="HE8" s="71">
        <v>0</v>
      </c>
      <c r="HF8" s="71">
        <v>0</v>
      </c>
      <c r="HG8" s="71">
        <v>0</v>
      </c>
      <c r="HH8" s="71">
        <v>0</v>
      </c>
      <c r="HI8" s="71">
        <v>0</v>
      </c>
      <c r="HJ8" s="71">
        <v>0</v>
      </c>
      <c r="HK8" s="71">
        <v>0</v>
      </c>
      <c r="HL8" s="71">
        <v>0</v>
      </c>
      <c r="HM8" s="71">
        <v>0</v>
      </c>
      <c r="HN8" s="71">
        <v>0</v>
      </c>
      <c r="HO8" s="71">
        <v>0</v>
      </c>
      <c r="HP8" s="71">
        <v>0</v>
      </c>
      <c r="HQ8" s="71">
        <v>0</v>
      </c>
      <c r="HR8" s="71">
        <v>0</v>
      </c>
      <c r="HS8" s="71">
        <v>0</v>
      </c>
      <c r="HT8" s="71">
        <v>0</v>
      </c>
      <c r="HU8" s="71">
        <v>0</v>
      </c>
      <c r="HV8" s="71">
        <v>0</v>
      </c>
      <c r="HW8" s="71">
        <v>0</v>
      </c>
      <c r="HX8" s="71">
        <v>0</v>
      </c>
      <c r="HY8" s="71">
        <v>0</v>
      </c>
      <c r="HZ8" s="71">
        <v>0</v>
      </c>
      <c r="IA8" s="71">
        <v>0</v>
      </c>
      <c r="IB8" s="71">
        <v>0</v>
      </c>
      <c r="IC8" s="71">
        <v>0</v>
      </c>
      <c r="ID8" s="71">
        <v>0</v>
      </c>
      <c r="IE8" s="71">
        <v>0</v>
      </c>
      <c r="IF8" s="71">
        <v>0</v>
      </c>
      <c r="IG8" s="71">
        <v>0</v>
      </c>
      <c r="IH8" s="71">
        <v>0</v>
      </c>
      <c r="II8" s="71">
        <v>0</v>
      </c>
      <c r="IJ8" s="71">
        <v>0</v>
      </c>
      <c r="IK8" s="71">
        <v>0</v>
      </c>
      <c r="IL8" s="71">
        <v>0</v>
      </c>
      <c r="IM8" s="71">
        <v>0</v>
      </c>
      <c r="IN8" s="71">
        <v>0</v>
      </c>
      <c r="IO8" s="71">
        <v>0</v>
      </c>
      <c r="IP8" s="71">
        <v>0</v>
      </c>
      <c r="IQ8" s="71">
        <v>0</v>
      </c>
      <c r="IR8" s="71">
        <v>0</v>
      </c>
      <c r="IS8" s="71">
        <v>0</v>
      </c>
      <c r="IT8" s="71">
        <v>0</v>
      </c>
      <c r="IU8" s="71">
        <v>0</v>
      </c>
      <c r="IV8" s="71">
        <v>0</v>
      </c>
      <c r="IW8" s="71">
        <v>0</v>
      </c>
      <c r="IX8" s="71">
        <v>0</v>
      </c>
      <c r="IY8" s="71">
        <v>0</v>
      </c>
      <c r="IZ8" s="71">
        <v>0</v>
      </c>
      <c r="JA8" s="71">
        <v>0</v>
      </c>
      <c r="JB8" s="71">
        <v>0</v>
      </c>
      <c r="JC8" s="71">
        <v>0</v>
      </c>
      <c r="JD8" s="71">
        <v>0</v>
      </c>
      <c r="JE8" s="71">
        <v>0</v>
      </c>
      <c r="JF8" s="71">
        <v>0</v>
      </c>
      <c r="JG8" s="71">
        <v>0</v>
      </c>
      <c r="JH8" s="71">
        <v>0</v>
      </c>
      <c r="JI8" s="71">
        <v>0</v>
      </c>
      <c r="JJ8" s="71">
        <v>0</v>
      </c>
      <c r="JK8" s="71">
        <v>0</v>
      </c>
      <c r="JL8" s="71">
        <v>0</v>
      </c>
      <c r="JM8" s="71">
        <v>0</v>
      </c>
      <c r="JN8" s="71">
        <v>0</v>
      </c>
      <c r="JO8" s="71">
        <v>0</v>
      </c>
      <c r="JP8" s="71">
        <v>0</v>
      </c>
      <c r="JQ8" s="71">
        <v>0</v>
      </c>
      <c r="JR8" s="71">
        <v>0</v>
      </c>
      <c r="JS8" s="71">
        <v>0</v>
      </c>
      <c r="JT8" s="71">
        <v>0</v>
      </c>
      <c r="JU8" s="71">
        <v>0</v>
      </c>
      <c r="JV8" s="71">
        <v>0</v>
      </c>
      <c r="JW8" s="71">
        <v>0</v>
      </c>
      <c r="JX8" s="71">
        <v>0</v>
      </c>
      <c r="JY8" s="71">
        <v>0</v>
      </c>
      <c r="JZ8" s="71">
        <v>0</v>
      </c>
      <c r="KA8" s="71">
        <v>0</v>
      </c>
      <c r="KB8" s="71">
        <v>0</v>
      </c>
      <c r="KC8" s="71">
        <v>0</v>
      </c>
      <c r="KD8" s="71">
        <v>0</v>
      </c>
      <c r="KE8" s="71">
        <v>0</v>
      </c>
      <c r="KF8" s="71">
        <v>0</v>
      </c>
      <c r="KG8" s="71">
        <v>0</v>
      </c>
      <c r="KH8" s="71">
        <v>0</v>
      </c>
    </row>
    <row r="9" spans="1:294">
      <c r="A9" s="82" t="s">
        <v>76</v>
      </c>
      <c r="B9" s="82" t="s">
        <v>0</v>
      </c>
      <c r="C9" s="82" t="s">
        <v>12</v>
      </c>
      <c r="D9" s="75">
        <v>100</v>
      </c>
      <c r="E9" s="76">
        <v>105</v>
      </c>
      <c r="F9" s="72"/>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1"/>
      <c r="BM9" s="71"/>
      <c r="BN9" s="21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c r="CX9" s="71"/>
      <c r="CY9" s="71"/>
      <c r="CZ9" s="71"/>
      <c r="DA9" s="71"/>
      <c r="DB9" s="71"/>
      <c r="DC9" s="71"/>
      <c r="DD9" s="71"/>
      <c r="DE9" s="71"/>
      <c r="DF9" s="71"/>
      <c r="DG9" s="71"/>
      <c r="DH9" s="71"/>
      <c r="DI9" s="71"/>
      <c r="DJ9" s="71"/>
      <c r="DK9" s="71"/>
      <c r="DL9" s="71"/>
      <c r="DM9" s="71"/>
      <c r="DN9" s="71"/>
      <c r="DO9" s="71"/>
      <c r="DP9" s="71"/>
      <c r="DQ9" s="71"/>
      <c r="DR9" s="71"/>
      <c r="DS9" s="71"/>
      <c r="DT9" s="71"/>
      <c r="DU9" s="71"/>
      <c r="DV9" s="71"/>
      <c r="DW9" s="71"/>
      <c r="DX9" s="71"/>
      <c r="DY9" s="71"/>
      <c r="DZ9" s="71"/>
      <c r="EA9" s="71"/>
      <c r="EB9" s="71"/>
      <c r="EC9" s="71"/>
      <c r="ED9" s="71"/>
      <c r="EE9" s="71"/>
      <c r="EF9" s="71"/>
      <c r="EG9" s="71"/>
      <c r="EH9" s="71"/>
      <c r="EI9" s="71"/>
      <c r="EJ9" s="71"/>
      <c r="EK9" s="71"/>
      <c r="EL9" s="71"/>
      <c r="EM9" s="71"/>
      <c r="EN9" s="71"/>
      <c r="EO9" s="71"/>
      <c r="EP9" s="71"/>
      <c r="EQ9" s="71"/>
      <c r="ER9" s="71"/>
      <c r="ES9" s="71"/>
      <c r="ET9" s="71"/>
      <c r="EU9" s="71"/>
      <c r="EV9" s="71"/>
      <c r="EW9" s="71"/>
      <c r="EX9" s="71"/>
      <c r="EY9" s="71"/>
      <c r="EZ9" s="71"/>
      <c r="FA9" s="71"/>
      <c r="FB9" s="71"/>
      <c r="FC9" s="71"/>
      <c r="FD9" s="71"/>
      <c r="FE9" s="71"/>
      <c r="FF9" s="71"/>
      <c r="FG9" s="71"/>
      <c r="FH9" s="71"/>
      <c r="FI9" s="71"/>
      <c r="FJ9" s="71"/>
      <c r="FK9" s="71"/>
      <c r="FL9" s="71"/>
      <c r="FM9" s="71"/>
      <c r="FN9" s="71"/>
      <c r="FO9" s="71"/>
      <c r="FP9" s="71"/>
      <c r="FQ9" s="71"/>
      <c r="FR9" s="71"/>
      <c r="FS9" s="71"/>
      <c r="FT9" s="71"/>
      <c r="FU9" s="71"/>
      <c r="FV9" s="71"/>
      <c r="FW9" s="71"/>
      <c r="FX9" s="71"/>
      <c r="FY9" s="71"/>
      <c r="FZ9" s="71"/>
      <c r="GA9" s="71"/>
      <c r="GB9" s="71"/>
      <c r="GC9" s="71"/>
      <c r="GD9" s="71"/>
      <c r="GE9" s="71"/>
      <c r="GF9" s="71"/>
      <c r="GG9" s="71"/>
      <c r="GH9" s="71"/>
      <c r="GI9" s="71"/>
      <c r="GJ9" s="71"/>
      <c r="GK9" s="71"/>
      <c r="GL9" s="71"/>
      <c r="GM9" s="71"/>
      <c r="GN9" s="71"/>
      <c r="GO9" s="71"/>
      <c r="GP9" s="71"/>
      <c r="GQ9" s="71"/>
      <c r="GR9" s="71"/>
      <c r="GS9" s="71"/>
      <c r="GT9" s="71"/>
      <c r="GU9" s="71"/>
      <c r="GV9" s="71"/>
      <c r="GW9" s="71"/>
      <c r="GX9" s="71"/>
      <c r="GY9" s="71"/>
      <c r="GZ9" s="71"/>
      <c r="HA9" s="71"/>
      <c r="HB9" s="71"/>
      <c r="HC9" s="71"/>
      <c r="HD9" s="71"/>
      <c r="HE9" s="71"/>
      <c r="HF9" s="71"/>
      <c r="HG9" s="71"/>
      <c r="HH9" s="71"/>
      <c r="HI9" s="71"/>
      <c r="HJ9" s="71"/>
      <c r="HK9" s="71"/>
      <c r="HL9" s="71"/>
      <c r="HM9" s="71"/>
      <c r="HN9" s="71"/>
      <c r="HO9" s="71"/>
      <c r="HP9" s="71"/>
      <c r="HQ9" s="71"/>
      <c r="HR9" s="71"/>
      <c r="HS9" s="71"/>
      <c r="HT9" s="71"/>
      <c r="HU9" s="71"/>
      <c r="HV9" s="71"/>
      <c r="HW9" s="71"/>
      <c r="HX9" s="71"/>
      <c r="HY9" s="71"/>
      <c r="HZ9" s="71"/>
      <c r="IA9" s="71"/>
      <c r="IB9" s="71"/>
      <c r="IC9" s="71"/>
      <c r="ID9" s="71"/>
      <c r="IE9" s="71"/>
      <c r="IF9" s="71"/>
      <c r="IG9" s="71"/>
      <c r="IH9" s="71"/>
      <c r="II9" s="71"/>
      <c r="IJ9" s="71"/>
      <c r="IK9" s="71"/>
      <c r="IL9" s="71"/>
      <c r="IM9" s="71"/>
      <c r="IN9" s="71"/>
      <c r="IO9" s="71"/>
      <c r="IP9" s="71"/>
      <c r="IQ9" s="71"/>
      <c r="IR9" s="71"/>
      <c r="IS9" s="71"/>
      <c r="IT9" s="71"/>
      <c r="IU9" s="71"/>
      <c r="IV9" s="71"/>
      <c r="IW9" s="71"/>
      <c r="IX9" s="71"/>
      <c r="IY9" s="71"/>
      <c r="IZ9" s="71"/>
      <c r="JA9" s="71"/>
      <c r="JB9" s="71"/>
      <c r="JC9" s="71"/>
      <c r="JD9" s="71"/>
      <c r="JE9" s="71"/>
      <c r="JF9" s="71"/>
      <c r="JG9" s="71"/>
      <c r="JH9" s="71"/>
      <c r="JI9" s="71"/>
      <c r="JJ9" s="71"/>
      <c r="JK9" s="71"/>
      <c r="JL9" s="71"/>
      <c r="JM9" s="71"/>
      <c r="JN9" s="71"/>
      <c r="JO9" s="71"/>
      <c r="JP9" s="71"/>
      <c r="JQ9" s="71"/>
      <c r="JR9" s="71"/>
      <c r="JS9" s="71"/>
      <c r="JT9" s="71"/>
      <c r="JU9" s="71"/>
      <c r="JV9" s="71"/>
      <c r="JW9" s="71"/>
      <c r="JX9" s="71"/>
      <c r="JY9" s="71"/>
      <c r="JZ9" s="71"/>
      <c r="KA9" s="71"/>
      <c r="KB9" s="71"/>
      <c r="KC9" s="71"/>
      <c r="KD9" s="71"/>
      <c r="KE9" s="71"/>
      <c r="KF9" s="71"/>
      <c r="KG9" s="71"/>
      <c r="KH9" s="71"/>
    </row>
    <row r="10" spans="1:294">
      <c r="A10" s="82" t="s">
        <v>77</v>
      </c>
      <c r="B10" s="82" t="s">
        <v>0</v>
      </c>
      <c r="C10" s="82" t="s">
        <v>13</v>
      </c>
      <c r="D10" s="75">
        <v>100</v>
      </c>
      <c r="E10" s="76">
        <v>105</v>
      </c>
      <c r="F10" s="72"/>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21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c r="CX10" s="71"/>
      <c r="CY10" s="71"/>
      <c r="CZ10" s="71"/>
      <c r="DA10" s="71"/>
      <c r="DB10" s="71"/>
      <c r="DC10" s="71"/>
      <c r="DD10" s="71"/>
      <c r="DE10" s="71"/>
      <c r="DF10" s="71"/>
      <c r="DG10" s="71"/>
      <c r="DH10" s="71"/>
      <c r="DI10" s="71"/>
      <c r="DJ10" s="71"/>
      <c r="DK10" s="71"/>
      <c r="DL10" s="71"/>
      <c r="DM10" s="71"/>
      <c r="DN10" s="71"/>
      <c r="DO10" s="71"/>
      <c r="DP10" s="71"/>
      <c r="DQ10" s="71"/>
      <c r="DR10" s="71"/>
      <c r="DS10" s="71"/>
      <c r="DT10" s="71"/>
      <c r="DU10" s="71"/>
      <c r="DV10" s="71"/>
      <c r="DW10" s="71"/>
      <c r="DX10" s="71"/>
      <c r="DY10" s="71"/>
      <c r="DZ10" s="71"/>
      <c r="EA10" s="71"/>
      <c r="EB10" s="71"/>
      <c r="EC10" s="71"/>
      <c r="ED10" s="71"/>
      <c r="EE10" s="71"/>
      <c r="EF10" s="71"/>
      <c r="EG10" s="71"/>
      <c r="EH10" s="71"/>
      <c r="EI10" s="71"/>
      <c r="EJ10" s="71"/>
      <c r="EK10" s="71"/>
      <c r="EL10" s="71"/>
      <c r="EM10" s="71"/>
      <c r="EN10" s="71"/>
      <c r="EO10" s="71"/>
      <c r="EP10" s="71"/>
      <c r="EQ10" s="71"/>
      <c r="ER10" s="71"/>
      <c r="ES10" s="71"/>
      <c r="ET10" s="71"/>
      <c r="EU10" s="71"/>
      <c r="EV10" s="71"/>
      <c r="EW10" s="71"/>
      <c r="EX10" s="71"/>
      <c r="EY10" s="71"/>
      <c r="EZ10" s="71"/>
      <c r="FA10" s="71"/>
      <c r="FB10" s="71"/>
      <c r="FC10" s="71"/>
      <c r="FD10" s="71"/>
      <c r="FE10" s="71"/>
      <c r="FF10" s="71"/>
      <c r="FG10" s="71"/>
      <c r="FH10" s="71"/>
      <c r="FI10" s="71"/>
      <c r="FJ10" s="71"/>
      <c r="FK10" s="71"/>
      <c r="FL10" s="71"/>
      <c r="FM10" s="71"/>
      <c r="FN10" s="71"/>
      <c r="FO10" s="71"/>
      <c r="FP10" s="71"/>
      <c r="FQ10" s="71"/>
      <c r="FR10" s="71"/>
      <c r="FS10" s="71"/>
      <c r="FT10" s="71"/>
      <c r="FU10" s="71"/>
      <c r="FV10" s="71"/>
      <c r="FW10" s="71"/>
      <c r="FX10" s="71"/>
      <c r="FY10" s="71"/>
      <c r="FZ10" s="71"/>
      <c r="GA10" s="71"/>
      <c r="GB10" s="71"/>
      <c r="GC10" s="71"/>
      <c r="GD10" s="71"/>
      <c r="GE10" s="71"/>
      <c r="GF10" s="71"/>
      <c r="GG10" s="71"/>
      <c r="GH10" s="71"/>
      <c r="GI10" s="71"/>
      <c r="GJ10" s="71"/>
      <c r="GK10" s="71"/>
      <c r="GL10" s="71"/>
      <c r="GM10" s="71"/>
      <c r="GN10" s="71"/>
      <c r="GO10" s="71"/>
      <c r="GP10" s="71"/>
      <c r="GQ10" s="71"/>
      <c r="GR10" s="71"/>
      <c r="GS10" s="71"/>
      <c r="GT10" s="71"/>
      <c r="GU10" s="71"/>
      <c r="GV10" s="71"/>
      <c r="GW10" s="71"/>
      <c r="GX10" s="71"/>
      <c r="GY10" s="71"/>
      <c r="GZ10" s="71"/>
      <c r="HA10" s="71"/>
      <c r="HB10" s="71"/>
      <c r="HC10" s="71"/>
      <c r="HD10" s="71"/>
      <c r="HE10" s="71"/>
      <c r="HF10" s="71"/>
      <c r="HG10" s="71"/>
      <c r="HH10" s="71"/>
      <c r="HI10" s="71"/>
      <c r="HJ10" s="71"/>
      <c r="HK10" s="71"/>
      <c r="HL10" s="71"/>
      <c r="HM10" s="71"/>
      <c r="HN10" s="71"/>
      <c r="HO10" s="71"/>
      <c r="HP10" s="71"/>
      <c r="HQ10" s="71"/>
      <c r="HR10" s="71"/>
      <c r="HS10" s="71"/>
      <c r="HT10" s="71"/>
      <c r="HU10" s="71"/>
      <c r="HV10" s="71"/>
      <c r="HW10" s="71"/>
      <c r="HX10" s="71"/>
      <c r="HY10" s="71"/>
      <c r="HZ10" s="71"/>
      <c r="IA10" s="71"/>
      <c r="IB10" s="71"/>
      <c r="IC10" s="71"/>
      <c r="ID10" s="71"/>
      <c r="IE10" s="71"/>
      <c r="IF10" s="71"/>
      <c r="IG10" s="71"/>
      <c r="IH10" s="71"/>
      <c r="II10" s="71"/>
      <c r="IJ10" s="71"/>
      <c r="IK10" s="71"/>
      <c r="IL10" s="71"/>
      <c r="IM10" s="71"/>
      <c r="IN10" s="71"/>
      <c r="IO10" s="71"/>
      <c r="IP10" s="71"/>
      <c r="IQ10" s="71"/>
      <c r="IR10" s="71"/>
      <c r="IS10" s="71"/>
      <c r="IT10" s="71"/>
      <c r="IU10" s="71"/>
      <c r="IV10" s="71"/>
      <c r="IW10" s="71"/>
      <c r="IX10" s="71"/>
      <c r="IY10" s="71"/>
      <c r="IZ10" s="71"/>
      <c r="JA10" s="71"/>
      <c r="JB10" s="71"/>
      <c r="JC10" s="71"/>
      <c r="JD10" s="71"/>
      <c r="JE10" s="71"/>
      <c r="JF10" s="71"/>
      <c r="JG10" s="71"/>
      <c r="JH10" s="71"/>
      <c r="JI10" s="71"/>
      <c r="JJ10" s="71"/>
      <c r="JK10" s="71"/>
      <c r="JL10" s="71"/>
      <c r="JM10" s="71"/>
      <c r="JN10" s="71"/>
      <c r="JO10" s="71"/>
      <c r="JP10" s="71"/>
      <c r="JQ10" s="71"/>
      <c r="JR10" s="71"/>
      <c r="JS10" s="71"/>
      <c r="JT10" s="71"/>
      <c r="JU10" s="71"/>
      <c r="JV10" s="71"/>
      <c r="JW10" s="71"/>
      <c r="JX10" s="71"/>
      <c r="JY10" s="71"/>
      <c r="JZ10" s="71"/>
      <c r="KA10" s="71"/>
      <c r="KB10" s="71"/>
      <c r="KC10" s="71"/>
      <c r="KD10" s="71"/>
      <c r="KE10" s="71"/>
      <c r="KF10" s="71"/>
      <c r="KG10" s="71"/>
      <c r="KH10" s="71"/>
    </row>
    <row r="11" spans="1:294">
      <c r="A11" s="82" t="s">
        <v>78</v>
      </c>
      <c r="B11" s="82" t="s">
        <v>0</v>
      </c>
      <c r="C11" s="82" t="s">
        <v>14</v>
      </c>
      <c r="D11" s="75">
        <v>100</v>
      </c>
      <c r="E11" s="76">
        <v>105</v>
      </c>
      <c r="F11" s="72"/>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21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c r="CX11" s="71"/>
      <c r="CY11" s="71"/>
      <c r="CZ11" s="71"/>
      <c r="DA11" s="71"/>
      <c r="DB11" s="71"/>
      <c r="DC11" s="71"/>
      <c r="DD11" s="71"/>
      <c r="DE11" s="71"/>
      <c r="DF11" s="71"/>
      <c r="DG11" s="71"/>
      <c r="DH11" s="71"/>
      <c r="DI11" s="71"/>
      <c r="DJ11" s="71"/>
      <c r="DK11" s="71"/>
      <c r="DL11" s="71"/>
      <c r="DM11" s="71"/>
      <c r="DN11" s="71"/>
      <c r="DO11" s="71"/>
      <c r="DP11" s="71"/>
      <c r="DQ11" s="71"/>
      <c r="DR11" s="71"/>
      <c r="DS11" s="71"/>
      <c r="DT11" s="71"/>
      <c r="DU11" s="71"/>
      <c r="DV11" s="71"/>
      <c r="DW11" s="71"/>
      <c r="DX11" s="71"/>
      <c r="DY11" s="71"/>
      <c r="DZ11" s="71"/>
      <c r="EA11" s="71"/>
      <c r="EB11" s="71"/>
      <c r="EC11" s="71"/>
      <c r="ED11" s="71"/>
      <c r="EE11" s="71"/>
      <c r="EF11" s="71"/>
      <c r="EG11" s="71"/>
      <c r="EH11" s="71"/>
      <c r="EI11" s="71"/>
      <c r="EJ11" s="71"/>
      <c r="EK11" s="71"/>
      <c r="EL11" s="71"/>
      <c r="EM11" s="71"/>
      <c r="EN11" s="71"/>
      <c r="EO11" s="71"/>
      <c r="EP11" s="71"/>
      <c r="EQ11" s="71"/>
      <c r="ER11" s="71"/>
      <c r="ES11" s="71"/>
      <c r="ET11" s="71"/>
      <c r="EU11" s="71"/>
      <c r="EV11" s="71"/>
      <c r="EW11" s="71"/>
      <c r="EX11" s="71"/>
      <c r="EY11" s="71"/>
      <c r="EZ11" s="71"/>
      <c r="FA11" s="71"/>
      <c r="FB11" s="71"/>
      <c r="FC11" s="71"/>
      <c r="FD11" s="71"/>
      <c r="FE11" s="71"/>
      <c r="FF11" s="71"/>
      <c r="FG11" s="71"/>
      <c r="FH11" s="71"/>
      <c r="FI11" s="71"/>
      <c r="FJ11" s="71"/>
      <c r="FK11" s="71"/>
      <c r="FL11" s="71"/>
      <c r="FM11" s="71"/>
      <c r="FN11" s="71"/>
      <c r="FO11" s="71"/>
      <c r="FP11" s="71"/>
      <c r="FQ11" s="71"/>
      <c r="FR11" s="71"/>
      <c r="FS11" s="71"/>
      <c r="FT11" s="71"/>
      <c r="FU11" s="71"/>
      <c r="FV11" s="71"/>
      <c r="FW11" s="71"/>
      <c r="FX11" s="71"/>
      <c r="FY11" s="71"/>
      <c r="FZ11" s="71"/>
      <c r="GA11" s="71"/>
      <c r="GB11" s="71"/>
      <c r="GC11" s="71"/>
      <c r="GD11" s="71"/>
      <c r="GE11" s="71"/>
      <c r="GF11" s="71"/>
      <c r="GG11" s="71"/>
      <c r="GH11" s="71"/>
      <c r="GI11" s="71"/>
      <c r="GJ11" s="71"/>
      <c r="GK11" s="71"/>
      <c r="GL11" s="71"/>
      <c r="GM11" s="71"/>
      <c r="GN11" s="71"/>
      <c r="GO11" s="71"/>
      <c r="GP11" s="71"/>
      <c r="GQ11" s="71"/>
      <c r="GR11" s="71"/>
      <c r="GS11" s="71"/>
      <c r="GT11" s="71"/>
      <c r="GU11" s="71"/>
      <c r="GV11" s="71"/>
      <c r="GW11" s="71"/>
      <c r="GX11" s="71"/>
      <c r="GY11" s="71"/>
      <c r="GZ11" s="71"/>
      <c r="HA11" s="71"/>
      <c r="HB11" s="71"/>
      <c r="HC11" s="71"/>
      <c r="HD11" s="71"/>
      <c r="HE11" s="71"/>
      <c r="HF11" s="71"/>
      <c r="HG11" s="71"/>
      <c r="HH11" s="71"/>
      <c r="HI11" s="71"/>
      <c r="HJ11" s="71"/>
      <c r="HK11" s="71"/>
      <c r="HL11" s="71"/>
      <c r="HM11" s="71"/>
      <c r="HN11" s="71"/>
      <c r="HO11" s="71"/>
      <c r="HP11" s="71"/>
      <c r="HQ11" s="71"/>
      <c r="HR11" s="71"/>
      <c r="HS11" s="71"/>
      <c r="HT11" s="71"/>
      <c r="HU11" s="71"/>
      <c r="HV11" s="71"/>
      <c r="HW11" s="71"/>
      <c r="HX11" s="71"/>
      <c r="HY11" s="71"/>
      <c r="HZ11" s="71"/>
      <c r="IA11" s="71"/>
      <c r="IB11" s="71"/>
      <c r="IC11" s="71"/>
      <c r="ID11" s="71"/>
      <c r="IE11" s="71"/>
      <c r="IF11" s="71"/>
      <c r="IG11" s="71"/>
      <c r="IH11" s="71"/>
      <c r="II11" s="71"/>
      <c r="IJ11" s="71"/>
      <c r="IK11" s="71"/>
      <c r="IL11" s="71"/>
      <c r="IM11" s="71"/>
      <c r="IN11" s="71"/>
      <c r="IO11" s="71"/>
      <c r="IP11" s="71"/>
      <c r="IQ11" s="71"/>
      <c r="IR11" s="71"/>
      <c r="IS11" s="71"/>
      <c r="IT11" s="71"/>
      <c r="IU11" s="71"/>
      <c r="IV11" s="71"/>
      <c r="IW11" s="71"/>
      <c r="IX11" s="71"/>
      <c r="IY11" s="71"/>
      <c r="IZ11" s="71"/>
      <c r="JA11" s="71"/>
      <c r="JB11" s="71"/>
      <c r="JC11" s="71"/>
      <c r="JD11" s="71"/>
      <c r="JE11" s="71"/>
      <c r="JF11" s="71"/>
      <c r="JG11" s="71"/>
      <c r="JH11" s="71"/>
      <c r="JI11" s="71"/>
      <c r="JJ11" s="71"/>
      <c r="JK11" s="71"/>
      <c r="JL11" s="71"/>
      <c r="JM11" s="71"/>
      <c r="JN11" s="71"/>
      <c r="JO11" s="71"/>
      <c r="JP11" s="71"/>
      <c r="JQ11" s="71"/>
      <c r="JR11" s="71"/>
      <c r="JS11" s="71"/>
      <c r="JT11" s="71"/>
      <c r="JU11" s="71"/>
      <c r="JV11" s="71"/>
      <c r="JW11" s="71"/>
      <c r="JX11" s="71"/>
      <c r="JY11" s="71"/>
      <c r="JZ11" s="71"/>
      <c r="KA11" s="71"/>
      <c r="KB11" s="71"/>
      <c r="KC11" s="71"/>
      <c r="KD11" s="71"/>
      <c r="KE11" s="71"/>
      <c r="KF11" s="71"/>
      <c r="KG11" s="71"/>
      <c r="KH11" s="71"/>
    </row>
    <row r="12" spans="1:294" ht="14.25" customHeight="1">
      <c r="A12" s="82" t="s">
        <v>79</v>
      </c>
      <c r="B12" s="82" t="s">
        <v>0</v>
      </c>
      <c r="C12" s="82" t="s">
        <v>15</v>
      </c>
      <c r="D12" s="75">
        <v>100</v>
      </c>
      <c r="E12" s="76">
        <v>105</v>
      </c>
      <c r="F12" s="72"/>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v>80</v>
      </c>
      <c r="BD12" s="71">
        <v>80</v>
      </c>
      <c r="BE12" s="71">
        <v>80</v>
      </c>
      <c r="BF12" s="71">
        <v>80</v>
      </c>
      <c r="BG12" s="71">
        <v>80</v>
      </c>
      <c r="BH12" s="71">
        <v>80</v>
      </c>
      <c r="BI12" s="71">
        <v>80</v>
      </c>
      <c r="BJ12" s="71">
        <v>80</v>
      </c>
      <c r="BK12" s="71">
        <v>80</v>
      </c>
      <c r="BL12" s="71">
        <v>80</v>
      </c>
      <c r="BM12" s="71">
        <v>80</v>
      </c>
      <c r="BN12" s="211">
        <v>80</v>
      </c>
      <c r="BO12" s="71">
        <v>80</v>
      </c>
      <c r="BP12" s="71">
        <v>80</v>
      </c>
      <c r="BQ12" s="71">
        <v>80</v>
      </c>
      <c r="BR12" s="71">
        <v>80</v>
      </c>
      <c r="BS12" s="71">
        <v>80</v>
      </c>
      <c r="BT12" s="71">
        <v>80</v>
      </c>
      <c r="BU12" s="71">
        <v>80</v>
      </c>
      <c r="BV12" s="71">
        <v>80</v>
      </c>
      <c r="BW12" s="71">
        <v>80</v>
      </c>
      <c r="BX12" s="71">
        <v>80</v>
      </c>
      <c r="BY12" s="71">
        <v>80</v>
      </c>
      <c r="BZ12" s="71">
        <v>80</v>
      </c>
      <c r="CA12" s="71">
        <v>80</v>
      </c>
      <c r="CB12" s="71">
        <v>80</v>
      </c>
      <c r="CC12" s="71">
        <v>80</v>
      </c>
      <c r="CD12" s="71">
        <v>80</v>
      </c>
      <c r="CE12" s="71">
        <v>80</v>
      </c>
      <c r="CF12" s="71">
        <v>80</v>
      </c>
      <c r="CG12" s="71">
        <v>80</v>
      </c>
      <c r="CH12" s="71">
        <v>80</v>
      </c>
      <c r="CI12" s="71">
        <v>80</v>
      </c>
      <c r="CJ12" s="71">
        <v>80</v>
      </c>
      <c r="CK12" s="71">
        <v>80</v>
      </c>
      <c r="CL12" s="71">
        <v>80</v>
      </c>
      <c r="CM12" s="71">
        <v>80</v>
      </c>
      <c r="CN12" s="71">
        <v>80</v>
      </c>
      <c r="CO12" s="71">
        <v>80</v>
      </c>
      <c r="CP12" s="71">
        <v>80</v>
      </c>
      <c r="CQ12" s="71">
        <v>80</v>
      </c>
      <c r="CR12" s="71">
        <v>80</v>
      </c>
      <c r="CS12" s="71">
        <v>80</v>
      </c>
      <c r="CT12" s="71">
        <v>80</v>
      </c>
      <c r="CU12" s="71">
        <v>80</v>
      </c>
      <c r="CV12" s="71">
        <v>80</v>
      </c>
      <c r="CW12" s="71">
        <v>80</v>
      </c>
      <c r="CX12" s="71">
        <v>80</v>
      </c>
      <c r="CY12" s="71">
        <v>80</v>
      </c>
      <c r="CZ12" s="71">
        <v>80</v>
      </c>
      <c r="DA12" s="71">
        <v>80</v>
      </c>
      <c r="DB12" s="71">
        <v>80</v>
      </c>
      <c r="DC12" s="71">
        <v>80</v>
      </c>
      <c r="DD12" s="71">
        <v>80</v>
      </c>
      <c r="DE12" s="71">
        <v>80</v>
      </c>
      <c r="DF12" s="71">
        <v>80</v>
      </c>
      <c r="DG12" s="71">
        <v>80</v>
      </c>
      <c r="DH12" s="71">
        <v>80</v>
      </c>
      <c r="DI12" s="71">
        <v>80</v>
      </c>
      <c r="DJ12" s="71">
        <v>80</v>
      </c>
      <c r="DK12" s="71">
        <v>80</v>
      </c>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c r="EQ12" s="71"/>
      <c r="ER12" s="71"/>
      <c r="ES12" s="71"/>
      <c r="ET12" s="71"/>
      <c r="EU12" s="71"/>
      <c r="EV12" s="71"/>
      <c r="EW12" s="71"/>
      <c r="EX12" s="71"/>
      <c r="EY12" s="71"/>
      <c r="EZ12" s="71"/>
      <c r="FA12" s="71"/>
      <c r="FB12" s="71"/>
      <c r="FC12" s="71"/>
      <c r="FD12" s="71"/>
      <c r="FE12" s="71"/>
      <c r="FF12" s="71"/>
      <c r="FG12" s="71"/>
      <c r="FH12" s="71"/>
      <c r="FI12" s="71"/>
      <c r="FJ12" s="71"/>
      <c r="FK12" s="71"/>
      <c r="FL12" s="71"/>
      <c r="FM12" s="71"/>
      <c r="FN12" s="71"/>
      <c r="FO12" s="71"/>
      <c r="FP12" s="71"/>
      <c r="FQ12" s="71"/>
      <c r="FR12" s="71"/>
      <c r="FS12" s="71"/>
      <c r="FT12" s="71"/>
      <c r="FU12" s="71"/>
      <c r="FV12" s="71"/>
      <c r="FW12" s="71"/>
      <c r="FX12" s="71"/>
      <c r="FY12" s="71"/>
      <c r="FZ12" s="71"/>
      <c r="GA12" s="71"/>
      <c r="GB12" s="71"/>
      <c r="GC12" s="71"/>
      <c r="GD12" s="71"/>
      <c r="GE12" s="71"/>
      <c r="GF12" s="71"/>
      <c r="GG12" s="71"/>
      <c r="GH12" s="71"/>
      <c r="GI12" s="71"/>
      <c r="GJ12" s="71"/>
      <c r="GK12" s="71"/>
      <c r="GL12" s="71"/>
      <c r="GM12" s="71"/>
      <c r="GN12" s="71"/>
      <c r="GO12" s="71"/>
      <c r="GP12" s="71"/>
      <c r="GQ12" s="71"/>
      <c r="GR12" s="71"/>
      <c r="GS12" s="71"/>
      <c r="GT12" s="71"/>
      <c r="GU12" s="71"/>
      <c r="GV12" s="71"/>
      <c r="GW12" s="71"/>
      <c r="GX12" s="71"/>
      <c r="GY12" s="71"/>
      <c r="GZ12" s="71"/>
      <c r="HA12" s="71"/>
      <c r="HB12" s="71"/>
      <c r="HC12" s="71"/>
      <c r="HD12" s="71"/>
      <c r="HE12" s="71"/>
      <c r="HF12" s="71"/>
      <c r="HG12" s="71"/>
      <c r="HH12" s="71"/>
      <c r="HI12" s="71"/>
      <c r="HJ12" s="71"/>
      <c r="HK12" s="71"/>
      <c r="HL12" s="71"/>
      <c r="HM12" s="71"/>
      <c r="HN12" s="71"/>
      <c r="HO12" s="71"/>
      <c r="HP12" s="71"/>
      <c r="HQ12" s="71"/>
      <c r="HR12" s="71"/>
      <c r="HS12" s="71"/>
      <c r="HT12" s="71"/>
      <c r="HU12" s="71"/>
      <c r="HV12" s="71"/>
      <c r="HW12" s="71"/>
      <c r="HX12" s="71"/>
      <c r="HY12" s="71"/>
      <c r="HZ12" s="71"/>
      <c r="IA12" s="71"/>
      <c r="IB12" s="71"/>
      <c r="IC12" s="71"/>
      <c r="ID12" s="71"/>
      <c r="IE12" s="71"/>
      <c r="IF12" s="71"/>
      <c r="IG12" s="71"/>
      <c r="IH12" s="71"/>
      <c r="II12" s="71"/>
      <c r="IJ12" s="71"/>
      <c r="IK12" s="71"/>
      <c r="IL12" s="71"/>
      <c r="IM12" s="71"/>
      <c r="IN12" s="71"/>
      <c r="IO12" s="71"/>
      <c r="IP12" s="71"/>
      <c r="IQ12" s="71"/>
      <c r="IR12" s="71"/>
      <c r="IS12" s="71"/>
      <c r="IT12" s="71"/>
      <c r="IU12" s="71"/>
      <c r="IV12" s="71"/>
      <c r="IW12" s="71"/>
      <c r="IX12" s="71"/>
      <c r="IY12" s="71"/>
      <c r="IZ12" s="71"/>
      <c r="JA12" s="71"/>
      <c r="JB12" s="71"/>
      <c r="JC12" s="71"/>
      <c r="JD12" s="71"/>
      <c r="JE12" s="71"/>
      <c r="JF12" s="71"/>
      <c r="JG12" s="71"/>
      <c r="JH12" s="71"/>
      <c r="JI12" s="71"/>
      <c r="JJ12" s="71"/>
      <c r="JK12" s="71"/>
      <c r="JL12" s="71"/>
      <c r="JM12" s="71"/>
      <c r="JN12" s="71"/>
      <c r="JO12" s="71"/>
      <c r="JP12" s="71"/>
      <c r="JQ12" s="71"/>
      <c r="JR12" s="71"/>
      <c r="JS12" s="71"/>
      <c r="JT12" s="71"/>
      <c r="JU12" s="71"/>
      <c r="JV12" s="71"/>
      <c r="JW12" s="71"/>
      <c r="JX12" s="71"/>
      <c r="JY12" s="71"/>
      <c r="JZ12" s="71"/>
      <c r="KA12" s="71"/>
      <c r="KB12" s="71"/>
      <c r="KC12" s="71"/>
      <c r="KD12" s="71"/>
      <c r="KE12" s="71"/>
      <c r="KF12" s="71"/>
      <c r="KG12" s="71"/>
      <c r="KH12" s="71"/>
    </row>
    <row r="13" spans="1:294">
      <c r="A13" s="82" t="s">
        <v>56</v>
      </c>
      <c r="B13" s="82" t="s">
        <v>55</v>
      </c>
      <c r="C13" s="82" t="s">
        <v>45</v>
      </c>
      <c r="D13" s="75">
        <v>100</v>
      </c>
      <c r="E13" s="76">
        <v>109</v>
      </c>
      <c r="F13" s="72">
        <v>0</v>
      </c>
      <c r="G13" s="71">
        <v>0</v>
      </c>
      <c r="H13" s="71">
        <v>0</v>
      </c>
      <c r="I13" s="71">
        <v>0</v>
      </c>
      <c r="J13" s="71">
        <v>0</v>
      </c>
      <c r="K13" s="71">
        <v>0</v>
      </c>
      <c r="L13" s="71">
        <v>0</v>
      </c>
      <c r="M13" s="71">
        <v>0</v>
      </c>
      <c r="N13" s="71">
        <v>0</v>
      </c>
      <c r="O13" s="71">
        <v>0</v>
      </c>
      <c r="P13" s="71">
        <v>0</v>
      </c>
      <c r="Q13" s="71">
        <v>0</v>
      </c>
      <c r="R13" s="71">
        <v>0</v>
      </c>
      <c r="S13" s="71">
        <v>0</v>
      </c>
      <c r="T13" s="71">
        <v>0</v>
      </c>
      <c r="U13" s="71">
        <v>0</v>
      </c>
      <c r="V13" s="71">
        <v>0</v>
      </c>
      <c r="W13" s="71">
        <v>0</v>
      </c>
      <c r="X13" s="71">
        <v>0</v>
      </c>
      <c r="Y13" s="71">
        <v>0</v>
      </c>
      <c r="Z13" s="71">
        <v>0</v>
      </c>
      <c r="AA13" s="71">
        <v>0</v>
      </c>
      <c r="AB13" s="71">
        <v>0</v>
      </c>
      <c r="AC13" s="71">
        <v>0</v>
      </c>
      <c r="AD13" s="71">
        <v>0</v>
      </c>
      <c r="AE13" s="71">
        <v>0</v>
      </c>
      <c r="AF13" s="71">
        <v>0</v>
      </c>
      <c r="AG13" s="71">
        <v>0</v>
      </c>
      <c r="AH13" s="71">
        <v>0</v>
      </c>
      <c r="AI13" s="71">
        <v>0</v>
      </c>
      <c r="AJ13" s="71">
        <v>0</v>
      </c>
      <c r="AK13" s="71">
        <v>0</v>
      </c>
      <c r="AL13" s="71">
        <v>0</v>
      </c>
      <c r="AM13" s="71">
        <v>0</v>
      </c>
      <c r="AN13" s="71">
        <v>0</v>
      </c>
      <c r="AO13" s="71">
        <v>0</v>
      </c>
      <c r="AP13" s="71">
        <v>0</v>
      </c>
      <c r="AQ13" s="71">
        <v>0</v>
      </c>
      <c r="AR13" s="71">
        <v>0</v>
      </c>
      <c r="AS13" s="71">
        <v>0</v>
      </c>
      <c r="AT13" s="71">
        <v>0</v>
      </c>
      <c r="AU13" s="71">
        <v>0</v>
      </c>
      <c r="AV13" s="71">
        <v>0</v>
      </c>
      <c r="AW13" s="71">
        <v>0</v>
      </c>
      <c r="AX13" s="71">
        <v>0</v>
      </c>
      <c r="AY13" s="71">
        <v>0</v>
      </c>
      <c r="AZ13" s="71">
        <v>0</v>
      </c>
      <c r="BA13" s="71">
        <v>0</v>
      </c>
      <c r="BB13" s="71">
        <v>0</v>
      </c>
      <c r="BC13" s="71">
        <v>0</v>
      </c>
      <c r="BD13" s="71">
        <v>0</v>
      </c>
      <c r="BE13" s="71">
        <v>0</v>
      </c>
      <c r="BF13" s="71">
        <v>0</v>
      </c>
      <c r="BG13" s="71">
        <v>0</v>
      </c>
      <c r="BH13" s="71">
        <v>0</v>
      </c>
      <c r="BI13" s="71">
        <v>0</v>
      </c>
      <c r="BJ13" s="71">
        <v>0</v>
      </c>
      <c r="BK13" s="71">
        <v>0</v>
      </c>
      <c r="BL13" s="71">
        <v>0</v>
      </c>
      <c r="BM13" s="71">
        <v>0</v>
      </c>
      <c r="BN13" s="211">
        <v>0</v>
      </c>
      <c r="BO13" s="71">
        <v>0</v>
      </c>
      <c r="BP13" s="71">
        <v>0</v>
      </c>
      <c r="BQ13" s="71">
        <v>0</v>
      </c>
      <c r="BR13" s="71">
        <v>0</v>
      </c>
      <c r="BS13" s="71">
        <v>0</v>
      </c>
      <c r="BT13" s="71">
        <v>5380.4089494769496</v>
      </c>
      <c r="BU13" s="71">
        <v>18538.592695597901</v>
      </c>
      <c r="BV13" s="71">
        <v>24385.716328174702</v>
      </c>
      <c r="BW13" s="71">
        <v>24420.704551745399</v>
      </c>
      <c r="BX13" s="71">
        <v>24400.803145813701</v>
      </c>
      <c r="BY13" s="71">
        <v>24420.704551745399</v>
      </c>
      <c r="BZ13" s="71">
        <v>23428.143318157399</v>
      </c>
      <c r="CA13" s="71">
        <v>23393.155094586698</v>
      </c>
      <c r="CB13" s="71">
        <v>23408.241912225702</v>
      </c>
      <c r="CC13" s="71">
        <v>23408.241912225702</v>
      </c>
      <c r="CD13" s="71">
        <v>23373.253688655099</v>
      </c>
      <c r="CE13" s="71">
        <v>29955.553749748698</v>
      </c>
      <c r="CF13" s="71">
        <v>30948.114983336702</v>
      </c>
      <c r="CG13" s="71">
        <v>29441.270682854702</v>
      </c>
      <c r="CH13" s="71">
        <v>29441.270682854702</v>
      </c>
      <c r="CI13" s="71">
        <v>23570.843834086099</v>
      </c>
      <c r="CJ13" s="71">
        <v>23570.843834086099</v>
      </c>
      <c r="CK13" s="71">
        <v>23570.843834086099</v>
      </c>
      <c r="CL13" s="71">
        <v>23570.843834086099</v>
      </c>
      <c r="CM13" s="71">
        <v>11004.0441771979</v>
      </c>
      <c r="CN13" s="71">
        <v>11004.0441771979</v>
      </c>
      <c r="CO13" s="71">
        <v>0</v>
      </c>
      <c r="CP13" s="71">
        <v>0</v>
      </c>
      <c r="CQ13" s="71">
        <v>0</v>
      </c>
      <c r="CR13" s="71">
        <v>0</v>
      </c>
      <c r="CS13" s="71">
        <v>0</v>
      </c>
      <c r="CT13" s="71">
        <v>0</v>
      </c>
      <c r="CU13" s="71">
        <v>0</v>
      </c>
      <c r="CV13" s="71">
        <v>0</v>
      </c>
      <c r="CW13" s="71">
        <v>0</v>
      </c>
      <c r="CX13" s="71">
        <v>0</v>
      </c>
      <c r="CY13" s="71">
        <v>0</v>
      </c>
      <c r="CZ13" s="71">
        <v>0</v>
      </c>
      <c r="DA13" s="71">
        <v>0</v>
      </c>
      <c r="DB13" s="71">
        <v>0</v>
      </c>
      <c r="DC13" s="71">
        <v>0</v>
      </c>
      <c r="DD13" s="71">
        <v>0</v>
      </c>
      <c r="DE13" s="71">
        <v>0</v>
      </c>
      <c r="DF13" s="71">
        <v>0</v>
      </c>
      <c r="DG13" s="71">
        <v>0</v>
      </c>
      <c r="DH13" s="71">
        <v>0</v>
      </c>
      <c r="DI13" s="71">
        <v>0</v>
      </c>
      <c r="DJ13" s="71">
        <v>0</v>
      </c>
      <c r="DK13" s="71">
        <v>0</v>
      </c>
      <c r="DL13" s="71">
        <v>0</v>
      </c>
      <c r="DM13" s="71">
        <v>0</v>
      </c>
      <c r="DN13" s="71">
        <v>0</v>
      </c>
      <c r="DO13" s="71">
        <v>0</v>
      </c>
      <c r="DP13" s="71">
        <v>0</v>
      </c>
      <c r="DQ13" s="71">
        <v>0</v>
      </c>
      <c r="DR13" s="71">
        <v>0</v>
      </c>
      <c r="DS13" s="71">
        <v>0</v>
      </c>
      <c r="DT13" s="71">
        <v>0</v>
      </c>
      <c r="DU13" s="71">
        <v>0</v>
      </c>
      <c r="DV13" s="71">
        <v>0</v>
      </c>
      <c r="DW13" s="71">
        <v>0</v>
      </c>
      <c r="DX13" s="71">
        <v>0</v>
      </c>
      <c r="DY13" s="71">
        <v>0</v>
      </c>
      <c r="DZ13" s="71">
        <v>0</v>
      </c>
      <c r="EA13" s="71">
        <v>0</v>
      </c>
      <c r="EB13" s="71">
        <v>0</v>
      </c>
      <c r="EC13" s="71">
        <v>0</v>
      </c>
      <c r="ED13" s="71">
        <v>0</v>
      </c>
      <c r="EE13" s="71">
        <v>0</v>
      </c>
      <c r="EF13" s="71">
        <v>0</v>
      </c>
      <c r="EG13" s="71">
        <v>0</v>
      </c>
      <c r="EH13" s="71">
        <v>0</v>
      </c>
      <c r="EI13" s="71">
        <v>0</v>
      </c>
      <c r="EJ13" s="71">
        <v>0</v>
      </c>
      <c r="EK13" s="71">
        <v>0</v>
      </c>
      <c r="EL13" s="71">
        <v>0</v>
      </c>
      <c r="EM13" s="71">
        <v>0</v>
      </c>
      <c r="EN13" s="71">
        <v>0</v>
      </c>
      <c r="EO13" s="71">
        <v>0</v>
      </c>
      <c r="EP13" s="71">
        <v>0</v>
      </c>
      <c r="EQ13" s="71">
        <v>0</v>
      </c>
      <c r="ER13" s="71">
        <v>0</v>
      </c>
      <c r="ES13" s="71">
        <v>0</v>
      </c>
      <c r="ET13" s="71">
        <v>0</v>
      </c>
      <c r="EU13" s="71">
        <v>0</v>
      </c>
      <c r="EV13" s="71">
        <v>0</v>
      </c>
      <c r="EW13" s="71">
        <v>0</v>
      </c>
      <c r="EX13" s="71">
        <v>0</v>
      </c>
      <c r="EY13" s="71">
        <v>0</v>
      </c>
      <c r="EZ13" s="71">
        <v>0</v>
      </c>
      <c r="FA13" s="71">
        <v>0</v>
      </c>
      <c r="FB13" s="71">
        <v>0</v>
      </c>
      <c r="FC13" s="71">
        <v>0</v>
      </c>
      <c r="FD13" s="71">
        <v>0</v>
      </c>
      <c r="FE13" s="71">
        <v>0</v>
      </c>
      <c r="FF13" s="71">
        <v>0</v>
      </c>
      <c r="FG13" s="71">
        <v>0</v>
      </c>
      <c r="FH13" s="71">
        <v>0</v>
      </c>
      <c r="FI13" s="71">
        <v>0</v>
      </c>
      <c r="FJ13" s="71">
        <v>0</v>
      </c>
      <c r="FK13" s="71">
        <v>0</v>
      </c>
      <c r="FL13" s="71">
        <v>0</v>
      </c>
      <c r="FM13" s="71">
        <v>0</v>
      </c>
      <c r="FN13" s="71">
        <v>0</v>
      </c>
      <c r="FO13" s="71">
        <v>0</v>
      </c>
      <c r="FP13" s="71">
        <v>0</v>
      </c>
      <c r="FQ13" s="71">
        <v>0</v>
      </c>
      <c r="FR13" s="71">
        <v>0</v>
      </c>
      <c r="FS13" s="71">
        <v>0</v>
      </c>
      <c r="FT13" s="71">
        <v>0</v>
      </c>
      <c r="FU13" s="71">
        <v>0</v>
      </c>
      <c r="FV13" s="71">
        <v>0</v>
      </c>
      <c r="FW13" s="71">
        <v>0</v>
      </c>
      <c r="FX13" s="71">
        <v>0</v>
      </c>
      <c r="FY13" s="71">
        <v>0</v>
      </c>
      <c r="FZ13" s="71">
        <v>0</v>
      </c>
      <c r="GA13" s="71">
        <v>0</v>
      </c>
      <c r="GB13" s="71">
        <v>0</v>
      </c>
      <c r="GC13" s="71">
        <v>0</v>
      </c>
      <c r="GD13" s="71">
        <v>0</v>
      </c>
      <c r="GE13" s="71">
        <v>0</v>
      </c>
      <c r="GF13" s="71">
        <v>0</v>
      </c>
      <c r="GG13" s="71">
        <v>0</v>
      </c>
      <c r="GH13" s="71">
        <v>0</v>
      </c>
      <c r="GI13" s="71">
        <v>0</v>
      </c>
      <c r="GJ13" s="71">
        <v>0</v>
      </c>
      <c r="GK13" s="71">
        <v>0</v>
      </c>
      <c r="GL13" s="71">
        <v>0</v>
      </c>
      <c r="GM13" s="71">
        <v>0</v>
      </c>
      <c r="GN13" s="71">
        <v>0</v>
      </c>
      <c r="GO13" s="71">
        <v>0</v>
      </c>
      <c r="GP13" s="71">
        <v>0</v>
      </c>
      <c r="GQ13" s="71">
        <v>0</v>
      </c>
      <c r="GR13" s="71">
        <v>0</v>
      </c>
      <c r="GS13" s="71">
        <v>0</v>
      </c>
      <c r="GT13" s="71">
        <v>0</v>
      </c>
      <c r="GU13" s="71">
        <v>0</v>
      </c>
      <c r="GV13" s="71">
        <v>0</v>
      </c>
      <c r="GW13" s="71">
        <v>0</v>
      </c>
      <c r="GX13" s="71">
        <v>0</v>
      </c>
      <c r="GY13" s="71">
        <v>0</v>
      </c>
      <c r="GZ13" s="71">
        <v>0</v>
      </c>
      <c r="HA13" s="71">
        <v>0</v>
      </c>
      <c r="HB13" s="71">
        <v>0</v>
      </c>
      <c r="HC13" s="71">
        <v>0</v>
      </c>
      <c r="HD13" s="71">
        <v>0</v>
      </c>
      <c r="HE13" s="71">
        <v>0</v>
      </c>
      <c r="HF13" s="71">
        <v>0</v>
      </c>
      <c r="HG13" s="71">
        <v>0</v>
      </c>
      <c r="HH13" s="71">
        <v>0</v>
      </c>
      <c r="HI13" s="71">
        <v>0</v>
      </c>
      <c r="HJ13" s="71">
        <v>0</v>
      </c>
      <c r="HK13" s="71">
        <v>0</v>
      </c>
      <c r="HL13" s="71">
        <v>0</v>
      </c>
      <c r="HM13" s="71">
        <v>0</v>
      </c>
      <c r="HN13" s="71">
        <v>0</v>
      </c>
      <c r="HO13" s="71">
        <v>0</v>
      </c>
      <c r="HP13" s="71">
        <v>0</v>
      </c>
      <c r="HQ13" s="71">
        <v>0</v>
      </c>
      <c r="HR13" s="71">
        <v>0</v>
      </c>
      <c r="HS13" s="71">
        <v>0</v>
      </c>
      <c r="HT13" s="71">
        <v>0</v>
      </c>
      <c r="HU13" s="71">
        <v>0</v>
      </c>
      <c r="HV13" s="71">
        <v>0</v>
      </c>
      <c r="HW13" s="71">
        <v>0</v>
      </c>
      <c r="HX13" s="71">
        <v>0</v>
      </c>
      <c r="HY13" s="71">
        <v>0</v>
      </c>
      <c r="HZ13" s="71">
        <v>0</v>
      </c>
      <c r="IA13" s="71">
        <v>0</v>
      </c>
      <c r="IB13" s="71">
        <v>0</v>
      </c>
      <c r="IC13" s="71">
        <v>0</v>
      </c>
      <c r="ID13" s="71">
        <v>0</v>
      </c>
      <c r="IE13" s="71">
        <v>0</v>
      </c>
      <c r="IF13" s="71">
        <v>0</v>
      </c>
      <c r="IG13" s="71">
        <v>0</v>
      </c>
      <c r="IH13" s="71">
        <v>0</v>
      </c>
      <c r="II13" s="71">
        <v>0</v>
      </c>
      <c r="IJ13" s="71">
        <v>0</v>
      </c>
      <c r="IK13" s="71">
        <v>0</v>
      </c>
      <c r="IL13" s="71">
        <v>0</v>
      </c>
      <c r="IM13" s="71">
        <v>0</v>
      </c>
      <c r="IN13" s="71">
        <v>0</v>
      </c>
      <c r="IO13" s="71">
        <v>0</v>
      </c>
      <c r="IP13" s="71">
        <v>0</v>
      </c>
      <c r="IQ13" s="71"/>
      <c r="IR13" s="71"/>
      <c r="IS13" s="71"/>
      <c r="IT13" s="71"/>
      <c r="IU13" s="71"/>
      <c r="IV13" s="71"/>
      <c r="IW13" s="71"/>
      <c r="IX13" s="71"/>
      <c r="IY13" s="71"/>
      <c r="IZ13" s="71"/>
      <c r="JA13" s="71"/>
      <c r="JB13" s="71"/>
      <c r="JC13" s="71"/>
      <c r="JD13" s="71"/>
      <c r="JE13" s="71"/>
      <c r="JF13" s="71"/>
      <c r="JG13" s="71"/>
      <c r="JH13" s="71"/>
      <c r="JI13" s="71"/>
      <c r="JJ13" s="71"/>
      <c r="JK13" s="71"/>
      <c r="JL13" s="71"/>
      <c r="JM13" s="71"/>
      <c r="JN13" s="71"/>
      <c r="JO13" s="71"/>
      <c r="JP13" s="71"/>
      <c r="JQ13" s="71"/>
      <c r="JR13" s="71"/>
      <c r="JS13" s="71"/>
      <c r="JT13" s="71"/>
      <c r="JU13" s="71"/>
      <c r="JV13" s="71"/>
      <c r="JW13" s="71"/>
      <c r="JX13" s="71"/>
      <c r="JY13" s="71"/>
      <c r="JZ13" s="71"/>
      <c r="KA13" s="71"/>
      <c r="KB13" s="71"/>
      <c r="KC13" s="71"/>
      <c r="KD13" s="71"/>
      <c r="KE13" s="71"/>
      <c r="KF13" s="71"/>
      <c r="KG13" s="71"/>
      <c r="KH13" s="71"/>
    </row>
    <row r="14" spans="1:294">
      <c r="A14" s="82" t="s">
        <v>61</v>
      </c>
      <c r="B14" s="82" t="s">
        <v>55</v>
      </c>
      <c r="C14" s="82" t="s">
        <v>46</v>
      </c>
      <c r="D14" s="75">
        <v>100</v>
      </c>
      <c r="E14" s="76">
        <v>109</v>
      </c>
      <c r="F14" s="72">
        <v>0</v>
      </c>
      <c r="G14" s="71">
        <v>0</v>
      </c>
      <c r="H14" s="71">
        <v>0</v>
      </c>
      <c r="I14" s="71">
        <v>0</v>
      </c>
      <c r="J14" s="71">
        <v>0</v>
      </c>
      <c r="K14" s="71">
        <v>0</v>
      </c>
      <c r="L14" s="71">
        <v>0</v>
      </c>
      <c r="M14" s="71">
        <v>0</v>
      </c>
      <c r="N14" s="71">
        <v>0</v>
      </c>
      <c r="O14" s="71">
        <v>0</v>
      </c>
      <c r="P14" s="71">
        <v>0</v>
      </c>
      <c r="Q14" s="71">
        <v>0</v>
      </c>
      <c r="R14" s="71">
        <v>0</v>
      </c>
      <c r="S14" s="71">
        <v>0</v>
      </c>
      <c r="T14" s="71">
        <v>0</v>
      </c>
      <c r="U14" s="71">
        <v>0</v>
      </c>
      <c r="V14" s="71">
        <v>0</v>
      </c>
      <c r="W14" s="71">
        <v>0</v>
      </c>
      <c r="X14" s="71">
        <v>0</v>
      </c>
      <c r="Y14" s="71">
        <v>0</v>
      </c>
      <c r="Z14" s="71">
        <v>0</v>
      </c>
      <c r="AA14" s="71">
        <v>0</v>
      </c>
      <c r="AB14" s="71">
        <v>0</v>
      </c>
      <c r="AC14" s="71">
        <v>0</v>
      </c>
      <c r="AD14" s="71">
        <v>0</v>
      </c>
      <c r="AE14" s="71">
        <v>0</v>
      </c>
      <c r="AF14" s="71">
        <v>0</v>
      </c>
      <c r="AG14" s="71">
        <v>0</v>
      </c>
      <c r="AH14" s="71">
        <v>0</v>
      </c>
      <c r="AI14" s="71">
        <v>0</v>
      </c>
      <c r="AJ14" s="71">
        <v>0</v>
      </c>
      <c r="AK14" s="71">
        <v>0</v>
      </c>
      <c r="AL14" s="71">
        <v>0</v>
      </c>
      <c r="AM14" s="71">
        <v>0</v>
      </c>
      <c r="AN14" s="71">
        <v>0</v>
      </c>
      <c r="AO14" s="71">
        <v>0</v>
      </c>
      <c r="AP14" s="71">
        <v>0</v>
      </c>
      <c r="AQ14" s="71">
        <v>0</v>
      </c>
      <c r="AR14" s="71">
        <v>0</v>
      </c>
      <c r="AS14" s="71">
        <v>0</v>
      </c>
      <c r="AT14" s="71">
        <v>0</v>
      </c>
      <c r="AU14" s="71">
        <v>0</v>
      </c>
      <c r="AV14" s="71">
        <v>0</v>
      </c>
      <c r="AW14" s="71">
        <v>0</v>
      </c>
      <c r="AX14" s="71">
        <v>0</v>
      </c>
      <c r="AY14" s="71">
        <v>0</v>
      </c>
      <c r="AZ14" s="71">
        <v>0</v>
      </c>
      <c r="BA14" s="71">
        <v>0</v>
      </c>
      <c r="BB14" s="71">
        <v>0</v>
      </c>
      <c r="BC14" s="71">
        <v>1043.83078905855</v>
      </c>
      <c r="BD14" s="71">
        <v>21173.654294727101</v>
      </c>
      <c r="BE14" s="71">
        <v>20129.823505668501</v>
      </c>
      <c r="BF14" s="71">
        <v>26370.309575723499</v>
      </c>
      <c r="BG14" s="71">
        <v>5102.8638023644398</v>
      </c>
      <c r="BH14" s="71">
        <v>3048.3846588737902</v>
      </c>
      <c r="BI14" s="71">
        <v>4791.8904941517803</v>
      </c>
      <c r="BJ14" s="71">
        <v>2511.1853282574102</v>
      </c>
      <c r="BK14" s="71">
        <v>1467.35453919886</v>
      </c>
      <c r="BL14" s="71">
        <v>23389.929363609699</v>
      </c>
      <c r="BM14" s="71">
        <v>24676.729014120901</v>
      </c>
      <c r="BN14" s="211">
        <v>1743.5058352779899</v>
      </c>
      <c r="BO14" s="71">
        <v>2511.1853282574102</v>
      </c>
      <c r="BP14" s="71">
        <v>767.67949297942096</v>
      </c>
      <c r="BQ14" s="71">
        <v>23389.929363609699</v>
      </c>
      <c r="BR14" s="71">
        <v>24676.729014120901</v>
      </c>
      <c r="BS14" s="71">
        <v>0</v>
      </c>
      <c r="BT14" s="71">
        <v>0</v>
      </c>
      <c r="BU14" s="71">
        <v>0</v>
      </c>
      <c r="BV14" s="71">
        <v>0</v>
      </c>
      <c r="BW14" s="71">
        <v>0</v>
      </c>
      <c r="BX14" s="71">
        <v>0</v>
      </c>
      <c r="BY14" s="71">
        <v>0</v>
      </c>
      <c r="BZ14" s="71">
        <v>0</v>
      </c>
      <c r="CA14" s="71">
        <v>0</v>
      </c>
      <c r="CB14" s="71">
        <v>0</v>
      </c>
      <c r="CC14" s="71">
        <v>0</v>
      </c>
      <c r="CD14" s="71">
        <v>0</v>
      </c>
      <c r="CE14" s="71">
        <v>0</v>
      </c>
      <c r="CF14" s="71">
        <v>0</v>
      </c>
      <c r="CG14" s="71">
        <v>0</v>
      </c>
      <c r="CH14" s="71">
        <v>0</v>
      </c>
      <c r="CI14" s="71">
        <v>0</v>
      </c>
      <c r="CJ14" s="71">
        <v>0</v>
      </c>
      <c r="CK14" s="71">
        <v>0</v>
      </c>
      <c r="CL14" s="71">
        <v>0</v>
      </c>
      <c r="CM14" s="71">
        <v>0</v>
      </c>
      <c r="CN14" s="71">
        <v>0</v>
      </c>
      <c r="CO14" s="71">
        <v>0</v>
      </c>
      <c r="CP14" s="71">
        <v>0</v>
      </c>
      <c r="CQ14" s="71">
        <v>0</v>
      </c>
      <c r="CR14" s="71">
        <v>0</v>
      </c>
      <c r="CS14" s="71">
        <v>0</v>
      </c>
      <c r="CT14" s="71">
        <v>0</v>
      </c>
      <c r="CU14" s="71">
        <v>0</v>
      </c>
      <c r="CV14" s="71">
        <v>0</v>
      </c>
      <c r="CW14" s="71">
        <v>0</v>
      </c>
      <c r="CX14" s="71">
        <v>0</v>
      </c>
      <c r="CY14" s="71">
        <v>0</v>
      </c>
      <c r="CZ14" s="71">
        <v>0</v>
      </c>
      <c r="DA14" s="71">
        <v>0</v>
      </c>
      <c r="DB14" s="71">
        <v>0</v>
      </c>
      <c r="DC14" s="71">
        <v>0</v>
      </c>
      <c r="DD14" s="71">
        <v>0</v>
      </c>
      <c r="DE14" s="71">
        <v>0</v>
      </c>
      <c r="DF14" s="71">
        <v>0</v>
      </c>
      <c r="DG14" s="71">
        <v>0</v>
      </c>
      <c r="DH14" s="71">
        <v>0</v>
      </c>
      <c r="DI14" s="71">
        <v>0</v>
      </c>
      <c r="DJ14" s="71">
        <v>0</v>
      </c>
      <c r="DK14" s="71">
        <v>0</v>
      </c>
      <c r="DL14" s="71">
        <v>0</v>
      </c>
      <c r="DM14" s="71">
        <v>0</v>
      </c>
      <c r="DN14" s="71">
        <v>0</v>
      </c>
      <c r="DO14" s="71">
        <v>0</v>
      </c>
      <c r="DP14" s="71">
        <v>0</v>
      </c>
      <c r="DQ14" s="71">
        <v>0</v>
      </c>
      <c r="DR14" s="71">
        <v>0</v>
      </c>
      <c r="DS14" s="71">
        <v>0</v>
      </c>
      <c r="DT14" s="71">
        <v>0</v>
      </c>
      <c r="DU14" s="71">
        <v>0</v>
      </c>
      <c r="DV14" s="71">
        <v>0</v>
      </c>
      <c r="DW14" s="71">
        <v>0</v>
      </c>
      <c r="DX14" s="71">
        <v>0</v>
      </c>
      <c r="DY14" s="71">
        <v>0</v>
      </c>
      <c r="DZ14" s="71">
        <v>0</v>
      </c>
      <c r="EA14" s="71">
        <v>0</v>
      </c>
      <c r="EB14" s="71">
        <v>0</v>
      </c>
      <c r="EC14" s="71">
        <v>0</v>
      </c>
      <c r="ED14" s="71">
        <v>0</v>
      </c>
      <c r="EE14" s="71">
        <v>0</v>
      </c>
      <c r="EF14" s="71">
        <v>0</v>
      </c>
      <c r="EG14" s="71">
        <v>0</v>
      </c>
      <c r="EH14" s="71">
        <v>0</v>
      </c>
      <c r="EI14" s="71">
        <v>0</v>
      </c>
      <c r="EJ14" s="71">
        <v>0</v>
      </c>
      <c r="EK14" s="71">
        <v>0</v>
      </c>
      <c r="EL14" s="71">
        <v>0</v>
      </c>
      <c r="EM14" s="71">
        <v>0</v>
      </c>
      <c r="EN14" s="71">
        <v>0</v>
      </c>
      <c r="EO14" s="71">
        <v>0</v>
      </c>
      <c r="EP14" s="71">
        <v>0</v>
      </c>
      <c r="EQ14" s="71">
        <v>0</v>
      </c>
      <c r="ER14" s="71">
        <v>0</v>
      </c>
      <c r="ES14" s="71">
        <v>0</v>
      </c>
      <c r="ET14" s="71">
        <v>0</v>
      </c>
      <c r="EU14" s="71">
        <v>0</v>
      </c>
      <c r="EV14" s="71">
        <v>0</v>
      </c>
      <c r="EW14" s="71">
        <v>0</v>
      </c>
      <c r="EX14" s="71">
        <v>0</v>
      </c>
      <c r="EY14" s="71">
        <v>0</v>
      </c>
      <c r="EZ14" s="71">
        <v>0</v>
      </c>
      <c r="FA14" s="71">
        <v>0</v>
      </c>
      <c r="FB14" s="71">
        <v>0</v>
      </c>
      <c r="FC14" s="71">
        <v>0</v>
      </c>
      <c r="FD14" s="71">
        <v>0</v>
      </c>
      <c r="FE14" s="71">
        <v>0</v>
      </c>
      <c r="FF14" s="71">
        <v>0</v>
      </c>
      <c r="FG14" s="71">
        <v>0</v>
      </c>
      <c r="FH14" s="71">
        <v>0</v>
      </c>
      <c r="FI14" s="71">
        <v>0</v>
      </c>
      <c r="FJ14" s="71">
        <v>0</v>
      </c>
      <c r="FK14" s="71">
        <v>0</v>
      </c>
      <c r="FL14" s="71">
        <v>0</v>
      </c>
      <c r="FM14" s="71">
        <v>0</v>
      </c>
      <c r="FN14" s="71">
        <v>0</v>
      </c>
      <c r="FO14" s="71">
        <v>0</v>
      </c>
      <c r="FP14" s="71">
        <v>0</v>
      </c>
      <c r="FQ14" s="71">
        <v>0</v>
      </c>
      <c r="FR14" s="71">
        <v>0</v>
      </c>
      <c r="FS14" s="71">
        <v>0</v>
      </c>
      <c r="FT14" s="71">
        <v>0</v>
      </c>
      <c r="FU14" s="71">
        <v>0</v>
      </c>
      <c r="FV14" s="71">
        <v>0</v>
      </c>
      <c r="FW14" s="71">
        <v>0</v>
      </c>
      <c r="FX14" s="71">
        <v>0</v>
      </c>
      <c r="FY14" s="71">
        <v>0</v>
      </c>
      <c r="FZ14" s="71">
        <v>0</v>
      </c>
      <c r="GA14" s="71">
        <v>0</v>
      </c>
      <c r="GB14" s="71">
        <v>0</v>
      </c>
      <c r="GC14" s="71">
        <v>0</v>
      </c>
      <c r="GD14" s="71">
        <v>0</v>
      </c>
      <c r="GE14" s="71">
        <v>0</v>
      </c>
      <c r="GF14" s="71">
        <v>0</v>
      </c>
      <c r="GG14" s="71">
        <v>0</v>
      </c>
      <c r="GH14" s="71">
        <v>0</v>
      </c>
      <c r="GI14" s="71">
        <v>0</v>
      </c>
      <c r="GJ14" s="71">
        <v>0</v>
      </c>
      <c r="GK14" s="71">
        <v>0</v>
      </c>
      <c r="GL14" s="71">
        <v>0</v>
      </c>
      <c r="GM14" s="71">
        <v>0</v>
      </c>
      <c r="GN14" s="71">
        <v>0</v>
      </c>
      <c r="GO14" s="71">
        <v>0</v>
      </c>
      <c r="GP14" s="71">
        <v>0</v>
      </c>
      <c r="GQ14" s="71">
        <v>0</v>
      </c>
      <c r="GR14" s="71">
        <v>0</v>
      </c>
      <c r="GS14" s="71">
        <v>0</v>
      </c>
      <c r="GT14" s="71">
        <v>0</v>
      </c>
      <c r="GU14" s="71">
        <v>0</v>
      </c>
      <c r="GV14" s="71">
        <v>0</v>
      </c>
      <c r="GW14" s="71">
        <v>0</v>
      </c>
      <c r="GX14" s="71">
        <v>0</v>
      </c>
      <c r="GY14" s="71">
        <v>0</v>
      </c>
      <c r="GZ14" s="71">
        <v>0</v>
      </c>
      <c r="HA14" s="71">
        <v>0</v>
      </c>
      <c r="HB14" s="71">
        <v>0</v>
      </c>
      <c r="HC14" s="71">
        <v>0</v>
      </c>
      <c r="HD14" s="71">
        <v>0</v>
      </c>
      <c r="HE14" s="71">
        <v>0</v>
      </c>
      <c r="HF14" s="71">
        <v>0</v>
      </c>
      <c r="HG14" s="71">
        <v>0</v>
      </c>
      <c r="HH14" s="71">
        <v>0</v>
      </c>
      <c r="HI14" s="71">
        <v>0</v>
      </c>
      <c r="HJ14" s="71">
        <v>0</v>
      </c>
      <c r="HK14" s="71">
        <v>0</v>
      </c>
      <c r="HL14" s="71">
        <v>0</v>
      </c>
      <c r="HM14" s="71">
        <v>0</v>
      </c>
      <c r="HN14" s="71">
        <v>0</v>
      </c>
      <c r="HO14" s="71">
        <v>0</v>
      </c>
      <c r="HP14" s="71">
        <v>0</v>
      </c>
      <c r="HQ14" s="71">
        <v>0</v>
      </c>
      <c r="HR14" s="71">
        <v>0</v>
      </c>
      <c r="HS14" s="71">
        <v>0</v>
      </c>
      <c r="HT14" s="71">
        <v>0</v>
      </c>
      <c r="HU14" s="71">
        <v>0</v>
      </c>
      <c r="HV14" s="71">
        <v>0</v>
      </c>
      <c r="HW14" s="71">
        <v>0</v>
      </c>
      <c r="HX14" s="71">
        <v>0</v>
      </c>
      <c r="HY14" s="71">
        <v>0</v>
      </c>
      <c r="HZ14" s="71">
        <v>0</v>
      </c>
      <c r="IA14" s="71">
        <v>0</v>
      </c>
      <c r="IB14" s="71">
        <v>0</v>
      </c>
      <c r="IC14" s="71">
        <v>0</v>
      </c>
      <c r="ID14" s="71">
        <v>0</v>
      </c>
      <c r="IE14" s="71">
        <v>0</v>
      </c>
      <c r="IF14" s="71">
        <v>0</v>
      </c>
      <c r="IG14" s="71">
        <v>0</v>
      </c>
      <c r="IH14" s="71">
        <v>0</v>
      </c>
      <c r="II14" s="71">
        <v>0</v>
      </c>
      <c r="IJ14" s="71">
        <v>0</v>
      </c>
      <c r="IK14" s="71">
        <v>0</v>
      </c>
      <c r="IL14" s="71">
        <v>0</v>
      </c>
      <c r="IM14" s="71">
        <v>0</v>
      </c>
      <c r="IN14" s="71">
        <v>0</v>
      </c>
      <c r="IO14" s="71">
        <v>0</v>
      </c>
      <c r="IP14" s="71">
        <v>0</v>
      </c>
      <c r="IQ14" s="71"/>
      <c r="IR14" s="71"/>
      <c r="IS14" s="71"/>
      <c r="IT14" s="71"/>
      <c r="IU14" s="71"/>
      <c r="IV14" s="71"/>
      <c r="IW14" s="71"/>
      <c r="IX14" s="71"/>
      <c r="IY14" s="71"/>
      <c r="IZ14" s="71"/>
      <c r="JA14" s="71"/>
      <c r="JB14" s="71"/>
      <c r="JC14" s="71"/>
      <c r="JD14" s="71"/>
      <c r="JE14" s="71"/>
      <c r="JF14" s="71"/>
      <c r="JG14" s="71"/>
      <c r="JH14" s="71"/>
      <c r="JI14" s="71"/>
      <c r="JJ14" s="71"/>
      <c r="JK14" s="71"/>
      <c r="JL14" s="71"/>
      <c r="JM14" s="71"/>
      <c r="JN14" s="71"/>
      <c r="JO14" s="71"/>
      <c r="JP14" s="71"/>
      <c r="JQ14" s="71"/>
      <c r="JR14" s="71"/>
      <c r="JS14" s="71"/>
      <c r="JT14" s="71"/>
      <c r="JU14" s="71"/>
      <c r="JV14" s="71"/>
      <c r="JW14" s="71"/>
      <c r="JX14" s="71"/>
      <c r="JY14" s="71"/>
      <c r="JZ14" s="71"/>
      <c r="KA14" s="71"/>
      <c r="KB14" s="71"/>
      <c r="KC14" s="71"/>
      <c r="KD14" s="71"/>
      <c r="KE14" s="71"/>
      <c r="KF14" s="71"/>
      <c r="KG14" s="71"/>
      <c r="KH14" s="71"/>
    </row>
    <row r="15" spans="1:294">
      <c r="A15" s="82" t="s">
        <v>62</v>
      </c>
      <c r="B15" s="82" t="s">
        <v>55</v>
      </c>
      <c r="C15" s="82" t="s">
        <v>47</v>
      </c>
      <c r="D15" s="75">
        <v>100</v>
      </c>
      <c r="E15" s="76">
        <v>109</v>
      </c>
      <c r="F15" s="72">
        <v>0</v>
      </c>
      <c r="G15" s="71">
        <v>0</v>
      </c>
      <c r="H15" s="71">
        <v>0</v>
      </c>
      <c r="I15" s="71">
        <v>0</v>
      </c>
      <c r="J15" s="71">
        <v>0</v>
      </c>
      <c r="K15" s="71">
        <v>0</v>
      </c>
      <c r="L15" s="71">
        <v>0</v>
      </c>
      <c r="M15" s="71">
        <v>0</v>
      </c>
      <c r="N15" s="71">
        <v>0</v>
      </c>
      <c r="O15" s="71">
        <v>0</v>
      </c>
      <c r="P15" s="71">
        <v>0</v>
      </c>
      <c r="Q15" s="71">
        <v>0</v>
      </c>
      <c r="R15" s="71">
        <v>0</v>
      </c>
      <c r="S15" s="71">
        <v>0</v>
      </c>
      <c r="T15" s="71">
        <v>0</v>
      </c>
      <c r="U15" s="71">
        <v>0</v>
      </c>
      <c r="V15" s="71">
        <v>0</v>
      </c>
      <c r="W15" s="71">
        <v>0</v>
      </c>
      <c r="X15" s="71">
        <v>0</v>
      </c>
      <c r="Y15" s="71">
        <v>0</v>
      </c>
      <c r="Z15" s="71">
        <v>0</v>
      </c>
      <c r="AA15" s="71">
        <v>0</v>
      </c>
      <c r="AB15" s="71">
        <v>0</v>
      </c>
      <c r="AC15" s="71">
        <v>0</v>
      </c>
      <c r="AD15" s="71">
        <v>0</v>
      </c>
      <c r="AE15" s="71">
        <v>0</v>
      </c>
      <c r="AF15" s="71">
        <v>0</v>
      </c>
      <c r="AG15" s="71">
        <v>0</v>
      </c>
      <c r="AH15" s="71">
        <v>0</v>
      </c>
      <c r="AI15" s="71">
        <v>0</v>
      </c>
      <c r="AJ15" s="71">
        <v>0</v>
      </c>
      <c r="AK15" s="71">
        <v>0</v>
      </c>
      <c r="AL15" s="71">
        <v>0</v>
      </c>
      <c r="AM15" s="71">
        <v>0</v>
      </c>
      <c r="AN15" s="71">
        <v>0</v>
      </c>
      <c r="AO15" s="71">
        <v>0</v>
      </c>
      <c r="AP15" s="71">
        <v>0</v>
      </c>
      <c r="AQ15" s="71">
        <v>0</v>
      </c>
      <c r="AR15" s="71">
        <v>0</v>
      </c>
      <c r="AS15" s="71">
        <v>0</v>
      </c>
      <c r="AT15" s="71">
        <v>0</v>
      </c>
      <c r="AU15" s="71">
        <v>0</v>
      </c>
      <c r="AV15" s="71">
        <v>0</v>
      </c>
      <c r="AW15" s="71">
        <v>70237.893389946898</v>
      </c>
      <c r="AX15" s="71">
        <v>0</v>
      </c>
      <c r="AY15" s="71">
        <v>0</v>
      </c>
      <c r="AZ15" s="71">
        <v>0</v>
      </c>
      <c r="BA15" s="71">
        <v>0</v>
      </c>
      <c r="BB15" s="71">
        <v>0</v>
      </c>
      <c r="BC15" s="71">
        <v>0</v>
      </c>
      <c r="BD15" s="71">
        <v>0</v>
      </c>
      <c r="BE15" s="71">
        <v>0</v>
      </c>
      <c r="BF15" s="71">
        <v>0</v>
      </c>
      <c r="BG15" s="71">
        <v>0</v>
      </c>
      <c r="BH15" s="71">
        <v>0</v>
      </c>
      <c r="BI15" s="71">
        <v>0</v>
      </c>
      <c r="BJ15" s="71">
        <v>0</v>
      </c>
      <c r="BK15" s="71">
        <v>0</v>
      </c>
      <c r="BL15" s="71">
        <v>0</v>
      </c>
      <c r="BM15" s="71">
        <v>0</v>
      </c>
      <c r="BN15" s="211">
        <v>0</v>
      </c>
      <c r="BO15" s="71">
        <v>0</v>
      </c>
      <c r="BP15" s="71">
        <v>0</v>
      </c>
      <c r="BQ15" s="71">
        <v>0</v>
      </c>
      <c r="BR15" s="71">
        <v>0</v>
      </c>
      <c r="BS15" s="71">
        <v>0</v>
      </c>
      <c r="BT15" s="71">
        <v>0</v>
      </c>
      <c r="BU15" s="71">
        <v>0</v>
      </c>
      <c r="BV15" s="71">
        <v>0</v>
      </c>
      <c r="BW15" s="71">
        <v>0</v>
      </c>
      <c r="BX15" s="71">
        <v>0</v>
      </c>
      <c r="BY15" s="71">
        <v>0</v>
      </c>
      <c r="BZ15" s="71">
        <v>4825.2915788309001</v>
      </c>
      <c r="CA15" s="71">
        <v>5881.5996253456397</v>
      </c>
      <c r="CB15" s="71">
        <v>15179.1189909697</v>
      </c>
      <c r="CC15" s="71">
        <v>14711.786835471899</v>
      </c>
      <c r="CD15" s="71">
        <v>15380.639270510001</v>
      </c>
      <c r="CE15" s="71">
        <v>24420.5154069692</v>
      </c>
      <c r="CF15" s="71">
        <v>32851.008722599101</v>
      </c>
      <c r="CG15" s="71">
        <v>21516.304903136501</v>
      </c>
      <c r="CH15" s="71">
        <v>26855.483581026299</v>
      </c>
      <c r="CI15" s="71">
        <v>25000.930665104199</v>
      </c>
      <c r="CJ15" s="71">
        <v>22269.7291716705</v>
      </c>
      <c r="CK15" s="71">
        <v>22342.496616610799</v>
      </c>
      <c r="CL15" s="71">
        <v>25900.2035011445</v>
      </c>
      <c r="CM15" s="71">
        <v>22342.496616610799</v>
      </c>
      <c r="CN15" s="71">
        <v>24191.615817667502</v>
      </c>
      <c r="CO15" s="71">
        <v>25940.141825581999</v>
      </c>
      <c r="CP15" s="71">
        <v>20608.081727377401</v>
      </c>
      <c r="CQ15" s="71">
        <v>0</v>
      </c>
      <c r="CR15" s="71">
        <v>0</v>
      </c>
      <c r="CS15" s="71">
        <v>0</v>
      </c>
      <c r="CT15" s="71">
        <v>0</v>
      </c>
      <c r="CU15" s="71">
        <v>0</v>
      </c>
      <c r="CV15" s="71">
        <v>0</v>
      </c>
      <c r="CW15" s="71">
        <v>0</v>
      </c>
      <c r="CX15" s="71">
        <v>0</v>
      </c>
      <c r="CY15" s="71">
        <v>0</v>
      </c>
      <c r="CZ15" s="71">
        <v>0</v>
      </c>
      <c r="DA15" s="71">
        <v>0</v>
      </c>
      <c r="DB15" s="71">
        <v>0</v>
      </c>
      <c r="DC15" s="71">
        <v>0</v>
      </c>
      <c r="DD15" s="71">
        <v>0</v>
      </c>
      <c r="DE15" s="71">
        <v>0</v>
      </c>
      <c r="DF15" s="71">
        <v>0</v>
      </c>
      <c r="DG15" s="71">
        <v>0</v>
      </c>
      <c r="DH15" s="71">
        <v>0</v>
      </c>
      <c r="DI15" s="71">
        <v>0</v>
      </c>
      <c r="DJ15" s="71">
        <v>0</v>
      </c>
      <c r="DK15" s="71">
        <v>0</v>
      </c>
      <c r="DL15" s="71">
        <v>0</v>
      </c>
      <c r="DM15" s="71">
        <v>0</v>
      </c>
      <c r="DN15" s="71">
        <v>0</v>
      </c>
      <c r="DO15" s="71">
        <v>0</v>
      </c>
      <c r="DP15" s="71">
        <v>0</v>
      </c>
      <c r="DQ15" s="71">
        <v>0</v>
      </c>
      <c r="DR15" s="71">
        <v>0</v>
      </c>
      <c r="DS15" s="71">
        <v>0</v>
      </c>
      <c r="DT15" s="71">
        <v>0</v>
      </c>
      <c r="DU15" s="71">
        <v>0</v>
      </c>
      <c r="DV15" s="71">
        <v>0</v>
      </c>
      <c r="DW15" s="71">
        <v>0</v>
      </c>
      <c r="DX15" s="71">
        <v>0</v>
      </c>
      <c r="DY15" s="71">
        <v>0</v>
      </c>
      <c r="DZ15" s="71">
        <v>0</v>
      </c>
      <c r="EA15" s="71">
        <v>0</v>
      </c>
      <c r="EB15" s="71">
        <v>0</v>
      </c>
      <c r="EC15" s="71">
        <v>0</v>
      </c>
      <c r="ED15" s="71">
        <v>0</v>
      </c>
      <c r="EE15" s="71">
        <v>0</v>
      </c>
      <c r="EF15" s="71">
        <v>0</v>
      </c>
      <c r="EG15" s="71">
        <v>0</v>
      </c>
      <c r="EH15" s="71">
        <v>0</v>
      </c>
      <c r="EI15" s="71">
        <v>0</v>
      </c>
      <c r="EJ15" s="71">
        <v>0</v>
      </c>
      <c r="EK15" s="71">
        <v>0</v>
      </c>
      <c r="EL15" s="71">
        <v>0</v>
      </c>
      <c r="EM15" s="71">
        <v>0</v>
      </c>
      <c r="EN15" s="71">
        <v>0</v>
      </c>
      <c r="EO15" s="71">
        <v>0</v>
      </c>
      <c r="EP15" s="71">
        <v>0</v>
      </c>
      <c r="EQ15" s="71">
        <v>0</v>
      </c>
      <c r="ER15" s="71">
        <v>0</v>
      </c>
      <c r="ES15" s="71">
        <v>0</v>
      </c>
      <c r="ET15" s="71">
        <v>0</v>
      </c>
      <c r="EU15" s="71">
        <v>0</v>
      </c>
      <c r="EV15" s="71">
        <v>0</v>
      </c>
      <c r="EW15" s="71">
        <v>0</v>
      </c>
      <c r="EX15" s="71">
        <v>0</v>
      </c>
      <c r="EY15" s="71">
        <v>0</v>
      </c>
      <c r="EZ15" s="71">
        <v>0</v>
      </c>
      <c r="FA15" s="71">
        <v>0</v>
      </c>
      <c r="FB15" s="71">
        <v>0</v>
      </c>
      <c r="FC15" s="71">
        <v>0</v>
      </c>
      <c r="FD15" s="71">
        <v>0</v>
      </c>
      <c r="FE15" s="71">
        <v>0</v>
      </c>
      <c r="FF15" s="71">
        <v>0</v>
      </c>
      <c r="FG15" s="71">
        <v>0</v>
      </c>
      <c r="FH15" s="71">
        <v>0</v>
      </c>
      <c r="FI15" s="71">
        <v>0</v>
      </c>
      <c r="FJ15" s="71">
        <v>0</v>
      </c>
      <c r="FK15" s="71">
        <v>0</v>
      </c>
      <c r="FL15" s="71">
        <v>0</v>
      </c>
      <c r="FM15" s="71">
        <v>0</v>
      </c>
      <c r="FN15" s="71">
        <v>0</v>
      </c>
      <c r="FO15" s="71">
        <v>0</v>
      </c>
      <c r="FP15" s="71">
        <v>0</v>
      </c>
      <c r="FQ15" s="71">
        <v>0</v>
      </c>
      <c r="FR15" s="71">
        <v>0</v>
      </c>
      <c r="FS15" s="71">
        <v>0</v>
      </c>
      <c r="FT15" s="71">
        <v>0</v>
      </c>
      <c r="FU15" s="71">
        <v>0</v>
      </c>
      <c r="FV15" s="71">
        <v>0</v>
      </c>
      <c r="FW15" s="71">
        <v>0</v>
      </c>
      <c r="FX15" s="71">
        <v>0</v>
      </c>
      <c r="FY15" s="71">
        <v>0</v>
      </c>
      <c r="FZ15" s="71">
        <v>0</v>
      </c>
      <c r="GA15" s="71">
        <v>0</v>
      </c>
      <c r="GB15" s="71">
        <v>0</v>
      </c>
      <c r="GC15" s="71">
        <v>0</v>
      </c>
      <c r="GD15" s="71">
        <v>0</v>
      </c>
      <c r="GE15" s="71">
        <v>0</v>
      </c>
      <c r="GF15" s="71">
        <v>0</v>
      </c>
      <c r="GG15" s="71">
        <v>0</v>
      </c>
      <c r="GH15" s="71">
        <v>0</v>
      </c>
      <c r="GI15" s="71">
        <v>0</v>
      </c>
      <c r="GJ15" s="71">
        <v>0</v>
      </c>
      <c r="GK15" s="71">
        <v>0</v>
      </c>
      <c r="GL15" s="71">
        <v>0</v>
      </c>
      <c r="GM15" s="71">
        <v>0</v>
      </c>
      <c r="GN15" s="71">
        <v>0</v>
      </c>
      <c r="GO15" s="71">
        <v>0</v>
      </c>
      <c r="GP15" s="71">
        <v>0</v>
      </c>
      <c r="GQ15" s="71">
        <v>0</v>
      </c>
      <c r="GR15" s="71">
        <v>0</v>
      </c>
      <c r="GS15" s="71">
        <v>0</v>
      </c>
      <c r="GT15" s="71">
        <v>0</v>
      </c>
      <c r="GU15" s="71">
        <v>0</v>
      </c>
      <c r="GV15" s="71">
        <v>0</v>
      </c>
      <c r="GW15" s="71">
        <v>0</v>
      </c>
      <c r="GX15" s="71">
        <v>0</v>
      </c>
      <c r="GY15" s="71">
        <v>0</v>
      </c>
      <c r="GZ15" s="71">
        <v>0</v>
      </c>
      <c r="HA15" s="71">
        <v>0</v>
      </c>
      <c r="HB15" s="71">
        <v>0</v>
      </c>
      <c r="HC15" s="71">
        <v>0</v>
      </c>
      <c r="HD15" s="71">
        <v>0</v>
      </c>
      <c r="HE15" s="71">
        <v>0</v>
      </c>
      <c r="HF15" s="71">
        <v>0</v>
      </c>
      <c r="HG15" s="71">
        <v>0</v>
      </c>
      <c r="HH15" s="71">
        <v>0</v>
      </c>
      <c r="HI15" s="71">
        <v>0</v>
      </c>
      <c r="HJ15" s="71">
        <v>0</v>
      </c>
      <c r="HK15" s="71">
        <v>0</v>
      </c>
      <c r="HL15" s="71">
        <v>0</v>
      </c>
      <c r="HM15" s="71">
        <v>0</v>
      </c>
      <c r="HN15" s="71">
        <v>0</v>
      </c>
      <c r="HO15" s="71">
        <v>0</v>
      </c>
      <c r="HP15" s="71">
        <v>0</v>
      </c>
      <c r="HQ15" s="71">
        <v>0</v>
      </c>
      <c r="HR15" s="71">
        <v>0</v>
      </c>
      <c r="HS15" s="71">
        <v>0</v>
      </c>
      <c r="HT15" s="71">
        <v>0</v>
      </c>
      <c r="HU15" s="71">
        <v>0</v>
      </c>
      <c r="HV15" s="71">
        <v>0</v>
      </c>
      <c r="HW15" s="71">
        <v>0</v>
      </c>
      <c r="HX15" s="71">
        <v>0</v>
      </c>
      <c r="HY15" s="71">
        <v>0</v>
      </c>
      <c r="HZ15" s="71">
        <v>0</v>
      </c>
      <c r="IA15" s="71">
        <v>0</v>
      </c>
      <c r="IB15" s="71">
        <v>0</v>
      </c>
      <c r="IC15" s="71">
        <v>0</v>
      </c>
      <c r="ID15" s="71">
        <v>0</v>
      </c>
      <c r="IE15" s="71">
        <v>0</v>
      </c>
      <c r="IF15" s="71">
        <v>0</v>
      </c>
      <c r="IG15" s="71">
        <v>0</v>
      </c>
      <c r="IH15" s="71">
        <v>0</v>
      </c>
      <c r="II15" s="71">
        <v>0</v>
      </c>
      <c r="IJ15" s="71">
        <v>0</v>
      </c>
      <c r="IK15" s="71">
        <v>0</v>
      </c>
      <c r="IL15" s="71">
        <v>0</v>
      </c>
      <c r="IM15" s="71">
        <v>0</v>
      </c>
      <c r="IN15" s="71">
        <v>0</v>
      </c>
      <c r="IO15" s="71">
        <v>0</v>
      </c>
      <c r="IP15" s="71">
        <v>0</v>
      </c>
      <c r="IQ15" s="71"/>
      <c r="IR15" s="71"/>
      <c r="IS15" s="71"/>
      <c r="IT15" s="71"/>
      <c r="IU15" s="71"/>
      <c r="IV15" s="71"/>
      <c r="IW15" s="71"/>
      <c r="IX15" s="71"/>
      <c r="IY15" s="71"/>
      <c r="IZ15" s="71"/>
      <c r="JA15" s="71"/>
      <c r="JB15" s="71"/>
      <c r="JC15" s="71"/>
      <c r="JD15" s="71"/>
      <c r="JE15" s="71"/>
      <c r="JF15" s="71"/>
      <c r="JG15" s="71"/>
      <c r="JH15" s="71"/>
      <c r="JI15" s="71"/>
      <c r="JJ15" s="71"/>
      <c r="JK15" s="71"/>
      <c r="JL15" s="71"/>
      <c r="JM15" s="71"/>
      <c r="JN15" s="71"/>
      <c r="JO15" s="71"/>
      <c r="JP15" s="71"/>
      <c r="JQ15" s="71"/>
      <c r="JR15" s="71"/>
      <c r="JS15" s="71"/>
      <c r="JT15" s="71"/>
      <c r="JU15" s="71"/>
      <c r="JV15" s="71"/>
      <c r="JW15" s="71"/>
      <c r="JX15" s="71"/>
      <c r="JY15" s="71"/>
      <c r="JZ15" s="71"/>
      <c r="KA15" s="71"/>
      <c r="KB15" s="71"/>
      <c r="KC15" s="71"/>
      <c r="KD15" s="71"/>
      <c r="KE15" s="71"/>
      <c r="KF15" s="71"/>
      <c r="KG15" s="71"/>
      <c r="KH15" s="71"/>
    </row>
    <row r="16" spans="1:294">
      <c r="A16" s="82" t="s">
        <v>63</v>
      </c>
      <c r="B16" s="82" t="s">
        <v>55</v>
      </c>
      <c r="C16" s="82" t="s">
        <v>48</v>
      </c>
      <c r="D16" s="75">
        <v>100</v>
      </c>
      <c r="E16" s="76">
        <v>109</v>
      </c>
      <c r="F16" s="72">
        <v>0</v>
      </c>
      <c r="G16" s="71">
        <v>0</v>
      </c>
      <c r="H16" s="71">
        <v>0</v>
      </c>
      <c r="I16" s="71">
        <v>0</v>
      </c>
      <c r="J16" s="71">
        <v>0</v>
      </c>
      <c r="K16" s="71">
        <v>0</v>
      </c>
      <c r="L16" s="71">
        <v>0</v>
      </c>
      <c r="M16" s="71">
        <v>0</v>
      </c>
      <c r="N16" s="71">
        <v>0</v>
      </c>
      <c r="O16" s="71">
        <v>0</v>
      </c>
      <c r="P16" s="71">
        <v>0</v>
      </c>
      <c r="Q16" s="71">
        <v>0</v>
      </c>
      <c r="R16" s="71">
        <v>0</v>
      </c>
      <c r="S16" s="71">
        <v>0</v>
      </c>
      <c r="T16" s="71">
        <v>0</v>
      </c>
      <c r="U16" s="71">
        <v>0</v>
      </c>
      <c r="V16" s="71">
        <v>0</v>
      </c>
      <c r="W16" s="71">
        <v>0</v>
      </c>
      <c r="X16" s="71">
        <v>0</v>
      </c>
      <c r="Y16" s="71">
        <v>0</v>
      </c>
      <c r="Z16" s="71">
        <v>0</v>
      </c>
      <c r="AA16" s="71">
        <v>0</v>
      </c>
      <c r="AB16" s="71">
        <v>0</v>
      </c>
      <c r="AC16" s="71">
        <v>0</v>
      </c>
      <c r="AD16" s="71">
        <v>0</v>
      </c>
      <c r="AE16" s="71">
        <v>0</v>
      </c>
      <c r="AF16" s="71">
        <v>0</v>
      </c>
      <c r="AG16" s="71">
        <v>0</v>
      </c>
      <c r="AH16" s="71">
        <v>0</v>
      </c>
      <c r="AI16" s="71">
        <v>0</v>
      </c>
      <c r="AJ16" s="71">
        <v>0</v>
      </c>
      <c r="AK16" s="71">
        <v>0</v>
      </c>
      <c r="AL16" s="71">
        <v>0</v>
      </c>
      <c r="AM16" s="71">
        <v>0</v>
      </c>
      <c r="AN16" s="71">
        <v>0</v>
      </c>
      <c r="AO16" s="71">
        <v>0</v>
      </c>
      <c r="AP16" s="71">
        <v>0</v>
      </c>
      <c r="AQ16" s="71">
        <v>0</v>
      </c>
      <c r="AR16" s="71">
        <v>0</v>
      </c>
      <c r="AS16" s="71">
        <v>0</v>
      </c>
      <c r="AT16" s="71">
        <v>0</v>
      </c>
      <c r="AU16" s="71">
        <v>0</v>
      </c>
      <c r="AV16" s="71">
        <v>0</v>
      </c>
      <c r="AW16" s="71">
        <v>0</v>
      </c>
      <c r="AX16" s="71">
        <v>42286.6570005631</v>
      </c>
      <c r="AY16" s="71">
        <v>0</v>
      </c>
      <c r="AZ16" s="71">
        <v>0</v>
      </c>
      <c r="BA16" s="71">
        <v>0</v>
      </c>
      <c r="BB16" s="71">
        <v>18122.853000241299</v>
      </c>
      <c r="BC16" s="71">
        <v>0</v>
      </c>
      <c r="BD16" s="71">
        <v>0</v>
      </c>
      <c r="BE16" s="71">
        <v>0</v>
      </c>
      <c r="BF16" s="71">
        <v>0</v>
      </c>
      <c r="BG16" s="71">
        <v>0</v>
      </c>
      <c r="BH16" s="71">
        <v>0</v>
      </c>
      <c r="BI16" s="71">
        <v>0</v>
      </c>
      <c r="BJ16" s="71">
        <v>0</v>
      </c>
      <c r="BK16" s="71">
        <v>0</v>
      </c>
      <c r="BL16" s="71">
        <v>0</v>
      </c>
      <c r="BM16" s="71">
        <v>0</v>
      </c>
      <c r="BN16" s="211">
        <v>0</v>
      </c>
      <c r="BO16" s="71">
        <v>0</v>
      </c>
      <c r="BP16" s="71">
        <v>0</v>
      </c>
      <c r="BQ16" s="71">
        <v>0</v>
      </c>
      <c r="BR16" s="71">
        <v>0</v>
      </c>
      <c r="BS16" s="71">
        <v>0</v>
      </c>
      <c r="BT16" s="71">
        <v>14452.3937555021</v>
      </c>
      <c r="BU16" s="71">
        <v>19152.981936264099</v>
      </c>
      <c r="BV16" s="71">
        <v>21331.071493061401</v>
      </c>
      <c r="BW16" s="71">
        <v>14452.3937555021</v>
      </c>
      <c r="BX16" s="71">
        <v>14567.1967778913</v>
      </c>
      <c r="BY16" s="71">
        <v>121755.495629899</v>
      </c>
      <c r="BZ16" s="71">
        <v>82181.040824604599</v>
      </c>
      <c r="CA16" s="71">
        <v>82181.040824604599</v>
      </c>
      <c r="CB16" s="71">
        <v>82181.040824604599</v>
      </c>
      <c r="CC16" s="71">
        <v>83579.849468507004</v>
      </c>
      <c r="CD16" s="71">
        <v>85678.062434360705</v>
      </c>
      <c r="CE16" s="71">
        <v>85678.062434360705</v>
      </c>
      <c r="CF16" s="71">
        <v>82181.040824604599</v>
      </c>
      <c r="CG16" s="71">
        <v>82181.040824604599</v>
      </c>
      <c r="CH16" s="71">
        <v>82181.040824604599</v>
      </c>
      <c r="CI16" s="71">
        <v>82181.040824604599</v>
      </c>
      <c r="CJ16" s="71">
        <v>84978.658112409496</v>
      </c>
      <c r="CK16" s="71">
        <v>82181.040824604599</v>
      </c>
      <c r="CL16" s="71">
        <v>410905.20412302302</v>
      </c>
      <c r="CM16" s="71">
        <v>82181.040824604599</v>
      </c>
      <c r="CN16" s="71">
        <v>82181.040824604599</v>
      </c>
      <c r="CO16" s="71">
        <v>82181.040824604599</v>
      </c>
      <c r="CP16" s="71">
        <v>82181.040824604599</v>
      </c>
      <c r="CQ16" s="71">
        <v>157053.534570969</v>
      </c>
      <c r="CR16" s="71">
        <v>319388.34616128402</v>
      </c>
      <c r="CS16" s="71">
        <v>314335.015151295</v>
      </c>
      <c r="CT16" s="71">
        <v>134285.678703349</v>
      </c>
      <c r="CU16" s="71">
        <v>83558.677093275095</v>
      </c>
      <c r="CV16" s="71">
        <v>70716.577928672501</v>
      </c>
      <c r="CW16" s="71">
        <v>70716.577928672501</v>
      </c>
      <c r="CX16" s="71">
        <v>97469.218765633501</v>
      </c>
      <c r="CY16" s="71">
        <v>16436.208164920899</v>
      </c>
      <c r="CZ16" s="71">
        <v>16436.208164920899</v>
      </c>
      <c r="DA16" s="71">
        <v>16436.208164920899</v>
      </c>
      <c r="DB16" s="71">
        <v>16436.208164920899</v>
      </c>
      <c r="DC16" s="71">
        <v>15851.202399404499</v>
      </c>
      <c r="DD16" s="71">
        <v>20436.9875577774</v>
      </c>
      <c r="DE16" s="71">
        <v>20436.9875577774</v>
      </c>
      <c r="DF16" s="71">
        <v>15851.202399404499</v>
      </c>
      <c r="DG16" s="71">
        <v>20436.9875577774</v>
      </c>
      <c r="DH16" s="71">
        <v>20436.9875577774</v>
      </c>
      <c r="DI16" s="71">
        <v>0</v>
      </c>
      <c r="DJ16" s="71">
        <v>0</v>
      </c>
      <c r="DK16" s="71">
        <v>0</v>
      </c>
      <c r="DL16" s="71">
        <v>0</v>
      </c>
      <c r="DM16" s="71">
        <v>0</v>
      </c>
      <c r="DN16" s="71">
        <v>0</v>
      </c>
      <c r="DO16" s="71">
        <v>0</v>
      </c>
      <c r="DP16" s="71">
        <v>0</v>
      </c>
      <c r="DQ16" s="71">
        <v>0</v>
      </c>
      <c r="DR16" s="71">
        <v>0</v>
      </c>
      <c r="DS16" s="71">
        <v>0</v>
      </c>
      <c r="DT16" s="71">
        <v>0</v>
      </c>
      <c r="DU16" s="71">
        <v>0</v>
      </c>
      <c r="DV16" s="71">
        <v>0</v>
      </c>
      <c r="DW16" s="71">
        <v>0</v>
      </c>
      <c r="DX16" s="71">
        <v>0</v>
      </c>
      <c r="DY16" s="71">
        <v>0</v>
      </c>
      <c r="DZ16" s="71">
        <v>0</v>
      </c>
      <c r="EA16" s="71">
        <v>0</v>
      </c>
      <c r="EB16" s="71">
        <v>0</v>
      </c>
      <c r="EC16" s="71">
        <v>0</v>
      </c>
      <c r="ED16" s="71">
        <v>0</v>
      </c>
      <c r="EE16" s="71">
        <v>0</v>
      </c>
      <c r="EF16" s="71">
        <v>0</v>
      </c>
      <c r="EG16" s="71">
        <v>0</v>
      </c>
      <c r="EH16" s="71">
        <v>0</v>
      </c>
      <c r="EI16" s="71">
        <v>0</v>
      </c>
      <c r="EJ16" s="71">
        <v>0</v>
      </c>
      <c r="EK16" s="71">
        <v>0</v>
      </c>
      <c r="EL16" s="71">
        <v>0</v>
      </c>
      <c r="EM16" s="71">
        <v>0</v>
      </c>
      <c r="EN16" s="71">
        <v>0</v>
      </c>
      <c r="EO16" s="71">
        <v>0</v>
      </c>
      <c r="EP16" s="71">
        <v>0</v>
      </c>
      <c r="EQ16" s="71">
        <v>0</v>
      </c>
      <c r="ER16" s="71">
        <v>0</v>
      </c>
      <c r="ES16" s="71">
        <v>0</v>
      </c>
      <c r="ET16" s="71">
        <v>0</v>
      </c>
      <c r="EU16" s="71">
        <v>0</v>
      </c>
      <c r="EV16" s="71">
        <v>0</v>
      </c>
      <c r="EW16" s="71">
        <v>0</v>
      </c>
      <c r="EX16" s="71">
        <v>0</v>
      </c>
      <c r="EY16" s="71">
        <v>0</v>
      </c>
      <c r="EZ16" s="71">
        <v>0</v>
      </c>
      <c r="FA16" s="71">
        <v>0</v>
      </c>
      <c r="FB16" s="71">
        <v>0</v>
      </c>
      <c r="FC16" s="71">
        <v>0</v>
      </c>
      <c r="FD16" s="71">
        <v>0</v>
      </c>
      <c r="FE16" s="71">
        <v>0</v>
      </c>
      <c r="FF16" s="71">
        <v>0</v>
      </c>
      <c r="FG16" s="71">
        <v>0</v>
      </c>
      <c r="FH16" s="71">
        <v>0</v>
      </c>
      <c r="FI16" s="71">
        <v>0</v>
      </c>
      <c r="FJ16" s="71">
        <v>0</v>
      </c>
      <c r="FK16" s="71">
        <v>0</v>
      </c>
      <c r="FL16" s="71">
        <v>0</v>
      </c>
      <c r="FM16" s="71">
        <v>0</v>
      </c>
      <c r="FN16" s="71">
        <v>0</v>
      </c>
      <c r="FO16" s="71">
        <v>0</v>
      </c>
      <c r="FP16" s="71">
        <v>0</v>
      </c>
      <c r="FQ16" s="71">
        <v>0</v>
      </c>
      <c r="FR16" s="71">
        <v>0</v>
      </c>
      <c r="FS16" s="71">
        <v>0</v>
      </c>
      <c r="FT16" s="71">
        <v>0</v>
      </c>
      <c r="FU16" s="71">
        <v>0</v>
      </c>
      <c r="FV16" s="71">
        <v>0</v>
      </c>
      <c r="FW16" s="71">
        <v>0</v>
      </c>
      <c r="FX16" s="71">
        <v>0</v>
      </c>
      <c r="FY16" s="71">
        <v>0</v>
      </c>
      <c r="FZ16" s="71">
        <v>0</v>
      </c>
      <c r="GA16" s="71">
        <v>0</v>
      </c>
      <c r="GB16" s="71">
        <v>0</v>
      </c>
      <c r="GC16" s="71">
        <v>0</v>
      </c>
      <c r="GD16" s="71">
        <v>0</v>
      </c>
      <c r="GE16" s="71">
        <v>0</v>
      </c>
      <c r="GF16" s="71">
        <v>0</v>
      </c>
      <c r="GG16" s="71">
        <v>0</v>
      </c>
      <c r="GH16" s="71">
        <v>0</v>
      </c>
      <c r="GI16" s="71">
        <v>0</v>
      </c>
      <c r="GJ16" s="71">
        <v>0</v>
      </c>
      <c r="GK16" s="71">
        <v>0</v>
      </c>
      <c r="GL16" s="71">
        <v>0</v>
      </c>
      <c r="GM16" s="71">
        <v>0</v>
      </c>
      <c r="GN16" s="71">
        <v>0</v>
      </c>
      <c r="GO16" s="71">
        <v>0</v>
      </c>
      <c r="GP16" s="71">
        <v>0</v>
      </c>
      <c r="GQ16" s="71">
        <v>0</v>
      </c>
      <c r="GR16" s="71">
        <v>0</v>
      </c>
      <c r="GS16" s="71">
        <v>0</v>
      </c>
      <c r="GT16" s="71">
        <v>0</v>
      </c>
      <c r="GU16" s="71">
        <v>0</v>
      </c>
      <c r="GV16" s="71">
        <v>0</v>
      </c>
      <c r="GW16" s="71">
        <v>0</v>
      </c>
      <c r="GX16" s="71">
        <v>0</v>
      </c>
      <c r="GY16" s="71">
        <v>0</v>
      </c>
      <c r="GZ16" s="71">
        <v>0</v>
      </c>
      <c r="HA16" s="71">
        <v>0</v>
      </c>
      <c r="HB16" s="71">
        <v>0</v>
      </c>
      <c r="HC16" s="71">
        <v>0</v>
      </c>
      <c r="HD16" s="71">
        <v>0</v>
      </c>
      <c r="HE16" s="71">
        <v>0</v>
      </c>
      <c r="HF16" s="71">
        <v>0</v>
      </c>
      <c r="HG16" s="71">
        <v>0</v>
      </c>
      <c r="HH16" s="71">
        <v>0</v>
      </c>
      <c r="HI16" s="71">
        <v>0</v>
      </c>
      <c r="HJ16" s="71">
        <v>0</v>
      </c>
      <c r="HK16" s="71">
        <v>0</v>
      </c>
      <c r="HL16" s="71">
        <v>0</v>
      </c>
      <c r="HM16" s="71">
        <v>0</v>
      </c>
      <c r="HN16" s="71">
        <v>0</v>
      </c>
      <c r="HO16" s="71">
        <v>0</v>
      </c>
      <c r="HP16" s="71">
        <v>0</v>
      </c>
      <c r="HQ16" s="71">
        <v>0</v>
      </c>
      <c r="HR16" s="71">
        <v>0</v>
      </c>
      <c r="HS16" s="71">
        <v>0</v>
      </c>
      <c r="HT16" s="71">
        <v>0</v>
      </c>
      <c r="HU16" s="71">
        <v>0</v>
      </c>
      <c r="HV16" s="71">
        <v>0</v>
      </c>
      <c r="HW16" s="71">
        <v>0</v>
      </c>
      <c r="HX16" s="71">
        <v>0</v>
      </c>
      <c r="HY16" s="71">
        <v>0</v>
      </c>
      <c r="HZ16" s="71">
        <v>0</v>
      </c>
      <c r="IA16" s="71">
        <v>0</v>
      </c>
      <c r="IB16" s="71">
        <v>0</v>
      </c>
      <c r="IC16" s="71">
        <v>0</v>
      </c>
      <c r="ID16" s="71">
        <v>0</v>
      </c>
      <c r="IE16" s="71">
        <v>0</v>
      </c>
      <c r="IF16" s="71">
        <v>0</v>
      </c>
      <c r="IG16" s="71">
        <v>0</v>
      </c>
      <c r="IH16" s="71">
        <v>0</v>
      </c>
      <c r="II16" s="71">
        <v>0</v>
      </c>
      <c r="IJ16" s="71">
        <v>0</v>
      </c>
      <c r="IK16" s="71">
        <v>0</v>
      </c>
      <c r="IL16" s="71">
        <v>0</v>
      </c>
      <c r="IM16" s="71">
        <v>0</v>
      </c>
      <c r="IN16" s="71">
        <v>0</v>
      </c>
      <c r="IO16" s="71">
        <v>0</v>
      </c>
      <c r="IP16" s="71">
        <v>0</v>
      </c>
      <c r="IQ16" s="71"/>
      <c r="IR16" s="71"/>
      <c r="IS16" s="71"/>
      <c r="IT16" s="71"/>
      <c r="IU16" s="71"/>
      <c r="IV16" s="71"/>
      <c r="IW16" s="71"/>
      <c r="IX16" s="71"/>
      <c r="IY16" s="71"/>
      <c r="IZ16" s="71"/>
      <c r="JA16" s="71"/>
      <c r="JB16" s="71"/>
      <c r="JC16" s="71"/>
      <c r="JD16" s="71"/>
      <c r="JE16" s="71"/>
      <c r="JF16" s="71"/>
      <c r="JG16" s="71"/>
      <c r="JH16" s="71"/>
      <c r="JI16" s="71"/>
      <c r="JJ16" s="71"/>
      <c r="JK16" s="71"/>
      <c r="JL16" s="71"/>
      <c r="JM16" s="71"/>
      <c r="JN16" s="71"/>
      <c r="JO16" s="71"/>
      <c r="JP16" s="71"/>
      <c r="JQ16" s="71"/>
      <c r="JR16" s="71"/>
      <c r="JS16" s="71"/>
      <c r="JT16" s="71"/>
      <c r="JU16" s="71"/>
      <c r="JV16" s="71"/>
      <c r="JW16" s="71"/>
      <c r="JX16" s="71"/>
      <c r="JY16" s="71"/>
      <c r="JZ16" s="71"/>
      <c r="KA16" s="71"/>
      <c r="KB16" s="71"/>
      <c r="KC16" s="71"/>
      <c r="KD16" s="71"/>
      <c r="KE16" s="71"/>
      <c r="KF16" s="71"/>
      <c r="KG16" s="71"/>
      <c r="KH16" s="71"/>
    </row>
    <row r="17" spans="1:294">
      <c r="A17" s="82" t="s">
        <v>64</v>
      </c>
      <c r="B17" s="82" t="s">
        <v>55</v>
      </c>
      <c r="C17" s="82" t="s">
        <v>49</v>
      </c>
      <c r="D17" s="75">
        <v>100</v>
      </c>
      <c r="E17" s="76">
        <v>109</v>
      </c>
      <c r="F17" s="72">
        <v>0</v>
      </c>
      <c r="G17" s="71">
        <v>0</v>
      </c>
      <c r="H17" s="71">
        <v>0</v>
      </c>
      <c r="I17" s="71">
        <v>0</v>
      </c>
      <c r="J17" s="71">
        <v>0</v>
      </c>
      <c r="K17" s="71">
        <v>0</v>
      </c>
      <c r="L17" s="71">
        <v>0</v>
      </c>
      <c r="M17" s="71">
        <v>0</v>
      </c>
      <c r="N17" s="71">
        <v>0</v>
      </c>
      <c r="O17" s="71">
        <v>0</v>
      </c>
      <c r="P17" s="71">
        <v>0</v>
      </c>
      <c r="Q17" s="71">
        <v>0</v>
      </c>
      <c r="R17" s="71">
        <v>0</v>
      </c>
      <c r="S17" s="71">
        <v>0</v>
      </c>
      <c r="T17" s="71">
        <v>0</v>
      </c>
      <c r="U17" s="71">
        <v>0</v>
      </c>
      <c r="V17" s="71">
        <v>0</v>
      </c>
      <c r="W17" s="71">
        <v>0</v>
      </c>
      <c r="X17" s="71">
        <v>0</v>
      </c>
      <c r="Y17" s="71">
        <v>0</v>
      </c>
      <c r="Z17" s="71">
        <v>0</v>
      </c>
      <c r="AA17" s="71">
        <v>0</v>
      </c>
      <c r="AB17" s="71">
        <v>0</v>
      </c>
      <c r="AC17" s="71">
        <v>0</v>
      </c>
      <c r="AD17" s="71">
        <v>0</v>
      </c>
      <c r="AE17" s="71">
        <v>0</v>
      </c>
      <c r="AF17" s="71">
        <v>0</v>
      </c>
      <c r="AG17" s="71">
        <v>0</v>
      </c>
      <c r="AH17" s="71">
        <v>0</v>
      </c>
      <c r="AI17" s="71">
        <v>0</v>
      </c>
      <c r="AJ17" s="71">
        <v>0</v>
      </c>
      <c r="AK17" s="71">
        <v>0</v>
      </c>
      <c r="AL17" s="71">
        <v>0</v>
      </c>
      <c r="AM17" s="71">
        <v>0</v>
      </c>
      <c r="AN17" s="71">
        <v>0</v>
      </c>
      <c r="AO17" s="71">
        <v>0</v>
      </c>
      <c r="AP17" s="71">
        <v>0</v>
      </c>
      <c r="AQ17" s="71">
        <v>0</v>
      </c>
      <c r="AR17" s="71">
        <v>0</v>
      </c>
      <c r="AS17" s="71">
        <v>0</v>
      </c>
      <c r="AT17" s="71">
        <v>0</v>
      </c>
      <c r="AU17" s="71">
        <v>0</v>
      </c>
      <c r="AV17" s="71">
        <v>0</v>
      </c>
      <c r="AW17" s="71">
        <v>0</v>
      </c>
      <c r="AX17" s="71">
        <v>0</v>
      </c>
      <c r="AY17" s="71">
        <v>0</v>
      </c>
      <c r="AZ17" s="71">
        <v>0</v>
      </c>
      <c r="BA17" s="71">
        <v>0</v>
      </c>
      <c r="BB17" s="71">
        <v>0</v>
      </c>
      <c r="BC17" s="71">
        <v>0</v>
      </c>
      <c r="BD17" s="71">
        <v>0</v>
      </c>
      <c r="BE17" s="71">
        <v>0</v>
      </c>
      <c r="BF17" s="71">
        <v>0</v>
      </c>
      <c r="BG17" s="71">
        <v>0</v>
      </c>
      <c r="BH17" s="71">
        <v>0</v>
      </c>
      <c r="BI17" s="71">
        <v>0</v>
      </c>
      <c r="BJ17" s="71">
        <v>0</v>
      </c>
      <c r="BK17" s="71">
        <v>22366.328619753702</v>
      </c>
      <c r="BL17" s="71">
        <v>0</v>
      </c>
      <c r="BM17" s="71">
        <v>0</v>
      </c>
      <c r="BN17" s="211">
        <v>9585.5694084658808</v>
      </c>
      <c r="BO17" s="71">
        <v>0</v>
      </c>
      <c r="BP17" s="71">
        <v>0</v>
      </c>
      <c r="BQ17" s="71">
        <v>0</v>
      </c>
      <c r="BR17" s="71">
        <v>0</v>
      </c>
      <c r="BS17" s="71">
        <v>0</v>
      </c>
      <c r="BT17" s="71">
        <v>11545.6033567183</v>
      </c>
      <c r="BU17" s="71">
        <v>15620.508000882901</v>
      </c>
      <c r="BV17" s="71">
        <v>17657.960322965198</v>
      </c>
      <c r="BW17" s="71">
        <v>11545.6033567183</v>
      </c>
      <c r="BX17" s="71">
        <v>11545.6033567183</v>
      </c>
      <c r="BY17" s="71">
        <v>71068.001221252096</v>
      </c>
      <c r="BZ17" s="71">
        <v>85451.642799020396</v>
      </c>
      <c r="CA17" s="71">
        <v>61681.325509808303</v>
      </c>
      <c r="CB17" s="71">
        <v>59643.873187726</v>
      </c>
      <c r="CC17" s="71">
        <v>59643.873187726</v>
      </c>
      <c r="CD17" s="71">
        <v>59643.873187726</v>
      </c>
      <c r="CE17" s="71">
        <v>59643.873187726</v>
      </c>
      <c r="CF17" s="71">
        <v>59643.873187726</v>
      </c>
      <c r="CG17" s="71">
        <v>59643.873187726</v>
      </c>
      <c r="CH17" s="71">
        <v>59643.873187726</v>
      </c>
      <c r="CI17" s="71">
        <v>59643.873187726</v>
      </c>
      <c r="CJ17" s="71">
        <v>59643.873187726</v>
      </c>
      <c r="CK17" s="71">
        <v>59643.873187726</v>
      </c>
      <c r="CL17" s="71">
        <v>63657.021627725997</v>
      </c>
      <c r="CM17" s="71">
        <v>63657.021627725997</v>
      </c>
      <c r="CN17" s="71">
        <v>182944.768003178</v>
      </c>
      <c r="CO17" s="71">
        <v>242588.64119090399</v>
      </c>
      <c r="CP17" s="71">
        <v>246420.35399917199</v>
      </c>
      <c r="CQ17" s="71">
        <v>63657.021627725997</v>
      </c>
      <c r="CR17" s="71">
        <v>63657.021627725997</v>
      </c>
      <c r="CS17" s="71">
        <v>63657.021627725997</v>
      </c>
      <c r="CT17" s="71">
        <v>84031.544848549005</v>
      </c>
      <c r="CU17" s="71">
        <v>63657.021627725997</v>
      </c>
      <c r="CV17" s="71">
        <v>59643.873187726</v>
      </c>
      <c r="CW17" s="71">
        <v>59643.873187726</v>
      </c>
      <c r="CX17" s="71">
        <v>59643.873187726</v>
      </c>
      <c r="CY17" s="71">
        <v>59643.873187726</v>
      </c>
      <c r="CZ17" s="71">
        <v>54744.639887906997</v>
      </c>
      <c r="DA17" s="71">
        <v>10793.2515260441</v>
      </c>
      <c r="DB17" s="71">
        <v>33375.331740677801</v>
      </c>
      <c r="DC17" s="71">
        <v>11545.6033567183</v>
      </c>
      <c r="DD17" s="71">
        <v>15620.508000882901</v>
      </c>
      <c r="DE17" s="71">
        <v>17657.960322965198</v>
      </c>
      <c r="DF17" s="71">
        <v>11545.6033567183</v>
      </c>
      <c r="DG17" s="71">
        <v>11545.6033567183</v>
      </c>
      <c r="DH17" s="71">
        <v>0</v>
      </c>
      <c r="DI17" s="71">
        <v>0</v>
      </c>
      <c r="DJ17" s="71">
        <v>0</v>
      </c>
      <c r="DK17" s="71">
        <v>0</v>
      </c>
      <c r="DL17" s="71">
        <v>0</v>
      </c>
      <c r="DM17" s="71">
        <v>0</v>
      </c>
      <c r="DN17" s="71">
        <v>0</v>
      </c>
      <c r="DO17" s="71">
        <v>0</v>
      </c>
      <c r="DP17" s="71">
        <v>0</v>
      </c>
      <c r="DQ17" s="71">
        <v>0</v>
      </c>
      <c r="DR17" s="71">
        <v>0</v>
      </c>
      <c r="DS17" s="71">
        <v>0</v>
      </c>
      <c r="DT17" s="71">
        <v>0</v>
      </c>
      <c r="DU17" s="71">
        <v>0</v>
      </c>
      <c r="DV17" s="71">
        <v>0</v>
      </c>
      <c r="DW17" s="71">
        <v>0</v>
      </c>
      <c r="DX17" s="71">
        <v>0</v>
      </c>
      <c r="DY17" s="71">
        <v>0</v>
      </c>
      <c r="DZ17" s="71">
        <v>0</v>
      </c>
      <c r="EA17" s="71">
        <v>0</v>
      </c>
      <c r="EB17" s="71">
        <v>0</v>
      </c>
      <c r="EC17" s="71">
        <v>0</v>
      </c>
      <c r="ED17" s="71">
        <v>0</v>
      </c>
      <c r="EE17" s="71">
        <v>0</v>
      </c>
      <c r="EF17" s="71">
        <v>0</v>
      </c>
      <c r="EG17" s="71">
        <v>0</v>
      </c>
      <c r="EH17" s="71">
        <v>0</v>
      </c>
      <c r="EI17" s="71">
        <v>0</v>
      </c>
      <c r="EJ17" s="71">
        <v>0</v>
      </c>
      <c r="EK17" s="71">
        <v>0</v>
      </c>
      <c r="EL17" s="71">
        <v>0</v>
      </c>
      <c r="EM17" s="71">
        <v>0</v>
      </c>
      <c r="EN17" s="71">
        <v>0</v>
      </c>
      <c r="EO17" s="71">
        <v>0</v>
      </c>
      <c r="EP17" s="71">
        <v>0</v>
      </c>
      <c r="EQ17" s="71">
        <v>0</v>
      </c>
      <c r="ER17" s="71">
        <v>0</v>
      </c>
      <c r="ES17" s="71">
        <v>0</v>
      </c>
      <c r="ET17" s="71">
        <v>0</v>
      </c>
      <c r="EU17" s="71">
        <v>0</v>
      </c>
      <c r="EV17" s="71">
        <v>0</v>
      </c>
      <c r="EW17" s="71">
        <v>0</v>
      </c>
      <c r="EX17" s="71">
        <v>0</v>
      </c>
      <c r="EY17" s="71">
        <v>0</v>
      </c>
      <c r="EZ17" s="71">
        <v>0</v>
      </c>
      <c r="FA17" s="71">
        <v>0</v>
      </c>
      <c r="FB17" s="71">
        <v>0</v>
      </c>
      <c r="FC17" s="71">
        <v>0</v>
      </c>
      <c r="FD17" s="71">
        <v>0</v>
      </c>
      <c r="FE17" s="71">
        <v>0</v>
      </c>
      <c r="FF17" s="71">
        <v>0</v>
      </c>
      <c r="FG17" s="71">
        <v>0</v>
      </c>
      <c r="FH17" s="71">
        <v>0</v>
      </c>
      <c r="FI17" s="71">
        <v>0</v>
      </c>
      <c r="FJ17" s="71">
        <v>0</v>
      </c>
      <c r="FK17" s="71">
        <v>0</v>
      </c>
      <c r="FL17" s="71">
        <v>0</v>
      </c>
      <c r="FM17" s="71">
        <v>0</v>
      </c>
      <c r="FN17" s="71">
        <v>0</v>
      </c>
      <c r="FO17" s="71">
        <v>0</v>
      </c>
      <c r="FP17" s="71">
        <v>0</v>
      </c>
      <c r="FQ17" s="71">
        <v>0</v>
      </c>
      <c r="FR17" s="71">
        <v>0</v>
      </c>
      <c r="FS17" s="71">
        <v>0</v>
      </c>
      <c r="FT17" s="71">
        <v>0</v>
      </c>
      <c r="FU17" s="71">
        <v>0</v>
      </c>
      <c r="FV17" s="71">
        <v>0</v>
      </c>
      <c r="FW17" s="71">
        <v>0</v>
      </c>
      <c r="FX17" s="71">
        <v>0</v>
      </c>
      <c r="FY17" s="71">
        <v>0</v>
      </c>
      <c r="FZ17" s="71">
        <v>0</v>
      </c>
      <c r="GA17" s="71">
        <v>0</v>
      </c>
      <c r="GB17" s="71">
        <v>0</v>
      </c>
      <c r="GC17" s="71">
        <v>0</v>
      </c>
      <c r="GD17" s="71">
        <v>0</v>
      </c>
      <c r="GE17" s="71">
        <v>0</v>
      </c>
      <c r="GF17" s="71">
        <v>0</v>
      </c>
      <c r="GG17" s="71">
        <v>0</v>
      </c>
      <c r="GH17" s="71">
        <v>0</v>
      </c>
      <c r="GI17" s="71">
        <v>0</v>
      </c>
      <c r="GJ17" s="71">
        <v>0</v>
      </c>
      <c r="GK17" s="71">
        <v>0</v>
      </c>
      <c r="GL17" s="71">
        <v>0</v>
      </c>
      <c r="GM17" s="71">
        <v>0</v>
      </c>
      <c r="GN17" s="71">
        <v>0</v>
      </c>
      <c r="GO17" s="71">
        <v>0</v>
      </c>
      <c r="GP17" s="71">
        <v>0</v>
      </c>
      <c r="GQ17" s="71">
        <v>0</v>
      </c>
      <c r="GR17" s="71">
        <v>0</v>
      </c>
      <c r="GS17" s="71">
        <v>0</v>
      </c>
      <c r="GT17" s="71">
        <v>0</v>
      </c>
      <c r="GU17" s="71">
        <v>0</v>
      </c>
      <c r="GV17" s="71">
        <v>0</v>
      </c>
      <c r="GW17" s="71">
        <v>0</v>
      </c>
      <c r="GX17" s="71">
        <v>0</v>
      </c>
      <c r="GY17" s="71">
        <v>0</v>
      </c>
      <c r="GZ17" s="71">
        <v>0</v>
      </c>
      <c r="HA17" s="71">
        <v>0</v>
      </c>
      <c r="HB17" s="71">
        <v>0</v>
      </c>
      <c r="HC17" s="71">
        <v>0</v>
      </c>
      <c r="HD17" s="71">
        <v>0</v>
      </c>
      <c r="HE17" s="71">
        <v>0</v>
      </c>
      <c r="HF17" s="71">
        <v>0</v>
      </c>
      <c r="HG17" s="71">
        <v>0</v>
      </c>
      <c r="HH17" s="71">
        <v>0</v>
      </c>
      <c r="HI17" s="71">
        <v>0</v>
      </c>
      <c r="HJ17" s="71">
        <v>0</v>
      </c>
      <c r="HK17" s="71">
        <v>0</v>
      </c>
      <c r="HL17" s="71">
        <v>0</v>
      </c>
      <c r="HM17" s="71">
        <v>0</v>
      </c>
      <c r="HN17" s="71">
        <v>0</v>
      </c>
      <c r="HO17" s="71">
        <v>0</v>
      </c>
      <c r="HP17" s="71">
        <v>0</v>
      </c>
      <c r="HQ17" s="71">
        <v>0</v>
      </c>
      <c r="HR17" s="71">
        <v>0</v>
      </c>
      <c r="HS17" s="71">
        <v>0</v>
      </c>
      <c r="HT17" s="71">
        <v>0</v>
      </c>
      <c r="HU17" s="71">
        <v>0</v>
      </c>
      <c r="HV17" s="71">
        <v>0</v>
      </c>
      <c r="HW17" s="71">
        <v>0</v>
      </c>
      <c r="HX17" s="71">
        <v>0</v>
      </c>
      <c r="HY17" s="71">
        <v>0</v>
      </c>
      <c r="HZ17" s="71">
        <v>0</v>
      </c>
      <c r="IA17" s="71">
        <v>0</v>
      </c>
      <c r="IB17" s="71">
        <v>0</v>
      </c>
      <c r="IC17" s="71">
        <v>0</v>
      </c>
      <c r="ID17" s="71">
        <v>0</v>
      </c>
      <c r="IE17" s="71">
        <v>0</v>
      </c>
      <c r="IF17" s="71">
        <v>0</v>
      </c>
      <c r="IG17" s="71">
        <v>0</v>
      </c>
      <c r="IH17" s="71">
        <v>0</v>
      </c>
      <c r="II17" s="71">
        <v>0</v>
      </c>
      <c r="IJ17" s="71">
        <v>0</v>
      </c>
      <c r="IK17" s="71">
        <v>0</v>
      </c>
      <c r="IL17" s="71">
        <v>0</v>
      </c>
      <c r="IM17" s="71">
        <v>0</v>
      </c>
      <c r="IN17" s="71">
        <v>0</v>
      </c>
      <c r="IO17" s="71">
        <v>0</v>
      </c>
      <c r="IP17" s="71">
        <v>0</v>
      </c>
      <c r="IQ17" s="71"/>
      <c r="IR17" s="71"/>
      <c r="IS17" s="71"/>
      <c r="IT17" s="71"/>
      <c r="IU17" s="71"/>
      <c r="IV17" s="71"/>
      <c r="IW17" s="71"/>
      <c r="IX17" s="71"/>
      <c r="IY17" s="71"/>
      <c r="IZ17" s="71"/>
      <c r="JA17" s="71"/>
      <c r="JB17" s="71"/>
      <c r="JC17" s="71"/>
      <c r="JD17" s="71"/>
      <c r="JE17" s="71"/>
      <c r="JF17" s="71"/>
      <c r="JG17" s="71"/>
      <c r="JH17" s="71"/>
      <c r="JI17" s="71"/>
      <c r="JJ17" s="71"/>
      <c r="JK17" s="71"/>
      <c r="JL17" s="71"/>
      <c r="JM17" s="71"/>
      <c r="JN17" s="71"/>
      <c r="JO17" s="71"/>
      <c r="JP17" s="71"/>
      <c r="JQ17" s="71"/>
      <c r="JR17" s="71"/>
      <c r="JS17" s="71"/>
      <c r="JT17" s="71"/>
      <c r="JU17" s="71"/>
      <c r="JV17" s="71"/>
      <c r="JW17" s="71"/>
      <c r="JX17" s="71"/>
      <c r="JY17" s="71"/>
      <c r="JZ17" s="71"/>
      <c r="KA17" s="71"/>
      <c r="KB17" s="71"/>
      <c r="KC17" s="71"/>
      <c r="KD17" s="71"/>
      <c r="KE17" s="71"/>
      <c r="KF17" s="71"/>
      <c r="KG17" s="71"/>
      <c r="KH17" s="71"/>
    </row>
    <row r="18" spans="1:294">
      <c r="A18" s="82" t="s">
        <v>65</v>
      </c>
      <c r="B18" s="82" t="s">
        <v>55</v>
      </c>
      <c r="C18" s="82" t="s">
        <v>50</v>
      </c>
      <c r="D18" s="75">
        <v>100</v>
      </c>
      <c r="E18" s="76">
        <v>109</v>
      </c>
      <c r="F18" s="72">
        <v>0</v>
      </c>
      <c r="G18" s="71">
        <v>0</v>
      </c>
      <c r="H18" s="71">
        <v>0</v>
      </c>
      <c r="I18" s="71">
        <v>0</v>
      </c>
      <c r="J18" s="71">
        <v>0</v>
      </c>
      <c r="K18" s="71">
        <v>0</v>
      </c>
      <c r="L18" s="71">
        <v>0</v>
      </c>
      <c r="M18" s="71">
        <v>0</v>
      </c>
      <c r="N18" s="71">
        <v>0</v>
      </c>
      <c r="O18" s="71">
        <v>0</v>
      </c>
      <c r="P18" s="71">
        <v>0</v>
      </c>
      <c r="Q18" s="71">
        <v>0</v>
      </c>
      <c r="R18" s="71">
        <v>0</v>
      </c>
      <c r="S18" s="71">
        <v>0</v>
      </c>
      <c r="T18" s="71">
        <v>0</v>
      </c>
      <c r="U18" s="71">
        <v>0</v>
      </c>
      <c r="V18" s="71">
        <v>0</v>
      </c>
      <c r="W18" s="71">
        <v>0</v>
      </c>
      <c r="X18" s="71">
        <v>0</v>
      </c>
      <c r="Y18" s="71">
        <v>0</v>
      </c>
      <c r="Z18" s="71">
        <v>0</v>
      </c>
      <c r="AA18" s="71">
        <v>0</v>
      </c>
      <c r="AB18" s="71">
        <v>0</v>
      </c>
      <c r="AC18" s="71">
        <v>0</v>
      </c>
      <c r="AD18" s="71">
        <v>0</v>
      </c>
      <c r="AE18" s="71">
        <v>0</v>
      </c>
      <c r="AF18" s="71">
        <v>0</v>
      </c>
      <c r="AG18" s="71">
        <v>0</v>
      </c>
      <c r="AH18" s="71">
        <v>0</v>
      </c>
      <c r="AI18" s="71">
        <v>0</v>
      </c>
      <c r="AJ18" s="71">
        <v>0</v>
      </c>
      <c r="AK18" s="71">
        <v>0</v>
      </c>
      <c r="AL18" s="71">
        <v>0</v>
      </c>
      <c r="AM18" s="71">
        <v>0</v>
      </c>
      <c r="AN18" s="71">
        <v>0</v>
      </c>
      <c r="AO18" s="71">
        <v>0</v>
      </c>
      <c r="AP18" s="71">
        <v>0</v>
      </c>
      <c r="AQ18" s="71">
        <v>0</v>
      </c>
      <c r="AR18" s="71">
        <v>0</v>
      </c>
      <c r="AS18" s="71">
        <v>0</v>
      </c>
      <c r="AT18" s="71">
        <v>0</v>
      </c>
      <c r="AU18" s="71">
        <v>0</v>
      </c>
      <c r="AV18" s="71">
        <v>0</v>
      </c>
      <c r="AW18" s="71">
        <v>0</v>
      </c>
      <c r="AX18" s="71">
        <v>0</v>
      </c>
      <c r="AY18" s="71">
        <v>0</v>
      </c>
      <c r="AZ18" s="71">
        <v>0</v>
      </c>
      <c r="BA18" s="71">
        <v>0</v>
      </c>
      <c r="BB18" s="71">
        <v>0</v>
      </c>
      <c r="BC18" s="71">
        <v>0</v>
      </c>
      <c r="BD18" s="71">
        <v>0</v>
      </c>
      <c r="BE18" s="71">
        <v>0</v>
      </c>
      <c r="BF18" s="71">
        <v>0</v>
      </c>
      <c r="BG18" s="71">
        <v>0</v>
      </c>
      <c r="BH18" s="71">
        <v>0</v>
      </c>
      <c r="BI18" s="71">
        <v>0</v>
      </c>
      <c r="BJ18" s="71">
        <v>0</v>
      </c>
      <c r="BK18" s="71">
        <v>41967.455910612902</v>
      </c>
      <c r="BL18" s="71">
        <v>0</v>
      </c>
      <c r="BM18" s="71">
        <v>0</v>
      </c>
      <c r="BN18" s="211">
        <v>0</v>
      </c>
      <c r="BO18" s="71">
        <v>17986.052533119801</v>
      </c>
      <c r="BP18" s="71">
        <v>0</v>
      </c>
      <c r="BQ18" s="71">
        <v>0</v>
      </c>
      <c r="BR18" s="71">
        <v>0</v>
      </c>
      <c r="BS18" s="71">
        <v>0</v>
      </c>
      <c r="BT18" s="71">
        <v>18618.266404513499</v>
      </c>
      <c r="BU18" s="71">
        <v>22547.771836554599</v>
      </c>
      <c r="BV18" s="71">
        <v>24512.5245525752</v>
      </c>
      <c r="BW18" s="71">
        <v>18618.266404513499</v>
      </c>
      <c r="BX18" s="71">
        <v>18618.266404513499</v>
      </c>
      <c r="BY18" s="71">
        <v>103618.362985745</v>
      </c>
      <c r="BZ18" s="71">
        <v>103618.362985745</v>
      </c>
      <c r="CA18" s="71">
        <v>103618.362985745</v>
      </c>
      <c r="CB18" s="71">
        <v>103618.362985745</v>
      </c>
      <c r="CC18" s="71">
        <v>103618.362985745</v>
      </c>
      <c r="CD18" s="71">
        <v>104206.602688926</v>
      </c>
      <c r="CE18" s="71">
        <v>103618.362985745</v>
      </c>
      <c r="CF18" s="71">
        <v>103618.362985745</v>
      </c>
      <c r="CG18" s="71">
        <v>103618.362985745</v>
      </c>
      <c r="CH18" s="71">
        <v>103618.362985745</v>
      </c>
      <c r="CI18" s="71">
        <v>103618.362985745</v>
      </c>
      <c r="CJ18" s="71">
        <v>108030.160759608</v>
      </c>
      <c r="CK18" s="71">
        <v>108030.160759608</v>
      </c>
      <c r="CL18" s="71">
        <v>414473.45194297802</v>
      </c>
      <c r="CM18" s="71">
        <v>108030.160759608</v>
      </c>
      <c r="CN18" s="71">
        <v>108030.160759608</v>
      </c>
      <c r="CO18" s="71">
        <v>315266.88673109701</v>
      </c>
      <c r="CP18" s="71">
        <v>233172.86198359201</v>
      </c>
      <c r="CQ18" s="71">
        <v>172833.95913179</v>
      </c>
      <c r="CR18" s="71">
        <v>185936.68785745499</v>
      </c>
      <c r="CS18" s="71">
        <v>469384.65636209399</v>
      </c>
      <c r="CT18" s="71">
        <v>322752.413135148</v>
      </c>
      <c r="CU18" s="71">
        <v>320138.80526251299</v>
      </c>
      <c r="CV18" s="71">
        <v>131607.19335185501</v>
      </c>
      <c r="CW18" s="71">
        <v>103618.362985745</v>
      </c>
      <c r="CX18" s="71">
        <v>19500.625959286299</v>
      </c>
      <c r="CY18" s="71">
        <v>19500.625959286299</v>
      </c>
      <c r="CZ18" s="71">
        <v>19500.625959286299</v>
      </c>
      <c r="DA18" s="71">
        <v>19500.625959286299</v>
      </c>
      <c r="DB18" s="71">
        <v>19500.625959286299</v>
      </c>
      <c r="DC18" s="71">
        <v>19500.625959286299</v>
      </c>
      <c r="DD18" s="71">
        <v>19500.625959286299</v>
      </c>
      <c r="DE18" s="71">
        <v>19500.625959286299</v>
      </c>
      <c r="DF18" s="71">
        <v>19500.625959286299</v>
      </c>
      <c r="DG18" s="71">
        <v>19500.625959286299</v>
      </c>
      <c r="DH18" s="71">
        <v>22547.771836554599</v>
      </c>
      <c r="DI18" s="71">
        <v>24512.5245525752</v>
      </c>
      <c r="DJ18" s="71">
        <v>18618.266404513499</v>
      </c>
      <c r="DK18" s="71">
        <v>18618.266404513499</v>
      </c>
      <c r="DL18" s="71">
        <v>0</v>
      </c>
      <c r="DM18" s="71">
        <v>0</v>
      </c>
      <c r="DN18" s="71">
        <v>0</v>
      </c>
      <c r="DO18" s="71">
        <v>0</v>
      </c>
      <c r="DP18" s="71">
        <v>0</v>
      </c>
      <c r="DQ18" s="71">
        <v>0</v>
      </c>
      <c r="DR18" s="71">
        <v>0</v>
      </c>
      <c r="DS18" s="71">
        <v>0</v>
      </c>
      <c r="DT18" s="71">
        <v>0</v>
      </c>
      <c r="DU18" s="71">
        <v>0</v>
      </c>
      <c r="DV18" s="71">
        <v>0</v>
      </c>
      <c r="DW18" s="71">
        <v>0</v>
      </c>
      <c r="DX18" s="71">
        <v>0</v>
      </c>
      <c r="DY18" s="71">
        <v>0</v>
      </c>
      <c r="DZ18" s="71">
        <v>0</v>
      </c>
      <c r="EA18" s="71">
        <v>0</v>
      </c>
      <c r="EB18" s="71">
        <v>0</v>
      </c>
      <c r="EC18" s="71">
        <v>0</v>
      </c>
      <c r="ED18" s="71">
        <v>0</v>
      </c>
      <c r="EE18" s="71">
        <v>0</v>
      </c>
      <c r="EF18" s="71">
        <v>0</v>
      </c>
      <c r="EG18" s="71">
        <v>0</v>
      </c>
      <c r="EH18" s="71">
        <v>0</v>
      </c>
      <c r="EI18" s="71">
        <v>0</v>
      </c>
      <c r="EJ18" s="71">
        <v>0</v>
      </c>
      <c r="EK18" s="71">
        <v>0</v>
      </c>
      <c r="EL18" s="71">
        <v>0</v>
      </c>
      <c r="EM18" s="71">
        <v>0</v>
      </c>
      <c r="EN18" s="71">
        <v>0</v>
      </c>
      <c r="EO18" s="71">
        <v>0</v>
      </c>
      <c r="EP18" s="71">
        <v>0</v>
      </c>
      <c r="EQ18" s="71">
        <v>0</v>
      </c>
      <c r="ER18" s="71">
        <v>0</v>
      </c>
      <c r="ES18" s="71">
        <v>0</v>
      </c>
      <c r="ET18" s="71">
        <v>0</v>
      </c>
      <c r="EU18" s="71">
        <v>0</v>
      </c>
      <c r="EV18" s="71">
        <v>0</v>
      </c>
      <c r="EW18" s="71">
        <v>0</v>
      </c>
      <c r="EX18" s="71">
        <v>0</v>
      </c>
      <c r="EY18" s="71">
        <v>0</v>
      </c>
      <c r="EZ18" s="71">
        <v>0</v>
      </c>
      <c r="FA18" s="71">
        <v>0</v>
      </c>
      <c r="FB18" s="71">
        <v>0</v>
      </c>
      <c r="FC18" s="71">
        <v>0</v>
      </c>
      <c r="FD18" s="71">
        <v>0</v>
      </c>
      <c r="FE18" s="71">
        <v>0</v>
      </c>
      <c r="FF18" s="71">
        <v>0</v>
      </c>
      <c r="FG18" s="71">
        <v>0</v>
      </c>
      <c r="FH18" s="71">
        <v>0</v>
      </c>
      <c r="FI18" s="71">
        <v>0</v>
      </c>
      <c r="FJ18" s="71">
        <v>0</v>
      </c>
      <c r="FK18" s="71">
        <v>0</v>
      </c>
      <c r="FL18" s="71">
        <v>0</v>
      </c>
      <c r="FM18" s="71">
        <v>0</v>
      </c>
      <c r="FN18" s="71">
        <v>0</v>
      </c>
      <c r="FO18" s="71">
        <v>0</v>
      </c>
      <c r="FP18" s="71">
        <v>0</v>
      </c>
      <c r="FQ18" s="71">
        <v>0</v>
      </c>
      <c r="FR18" s="71">
        <v>0</v>
      </c>
      <c r="FS18" s="71">
        <v>0</v>
      </c>
      <c r="FT18" s="71">
        <v>0</v>
      </c>
      <c r="FU18" s="71">
        <v>0</v>
      </c>
      <c r="FV18" s="71">
        <v>0</v>
      </c>
      <c r="FW18" s="71">
        <v>0</v>
      </c>
      <c r="FX18" s="71">
        <v>0</v>
      </c>
      <c r="FY18" s="71">
        <v>0</v>
      </c>
      <c r="FZ18" s="71">
        <v>0</v>
      </c>
      <c r="GA18" s="71">
        <v>0</v>
      </c>
      <c r="GB18" s="71">
        <v>0</v>
      </c>
      <c r="GC18" s="71">
        <v>0</v>
      </c>
      <c r="GD18" s="71">
        <v>0</v>
      </c>
      <c r="GE18" s="71">
        <v>0</v>
      </c>
      <c r="GF18" s="71">
        <v>0</v>
      </c>
      <c r="GG18" s="71">
        <v>0</v>
      </c>
      <c r="GH18" s="71">
        <v>0</v>
      </c>
      <c r="GI18" s="71">
        <v>0</v>
      </c>
      <c r="GJ18" s="71">
        <v>0</v>
      </c>
      <c r="GK18" s="71">
        <v>0</v>
      </c>
      <c r="GL18" s="71">
        <v>0</v>
      </c>
      <c r="GM18" s="71">
        <v>0</v>
      </c>
      <c r="GN18" s="71">
        <v>0</v>
      </c>
      <c r="GO18" s="71">
        <v>0</v>
      </c>
      <c r="GP18" s="71">
        <v>0</v>
      </c>
      <c r="GQ18" s="71">
        <v>0</v>
      </c>
      <c r="GR18" s="71">
        <v>0</v>
      </c>
      <c r="GS18" s="71">
        <v>0</v>
      </c>
      <c r="GT18" s="71">
        <v>0</v>
      </c>
      <c r="GU18" s="71">
        <v>0</v>
      </c>
      <c r="GV18" s="71">
        <v>0</v>
      </c>
      <c r="GW18" s="71">
        <v>0</v>
      </c>
      <c r="GX18" s="71">
        <v>0</v>
      </c>
      <c r="GY18" s="71">
        <v>0</v>
      </c>
      <c r="GZ18" s="71">
        <v>0</v>
      </c>
      <c r="HA18" s="71">
        <v>0</v>
      </c>
      <c r="HB18" s="71">
        <v>0</v>
      </c>
      <c r="HC18" s="71">
        <v>0</v>
      </c>
      <c r="HD18" s="71">
        <v>0</v>
      </c>
      <c r="HE18" s="71">
        <v>0</v>
      </c>
      <c r="HF18" s="71">
        <v>0</v>
      </c>
      <c r="HG18" s="71">
        <v>0</v>
      </c>
      <c r="HH18" s="71">
        <v>0</v>
      </c>
      <c r="HI18" s="71">
        <v>0</v>
      </c>
      <c r="HJ18" s="71">
        <v>0</v>
      </c>
      <c r="HK18" s="71">
        <v>0</v>
      </c>
      <c r="HL18" s="71">
        <v>0</v>
      </c>
      <c r="HM18" s="71">
        <v>0</v>
      </c>
      <c r="HN18" s="71">
        <v>0</v>
      </c>
      <c r="HO18" s="71">
        <v>0</v>
      </c>
      <c r="HP18" s="71">
        <v>0</v>
      </c>
      <c r="HQ18" s="71">
        <v>0</v>
      </c>
      <c r="HR18" s="71">
        <v>0</v>
      </c>
      <c r="HS18" s="71">
        <v>0</v>
      </c>
      <c r="HT18" s="71">
        <v>0</v>
      </c>
      <c r="HU18" s="71">
        <v>0</v>
      </c>
      <c r="HV18" s="71">
        <v>0</v>
      </c>
      <c r="HW18" s="71">
        <v>0</v>
      </c>
      <c r="HX18" s="71">
        <v>0</v>
      </c>
      <c r="HY18" s="71">
        <v>0</v>
      </c>
      <c r="HZ18" s="71">
        <v>0</v>
      </c>
      <c r="IA18" s="71">
        <v>0</v>
      </c>
      <c r="IB18" s="71">
        <v>0</v>
      </c>
      <c r="IC18" s="71">
        <v>0</v>
      </c>
      <c r="ID18" s="71">
        <v>0</v>
      </c>
      <c r="IE18" s="71">
        <v>0</v>
      </c>
      <c r="IF18" s="71">
        <v>0</v>
      </c>
      <c r="IG18" s="71">
        <v>0</v>
      </c>
      <c r="IH18" s="71">
        <v>0</v>
      </c>
      <c r="II18" s="71">
        <v>0</v>
      </c>
      <c r="IJ18" s="71">
        <v>0</v>
      </c>
      <c r="IK18" s="71">
        <v>0</v>
      </c>
      <c r="IL18" s="71">
        <v>0</v>
      </c>
      <c r="IM18" s="71">
        <v>0</v>
      </c>
      <c r="IN18" s="71">
        <v>0</v>
      </c>
      <c r="IO18" s="71">
        <v>0</v>
      </c>
      <c r="IP18" s="71">
        <v>0</v>
      </c>
      <c r="IQ18" s="71"/>
      <c r="IR18" s="71"/>
      <c r="IS18" s="71"/>
      <c r="IT18" s="71"/>
      <c r="IU18" s="71"/>
      <c r="IV18" s="71"/>
      <c r="IW18" s="71"/>
      <c r="IX18" s="71"/>
      <c r="IY18" s="71"/>
      <c r="IZ18" s="71"/>
      <c r="JA18" s="71"/>
      <c r="JB18" s="71"/>
      <c r="JC18" s="71"/>
      <c r="JD18" s="71"/>
      <c r="JE18" s="71"/>
      <c r="JF18" s="71"/>
      <c r="JG18" s="71"/>
      <c r="JH18" s="71"/>
      <c r="JI18" s="71"/>
      <c r="JJ18" s="71"/>
      <c r="JK18" s="71"/>
      <c r="JL18" s="71"/>
      <c r="JM18" s="71"/>
      <c r="JN18" s="71"/>
      <c r="JO18" s="71"/>
      <c r="JP18" s="71"/>
      <c r="JQ18" s="71"/>
      <c r="JR18" s="71"/>
      <c r="JS18" s="71"/>
      <c r="JT18" s="71"/>
      <c r="JU18" s="71"/>
      <c r="JV18" s="71"/>
      <c r="JW18" s="71"/>
      <c r="JX18" s="71"/>
      <c r="JY18" s="71"/>
      <c r="JZ18" s="71"/>
      <c r="KA18" s="71"/>
      <c r="KB18" s="71"/>
      <c r="KC18" s="71"/>
      <c r="KD18" s="71"/>
      <c r="KE18" s="71"/>
      <c r="KF18" s="71"/>
      <c r="KG18" s="71"/>
      <c r="KH18" s="71"/>
    </row>
    <row r="19" spans="1:294">
      <c r="A19" s="82" t="s">
        <v>66</v>
      </c>
      <c r="B19" s="82" t="s">
        <v>55</v>
      </c>
      <c r="C19" s="82" t="s">
        <v>51</v>
      </c>
      <c r="D19" s="75">
        <v>100</v>
      </c>
      <c r="E19" s="76">
        <v>102</v>
      </c>
      <c r="F19" s="72">
        <v>0</v>
      </c>
      <c r="G19" s="71">
        <v>0</v>
      </c>
      <c r="H19" s="71">
        <v>0</v>
      </c>
      <c r="I19" s="71">
        <v>0</v>
      </c>
      <c r="J19" s="71">
        <v>0</v>
      </c>
      <c r="K19" s="71">
        <v>35305.763299999897</v>
      </c>
      <c r="L19" s="71">
        <v>19737.993399999999</v>
      </c>
      <c r="M19" s="71">
        <v>8908.5233000000007</v>
      </c>
      <c r="N19" s="71">
        <v>4103.0356088312901</v>
      </c>
      <c r="O19" s="71">
        <v>5340.9925111262701</v>
      </c>
      <c r="P19" s="71">
        <v>5297.3914509725801</v>
      </c>
      <c r="Q19" s="71">
        <v>34847.361299999997</v>
      </c>
      <c r="R19" s="71">
        <v>3329.8923</v>
      </c>
      <c r="S19" s="71">
        <v>4410.7433000000001</v>
      </c>
      <c r="T19" s="71">
        <v>52390.382599999997</v>
      </c>
      <c r="U19" s="71">
        <v>1783.3333</v>
      </c>
      <c r="V19" s="71">
        <v>4543.9533000000001</v>
      </c>
      <c r="W19" s="71">
        <v>84152.815500000099</v>
      </c>
      <c r="X19" s="71">
        <v>3471.2833000000001</v>
      </c>
      <c r="Y19" s="71">
        <v>31169.278600000001</v>
      </c>
      <c r="Z19" s="71">
        <v>2688.21</v>
      </c>
      <c r="AA19" s="71">
        <v>2717.21</v>
      </c>
      <c r="AB19" s="71">
        <v>2142.96</v>
      </c>
      <c r="AC19" s="71">
        <v>1783.33</v>
      </c>
      <c r="AD19" s="71">
        <v>1783.33</v>
      </c>
      <c r="AE19" s="71">
        <v>1974.75</v>
      </c>
      <c r="AF19" s="71">
        <v>28895.509600000001</v>
      </c>
      <c r="AG19" s="71">
        <v>1783.33</v>
      </c>
      <c r="AH19" s="71">
        <v>15010.2363</v>
      </c>
      <c r="AI19" s="71">
        <v>1783.33</v>
      </c>
      <c r="AJ19" s="71">
        <v>1783.33</v>
      </c>
      <c r="AK19" s="71">
        <v>19816.8959</v>
      </c>
      <c r="AL19" s="71">
        <v>1783.33</v>
      </c>
      <c r="AM19" s="71">
        <v>4506.4987000000001</v>
      </c>
      <c r="AN19" s="71">
        <v>6096.5486000000001</v>
      </c>
      <c r="AO19" s="71">
        <v>2879.0594999999998</v>
      </c>
      <c r="AP19" s="71">
        <v>3243.7375999999999</v>
      </c>
      <c r="AQ19" s="71">
        <v>7737.4961999999996</v>
      </c>
      <c r="AR19" s="71">
        <v>3414.942</v>
      </c>
      <c r="AS19" s="71">
        <v>504.00000000000102</v>
      </c>
      <c r="AT19" s="71">
        <v>0</v>
      </c>
      <c r="AU19" s="71">
        <v>0</v>
      </c>
      <c r="AV19" s="71">
        <v>0</v>
      </c>
      <c r="AW19" s="71">
        <v>3009.44335531871</v>
      </c>
      <c r="AX19" s="71">
        <v>38813.979821023502</v>
      </c>
      <c r="AY19" s="71">
        <v>4748.7935835397802</v>
      </c>
      <c r="AZ19" s="71">
        <v>130.74032906815401</v>
      </c>
      <c r="BA19" s="71">
        <v>0</v>
      </c>
      <c r="BB19" s="71">
        <v>0</v>
      </c>
      <c r="BC19" s="71">
        <v>16003.147781752699</v>
      </c>
      <c r="BD19" s="71">
        <v>26146.950973299899</v>
      </c>
      <c r="BE19" s="71">
        <v>0</v>
      </c>
      <c r="BF19" s="71">
        <v>0</v>
      </c>
      <c r="BG19" s="71">
        <v>0</v>
      </c>
      <c r="BH19" s="71">
        <v>0</v>
      </c>
      <c r="BI19" s="71">
        <v>10143.8031915472</v>
      </c>
      <c r="BJ19" s="71">
        <v>0</v>
      </c>
      <c r="BK19" s="71">
        <v>0</v>
      </c>
      <c r="BL19" s="71">
        <v>0</v>
      </c>
      <c r="BM19" s="71">
        <v>0</v>
      </c>
      <c r="BN19" s="211">
        <v>0</v>
      </c>
      <c r="BO19" s="71">
        <v>0</v>
      </c>
      <c r="BP19" s="71">
        <v>0</v>
      </c>
      <c r="BQ19" s="71">
        <v>0</v>
      </c>
      <c r="BR19" s="71">
        <v>0</v>
      </c>
      <c r="BS19" s="71">
        <v>0</v>
      </c>
      <c r="BT19" s="71">
        <v>0</v>
      </c>
      <c r="BU19" s="71">
        <v>0</v>
      </c>
      <c r="BV19" s="71">
        <v>0</v>
      </c>
      <c r="BW19" s="71">
        <v>0</v>
      </c>
      <c r="BX19" s="71">
        <v>0</v>
      </c>
      <c r="BY19" s="71">
        <v>0</v>
      </c>
      <c r="BZ19" s="71">
        <v>0</v>
      </c>
      <c r="CA19" s="71">
        <v>0</v>
      </c>
      <c r="CB19" s="71">
        <v>0</v>
      </c>
      <c r="CC19" s="71">
        <v>0</v>
      </c>
      <c r="CD19" s="71">
        <v>0</v>
      </c>
      <c r="CE19" s="71">
        <v>0</v>
      </c>
      <c r="CF19" s="71">
        <v>0</v>
      </c>
      <c r="CG19" s="71">
        <v>0</v>
      </c>
      <c r="CH19" s="71">
        <v>0</v>
      </c>
      <c r="CI19" s="71">
        <v>0</v>
      </c>
      <c r="CJ19" s="71">
        <v>0</v>
      </c>
      <c r="CK19" s="71">
        <v>0</v>
      </c>
      <c r="CL19" s="71">
        <v>0</v>
      </c>
      <c r="CM19" s="71">
        <v>0</v>
      </c>
      <c r="CN19" s="71">
        <v>0</v>
      </c>
      <c r="CO19" s="71">
        <v>0</v>
      </c>
      <c r="CP19" s="71">
        <v>0</v>
      </c>
      <c r="CQ19" s="71">
        <v>0</v>
      </c>
      <c r="CR19" s="71">
        <v>0</v>
      </c>
      <c r="CS19" s="71">
        <v>0</v>
      </c>
      <c r="CT19" s="71">
        <v>0</v>
      </c>
      <c r="CU19" s="71">
        <v>0</v>
      </c>
      <c r="CV19" s="71">
        <v>0</v>
      </c>
      <c r="CW19" s="71">
        <v>0</v>
      </c>
      <c r="CX19" s="71">
        <v>0</v>
      </c>
      <c r="CY19" s="71">
        <v>0</v>
      </c>
      <c r="CZ19" s="71">
        <v>0</v>
      </c>
      <c r="DA19" s="71">
        <v>0</v>
      </c>
      <c r="DB19" s="71">
        <v>0</v>
      </c>
      <c r="DC19" s="71">
        <v>0</v>
      </c>
      <c r="DD19" s="71">
        <v>0</v>
      </c>
      <c r="DE19" s="71">
        <v>0</v>
      </c>
      <c r="DF19" s="71">
        <v>0</v>
      </c>
      <c r="DG19" s="71">
        <v>0</v>
      </c>
      <c r="DH19" s="71">
        <v>0</v>
      </c>
      <c r="DI19" s="71">
        <v>0</v>
      </c>
      <c r="DJ19" s="71">
        <v>0</v>
      </c>
      <c r="DK19" s="71">
        <v>0</v>
      </c>
      <c r="DL19" s="71">
        <v>0</v>
      </c>
      <c r="DM19" s="71">
        <v>0</v>
      </c>
      <c r="DN19" s="71">
        <v>0</v>
      </c>
      <c r="DO19" s="71">
        <v>0</v>
      </c>
      <c r="DP19" s="71">
        <v>0</v>
      </c>
      <c r="DQ19" s="71">
        <v>0</v>
      </c>
      <c r="DR19" s="71">
        <v>0</v>
      </c>
      <c r="DS19" s="71">
        <v>0</v>
      </c>
      <c r="DT19" s="71">
        <v>0</v>
      </c>
      <c r="DU19" s="71">
        <v>0</v>
      </c>
      <c r="DV19" s="71">
        <v>0</v>
      </c>
      <c r="DW19" s="71">
        <v>0</v>
      </c>
      <c r="DX19" s="71">
        <v>0</v>
      </c>
      <c r="DY19" s="71">
        <v>0</v>
      </c>
      <c r="DZ19" s="71">
        <v>0</v>
      </c>
      <c r="EA19" s="71">
        <v>0</v>
      </c>
      <c r="EB19" s="71">
        <v>0</v>
      </c>
      <c r="EC19" s="71">
        <v>0</v>
      </c>
      <c r="ED19" s="71">
        <v>0</v>
      </c>
      <c r="EE19" s="71">
        <v>0</v>
      </c>
      <c r="EF19" s="71">
        <v>0</v>
      </c>
      <c r="EG19" s="71">
        <v>0</v>
      </c>
      <c r="EH19" s="71">
        <v>0</v>
      </c>
      <c r="EI19" s="71">
        <v>0</v>
      </c>
      <c r="EJ19" s="71">
        <v>0</v>
      </c>
      <c r="EK19" s="71">
        <v>0</v>
      </c>
      <c r="EL19" s="71">
        <v>0</v>
      </c>
      <c r="EM19" s="71">
        <v>0</v>
      </c>
      <c r="EN19" s="71">
        <v>0</v>
      </c>
      <c r="EO19" s="71">
        <v>0</v>
      </c>
      <c r="EP19" s="71">
        <v>0</v>
      </c>
      <c r="EQ19" s="71">
        <v>0</v>
      </c>
      <c r="ER19" s="71">
        <v>0</v>
      </c>
      <c r="ES19" s="71">
        <v>0</v>
      </c>
      <c r="ET19" s="71">
        <v>0</v>
      </c>
      <c r="EU19" s="71">
        <v>0</v>
      </c>
      <c r="EV19" s="71">
        <v>0</v>
      </c>
      <c r="EW19" s="71">
        <v>0</v>
      </c>
      <c r="EX19" s="71">
        <v>0</v>
      </c>
      <c r="EY19" s="71">
        <v>0</v>
      </c>
      <c r="EZ19" s="71">
        <v>0</v>
      </c>
      <c r="FA19" s="71">
        <v>0</v>
      </c>
      <c r="FB19" s="71">
        <v>0</v>
      </c>
      <c r="FC19" s="71">
        <v>0</v>
      </c>
      <c r="FD19" s="71">
        <v>0</v>
      </c>
      <c r="FE19" s="71">
        <v>0</v>
      </c>
      <c r="FF19" s="71">
        <v>0</v>
      </c>
      <c r="FG19" s="71">
        <v>0</v>
      </c>
      <c r="FH19" s="71">
        <v>0</v>
      </c>
      <c r="FI19" s="71">
        <v>0</v>
      </c>
      <c r="FJ19" s="71">
        <v>0</v>
      </c>
      <c r="FK19" s="71">
        <v>0</v>
      </c>
      <c r="FL19" s="71">
        <v>0</v>
      </c>
      <c r="FM19" s="71">
        <v>0</v>
      </c>
      <c r="FN19" s="71">
        <v>0</v>
      </c>
      <c r="FO19" s="71">
        <v>0</v>
      </c>
      <c r="FP19" s="71">
        <v>0</v>
      </c>
      <c r="FQ19" s="71">
        <v>0</v>
      </c>
      <c r="FR19" s="71">
        <v>0</v>
      </c>
      <c r="FS19" s="71">
        <v>0</v>
      </c>
      <c r="FT19" s="71">
        <v>0</v>
      </c>
      <c r="FU19" s="71">
        <v>0</v>
      </c>
      <c r="FV19" s="71">
        <v>0</v>
      </c>
      <c r="FW19" s="71">
        <v>0</v>
      </c>
      <c r="FX19" s="71">
        <v>0</v>
      </c>
      <c r="FY19" s="71">
        <v>0</v>
      </c>
      <c r="FZ19" s="71">
        <v>0</v>
      </c>
      <c r="GA19" s="71">
        <v>0</v>
      </c>
      <c r="GB19" s="71">
        <v>0</v>
      </c>
      <c r="GC19" s="71">
        <v>0</v>
      </c>
      <c r="GD19" s="71">
        <v>0</v>
      </c>
      <c r="GE19" s="71">
        <v>0</v>
      </c>
      <c r="GF19" s="71">
        <v>0</v>
      </c>
      <c r="GG19" s="71">
        <v>0</v>
      </c>
      <c r="GH19" s="71">
        <v>0</v>
      </c>
      <c r="GI19" s="71">
        <v>0</v>
      </c>
      <c r="GJ19" s="71">
        <v>0</v>
      </c>
      <c r="GK19" s="71">
        <v>0</v>
      </c>
      <c r="GL19" s="71">
        <v>0</v>
      </c>
      <c r="GM19" s="71">
        <v>0</v>
      </c>
      <c r="GN19" s="71">
        <v>0</v>
      </c>
      <c r="GO19" s="71">
        <v>0</v>
      </c>
      <c r="GP19" s="71">
        <v>0</v>
      </c>
      <c r="GQ19" s="71">
        <v>0</v>
      </c>
      <c r="GR19" s="71">
        <v>0</v>
      </c>
      <c r="GS19" s="71">
        <v>0</v>
      </c>
      <c r="GT19" s="71">
        <v>0</v>
      </c>
      <c r="GU19" s="71">
        <v>0</v>
      </c>
      <c r="GV19" s="71">
        <v>0</v>
      </c>
      <c r="GW19" s="71">
        <v>0</v>
      </c>
      <c r="GX19" s="71">
        <v>0</v>
      </c>
      <c r="GY19" s="71">
        <v>0</v>
      </c>
      <c r="GZ19" s="71">
        <v>0</v>
      </c>
      <c r="HA19" s="71">
        <v>0</v>
      </c>
      <c r="HB19" s="71">
        <v>0</v>
      </c>
      <c r="HC19" s="71">
        <v>0</v>
      </c>
      <c r="HD19" s="71">
        <v>0</v>
      </c>
      <c r="HE19" s="71">
        <v>0</v>
      </c>
      <c r="HF19" s="71">
        <v>0</v>
      </c>
      <c r="HG19" s="71">
        <v>0</v>
      </c>
      <c r="HH19" s="71">
        <v>0</v>
      </c>
      <c r="HI19" s="71">
        <v>0</v>
      </c>
      <c r="HJ19" s="71">
        <v>0</v>
      </c>
      <c r="HK19" s="71">
        <v>0</v>
      </c>
      <c r="HL19" s="71">
        <v>0</v>
      </c>
      <c r="HM19" s="71">
        <v>0</v>
      </c>
      <c r="HN19" s="71">
        <v>0</v>
      </c>
      <c r="HO19" s="71">
        <v>0</v>
      </c>
      <c r="HP19" s="71">
        <v>0</v>
      </c>
      <c r="HQ19" s="71">
        <v>0</v>
      </c>
      <c r="HR19" s="71">
        <v>0</v>
      </c>
      <c r="HS19" s="71">
        <v>0</v>
      </c>
      <c r="HT19" s="71">
        <v>0</v>
      </c>
      <c r="HU19" s="71">
        <v>0</v>
      </c>
      <c r="HV19" s="71">
        <v>0</v>
      </c>
      <c r="HW19" s="71">
        <v>0</v>
      </c>
      <c r="HX19" s="71">
        <v>0</v>
      </c>
      <c r="HY19" s="71">
        <v>0</v>
      </c>
      <c r="HZ19" s="71">
        <v>0</v>
      </c>
      <c r="IA19" s="71">
        <v>0</v>
      </c>
      <c r="IB19" s="71">
        <v>0</v>
      </c>
      <c r="IC19" s="71">
        <v>0</v>
      </c>
      <c r="ID19" s="71">
        <v>0</v>
      </c>
      <c r="IE19" s="71">
        <v>0</v>
      </c>
      <c r="IF19" s="71">
        <v>0</v>
      </c>
      <c r="IG19" s="71">
        <v>0</v>
      </c>
      <c r="IH19" s="71">
        <v>0</v>
      </c>
      <c r="II19" s="71">
        <v>0</v>
      </c>
      <c r="IJ19" s="71">
        <v>0</v>
      </c>
      <c r="IK19" s="71">
        <v>0</v>
      </c>
      <c r="IL19" s="71">
        <v>0</v>
      </c>
      <c r="IM19" s="71">
        <v>0</v>
      </c>
      <c r="IN19" s="71">
        <v>0</v>
      </c>
      <c r="IO19" s="71">
        <v>0</v>
      </c>
      <c r="IP19" s="71">
        <v>0</v>
      </c>
      <c r="IQ19" s="71"/>
      <c r="IR19" s="71"/>
      <c r="IS19" s="71"/>
      <c r="IT19" s="71"/>
      <c r="IU19" s="71"/>
      <c r="IV19" s="71"/>
      <c r="IW19" s="71"/>
      <c r="IX19" s="71"/>
      <c r="IY19" s="71"/>
      <c r="IZ19" s="71"/>
      <c r="JA19" s="71"/>
      <c r="JB19" s="71"/>
      <c r="JC19" s="71"/>
      <c r="JD19" s="71"/>
      <c r="JE19" s="71"/>
      <c r="JF19" s="71"/>
      <c r="JG19" s="71"/>
      <c r="JH19" s="71"/>
      <c r="JI19" s="71"/>
      <c r="JJ19" s="71"/>
      <c r="JK19" s="71"/>
      <c r="JL19" s="71"/>
      <c r="JM19" s="71"/>
      <c r="JN19" s="71"/>
      <c r="JO19" s="71"/>
      <c r="JP19" s="71"/>
      <c r="JQ19" s="71"/>
      <c r="JR19" s="71"/>
      <c r="JS19" s="71"/>
      <c r="JT19" s="71"/>
      <c r="JU19" s="71"/>
      <c r="JV19" s="71"/>
      <c r="JW19" s="71"/>
      <c r="JX19" s="71"/>
      <c r="JY19" s="71"/>
      <c r="JZ19" s="71"/>
      <c r="KA19" s="71"/>
      <c r="KB19" s="71"/>
      <c r="KC19" s="71"/>
      <c r="KD19" s="71"/>
      <c r="KE19" s="71"/>
      <c r="KF19" s="71"/>
      <c r="KG19" s="71"/>
      <c r="KH19" s="71"/>
    </row>
    <row r="20" spans="1:294">
      <c r="A20" s="82" t="s">
        <v>67</v>
      </c>
      <c r="B20" s="82" t="s">
        <v>55</v>
      </c>
      <c r="C20" s="82" t="s">
        <v>52</v>
      </c>
      <c r="D20" s="75">
        <v>100</v>
      </c>
      <c r="E20" s="76">
        <v>103</v>
      </c>
      <c r="F20" s="72">
        <v>0</v>
      </c>
      <c r="G20" s="71">
        <v>0</v>
      </c>
      <c r="H20" s="71">
        <v>0</v>
      </c>
      <c r="I20" s="71">
        <v>25210</v>
      </c>
      <c r="J20" s="71">
        <v>0</v>
      </c>
      <c r="K20" s="71">
        <v>0</v>
      </c>
      <c r="L20" s="71">
        <v>0</v>
      </c>
      <c r="M20" s="71">
        <v>0</v>
      </c>
      <c r="N20" s="71">
        <v>0</v>
      </c>
      <c r="O20" s="71">
        <v>0</v>
      </c>
      <c r="P20" s="71">
        <v>0</v>
      </c>
      <c r="Q20" s="71">
        <v>0</v>
      </c>
      <c r="R20" s="71">
        <v>0</v>
      </c>
      <c r="S20" s="71">
        <v>0</v>
      </c>
      <c r="T20" s="71">
        <v>0</v>
      </c>
      <c r="U20" s="71">
        <v>0</v>
      </c>
      <c r="V20" s="71">
        <v>0</v>
      </c>
      <c r="W20" s="71">
        <v>0</v>
      </c>
      <c r="X20" s="71">
        <v>0</v>
      </c>
      <c r="Y20" s="71">
        <v>38091.370866666599</v>
      </c>
      <c r="Z20" s="71">
        <v>76100.521766666498</v>
      </c>
      <c r="AA20" s="71">
        <v>0</v>
      </c>
      <c r="AB20" s="71">
        <v>0</v>
      </c>
      <c r="AC20" s="71">
        <v>0</v>
      </c>
      <c r="AD20" s="71">
        <v>0</v>
      </c>
      <c r="AE20" s="71">
        <v>0</v>
      </c>
      <c r="AF20" s="71">
        <v>0</v>
      </c>
      <c r="AG20" s="71">
        <v>0</v>
      </c>
      <c r="AH20" s="71">
        <v>0</v>
      </c>
      <c r="AI20" s="71">
        <v>0</v>
      </c>
      <c r="AJ20" s="71">
        <v>0</v>
      </c>
      <c r="AK20" s="71">
        <v>0</v>
      </c>
      <c r="AL20" s="71">
        <v>0</v>
      </c>
      <c r="AM20" s="71">
        <v>144514.39106666599</v>
      </c>
      <c r="AN20" s="71">
        <v>0</v>
      </c>
      <c r="AO20" s="71">
        <v>0</v>
      </c>
      <c r="AP20" s="71">
        <v>0</v>
      </c>
      <c r="AQ20" s="71">
        <v>0</v>
      </c>
      <c r="AR20" s="71">
        <v>0</v>
      </c>
      <c r="AS20" s="71">
        <v>0</v>
      </c>
      <c r="AT20" s="71">
        <v>0</v>
      </c>
      <c r="AU20" s="71">
        <v>0</v>
      </c>
      <c r="AV20" s="71">
        <v>0</v>
      </c>
      <c r="AW20" s="71">
        <v>0</v>
      </c>
      <c r="AX20" s="71">
        <v>0</v>
      </c>
      <c r="AY20" s="71">
        <v>0</v>
      </c>
      <c r="AZ20" s="71">
        <v>0</v>
      </c>
      <c r="BA20" s="71">
        <v>0</v>
      </c>
      <c r="BB20" s="71">
        <v>0</v>
      </c>
      <c r="BC20" s="71">
        <v>0</v>
      </c>
      <c r="BD20" s="71">
        <v>0</v>
      </c>
      <c r="BE20" s="71">
        <v>0</v>
      </c>
      <c r="BF20" s="71">
        <v>0</v>
      </c>
      <c r="BG20" s="71">
        <v>0</v>
      </c>
      <c r="BH20" s="71">
        <v>2878.0128</v>
      </c>
      <c r="BI20" s="71">
        <v>2878.0128</v>
      </c>
      <c r="BJ20" s="71">
        <v>2878.0128</v>
      </c>
      <c r="BK20" s="71">
        <v>2878.0128</v>
      </c>
      <c r="BL20" s="71">
        <v>2878.0128</v>
      </c>
      <c r="BM20" s="71">
        <v>2878.0128</v>
      </c>
      <c r="BN20" s="211">
        <v>2878.0128</v>
      </c>
      <c r="BO20" s="71">
        <v>5653.1565000000001</v>
      </c>
      <c r="BP20" s="71">
        <v>8261.0602999999992</v>
      </c>
      <c r="BQ20" s="71">
        <v>8261.0602999999992</v>
      </c>
      <c r="BR20" s="71">
        <v>8261.0602999999992</v>
      </c>
      <c r="BS20" s="71">
        <v>8261.0602999999992</v>
      </c>
      <c r="BT20" s="71">
        <v>8261.0602999999992</v>
      </c>
      <c r="BU20" s="71">
        <v>8261.0602999999992</v>
      </c>
      <c r="BV20" s="71">
        <v>8261.0602999999992</v>
      </c>
      <c r="BW20" s="71">
        <v>5485.9165999999996</v>
      </c>
      <c r="BX20" s="71">
        <v>0</v>
      </c>
      <c r="BY20" s="71">
        <v>0</v>
      </c>
      <c r="BZ20" s="71">
        <v>0</v>
      </c>
      <c r="CA20" s="71">
        <v>0</v>
      </c>
      <c r="CB20" s="71">
        <v>0</v>
      </c>
      <c r="CC20" s="71">
        <v>0</v>
      </c>
      <c r="CD20" s="71">
        <v>0</v>
      </c>
      <c r="CE20" s="71">
        <v>0</v>
      </c>
      <c r="CF20" s="71">
        <v>0</v>
      </c>
      <c r="CG20" s="71">
        <v>0</v>
      </c>
      <c r="CH20" s="71">
        <v>0</v>
      </c>
      <c r="CI20" s="71">
        <v>0</v>
      </c>
      <c r="CJ20" s="71">
        <v>0</v>
      </c>
      <c r="CK20" s="71">
        <v>0</v>
      </c>
      <c r="CL20" s="71">
        <v>0</v>
      </c>
      <c r="CM20" s="71">
        <v>0</v>
      </c>
      <c r="CN20" s="71">
        <v>0</v>
      </c>
      <c r="CO20" s="71">
        <v>0</v>
      </c>
      <c r="CP20" s="71">
        <v>0</v>
      </c>
      <c r="CQ20" s="71">
        <v>0</v>
      </c>
      <c r="CR20" s="71">
        <v>0</v>
      </c>
      <c r="CS20" s="71">
        <v>0</v>
      </c>
      <c r="CT20" s="71">
        <v>0</v>
      </c>
      <c r="CU20" s="71">
        <v>0</v>
      </c>
      <c r="CV20" s="71">
        <v>0</v>
      </c>
      <c r="CW20" s="71">
        <v>0</v>
      </c>
      <c r="CX20" s="71">
        <v>0</v>
      </c>
      <c r="CY20" s="71">
        <v>0</v>
      </c>
      <c r="CZ20" s="71">
        <v>5539.3527599751897</v>
      </c>
      <c r="DA20" s="71">
        <v>8539.3527599751906</v>
      </c>
      <c r="DB20" s="71">
        <v>10539.3527599752</v>
      </c>
      <c r="DC20" s="71">
        <v>10539.3527599752</v>
      </c>
      <c r="DD20" s="71">
        <v>10039.3527599752</v>
      </c>
      <c r="DE20" s="71">
        <v>6039.3527599751897</v>
      </c>
      <c r="DF20" s="71">
        <v>0</v>
      </c>
      <c r="DG20" s="71">
        <v>0</v>
      </c>
      <c r="DH20" s="71">
        <v>0</v>
      </c>
      <c r="DI20" s="71">
        <v>0</v>
      </c>
      <c r="DJ20" s="71">
        <v>0</v>
      </c>
      <c r="DK20" s="71">
        <v>0</v>
      </c>
      <c r="DL20" s="71">
        <v>0</v>
      </c>
      <c r="DM20" s="71">
        <v>0</v>
      </c>
      <c r="DN20" s="71">
        <v>0</v>
      </c>
      <c r="DO20" s="71">
        <v>0</v>
      </c>
      <c r="DP20" s="71">
        <v>0</v>
      </c>
      <c r="DQ20" s="71">
        <v>0</v>
      </c>
      <c r="DR20" s="71">
        <v>0</v>
      </c>
      <c r="DS20" s="71">
        <v>0</v>
      </c>
      <c r="DT20" s="71">
        <v>0</v>
      </c>
      <c r="DU20" s="71">
        <v>0</v>
      </c>
      <c r="DV20" s="71">
        <v>0</v>
      </c>
      <c r="DW20" s="71">
        <v>0</v>
      </c>
      <c r="DX20" s="71">
        <v>0</v>
      </c>
      <c r="DY20" s="71">
        <v>0</v>
      </c>
      <c r="DZ20" s="71">
        <v>0</v>
      </c>
      <c r="EA20" s="71">
        <v>0</v>
      </c>
      <c r="EB20" s="71">
        <v>0</v>
      </c>
      <c r="EC20" s="71">
        <v>0</v>
      </c>
      <c r="ED20" s="71">
        <v>0</v>
      </c>
      <c r="EE20" s="71">
        <v>0</v>
      </c>
      <c r="EF20" s="71">
        <v>0</v>
      </c>
      <c r="EG20" s="71">
        <v>0</v>
      </c>
      <c r="EH20" s="71">
        <v>0</v>
      </c>
      <c r="EI20" s="71">
        <v>0</v>
      </c>
      <c r="EJ20" s="71">
        <v>0</v>
      </c>
      <c r="EK20" s="71">
        <v>0</v>
      </c>
      <c r="EL20" s="71">
        <v>0</v>
      </c>
      <c r="EM20" s="71">
        <v>0</v>
      </c>
      <c r="EN20" s="71">
        <v>0</v>
      </c>
      <c r="EO20" s="71">
        <v>0</v>
      </c>
      <c r="EP20" s="71">
        <v>0</v>
      </c>
      <c r="EQ20" s="71">
        <v>0</v>
      </c>
      <c r="ER20" s="71">
        <v>0</v>
      </c>
      <c r="ES20" s="71">
        <v>0</v>
      </c>
      <c r="ET20" s="71">
        <v>0</v>
      </c>
      <c r="EU20" s="71">
        <v>0</v>
      </c>
      <c r="EV20" s="71">
        <v>0</v>
      </c>
      <c r="EW20" s="71">
        <v>0</v>
      </c>
      <c r="EX20" s="71">
        <v>0</v>
      </c>
      <c r="EY20" s="71">
        <v>0</v>
      </c>
      <c r="EZ20" s="71">
        <v>0</v>
      </c>
      <c r="FA20" s="71">
        <v>0</v>
      </c>
      <c r="FB20" s="71">
        <v>0</v>
      </c>
      <c r="FC20" s="71">
        <v>0</v>
      </c>
      <c r="FD20" s="71">
        <v>0</v>
      </c>
      <c r="FE20" s="71">
        <v>0</v>
      </c>
      <c r="FF20" s="71">
        <v>0</v>
      </c>
      <c r="FG20" s="71">
        <v>0</v>
      </c>
      <c r="FH20" s="71">
        <v>0</v>
      </c>
      <c r="FI20" s="71">
        <v>0</v>
      </c>
      <c r="FJ20" s="71">
        <v>0</v>
      </c>
      <c r="FK20" s="71">
        <v>0</v>
      </c>
      <c r="FL20" s="71">
        <v>0</v>
      </c>
      <c r="FM20" s="71">
        <v>0</v>
      </c>
      <c r="FN20" s="71">
        <v>0</v>
      </c>
      <c r="FO20" s="71">
        <v>0</v>
      </c>
      <c r="FP20" s="71">
        <v>0</v>
      </c>
      <c r="FQ20" s="71">
        <v>0</v>
      </c>
      <c r="FR20" s="71">
        <v>0</v>
      </c>
      <c r="FS20" s="71">
        <v>0</v>
      </c>
      <c r="FT20" s="71">
        <v>0</v>
      </c>
      <c r="FU20" s="71">
        <v>0</v>
      </c>
      <c r="FV20" s="71">
        <v>0</v>
      </c>
      <c r="FW20" s="71">
        <v>0</v>
      </c>
      <c r="FX20" s="71">
        <v>0</v>
      </c>
      <c r="FY20" s="71">
        <v>0</v>
      </c>
      <c r="FZ20" s="71">
        <v>0</v>
      </c>
      <c r="GA20" s="71">
        <v>0</v>
      </c>
      <c r="GB20" s="71">
        <v>0</v>
      </c>
      <c r="GC20" s="71">
        <v>0</v>
      </c>
      <c r="GD20" s="71">
        <v>0</v>
      </c>
      <c r="GE20" s="71">
        <v>0</v>
      </c>
      <c r="GF20" s="71">
        <v>0</v>
      </c>
      <c r="GG20" s="71">
        <v>0</v>
      </c>
      <c r="GH20" s="71">
        <v>0</v>
      </c>
      <c r="GI20" s="71">
        <v>0</v>
      </c>
      <c r="GJ20" s="71">
        <v>0</v>
      </c>
      <c r="GK20" s="71">
        <v>0</v>
      </c>
      <c r="GL20" s="71">
        <v>0</v>
      </c>
      <c r="GM20" s="71">
        <v>0</v>
      </c>
      <c r="GN20" s="71">
        <v>0</v>
      </c>
      <c r="GO20" s="71">
        <v>0</v>
      </c>
      <c r="GP20" s="71">
        <v>0</v>
      </c>
      <c r="GQ20" s="71">
        <v>0</v>
      </c>
      <c r="GR20" s="71">
        <v>0</v>
      </c>
      <c r="GS20" s="71">
        <v>0</v>
      </c>
      <c r="GT20" s="71">
        <v>0</v>
      </c>
      <c r="GU20" s="71">
        <v>0</v>
      </c>
      <c r="GV20" s="71">
        <v>0</v>
      </c>
      <c r="GW20" s="71">
        <v>0</v>
      </c>
      <c r="GX20" s="71">
        <v>0</v>
      </c>
      <c r="GY20" s="71">
        <v>0</v>
      </c>
      <c r="GZ20" s="71">
        <v>0</v>
      </c>
      <c r="HA20" s="71">
        <v>0</v>
      </c>
      <c r="HB20" s="71">
        <v>0</v>
      </c>
      <c r="HC20" s="71">
        <v>0</v>
      </c>
      <c r="HD20" s="71">
        <v>0</v>
      </c>
      <c r="HE20" s="71">
        <v>0</v>
      </c>
      <c r="HF20" s="71">
        <v>0</v>
      </c>
      <c r="HG20" s="71">
        <v>0</v>
      </c>
      <c r="HH20" s="71">
        <v>0</v>
      </c>
      <c r="HI20" s="71">
        <v>0</v>
      </c>
      <c r="HJ20" s="71">
        <v>0</v>
      </c>
      <c r="HK20" s="71">
        <v>0</v>
      </c>
      <c r="HL20" s="71">
        <v>0</v>
      </c>
      <c r="HM20" s="71">
        <v>0</v>
      </c>
      <c r="HN20" s="71">
        <v>0</v>
      </c>
      <c r="HO20" s="71">
        <v>0</v>
      </c>
      <c r="HP20" s="71">
        <v>0</v>
      </c>
      <c r="HQ20" s="71">
        <v>0</v>
      </c>
      <c r="HR20" s="71">
        <v>0</v>
      </c>
      <c r="HS20" s="71">
        <v>0</v>
      </c>
      <c r="HT20" s="71">
        <v>0</v>
      </c>
      <c r="HU20" s="71">
        <v>0</v>
      </c>
      <c r="HV20" s="71">
        <v>0</v>
      </c>
      <c r="HW20" s="71">
        <v>0</v>
      </c>
      <c r="HX20" s="71">
        <v>0</v>
      </c>
      <c r="HY20" s="71">
        <v>0</v>
      </c>
      <c r="HZ20" s="71">
        <v>0</v>
      </c>
      <c r="IA20" s="71">
        <v>0</v>
      </c>
      <c r="IB20" s="71">
        <v>0</v>
      </c>
      <c r="IC20" s="71">
        <v>0</v>
      </c>
      <c r="ID20" s="71">
        <v>0</v>
      </c>
      <c r="IE20" s="71">
        <v>0</v>
      </c>
      <c r="IF20" s="71">
        <v>0</v>
      </c>
      <c r="IG20" s="71">
        <v>0</v>
      </c>
      <c r="IH20" s="71">
        <v>0</v>
      </c>
      <c r="II20" s="71">
        <v>0</v>
      </c>
      <c r="IJ20" s="71">
        <v>0</v>
      </c>
      <c r="IK20" s="71">
        <v>0</v>
      </c>
      <c r="IL20" s="71">
        <v>0</v>
      </c>
      <c r="IM20" s="71">
        <v>0</v>
      </c>
      <c r="IN20" s="71">
        <v>0</v>
      </c>
      <c r="IO20" s="71">
        <v>0</v>
      </c>
      <c r="IP20" s="71">
        <v>0</v>
      </c>
      <c r="IQ20" s="71"/>
      <c r="IR20" s="71"/>
      <c r="IS20" s="71"/>
      <c r="IT20" s="71"/>
      <c r="IU20" s="71"/>
      <c r="IV20" s="71"/>
      <c r="IW20" s="71"/>
      <c r="IX20" s="71"/>
      <c r="IY20" s="71"/>
      <c r="IZ20" s="71"/>
      <c r="JA20" s="71"/>
      <c r="JB20" s="71"/>
      <c r="JC20" s="71"/>
      <c r="JD20" s="71"/>
      <c r="JE20" s="71"/>
      <c r="JF20" s="71"/>
      <c r="JG20" s="71"/>
      <c r="JH20" s="71"/>
      <c r="JI20" s="71"/>
      <c r="JJ20" s="71"/>
      <c r="JK20" s="71"/>
      <c r="JL20" s="71"/>
      <c r="JM20" s="71"/>
      <c r="JN20" s="71"/>
      <c r="JO20" s="71"/>
      <c r="JP20" s="71"/>
      <c r="JQ20" s="71"/>
      <c r="JR20" s="71"/>
      <c r="JS20" s="71"/>
      <c r="JT20" s="71"/>
      <c r="JU20" s="71"/>
      <c r="JV20" s="71"/>
      <c r="JW20" s="71"/>
      <c r="JX20" s="71"/>
      <c r="JY20" s="71"/>
      <c r="JZ20" s="71"/>
      <c r="KA20" s="71"/>
      <c r="KB20" s="71"/>
      <c r="KC20" s="71"/>
      <c r="KD20" s="71"/>
      <c r="KE20" s="71"/>
      <c r="KF20" s="71"/>
      <c r="KG20" s="71"/>
      <c r="KH20" s="71"/>
    </row>
    <row r="21" spans="1:294">
      <c r="A21" s="82" t="s">
        <v>68</v>
      </c>
      <c r="B21" s="82" t="s">
        <v>55</v>
      </c>
      <c r="C21" s="82" t="s">
        <v>53</v>
      </c>
      <c r="D21" s="75">
        <v>100</v>
      </c>
      <c r="E21" s="76">
        <v>104</v>
      </c>
      <c r="F21" s="72">
        <v>0</v>
      </c>
      <c r="G21" s="71">
        <v>0</v>
      </c>
      <c r="H21" s="71">
        <v>0</v>
      </c>
      <c r="I21" s="71">
        <v>0</v>
      </c>
      <c r="J21" s="71">
        <v>0</v>
      </c>
      <c r="K21" s="71">
        <v>0</v>
      </c>
      <c r="L21" s="71">
        <v>0</v>
      </c>
      <c r="M21" s="71">
        <v>0</v>
      </c>
      <c r="N21" s="71">
        <v>0</v>
      </c>
      <c r="O21" s="71">
        <v>0</v>
      </c>
      <c r="P21" s="71">
        <v>0</v>
      </c>
      <c r="Q21" s="71">
        <v>0</v>
      </c>
      <c r="R21" s="71">
        <v>0</v>
      </c>
      <c r="S21" s="71">
        <v>0</v>
      </c>
      <c r="T21" s="71">
        <v>0</v>
      </c>
      <c r="U21" s="71">
        <v>0</v>
      </c>
      <c r="V21" s="71">
        <v>0</v>
      </c>
      <c r="W21" s="71">
        <v>0</v>
      </c>
      <c r="X21" s="71">
        <v>0</v>
      </c>
      <c r="Y21" s="71">
        <v>0</v>
      </c>
      <c r="Z21" s="71">
        <v>0</v>
      </c>
      <c r="AA21" s="71">
        <v>0</v>
      </c>
      <c r="AB21" s="71">
        <v>0</v>
      </c>
      <c r="AC21" s="71">
        <v>0</v>
      </c>
      <c r="AD21" s="71">
        <v>0</v>
      </c>
      <c r="AE21" s="71">
        <v>0</v>
      </c>
      <c r="AF21" s="71">
        <v>0</v>
      </c>
      <c r="AG21" s="71">
        <v>0</v>
      </c>
      <c r="AH21" s="71">
        <v>0</v>
      </c>
      <c r="AI21" s="71">
        <v>0</v>
      </c>
      <c r="AJ21" s="71">
        <v>0</v>
      </c>
      <c r="AK21" s="71">
        <v>0</v>
      </c>
      <c r="AL21" s="71">
        <v>0</v>
      </c>
      <c r="AM21" s="71">
        <v>0</v>
      </c>
      <c r="AN21" s="71">
        <v>0</v>
      </c>
      <c r="AO21" s="71">
        <v>0</v>
      </c>
      <c r="AP21" s="71">
        <v>0</v>
      </c>
      <c r="AQ21" s="71">
        <v>0</v>
      </c>
      <c r="AR21" s="71">
        <v>0</v>
      </c>
      <c r="AS21" s="71">
        <v>0</v>
      </c>
      <c r="AT21" s="71">
        <v>0</v>
      </c>
      <c r="AU21" s="71">
        <v>0</v>
      </c>
      <c r="AV21" s="71">
        <v>0</v>
      </c>
      <c r="AW21" s="71">
        <v>0</v>
      </c>
      <c r="AX21" s="71">
        <v>0</v>
      </c>
      <c r="AY21" s="71">
        <v>0</v>
      </c>
      <c r="AZ21" s="71">
        <v>0</v>
      </c>
      <c r="BA21" s="71">
        <v>0</v>
      </c>
      <c r="BB21" s="71">
        <v>0</v>
      </c>
      <c r="BC21" s="71">
        <v>0</v>
      </c>
      <c r="BD21" s="71">
        <v>0</v>
      </c>
      <c r="BE21" s="71">
        <v>0</v>
      </c>
      <c r="BF21" s="71">
        <v>0</v>
      </c>
      <c r="BG21" s="71">
        <v>0</v>
      </c>
      <c r="BH21" s="71">
        <v>0</v>
      </c>
      <c r="BI21" s="71">
        <v>0</v>
      </c>
      <c r="BJ21" s="71">
        <v>0</v>
      </c>
      <c r="BK21" s="71">
        <v>0</v>
      </c>
      <c r="BL21" s="71">
        <v>0</v>
      </c>
      <c r="BM21" s="71">
        <v>0</v>
      </c>
      <c r="BN21" s="211">
        <v>0</v>
      </c>
      <c r="BO21" s="71">
        <v>0</v>
      </c>
      <c r="BP21" s="71">
        <v>0</v>
      </c>
      <c r="BQ21" s="71">
        <v>0</v>
      </c>
      <c r="BR21" s="71">
        <v>0</v>
      </c>
      <c r="BS21" s="71">
        <v>0</v>
      </c>
      <c r="BT21" s="71">
        <v>63029.569100000001</v>
      </c>
      <c r="BU21" s="71">
        <v>0</v>
      </c>
      <c r="BV21" s="71">
        <v>49530.8298</v>
      </c>
      <c r="BW21" s="71">
        <v>0</v>
      </c>
      <c r="BX21" s="71">
        <v>0</v>
      </c>
      <c r="BY21" s="71">
        <v>0</v>
      </c>
      <c r="BZ21" s="71">
        <v>0</v>
      </c>
      <c r="CA21" s="71">
        <v>165042.4227</v>
      </c>
      <c r="CB21" s="71">
        <v>0</v>
      </c>
      <c r="CC21" s="71">
        <v>0</v>
      </c>
      <c r="CD21" s="71">
        <v>0</v>
      </c>
      <c r="CE21" s="71">
        <v>57326.3315</v>
      </c>
      <c r="CF21" s="71">
        <v>0</v>
      </c>
      <c r="CG21" s="71">
        <v>0</v>
      </c>
      <c r="CH21" s="71">
        <v>0</v>
      </c>
      <c r="CI21" s="71">
        <v>0</v>
      </c>
      <c r="CJ21" s="71">
        <v>0</v>
      </c>
      <c r="CK21" s="71">
        <v>0</v>
      </c>
      <c r="CL21" s="71">
        <v>0</v>
      </c>
      <c r="CM21" s="71">
        <v>0</v>
      </c>
      <c r="CN21" s="71">
        <v>0</v>
      </c>
      <c r="CO21" s="71">
        <v>0</v>
      </c>
      <c r="CP21" s="71">
        <v>0</v>
      </c>
      <c r="CQ21" s="71">
        <v>0</v>
      </c>
      <c r="CR21" s="71">
        <v>0</v>
      </c>
      <c r="CS21" s="71">
        <v>0</v>
      </c>
      <c r="CT21" s="71">
        <v>0</v>
      </c>
      <c r="CU21" s="71">
        <v>0</v>
      </c>
      <c r="CV21" s="71">
        <v>0</v>
      </c>
      <c r="CW21" s="71">
        <v>0</v>
      </c>
      <c r="CX21" s="71">
        <v>0</v>
      </c>
      <c r="CY21" s="71">
        <v>0</v>
      </c>
      <c r="CZ21" s="71">
        <v>0</v>
      </c>
      <c r="DA21" s="71">
        <v>0</v>
      </c>
      <c r="DB21" s="71">
        <v>0</v>
      </c>
      <c r="DC21" s="71">
        <v>0</v>
      </c>
      <c r="DD21" s="71">
        <v>0</v>
      </c>
      <c r="DE21" s="71">
        <v>0</v>
      </c>
      <c r="DF21" s="71">
        <v>0</v>
      </c>
      <c r="DG21" s="71">
        <v>0</v>
      </c>
      <c r="DH21" s="71">
        <v>0</v>
      </c>
      <c r="DI21" s="71">
        <v>0</v>
      </c>
      <c r="DJ21" s="71">
        <v>0</v>
      </c>
      <c r="DK21" s="71">
        <v>0</v>
      </c>
      <c r="DL21" s="71">
        <v>0</v>
      </c>
      <c r="DM21" s="71">
        <v>0</v>
      </c>
      <c r="DN21" s="71">
        <v>0</v>
      </c>
      <c r="DO21" s="71">
        <v>0</v>
      </c>
      <c r="DP21" s="71">
        <v>0</v>
      </c>
      <c r="DQ21" s="71">
        <v>0</v>
      </c>
      <c r="DR21" s="71">
        <v>0</v>
      </c>
      <c r="DS21" s="71">
        <v>0</v>
      </c>
      <c r="DT21" s="71">
        <v>0</v>
      </c>
      <c r="DU21" s="71">
        <v>0</v>
      </c>
      <c r="DV21" s="71">
        <v>0</v>
      </c>
      <c r="DW21" s="71">
        <v>0</v>
      </c>
      <c r="DX21" s="71">
        <v>0</v>
      </c>
      <c r="DY21" s="71">
        <v>0</v>
      </c>
      <c r="DZ21" s="71">
        <v>0</v>
      </c>
      <c r="EA21" s="71">
        <v>0</v>
      </c>
      <c r="EB21" s="71">
        <v>0</v>
      </c>
      <c r="EC21" s="71">
        <v>0</v>
      </c>
      <c r="ED21" s="71">
        <v>0</v>
      </c>
      <c r="EE21" s="71">
        <v>0</v>
      </c>
      <c r="EF21" s="71">
        <v>0</v>
      </c>
      <c r="EG21" s="71">
        <v>0</v>
      </c>
      <c r="EH21" s="71">
        <v>0</v>
      </c>
      <c r="EI21" s="71">
        <v>0</v>
      </c>
      <c r="EJ21" s="71">
        <v>0</v>
      </c>
      <c r="EK21" s="71">
        <v>0</v>
      </c>
      <c r="EL21" s="71">
        <v>0</v>
      </c>
      <c r="EM21" s="71">
        <v>0</v>
      </c>
      <c r="EN21" s="71">
        <v>0</v>
      </c>
      <c r="EO21" s="71">
        <v>0</v>
      </c>
      <c r="EP21" s="71">
        <v>0</v>
      </c>
      <c r="EQ21" s="71">
        <v>0</v>
      </c>
      <c r="ER21" s="71">
        <v>0</v>
      </c>
      <c r="ES21" s="71">
        <v>0</v>
      </c>
      <c r="ET21" s="71">
        <v>0</v>
      </c>
      <c r="EU21" s="71">
        <v>0</v>
      </c>
      <c r="EV21" s="71">
        <v>0</v>
      </c>
      <c r="EW21" s="71">
        <v>0</v>
      </c>
      <c r="EX21" s="71">
        <v>0</v>
      </c>
      <c r="EY21" s="71">
        <v>0</v>
      </c>
      <c r="EZ21" s="71">
        <v>0</v>
      </c>
      <c r="FA21" s="71">
        <v>0</v>
      </c>
      <c r="FB21" s="71">
        <v>0</v>
      </c>
      <c r="FC21" s="71">
        <v>0</v>
      </c>
      <c r="FD21" s="71">
        <v>0</v>
      </c>
      <c r="FE21" s="71">
        <v>0</v>
      </c>
      <c r="FF21" s="71">
        <v>0</v>
      </c>
      <c r="FG21" s="71">
        <v>0</v>
      </c>
      <c r="FH21" s="71">
        <v>0</v>
      </c>
      <c r="FI21" s="71">
        <v>0</v>
      </c>
      <c r="FJ21" s="71">
        <v>0</v>
      </c>
      <c r="FK21" s="71">
        <v>0</v>
      </c>
      <c r="FL21" s="71">
        <v>0</v>
      </c>
      <c r="FM21" s="71">
        <v>0</v>
      </c>
      <c r="FN21" s="71">
        <v>0</v>
      </c>
      <c r="FO21" s="71">
        <v>0</v>
      </c>
      <c r="FP21" s="71">
        <v>0</v>
      </c>
      <c r="FQ21" s="71">
        <v>0</v>
      </c>
      <c r="FR21" s="71">
        <v>0</v>
      </c>
      <c r="FS21" s="71">
        <v>0</v>
      </c>
      <c r="FT21" s="71">
        <v>0</v>
      </c>
      <c r="FU21" s="71">
        <v>0</v>
      </c>
      <c r="FV21" s="71">
        <v>0</v>
      </c>
      <c r="FW21" s="71">
        <v>0</v>
      </c>
      <c r="FX21" s="71">
        <v>0</v>
      </c>
      <c r="FY21" s="71">
        <v>0</v>
      </c>
      <c r="FZ21" s="71">
        <v>0</v>
      </c>
      <c r="GA21" s="71">
        <v>0</v>
      </c>
      <c r="GB21" s="71">
        <v>0</v>
      </c>
      <c r="GC21" s="71">
        <v>0</v>
      </c>
      <c r="GD21" s="71">
        <v>0</v>
      </c>
      <c r="GE21" s="71">
        <v>0</v>
      </c>
      <c r="GF21" s="71">
        <v>0</v>
      </c>
      <c r="GG21" s="71">
        <v>0</v>
      </c>
      <c r="GH21" s="71">
        <v>0</v>
      </c>
      <c r="GI21" s="71">
        <v>0</v>
      </c>
      <c r="GJ21" s="71">
        <v>0</v>
      </c>
      <c r="GK21" s="71">
        <v>0</v>
      </c>
      <c r="GL21" s="71">
        <v>0</v>
      </c>
      <c r="GM21" s="71">
        <v>0</v>
      </c>
      <c r="GN21" s="71">
        <v>0</v>
      </c>
      <c r="GO21" s="71">
        <v>0</v>
      </c>
      <c r="GP21" s="71">
        <v>0</v>
      </c>
      <c r="GQ21" s="71">
        <v>0</v>
      </c>
      <c r="GR21" s="71">
        <v>0</v>
      </c>
      <c r="GS21" s="71">
        <v>0</v>
      </c>
      <c r="GT21" s="71">
        <v>0</v>
      </c>
      <c r="GU21" s="71">
        <v>0</v>
      </c>
      <c r="GV21" s="71">
        <v>0</v>
      </c>
      <c r="GW21" s="71">
        <v>0</v>
      </c>
      <c r="GX21" s="71">
        <v>0</v>
      </c>
      <c r="GY21" s="71">
        <v>0</v>
      </c>
      <c r="GZ21" s="71">
        <v>0</v>
      </c>
      <c r="HA21" s="71">
        <v>0</v>
      </c>
      <c r="HB21" s="71">
        <v>0</v>
      </c>
      <c r="HC21" s="71">
        <v>0</v>
      </c>
      <c r="HD21" s="71">
        <v>0</v>
      </c>
      <c r="HE21" s="71">
        <v>0</v>
      </c>
      <c r="HF21" s="71">
        <v>0</v>
      </c>
      <c r="HG21" s="71">
        <v>0</v>
      </c>
      <c r="HH21" s="71">
        <v>0</v>
      </c>
      <c r="HI21" s="71">
        <v>0</v>
      </c>
      <c r="HJ21" s="71">
        <v>0</v>
      </c>
      <c r="HK21" s="71">
        <v>0</v>
      </c>
      <c r="HL21" s="71">
        <v>0</v>
      </c>
      <c r="HM21" s="71">
        <v>0</v>
      </c>
      <c r="HN21" s="71">
        <v>0</v>
      </c>
      <c r="HO21" s="71">
        <v>0</v>
      </c>
      <c r="HP21" s="71">
        <v>0</v>
      </c>
      <c r="HQ21" s="71">
        <v>0</v>
      </c>
      <c r="HR21" s="71">
        <v>0</v>
      </c>
      <c r="HS21" s="71">
        <v>0</v>
      </c>
      <c r="HT21" s="71">
        <v>0</v>
      </c>
      <c r="HU21" s="71">
        <v>0</v>
      </c>
      <c r="HV21" s="71">
        <v>0</v>
      </c>
      <c r="HW21" s="71">
        <v>0</v>
      </c>
      <c r="HX21" s="71">
        <v>0</v>
      </c>
      <c r="HY21" s="71">
        <v>0</v>
      </c>
      <c r="HZ21" s="71">
        <v>0</v>
      </c>
      <c r="IA21" s="71">
        <v>0</v>
      </c>
      <c r="IB21" s="71">
        <v>0</v>
      </c>
      <c r="IC21" s="71">
        <v>0</v>
      </c>
      <c r="ID21" s="71">
        <v>0</v>
      </c>
      <c r="IE21" s="71">
        <v>0</v>
      </c>
      <c r="IF21" s="71">
        <v>0</v>
      </c>
      <c r="IG21" s="71">
        <v>0</v>
      </c>
      <c r="IH21" s="71">
        <v>0</v>
      </c>
      <c r="II21" s="71">
        <v>0</v>
      </c>
      <c r="IJ21" s="71">
        <v>0</v>
      </c>
      <c r="IK21" s="71">
        <v>0</v>
      </c>
      <c r="IL21" s="71">
        <v>0</v>
      </c>
      <c r="IM21" s="71">
        <v>0</v>
      </c>
      <c r="IN21" s="71">
        <v>0</v>
      </c>
      <c r="IO21" s="71">
        <v>0</v>
      </c>
      <c r="IP21" s="71">
        <v>0</v>
      </c>
      <c r="IQ21" s="71"/>
      <c r="IR21" s="71"/>
      <c r="IS21" s="71"/>
      <c r="IT21" s="71"/>
      <c r="IU21" s="71"/>
      <c r="IV21" s="71"/>
      <c r="IW21" s="71"/>
      <c r="IX21" s="71"/>
      <c r="IY21" s="71"/>
      <c r="IZ21" s="71"/>
      <c r="JA21" s="71"/>
      <c r="JB21" s="71"/>
      <c r="JC21" s="71"/>
      <c r="JD21" s="71"/>
      <c r="JE21" s="71"/>
      <c r="JF21" s="71"/>
      <c r="JG21" s="71"/>
      <c r="JH21" s="71"/>
      <c r="JI21" s="71"/>
      <c r="JJ21" s="71"/>
      <c r="JK21" s="71"/>
      <c r="JL21" s="71"/>
      <c r="JM21" s="71"/>
      <c r="JN21" s="71"/>
      <c r="JO21" s="71"/>
      <c r="JP21" s="71"/>
      <c r="JQ21" s="71"/>
      <c r="JR21" s="71"/>
      <c r="JS21" s="71"/>
      <c r="JT21" s="71"/>
      <c r="JU21" s="71"/>
      <c r="JV21" s="71"/>
      <c r="JW21" s="71"/>
      <c r="JX21" s="71"/>
      <c r="JY21" s="71"/>
      <c r="JZ21" s="71"/>
      <c r="KA21" s="71"/>
      <c r="KB21" s="71"/>
      <c r="KC21" s="71"/>
      <c r="KD21" s="71"/>
      <c r="KE21" s="71"/>
      <c r="KF21" s="71"/>
      <c r="KG21" s="71"/>
      <c r="KH21" s="71"/>
    </row>
    <row r="22" spans="1:294">
      <c r="A22" s="82" t="s">
        <v>69</v>
      </c>
      <c r="B22" s="82" t="s">
        <v>55</v>
      </c>
      <c r="C22" s="82" t="s">
        <v>54</v>
      </c>
      <c r="D22" s="75">
        <v>100</v>
      </c>
      <c r="E22" s="76" t="s">
        <v>98</v>
      </c>
      <c r="F22" s="72">
        <v>0</v>
      </c>
      <c r="G22" s="71">
        <v>0</v>
      </c>
      <c r="H22" s="71">
        <v>30000</v>
      </c>
      <c r="I22" s="71">
        <v>0</v>
      </c>
      <c r="J22" s="71">
        <v>0</v>
      </c>
      <c r="K22" s="71">
        <v>0</v>
      </c>
      <c r="L22" s="71">
        <v>0</v>
      </c>
      <c r="M22" s="71">
        <v>0</v>
      </c>
      <c r="N22" s="71">
        <v>0</v>
      </c>
      <c r="O22" s="71">
        <v>0</v>
      </c>
      <c r="P22" s="71">
        <v>30000</v>
      </c>
      <c r="Q22" s="71">
        <v>0</v>
      </c>
      <c r="R22" s="71">
        <v>0</v>
      </c>
      <c r="S22" s="71">
        <v>0</v>
      </c>
      <c r="T22" s="71">
        <v>0</v>
      </c>
      <c r="U22" s="71">
        <v>0</v>
      </c>
      <c r="V22" s="71">
        <v>0</v>
      </c>
      <c r="W22" s="71">
        <v>0</v>
      </c>
      <c r="X22" s="71">
        <v>0</v>
      </c>
      <c r="Y22" s="71">
        <v>0</v>
      </c>
      <c r="Z22" s="71">
        <v>0</v>
      </c>
      <c r="AA22" s="71">
        <v>0</v>
      </c>
      <c r="AB22" s="71">
        <v>30000</v>
      </c>
      <c r="AC22" s="71">
        <v>0</v>
      </c>
      <c r="AD22" s="71">
        <v>243000</v>
      </c>
      <c r="AE22" s="71">
        <v>0</v>
      </c>
      <c r="AF22" s="71">
        <v>0</v>
      </c>
      <c r="AG22" s="71">
        <v>0</v>
      </c>
      <c r="AH22" s="71">
        <v>50.807462690180401</v>
      </c>
      <c r="AI22" s="71">
        <v>719.15393449913302</v>
      </c>
      <c r="AJ22" s="71">
        <v>777.33569089340494</v>
      </c>
      <c r="AK22" s="71">
        <v>1692.1078987691999</v>
      </c>
      <c r="AL22" s="71">
        <v>3853.07515391385</v>
      </c>
      <c r="AM22" s="71">
        <v>4076.43014154507</v>
      </c>
      <c r="AN22" s="71">
        <v>34390.731027793998</v>
      </c>
      <c r="AO22" s="71">
        <v>6961.4898838911404</v>
      </c>
      <c r="AP22" s="71">
        <v>251312.64528896601</v>
      </c>
      <c r="AQ22" s="71">
        <v>8799.3494171872098</v>
      </c>
      <c r="AR22" s="71">
        <v>10190.837393231999</v>
      </c>
      <c r="AS22" s="71">
        <v>9542.1712806303294</v>
      </c>
      <c r="AT22" s="71">
        <v>9760.5089967861895</v>
      </c>
      <c r="AU22" s="71">
        <v>10498.893795316701</v>
      </c>
      <c r="AV22" s="71">
        <v>11836.3835254482</v>
      </c>
      <c r="AW22" s="71">
        <v>15283.134836470001</v>
      </c>
      <c r="AX22" s="71">
        <v>14914.955003412</v>
      </c>
      <c r="AY22" s="71">
        <v>15046.6469509244</v>
      </c>
      <c r="AZ22" s="71">
        <v>48038.416504435103</v>
      </c>
      <c r="BA22" s="71">
        <v>263484.90787549497</v>
      </c>
      <c r="BB22" s="71">
        <v>20013.195331413299</v>
      </c>
      <c r="BC22" s="71">
        <v>21250.076025022001</v>
      </c>
      <c r="BD22" s="71">
        <v>19175.4908655545</v>
      </c>
      <c r="BE22" s="71">
        <v>20858.566389056799</v>
      </c>
      <c r="BF22" s="71">
        <v>19798.912075866101</v>
      </c>
      <c r="BG22" s="71">
        <v>21064.330076387501</v>
      </c>
      <c r="BH22" s="71">
        <v>20983.503362057501</v>
      </c>
      <c r="BI22" s="71">
        <v>18887.018238500201</v>
      </c>
      <c r="BJ22" s="71">
        <v>20792.2828927146</v>
      </c>
      <c r="BK22" s="71">
        <v>21056.126343301799</v>
      </c>
      <c r="BL22" s="71">
        <v>48830.636696110902</v>
      </c>
      <c r="BM22" s="71">
        <v>14475.2369045544</v>
      </c>
      <c r="BN22" s="211">
        <v>85691.828250084902</v>
      </c>
      <c r="BO22" s="71">
        <v>11171.5754796946</v>
      </c>
      <c r="BP22" s="71">
        <v>9885.5235909509101</v>
      </c>
      <c r="BQ22" s="71">
        <v>9972.5937811083404</v>
      </c>
      <c r="BR22" s="71">
        <v>183935.03927837301</v>
      </c>
      <c r="BS22" s="71">
        <v>6147.7348302078599</v>
      </c>
      <c r="BT22" s="71">
        <v>6999.4695630614297</v>
      </c>
      <c r="BU22" s="71">
        <v>5429.26086429716</v>
      </c>
      <c r="BV22" s="71">
        <v>3725.8033045900402</v>
      </c>
      <c r="BW22" s="71">
        <v>3452.50666514356</v>
      </c>
      <c r="BX22" s="71">
        <v>31373.717065239402</v>
      </c>
      <c r="BY22" s="71">
        <v>520.93486583303104</v>
      </c>
      <c r="BZ22" s="71">
        <v>278.65519857698399</v>
      </c>
      <c r="CA22" s="71">
        <v>0</v>
      </c>
      <c r="CB22" s="71">
        <v>0</v>
      </c>
      <c r="CC22" s="71">
        <v>0</v>
      </c>
      <c r="CD22" s="71">
        <v>0</v>
      </c>
      <c r="CE22" s="71">
        <v>0</v>
      </c>
      <c r="CF22" s="71">
        <v>0</v>
      </c>
      <c r="CG22" s="71">
        <v>0</v>
      </c>
      <c r="CH22" s="71">
        <v>0</v>
      </c>
      <c r="CI22" s="71">
        <v>0</v>
      </c>
      <c r="CJ22" s="71">
        <v>0</v>
      </c>
      <c r="CK22" s="71">
        <v>0</v>
      </c>
      <c r="CL22" s="71">
        <v>0</v>
      </c>
      <c r="CM22" s="71">
        <v>0</v>
      </c>
      <c r="CN22" s="71">
        <v>0</v>
      </c>
      <c r="CO22" s="71">
        <v>0</v>
      </c>
      <c r="CP22" s="71">
        <v>0</v>
      </c>
      <c r="CQ22" s="71">
        <v>0</v>
      </c>
      <c r="CR22" s="71">
        <v>0</v>
      </c>
      <c r="CS22" s="71">
        <v>0</v>
      </c>
      <c r="CT22" s="71">
        <v>0</v>
      </c>
      <c r="CU22" s="71">
        <v>0</v>
      </c>
      <c r="CV22" s="71">
        <v>0</v>
      </c>
      <c r="CW22" s="71">
        <v>0</v>
      </c>
      <c r="CX22" s="71">
        <v>0</v>
      </c>
      <c r="CY22" s="71">
        <v>0</v>
      </c>
      <c r="CZ22" s="71">
        <v>0</v>
      </c>
      <c r="DA22" s="71">
        <v>0</v>
      </c>
      <c r="DB22" s="71">
        <v>0</v>
      </c>
      <c r="DC22" s="71">
        <v>0</v>
      </c>
      <c r="DD22" s="71">
        <v>0</v>
      </c>
      <c r="DE22" s="71">
        <v>0</v>
      </c>
      <c r="DF22" s="71">
        <v>0</v>
      </c>
      <c r="DG22" s="71">
        <v>0</v>
      </c>
      <c r="DH22" s="71">
        <v>0</v>
      </c>
      <c r="DI22" s="71">
        <v>0</v>
      </c>
      <c r="DJ22" s="71">
        <v>0</v>
      </c>
      <c r="DK22" s="71">
        <v>0</v>
      </c>
      <c r="DL22" s="71">
        <v>0</v>
      </c>
      <c r="DM22" s="71">
        <v>0</v>
      </c>
      <c r="DN22" s="71">
        <v>0</v>
      </c>
      <c r="DO22" s="71">
        <v>0</v>
      </c>
      <c r="DP22" s="71">
        <v>0</v>
      </c>
      <c r="DQ22" s="71">
        <v>0</v>
      </c>
      <c r="DR22" s="71">
        <v>0</v>
      </c>
      <c r="DS22" s="71">
        <v>0</v>
      </c>
      <c r="DT22" s="71">
        <v>0</v>
      </c>
      <c r="DU22" s="71">
        <v>0</v>
      </c>
      <c r="DV22" s="71">
        <v>0</v>
      </c>
      <c r="DW22" s="71">
        <v>0</v>
      </c>
      <c r="DX22" s="71">
        <v>0</v>
      </c>
      <c r="DY22" s="71">
        <v>0</v>
      </c>
      <c r="DZ22" s="71">
        <v>0</v>
      </c>
      <c r="EA22" s="71">
        <v>0</v>
      </c>
      <c r="EB22" s="71">
        <v>0</v>
      </c>
      <c r="EC22" s="71">
        <v>0</v>
      </c>
      <c r="ED22" s="71">
        <v>0</v>
      </c>
      <c r="EE22" s="71">
        <v>0</v>
      </c>
      <c r="EF22" s="71">
        <v>0</v>
      </c>
      <c r="EG22" s="71">
        <v>0</v>
      </c>
      <c r="EH22" s="71">
        <v>0</v>
      </c>
      <c r="EI22" s="71">
        <v>0</v>
      </c>
      <c r="EJ22" s="71">
        <v>0</v>
      </c>
      <c r="EK22" s="71">
        <v>0</v>
      </c>
      <c r="EL22" s="71">
        <v>0</v>
      </c>
      <c r="EM22" s="71">
        <v>0</v>
      </c>
      <c r="EN22" s="71">
        <v>0</v>
      </c>
      <c r="EO22" s="71">
        <v>0</v>
      </c>
      <c r="EP22" s="71">
        <v>0</v>
      </c>
      <c r="EQ22" s="71">
        <v>0</v>
      </c>
      <c r="ER22" s="71">
        <v>0</v>
      </c>
      <c r="ES22" s="71">
        <v>0</v>
      </c>
      <c r="ET22" s="71">
        <v>0</v>
      </c>
      <c r="EU22" s="71">
        <v>0</v>
      </c>
      <c r="EV22" s="71">
        <v>0</v>
      </c>
      <c r="EW22" s="71">
        <v>0</v>
      </c>
      <c r="EX22" s="71">
        <v>0</v>
      </c>
      <c r="EY22" s="71">
        <v>0</v>
      </c>
      <c r="EZ22" s="71">
        <v>0</v>
      </c>
      <c r="FA22" s="71">
        <v>0</v>
      </c>
      <c r="FB22" s="71">
        <v>0</v>
      </c>
      <c r="FC22" s="71">
        <v>0</v>
      </c>
      <c r="FD22" s="71">
        <v>0</v>
      </c>
      <c r="FE22" s="71">
        <v>0</v>
      </c>
      <c r="FF22" s="71">
        <v>0</v>
      </c>
      <c r="FG22" s="71">
        <v>0</v>
      </c>
      <c r="FH22" s="71">
        <v>0</v>
      </c>
      <c r="FI22" s="71">
        <v>0</v>
      </c>
      <c r="FJ22" s="71">
        <v>0</v>
      </c>
      <c r="FK22" s="71">
        <v>0</v>
      </c>
      <c r="FL22" s="71">
        <v>0</v>
      </c>
      <c r="FM22" s="71">
        <v>0</v>
      </c>
      <c r="FN22" s="71">
        <v>0</v>
      </c>
      <c r="FO22" s="71">
        <v>0</v>
      </c>
      <c r="FP22" s="71">
        <v>0</v>
      </c>
      <c r="FQ22" s="71">
        <v>0</v>
      </c>
      <c r="FR22" s="71">
        <v>0</v>
      </c>
      <c r="FS22" s="71">
        <v>0</v>
      </c>
      <c r="FT22" s="71">
        <v>0</v>
      </c>
      <c r="FU22" s="71">
        <v>0</v>
      </c>
      <c r="FV22" s="71">
        <v>0</v>
      </c>
      <c r="FW22" s="71">
        <v>0</v>
      </c>
      <c r="FX22" s="71">
        <v>0</v>
      </c>
      <c r="FY22" s="71">
        <v>0</v>
      </c>
      <c r="FZ22" s="71">
        <v>0</v>
      </c>
      <c r="GA22" s="71">
        <v>0</v>
      </c>
      <c r="GB22" s="71">
        <v>0</v>
      </c>
      <c r="GC22" s="71">
        <v>0</v>
      </c>
      <c r="GD22" s="71">
        <v>0</v>
      </c>
      <c r="GE22" s="71">
        <v>0</v>
      </c>
      <c r="GF22" s="71">
        <v>0</v>
      </c>
      <c r="GG22" s="71">
        <v>0</v>
      </c>
      <c r="GH22" s="71">
        <v>0</v>
      </c>
      <c r="GI22" s="71">
        <v>0</v>
      </c>
      <c r="GJ22" s="71">
        <v>0</v>
      </c>
      <c r="GK22" s="71">
        <v>0</v>
      </c>
      <c r="GL22" s="71">
        <v>0</v>
      </c>
      <c r="GM22" s="71">
        <v>0</v>
      </c>
      <c r="GN22" s="71">
        <v>0</v>
      </c>
      <c r="GO22" s="71">
        <v>0</v>
      </c>
      <c r="GP22" s="71">
        <v>0</v>
      </c>
      <c r="GQ22" s="71">
        <v>0</v>
      </c>
      <c r="GR22" s="71">
        <v>0</v>
      </c>
      <c r="GS22" s="71">
        <v>0</v>
      </c>
      <c r="GT22" s="71">
        <v>0</v>
      </c>
      <c r="GU22" s="71">
        <v>0</v>
      </c>
      <c r="GV22" s="71">
        <v>0</v>
      </c>
      <c r="GW22" s="71">
        <v>0</v>
      </c>
      <c r="GX22" s="71">
        <v>0</v>
      </c>
      <c r="GY22" s="71">
        <v>0</v>
      </c>
      <c r="GZ22" s="71">
        <v>0</v>
      </c>
      <c r="HA22" s="71">
        <v>0</v>
      </c>
      <c r="HB22" s="71">
        <v>0</v>
      </c>
      <c r="HC22" s="71">
        <v>0</v>
      </c>
      <c r="HD22" s="71">
        <v>0</v>
      </c>
      <c r="HE22" s="71">
        <v>0</v>
      </c>
      <c r="HF22" s="71">
        <v>0</v>
      </c>
      <c r="HG22" s="71">
        <v>0</v>
      </c>
      <c r="HH22" s="71">
        <v>0</v>
      </c>
      <c r="HI22" s="71">
        <v>0</v>
      </c>
      <c r="HJ22" s="71">
        <v>0</v>
      </c>
      <c r="HK22" s="71">
        <v>0</v>
      </c>
      <c r="HL22" s="71">
        <v>0</v>
      </c>
      <c r="HM22" s="71">
        <v>0</v>
      </c>
      <c r="HN22" s="71">
        <v>0</v>
      </c>
      <c r="HO22" s="71">
        <v>0</v>
      </c>
      <c r="HP22" s="71">
        <v>0</v>
      </c>
      <c r="HQ22" s="71">
        <v>0</v>
      </c>
      <c r="HR22" s="71">
        <v>0</v>
      </c>
      <c r="HS22" s="71">
        <v>0</v>
      </c>
      <c r="HT22" s="71">
        <v>0</v>
      </c>
      <c r="HU22" s="71">
        <v>0</v>
      </c>
      <c r="HV22" s="71">
        <v>0</v>
      </c>
      <c r="HW22" s="71">
        <v>0</v>
      </c>
      <c r="HX22" s="71">
        <v>0</v>
      </c>
      <c r="HY22" s="71">
        <v>0</v>
      </c>
      <c r="HZ22" s="71">
        <v>0</v>
      </c>
      <c r="IA22" s="71">
        <v>0</v>
      </c>
      <c r="IB22" s="71">
        <v>0</v>
      </c>
      <c r="IC22" s="71">
        <v>0</v>
      </c>
      <c r="ID22" s="71">
        <v>0</v>
      </c>
      <c r="IE22" s="71">
        <v>0</v>
      </c>
      <c r="IF22" s="71">
        <v>0</v>
      </c>
      <c r="IG22" s="71">
        <v>0</v>
      </c>
      <c r="IH22" s="71">
        <v>0</v>
      </c>
      <c r="II22" s="71">
        <v>0</v>
      </c>
      <c r="IJ22" s="71">
        <v>0</v>
      </c>
      <c r="IK22" s="71">
        <v>0</v>
      </c>
      <c r="IL22" s="71">
        <v>0</v>
      </c>
      <c r="IM22" s="71">
        <v>0</v>
      </c>
      <c r="IN22" s="71">
        <v>0</v>
      </c>
      <c r="IO22" s="71">
        <v>0</v>
      </c>
      <c r="IP22" s="71">
        <v>0</v>
      </c>
      <c r="IQ22" s="71"/>
      <c r="IR22" s="71"/>
      <c r="IS22" s="71"/>
      <c r="IT22" s="71"/>
      <c r="IU22" s="71"/>
      <c r="IV22" s="71"/>
      <c r="IW22" s="71"/>
      <c r="IX22" s="71"/>
      <c r="IY22" s="71"/>
      <c r="IZ22" s="71"/>
      <c r="JA22" s="71"/>
      <c r="JB22" s="71"/>
      <c r="JC22" s="71"/>
      <c r="JD22" s="71"/>
      <c r="JE22" s="71"/>
      <c r="JF22" s="71"/>
      <c r="JG22" s="71"/>
      <c r="JH22" s="71"/>
      <c r="JI22" s="71"/>
      <c r="JJ22" s="71"/>
      <c r="JK22" s="71"/>
      <c r="JL22" s="71"/>
      <c r="JM22" s="71"/>
      <c r="JN22" s="71"/>
      <c r="JO22" s="71"/>
      <c r="JP22" s="71"/>
      <c r="JQ22" s="71"/>
      <c r="JR22" s="71"/>
      <c r="JS22" s="71"/>
      <c r="JT22" s="71"/>
      <c r="JU22" s="71"/>
      <c r="JV22" s="71"/>
      <c r="JW22" s="71"/>
      <c r="JX22" s="71"/>
      <c r="JY22" s="71"/>
      <c r="JZ22" s="71"/>
      <c r="KA22" s="71"/>
      <c r="KB22" s="71"/>
      <c r="KC22" s="71"/>
      <c r="KD22" s="71"/>
      <c r="KE22" s="71"/>
      <c r="KF22" s="71"/>
      <c r="KG22" s="71"/>
      <c r="KH22" s="71"/>
    </row>
    <row r="23" spans="1:294" ht="18">
      <c r="A23" s="82" t="s">
        <v>83</v>
      </c>
      <c r="B23" s="82" t="s">
        <v>22</v>
      </c>
      <c r="C23" s="82" t="s">
        <v>937</v>
      </c>
      <c r="D23" s="75">
        <v>200</v>
      </c>
      <c r="E23" s="76">
        <v>202</v>
      </c>
      <c r="F23" s="473">
        <v>0</v>
      </c>
      <c r="G23" s="473">
        <v>0</v>
      </c>
      <c r="H23" s="473">
        <v>0</v>
      </c>
      <c r="I23" s="473">
        <v>0</v>
      </c>
      <c r="J23" s="473">
        <v>0</v>
      </c>
      <c r="K23" s="473">
        <v>0</v>
      </c>
      <c r="L23" s="473">
        <v>0</v>
      </c>
      <c r="M23" s="473">
        <v>0</v>
      </c>
      <c r="N23" s="473">
        <v>0</v>
      </c>
      <c r="O23" s="473">
        <v>0</v>
      </c>
      <c r="P23" s="473">
        <v>0</v>
      </c>
      <c r="Q23" s="473">
        <v>0</v>
      </c>
      <c r="R23" s="473">
        <v>0</v>
      </c>
      <c r="S23" s="473">
        <v>0</v>
      </c>
      <c r="T23" s="473">
        <v>0</v>
      </c>
      <c r="U23" s="473">
        <v>0</v>
      </c>
      <c r="V23" s="473">
        <v>570.08342159999995</v>
      </c>
      <c r="W23" s="473">
        <v>271.27317525000001</v>
      </c>
      <c r="X23" s="473">
        <v>0</v>
      </c>
      <c r="Y23" s="473">
        <v>0</v>
      </c>
      <c r="Z23" s="473">
        <v>30314.040680549999</v>
      </c>
      <c r="AA23" s="473">
        <v>15131.71213059</v>
      </c>
      <c r="AB23" s="473">
        <v>11904.812505960001</v>
      </c>
      <c r="AC23" s="473">
        <v>0</v>
      </c>
      <c r="AD23" s="473">
        <v>0</v>
      </c>
      <c r="AE23" s="473">
        <v>37714.434874049999</v>
      </c>
      <c r="AF23" s="473">
        <v>0</v>
      </c>
      <c r="AG23" s="473">
        <v>31909.397440799999</v>
      </c>
      <c r="AH23" s="473">
        <v>0</v>
      </c>
      <c r="AI23" s="473">
        <v>0</v>
      </c>
      <c r="AJ23" s="473">
        <v>22709.662899999999</v>
      </c>
      <c r="AK23" s="473">
        <v>69387.090700000001</v>
      </c>
      <c r="AL23" s="473">
        <v>13561.6985</v>
      </c>
      <c r="AM23" s="474">
        <v>42706.418899999997</v>
      </c>
      <c r="AN23" s="473">
        <v>50249.178999999996</v>
      </c>
      <c r="AO23" s="473">
        <v>92186.647056510003</v>
      </c>
      <c r="AP23" s="473">
        <v>27800.643400000001</v>
      </c>
      <c r="AQ23" s="473">
        <v>13789.1041</v>
      </c>
      <c r="AR23" s="473">
        <v>5975.3887999999997</v>
      </c>
      <c r="AS23" s="473">
        <v>16019.595300000001</v>
      </c>
      <c r="AT23" s="473">
        <v>6255.7402000000002</v>
      </c>
      <c r="AU23" s="473">
        <v>18450.906200000001</v>
      </c>
      <c r="AV23" s="473">
        <v>6155.6493</v>
      </c>
      <c r="AW23" s="473">
        <v>39531.197500000002</v>
      </c>
      <c r="AX23" s="473">
        <v>81042.490399999995</v>
      </c>
      <c r="AY23" s="473">
        <v>32628.36</v>
      </c>
      <c r="AZ23" s="473">
        <v>6516.9</v>
      </c>
      <c r="BA23" s="473">
        <v>10043</v>
      </c>
      <c r="BB23" s="473">
        <v>10188</v>
      </c>
      <c r="BC23" s="473">
        <v>18452</v>
      </c>
      <c r="BD23" s="473">
        <v>49662</v>
      </c>
      <c r="BE23" s="473">
        <v>0</v>
      </c>
      <c r="BF23" s="473">
        <v>0</v>
      </c>
      <c r="BG23" s="473">
        <v>0</v>
      </c>
      <c r="BH23" s="473">
        <v>47796</v>
      </c>
      <c r="BI23" s="473">
        <v>0</v>
      </c>
      <c r="BJ23" s="473">
        <v>49005</v>
      </c>
      <c r="BK23" s="473">
        <v>48922</v>
      </c>
      <c r="BL23" s="473">
        <v>0</v>
      </c>
      <c r="BM23" s="473">
        <v>0</v>
      </c>
      <c r="BN23" s="473">
        <v>43370</v>
      </c>
      <c r="BO23" s="473">
        <v>0</v>
      </c>
      <c r="BP23" s="473">
        <v>0</v>
      </c>
      <c r="BQ23" s="473">
        <v>14106</v>
      </c>
      <c r="BR23" s="473">
        <v>0</v>
      </c>
      <c r="BS23" s="473">
        <v>20507</v>
      </c>
      <c r="BT23" s="473">
        <v>11000</v>
      </c>
      <c r="BU23" s="473">
        <v>25000</v>
      </c>
      <c r="BV23" s="473">
        <v>31338.333333333299</v>
      </c>
      <c r="BW23" s="473">
        <v>23000</v>
      </c>
      <c r="BX23" s="473">
        <v>9781</v>
      </c>
      <c r="BY23" s="473">
        <v>20000</v>
      </c>
      <c r="BZ23" s="473">
        <v>31000</v>
      </c>
      <c r="CA23" s="473">
        <v>0</v>
      </c>
      <c r="CB23" s="473">
        <v>0</v>
      </c>
      <c r="CC23" s="473">
        <v>0</v>
      </c>
      <c r="CD23" s="473">
        <v>0</v>
      </c>
      <c r="CE23" s="473">
        <v>0</v>
      </c>
      <c r="CF23" s="473">
        <v>5000</v>
      </c>
      <c r="CG23" s="473">
        <v>45000</v>
      </c>
      <c r="CH23" s="473">
        <v>34000</v>
      </c>
      <c r="CI23" s="473">
        <v>20000</v>
      </c>
      <c r="CJ23" s="473">
        <v>0</v>
      </c>
      <c r="CK23" s="473">
        <v>0</v>
      </c>
      <c r="CL23" s="473">
        <v>0</v>
      </c>
      <c r="CM23" s="473"/>
      <c r="CN23" s="473"/>
      <c r="CO23" s="473"/>
      <c r="CP23" s="473"/>
      <c r="CQ23" s="473"/>
      <c r="CR23" s="473">
        <v>5000</v>
      </c>
      <c r="CS23" s="473">
        <v>40333.333333333299</v>
      </c>
      <c r="CT23" s="473">
        <v>25333.333333333299</v>
      </c>
      <c r="CU23" s="473">
        <v>20000</v>
      </c>
      <c r="CV23" s="473">
        <v>10000</v>
      </c>
      <c r="CW23" s="473">
        <v>10000</v>
      </c>
      <c r="CX23" s="473">
        <v>0</v>
      </c>
      <c r="CY23" s="473">
        <v>0</v>
      </c>
      <c r="CZ23" s="473">
        <v>0</v>
      </c>
      <c r="DA23" s="473">
        <v>0</v>
      </c>
      <c r="DB23" s="473">
        <v>0</v>
      </c>
      <c r="DC23" s="473">
        <v>0</v>
      </c>
      <c r="DD23" s="473">
        <v>5000</v>
      </c>
      <c r="DE23" s="473">
        <v>40333.333333333299</v>
      </c>
      <c r="DF23" s="473">
        <v>25333.333333333299</v>
      </c>
      <c r="DG23" s="473">
        <v>0</v>
      </c>
      <c r="DH23" s="473">
        <v>10000</v>
      </c>
      <c r="DI23" s="473">
        <v>25333.333333333299</v>
      </c>
      <c r="DJ23" s="473">
        <v>5333.3333333333303</v>
      </c>
      <c r="DK23" s="473">
        <v>0</v>
      </c>
      <c r="DL23" s="473">
        <v>0</v>
      </c>
      <c r="DM23" s="473">
        <v>0</v>
      </c>
      <c r="DN23" s="473">
        <v>0</v>
      </c>
      <c r="DO23" s="473">
        <v>0</v>
      </c>
      <c r="DP23" s="473">
        <v>6000</v>
      </c>
      <c r="DQ23" s="473">
        <v>20000</v>
      </c>
      <c r="DR23" s="473">
        <v>20000</v>
      </c>
      <c r="DS23" s="473">
        <v>20000</v>
      </c>
      <c r="DT23" s="473">
        <v>25333.333333333299</v>
      </c>
      <c r="DU23" s="473">
        <v>6090</v>
      </c>
      <c r="DV23" s="473">
        <v>0</v>
      </c>
      <c r="DW23" s="473">
        <v>6000</v>
      </c>
      <c r="DX23" s="473">
        <v>0</v>
      </c>
      <c r="DY23" s="473">
        <v>0</v>
      </c>
      <c r="DZ23" s="473">
        <v>0</v>
      </c>
      <c r="EA23" s="473">
        <v>0</v>
      </c>
      <c r="EB23" s="473">
        <v>5000</v>
      </c>
      <c r="EC23" s="473">
        <v>20000</v>
      </c>
      <c r="ED23" s="473">
        <v>20000</v>
      </c>
      <c r="EE23" s="473">
        <v>0</v>
      </c>
      <c r="EF23" s="473">
        <v>15333.333333333299</v>
      </c>
      <c r="EG23" s="473">
        <v>15333.333333333299</v>
      </c>
      <c r="EH23" s="473"/>
      <c r="EI23" s="473"/>
      <c r="EJ23" s="473"/>
      <c r="EK23" s="473"/>
      <c r="EL23" s="473"/>
      <c r="EM23" s="473"/>
      <c r="EN23" s="473"/>
      <c r="EO23" s="473"/>
      <c r="EP23" s="473"/>
      <c r="EQ23" s="473"/>
      <c r="ER23" s="473"/>
      <c r="ES23" s="473"/>
      <c r="ET23" s="473"/>
      <c r="EU23" s="473"/>
      <c r="EV23" s="473"/>
      <c r="EW23" s="473"/>
      <c r="EX23" s="473"/>
      <c r="EY23" s="473"/>
      <c r="EZ23" s="473"/>
      <c r="FA23" s="473"/>
      <c r="FB23" s="473"/>
      <c r="FC23" s="473"/>
      <c r="FD23" s="473"/>
      <c r="FE23" s="473"/>
      <c r="FF23" s="473"/>
      <c r="FG23" s="473"/>
      <c r="FH23" s="473"/>
      <c r="FI23" s="473"/>
      <c r="FJ23" s="473"/>
      <c r="FK23" s="473"/>
      <c r="FL23" s="473"/>
      <c r="FM23" s="473"/>
      <c r="FN23" s="473"/>
      <c r="FO23" s="473"/>
      <c r="FP23" s="473"/>
      <c r="FQ23" s="473"/>
      <c r="FR23" s="473"/>
      <c r="FS23" s="473"/>
      <c r="FT23" s="473"/>
      <c r="FU23" s="473"/>
      <c r="FV23" s="473"/>
      <c r="FW23" s="473"/>
      <c r="FX23" s="473"/>
      <c r="FY23" s="473"/>
      <c r="FZ23" s="473"/>
      <c r="GA23" s="473"/>
      <c r="GB23" s="473"/>
      <c r="GC23" s="473"/>
      <c r="GD23" s="473"/>
      <c r="GE23" s="473"/>
      <c r="GF23" s="473"/>
      <c r="GG23" s="473"/>
      <c r="GH23" s="473"/>
      <c r="GI23" s="473"/>
      <c r="GJ23" s="473"/>
      <c r="GK23" s="473"/>
      <c r="GL23" s="473"/>
      <c r="GM23" s="473"/>
      <c r="GN23" s="473"/>
      <c r="GO23" s="473"/>
      <c r="GP23" s="473"/>
      <c r="GQ23" s="473"/>
      <c r="GR23" s="473"/>
      <c r="GS23" s="473"/>
      <c r="GT23" s="473"/>
      <c r="GU23" s="473"/>
      <c r="GV23" s="473"/>
      <c r="GW23" s="473"/>
      <c r="GX23" s="473"/>
      <c r="GY23" s="473"/>
      <c r="GZ23" s="473"/>
      <c r="HA23" s="473"/>
      <c r="HB23" s="473"/>
      <c r="HC23" s="473"/>
      <c r="HD23" s="473"/>
      <c r="HE23" s="473"/>
      <c r="HF23" s="473"/>
      <c r="HG23" s="473"/>
      <c r="HH23" s="473"/>
      <c r="HI23" s="473"/>
      <c r="HJ23" s="473"/>
      <c r="HK23" s="473"/>
      <c r="HL23" s="473"/>
      <c r="HM23" s="473"/>
      <c r="HN23" s="473"/>
      <c r="HO23" s="473"/>
      <c r="HP23" s="473"/>
      <c r="HQ23" s="473"/>
      <c r="HR23" s="473"/>
      <c r="HS23" s="473"/>
      <c r="HT23" s="473"/>
      <c r="HU23" s="473"/>
      <c r="HV23" s="473"/>
      <c r="HW23" s="473"/>
      <c r="HX23" s="473"/>
      <c r="HY23" s="473"/>
      <c r="HZ23" s="473"/>
      <c r="IA23" s="473"/>
      <c r="IB23" s="473"/>
      <c r="IC23" s="473"/>
      <c r="ID23" s="473"/>
      <c r="IE23" s="473"/>
      <c r="IF23" s="473"/>
      <c r="IG23" s="473"/>
      <c r="IH23" s="473"/>
      <c r="II23" s="473"/>
      <c r="IJ23" s="473"/>
      <c r="IK23" s="473"/>
      <c r="IL23" s="473"/>
      <c r="IM23" s="473"/>
      <c r="IN23" s="473"/>
      <c r="IO23" s="473"/>
      <c r="IP23" s="473"/>
      <c r="IQ23" s="473"/>
      <c r="IR23" s="473"/>
      <c r="IS23" s="473"/>
      <c r="IT23" s="473"/>
      <c r="IU23" s="473"/>
      <c r="IV23" s="473"/>
      <c r="IW23" s="71"/>
      <c r="IX23" s="71"/>
      <c r="IY23" s="71"/>
      <c r="IZ23" s="71"/>
      <c r="JA23" s="71"/>
      <c r="JB23" s="71"/>
      <c r="JC23" s="71"/>
      <c r="JD23" s="71"/>
      <c r="JE23" s="71"/>
      <c r="JF23" s="71"/>
      <c r="JG23" s="71"/>
      <c r="JH23" s="71"/>
      <c r="JI23" s="71"/>
      <c r="JJ23" s="71"/>
      <c r="JK23" s="71"/>
      <c r="JL23" s="71"/>
      <c r="JM23" s="71"/>
      <c r="JN23" s="71"/>
      <c r="JO23" s="71"/>
      <c r="JP23" s="71"/>
      <c r="JQ23" s="71"/>
      <c r="JR23" s="71"/>
      <c r="JS23" s="71"/>
      <c r="JT23" s="71"/>
      <c r="JU23" s="71"/>
      <c r="JV23" s="71"/>
      <c r="JW23" s="71"/>
      <c r="JX23" s="71"/>
      <c r="JY23" s="71"/>
      <c r="JZ23" s="71"/>
      <c r="KA23" s="71"/>
      <c r="KB23" s="71"/>
      <c r="KC23" s="71"/>
      <c r="KD23" s="71"/>
      <c r="KE23" s="71"/>
      <c r="KF23" s="71"/>
      <c r="KG23" s="71"/>
      <c r="KH23" s="71"/>
    </row>
    <row r="24" spans="1:294">
      <c r="A24" s="82" t="s">
        <v>83</v>
      </c>
      <c r="B24" s="82" t="s">
        <v>22</v>
      </c>
      <c r="C24" s="82" t="s">
        <v>938</v>
      </c>
      <c r="D24" s="75">
        <v>200</v>
      </c>
      <c r="E24" s="76">
        <v>202</v>
      </c>
      <c r="F24" s="72"/>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v>0</v>
      </c>
      <c r="CN24" s="71">
        <v>0</v>
      </c>
      <c r="CO24" s="71">
        <v>0</v>
      </c>
      <c r="CP24" s="71">
        <v>0</v>
      </c>
      <c r="CQ24" s="71">
        <v>0</v>
      </c>
      <c r="CR24" s="71"/>
      <c r="CS24" s="71"/>
      <c r="CT24" s="71"/>
      <c r="CU24" s="71"/>
      <c r="CV24" s="71"/>
      <c r="CW24" s="71"/>
      <c r="CX24" s="71"/>
      <c r="CY24" s="71"/>
      <c r="CZ24" s="71"/>
      <c r="DA24" s="71"/>
      <c r="DB24" s="71"/>
      <c r="DC24" s="71"/>
      <c r="DD24" s="71"/>
      <c r="DE24" s="71"/>
      <c r="DF24" s="71"/>
      <c r="DG24" s="71"/>
      <c r="DH24" s="71"/>
      <c r="DI24" s="71"/>
      <c r="DJ24" s="71"/>
      <c r="DK24" s="71"/>
      <c r="DL24" s="71"/>
      <c r="DM24" s="71"/>
      <c r="DN24" s="71"/>
      <c r="DO24" s="71"/>
      <c r="DP24" s="71"/>
      <c r="DQ24" s="71"/>
      <c r="DR24" s="71"/>
      <c r="DS24" s="71"/>
      <c r="DT24" s="71"/>
      <c r="DU24" s="71"/>
      <c r="DV24" s="71"/>
      <c r="DW24" s="71"/>
      <c r="DX24" s="71"/>
      <c r="DY24" s="71"/>
      <c r="DZ24" s="71"/>
      <c r="EA24" s="71"/>
      <c r="EB24" s="71"/>
      <c r="EC24" s="71"/>
      <c r="ED24" s="71"/>
      <c r="EE24" s="71"/>
      <c r="EF24" s="71"/>
      <c r="EG24" s="71"/>
      <c r="EH24" s="71"/>
      <c r="EI24" s="71">
        <v>0</v>
      </c>
      <c r="EJ24" s="71">
        <v>0</v>
      </c>
      <c r="EK24" s="71">
        <v>0</v>
      </c>
      <c r="EL24" s="71">
        <v>0</v>
      </c>
      <c r="EM24" s="71">
        <v>0</v>
      </c>
      <c r="EN24" s="71">
        <v>5000</v>
      </c>
      <c r="EO24" s="71">
        <v>20000</v>
      </c>
      <c r="EP24" s="71">
        <v>0</v>
      </c>
      <c r="EQ24" s="71">
        <v>15963</v>
      </c>
      <c r="ER24" s="71">
        <v>10000</v>
      </c>
      <c r="ES24" s="71">
        <v>10000</v>
      </c>
      <c r="ET24" s="71">
        <v>0</v>
      </c>
      <c r="EU24" s="71">
        <v>0</v>
      </c>
      <c r="EV24" s="71">
        <v>0</v>
      </c>
      <c r="EW24" s="71">
        <v>0</v>
      </c>
      <c r="EX24" s="71">
        <v>0</v>
      </c>
      <c r="EY24" s="71">
        <v>0</v>
      </c>
      <c r="EZ24" s="71">
        <v>5000</v>
      </c>
      <c r="FA24" s="71">
        <v>10000</v>
      </c>
      <c r="FB24" s="71">
        <v>13108</v>
      </c>
      <c r="FC24" s="71">
        <v>0</v>
      </c>
      <c r="FD24" s="71">
        <v>3000</v>
      </c>
      <c r="FE24" s="71">
        <v>8614.7399999999907</v>
      </c>
      <c r="FF24" s="71">
        <v>10000</v>
      </c>
      <c r="FG24" s="71">
        <v>15000</v>
      </c>
      <c r="FH24" s="71">
        <v>20000</v>
      </c>
      <c r="FI24" s="71">
        <v>9000</v>
      </c>
      <c r="FJ24" s="71">
        <v>0</v>
      </c>
      <c r="FK24" s="71">
        <v>0</v>
      </c>
      <c r="FL24" s="71">
        <v>1500</v>
      </c>
      <c r="FM24" s="71">
        <v>1500</v>
      </c>
      <c r="FN24" s="71">
        <v>1500</v>
      </c>
      <c r="FO24" s="71">
        <v>12000</v>
      </c>
      <c r="FP24" s="71">
        <v>12000</v>
      </c>
      <c r="FQ24" s="71">
        <v>8000</v>
      </c>
      <c r="FR24" s="71"/>
      <c r="FS24" s="71"/>
      <c r="FT24" s="71"/>
      <c r="FU24" s="71"/>
      <c r="FV24" s="71"/>
      <c r="FW24" s="71"/>
      <c r="FX24" s="71"/>
      <c r="FY24" s="71"/>
      <c r="FZ24" s="71"/>
      <c r="GA24" s="71"/>
      <c r="GB24" s="71"/>
      <c r="GC24" s="71"/>
      <c r="GD24" s="71"/>
      <c r="GE24" s="71"/>
      <c r="GF24" s="71"/>
      <c r="GG24" s="71"/>
      <c r="GH24" s="71"/>
      <c r="GI24" s="71"/>
      <c r="GJ24" s="71"/>
      <c r="GK24" s="71"/>
      <c r="GL24" s="71"/>
      <c r="GM24" s="71"/>
      <c r="GN24" s="71"/>
      <c r="GO24" s="71"/>
      <c r="GP24" s="71"/>
      <c r="GQ24" s="71"/>
      <c r="GR24" s="71"/>
      <c r="GS24" s="71"/>
      <c r="GT24" s="71"/>
      <c r="GU24" s="71"/>
      <c r="GV24" s="71"/>
      <c r="GW24" s="71"/>
      <c r="GX24" s="71"/>
      <c r="GY24" s="71"/>
      <c r="GZ24" s="71"/>
      <c r="HA24" s="71"/>
      <c r="HB24" s="71"/>
      <c r="HC24" s="71"/>
      <c r="HD24" s="71"/>
      <c r="HE24" s="71"/>
      <c r="HF24" s="71"/>
      <c r="HG24" s="71"/>
      <c r="HH24" s="71"/>
      <c r="HI24" s="71"/>
      <c r="HJ24" s="71"/>
      <c r="HK24" s="71"/>
      <c r="HL24" s="71"/>
      <c r="HM24" s="71"/>
      <c r="HN24" s="71"/>
      <c r="HO24" s="71"/>
      <c r="HP24" s="71"/>
      <c r="HQ24" s="71"/>
      <c r="HR24" s="71"/>
      <c r="HS24" s="71"/>
      <c r="HT24" s="71"/>
      <c r="HU24" s="71"/>
      <c r="HV24" s="71"/>
      <c r="HW24" s="71"/>
      <c r="HX24" s="71"/>
      <c r="HY24" s="71"/>
      <c r="HZ24" s="71"/>
      <c r="IA24" s="71"/>
      <c r="IB24" s="71"/>
      <c r="IC24" s="71"/>
      <c r="ID24" s="71"/>
      <c r="IE24" s="71"/>
      <c r="IF24" s="71"/>
      <c r="IG24" s="71"/>
      <c r="IH24" s="71"/>
      <c r="II24" s="71"/>
      <c r="IJ24" s="71"/>
      <c r="IK24" s="71"/>
      <c r="IL24" s="71"/>
      <c r="IM24" s="71"/>
      <c r="IN24" s="71"/>
      <c r="IO24" s="71"/>
      <c r="IP24" s="71"/>
      <c r="IQ24" s="71"/>
      <c r="IR24" s="71"/>
      <c r="IS24" s="71"/>
      <c r="IT24" s="71"/>
      <c r="IU24" s="71"/>
      <c r="IV24" s="71"/>
      <c r="IW24" s="71"/>
      <c r="IX24" s="71"/>
      <c r="IY24" s="71"/>
      <c r="IZ24" s="71"/>
      <c r="JA24" s="71"/>
      <c r="JB24" s="71"/>
      <c r="JC24" s="71"/>
      <c r="JD24" s="71"/>
      <c r="JE24" s="71"/>
      <c r="JF24" s="71"/>
      <c r="JG24" s="71"/>
      <c r="JH24" s="71"/>
      <c r="JI24" s="71"/>
      <c r="JJ24" s="71"/>
      <c r="JK24" s="71"/>
      <c r="JL24" s="71"/>
      <c r="JM24" s="71"/>
      <c r="JN24" s="71"/>
      <c r="JO24" s="71"/>
      <c r="JP24" s="71"/>
      <c r="JQ24" s="71"/>
      <c r="JR24" s="71"/>
      <c r="JS24" s="71"/>
      <c r="JT24" s="71"/>
      <c r="JU24" s="71"/>
      <c r="JV24" s="71"/>
      <c r="JW24" s="71"/>
      <c r="JX24" s="71"/>
      <c r="JY24" s="71"/>
      <c r="JZ24" s="71"/>
      <c r="KA24" s="71"/>
      <c r="KB24" s="71"/>
      <c r="KC24" s="71"/>
      <c r="KD24" s="71"/>
      <c r="KE24" s="71"/>
      <c r="KF24" s="71"/>
      <c r="KG24" s="71"/>
      <c r="KH24" s="71"/>
    </row>
    <row r="25" spans="1:294">
      <c r="A25" s="82" t="s">
        <v>83</v>
      </c>
      <c r="B25" s="82" t="s">
        <v>22</v>
      </c>
      <c r="C25" s="82" t="s">
        <v>939</v>
      </c>
      <c r="D25" s="75">
        <v>200</v>
      </c>
      <c r="E25" s="76">
        <v>202</v>
      </c>
      <c r="F25" s="72"/>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c r="CX25" s="71"/>
      <c r="CY25" s="71"/>
      <c r="CZ25" s="71"/>
      <c r="DA25" s="71"/>
      <c r="DB25" s="71"/>
      <c r="DC25" s="71"/>
      <c r="DD25" s="71"/>
      <c r="DE25" s="71"/>
      <c r="DF25" s="71"/>
      <c r="DG25" s="71"/>
      <c r="DH25" s="71"/>
      <c r="DI25" s="71"/>
      <c r="DJ25" s="71"/>
      <c r="DK25" s="71"/>
      <c r="DL25" s="71"/>
      <c r="DM25" s="71"/>
      <c r="DN25" s="71"/>
      <c r="DO25" s="71"/>
      <c r="DP25" s="71"/>
      <c r="DQ25" s="71"/>
      <c r="DR25" s="71"/>
      <c r="DS25" s="71"/>
      <c r="DT25" s="71"/>
      <c r="DU25" s="71"/>
      <c r="DV25" s="71"/>
      <c r="DW25" s="71"/>
      <c r="DX25" s="71"/>
      <c r="DY25" s="71"/>
      <c r="DZ25" s="71"/>
      <c r="EA25" s="71"/>
      <c r="EB25" s="71"/>
      <c r="EC25" s="71"/>
      <c r="ED25" s="71"/>
      <c r="EE25" s="71"/>
      <c r="EF25" s="71"/>
      <c r="EG25" s="71"/>
      <c r="EH25" s="71"/>
      <c r="EI25" s="71"/>
      <c r="EJ25" s="71"/>
      <c r="EK25" s="71"/>
      <c r="EL25" s="71"/>
      <c r="EM25" s="71"/>
      <c r="EN25" s="71"/>
      <c r="EO25" s="71"/>
      <c r="EP25" s="71"/>
      <c r="EQ25" s="71"/>
      <c r="ER25" s="71"/>
      <c r="ES25" s="71"/>
      <c r="ET25" s="71"/>
      <c r="EU25" s="71"/>
      <c r="EV25" s="71"/>
      <c r="EW25" s="71"/>
      <c r="EX25" s="71"/>
      <c r="EY25" s="71"/>
      <c r="EZ25" s="71"/>
      <c r="FA25" s="71"/>
      <c r="FB25" s="71"/>
      <c r="FC25" s="71"/>
      <c r="FD25" s="71"/>
      <c r="FE25" s="71"/>
      <c r="FF25" s="71"/>
      <c r="FG25" s="71"/>
      <c r="FH25" s="71"/>
      <c r="FI25" s="71"/>
      <c r="FJ25" s="71"/>
      <c r="FK25" s="71"/>
      <c r="FL25" s="71"/>
      <c r="FM25" s="71"/>
      <c r="FN25" s="71"/>
      <c r="FO25" s="71"/>
      <c r="FP25" s="71"/>
      <c r="FQ25" s="71"/>
      <c r="FR25" s="71">
        <v>10000</v>
      </c>
      <c r="FS25" s="71">
        <v>15000</v>
      </c>
      <c r="FT25" s="71">
        <v>20000</v>
      </c>
      <c r="FU25" s="71">
        <v>9000</v>
      </c>
      <c r="FV25" s="71">
        <v>0</v>
      </c>
      <c r="FW25" s="71">
        <v>0</v>
      </c>
      <c r="FX25" s="71">
        <v>1500</v>
      </c>
      <c r="FY25" s="71">
        <v>11500</v>
      </c>
      <c r="FZ25" s="71">
        <v>11500</v>
      </c>
      <c r="GA25" s="71">
        <v>32000</v>
      </c>
      <c r="GB25" s="71">
        <v>12000</v>
      </c>
      <c r="GC25" s="71">
        <v>8000</v>
      </c>
      <c r="GD25" s="71">
        <v>10000</v>
      </c>
      <c r="GE25" s="71">
        <v>15000</v>
      </c>
      <c r="GF25" s="71">
        <v>20000</v>
      </c>
      <c r="GG25" s="71">
        <v>9000</v>
      </c>
      <c r="GH25" s="71">
        <v>0</v>
      </c>
      <c r="GI25" s="71">
        <v>0</v>
      </c>
      <c r="GJ25" s="71">
        <v>1500</v>
      </c>
      <c r="GK25" s="71">
        <v>11500</v>
      </c>
      <c r="GL25" s="71">
        <v>11500</v>
      </c>
      <c r="GM25" s="71">
        <v>32000</v>
      </c>
      <c r="GN25" s="71">
        <v>12000</v>
      </c>
      <c r="GO25" s="71">
        <v>8000</v>
      </c>
      <c r="GP25" s="71">
        <v>10000</v>
      </c>
      <c r="GQ25" s="71">
        <v>15000</v>
      </c>
      <c r="GR25" s="71">
        <v>20000</v>
      </c>
      <c r="GS25" s="71">
        <v>9000</v>
      </c>
      <c r="GT25" s="71">
        <v>0</v>
      </c>
      <c r="GU25" s="71">
        <v>0</v>
      </c>
      <c r="GV25" s="71">
        <v>1500</v>
      </c>
      <c r="GW25" s="71">
        <v>11500</v>
      </c>
      <c r="GX25" s="71">
        <v>11500</v>
      </c>
      <c r="GY25" s="71">
        <v>32000</v>
      </c>
      <c r="GZ25" s="71">
        <v>12000</v>
      </c>
      <c r="HA25" s="71">
        <v>8000</v>
      </c>
      <c r="HB25" s="71">
        <v>10000</v>
      </c>
      <c r="HC25" s="71">
        <v>15000</v>
      </c>
      <c r="HD25" s="71">
        <v>20000</v>
      </c>
      <c r="HE25" s="71">
        <v>9000</v>
      </c>
      <c r="HF25" s="71">
        <v>0</v>
      </c>
      <c r="HG25" s="71">
        <v>0</v>
      </c>
      <c r="HH25" s="71">
        <v>1500</v>
      </c>
      <c r="HI25" s="71">
        <v>11500</v>
      </c>
      <c r="HJ25" s="71">
        <v>11500</v>
      </c>
      <c r="HK25" s="71">
        <v>32000</v>
      </c>
      <c r="HL25" s="71">
        <v>12000</v>
      </c>
      <c r="HM25" s="71">
        <v>8000</v>
      </c>
      <c r="HN25" s="71">
        <v>10000</v>
      </c>
      <c r="HO25" s="71">
        <v>15000</v>
      </c>
      <c r="HP25" s="71">
        <v>20000</v>
      </c>
      <c r="HQ25" s="71">
        <v>9000</v>
      </c>
      <c r="HR25" s="71">
        <v>0</v>
      </c>
      <c r="HS25" s="71">
        <v>0</v>
      </c>
      <c r="HT25" s="71">
        <v>1500</v>
      </c>
      <c r="HU25" s="71">
        <v>11500</v>
      </c>
      <c r="HV25" s="71">
        <v>11500</v>
      </c>
      <c r="HW25" s="71">
        <v>32000</v>
      </c>
      <c r="HX25" s="71">
        <v>12000</v>
      </c>
      <c r="HY25" s="71">
        <v>8000</v>
      </c>
      <c r="HZ25" s="71">
        <v>10000</v>
      </c>
      <c r="IA25" s="71">
        <v>15000</v>
      </c>
      <c r="IB25" s="71">
        <v>20000</v>
      </c>
      <c r="IC25" s="71">
        <v>9000</v>
      </c>
      <c r="ID25" s="71">
        <v>0</v>
      </c>
      <c r="IE25" s="71">
        <v>0</v>
      </c>
      <c r="IF25" s="71">
        <v>1500</v>
      </c>
      <c r="IG25" s="71">
        <v>11500</v>
      </c>
      <c r="IH25" s="71">
        <v>11500</v>
      </c>
      <c r="II25" s="71">
        <v>32000</v>
      </c>
      <c r="IJ25" s="71">
        <v>12000</v>
      </c>
      <c r="IK25" s="71">
        <v>8000</v>
      </c>
      <c r="IL25" s="71">
        <v>10000</v>
      </c>
      <c r="IM25" s="71">
        <v>15000</v>
      </c>
      <c r="IN25" s="71">
        <v>20000</v>
      </c>
      <c r="IO25" s="71">
        <v>9000</v>
      </c>
      <c r="IP25" s="71">
        <v>0</v>
      </c>
      <c r="IQ25" s="71">
        <v>0</v>
      </c>
      <c r="IR25" s="71">
        <v>1500</v>
      </c>
      <c r="IS25" s="71">
        <v>11500</v>
      </c>
      <c r="IT25" s="71">
        <v>11500</v>
      </c>
      <c r="IU25" s="71">
        <v>32000</v>
      </c>
      <c r="IV25" s="71">
        <v>12000</v>
      </c>
      <c r="IW25" s="71">
        <v>8000</v>
      </c>
      <c r="IX25" s="71">
        <v>10000</v>
      </c>
      <c r="IY25" s="71">
        <v>15000</v>
      </c>
      <c r="IZ25" s="71">
        <v>20000</v>
      </c>
      <c r="JA25" s="71">
        <v>9000</v>
      </c>
      <c r="JB25" s="71">
        <v>0</v>
      </c>
      <c r="JC25" s="71">
        <v>0</v>
      </c>
      <c r="JD25" s="71">
        <v>1500</v>
      </c>
      <c r="JE25" s="71">
        <v>11500</v>
      </c>
      <c r="JF25" s="71">
        <v>11500</v>
      </c>
      <c r="JG25" s="71">
        <v>32000</v>
      </c>
      <c r="JH25" s="71">
        <v>12000</v>
      </c>
      <c r="JI25" s="71">
        <v>8000</v>
      </c>
      <c r="JJ25" s="71">
        <v>10000</v>
      </c>
      <c r="JK25" s="71">
        <v>15000</v>
      </c>
      <c r="JL25" s="71">
        <v>20000</v>
      </c>
      <c r="JM25" s="71">
        <v>9000</v>
      </c>
      <c r="JN25" s="71">
        <v>0</v>
      </c>
      <c r="JO25" s="71">
        <v>0</v>
      </c>
      <c r="JP25" s="71">
        <v>1500</v>
      </c>
      <c r="JQ25" s="71">
        <v>11500</v>
      </c>
      <c r="JR25" s="71">
        <v>11500</v>
      </c>
      <c r="JS25" s="71">
        <v>32000</v>
      </c>
      <c r="JT25" s="71">
        <v>12000</v>
      </c>
      <c r="JU25" s="71">
        <v>8000</v>
      </c>
      <c r="JV25" s="71">
        <v>10000</v>
      </c>
      <c r="JW25" s="71">
        <v>15000</v>
      </c>
      <c r="JX25" s="71">
        <v>20000</v>
      </c>
      <c r="JY25" s="71">
        <v>9000</v>
      </c>
      <c r="JZ25" s="71">
        <v>0</v>
      </c>
      <c r="KA25" s="71">
        <v>0</v>
      </c>
      <c r="KB25" s="71">
        <v>1500</v>
      </c>
      <c r="KC25" s="71">
        <v>11500</v>
      </c>
      <c r="KD25" s="71">
        <v>11500</v>
      </c>
      <c r="KE25" s="71">
        <v>32000</v>
      </c>
      <c r="KF25" s="71">
        <v>12000</v>
      </c>
      <c r="KG25" s="71">
        <v>8000</v>
      </c>
      <c r="KH25" s="71">
        <v>10000</v>
      </c>
    </row>
    <row r="26" spans="1:294">
      <c r="A26" s="82" t="s">
        <v>87</v>
      </c>
      <c r="B26" s="82" t="s">
        <v>22</v>
      </c>
      <c r="C26" s="82" t="s">
        <v>25</v>
      </c>
      <c r="D26" s="75">
        <v>200</v>
      </c>
      <c r="E26" s="76">
        <v>206</v>
      </c>
      <c r="F26" s="72"/>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v>4000</v>
      </c>
      <c r="BI26" s="71">
        <v>4000</v>
      </c>
      <c r="BJ26" s="71">
        <v>4000</v>
      </c>
      <c r="BK26" s="71">
        <v>4000</v>
      </c>
      <c r="BL26" s="71">
        <v>4000</v>
      </c>
      <c r="BM26" s="71">
        <v>4000</v>
      </c>
      <c r="BN26" s="211">
        <v>4000</v>
      </c>
      <c r="BO26" s="71"/>
      <c r="BP26" s="71"/>
      <c r="BQ26" s="71"/>
      <c r="BR26" s="71"/>
      <c r="BS26" s="71"/>
      <c r="BT26" s="71">
        <v>4000</v>
      </c>
      <c r="BU26" s="71">
        <v>4000</v>
      </c>
      <c r="BV26" s="71">
        <v>4000</v>
      </c>
      <c r="BW26" s="71">
        <v>4000</v>
      </c>
      <c r="BX26" s="71">
        <v>4000</v>
      </c>
      <c r="BY26" s="71">
        <v>4000</v>
      </c>
      <c r="BZ26" s="71">
        <v>4000</v>
      </c>
      <c r="CA26" s="71"/>
      <c r="CB26" s="71"/>
      <c r="CC26" s="71"/>
      <c r="CD26" s="71"/>
      <c r="CE26" s="71"/>
      <c r="CF26" s="71">
        <v>4000</v>
      </c>
      <c r="CG26" s="71">
        <v>4000</v>
      </c>
      <c r="CH26" s="71">
        <v>4000</v>
      </c>
      <c r="CI26" s="71">
        <v>4000</v>
      </c>
      <c r="CJ26" s="71">
        <v>4000</v>
      </c>
      <c r="CK26" s="71">
        <v>4000</v>
      </c>
      <c r="CL26" s="71">
        <v>4000</v>
      </c>
      <c r="CM26" s="71"/>
      <c r="CN26" s="71"/>
      <c r="CO26" s="71"/>
      <c r="CP26" s="71"/>
      <c r="CQ26" s="71"/>
      <c r="CR26" s="71">
        <v>3000</v>
      </c>
      <c r="CS26" s="71">
        <v>3000</v>
      </c>
      <c r="CT26" s="71">
        <v>3000</v>
      </c>
      <c r="CU26" s="71">
        <v>3000</v>
      </c>
      <c r="CV26" s="71">
        <v>3000</v>
      </c>
      <c r="CW26" s="71">
        <v>3000</v>
      </c>
      <c r="CX26" s="71"/>
      <c r="CY26" s="71"/>
      <c r="CZ26" s="71"/>
      <c r="DA26" s="71"/>
      <c r="DB26" s="71"/>
      <c r="DC26" s="71"/>
      <c r="DD26" s="71">
        <v>3000</v>
      </c>
      <c r="DE26" s="71">
        <v>3000</v>
      </c>
      <c r="DF26" s="71">
        <v>3000</v>
      </c>
      <c r="DG26" s="71">
        <v>3000</v>
      </c>
      <c r="DH26" s="71">
        <v>3000</v>
      </c>
      <c r="DI26" s="71">
        <v>3000</v>
      </c>
      <c r="DJ26" s="71"/>
      <c r="DK26" s="71"/>
      <c r="DL26" s="71"/>
      <c r="DM26" s="71"/>
      <c r="DN26" s="71"/>
      <c r="DO26" s="71"/>
      <c r="DP26" s="71">
        <v>3000</v>
      </c>
      <c r="DQ26" s="71">
        <v>3000</v>
      </c>
      <c r="DR26" s="71">
        <v>3000</v>
      </c>
      <c r="DS26" s="71">
        <v>3000</v>
      </c>
      <c r="DT26" s="71">
        <v>3000</v>
      </c>
      <c r="DU26" s="71">
        <v>3000</v>
      </c>
      <c r="DV26" s="71"/>
      <c r="DW26" s="71"/>
      <c r="DX26" s="71"/>
      <c r="DY26" s="71"/>
      <c r="DZ26" s="71"/>
      <c r="EA26" s="71"/>
      <c r="EB26" s="71">
        <v>3000</v>
      </c>
      <c r="EC26" s="71">
        <v>3000</v>
      </c>
      <c r="ED26" s="71">
        <v>3000</v>
      </c>
      <c r="EE26" s="71">
        <v>3000</v>
      </c>
      <c r="EF26" s="71"/>
      <c r="EG26" s="71"/>
      <c r="EH26" s="71"/>
      <c r="EI26" s="71"/>
      <c r="EJ26" s="71"/>
      <c r="EK26" s="71"/>
      <c r="EL26" s="71"/>
      <c r="EM26" s="71"/>
      <c r="EN26" s="71"/>
      <c r="EO26" s="71">
        <v>3000</v>
      </c>
      <c r="EP26" s="71">
        <v>570.45000000000005</v>
      </c>
      <c r="EQ26" s="71"/>
      <c r="ER26" s="71"/>
      <c r="ES26" s="71"/>
      <c r="ET26" s="71"/>
      <c r="EU26" s="71"/>
      <c r="EV26" s="71"/>
      <c r="EW26" s="71"/>
      <c r="EX26" s="71"/>
      <c r="EY26" s="71"/>
      <c r="EZ26" s="71"/>
      <c r="FA26" s="71"/>
      <c r="FB26" s="71"/>
      <c r="FC26" s="71"/>
      <c r="FD26" s="71"/>
      <c r="FE26" s="71"/>
      <c r="FF26" s="71"/>
      <c r="FG26" s="71"/>
      <c r="FH26" s="71"/>
      <c r="FI26" s="71"/>
      <c r="FJ26" s="71"/>
      <c r="FK26" s="71"/>
      <c r="FL26" s="71"/>
      <c r="FM26" s="71"/>
      <c r="FN26" s="71"/>
      <c r="FO26" s="71"/>
      <c r="FP26" s="71"/>
      <c r="FQ26" s="71"/>
      <c r="FR26" s="71"/>
      <c r="FS26" s="71"/>
      <c r="FT26" s="71"/>
      <c r="FU26" s="71"/>
      <c r="FV26" s="71"/>
      <c r="FW26" s="71"/>
      <c r="FX26" s="71"/>
      <c r="FY26" s="71"/>
      <c r="FZ26" s="71"/>
      <c r="GA26" s="71"/>
      <c r="GB26" s="71"/>
      <c r="GC26" s="71"/>
      <c r="GD26" s="71"/>
      <c r="GE26" s="71"/>
      <c r="GF26" s="71"/>
      <c r="GG26" s="71"/>
      <c r="GH26" s="71"/>
      <c r="GI26" s="71"/>
      <c r="GJ26" s="71"/>
      <c r="GK26" s="71"/>
      <c r="GL26" s="71"/>
      <c r="GM26" s="71"/>
      <c r="GN26" s="71"/>
      <c r="GO26" s="71"/>
      <c r="GP26" s="71"/>
      <c r="GQ26" s="71"/>
      <c r="GR26" s="71"/>
      <c r="GS26" s="71"/>
      <c r="GT26" s="71"/>
      <c r="GU26" s="71"/>
      <c r="GV26" s="71"/>
      <c r="GW26" s="71"/>
      <c r="GX26" s="71"/>
      <c r="GY26" s="71"/>
      <c r="GZ26" s="71"/>
      <c r="HA26" s="71"/>
      <c r="HB26" s="71"/>
      <c r="HC26" s="71"/>
      <c r="HD26" s="71"/>
      <c r="HE26" s="71"/>
      <c r="HF26" s="71"/>
      <c r="HG26" s="71"/>
      <c r="HH26" s="71"/>
      <c r="HI26" s="71"/>
      <c r="HJ26" s="71"/>
      <c r="HK26" s="71"/>
      <c r="HL26" s="71"/>
      <c r="HM26" s="71"/>
      <c r="HN26" s="71"/>
      <c r="HO26" s="71"/>
      <c r="HP26" s="71"/>
      <c r="HQ26" s="71"/>
      <c r="HR26" s="71"/>
      <c r="HS26" s="71"/>
      <c r="HT26" s="71"/>
      <c r="HU26" s="71"/>
      <c r="HV26" s="71"/>
      <c r="HW26" s="71"/>
      <c r="HX26" s="71"/>
      <c r="HY26" s="71"/>
      <c r="HZ26" s="71"/>
      <c r="IA26" s="71"/>
      <c r="IB26" s="71"/>
      <c r="IC26" s="71"/>
      <c r="ID26" s="71"/>
      <c r="IE26" s="71"/>
      <c r="IF26" s="71"/>
      <c r="IG26" s="71"/>
      <c r="IH26" s="71"/>
      <c r="II26" s="71"/>
      <c r="IJ26" s="71"/>
      <c r="IK26" s="71"/>
      <c r="IL26" s="71"/>
      <c r="IM26" s="71"/>
      <c r="IN26" s="71"/>
      <c r="IO26" s="71"/>
      <c r="IP26" s="71"/>
      <c r="IQ26" s="71"/>
      <c r="IR26" s="71"/>
      <c r="IS26" s="71"/>
      <c r="IT26" s="71"/>
      <c r="IU26" s="71"/>
      <c r="IV26" s="71"/>
      <c r="IW26" s="71"/>
      <c r="IX26" s="71"/>
      <c r="IY26" s="71"/>
      <c r="IZ26" s="71"/>
      <c r="JA26" s="71"/>
      <c r="JB26" s="71"/>
      <c r="JC26" s="71"/>
      <c r="JD26" s="71"/>
      <c r="JE26" s="71"/>
      <c r="JF26" s="71"/>
      <c r="JG26" s="71"/>
      <c r="JH26" s="71"/>
      <c r="JI26" s="71"/>
      <c r="JJ26" s="71"/>
      <c r="JK26" s="71"/>
      <c r="JL26" s="71"/>
      <c r="JM26" s="71"/>
      <c r="JN26" s="71"/>
      <c r="JO26" s="71"/>
      <c r="JP26" s="71"/>
      <c r="JQ26" s="71"/>
      <c r="JR26" s="71"/>
      <c r="JS26" s="71"/>
      <c r="JT26" s="71"/>
      <c r="JU26" s="71"/>
      <c r="JV26" s="71"/>
      <c r="JW26" s="71"/>
      <c r="JX26" s="71"/>
      <c r="JY26" s="71"/>
      <c r="JZ26" s="71"/>
      <c r="KA26" s="71"/>
      <c r="KB26" s="71"/>
      <c r="KC26" s="71"/>
      <c r="KD26" s="71"/>
      <c r="KE26" s="71"/>
      <c r="KF26" s="71"/>
      <c r="KG26" s="71"/>
      <c r="KH26" s="71"/>
    </row>
    <row r="27" spans="1:294">
      <c r="A27" s="82" t="s">
        <v>97</v>
      </c>
      <c r="B27" s="82" t="s">
        <v>22</v>
      </c>
      <c r="C27" s="82" t="s">
        <v>39</v>
      </c>
      <c r="D27" s="75">
        <v>200</v>
      </c>
      <c r="E27" s="76">
        <v>202</v>
      </c>
      <c r="F27" s="72"/>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1"/>
      <c r="BH27" s="71"/>
      <c r="BI27" s="71"/>
      <c r="BJ27" s="71"/>
      <c r="BK27" s="71"/>
      <c r="BL27" s="71"/>
      <c r="BM27" s="71"/>
      <c r="BN27" s="211"/>
      <c r="BO27" s="71"/>
      <c r="BP27" s="71"/>
      <c r="BQ27" s="71"/>
      <c r="BR27" s="71"/>
      <c r="BS27" s="71"/>
      <c r="BT27" s="71"/>
      <c r="BU27" s="71"/>
      <c r="BV27" s="71"/>
      <c r="BW27" s="71"/>
      <c r="BX27" s="71"/>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c r="CW27" s="71"/>
      <c r="CX27" s="71"/>
      <c r="CY27" s="71"/>
      <c r="CZ27" s="71"/>
      <c r="DA27" s="71"/>
      <c r="DB27" s="71"/>
      <c r="DC27" s="71"/>
      <c r="DD27" s="71"/>
      <c r="DE27" s="71"/>
      <c r="DF27" s="71"/>
      <c r="DG27" s="71"/>
      <c r="DH27" s="71"/>
      <c r="DI27" s="71"/>
      <c r="DJ27" s="71"/>
      <c r="DK27" s="71"/>
      <c r="DL27" s="71"/>
      <c r="DM27" s="71"/>
      <c r="DN27" s="71"/>
      <c r="DO27" s="71"/>
      <c r="DP27" s="71"/>
      <c r="DQ27" s="71"/>
      <c r="DR27" s="71"/>
      <c r="DS27" s="71"/>
      <c r="DT27" s="71"/>
      <c r="DU27" s="71"/>
      <c r="DV27" s="71"/>
      <c r="DW27" s="71"/>
      <c r="DX27" s="71"/>
      <c r="DY27" s="71"/>
      <c r="DZ27" s="71"/>
      <c r="EA27" s="71"/>
      <c r="EB27" s="71"/>
      <c r="EC27" s="71"/>
      <c r="ED27" s="71"/>
      <c r="EE27" s="71"/>
      <c r="EF27" s="71"/>
      <c r="EG27" s="71"/>
      <c r="EH27" s="71"/>
      <c r="EI27" s="71"/>
      <c r="EJ27" s="71"/>
      <c r="EK27" s="71"/>
      <c r="EL27" s="71"/>
      <c r="EM27" s="71"/>
      <c r="EN27" s="71"/>
      <c r="EO27" s="71"/>
      <c r="EP27" s="71"/>
      <c r="EQ27" s="71"/>
      <c r="ER27" s="71"/>
      <c r="ES27" s="71">
        <v>23664</v>
      </c>
      <c r="ET27" s="71">
        <v>23664</v>
      </c>
      <c r="EU27" s="71">
        <v>23664</v>
      </c>
      <c r="EV27" s="71"/>
      <c r="EW27" s="71"/>
      <c r="EX27" s="71"/>
      <c r="EY27" s="71"/>
      <c r="EZ27" s="71"/>
      <c r="FA27" s="71">
        <v>23664</v>
      </c>
      <c r="FB27" s="71">
        <v>23664</v>
      </c>
      <c r="FC27" s="71">
        <v>23664</v>
      </c>
      <c r="FD27" s="71"/>
      <c r="FE27" s="71">
        <v>23664</v>
      </c>
      <c r="FF27" s="71">
        <v>28283</v>
      </c>
      <c r="FG27" s="71"/>
      <c r="FH27" s="71"/>
      <c r="FI27" s="71"/>
      <c r="FJ27" s="71"/>
      <c r="FK27" s="71"/>
      <c r="FL27" s="71"/>
      <c r="FM27" s="71"/>
      <c r="FN27" s="71"/>
      <c r="FO27" s="71"/>
      <c r="FP27" s="71"/>
      <c r="FQ27" s="71"/>
      <c r="FR27" s="71"/>
      <c r="FS27" s="71"/>
      <c r="FT27" s="71"/>
      <c r="FU27" s="71"/>
      <c r="FV27" s="71"/>
      <c r="FW27" s="71"/>
      <c r="FX27" s="71"/>
      <c r="FY27" s="71"/>
      <c r="FZ27" s="71"/>
      <c r="GA27" s="71"/>
      <c r="GB27" s="71"/>
      <c r="GC27" s="71"/>
      <c r="GD27" s="71"/>
      <c r="GE27" s="71"/>
      <c r="GF27" s="71"/>
      <c r="GG27" s="71"/>
      <c r="GH27" s="71"/>
      <c r="GI27" s="71"/>
      <c r="GJ27" s="71"/>
      <c r="GK27" s="71"/>
      <c r="GL27" s="71"/>
      <c r="GM27" s="71"/>
      <c r="GN27" s="71"/>
      <c r="GO27" s="71"/>
      <c r="GP27" s="71"/>
      <c r="GQ27" s="71"/>
      <c r="GR27" s="71"/>
      <c r="GS27" s="71"/>
      <c r="GT27" s="71"/>
      <c r="GU27" s="71"/>
      <c r="GV27" s="71"/>
      <c r="GW27" s="71"/>
      <c r="GX27" s="71"/>
      <c r="GY27" s="71"/>
      <c r="GZ27" s="71"/>
      <c r="HA27" s="71"/>
      <c r="HB27" s="71"/>
      <c r="HC27" s="71"/>
      <c r="HD27" s="71"/>
      <c r="HE27" s="71"/>
      <c r="HF27" s="71"/>
      <c r="HG27" s="71"/>
      <c r="HH27" s="71"/>
      <c r="HI27" s="71"/>
      <c r="HJ27" s="71"/>
      <c r="HK27" s="71"/>
      <c r="HL27" s="71"/>
      <c r="HM27" s="71"/>
      <c r="HN27" s="71"/>
      <c r="HO27" s="71"/>
      <c r="HP27" s="71"/>
      <c r="HQ27" s="71"/>
      <c r="HR27" s="71"/>
      <c r="HS27" s="71"/>
      <c r="HT27" s="71"/>
      <c r="HU27" s="71"/>
      <c r="HV27" s="71"/>
      <c r="HW27" s="71"/>
      <c r="HX27" s="71"/>
      <c r="HY27" s="71"/>
      <c r="HZ27" s="71"/>
      <c r="IA27" s="71"/>
      <c r="IB27" s="71"/>
      <c r="IC27" s="71"/>
      <c r="ID27" s="71"/>
      <c r="IE27" s="71"/>
      <c r="IF27" s="71"/>
      <c r="IG27" s="71"/>
      <c r="IH27" s="71"/>
      <c r="II27" s="71"/>
      <c r="IJ27" s="71"/>
      <c r="IK27" s="71"/>
      <c r="IL27" s="71"/>
      <c r="IM27" s="71"/>
      <c r="IN27" s="71"/>
      <c r="IO27" s="71"/>
      <c r="IP27" s="71"/>
      <c r="IQ27" s="71"/>
      <c r="IR27" s="71"/>
      <c r="IS27" s="71"/>
      <c r="IT27" s="71"/>
      <c r="IU27" s="71"/>
      <c r="IV27" s="71"/>
      <c r="IW27" s="71"/>
      <c r="IX27" s="71"/>
      <c r="IY27" s="71"/>
      <c r="IZ27" s="71"/>
      <c r="JA27" s="71"/>
      <c r="JB27" s="71"/>
      <c r="JC27" s="71"/>
      <c r="JD27" s="71"/>
      <c r="JE27" s="71"/>
      <c r="JF27" s="71"/>
      <c r="JG27" s="71"/>
      <c r="JH27" s="71"/>
      <c r="JI27" s="71"/>
      <c r="JJ27" s="71"/>
      <c r="JK27" s="71"/>
      <c r="JL27" s="71"/>
      <c r="JM27" s="71"/>
      <c r="JN27" s="71"/>
      <c r="JO27" s="71"/>
      <c r="JP27" s="71"/>
      <c r="JQ27" s="71"/>
      <c r="JR27" s="71"/>
      <c r="JS27" s="71"/>
      <c r="JT27" s="71"/>
      <c r="JU27" s="71"/>
      <c r="JV27" s="71"/>
      <c r="JW27" s="71"/>
      <c r="JX27" s="71"/>
      <c r="JY27" s="71"/>
      <c r="JZ27" s="71"/>
      <c r="KA27" s="71"/>
      <c r="KB27" s="71"/>
      <c r="KC27" s="71"/>
      <c r="KD27" s="71"/>
      <c r="KE27" s="71"/>
      <c r="KF27" s="71"/>
      <c r="KG27" s="71"/>
      <c r="KH27" s="71"/>
    </row>
    <row r="28" spans="1:294">
      <c r="A28" s="82" t="s">
        <v>88</v>
      </c>
      <c r="B28" s="82" t="s">
        <v>22</v>
      </c>
      <c r="C28" s="82" t="s">
        <v>26</v>
      </c>
      <c r="D28" s="75">
        <v>200</v>
      </c>
      <c r="E28" s="76">
        <v>205</v>
      </c>
      <c r="F28" s="72">
        <v>0</v>
      </c>
      <c r="G28" s="71">
        <v>0</v>
      </c>
      <c r="H28" s="71">
        <v>0</v>
      </c>
      <c r="I28" s="71">
        <v>0</v>
      </c>
      <c r="J28" s="71"/>
      <c r="K28" s="71">
        <v>0</v>
      </c>
      <c r="L28" s="71">
        <v>0</v>
      </c>
      <c r="M28" s="71">
        <v>0</v>
      </c>
      <c r="N28" s="71">
        <v>0</v>
      </c>
      <c r="O28" s="71"/>
      <c r="P28" s="71"/>
      <c r="Q28" s="71"/>
      <c r="R28" s="71"/>
      <c r="S28" s="71"/>
      <c r="T28" s="71"/>
      <c r="U28" s="71"/>
      <c r="V28" s="71"/>
      <c r="W28" s="71"/>
      <c r="X28" s="71"/>
      <c r="Y28" s="71"/>
      <c r="Z28" s="71"/>
      <c r="AA28" s="71"/>
      <c r="AB28" s="71">
        <v>0</v>
      </c>
      <c r="AC28" s="71">
        <v>2200</v>
      </c>
      <c r="AD28" s="71"/>
      <c r="AE28" s="71"/>
      <c r="AF28" s="71"/>
      <c r="AG28" s="71"/>
      <c r="AH28" s="71"/>
      <c r="AI28" s="71"/>
      <c r="AJ28" s="71"/>
      <c r="AK28" s="71">
        <v>0</v>
      </c>
      <c r="AL28" s="71"/>
      <c r="AM28" s="71">
        <v>0</v>
      </c>
      <c r="AN28" s="71">
        <v>0</v>
      </c>
      <c r="AO28" s="71"/>
      <c r="AP28" s="71"/>
      <c r="AQ28" s="71"/>
      <c r="AR28" s="71">
        <v>0</v>
      </c>
      <c r="AS28" s="71"/>
      <c r="AT28" s="71">
        <v>0</v>
      </c>
      <c r="AU28" s="71"/>
      <c r="AV28" s="71">
        <v>0</v>
      </c>
      <c r="AW28" s="71">
        <v>16000</v>
      </c>
      <c r="AX28" s="71">
        <v>5000</v>
      </c>
      <c r="AY28" s="71"/>
      <c r="AZ28" s="71"/>
      <c r="BA28" s="71"/>
      <c r="BB28" s="71"/>
      <c r="BC28" s="71"/>
      <c r="BD28" s="71"/>
      <c r="BE28" s="71"/>
      <c r="BF28" s="71"/>
      <c r="BG28" s="71"/>
      <c r="BH28" s="71"/>
      <c r="BI28" s="71"/>
      <c r="BJ28" s="71">
        <v>5000</v>
      </c>
      <c r="BK28" s="71"/>
      <c r="BL28" s="71"/>
      <c r="BM28" s="71"/>
      <c r="BN28" s="211"/>
      <c r="BO28" s="71"/>
      <c r="BP28" s="71"/>
      <c r="BQ28" s="71"/>
      <c r="BR28" s="71"/>
      <c r="BS28" s="71"/>
      <c r="BT28" s="71"/>
      <c r="BU28" s="71"/>
      <c r="BV28" s="71">
        <v>5000</v>
      </c>
      <c r="BW28" s="71"/>
      <c r="BX28" s="71"/>
      <c r="BY28" s="71"/>
      <c r="BZ28" s="71"/>
      <c r="CA28" s="71"/>
      <c r="CB28" s="71"/>
      <c r="CC28" s="71"/>
      <c r="CD28" s="71"/>
      <c r="CE28" s="71"/>
      <c r="CF28" s="71"/>
      <c r="CG28" s="71"/>
      <c r="CH28" s="71">
        <v>5000</v>
      </c>
      <c r="CI28" s="71"/>
      <c r="CJ28" s="71"/>
      <c r="CK28" s="71"/>
      <c r="CL28" s="71"/>
      <c r="CM28" s="71"/>
      <c r="CN28" s="71"/>
      <c r="CO28" s="71"/>
      <c r="CP28" s="71"/>
      <c r="CQ28" s="71"/>
      <c r="CR28" s="71"/>
      <c r="CS28" s="71"/>
      <c r="CT28" s="71">
        <v>5000</v>
      </c>
      <c r="CU28" s="71"/>
      <c r="CV28" s="71"/>
      <c r="CW28" s="71"/>
      <c r="CX28" s="71"/>
      <c r="CY28" s="71"/>
      <c r="CZ28" s="71"/>
      <c r="DA28" s="71"/>
      <c r="DB28" s="71"/>
      <c r="DC28" s="71"/>
      <c r="DD28" s="71"/>
      <c r="DE28" s="71"/>
      <c r="DF28" s="71">
        <v>5000</v>
      </c>
      <c r="DG28" s="71"/>
      <c r="DH28" s="71"/>
      <c r="DI28" s="71"/>
      <c r="DJ28" s="71"/>
      <c r="DK28" s="71"/>
      <c r="DL28" s="71"/>
      <c r="DM28" s="71"/>
      <c r="DN28" s="71"/>
      <c r="DO28" s="71"/>
      <c r="DP28" s="71"/>
      <c r="DQ28" s="71"/>
      <c r="DR28" s="71"/>
      <c r="DS28" s="71"/>
      <c r="DT28" s="71"/>
      <c r="DU28" s="71"/>
      <c r="DV28" s="71"/>
      <c r="DW28" s="71"/>
      <c r="DX28" s="71"/>
      <c r="DY28" s="71"/>
      <c r="DZ28" s="71"/>
      <c r="EA28" s="71"/>
      <c r="EB28" s="71"/>
      <c r="EC28" s="71"/>
      <c r="ED28" s="71">
        <v>5000</v>
      </c>
      <c r="EE28" s="71"/>
      <c r="EF28" s="71"/>
      <c r="EG28" s="71"/>
      <c r="EH28" s="71"/>
      <c r="EI28" s="71"/>
      <c r="EJ28" s="71"/>
      <c r="EK28" s="71"/>
      <c r="EL28" s="71"/>
      <c r="EM28" s="71"/>
      <c r="EN28" s="71"/>
      <c r="EO28" s="71"/>
      <c r="EP28" s="71">
        <v>5000</v>
      </c>
      <c r="EQ28" s="71"/>
      <c r="ER28" s="71"/>
      <c r="ES28" s="71"/>
      <c r="ET28" s="71"/>
      <c r="EU28" s="71"/>
      <c r="EV28" s="71"/>
      <c r="EW28" s="71"/>
      <c r="EX28" s="71"/>
      <c r="EY28" s="71"/>
      <c r="EZ28" s="71"/>
      <c r="FA28" s="71"/>
      <c r="FB28" s="71">
        <v>5000</v>
      </c>
      <c r="FC28" s="71"/>
      <c r="FD28" s="71"/>
      <c r="FE28" s="71"/>
      <c r="FF28" s="71"/>
      <c r="FG28" s="71"/>
      <c r="FH28" s="71"/>
      <c r="FI28" s="71"/>
      <c r="FJ28" s="71"/>
      <c r="FK28" s="71"/>
      <c r="FL28" s="71"/>
      <c r="FM28" s="71"/>
      <c r="FN28" s="71">
        <v>5000</v>
      </c>
      <c r="FO28" s="71"/>
      <c r="FP28" s="71"/>
      <c r="FQ28" s="71"/>
      <c r="FR28" s="71"/>
      <c r="FS28" s="71"/>
      <c r="FT28" s="71"/>
      <c r="FU28" s="71"/>
      <c r="FV28" s="71"/>
      <c r="FW28" s="71"/>
      <c r="FX28" s="71"/>
      <c r="FY28" s="71"/>
      <c r="FZ28" s="71">
        <v>5000</v>
      </c>
      <c r="GA28" s="71"/>
      <c r="GB28" s="71"/>
      <c r="GC28" s="71"/>
      <c r="GD28" s="71"/>
      <c r="GE28" s="71"/>
      <c r="GF28" s="71"/>
      <c r="GG28" s="71"/>
      <c r="GH28" s="71"/>
      <c r="GI28" s="71"/>
      <c r="GJ28" s="71"/>
      <c r="GK28" s="71"/>
      <c r="GL28" s="71">
        <v>5000</v>
      </c>
      <c r="GM28" s="71"/>
      <c r="GN28" s="71"/>
      <c r="GO28" s="71"/>
      <c r="GP28" s="71"/>
      <c r="GQ28" s="71"/>
      <c r="GR28" s="71"/>
      <c r="GS28" s="71"/>
      <c r="GT28" s="71"/>
      <c r="GU28" s="71"/>
      <c r="GV28" s="71"/>
      <c r="GW28" s="71"/>
      <c r="GX28" s="71">
        <v>5000</v>
      </c>
      <c r="GY28" s="71"/>
      <c r="GZ28" s="71"/>
      <c r="HA28" s="71"/>
      <c r="HB28" s="71"/>
      <c r="HC28" s="71"/>
      <c r="HD28" s="71"/>
      <c r="HE28" s="71"/>
      <c r="HF28" s="71"/>
      <c r="HG28" s="71"/>
      <c r="HH28" s="71"/>
      <c r="HI28" s="71"/>
      <c r="HJ28" s="71">
        <v>5000</v>
      </c>
      <c r="HK28" s="71"/>
      <c r="HL28" s="71"/>
      <c r="HM28" s="71"/>
      <c r="HN28" s="71"/>
      <c r="HO28" s="71"/>
      <c r="HP28" s="71"/>
      <c r="HQ28" s="71"/>
      <c r="HR28" s="71"/>
      <c r="HS28" s="71"/>
      <c r="HT28" s="71"/>
      <c r="HU28" s="71"/>
      <c r="HV28" s="71">
        <v>5000</v>
      </c>
      <c r="HW28" s="71"/>
      <c r="HX28" s="71"/>
      <c r="HY28" s="71"/>
      <c r="HZ28" s="71"/>
      <c r="IA28" s="71"/>
      <c r="IB28" s="71"/>
      <c r="IC28" s="71"/>
      <c r="ID28" s="71"/>
      <c r="IE28" s="71"/>
      <c r="IF28" s="71"/>
      <c r="IG28" s="71"/>
      <c r="IH28" s="71">
        <v>5000</v>
      </c>
      <c r="II28" s="71"/>
      <c r="IJ28" s="71"/>
      <c r="IK28" s="71"/>
      <c r="IL28" s="71"/>
      <c r="IM28" s="71"/>
      <c r="IN28" s="71"/>
      <c r="IO28" s="71"/>
      <c r="IP28" s="71"/>
      <c r="IQ28" s="71"/>
      <c r="IR28" s="71"/>
      <c r="IS28" s="71"/>
      <c r="IT28" s="71">
        <v>5000</v>
      </c>
      <c r="IU28" s="71"/>
      <c r="IV28" s="71"/>
      <c r="IW28" s="71"/>
      <c r="IX28" s="71"/>
      <c r="IY28" s="71"/>
      <c r="IZ28" s="71"/>
      <c r="JA28" s="71"/>
      <c r="JB28" s="71"/>
      <c r="JC28" s="71"/>
      <c r="JD28" s="71"/>
      <c r="JE28" s="71"/>
      <c r="JF28" s="71">
        <v>5000</v>
      </c>
      <c r="JG28" s="71"/>
      <c r="JH28" s="71"/>
      <c r="JI28" s="71"/>
      <c r="JJ28" s="71"/>
      <c r="JK28" s="71"/>
      <c r="JL28" s="71"/>
      <c r="JM28" s="71"/>
      <c r="JN28" s="71"/>
      <c r="JO28" s="71"/>
      <c r="JP28" s="71"/>
      <c r="JQ28" s="71"/>
      <c r="JR28" s="71">
        <v>5000</v>
      </c>
      <c r="JS28" s="71"/>
      <c r="JT28" s="71"/>
      <c r="JU28" s="71"/>
      <c r="JV28" s="71"/>
      <c r="JW28" s="71"/>
      <c r="JX28" s="71"/>
      <c r="JY28" s="71"/>
      <c r="JZ28" s="71"/>
      <c r="KA28" s="71"/>
      <c r="KB28" s="71"/>
      <c r="KC28" s="71"/>
      <c r="KD28" s="71">
        <v>5000</v>
      </c>
      <c r="KE28" s="71"/>
      <c r="KF28" s="71"/>
      <c r="KG28" s="71"/>
      <c r="KH28" s="71"/>
    </row>
    <row r="29" spans="1:294">
      <c r="A29" s="82" t="s">
        <v>84</v>
      </c>
      <c r="B29" s="82" t="s">
        <v>22</v>
      </c>
      <c r="C29" s="82" t="s">
        <v>40</v>
      </c>
      <c r="D29" s="75">
        <v>200</v>
      </c>
      <c r="E29" s="76">
        <v>201</v>
      </c>
      <c r="F29" s="72"/>
      <c r="G29" s="71">
        <v>8500</v>
      </c>
      <c r="H29" s="71">
        <v>8500</v>
      </c>
      <c r="I29" s="71">
        <v>8500</v>
      </c>
      <c r="J29" s="71">
        <v>8500</v>
      </c>
      <c r="K29" s="71">
        <v>8500</v>
      </c>
      <c r="L29" s="71">
        <v>8500</v>
      </c>
      <c r="M29" s="71">
        <v>8500</v>
      </c>
      <c r="N29" s="71">
        <v>8500</v>
      </c>
      <c r="O29" s="71">
        <v>8500</v>
      </c>
      <c r="P29" s="71">
        <v>8500</v>
      </c>
      <c r="Q29" s="71">
        <v>8500</v>
      </c>
      <c r="R29" s="71">
        <v>8500</v>
      </c>
      <c r="S29" s="71">
        <v>8500</v>
      </c>
      <c r="T29" s="71">
        <v>8500</v>
      </c>
      <c r="U29" s="71">
        <v>8500</v>
      </c>
      <c r="V29" s="71">
        <v>8500</v>
      </c>
      <c r="W29" s="71">
        <v>8500</v>
      </c>
      <c r="X29" s="71">
        <v>8500</v>
      </c>
      <c r="Y29" s="71">
        <v>8500</v>
      </c>
      <c r="Z29" s="71">
        <v>8500</v>
      </c>
      <c r="AA29" s="71">
        <v>8500</v>
      </c>
      <c r="AB29" s="71">
        <v>8500</v>
      </c>
      <c r="AC29" s="71">
        <v>8500</v>
      </c>
      <c r="AD29" s="71">
        <v>8500</v>
      </c>
      <c r="AE29" s="71">
        <v>8500</v>
      </c>
      <c r="AF29" s="71">
        <v>8500</v>
      </c>
      <c r="AG29" s="71">
        <v>8500</v>
      </c>
      <c r="AH29" s="71">
        <v>8500</v>
      </c>
      <c r="AI29" s="71">
        <v>8500</v>
      </c>
      <c r="AJ29" s="71">
        <v>8500</v>
      </c>
      <c r="AK29" s="71">
        <v>8500</v>
      </c>
      <c r="AL29" s="71">
        <v>8500</v>
      </c>
      <c r="AM29" s="71">
        <v>8500</v>
      </c>
      <c r="AN29" s="71">
        <v>8500</v>
      </c>
      <c r="AO29" s="71">
        <v>8500</v>
      </c>
      <c r="AP29" s="71">
        <v>8500</v>
      </c>
      <c r="AQ29" s="71">
        <v>8500</v>
      </c>
      <c r="AR29" s="71">
        <v>8500</v>
      </c>
      <c r="AS29" s="71">
        <v>8500</v>
      </c>
      <c r="AT29" s="71">
        <v>8500</v>
      </c>
      <c r="AU29" s="71">
        <v>8500</v>
      </c>
      <c r="AV29" s="71">
        <v>8500</v>
      </c>
      <c r="AW29" s="71">
        <v>8500</v>
      </c>
      <c r="AX29" s="71">
        <v>8500</v>
      </c>
      <c r="AY29" s="71">
        <v>8500</v>
      </c>
      <c r="AZ29" s="71">
        <v>8500</v>
      </c>
      <c r="BA29" s="71">
        <v>8500</v>
      </c>
      <c r="BB29" s="71">
        <v>8500</v>
      </c>
      <c r="BC29" s="71">
        <v>8500</v>
      </c>
      <c r="BD29" s="71">
        <v>8500</v>
      </c>
      <c r="BE29" s="71">
        <v>8500</v>
      </c>
      <c r="BF29" s="71">
        <v>8500</v>
      </c>
      <c r="BG29" s="71">
        <v>8500</v>
      </c>
      <c r="BH29" s="71">
        <v>8500</v>
      </c>
      <c r="BI29" s="71">
        <v>8500</v>
      </c>
      <c r="BJ29" s="71">
        <v>8500</v>
      </c>
      <c r="BK29" s="71">
        <v>8500</v>
      </c>
      <c r="BL29" s="71">
        <v>8500</v>
      </c>
      <c r="BM29" s="71">
        <v>8500</v>
      </c>
      <c r="BN29" s="211">
        <v>8500</v>
      </c>
      <c r="BO29" s="71">
        <v>8500</v>
      </c>
      <c r="BP29" s="71">
        <v>8500</v>
      </c>
      <c r="BQ29" s="71">
        <v>8500</v>
      </c>
      <c r="BR29" s="71">
        <v>8500</v>
      </c>
      <c r="BS29" s="71">
        <v>8500</v>
      </c>
      <c r="BT29" s="71">
        <v>8500</v>
      </c>
      <c r="BU29" s="71">
        <v>8500</v>
      </c>
      <c r="BV29" s="71">
        <v>8500</v>
      </c>
      <c r="BW29" s="71">
        <v>8500</v>
      </c>
      <c r="BX29" s="71">
        <v>8500</v>
      </c>
      <c r="BY29" s="71">
        <v>8500</v>
      </c>
      <c r="BZ29" s="71">
        <v>8500</v>
      </c>
      <c r="CA29" s="71">
        <v>7430</v>
      </c>
      <c r="CB29" s="71">
        <v>7430</v>
      </c>
      <c r="CC29" s="71">
        <v>7430</v>
      </c>
      <c r="CD29" s="71">
        <v>7430</v>
      </c>
      <c r="CE29" s="71">
        <v>7430</v>
      </c>
      <c r="CF29" s="71">
        <v>7430</v>
      </c>
      <c r="CG29" s="71">
        <v>7430</v>
      </c>
      <c r="CH29" s="71">
        <v>7430</v>
      </c>
      <c r="CI29" s="71">
        <v>7430</v>
      </c>
      <c r="CJ29" s="71">
        <v>7430</v>
      </c>
      <c r="CK29" s="71">
        <v>7430</v>
      </c>
      <c r="CL29" s="71">
        <v>7430</v>
      </c>
      <c r="CM29" s="71"/>
      <c r="CN29" s="71"/>
      <c r="CO29" s="71"/>
      <c r="CP29" s="71"/>
      <c r="CQ29" s="71"/>
      <c r="CR29" s="71"/>
      <c r="CS29" s="71"/>
      <c r="CT29" s="71"/>
      <c r="CU29" s="71"/>
      <c r="CV29" s="71"/>
      <c r="CW29" s="71"/>
      <c r="CX29" s="71"/>
      <c r="CY29" s="71"/>
      <c r="CZ29" s="71"/>
      <c r="DA29" s="71"/>
      <c r="DB29" s="71"/>
      <c r="DC29" s="71"/>
      <c r="DD29" s="71"/>
      <c r="DE29" s="71"/>
      <c r="DF29" s="71"/>
      <c r="DG29" s="71"/>
      <c r="DH29" s="71"/>
      <c r="DI29" s="71"/>
      <c r="DJ29" s="71"/>
      <c r="DK29" s="71"/>
      <c r="DL29" s="71"/>
      <c r="DM29" s="71"/>
      <c r="DN29" s="71"/>
      <c r="DO29" s="71"/>
      <c r="DP29" s="71"/>
      <c r="DQ29" s="71"/>
      <c r="DR29" s="71"/>
      <c r="DS29" s="71"/>
      <c r="DT29" s="71"/>
      <c r="DU29" s="71"/>
      <c r="DV29" s="71"/>
      <c r="DW29" s="71"/>
      <c r="DX29" s="71"/>
      <c r="DY29" s="71"/>
      <c r="DZ29" s="71"/>
      <c r="EA29" s="71"/>
      <c r="EB29" s="71"/>
      <c r="EC29" s="71"/>
      <c r="ED29" s="71"/>
      <c r="EE29" s="71"/>
      <c r="EF29" s="71"/>
      <c r="EG29" s="71"/>
      <c r="EH29" s="71"/>
      <c r="EI29" s="71"/>
      <c r="EJ29" s="71"/>
      <c r="EK29" s="71"/>
      <c r="EL29" s="71"/>
      <c r="EM29" s="71"/>
      <c r="EN29" s="71"/>
      <c r="EO29" s="71"/>
      <c r="EP29" s="71"/>
      <c r="EQ29" s="71"/>
      <c r="ER29" s="71"/>
      <c r="ES29" s="71"/>
      <c r="ET29" s="71"/>
      <c r="EU29" s="71"/>
      <c r="EV29" s="71"/>
      <c r="EW29" s="71"/>
      <c r="EX29" s="71"/>
      <c r="EY29" s="71"/>
      <c r="EZ29" s="71"/>
      <c r="FA29" s="71"/>
      <c r="FB29" s="71"/>
      <c r="FC29" s="71"/>
      <c r="FD29" s="71"/>
      <c r="FE29" s="71"/>
      <c r="FF29" s="71"/>
      <c r="FG29" s="71"/>
      <c r="FH29" s="71"/>
      <c r="FI29" s="71"/>
      <c r="FJ29" s="71"/>
      <c r="FK29" s="71"/>
      <c r="FL29" s="71"/>
      <c r="FM29" s="71"/>
      <c r="FN29" s="71"/>
      <c r="FO29" s="71"/>
      <c r="FP29" s="71"/>
      <c r="FQ29" s="71"/>
      <c r="FR29" s="71"/>
      <c r="FS29" s="71"/>
      <c r="FT29" s="71"/>
      <c r="FU29" s="71"/>
      <c r="FV29" s="71"/>
      <c r="FW29" s="71"/>
      <c r="FX29" s="71"/>
      <c r="FY29" s="71"/>
      <c r="FZ29" s="71"/>
      <c r="GA29" s="71"/>
      <c r="GB29" s="71"/>
      <c r="GC29" s="71"/>
      <c r="GD29" s="71"/>
      <c r="GE29" s="71"/>
      <c r="GF29" s="71"/>
      <c r="GG29" s="71"/>
      <c r="GH29" s="71"/>
      <c r="GI29" s="71"/>
      <c r="GJ29" s="71"/>
      <c r="GK29" s="71"/>
      <c r="GL29" s="71"/>
      <c r="GM29" s="71"/>
      <c r="GN29" s="71"/>
      <c r="GO29" s="71"/>
      <c r="GP29" s="71"/>
      <c r="GQ29" s="71"/>
      <c r="GR29" s="71"/>
      <c r="GS29" s="71"/>
      <c r="GT29" s="71"/>
      <c r="GU29" s="71"/>
      <c r="GV29" s="71"/>
      <c r="GW29" s="71"/>
      <c r="GX29" s="71"/>
      <c r="GY29" s="71"/>
      <c r="GZ29" s="71"/>
      <c r="HA29" s="71"/>
      <c r="HB29" s="71"/>
      <c r="HC29" s="71"/>
      <c r="HD29" s="71"/>
      <c r="HE29" s="71"/>
      <c r="HF29" s="71"/>
      <c r="HG29" s="71"/>
      <c r="HH29" s="71"/>
      <c r="HI29" s="71"/>
      <c r="HJ29" s="71"/>
      <c r="HK29" s="71"/>
      <c r="HL29" s="71"/>
      <c r="HM29" s="71"/>
      <c r="HN29" s="71"/>
      <c r="HO29" s="71"/>
      <c r="HP29" s="71"/>
      <c r="HQ29" s="71"/>
      <c r="HR29" s="71"/>
      <c r="HS29" s="71"/>
      <c r="HT29" s="71"/>
      <c r="HU29" s="71"/>
      <c r="HV29" s="71"/>
      <c r="HW29" s="71"/>
      <c r="HX29" s="71"/>
      <c r="HY29" s="71"/>
      <c r="HZ29" s="71"/>
      <c r="IA29" s="71"/>
      <c r="IB29" s="71"/>
      <c r="IC29" s="71"/>
      <c r="ID29" s="71"/>
      <c r="IE29" s="71"/>
      <c r="IF29" s="71"/>
      <c r="IG29" s="71"/>
      <c r="IH29" s="71"/>
      <c r="II29" s="71"/>
      <c r="IJ29" s="71"/>
      <c r="IK29" s="71"/>
      <c r="IL29" s="71"/>
      <c r="IM29" s="71"/>
      <c r="IN29" s="71"/>
      <c r="IO29" s="71"/>
      <c r="IP29" s="71"/>
      <c r="IQ29" s="71"/>
      <c r="IR29" s="71"/>
      <c r="IS29" s="71"/>
      <c r="IT29" s="71"/>
      <c r="IU29" s="71"/>
      <c r="IV29" s="71"/>
      <c r="IW29" s="71"/>
      <c r="IX29" s="71"/>
      <c r="IY29" s="71"/>
      <c r="IZ29" s="71"/>
      <c r="JA29" s="71"/>
      <c r="JB29" s="71"/>
      <c r="JC29" s="71"/>
      <c r="JD29" s="71"/>
      <c r="JE29" s="71"/>
      <c r="JF29" s="71"/>
      <c r="JG29" s="71"/>
      <c r="JH29" s="71"/>
      <c r="JI29" s="71"/>
      <c r="JJ29" s="71"/>
      <c r="JK29" s="71"/>
      <c r="JL29" s="71"/>
      <c r="JM29" s="71"/>
      <c r="JN29" s="71"/>
      <c r="JO29" s="71"/>
      <c r="JP29" s="71"/>
      <c r="JQ29" s="71"/>
      <c r="JR29" s="71"/>
      <c r="JS29" s="71"/>
      <c r="JT29" s="71"/>
      <c r="JU29" s="71"/>
      <c r="JV29" s="71"/>
      <c r="JW29" s="71"/>
      <c r="JX29" s="71"/>
      <c r="JY29" s="71"/>
      <c r="JZ29" s="71"/>
      <c r="KA29" s="71"/>
      <c r="KB29" s="71"/>
      <c r="KC29" s="71"/>
      <c r="KD29" s="71"/>
      <c r="KE29" s="71"/>
      <c r="KF29" s="71"/>
      <c r="KG29" s="71"/>
      <c r="KH29" s="71"/>
    </row>
    <row r="30" spans="1:294">
      <c r="A30" s="82" t="s">
        <v>84</v>
      </c>
      <c r="B30" s="82" t="s">
        <v>22</v>
      </c>
      <c r="C30" s="82" t="s">
        <v>41</v>
      </c>
      <c r="D30" s="75">
        <v>200</v>
      </c>
      <c r="E30" s="76">
        <v>201</v>
      </c>
      <c r="F30" s="72"/>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71"/>
      <c r="BN30" s="211"/>
      <c r="BO30" s="71"/>
      <c r="BP30" s="71"/>
      <c r="BQ30" s="71"/>
      <c r="BR30" s="71"/>
      <c r="BS30" s="71"/>
      <c r="BT30" s="71"/>
      <c r="BU30" s="71"/>
      <c r="BV30" s="71"/>
      <c r="BW30" s="71"/>
      <c r="BX30" s="71"/>
      <c r="BY30" s="71"/>
      <c r="BZ30" s="71"/>
      <c r="CA30" s="71"/>
      <c r="CB30" s="71"/>
      <c r="CC30" s="71"/>
      <c r="CD30" s="71"/>
      <c r="CE30" s="71"/>
      <c r="CF30" s="71"/>
      <c r="CG30" s="71"/>
      <c r="CH30" s="71"/>
      <c r="CI30" s="71"/>
      <c r="CJ30" s="71"/>
      <c r="CK30" s="71"/>
      <c r="CL30" s="71"/>
      <c r="CM30" s="71">
        <v>10000</v>
      </c>
      <c r="CN30" s="71">
        <v>10000</v>
      </c>
      <c r="CO30" s="71">
        <v>10000</v>
      </c>
      <c r="CP30" s="71">
        <v>10000</v>
      </c>
      <c r="CQ30" s="71">
        <v>10000</v>
      </c>
      <c r="CR30" s="71">
        <v>10000</v>
      </c>
      <c r="CS30" s="71">
        <v>10000</v>
      </c>
      <c r="CT30" s="71">
        <v>10000</v>
      </c>
      <c r="CU30" s="71">
        <v>10000</v>
      </c>
      <c r="CV30" s="71">
        <v>10000</v>
      </c>
      <c r="CW30" s="71">
        <v>10000</v>
      </c>
      <c r="CX30" s="71">
        <v>10000</v>
      </c>
      <c r="CY30" s="71">
        <v>10000</v>
      </c>
      <c r="CZ30" s="71">
        <v>10000</v>
      </c>
      <c r="DA30" s="71">
        <v>10000</v>
      </c>
      <c r="DB30" s="71">
        <v>10000</v>
      </c>
      <c r="DC30" s="71">
        <v>10000</v>
      </c>
      <c r="DD30" s="71">
        <v>10000</v>
      </c>
      <c r="DE30" s="71">
        <v>10000</v>
      </c>
      <c r="DF30" s="71">
        <v>10000</v>
      </c>
      <c r="DG30" s="71">
        <v>10000</v>
      </c>
      <c r="DH30" s="71">
        <v>10000</v>
      </c>
      <c r="DI30" s="71">
        <v>10000</v>
      </c>
      <c r="DJ30" s="71">
        <v>10000</v>
      </c>
      <c r="DK30" s="71">
        <v>10000</v>
      </c>
      <c r="DL30" s="71">
        <v>10000</v>
      </c>
      <c r="DM30" s="71">
        <v>10000</v>
      </c>
      <c r="DN30" s="71">
        <v>10000</v>
      </c>
      <c r="DO30" s="71">
        <v>10000</v>
      </c>
      <c r="DP30" s="71">
        <v>10000</v>
      </c>
      <c r="DQ30" s="71">
        <v>10000</v>
      </c>
      <c r="DR30" s="71">
        <v>10000</v>
      </c>
      <c r="DS30" s="71">
        <v>10000</v>
      </c>
      <c r="DT30" s="71">
        <v>10000</v>
      </c>
      <c r="DU30" s="71">
        <v>10000</v>
      </c>
      <c r="DV30" s="71">
        <v>10000</v>
      </c>
      <c r="DW30" s="71">
        <v>10000</v>
      </c>
      <c r="DX30" s="71">
        <v>10000</v>
      </c>
      <c r="DY30" s="71">
        <v>10000</v>
      </c>
      <c r="DZ30" s="71">
        <v>10000</v>
      </c>
      <c r="EA30" s="71">
        <v>10000</v>
      </c>
      <c r="EB30" s="71">
        <v>10000</v>
      </c>
      <c r="EC30" s="71">
        <v>10000</v>
      </c>
      <c r="ED30" s="71">
        <v>10000</v>
      </c>
      <c r="EE30" s="71">
        <v>10000</v>
      </c>
      <c r="EF30" s="71">
        <v>10000</v>
      </c>
      <c r="EG30" s="71">
        <v>10000</v>
      </c>
      <c r="EH30" s="71">
        <v>10000</v>
      </c>
      <c r="EI30" s="71">
        <v>10000</v>
      </c>
      <c r="EJ30" s="71">
        <v>10000</v>
      </c>
      <c r="EK30" s="71">
        <v>10000</v>
      </c>
      <c r="EL30" s="71">
        <v>10000</v>
      </c>
      <c r="EM30" s="71">
        <v>10000</v>
      </c>
      <c r="EN30" s="71">
        <v>10000</v>
      </c>
      <c r="EO30" s="71">
        <v>10000</v>
      </c>
      <c r="EP30" s="71">
        <v>10000</v>
      </c>
      <c r="EQ30" s="71">
        <v>10000</v>
      </c>
      <c r="ER30" s="71">
        <v>10000</v>
      </c>
      <c r="ES30" s="71">
        <v>10000</v>
      </c>
      <c r="ET30" s="71">
        <v>10000</v>
      </c>
      <c r="EU30" s="71">
        <v>10000</v>
      </c>
      <c r="EV30" s="71">
        <v>10000</v>
      </c>
      <c r="EW30" s="71">
        <v>10000</v>
      </c>
      <c r="EX30" s="71">
        <v>10000</v>
      </c>
      <c r="EY30" s="71">
        <v>10000</v>
      </c>
      <c r="EZ30" s="71">
        <v>10000</v>
      </c>
      <c r="FA30" s="71">
        <v>10000</v>
      </c>
      <c r="FB30" s="71">
        <v>10000</v>
      </c>
      <c r="FC30" s="71">
        <v>10000</v>
      </c>
      <c r="FD30" s="71">
        <v>10000</v>
      </c>
      <c r="FE30" s="71">
        <v>10000</v>
      </c>
      <c r="FF30" s="71">
        <v>10000</v>
      </c>
      <c r="FG30" s="71"/>
      <c r="FH30" s="71"/>
      <c r="FI30" s="71"/>
      <c r="FJ30" s="71"/>
      <c r="FK30" s="71"/>
      <c r="FL30" s="71"/>
      <c r="FM30" s="71"/>
      <c r="FN30" s="71"/>
      <c r="FO30" s="71"/>
      <c r="FP30" s="71"/>
      <c r="FQ30" s="71"/>
      <c r="FR30" s="71"/>
      <c r="FS30" s="71"/>
      <c r="FT30" s="71"/>
      <c r="FU30" s="71"/>
      <c r="FV30" s="71"/>
      <c r="FW30" s="71"/>
      <c r="FX30" s="71"/>
      <c r="FY30" s="71"/>
      <c r="FZ30" s="71"/>
      <c r="GA30" s="71"/>
      <c r="GB30" s="71"/>
      <c r="GC30" s="71"/>
      <c r="GD30" s="71"/>
      <c r="GE30" s="71"/>
      <c r="GF30" s="71"/>
      <c r="GG30" s="71"/>
      <c r="GH30" s="71"/>
      <c r="GI30" s="71"/>
      <c r="GJ30" s="71"/>
      <c r="GK30" s="71"/>
      <c r="GL30" s="71"/>
      <c r="GM30" s="71"/>
      <c r="GN30" s="71"/>
      <c r="GO30" s="71"/>
      <c r="GP30" s="71"/>
      <c r="GQ30" s="71"/>
      <c r="GR30" s="71"/>
      <c r="GS30" s="71"/>
      <c r="GT30" s="71"/>
      <c r="GU30" s="71"/>
      <c r="GV30" s="71"/>
      <c r="GW30" s="71"/>
      <c r="GX30" s="71"/>
      <c r="GY30" s="71"/>
      <c r="GZ30" s="71"/>
      <c r="HA30" s="71"/>
      <c r="HB30" s="71"/>
      <c r="HC30" s="71"/>
      <c r="HD30" s="71"/>
      <c r="HE30" s="71"/>
      <c r="HF30" s="71"/>
      <c r="HG30" s="71"/>
      <c r="HH30" s="71"/>
      <c r="HI30" s="71"/>
      <c r="HJ30" s="71"/>
      <c r="HK30" s="71"/>
      <c r="HL30" s="71"/>
      <c r="HM30" s="71"/>
      <c r="HN30" s="71"/>
      <c r="HO30" s="71"/>
      <c r="HP30" s="71"/>
      <c r="HQ30" s="71"/>
      <c r="HR30" s="71"/>
      <c r="HS30" s="71"/>
      <c r="HT30" s="71"/>
      <c r="HU30" s="71"/>
      <c r="HV30" s="71"/>
      <c r="HW30" s="71"/>
      <c r="HX30" s="71"/>
      <c r="HY30" s="71"/>
      <c r="HZ30" s="71"/>
      <c r="IA30" s="71"/>
      <c r="IB30" s="71"/>
      <c r="IC30" s="71"/>
      <c r="ID30" s="71"/>
      <c r="IE30" s="71"/>
      <c r="IF30" s="71"/>
      <c r="IG30" s="71"/>
      <c r="IH30" s="71"/>
      <c r="II30" s="71"/>
      <c r="IJ30" s="71"/>
      <c r="IK30" s="71"/>
      <c r="IL30" s="71"/>
      <c r="IM30" s="71"/>
      <c r="IN30" s="71"/>
      <c r="IO30" s="71"/>
      <c r="IP30" s="71"/>
      <c r="IQ30" s="71"/>
      <c r="IR30" s="71"/>
      <c r="IS30" s="71"/>
      <c r="IT30" s="71"/>
      <c r="IU30" s="71"/>
      <c r="IV30" s="71"/>
      <c r="IW30" s="71"/>
      <c r="IX30" s="71"/>
      <c r="IY30" s="71"/>
      <c r="IZ30" s="71"/>
      <c r="JA30" s="71"/>
      <c r="JB30" s="71"/>
      <c r="JC30" s="71"/>
      <c r="JD30" s="71"/>
      <c r="JE30" s="71"/>
      <c r="JF30" s="71"/>
      <c r="JG30" s="71"/>
      <c r="JH30" s="71"/>
      <c r="JI30" s="71"/>
      <c r="JJ30" s="71"/>
      <c r="JK30" s="71"/>
      <c r="JL30" s="71"/>
      <c r="JM30" s="71"/>
      <c r="JN30" s="71"/>
      <c r="JO30" s="71"/>
      <c r="JP30" s="71"/>
      <c r="JQ30" s="71"/>
      <c r="JR30" s="71"/>
      <c r="JS30" s="71"/>
      <c r="JT30" s="71"/>
      <c r="JU30" s="71"/>
      <c r="JV30" s="71"/>
      <c r="JW30" s="71"/>
      <c r="JX30" s="71"/>
      <c r="JY30" s="71"/>
      <c r="JZ30" s="71"/>
      <c r="KA30" s="71"/>
      <c r="KB30" s="71"/>
      <c r="KC30" s="71"/>
      <c r="KD30" s="71"/>
      <c r="KE30" s="71"/>
      <c r="KF30" s="71"/>
      <c r="KG30" s="71"/>
      <c r="KH30" s="71"/>
    </row>
    <row r="31" spans="1:294">
      <c r="A31" s="82" t="s">
        <v>84</v>
      </c>
      <c r="B31" s="82" t="s">
        <v>22</v>
      </c>
      <c r="C31" s="82" t="s">
        <v>42</v>
      </c>
      <c r="D31" s="75">
        <v>200</v>
      </c>
      <c r="E31" s="76">
        <v>201</v>
      </c>
      <c r="F31" s="72"/>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211"/>
      <c r="BO31" s="71"/>
      <c r="BP31" s="71"/>
      <c r="BQ31" s="71"/>
      <c r="BR31" s="71"/>
      <c r="BS31" s="71"/>
      <c r="BT31" s="71"/>
      <c r="BU31" s="71"/>
      <c r="BV31" s="71"/>
      <c r="BW31" s="71"/>
      <c r="BX31" s="71"/>
      <c r="BY31" s="71"/>
      <c r="BZ31" s="71"/>
      <c r="CA31" s="71"/>
      <c r="CB31" s="71"/>
      <c r="CC31" s="71"/>
      <c r="CD31" s="71"/>
      <c r="CE31" s="71"/>
      <c r="CF31" s="71"/>
      <c r="CG31" s="71"/>
      <c r="CH31" s="71"/>
      <c r="CI31" s="71"/>
      <c r="CJ31" s="71"/>
      <c r="CK31" s="71"/>
      <c r="CL31" s="71"/>
      <c r="CM31" s="71"/>
      <c r="CN31" s="71"/>
      <c r="CO31" s="71"/>
      <c r="CP31" s="71"/>
      <c r="CQ31" s="71"/>
      <c r="CR31" s="71"/>
      <c r="CS31" s="71"/>
      <c r="CT31" s="71"/>
      <c r="CU31" s="71"/>
      <c r="CV31" s="71"/>
      <c r="CW31" s="71"/>
      <c r="CX31" s="71"/>
      <c r="CY31" s="71"/>
      <c r="CZ31" s="71"/>
      <c r="DA31" s="71"/>
      <c r="DB31" s="71"/>
      <c r="DC31" s="71"/>
      <c r="DD31" s="71"/>
      <c r="DE31" s="71"/>
      <c r="DF31" s="71"/>
      <c r="DG31" s="71"/>
      <c r="DH31" s="71"/>
      <c r="DI31" s="71"/>
      <c r="DJ31" s="71"/>
      <c r="DK31" s="71"/>
      <c r="DL31" s="71"/>
      <c r="DM31" s="71"/>
      <c r="DN31" s="71"/>
      <c r="DO31" s="71"/>
      <c r="DP31" s="71"/>
      <c r="DQ31" s="71"/>
      <c r="DR31" s="71"/>
      <c r="DS31" s="71"/>
      <c r="DT31" s="71"/>
      <c r="DU31" s="71"/>
      <c r="DV31" s="71"/>
      <c r="DW31" s="71"/>
      <c r="DX31" s="71"/>
      <c r="DY31" s="71"/>
      <c r="DZ31" s="71"/>
      <c r="EA31" s="71"/>
      <c r="EB31" s="71"/>
      <c r="EC31" s="71"/>
      <c r="ED31" s="71"/>
      <c r="EE31" s="71"/>
      <c r="EF31" s="71"/>
      <c r="EG31" s="71"/>
      <c r="EH31" s="71"/>
      <c r="EI31" s="71"/>
      <c r="EJ31" s="71"/>
      <c r="EK31" s="71"/>
      <c r="EL31" s="71"/>
      <c r="EM31" s="71"/>
      <c r="EN31" s="71"/>
      <c r="EO31" s="71"/>
      <c r="EP31" s="71"/>
      <c r="EQ31" s="71"/>
      <c r="ER31" s="71"/>
      <c r="ES31" s="71"/>
      <c r="ET31" s="71"/>
      <c r="EU31" s="71"/>
      <c r="EV31" s="71"/>
      <c r="EW31" s="71"/>
      <c r="EX31" s="71"/>
      <c r="EY31" s="71"/>
      <c r="EZ31" s="71"/>
      <c r="FA31" s="71"/>
      <c r="FB31" s="71"/>
      <c r="FC31" s="71"/>
      <c r="FD31" s="71"/>
      <c r="FE31" s="71"/>
      <c r="FF31" s="71"/>
      <c r="FG31" s="71">
        <v>10000</v>
      </c>
      <c r="FH31" s="71">
        <v>10000</v>
      </c>
      <c r="FI31" s="71">
        <v>10000</v>
      </c>
      <c r="FJ31" s="71">
        <v>10000</v>
      </c>
      <c r="FK31" s="71">
        <v>10000</v>
      </c>
      <c r="FL31" s="71">
        <v>10000</v>
      </c>
      <c r="FM31" s="71">
        <v>10000</v>
      </c>
      <c r="FN31" s="71">
        <v>10000</v>
      </c>
      <c r="FO31" s="71">
        <v>10000</v>
      </c>
      <c r="FP31" s="71">
        <v>10000</v>
      </c>
      <c r="FQ31" s="71">
        <v>10000</v>
      </c>
      <c r="FR31" s="71">
        <v>10000</v>
      </c>
      <c r="FS31" s="71">
        <v>10000</v>
      </c>
      <c r="FT31" s="71">
        <v>10000</v>
      </c>
      <c r="FU31" s="71">
        <v>10000</v>
      </c>
      <c r="FV31" s="71">
        <v>10000</v>
      </c>
      <c r="FW31" s="71">
        <v>10000</v>
      </c>
      <c r="FX31" s="71">
        <v>10000</v>
      </c>
      <c r="FY31" s="71">
        <v>10000</v>
      </c>
      <c r="FZ31" s="71">
        <v>10000</v>
      </c>
      <c r="GA31" s="71">
        <v>10000</v>
      </c>
      <c r="GB31" s="71">
        <v>10000</v>
      </c>
      <c r="GC31" s="71">
        <v>10000</v>
      </c>
      <c r="GD31" s="71">
        <v>10000</v>
      </c>
      <c r="GE31" s="71">
        <v>10000</v>
      </c>
      <c r="GF31" s="71">
        <v>10000</v>
      </c>
      <c r="GG31" s="71">
        <v>10000</v>
      </c>
      <c r="GH31" s="71">
        <v>10000</v>
      </c>
      <c r="GI31" s="71">
        <v>10000</v>
      </c>
      <c r="GJ31" s="71">
        <v>10000</v>
      </c>
      <c r="GK31" s="71">
        <v>10000</v>
      </c>
      <c r="GL31" s="71">
        <v>10000</v>
      </c>
      <c r="GM31" s="71">
        <v>10000</v>
      </c>
      <c r="GN31" s="71">
        <v>10000</v>
      </c>
      <c r="GO31" s="71">
        <v>10000</v>
      </c>
      <c r="GP31" s="71">
        <v>10000</v>
      </c>
      <c r="GQ31" s="71">
        <v>10000</v>
      </c>
      <c r="GR31" s="71">
        <v>10000</v>
      </c>
      <c r="GS31" s="71">
        <v>10000</v>
      </c>
      <c r="GT31" s="71">
        <v>10000</v>
      </c>
      <c r="GU31" s="71">
        <v>10000</v>
      </c>
      <c r="GV31" s="71">
        <v>10000</v>
      </c>
      <c r="GW31" s="71">
        <v>10000</v>
      </c>
      <c r="GX31" s="71">
        <v>10000</v>
      </c>
      <c r="GY31" s="71">
        <v>10000</v>
      </c>
      <c r="GZ31" s="71">
        <v>10000</v>
      </c>
      <c r="HA31" s="71">
        <v>10000</v>
      </c>
      <c r="HB31" s="71">
        <v>10000</v>
      </c>
      <c r="HC31" s="71">
        <v>10000</v>
      </c>
      <c r="HD31" s="71">
        <v>10000</v>
      </c>
      <c r="HE31" s="71">
        <v>10000</v>
      </c>
      <c r="HF31" s="71">
        <v>10000</v>
      </c>
      <c r="HG31" s="71">
        <v>10000</v>
      </c>
      <c r="HH31" s="71">
        <v>10000</v>
      </c>
      <c r="HI31" s="71">
        <v>10000</v>
      </c>
      <c r="HJ31" s="71">
        <v>10000</v>
      </c>
      <c r="HK31" s="71">
        <v>10000</v>
      </c>
      <c r="HL31" s="71">
        <v>10000</v>
      </c>
      <c r="HM31" s="71">
        <v>10000</v>
      </c>
      <c r="HN31" s="71">
        <v>10000</v>
      </c>
      <c r="HO31" s="71">
        <v>10000</v>
      </c>
      <c r="HP31" s="71">
        <v>10000</v>
      </c>
      <c r="HQ31" s="71">
        <v>10000</v>
      </c>
      <c r="HR31" s="71">
        <v>10000</v>
      </c>
      <c r="HS31" s="71">
        <v>10000</v>
      </c>
      <c r="HT31" s="71">
        <v>10000</v>
      </c>
      <c r="HU31" s="71">
        <v>10000</v>
      </c>
      <c r="HV31" s="71">
        <v>10000</v>
      </c>
      <c r="HW31" s="71">
        <v>10000</v>
      </c>
      <c r="HX31" s="71">
        <v>10000</v>
      </c>
      <c r="HY31" s="71">
        <v>10000</v>
      </c>
      <c r="HZ31" s="71">
        <v>10000</v>
      </c>
      <c r="IA31" s="71">
        <v>10000</v>
      </c>
      <c r="IB31" s="71">
        <v>10000</v>
      </c>
      <c r="IC31" s="71">
        <v>10000</v>
      </c>
      <c r="ID31" s="71">
        <v>10000</v>
      </c>
      <c r="IE31" s="71">
        <v>10000</v>
      </c>
      <c r="IF31" s="71">
        <v>10000</v>
      </c>
      <c r="IG31" s="71">
        <v>10000</v>
      </c>
      <c r="IH31" s="71">
        <v>10000</v>
      </c>
      <c r="II31" s="71">
        <v>10000</v>
      </c>
      <c r="IJ31" s="71">
        <v>10000</v>
      </c>
      <c r="IK31" s="71">
        <v>10000</v>
      </c>
      <c r="IL31" s="71">
        <v>10000</v>
      </c>
      <c r="IM31" s="71">
        <v>10000</v>
      </c>
      <c r="IN31" s="71">
        <v>10000</v>
      </c>
      <c r="IO31" s="71">
        <v>10000</v>
      </c>
      <c r="IP31" s="71">
        <v>10000</v>
      </c>
      <c r="IQ31" s="71">
        <v>10000</v>
      </c>
      <c r="IR31" s="71">
        <v>10000</v>
      </c>
      <c r="IS31" s="71">
        <v>10000</v>
      </c>
      <c r="IT31" s="71">
        <v>10000</v>
      </c>
      <c r="IU31" s="71">
        <v>10000</v>
      </c>
      <c r="IV31" s="71">
        <v>10000</v>
      </c>
      <c r="IW31" s="71">
        <v>10000</v>
      </c>
      <c r="IX31" s="71">
        <v>10000</v>
      </c>
      <c r="IY31" s="71">
        <v>10000</v>
      </c>
      <c r="IZ31" s="71">
        <v>10000</v>
      </c>
      <c r="JA31" s="71">
        <v>10000</v>
      </c>
      <c r="JB31" s="71">
        <v>10000</v>
      </c>
      <c r="JC31" s="71">
        <v>10000</v>
      </c>
      <c r="JD31" s="71">
        <v>10000</v>
      </c>
      <c r="JE31" s="71">
        <v>10000</v>
      </c>
      <c r="JF31" s="71">
        <v>10000</v>
      </c>
      <c r="JG31" s="71">
        <v>10000</v>
      </c>
      <c r="JH31" s="71">
        <v>10000</v>
      </c>
      <c r="JI31" s="71">
        <v>10000</v>
      </c>
      <c r="JJ31" s="71">
        <v>10000</v>
      </c>
      <c r="JK31" s="71">
        <v>10000</v>
      </c>
      <c r="JL31" s="71">
        <v>10000</v>
      </c>
      <c r="JM31" s="71">
        <v>10000</v>
      </c>
      <c r="JN31" s="71">
        <v>10000</v>
      </c>
      <c r="JO31" s="71">
        <v>10000</v>
      </c>
      <c r="JP31" s="71">
        <v>10000</v>
      </c>
      <c r="JQ31" s="71">
        <v>10000</v>
      </c>
      <c r="JR31" s="71">
        <v>10000</v>
      </c>
      <c r="JS31" s="71">
        <v>10000</v>
      </c>
      <c r="JT31" s="71">
        <v>10000</v>
      </c>
      <c r="JU31" s="71">
        <v>10000</v>
      </c>
      <c r="JV31" s="71">
        <v>10000</v>
      </c>
      <c r="JW31" s="71">
        <v>10000</v>
      </c>
      <c r="JX31" s="71">
        <v>10000</v>
      </c>
      <c r="JY31" s="71">
        <v>10000</v>
      </c>
      <c r="JZ31" s="71">
        <v>10000</v>
      </c>
      <c r="KA31" s="71">
        <v>10000</v>
      </c>
      <c r="KB31" s="71">
        <v>10000</v>
      </c>
      <c r="KC31" s="71">
        <v>10000</v>
      </c>
      <c r="KD31" s="71">
        <v>10000</v>
      </c>
      <c r="KE31" s="71">
        <v>10000</v>
      </c>
      <c r="KF31" s="71">
        <v>10000</v>
      </c>
      <c r="KG31" s="71">
        <v>10000</v>
      </c>
      <c r="KH31" s="71">
        <v>10000</v>
      </c>
    </row>
    <row r="32" spans="1:294">
      <c r="A32" s="82" t="s">
        <v>85</v>
      </c>
      <c r="B32" s="82" t="s">
        <v>22</v>
      </c>
      <c r="C32" s="82" t="s">
        <v>23</v>
      </c>
      <c r="D32" s="75">
        <v>200</v>
      </c>
      <c r="E32" s="76">
        <v>205</v>
      </c>
      <c r="F32" s="72"/>
      <c r="G32" s="71"/>
      <c r="H32" s="71"/>
      <c r="I32" s="71"/>
      <c r="J32" s="71"/>
      <c r="K32" s="71">
        <v>1144.89994839</v>
      </c>
      <c r="L32" s="71"/>
      <c r="M32" s="71"/>
      <c r="N32" s="71"/>
      <c r="O32" s="71"/>
      <c r="P32" s="71">
        <v>2436.9758090700002</v>
      </c>
      <c r="Q32" s="71">
        <v>101.37006396</v>
      </c>
      <c r="R32" s="71">
        <v>276.00732885000002</v>
      </c>
      <c r="S32" s="71">
        <v>26.035515</v>
      </c>
      <c r="T32" s="71">
        <v>326.17200000000003</v>
      </c>
      <c r="U32" s="71">
        <v>1265.54</v>
      </c>
      <c r="V32" s="71">
        <v>358.54387206000001</v>
      </c>
      <c r="W32" s="71">
        <v>2328.6759000000002</v>
      </c>
      <c r="X32" s="71">
        <v>1096.4971</v>
      </c>
      <c r="Y32" s="71">
        <v>31.821689790000001</v>
      </c>
      <c r="Z32" s="71">
        <v>64.328100000000006</v>
      </c>
      <c r="AA32" s="71">
        <v>1202.4411</v>
      </c>
      <c r="AB32" s="71">
        <v>945.09349999999995</v>
      </c>
      <c r="AC32" s="71"/>
      <c r="AD32" s="71">
        <v>1527.7327</v>
      </c>
      <c r="AE32" s="71">
        <v>2015.2047</v>
      </c>
      <c r="AF32" s="71">
        <v>3007.7093</v>
      </c>
      <c r="AG32" s="71">
        <v>1768.23327879</v>
      </c>
      <c r="AH32" s="71">
        <v>1603.6789223400001</v>
      </c>
      <c r="AI32" s="71"/>
      <c r="AJ32" s="71"/>
      <c r="AK32" s="71">
        <v>2635.431</v>
      </c>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c r="BJ32" s="71"/>
      <c r="BK32" s="71"/>
      <c r="BL32" s="71"/>
      <c r="BM32" s="71"/>
      <c r="BN32" s="211"/>
      <c r="BO32" s="71"/>
      <c r="BP32" s="71"/>
      <c r="BQ32" s="71"/>
      <c r="BR32" s="71"/>
      <c r="BS32" s="71"/>
      <c r="BT32" s="71"/>
      <c r="BU32" s="71"/>
      <c r="BV32" s="71"/>
      <c r="BW32" s="71"/>
      <c r="BX32" s="71"/>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c r="CY32" s="71"/>
      <c r="CZ32" s="71"/>
      <c r="DA32" s="71"/>
      <c r="DB32" s="71"/>
      <c r="DC32" s="71"/>
      <c r="DD32" s="71"/>
      <c r="DE32" s="71"/>
      <c r="DF32" s="71"/>
      <c r="DG32" s="71"/>
      <c r="DH32" s="71"/>
      <c r="DI32" s="71"/>
      <c r="DJ32" s="71"/>
      <c r="DK32" s="71"/>
      <c r="DL32" s="71"/>
      <c r="DM32" s="71"/>
      <c r="DN32" s="71"/>
      <c r="DO32" s="71"/>
      <c r="DP32" s="71"/>
      <c r="DQ32" s="71"/>
      <c r="DR32" s="71"/>
      <c r="DS32" s="71"/>
      <c r="DT32" s="71"/>
      <c r="DU32" s="71"/>
      <c r="DV32" s="71"/>
      <c r="DW32" s="71"/>
      <c r="DX32" s="71"/>
      <c r="DY32" s="71"/>
      <c r="DZ32" s="71"/>
      <c r="EA32" s="71"/>
      <c r="EB32" s="71"/>
      <c r="EC32" s="71"/>
      <c r="ED32" s="71"/>
      <c r="EE32" s="71"/>
      <c r="EF32" s="71"/>
      <c r="EG32" s="71"/>
      <c r="EH32" s="71"/>
      <c r="EI32" s="71"/>
      <c r="EJ32" s="71"/>
      <c r="EK32" s="71"/>
      <c r="EL32" s="71"/>
      <c r="EM32" s="71"/>
      <c r="EN32" s="71"/>
      <c r="EO32" s="71"/>
      <c r="EP32" s="71"/>
      <c r="EQ32" s="71"/>
      <c r="ER32" s="71"/>
      <c r="ES32" s="71"/>
      <c r="ET32" s="71"/>
      <c r="EU32" s="71"/>
      <c r="EV32" s="71"/>
      <c r="EW32" s="71"/>
      <c r="EX32" s="71"/>
      <c r="EY32" s="71"/>
      <c r="EZ32" s="71"/>
      <c r="FA32" s="71"/>
      <c r="FB32" s="71"/>
      <c r="FC32" s="71"/>
      <c r="FD32" s="71"/>
      <c r="FE32" s="71"/>
      <c r="FF32" s="71"/>
      <c r="FG32" s="71"/>
      <c r="FH32" s="71"/>
      <c r="FI32" s="71"/>
      <c r="FJ32" s="71"/>
      <c r="FK32" s="71"/>
      <c r="FL32" s="71"/>
      <c r="FM32" s="71"/>
      <c r="FN32" s="71"/>
      <c r="FO32" s="71"/>
      <c r="FP32" s="71"/>
      <c r="FQ32" s="71"/>
      <c r="FR32" s="71"/>
      <c r="FS32" s="71"/>
      <c r="FT32" s="71"/>
      <c r="FU32" s="71"/>
      <c r="FV32" s="71"/>
      <c r="FW32" s="71"/>
      <c r="FX32" s="71"/>
      <c r="FY32" s="71"/>
      <c r="FZ32" s="71"/>
      <c r="GA32" s="71"/>
      <c r="GB32" s="71"/>
      <c r="GC32" s="71"/>
      <c r="GD32" s="71"/>
      <c r="GE32" s="71"/>
      <c r="GF32" s="71"/>
      <c r="GG32" s="71"/>
      <c r="GH32" s="71"/>
      <c r="GI32" s="71"/>
      <c r="GJ32" s="71"/>
      <c r="GK32" s="71"/>
      <c r="GL32" s="71"/>
      <c r="GM32" s="71"/>
      <c r="GN32" s="71"/>
      <c r="GO32" s="71"/>
      <c r="GP32" s="71"/>
      <c r="GQ32" s="71"/>
      <c r="GR32" s="71"/>
      <c r="GS32" s="71"/>
      <c r="GT32" s="71"/>
      <c r="GU32" s="71"/>
      <c r="GV32" s="71"/>
      <c r="GW32" s="71"/>
      <c r="GX32" s="71"/>
      <c r="GY32" s="71"/>
      <c r="GZ32" s="71"/>
      <c r="HA32" s="71"/>
      <c r="HB32" s="71"/>
      <c r="HC32" s="71"/>
      <c r="HD32" s="71"/>
      <c r="HE32" s="71"/>
      <c r="HF32" s="71"/>
      <c r="HG32" s="71"/>
      <c r="HH32" s="71"/>
      <c r="HI32" s="71"/>
      <c r="HJ32" s="71"/>
      <c r="HK32" s="71"/>
      <c r="HL32" s="71"/>
      <c r="HM32" s="71"/>
      <c r="HN32" s="71"/>
      <c r="HO32" s="71"/>
      <c r="HP32" s="71"/>
      <c r="HQ32" s="71"/>
      <c r="HR32" s="71"/>
      <c r="HS32" s="71"/>
      <c r="HT32" s="71"/>
      <c r="HU32" s="71"/>
      <c r="HV32" s="71"/>
      <c r="HW32" s="71"/>
      <c r="HX32" s="71"/>
      <c r="HY32" s="71"/>
      <c r="HZ32" s="71"/>
      <c r="IA32" s="71"/>
      <c r="IB32" s="71"/>
      <c r="IC32" s="71"/>
      <c r="ID32" s="71"/>
      <c r="IE32" s="71"/>
      <c r="IF32" s="71"/>
      <c r="IG32" s="71"/>
      <c r="IH32" s="71"/>
      <c r="II32" s="71"/>
      <c r="IJ32" s="71"/>
      <c r="IK32" s="71"/>
      <c r="IL32" s="71"/>
      <c r="IM32" s="71"/>
      <c r="IN32" s="71"/>
      <c r="IO32" s="71"/>
      <c r="IP32" s="71"/>
      <c r="IQ32" s="71"/>
      <c r="IR32" s="71"/>
      <c r="IS32" s="71"/>
      <c r="IT32" s="71"/>
      <c r="IU32" s="71"/>
      <c r="IV32" s="71"/>
      <c r="IW32" s="71"/>
      <c r="IX32" s="71"/>
      <c r="IY32" s="71"/>
      <c r="IZ32" s="71"/>
      <c r="JA32" s="71"/>
      <c r="JB32" s="71"/>
      <c r="JC32" s="71"/>
      <c r="JD32" s="71"/>
      <c r="JE32" s="71"/>
      <c r="JF32" s="71"/>
      <c r="JG32" s="71"/>
      <c r="JH32" s="71"/>
      <c r="JI32" s="71"/>
      <c r="JJ32" s="71"/>
      <c r="JK32" s="71"/>
      <c r="JL32" s="71"/>
      <c r="JM32" s="71"/>
      <c r="JN32" s="71"/>
      <c r="JO32" s="71"/>
      <c r="JP32" s="71"/>
      <c r="JQ32" s="71"/>
      <c r="JR32" s="71"/>
      <c r="JS32" s="71"/>
      <c r="JT32" s="71"/>
      <c r="JU32" s="71"/>
      <c r="JV32" s="71"/>
      <c r="JW32" s="71"/>
      <c r="JX32" s="71"/>
      <c r="JY32" s="71"/>
      <c r="JZ32" s="71"/>
      <c r="KA32" s="71"/>
      <c r="KB32" s="71"/>
      <c r="KC32" s="71"/>
      <c r="KD32" s="71"/>
      <c r="KE32" s="71"/>
      <c r="KF32" s="71"/>
      <c r="KG32" s="71"/>
      <c r="KH32" s="71"/>
    </row>
    <row r="33" spans="1:294">
      <c r="A33" s="82" t="s">
        <v>86</v>
      </c>
      <c r="B33" s="82" t="s">
        <v>22</v>
      </c>
      <c r="C33" s="82" t="s">
        <v>24</v>
      </c>
      <c r="D33" s="75">
        <v>200</v>
      </c>
      <c r="E33" s="76">
        <v>206</v>
      </c>
      <c r="F33" s="72"/>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v>1600</v>
      </c>
      <c r="BB33" s="71">
        <v>1600</v>
      </c>
      <c r="BC33" s="71">
        <v>1600</v>
      </c>
      <c r="BD33" s="71">
        <v>1600</v>
      </c>
      <c r="BE33" s="71">
        <v>1600</v>
      </c>
      <c r="BF33" s="71">
        <v>1600</v>
      </c>
      <c r="BG33" s="71">
        <v>1500</v>
      </c>
      <c r="BH33" s="71">
        <v>1500</v>
      </c>
      <c r="BI33" s="71">
        <v>1500</v>
      </c>
      <c r="BJ33" s="71">
        <v>1500</v>
      </c>
      <c r="BK33" s="71">
        <v>1500</v>
      </c>
      <c r="BL33" s="71">
        <v>1500</v>
      </c>
      <c r="BM33" s="71">
        <v>1500</v>
      </c>
      <c r="BN33" s="71">
        <v>1500</v>
      </c>
      <c r="BO33" s="71">
        <v>1500</v>
      </c>
      <c r="BP33" s="71">
        <v>1500</v>
      </c>
      <c r="BQ33" s="71">
        <v>1500</v>
      </c>
      <c r="BR33" s="71">
        <v>1500</v>
      </c>
      <c r="BS33" s="71">
        <v>1500</v>
      </c>
      <c r="BT33" s="71">
        <v>1500</v>
      </c>
      <c r="BU33" s="71">
        <v>1500</v>
      </c>
      <c r="BV33" s="71">
        <v>1500</v>
      </c>
      <c r="BW33" s="71">
        <v>1500</v>
      </c>
      <c r="BX33" s="71">
        <v>1500</v>
      </c>
      <c r="BY33" s="71">
        <v>1500</v>
      </c>
      <c r="BZ33" s="71">
        <v>1500</v>
      </c>
      <c r="CA33" s="71">
        <v>1500</v>
      </c>
      <c r="CB33" s="71">
        <v>1500</v>
      </c>
      <c r="CC33" s="71">
        <v>1500</v>
      </c>
      <c r="CD33" s="71">
        <v>1500</v>
      </c>
      <c r="CE33" s="71">
        <v>1500</v>
      </c>
      <c r="CF33" s="71">
        <v>1500</v>
      </c>
      <c r="CG33" s="71">
        <v>1500</v>
      </c>
      <c r="CH33" s="71">
        <v>1500</v>
      </c>
      <c r="CI33" s="71">
        <v>1500</v>
      </c>
      <c r="CJ33" s="71">
        <v>1500</v>
      </c>
      <c r="CK33" s="71">
        <v>1500</v>
      </c>
      <c r="CL33" s="71">
        <v>1500</v>
      </c>
      <c r="CM33" s="71">
        <v>1500</v>
      </c>
      <c r="CN33" s="71">
        <v>1500</v>
      </c>
      <c r="CO33" s="71">
        <v>1500</v>
      </c>
      <c r="CP33" s="71">
        <v>1500</v>
      </c>
      <c r="CQ33" s="71">
        <v>1500</v>
      </c>
      <c r="CR33" s="71">
        <v>1500</v>
      </c>
      <c r="CS33" s="71">
        <v>1500</v>
      </c>
      <c r="CT33" s="71">
        <v>1500</v>
      </c>
      <c r="CU33" s="71">
        <v>1500</v>
      </c>
      <c r="CV33" s="71">
        <v>1500</v>
      </c>
      <c r="CW33" s="71">
        <v>1500</v>
      </c>
      <c r="CX33" s="71">
        <v>1500</v>
      </c>
      <c r="CY33" s="71">
        <v>1500</v>
      </c>
      <c r="CZ33" s="71">
        <v>1500</v>
      </c>
      <c r="DA33" s="71">
        <v>1500</v>
      </c>
      <c r="DB33" s="71">
        <v>1500</v>
      </c>
      <c r="DC33" s="71">
        <v>1500</v>
      </c>
      <c r="DD33" s="71">
        <v>1500</v>
      </c>
      <c r="DE33" s="71">
        <v>1500</v>
      </c>
      <c r="DF33" s="71">
        <v>1500</v>
      </c>
      <c r="DG33" s="71">
        <v>1500</v>
      </c>
      <c r="DH33" s="71">
        <v>1500</v>
      </c>
      <c r="DI33" s="71">
        <v>1500</v>
      </c>
      <c r="DJ33" s="71">
        <v>1500</v>
      </c>
      <c r="DK33" s="71">
        <v>1500</v>
      </c>
      <c r="DL33" s="71">
        <v>1500</v>
      </c>
      <c r="DM33" s="71">
        <v>1500</v>
      </c>
      <c r="DN33" s="71">
        <v>1500</v>
      </c>
      <c r="DO33" s="71">
        <v>1500</v>
      </c>
      <c r="DP33" s="71">
        <v>1500</v>
      </c>
      <c r="DQ33" s="71">
        <v>1500</v>
      </c>
      <c r="DR33" s="71">
        <v>1500</v>
      </c>
      <c r="DS33" s="71">
        <v>1500</v>
      </c>
      <c r="DT33" s="71">
        <v>1500</v>
      </c>
      <c r="DU33" s="71">
        <v>1500</v>
      </c>
      <c r="DV33" s="71">
        <v>1500</v>
      </c>
      <c r="DW33" s="71">
        <v>1500</v>
      </c>
      <c r="DX33" s="71">
        <v>1500</v>
      </c>
      <c r="DY33" s="71">
        <v>1500</v>
      </c>
      <c r="DZ33" s="71">
        <v>1500</v>
      </c>
      <c r="EA33" s="71">
        <v>1500</v>
      </c>
      <c r="EB33" s="71">
        <v>1500</v>
      </c>
      <c r="EC33" s="71">
        <v>1500</v>
      </c>
      <c r="ED33" s="71">
        <v>1500</v>
      </c>
      <c r="EE33" s="71">
        <v>1500</v>
      </c>
      <c r="EF33" s="71">
        <v>1500</v>
      </c>
      <c r="EG33" s="71">
        <v>1500</v>
      </c>
      <c r="EH33" s="71">
        <v>1500</v>
      </c>
      <c r="EI33" s="71">
        <v>1500</v>
      </c>
      <c r="EJ33" s="71">
        <v>1500</v>
      </c>
      <c r="EK33" s="71">
        <v>1500</v>
      </c>
      <c r="EL33" s="71">
        <v>1500</v>
      </c>
      <c r="EM33" s="71">
        <v>1500</v>
      </c>
      <c r="EN33" s="71">
        <v>1500</v>
      </c>
      <c r="EO33" s="71">
        <v>1500</v>
      </c>
      <c r="EP33" s="71">
        <v>1500</v>
      </c>
      <c r="EQ33" s="71">
        <v>1500</v>
      </c>
      <c r="ER33" s="71">
        <v>1500</v>
      </c>
      <c r="ES33" s="71">
        <v>1500</v>
      </c>
      <c r="ET33" s="71">
        <v>1500</v>
      </c>
      <c r="EU33" s="71">
        <v>1500</v>
      </c>
      <c r="EV33" s="71">
        <v>1500</v>
      </c>
      <c r="EW33" s="71">
        <v>1500</v>
      </c>
      <c r="EX33" s="71">
        <v>1500</v>
      </c>
      <c r="EY33" s="71">
        <v>1500</v>
      </c>
      <c r="EZ33" s="71">
        <v>1500</v>
      </c>
      <c r="FA33" s="71">
        <v>1500</v>
      </c>
      <c r="FB33" s="71">
        <v>1500</v>
      </c>
      <c r="FC33" s="71">
        <v>1500</v>
      </c>
      <c r="FD33" s="71">
        <v>1500</v>
      </c>
      <c r="FE33" s="71">
        <v>1500</v>
      </c>
      <c r="FF33" s="71">
        <v>1500</v>
      </c>
      <c r="FG33" s="71"/>
      <c r="FH33" s="71"/>
      <c r="FI33" s="71"/>
      <c r="FJ33" s="71"/>
      <c r="FK33" s="71"/>
      <c r="FL33" s="71"/>
      <c r="FM33" s="71"/>
      <c r="FN33" s="71"/>
      <c r="FO33" s="71"/>
      <c r="FP33" s="71"/>
      <c r="FQ33" s="71"/>
      <c r="FR33" s="71"/>
      <c r="FS33" s="71"/>
      <c r="FT33" s="71"/>
      <c r="FU33" s="71"/>
      <c r="FV33" s="71"/>
      <c r="FW33" s="71"/>
      <c r="FX33" s="71"/>
      <c r="FY33" s="71"/>
      <c r="FZ33" s="71"/>
      <c r="GA33" s="71"/>
      <c r="GB33" s="71"/>
      <c r="GC33" s="71"/>
      <c r="GD33" s="71"/>
      <c r="GE33" s="71"/>
      <c r="GF33" s="71"/>
      <c r="GG33" s="71"/>
      <c r="GH33" s="71"/>
      <c r="GI33" s="71"/>
      <c r="GJ33" s="71"/>
      <c r="GK33" s="71"/>
      <c r="GL33" s="71"/>
      <c r="GM33" s="71"/>
      <c r="GN33" s="71"/>
      <c r="GO33" s="71"/>
      <c r="GP33" s="71"/>
      <c r="GQ33" s="71"/>
      <c r="GR33" s="71"/>
      <c r="GS33" s="71"/>
      <c r="GT33" s="71"/>
      <c r="GU33" s="71"/>
      <c r="GV33" s="71"/>
      <c r="GW33" s="71"/>
      <c r="GX33" s="71"/>
      <c r="GY33" s="71"/>
      <c r="GZ33" s="71"/>
      <c r="HA33" s="71"/>
      <c r="HB33" s="71"/>
      <c r="HC33" s="71"/>
      <c r="HD33" s="71"/>
      <c r="HE33" s="71"/>
      <c r="HF33" s="71"/>
      <c r="HG33" s="71"/>
      <c r="HH33" s="71"/>
      <c r="HI33" s="71"/>
      <c r="HJ33" s="71"/>
      <c r="HK33" s="71"/>
      <c r="HL33" s="71"/>
      <c r="HM33" s="71"/>
      <c r="HN33" s="71"/>
      <c r="HO33" s="71"/>
      <c r="HP33" s="71"/>
      <c r="HQ33" s="71"/>
      <c r="HR33" s="71"/>
      <c r="HS33" s="71"/>
      <c r="HT33" s="71"/>
      <c r="HU33" s="71"/>
      <c r="HV33" s="71"/>
      <c r="HW33" s="71"/>
      <c r="HX33" s="71"/>
      <c r="HY33" s="71"/>
      <c r="HZ33" s="71"/>
      <c r="IA33" s="71"/>
      <c r="IB33" s="71"/>
      <c r="IC33" s="71"/>
      <c r="ID33" s="71"/>
      <c r="IE33" s="71"/>
      <c r="IF33" s="71"/>
      <c r="IG33" s="71"/>
      <c r="IH33" s="71"/>
      <c r="II33" s="71"/>
      <c r="IJ33" s="71"/>
      <c r="IK33" s="71"/>
      <c r="IL33" s="71"/>
      <c r="IM33" s="71"/>
      <c r="IN33" s="71"/>
      <c r="IO33" s="71"/>
      <c r="IP33" s="71"/>
      <c r="IQ33" s="71"/>
      <c r="IR33" s="71"/>
      <c r="IS33" s="71"/>
      <c r="IT33" s="71"/>
      <c r="IU33" s="71"/>
      <c r="IV33" s="71"/>
      <c r="IW33" s="71"/>
      <c r="IX33" s="71"/>
      <c r="IY33" s="71"/>
      <c r="IZ33" s="71"/>
      <c r="JA33" s="71"/>
      <c r="JB33" s="71"/>
      <c r="JC33" s="71"/>
      <c r="JD33" s="71"/>
      <c r="JE33" s="71"/>
      <c r="JF33" s="71"/>
      <c r="JG33" s="71"/>
      <c r="JH33" s="71"/>
      <c r="JI33" s="71"/>
      <c r="JJ33" s="71"/>
      <c r="JK33" s="71"/>
      <c r="JL33" s="71"/>
      <c r="JM33" s="71"/>
      <c r="JN33" s="71"/>
      <c r="JO33" s="71"/>
      <c r="JP33" s="71"/>
      <c r="JQ33" s="71"/>
      <c r="JR33" s="71"/>
      <c r="JS33" s="71"/>
      <c r="JT33" s="71"/>
      <c r="JU33" s="71"/>
      <c r="JV33" s="71"/>
      <c r="JW33" s="71"/>
      <c r="JX33" s="71"/>
      <c r="JY33" s="71"/>
      <c r="JZ33" s="71"/>
      <c r="KA33" s="71"/>
      <c r="KB33" s="71"/>
      <c r="KC33" s="71"/>
      <c r="KD33" s="71"/>
      <c r="KE33" s="71"/>
      <c r="KF33" s="71"/>
      <c r="KG33" s="71"/>
      <c r="KH33" s="71"/>
    </row>
    <row r="34" spans="1:294">
      <c r="A34" s="82" t="s">
        <v>89</v>
      </c>
      <c r="B34" s="82" t="s">
        <v>22</v>
      </c>
      <c r="C34" s="82" t="s">
        <v>27</v>
      </c>
      <c r="D34" s="75">
        <v>200</v>
      </c>
      <c r="E34" s="76">
        <v>204</v>
      </c>
      <c r="F34" s="72">
        <v>0</v>
      </c>
      <c r="G34" s="71">
        <v>0</v>
      </c>
      <c r="H34" s="71">
        <v>0</v>
      </c>
      <c r="I34" s="71">
        <v>0</v>
      </c>
      <c r="J34" s="71">
        <v>0</v>
      </c>
      <c r="K34" s="71">
        <v>1106.26393586871</v>
      </c>
      <c r="L34" s="71">
        <v>0</v>
      </c>
      <c r="M34" s="71">
        <v>0</v>
      </c>
      <c r="N34" s="71">
        <v>0</v>
      </c>
      <c r="O34" s="71">
        <v>1505.88959615515</v>
      </c>
      <c r="P34" s="71">
        <v>1590</v>
      </c>
      <c r="Q34" s="71">
        <v>0</v>
      </c>
      <c r="R34" s="71">
        <v>1429</v>
      </c>
      <c r="S34" s="71">
        <v>208</v>
      </c>
      <c r="T34" s="71">
        <v>0</v>
      </c>
      <c r="U34" s="71">
        <v>0</v>
      </c>
      <c r="V34" s="71">
        <v>0</v>
      </c>
      <c r="W34" s="71">
        <v>0</v>
      </c>
      <c r="X34" s="71">
        <v>0</v>
      </c>
      <c r="Y34" s="71">
        <v>1869</v>
      </c>
      <c r="Z34" s="71">
        <v>1869</v>
      </c>
      <c r="AA34" s="71">
        <v>190</v>
      </c>
      <c r="AB34" s="71">
        <v>0</v>
      </c>
      <c r="AC34" s="71">
        <v>0</v>
      </c>
      <c r="AD34" s="71">
        <v>0</v>
      </c>
      <c r="AE34" s="71">
        <v>0</v>
      </c>
      <c r="AF34" s="71">
        <v>0</v>
      </c>
      <c r="AG34" s="71">
        <v>0</v>
      </c>
      <c r="AH34" s="71">
        <v>0</v>
      </c>
      <c r="AI34" s="71">
        <v>0</v>
      </c>
      <c r="AJ34" s="71">
        <v>3738</v>
      </c>
      <c r="AK34" s="71">
        <v>0</v>
      </c>
      <c r="AL34" s="71">
        <v>0</v>
      </c>
      <c r="AM34" s="71">
        <v>0</v>
      </c>
      <c r="AN34" s="71">
        <v>0</v>
      </c>
      <c r="AO34" s="71">
        <v>0</v>
      </c>
      <c r="AP34" s="71">
        <v>0</v>
      </c>
      <c r="AQ34" s="71">
        <v>0</v>
      </c>
      <c r="AR34" s="71">
        <v>0</v>
      </c>
      <c r="AS34" s="71">
        <v>0</v>
      </c>
      <c r="AT34" s="71">
        <v>0</v>
      </c>
      <c r="AU34" s="71">
        <v>0</v>
      </c>
      <c r="AV34" s="71">
        <v>0</v>
      </c>
      <c r="AW34" s="71">
        <v>0</v>
      </c>
      <c r="AX34" s="71">
        <v>0</v>
      </c>
      <c r="AY34" s="71"/>
      <c r="AZ34" s="71">
        <v>2874</v>
      </c>
      <c r="BA34" s="71">
        <v>708</v>
      </c>
      <c r="BB34" s="71"/>
      <c r="BC34" s="71"/>
      <c r="BD34" s="71"/>
      <c r="BE34" s="71"/>
      <c r="BF34" s="71"/>
      <c r="BG34" s="71"/>
      <c r="BH34" s="71"/>
      <c r="BI34" s="71"/>
      <c r="BJ34" s="71">
        <v>3738</v>
      </c>
      <c r="BK34" s="71"/>
      <c r="BL34" s="71"/>
      <c r="BM34" s="71"/>
      <c r="BN34" s="211"/>
      <c r="BO34" s="71"/>
      <c r="BP34" s="71"/>
      <c r="BQ34" s="71"/>
      <c r="BR34" s="71"/>
      <c r="BS34" s="71"/>
      <c r="BT34" s="71"/>
      <c r="BU34" s="71"/>
      <c r="BV34" s="71">
        <v>3738</v>
      </c>
      <c r="BW34" s="71"/>
      <c r="BX34" s="71"/>
      <c r="BY34" s="71"/>
      <c r="BZ34" s="71"/>
      <c r="CA34" s="71"/>
      <c r="CB34" s="71"/>
      <c r="CC34" s="71"/>
      <c r="CD34" s="71"/>
      <c r="CE34" s="71"/>
      <c r="CF34" s="71"/>
      <c r="CG34" s="71"/>
      <c r="CH34" s="71">
        <v>3738</v>
      </c>
      <c r="CI34" s="71"/>
      <c r="CJ34" s="71"/>
      <c r="CK34" s="71"/>
      <c r="CL34" s="71"/>
      <c r="CM34" s="71"/>
      <c r="CN34" s="71"/>
      <c r="CO34" s="71"/>
      <c r="CP34" s="71"/>
      <c r="CQ34" s="71"/>
      <c r="CR34" s="71"/>
      <c r="CS34" s="71"/>
      <c r="CT34" s="71">
        <v>3738</v>
      </c>
      <c r="CU34" s="71"/>
      <c r="CV34" s="71"/>
      <c r="CW34" s="71"/>
      <c r="CX34" s="71"/>
      <c r="CY34" s="71"/>
      <c r="CZ34" s="71"/>
      <c r="DA34" s="71"/>
      <c r="DB34" s="71"/>
      <c r="DC34" s="71"/>
      <c r="DD34" s="71"/>
      <c r="DE34" s="71"/>
      <c r="DF34" s="71">
        <v>3738</v>
      </c>
      <c r="DG34" s="71"/>
      <c r="DH34" s="71"/>
      <c r="DI34" s="71"/>
      <c r="DJ34" s="71"/>
      <c r="DK34" s="71"/>
      <c r="DL34" s="71"/>
      <c r="DM34" s="71"/>
      <c r="DN34" s="71"/>
      <c r="DO34" s="71"/>
      <c r="DP34" s="71"/>
      <c r="DQ34" s="71"/>
      <c r="DR34" s="71">
        <v>3738</v>
      </c>
      <c r="DS34" s="71"/>
      <c r="DT34" s="71"/>
      <c r="DU34" s="71"/>
      <c r="DV34" s="71"/>
      <c r="DW34" s="71"/>
      <c r="DX34" s="71"/>
      <c r="DY34" s="71"/>
      <c r="DZ34" s="71"/>
      <c r="EA34" s="71"/>
      <c r="EB34" s="71"/>
      <c r="EC34" s="71"/>
      <c r="ED34" s="71">
        <v>3738</v>
      </c>
      <c r="EE34" s="71"/>
      <c r="EF34" s="71"/>
      <c r="EG34" s="71"/>
      <c r="EH34" s="71"/>
      <c r="EI34" s="71"/>
      <c r="EJ34" s="71"/>
      <c r="EK34" s="71"/>
      <c r="EL34" s="71"/>
      <c r="EM34" s="71"/>
      <c r="EN34" s="71"/>
      <c r="EO34" s="71"/>
      <c r="EP34" s="71">
        <v>3738</v>
      </c>
      <c r="EQ34" s="71"/>
      <c r="ER34" s="71"/>
      <c r="ES34" s="71"/>
      <c r="ET34" s="71"/>
      <c r="EU34" s="71"/>
      <c r="EV34" s="71"/>
      <c r="EW34" s="71"/>
      <c r="EX34" s="71"/>
      <c r="EY34" s="71"/>
      <c r="EZ34" s="71"/>
      <c r="FA34" s="71"/>
      <c r="FB34" s="71">
        <v>3738</v>
      </c>
      <c r="FC34" s="71"/>
      <c r="FD34" s="71"/>
      <c r="FE34" s="71"/>
      <c r="FF34" s="71"/>
      <c r="FG34" s="71"/>
      <c r="FH34" s="71"/>
      <c r="FI34" s="71"/>
      <c r="FJ34" s="71"/>
      <c r="FK34" s="71"/>
      <c r="FL34" s="71"/>
      <c r="FM34" s="71"/>
      <c r="FN34" s="71">
        <v>3738</v>
      </c>
      <c r="FO34" s="71"/>
      <c r="FP34" s="71"/>
      <c r="FQ34" s="71"/>
      <c r="FR34" s="71"/>
      <c r="FS34" s="71"/>
      <c r="FT34" s="71"/>
      <c r="FU34" s="71"/>
      <c r="FV34" s="71"/>
      <c r="FW34" s="71"/>
      <c r="FX34" s="71"/>
      <c r="FY34" s="71"/>
      <c r="FZ34" s="71">
        <v>3738</v>
      </c>
      <c r="GA34" s="71"/>
      <c r="GB34" s="71"/>
      <c r="GC34" s="71"/>
      <c r="GD34" s="71"/>
      <c r="GE34" s="71"/>
      <c r="GF34" s="71"/>
      <c r="GG34" s="71"/>
      <c r="GH34" s="71"/>
      <c r="GI34" s="71"/>
      <c r="GJ34" s="71"/>
      <c r="GK34" s="71"/>
      <c r="GL34" s="71">
        <v>3738</v>
      </c>
      <c r="GM34" s="71"/>
      <c r="GN34" s="71"/>
      <c r="GO34" s="71"/>
      <c r="GP34" s="71"/>
      <c r="GQ34" s="71"/>
      <c r="GR34" s="71"/>
      <c r="GS34" s="71"/>
      <c r="GT34" s="71"/>
      <c r="GU34" s="71"/>
      <c r="GV34" s="71"/>
      <c r="GW34" s="71"/>
      <c r="GX34" s="71">
        <v>3738</v>
      </c>
      <c r="GY34" s="71"/>
      <c r="GZ34" s="71"/>
      <c r="HA34" s="71"/>
      <c r="HB34" s="71"/>
      <c r="HC34" s="71"/>
      <c r="HD34" s="71"/>
      <c r="HE34" s="71"/>
      <c r="HF34" s="71"/>
      <c r="HG34" s="71"/>
      <c r="HH34" s="71"/>
      <c r="HI34" s="71"/>
      <c r="HJ34" s="71">
        <v>3738</v>
      </c>
      <c r="HK34" s="71"/>
      <c r="HL34" s="71"/>
      <c r="HM34" s="71"/>
      <c r="HN34" s="71"/>
      <c r="HO34" s="71"/>
      <c r="HP34" s="71"/>
      <c r="HQ34" s="71"/>
      <c r="HR34" s="71"/>
      <c r="HS34" s="71"/>
      <c r="HT34" s="71"/>
      <c r="HU34" s="71"/>
      <c r="HV34" s="71">
        <v>3738</v>
      </c>
      <c r="HW34" s="71"/>
      <c r="HX34" s="71"/>
      <c r="HY34" s="71"/>
      <c r="HZ34" s="71"/>
      <c r="IA34" s="71"/>
      <c r="IB34" s="71"/>
      <c r="IC34" s="71"/>
      <c r="ID34" s="71"/>
      <c r="IE34" s="71"/>
      <c r="IF34" s="71"/>
      <c r="IG34" s="71"/>
      <c r="IH34" s="71">
        <v>3738</v>
      </c>
      <c r="II34" s="71"/>
      <c r="IJ34" s="71"/>
      <c r="IK34" s="71"/>
      <c r="IL34" s="71"/>
      <c r="IM34" s="71"/>
      <c r="IN34" s="71"/>
      <c r="IO34" s="71"/>
      <c r="IP34" s="71"/>
      <c r="IQ34" s="71"/>
      <c r="IR34" s="71"/>
      <c r="IS34" s="71"/>
      <c r="IT34" s="71">
        <v>3738</v>
      </c>
      <c r="IU34" s="71"/>
      <c r="IV34" s="71"/>
      <c r="IW34" s="71"/>
      <c r="IX34" s="71"/>
      <c r="IY34" s="71"/>
      <c r="IZ34" s="71"/>
      <c r="JA34" s="71"/>
      <c r="JB34" s="71"/>
      <c r="JC34" s="71"/>
      <c r="JD34" s="71"/>
      <c r="JE34" s="71"/>
      <c r="JF34" s="71">
        <v>3738</v>
      </c>
      <c r="JG34" s="71"/>
      <c r="JH34" s="71"/>
      <c r="JI34" s="71"/>
      <c r="JJ34" s="71"/>
      <c r="JK34" s="71"/>
      <c r="JL34" s="71"/>
      <c r="JM34" s="71"/>
      <c r="JN34" s="71"/>
      <c r="JO34" s="71"/>
      <c r="JP34" s="71"/>
      <c r="JQ34" s="71"/>
      <c r="JR34" s="71">
        <v>3738</v>
      </c>
      <c r="JS34" s="71"/>
      <c r="JT34" s="71"/>
      <c r="JU34" s="71"/>
      <c r="JV34" s="71"/>
      <c r="JW34" s="71"/>
      <c r="JX34" s="71"/>
      <c r="JY34" s="71"/>
      <c r="JZ34" s="71"/>
      <c r="KA34" s="71"/>
      <c r="KB34" s="71"/>
      <c r="KC34" s="71"/>
      <c r="KD34" s="71">
        <v>3738</v>
      </c>
      <c r="KE34" s="71"/>
      <c r="KF34" s="71"/>
      <c r="KG34" s="71"/>
      <c r="KH34" s="71"/>
    </row>
    <row r="35" spans="1:294">
      <c r="A35" s="82" t="s">
        <v>93</v>
      </c>
      <c r="B35" s="82" t="s">
        <v>22</v>
      </c>
      <c r="C35" s="82" t="s">
        <v>35</v>
      </c>
      <c r="D35" s="75">
        <v>300</v>
      </c>
      <c r="E35" s="76">
        <v>301</v>
      </c>
      <c r="F35" s="72">
        <v>2301.13950006409</v>
      </c>
      <c r="G35" s="71">
        <v>3026.1019738392602</v>
      </c>
      <c r="H35" s="71">
        <v>3249.1983660773899</v>
      </c>
      <c r="I35" s="71">
        <v>4056.5199390811899</v>
      </c>
      <c r="J35" s="71">
        <v>8196.9562046823994</v>
      </c>
      <c r="K35" s="71">
        <v>4233.2066272592401</v>
      </c>
      <c r="L35" s="71">
        <v>3318.2638699914901</v>
      </c>
      <c r="M35" s="71">
        <v>3133.8369264394801</v>
      </c>
      <c r="N35" s="71">
        <v>3257.4388398231399</v>
      </c>
      <c r="O35" s="71">
        <v>3332.0655853509202</v>
      </c>
      <c r="P35" s="71">
        <v>5841.7708402835096</v>
      </c>
      <c r="Q35" s="71">
        <v>6929.7430081179</v>
      </c>
      <c r="R35" s="71">
        <v>5393.5846147437596</v>
      </c>
      <c r="S35" s="71">
        <v>4195.0764118532497</v>
      </c>
      <c r="T35" s="71">
        <v>4192.2145152206103</v>
      </c>
      <c r="U35" s="71">
        <v>4133.1579133207497</v>
      </c>
      <c r="V35" s="71">
        <v>4817.7370039018097</v>
      </c>
      <c r="W35" s="71">
        <v>4290.7267140928197</v>
      </c>
      <c r="X35" s="71">
        <v>5660.5801725015399</v>
      </c>
      <c r="Y35" s="71">
        <v>4486.4899930791698</v>
      </c>
      <c r="Z35" s="71">
        <v>3981.51623790863</v>
      </c>
      <c r="AA35" s="71">
        <v>3921.9664095444</v>
      </c>
      <c r="AB35" s="71">
        <v>4566.8425187037701</v>
      </c>
      <c r="AC35" s="71">
        <v>5147.6906695978896</v>
      </c>
      <c r="AD35" s="71">
        <v>4244.9031061220603</v>
      </c>
      <c r="AE35" s="71">
        <v>5058.0704218052397</v>
      </c>
      <c r="AF35" s="71">
        <v>5504.2830510575304</v>
      </c>
      <c r="AG35" s="71">
        <v>6456.8717441926601</v>
      </c>
      <c r="AH35" s="71">
        <v>6613.6793962296297</v>
      </c>
      <c r="AI35" s="71">
        <v>5745.2521893701396</v>
      </c>
      <c r="AJ35" s="71">
        <v>4602.6879130139996</v>
      </c>
      <c r="AK35" s="71">
        <v>6850.4971627533696</v>
      </c>
      <c r="AL35" s="71">
        <v>5149.2335346207801</v>
      </c>
      <c r="AM35" s="71">
        <v>3787.3942969462</v>
      </c>
      <c r="AN35" s="71">
        <v>5160.40086215867</v>
      </c>
      <c r="AO35" s="71">
        <v>4290.3279927769299</v>
      </c>
      <c r="AP35" s="71">
        <v>4776.885088</v>
      </c>
      <c r="AQ35" s="71">
        <v>4121.1150879999996</v>
      </c>
      <c r="AR35" s="71">
        <v>4027.7733871671599</v>
      </c>
      <c r="AS35" s="71">
        <v>3223.5450879999999</v>
      </c>
      <c r="AT35" s="71">
        <v>3646.6950863649399</v>
      </c>
      <c r="AU35" s="71">
        <v>3967.905088</v>
      </c>
      <c r="AV35" s="71">
        <v>3678.2650880000001</v>
      </c>
      <c r="AW35" s="71">
        <v>4055.51</v>
      </c>
      <c r="AX35" s="71">
        <v>4055.51</v>
      </c>
      <c r="AY35" s="71">
        <v>5017.1899999999996</v>
      </c>
      <c r="AZ35" s="71">
        <v>3417</v>
      </c>
      <c r="BA35" s="71">
        <v>3417.19</v>
      </c>
      <c r="BB35" s="71">
        <v>3417.19</v>
      </c>
      <c r="BC35" s="71">
        <v>3417.19</v>
      </c>
      <c r="BD35" s="71">
        <v>3417.19</v>
      </c>
      <c r="BE35" s="71">
        <v>3417.19</v>
      </c>
      <c r="BF35" s="71">
        <v>3417.19</v>
      </c>
      <c r="BG35" s="71">
        <v>3000</v>
      </c>
      <c r="BH35" s="71">
        <v>3000</v>
      </c>
      <c r="BI35" s="71">
        <v>3000</v>
      </c>
      <c r="BJ35" s="71">
        <v>3000</v>
      </c>
      <c r="BK35" s="71">
        <v>3000</v>
      </c>
      <c r="BL35" s="71">
        <v>3000</v>
      </c>
      <c r="BM35" s="71">
        <v>3000</v>
      </c>
      <c r="BN35" s="71">
        <v>3000</v>
      </c>
      <c r="BO35" s="71">
        <v>3000</v>
      </c>
      <c r="BP35" s="71">
        <v>3000</v>
      </c>
      <c r="BQ35" s="71">
        <v>3000</v>
      </c>
      <c r="BR35" s="71">
        <v>3000</v>
      </c>
      <c r="BS35" s="71">
        <v>2500</v>
      </c>
      <c r="BT35" s="71">
        <v>2500</v>
      </c>
      <c r="BU35" s="71">
        <v>2500</v>
      </c>
      <c r="BV35" s="71">
        <v>2500</v>
      </c>
      <c r="BW35" s="71">
        <v>2500</v>
      </c>
      <c r="BX35" s="71">
        <v>2500</v>
      </c>
      <c r="BY35" s="71">
        <v>2500</v>
      </c>
      <c r="BZ35" s="71">
        <v>2500</v>
      </c>
      <c r="CA35" s="71">
        <v>2500</v>
      </c>
      <c r="CB35" s="71">
        <v>2500</v>
      </c>
      <c r="CC35" s="71">
        <v>2500</v>
      </c>
      <c r="CD35" s="71">
        <v>2500</v>
      </c>
      <c r="CE35" s="71">
        <v>2500</v>
      </c>
      <c r="CF35" s="71">
        <v>2500</v>
      </c>
      <c r="CG35" s="71">
        <v>2500</v>
      </c>
      <c r="CH35" s="71">
        <v>2500</v>
      </c>
      <c r="CI35" s="71">
        <v>2500</v>
      </c>
      <c r="CJ35" s="71">
        <v>2500</v>
      </c>
      <c r="CK35" s="71">
        <v>2500</v>
      </c>
      <c r="CL35" s="71">
        <v>2500</v>
      </c>
      <c r="CM35" s="71">
        <v>2500</v>
      </c>
      <c r="CN35" s="71">
        <v>2500</v>
      </c>
      <c r="CO35" s="71">
        <v>2500</v>
      </c>
      <c r="CP35" s="71">
        <v>2500</v>
      </c>
      <c r="CQ35" s="71">
        <v>2500</v>
      </c>
      <c r="CR35" s="71">
        <v>2500</v>
      </c>
      <c r="CS35" s="71">
        <v>2500</v>
      </c>
      <c r="CT35" s="71">
        <v>2500</v>
      </c>
      <c r="CU35" s="71">
        <v>2500</v>
      </c>
      <c r="CV35" s="71">
        <v>2500</v>
      </c>
      <c r="CW35" s="71">
        <v>2500</v>
      </c>
      <c r="CX35" s="71">
        <v>2500</v>
      </c>
      <c r="CY35" s="71">
        <v>2500</v>
      </c>
      <c r="CZ35" s="71">
        <v>2500</v>
      </c>
      <c r="DA35" s="71">
        <v>2500</v>
      </c>
      <c r="DB35" s="71">
        <v>2500</v>
      </c>
      <c r="DC35" s="71">
        <v>2500</v>
      </c>
      <c r="DD35" s="71">
        <v>2500</v>
      </c>
      <c r="DE35" s="71">
        <v>2500</v>
      </c>
      <c r="DF35" s="71">
        <v>2500</v>
      </c>
      <c r="DG35" s="71">
        <v>2500</v>
      </c>
      <c r="DH35" s="71">
        <v>2500</v>
      </c>
      <c r="DI35" s="71">
        <v>2500</v>
      </c>
      <c r="DJ35" s="71">
        <v>3000</v>
      </c>
      <c r="DK35" s="71">
        <v>3000</v>
      </c>
      <c r="DL35" s="71">
        <v>3000</v>
      </c>
      <c r="DM35" s="71">
        <v>3000</v>
      </c>
      <c r="DN35" s="71">
        <v>3000</v>
      </c>
      <c r="DO35" s="71">
        <v>3000</v>
      </c>
      <c r="DP35" s="71">
        <v>3000</v>
      </c>
      <c r="DQ35" s="71">
        <v>3000</v>
      </c>
      <c r="DR35" s="71">
        <v>3000</v>
      </c>
      <c r="DS35" s="71">
        <v>3000</v>
      </c>
      <c r="DT35" s="71">
        <v>3000</v>
      </c>
      <c r="DU35" s="71">
        <v>3000</v>
      </c>
      <c r="DV35" s="71">
        <v>3000</v>
      </c>
      <c r="DW35" s="71">
        <v>3000</v>
      </c>
      <c r="DX35" s="71">
        <v>3000</v>
      </c>
      <c r="DY35" s="71">
        <v>3000</v>
      </c>
      <c r="DZ35" s="71">
        <v>3000</v>
      </c>
      <c r="EA35" s="71">
        <v>3000</v>
      </c>
      <c r="EB35" s="71">
        <v>3000</v>
      </c>
      <c r="EC35" s="71">
        <v>3000</v>
      </c>
      <c r="ED35" s="71">
        <v>3000</v>
      </c>
      <c r="EE35" s="71">
        <v>3000</v>
      </c>
      <c r="EF35" s="71">
        <v>3000</v>
      </c>
      <c r="EG35" s="71">
        <v>3000</v>
      </c>
      <c r="EH35" s="71">
        <v>3000</v>
      </c>
      <c r="EI35" s="71">
        <v>3000</v>
      </c>
      <c r="EJ35" s="71">
        <v>3000</v>
      </c>
      <c r="EK35" s="71">
        <v>3000</v>
      </c>
      <c r="EL35" s="71">
        <v>3000</v>
      </c>
      <c r="EM35" s="71">
        <v>3000</v>
      </c>
      <c r="EN35" s="71">
        <v>3000</v>
      </c>
      <c r="EO35" s="71">
        <v>3000</v>
      </c>
      <c r="EP35" s="71">
        <v>3000</v>
      </c>
      <c r="EQ35" s="71">
        <v>3000</v>
      </c>
      <c r="ER35" s="71">
        <v>3000</v>
      </c>
      <c r="ES35" s="71">
        <v>3000</v>
      </c>
      <c r="ET35" s="71">
        <v>3000</v>
      </c>
      <c r="EU35" s="71">
        <v>3000</v>
      </c>
      <c r="EV35" s="71">
        <v>3000</v>
      </c>
      <c r="EW35" s="71">
        <v>3000</v>
      </c>
      <c r="EX35" s="71">
        <v>3000</v>
      </c>
      <c r="EY35" s="71">
        <v>3000</v>
      </c>
      <c r="EZ35" s="71">
        <v>3000</v>
      </c>
      <c r="FA35" s="71">
        <v>3000</v>
      </c>
      <c r="FB35" s="71">
        <v>3000</v>
      </c>
      <c r="FC35" s="71">
        <v>3000</v>
      </c>
      <c r="FD35" s="71">
        <v>3000</v>
      </c>
      <c r="FE35" s="71">
        <v>3000</v>
      </c>
      <c r="FF35" s="71">
        <v>3000</v>
      </c>
      <c r="FG35" s="71">
        <v>3000</v>
      </c>
      <c r="FH35" s="71">
        <v>4100</v>
      </c>
      <c r="FI35" s="71">
        <v>4100</v>
      </c>
      <c r="FJ35" s="71">
        <v>4100</v>
      </c>
      <c r="FK35" s="71">
        <v>4100</v>
      </c>
      <c r="FL35" s="71">
        <v>4100</v>
      </c>
      <c r="FM35" s="71">
        <v>4100</v>
      </c>
      <c r="FN35" s="71">
        <v>4100</v>
      </c>
      <c r="FO35" s="71">
        <v>4100</v>
      </c>
      <c r="FP35" s="71">
        <v>4255</v>
      </c>
      <c r="FQ35" s="71">
        <v>4255</v>
      </c>
      <c r="FR35" s="71">
        <v>4255</v>
      </c>
      <c r="FS35" s="71">
        <v>4255</v>
      </c>
      <c r="FT35" s="71">
        <v>4255</v>
      </c>
      <c r="FU35" s="71">
        <v>4255</v>
      </c>
      <c r="FV35" s="71">
        <v>4255</v>
      </c>
      <c r="FW35" s="71">
        <v>4255</v>
      </c>
      <c r="FX35" s="71">
        <v>4255</v>
      </c>
      <c r="FY35" s="71">
        <v>4755.3500000000004</v>
      </c>
      <c r="FZ35" s="71">
        <v>4755.3500000000004</v>
      </c>
      <c r="GA35" s="71">
        <v>4755.3500000000004</v>
      </c>
      <c r="GB35" s="71">
        <v>4755.3500000000004</v>
      </c>
      <c r="GC35" s="71">
        <v>4755.3500000000004</v>
      </c>
      <c r="GD35" s="71">
        <v>4755.3500000000004</v>
      </c>
      <c r="GE35" s="71">
        <v>4755.3500000000004</v>
      </c>
      <c r="GF35" s="71">
        <v>4755.3500000000004</v>
      </c>
      <c r="GG35" s="71">
        <v>4755.3500000000004</v>
      </c>
      <c r="GH35" s="71">
        <v>4755.3500000000004</v>
      </c>
      <c r="GI35" s="71">
        <v>4755.3500000000004</v>
      </c>
      <c r="GJ35" s="71">
        <v>4755.3500000000004</v>
      </c>
      <c r="GK35" s="71">
        <v>4755.3500000000004</v>
      </c>
      <c r="GL35" s="71">
        <v>4755.3500000000004</v>
      </c>
      <c r="GM35" s="71">
        <v>4755.3500000000004</v>
      </c>
      <c r="GN35" s="71">
        <v>4755.3500000000004</v>
      </c>
      <c r="GO35" s="71">
        <v>4755.3500000000004</v>
      </c>
      <c r="GP35" s="71">
        <v>4755.3500000000004</v>
      </c>
      <c r="GQ35" s="71">
        <v>4755.3500000000004</v>
      </c>
      <c r="GR35" s="71">
        <v>4755.3500000000004</v>
      </c>
      <c r="GS35" s="71">
        <v>4755.3500000000004</v>
      </c>
      <c r="GT35" s="71">
        <v>4755.3500000000004</v>
      </c>
      <c r="GU35" s="71">
        <v>4755.3500000000004</v>
      </c>
      <c r="GV35" s="71">
        <v>4755.3500000000004</v>
      </c>
      <c r="GW35" s="71">
        <v>4755.3500000000004</v>
      </c>
      <c r="GX35" s="71">
        <v>4755.3500000000004</v>
      </c>
      <c r="GY35" s="71">
        <v>4755.3500000000004</v>
      </c>
      <c r="GZ35" s="71">
        <v>4755.3500000000004</v>
      </c>
      <c r="HA35" s="71">
        <v>4755.3500000000004</v>
      </c>
      <c r="HB35" s="71">
        <v>4755.3500000000004</v>
      </c>
      <c r="HC35" s="71">
        <v>4755.3500000000004</v>
      </c>
      <c r="HD35" s="71">
        <v>4755.3500000000004</v>
      </c>
      <c r="HE35" s="71">
        <v>4755.3500000000004</v>
      </c>
      <c r="HF35" s="71">
        <v>4755.3500000000004</v>
      </c>
      <c r="HG35" s="71">
        <v>4755.3500000000004</v>
      </c>
      <c r="HH35" s="71">
        <v>4755.3500000000004</v>
      </c>
      <c r="HI35" s="71">
        <v>4755.3500000000004</v>
      </c>
      <c r="HJ35" s="71">
        <v>4755.3500000000004</v>
      </c>
      <c r="HK35" s="71">
        <v>4755.3500000000004</v>
      </c>
      <c r="HL35" s="71">
        <v>4755.3500000000004</v>
      </c>
      <c r="HM35" s="71">
        <v>4755.3500000000004</v>
      </c>
      <c r="HN35" s="71">
        <v>4755.3500000000004</v>
      </c>
      <c r="HO35" s="71">
        <v>4755.3500000000004</v>
      </c>
      <c r="HP35" s="71">
        <v>4755.3500000000004</v>
      </c>
      <c r="HQ35" s="71">
        <v>4755.3500000000004</v>
      </c>
      <c r="HR35" s="71">
        <v>4755.3500000000004</v>
      </c>
      <c r="HS35" s="71">
        <v>4755.3500000000004</v>
      </c>
      <c r="HT35" s="71">
        <v>4755.3500000000004</v>
      </c>
      <c r="HU35" s="71">
        <v>4755.3500000000004</v>
      </c>
      <c r="HV35" s="71">
        <v>4755.3500000000004</v>
      </c>
      <c r="HW35" s="71">
        <v>4755.3500000000004</v>
      </c>
      <c r="HX35" s="71">
        <v>4755.3500000000004</v>
      </c>
      <c r="HY35" s="71">
        <v>4755.3500000000004</v>
      </c>
      <c r="HZ35" s="71">
        <v>4755.3500000000004</v>
      </c>
      <c r="IA35" s="71">
        <v>4755.3500000000004</v>
      </c>
      <c r="IB35" s="71">
        <v>4755.3500000000004</v>
      </c>
      <c r="IC35" s="71">
        <v>4755.3500000000004</v>
      </c>
      <c r="ID35" s="71">
        <v>4755.3500000000004</v>
      </c>
      <c r="IE35" s="71">
        <v>4755.3500000000004</v>
      </c>
      <c r="IF35" s="71">
        <v>4755.3500000000004</v>
      </c>
      <c r="IG35" s="71">
        <v>4755.3500000000004</v>
      </c>
      <c r="IH35" s="71">
        <v>4755.3500000000004</v>
      </c>
      <c r="II35" s="71">
        <v>4755.3500000000004</v>
      </c>
      <c r="IJ35" s="71">
        <v>4755.3500000000004</v>
      </c>
      <c r="IK35" s="71">
        <v>4755.3500000000004</v>
      </c>
      <c r="IL35" s="71">
        <v>4755.3500000000004</v>
      </c>
      <c r="IM35" s="71">
        <v>4755.3500000000004</v>
      </c>
      <c r="IN35" s="71">
        <v>4755.3500000000004</v>
      </c>
      <c r="IO35" s="71">
        <v>4755.3500000000004</v>
      </c>
      <c r="IP35" s="71">
        <v>4755.3500000000004</v>
      </c>
      <c r="IQ35" s="71">
        <v>4755.3500000000004</v>
      </c>
      <c r="IR35" s="71">
        <v>4755.3500000000004</v>
      </c>
      <c r="IS35" s="71">
        <v>4755.3500000000004</v>
      </c>
      <c r="IT35" s="71">
        <v>4755.3500000000004</v>
      </c>
      <c r="IU35" s="71">
        <v>4755.3500000000004</v>
      </c>
      <c r="IV35" s="71">
        <v>4755.3500000000004</v>
      </c>
      <c r="IW35" s="71">
        <v>4755.3500000000004</v>
      </c>
      <c r="IX35" s="71">
        <v>4755.3500000000004</v>
      </c>
      <c r="IY35" s="71">
        <v>4755.3500000000004</v>
      </c>
      <c r="IZ35" s="71">
        <v>4755.3500000000004</v>
      </c>
      <c r="JA35" s="71">
        <v>4755.3500000000004</v>
      </c>
      <c r="JB35" s="71">
        <v>4755.3500000000004</v>
      </c>
      <c r="JC35" s="71">
        <v>4755.3500000000004</v>
      </c>
      <c r="JD35" s="71">
        <v>4755.3500000000004</v>
      </c>
      <c r="JE35" s="71">
        <v>4755.3500000000004</v>
      </c>
      <c r="JF35" s="71">
        <v>4755.3500000000004</v>
      </c>
      <c r="JG35" s="71">
        <v>4755.3500000000004</v>
      </c>
      <c r="JH35" s="71">
        <v>4755.3500000000004</v>
      </c>
      <c r="JI35" s="71">
        <v>4755.3500000000004</v>
      </c>
      <c r="JJ35" s="71">
        <v>4755.3500000000004</v>
      </c>
      <c r="JK35" s="71">
        <v>4755.3500000000004</v>
      </c>
      <c r="JL35" s="71">
        <v>4755.3500000000004</v>
      </c>
      <c r="JM35" s="71">
        <v>4755.3500000000004</v>
      </c>
      <c r="JN35" s="71">
        <v>4755.3500000000004</v>
      </c>
      <c r="JO35" s="71">
        <v>4755.3500000000004</v>
      </c>
      <c r="JP35" s="71">
        <v>4755.3500000000004</v>
      </c>
      <c r="JQ35" s="71">
        <v>4755.3500000000004</v>
      </c>
      <c r="JR35" s="71">
        <v>4755.3500000000004</v>
      </c>
      <c r="JS35" s="71">
        <v>4755.3500000000004</v>
      </c>
      <c r="JT35" s="71">
        <v>4755.3500000000004</v>
      </c>
      <c r="JU35" s="71">
        <v>4755.3500000000004</v>
      </c>
      <c r="JV35" s="71">
        <v>4755.3500000000004</v>
      </c>
      <c r="JW35" s="71">
        <v>4755.3500000000004</v>
      </c>
      <c r="JX35" s="71">
        <v>4755.3500000000004</v>
      </c>
      <c r="JY35" s="71">
        <v>4755.3500000000004</v>
      </c>
      <c r="JZ35" s="71">
        <v>4755.3500000000004</v>
      </c>
      <c r="KA35" s="71">
        <v>4755.3500000000004</v>
      </c>
      <c r="KB35" s="71">
        <v>4755.3500000000004</v>
      </c>
      <c r="KC35" s="71">
        <v>4755.3500000000004</v>
      </c>
      <c r="KD35" s="71">
        <v>4755.3500000000004</v>
      </c>
      <c r="KE35" s="71">
        <v>4755.3500000000004</v>
      </c>
      <c r="KF35" s="71">
        <v>4755.3500000000004</v>
      </c>
      <c r="KG35" s="71">
        <v>4755.3500000000004</v>
      </c>
      <c r="KH35" s="71">
        <v>4755.3500000000004</v>
      </c>
    </row>
    <row r="36" spans="1:294" ht="14.25" customHeight="1">
      <c r="A36" s="82" t="s">
        <v>59</v>
      </c>
      <c r="B36" s="82" t="s">
        <v>22</v>
      </c>
      <c r="C36" s="82" t="s">
        <v>29</v>
      </c>
      <c r="D36" s="75">
        <v>300</v>
      </c>
      <c r="E36" s="76">
        <v>301</v>
      </c>
      <c r="F36" s="72"/>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c r="BM36" s="71"/>
      <c r="BN36" s="211"/>
      <c r="BO36" s="71"/>
      <c r="BP36" s="71"/>
      <c r="BQ36" s="71"/>
      <c r="BR36" s="71"/>
      <c r="BS36" s="71"/>
      <c r="BT36" s="71"/>
      <c r="BU36" s="71"/>
      <c r="BV36" s="71"/>
      <c r="BW36" s="71"/>
      <c r="BX36" s="71"/>
      <c r="BY36" s="71"/>
      <c r="BZ36" s="71"/>
      <c r="CA36" s="71"/>
      <c r="CB36" s="71"/>
      <c r="CC36" s="71"/>
      <c r="CD36" s="71"/>
      <c r="CE36" s="71"/>
      <c r="CF36" s="71"/>
      <c r="CG36" s="71"/>
      <c r="CH36" s="71"/>
      <c r="CI36" s="71"/>
      <c r="CJ36" s="71"/>
      <c r="CK36" s="71"/>
      <c r="CL36" s="71"/>
      <c r="CM36" s="71"/>
      <c r="CN36" s="71"/>
      <c r="CO36" s="71"/>
      <c r="CP36" s="71"/>
      <c r="CQ36" s="71"/>
      <c r="CR36" s="71"/>
      <c r="CS36" s="71"/>
      <c r="CT36" s="71"/>
      <c r="CU36" s="71"/>
      <c r="CV36" s="71"/>
      <c r="CW36" s="71"/>
      <c r="CX36" s="71"/>
      <c r="CY36" s="71"/>
      <c r="CZ36" s="71"/>
      <c r="DA36" s="71"/>
      <c r="DB36" s="71"/>
      <c r="DC36" s="71"/>
      <c r="DD36" s="71"/>
      <c r="DE36" s="71"/>
      <c r="DF36" s="71"/>
      <c r="DG36" s="71"/>
      <c r="DH36" s="71"/>
      <c r="DI36" s="71"/>
      <c r="DJ36" s="71"/>
      <c r="DK36" s="71"/>
      <c r="DL36" s="71"/>
      <c r="DM36" s="71"/>
      <c r="DN36" s="71"/>
      <c r="DO36" s="71"/>
      <c r="DP36" s="71"/>
      <c r="DQ36" s="71"/>
      <c r="DR36" s="71"/>
      <c r="DS36" s="71"/>
      <c r="DT36" s="71"/>
      <c r="DU36" s="71"/>
      <c r="DV36" s="71"/>
      <c r="DW36" s="71"/>
      <c r="DX36" s="71"/>
      <c r="DY36" s="71"/>
      <c r="DZ36" s="71"/>
      <c r="EA36" s="71"/>
      <c r="EB36" s="71"/>
      <c r="EC36" s="71"/>
      <c r="ED36" s="71"/>
      <c r="EE36" s="71"/>
      <c r="EF36" s="71"/>
      <c r="EG36" s="71"/>
      <c r="EH36" s="71"/>
      <c r="EI36" s="71"/>
      <c r="EJ36" s="71"/>
      <c r="EK36" s="71"/>
      <c r="EL36" s="71"/>
      <c r="EM36" s="71"/>
      <c r="EN36" s="71"/>
      <c r="EO36" s="71"/>
      <c r="EP36" s="71"/>
      <c r="EQ36" s="71"/>
      <c r="ER36" s="71"/>
      <c r="ES36" s="71"/>
      <c r="ET36" s="71"/>
      <c r="EU36" s="71"/>
      <c r="EV36" s="71"/>
      <c r="EW36" s="71"/>
      <c r="EX36" s="71"/>
      <c r="EY36" s="71"/>
      <c r="EZ36" s="71"/>
      <c r="FA36" s="71"/>
      <c r="FB36" s="71"/>
      <c r="FC36" s="71"/>
      <c r="FD36" s="71"/>
      <c r="FE36" s="71"/>
      <c r="FF36" s="71"/>
      <c r="FG36" s="71"/>
      <c r="FH36" s="71"/>
      <c r="FI36" s="71"/>
      <c r="FJ36" s="71"/>
      <c r="FK36" s="71"/>
      <c r="FL36" s="71"/>
      <c r="FM36" s="71"/>
      <c r="FN36" s="71"/>
      <c r="FO36" s="71"/>
      <c r="FP36" s="71"/>
      <c r="FQ36" s="71"/>
      <c r="FR36" s="71"/>
      <c r="FS36" s="71"/>
      <c r="FT36" s="71"/>
      <c r="FU36" s="71"/>
      <c r="FV36" s="71"/>
      <c r="FW36" s="71"/>
      <c r="FX36" s="71"/>
      <c r="FY36" s="71"/>
      <c r="FZ36" s="71"/>
      <c r="GA36" s="71"/>
      <c r="GB36" s="71"/>
      <c r="GC36" s="71"/>
      <c r="GD36" s="71"/>
      <c r="GE36" s="71"/>
      <c r="GF36" s="71"/>
      <c r="GG36" s="71"/>
      <c r="GH36" s="71"/>
      <c r="GI36" s="71"/>
      <c r="GJ36" s="71"/>
      <c r="GK36" s="71"/>
      <c r="GL36" s="71"/>
      <c r="GM36" s="71"/>
      <c r="GN36" s="71"/>
      <c r="GO36" s="71"/>
      <c r="GP36" s="71"/>
      <c r="GQ36" s="71"/>
      <c r="GR36" s="71"/>
      <c r="GS36" s="71"/>
      <c r="GT36" s="71"/>
      <c r="GU36" s="71"/>
      <c r="GV36" s="71"/>
      <c r="GW36" s="71"/>
      <c r="GX36" s="71"/>
      <c r="GY36" s="71"/>
      <c r="GZ36" s="71"/>
      <c r="HA36" s="71"/>
      <c r="HB36" s="71"/>
      <c r="HC36" s="71"/>
      <c r="HD36" s="71"/>
      <c r="HE36" s="71"/>
      <c r="HF36" s="71"/>
      <c r="HG36" s="71"/>
      <c r="HH36" s="71"/>
      <c r="HI36" s="71"/>
      <c r="HJ36" s="71"/>
      <c r="HK36" s="71"/>
      <c r="HL36" s="71"/>
      <c r="HM36" s="71"/>
      <c r="HN36" s="71"/>
      <c r="HO36" s="71"/>
      <c r="HP36" s="71"/>
      <c r="HQ36" s="71"/>
      <c r="HR36" s="71"/>
      <c r="HS36" s="71"/>
      <c r="HT36" s="71"/>
      <c r="HU36" s="71"/>
      <c r="HV36" s="71"/>
      <c r="HW36" s="71"/>
      <c r="HX36" s="71"/>
      <c r="HY36" s="71"/>
      <c r="HZ36" s="71"/>
      <c r="IA36" s="71"/>
      <c r="IB36" s="71"/>
      <c r="IC36" s="71"/>
      <c r="ID36" s="71"/>
      <c r="IE36" s="71"/>
      <c r="IF36" s="71"/>
      <c r="IG36" s="71"/>
      <c r="IH36" s="71"/>
      <c r="II36" s="71"/>
      <c r="IJ36" s="71"/>
      <c r="IK36" s="71"/>
      <c r="IL36" s="71"/>
      <c r="IM36" s="71"/>
      <c r="IN36" s="71"/>
      <c r="IO36" s="71"/>
      <c r="IP36" s="71"/>
      <c r="IQ36" s="71"/>
      <c r="IR36" s="71"/>
      <c r="IS36" s="71"/>
      <c r="IT36" s="71"/>
      <c r="IU36" s="71"/>
      <c r="IV36" s="71"/>
      <c r="IW36" s="71"/>
      <c r="IX36" s="71"/>
      <c r="IY36" s="71"/>
      <c r="IZ36" s="71"/>
      <c r="JA36" s="71"/>
      <c r="JB36" s="71"/>
      <c r="JC36" s="71"/>
      <c r="JD36" s="71"/>
      <c r="JE36" s="71"/>
      <c r="JF36" s="71"/>
      <c r="JG36" s="71"/>
      <c r="JH36" s="71"/>
      <c r="JI36" s="71"/>
      <c r="JJ36" s="71"/>
      <c r="JK36" s="71"/>
      <c r="JL36" s="71"/>
      <c r="JM36" s="71"/>
      <c r="JN36" s="71"/>
      <c r="JO36" s="71"/>
      <c r="JP36" s="71"/>
      <c r="JQ36" s="71"/>
      <c r="JR36" s="71"/>
      <c r="JS36" s="71"/>
      <c r="JT36" s="71"/>
      <c r="JU36" s="71"/>
      <c r="JV36" s="71"/>
      <c r="JW36" s="71"/>
      <c r="JX36" s="71"/>
      <c r="JY36" s="71"/>
      <c r="JZ36" s="71"/>
      <c r="KA36" s="71"/>
      <c r="KB36" s="71"/>
      <c r="KC36" s="71"/>
      <c r="KD36" s="71"/>
      <c r="KE36" s="71"/>
      <c r="KF36" s="71"/>
      <c r="KG36" s="71"/>
      <c r="KH36" s="71"/>
    </row>
    <row r="37" spans="1:294">
      <c r="A37" s="82" t="s">
        <v>43</v>
      </c>
      <c r="B37" s="82" t="s">
        <v>22</v>
      </c>
      <c r="C37" s="82" t="s">
        <v>30</v>
      </c>
      <c r="D37" s="75">
        <v>300</v>
      </c>
      <c r="E37" s="76">
        <v>301</v>
      </c>
      <c r="F37" s="72">
        <v>47139</v>
      </c>
      <c r="G37" s="71">
        <v>16525.250013341501</v>
      </c>
      <c r="H37" s="71">
        <v>16525.249995278598</v>
      </c>
      <c r="I37" s="71">
        <v>16525.250025757101</v>
      </c>
      <c r="J37" s="71">
        <v>16525.249996735201</v>
      </c>
      <c r="K37" s="71">
        <v>16525.249993085501</v>
      </c>
      <c r="L37" s="71">
        <v>16525.2499854735</v>
      </c>
      <c r="M37" s="71">
        <v>16525.250020951898</v>
      </c>
      <c r="N37" s="71">
        <v>21525.249994369598</v>
      </c>
      <c r="O37" s="71">
        <v>16573.567006277499</v>
      </c>
      <c r="P37" s="71">
        <v>16573.567033347401</v>
      </c>
      <c r="Q37" s="71">
        <v>16573.566991211701</v>
      </c>
      <c r="R37" s="71">
        <v>17072.744518662901</v>
      </c>
      <c r="S37" s="71">
        <v>17072.744505424202</v>
      </c>
      <c r="T37" s="71">
        <v>17072.744501603302</v>
      </c>
      <c r="U37" s="71">
        <v>17072.744504391001</v>
      </c>
      <c r="V37" s="71">
        <v>17072.744497466399</v>
      </c>
      <c r="W37" s="71">
        <v>17072.744468196099</v>
      </c>
      <c r="X37" s="71">
        <v>17072.744503859602</v>
      </c>
      <c r="Y37" s="71">
        <v>17032.744500428002</v>
      </c>
      <c r="Z37" s="71">
        <v>17072.7445020419</v>
      </c>
      <c r="AA37" s="71">
        <v>15794.9161034361</v>
      </c>
      <c r="AB37" s="71">
        <v>17072.740000000002</v>
      </c>
      <c r="AC37" s="71">
        <v>17072.740000000002</v>
      </c>
      <c r="AD37" s="71">
        <v>17092.02</v>
      </c>
      <c r="AE37" s="71">
        <v>17092.02</v>
      </c>
      <c r="AF37" s="71">
        <v>17092.02</v>
      </c>
      <c r="AG37" s="71">
        <v>17092.02</v>
      </c>
      <c r="AH37" s="71">
        <v>17092.019987436299</v>
      </c>
      <c r="AI37" s="71">
        <v>17092.019987436299</v>
      </c>
      <c r="AJ37" s="71">
        <v>17092.019987436299</v>
      </c>
      <c r="AK37" s="71">
        <v>17092.019987436299</v>
      </c>
      <c r="AL37" s="71">
        <v>17092.019987436299</v>
      </c>
      <c r="AM37" s="71">
        <v>17092.019987436299</v>
      </c>
      <c r="AN37" s="71">
        <v>17600.57</v>
      </c>
      <c r="AO37" s="71">
        <v>17991.599999999999</v>
      </c>
      <c r="AP37" s="71">
        <v>18303.439999999999</v>
      </c>
      <c r="AQ37" s="71">
        <v>18303.439999999999</v>
      </c>
      <c r="AR37" s="71">
        <v>18303.439999999999</v>
      </c>
      <c r="AS37" s="71">
        <v>18303.439999999999</v>
      </c>
      <c r="AT37" s="71">
        <v>18303.439999999999</v>
      </c>
      <c r="AU37" s="71">
        <v>18303.439999999999</v>
      </c>
      <c r="AV37" s="71">
        <v>18303.439999999999</v>
      </c>
      <c r="AW37" s="71">
        <v>18303.439999999999</v>
      </c>
      <c r="AX37" s="71">
        <v>18303.439999999999</v>
      </c>
      <c r="AY37" s="71">
        <v>18303.439999999999</v>
      </c>
      <c r="AZ37" s="71">
        <v>18955</v>
      </c>
      <c r="BA37" s="71">
        <v>18955</v>
      </c>
      <c r="BB37" s="71">
        <v>18955</v>
      </c>
      <c r="BC37" s="71">
        <v>18955</v>
      </c>
      <c r="BD37" s="71">
        <v>18955</v>
      </c>
      <c r="BE37" s="71">
        <v>18955</v>
      </c>
      <c r="BF37" s="71">
        <v>18955</v>
      </c>
      <c r="BG37" s="71">
        <v>18955</v>
      </c>
      <c r="BH37" s="71">
        <v>16917</v>
      </c>
      <c r="BI37" s="71">
        <v>16917</v>
      </c>
      <c r="BJ37" s="71">
        <v>16917</v>
      </c>
      <c r="BK37" s="71">
        <v>16917</v>
      </c>
      <c r="BL37" s="71">
        <v>16917</v>
      </c>
      <c r="BM37" s="71">
        <v>16917</v>
      </c>
      <c r="BN37" s="71">
        <v>16917</v>
      </c>
      <c r="BO37" s="71">
        <v>16917</v>
      </c>
      <c r="BP37" s="71">
        <v>16917</v>
      </c>
      <c r="BQ37" s="71">
        <v>16917</v>
      </c>
      <c r="BR37" s="71">
        <v>15000</v>
      </c>
      <c r="BS37" s="71">
        <v>15000</v>
      </c>
      <c r="BT37" s="71">
        <v>15000</v>
      </c>
      <c r="BU37" s="71">
        <v>15000</v>
      </c>
      <c r="BV37" s="71">
        <v>15000</v>
      </c>
      <c r="BW37" s="71">
        <v>15000</v>
      </c>
      <c r="BX37" s="71">
        <v>15000</v>
      </c>
      <c r="BY37" s="71">
        <v>15000</v>
      </c>
      <c r="BZ37" s="71">
        <v>15000</v>
      </c>
      <c r="CA37" s="71">
        <v>15000</v>
      </c>
      <c r="CB37" s="71">
        <v>15000</v>
      </c>
      <c r="CC37" s="71">
        <v>15000</v>
      </c>
      <c r="CD37" s="71">
        <v>15000</v>
      </c>
      <c r="CE37" s="71">
        <v>15000</v>
      </c>
      <c r="CF37" s="71">
        <v>15000</v>
      </c>
      <c r="CG37" s="71">
        <v>15000</v>
      </c>
      <c r="CH37" s="71">
        <v>15000</v>
      </c>
      <c r="CI37" s="71">
        <v>15000</v>
      </c>
      <c r="CJ37" s="71">
        <v>15000</v>
      </c>
      <c r="CK37" s="71">
        <v>15000</v>
      </c>
      <c r="CL37" s="71">
        <v>15000</v>
      </c>
      <c r="CM37" s="71">
        <v>15000</v>
      </c>
      <c r="CN37" s="71">
        <v>15000</v>
      </c>
      <c r="CO37" s="71">
        <v>15000</v>
      </c>
      <c r="CP37" s="71">
        <v>15000</v>
      </c>
      <c r="CQ37" s="71">
        <v>15000</v>
      </c>
      <c r="CR37" s="71">
        <v>15000</v>
      </c>
      <c r="CS37" s="71">
        <v>15000</v>
      </c>
      <c r="CT37" s="71">
        <v>15000</v>
      </c>
      <c r="CU37" s="71">
        <v>15000</v>
      </c>
      <c r="CV37" s="71">
        <v>15000</v>
      </c>
      <c r="CW37" s="71">
        <v>15000</v>
      </c>
      <c r="CX37" s="71">
        <v>15000</v>
      </c>
      <c r="CY37" s="71">
        <v>15000</v>
      </c>
      <c r="CZ37" s="71">
        <v>15000</v>
      </c>
      <c r="DA37" s="71">
        <v>15000</v>
      </c>
      <c r="DB37" s="71">
        <v>15000</v>
      </c>
      <c r="DC37" s="71">
        <v>15000</v>
      </c>
      <c r="DD37" s="71">
        <v>15000</v>
      </c>
      <c r="DE37" s="71">
        <v>15000</v>
      </c>
      <c r="DF37" s="71">
        <v>15000</v>
      </c>
      <c r="DG37" s="71">
        <v>15000</v>
      </c>
      <c r="DH37" s="71">
        <v>15000</v>
      </c>
      <c r="DI37" s="71">
        <v>15000</v>
      </c>
      <c r="DJ37" s="71">
        <v>10998</v>
      </c>
      <c r="DK37" s="71">
        <v>10998</v>
      </c>
      <c r="DL37" s="71">
        <v>11058</v>
      </c>
      <c r="DM37" s="71">
        <v>11058</v>
      </c>
      <c r="DN37" s="71">
        <v>11058</v>
      </c>
      <c r="DO37" s="71">
        <v>11058</v>
      </c>
      <c r="DP37" s="71">
        <v>11058</v>
      </c>
      <c r="DQ37" s="71">
        <v>11058</v>
      </c>
      <c r="DR37" s="71">
        <v>11058</v>
      </c>
      <c r="DS37" s="71">
        <v>11058</v>
      </c>
      <c r="DT37" s="71">
        <v>11058</v>
      </c>
      <c r="DU37" s="71">
        <v>11058</v>
      </c>
      <c r="DV37" s="71">
        <v>11058</v>
      </c>
      <c r="DW37" s="71">
        <v>11058</v>
      </c>
      <c r="DX37" s="71">
        <v>11058</v>
      </c>
      <c r="DY37" s="71">
        <v>11058</v>
      </c>
      <c r="DZ37" s="71">
        <v>11058</v>
      </c>
      <c r="EA37" s="71">
        <v>11058</v>
      </c>
      <c r="EB37" s="71">
        <v>11058</v>
      </c>
      <c r="EC37" s="71">
        <v>11058</v>
      </c>
      <c r="ED37" s="71">
        <v>11058</v>
      </c>
      <c r="EE37" s="71">
        <v>11058</v>
      </c>
      <c r="EF37" s="71">
        <v>11058</v>
      </c>
      <c r="EG37" s="71">
        <v>11058</v>
      </c>
      <c r="EH37" s="71">
        <v>11058</v>
      </c>
      <c r="EI37" s="71">
        <v>11058</v>
      </c>
      <c r="EJ37" s="71">
        <v>11058</v>
      </c>
      <c r="EK37" s="71">
        <v>11058</v>
      </c>
      <c r="EL37" s="71">
        <v>11058</v>
      </c>
      <c r="EM37" s="71">
        <v>11058</v>
      </c>
      <c r="EN37" s="71">
        <v>11058</v>
      </c>
      <c r="EO37" s="71">
        <v>11058</v>
      </c>
      <c r="EP37" s="71">
        <v>11058</v>
      </c>
      <c r="EQ37" s="71">
        <v>11058</v>
      </c>
      <c r="ER37" s="71">
        <v>11058</v>
      </c>
      <c r="ES37" s="71">
        <v>11058</v>
      </c>
      <c r="ET37" s="71">
        <v>11058</v>
      </c>
      <c r="EU37" s="71">
        <v>11058</v>
      </c>
      <c r="EV37" s="71">
        <v>11058</v>
      </c>
      <c r="EW37" s="71">
        <v>11058</v>
      </c>
      <c r="EX37" s="71">
        <v>11058</v>
      </c>
      <c r="EY37" s="71">
        <v>11058</v>
      </c>
      <c r="EZ37" s="71">
        <v>11058</v>
      </c>
      <c r="FA37" s="71">
        <v>11058</v>
      </c>
      <c r="FB37" s="71">
        <v>11058</v>
      </c>
      <c r="FC37" s="71">
        <v>11058</v>
      </c>
      <c r="FD37" s="71">
        <v>11058</v>
      </c>
      <c r="FE37" s="71">
        <v>11058</v>
      </c>
      <c r="FF37" s="71">
        <v>11058</v>
      </c>
      <c r="FG37" s="71">
        <v>11058</v>
      </c>
      <c r="FH37" s="71">
        <v>11058</v>
      </c>
      <c r="FI37" s="71">
        <v>11058</v>
      </c>
      <c r="FJ37" s="71">
        <v>11058</v>
      </c>
      <c r="FK37" s="71">
        <v>11058</v>
      </c>
      <c r="FL37" s="71">
        <v>11058</v>
      </c>
      <c r="FM37" s="71">
        <v>11058</v>
      </c>
      <c r="FN37" s="71">
        <v>11058</v>
      </c>
      <c r="FO37" s="71">
        <v>11058</v>
      </c>
      <c r="FP37" s="71">
        <v>11058</v>
      </c>
      <c r="FQ37" s="71">
        <v>11058</v>
      </c>
      <c r="FR37" s="71">
        <v>11058</v>
      </c>
      <c r="FS37" s="71">
        <v>11058</v>
      </c>
      <c r="FT37" s="71">
        <v>11058</v>
      </c>
      <c r="FU37" s="71">
        <v>11058</v>
      </c>
      <c r="FV37" s="71">
        <v>11058</v>
      </c>
      <c r="FW37" s="71">
        <v>11058</v>
      </c>
      <c r="FX37" s="71">
        <v>11058</v>
      </c>
      <c r="FY37" s="71">
        <v>11058</v>
      </c>
      <c r="FZ37" s="71">
        <v>11058</v>
      </c>
      <c r="GA37" s="71">
        <v>11058</v>
      </c>
      <c r="GB37" s="71">
        <v>11058</v>
      </c>
      <c r="GC37" s="71">
        <v>11058</v>
      </c>
      <c r="GD37" s="71">
        <v>11058</v>
      </c>
      <c r="GE37" s="71">
        <v>11058</v>
      </c>
      <c r="GF37" s="71">
        <v>11058</v>
      </c>
      <c r="GG37" s="71">
        <v>11058</v>
      </c>
      <c r="GH37" s="71">
        <v>11058</v>
      </c>
      <c r="GI37" s="71">
        <v>11058</v>
      </c>
      <c r="GJ37" s="71">
        <v>11058</v>
      </c>
      <c r="GK37" s="71">
        <v>11058</v>
      </c>
      <c r="GL37" s="71">
        <v>11058</v>
      </c>
      <c r="GM37" s="71">
        <v>11058</v>
      </c>
      <c r="GN37" s="71">
        <v>11058</v>
      </c>
      <c r="GO37" s="71">
        <v>11058</v>
      </c>
      <c r="GP37" s="71">
        <v>11058</v>
      </c>
      <c r="GQ37" s="71">
        <v>11058</v>
      </c>
      <c r="GR37" s="71">
        <v>11058</v>
      </c>
      <c r="GS37" s="71">
        <v>11058</v>
      </c>
      <c r="GT37" s="71">
        <v>11058</v>
      </c>
      <c r="GU37" s="71">
        <v>11058</v>
      </c>
      <c r="GV37" s="71">
        <v>11058</v>
      </c>
      <c r="GW37" s="71">
        <v>11058</v>
      </c>
      <c r="GX37" s="71">
        <v>11058</v>
      </c>
      <c r="GY37" s="71">
        <v>11058</v>
      </c>
      <c r="GZ37" s="71">
        <v>11058</v>
      </c>
      <c r="HA37" s="71">
        <v>11058</v>
      </c>
      <c r="HB37" s="71">
        <v>11058</v>
      </c>
      <c r="HC37" s="71">
        <v>11058</v>
      </c>
      <c r="HD37" s="71">
        <v>11058</v>
      </c>
      <c r="HE37" s="71">
        <v>11058</v>
      </c>
      <c r="HF37" s="71">
        <v>11058</v>
      </c>
      <c r="HG37" s="71">
        <v>11058</v>
      </c>
      <c r="HH37" s="71">
        <v>11058</v>
      </c>
      <c r="HI37" s="71">
        <v>11058</v>
      </c>
      <c r="HJ37" s="71">
        <v>11058</v>
      </c>
      <c r="HK37" s="71">
        <v>11058</v>
      </c>
      <c r="HL37" s="71">
        <v>11058</v>
      </c>
      <c r="HM37" s="71">
        <v>11058</v>
      </c>
      <c r="HN37" s="71">
        <v>11058</v>
      </c>
      <c r="HO37" s="71">
        <v>11058</v>
      </c>
      <c r="HP37" s="71">
        <v>11058</v>
      </c>
      <c r="HQ37" s="71">
        <v>11058</v>
      </c>
      <c r="HR37" s="71">
        <v>11058</v>
      </c>
      <c r="HS37" s="71">
        <v>11058</v>
      </c>
      <c r="HT37" s="71">
        <v>11058</v>
      </c>
      <c r="HU37" s="71">
        <v>11058</v>
      </c>
      <c r="HV37" s="71">
        <v>11058</v>
      </c>
      <c r="HW37" s="71">
        <v>11058</v>
      </c>
      <c r="HX37" s="71">
        <v>11058</v>
      </c>
      <c r="HY37" s="71">
        <v>11058</v>
      </c>
      <c r="HZ37" s="71">
        <v>11058</v>
      </c>
      <c r="IA37" s="71">
        <v>11058</v>
      </c>
      <c r="IB37" s="71">
        <v>11058</v>
      </c>
      <c r="IC37" s="71">
        <v>11058</v>
      </c>
      <c r="ID37" s="71">
        <v>11058</v>
      </c>
      <c r="IE37" s="71">
        <v>11058</v>
      </c>
      <c r="IF37" s="71">
        <v>11058</v>
      </c>
      <c r="IG37" s="71">
        <v>11058</v>
      </c>
      <c r="IH37" s="71">
        <v>11058</v>
      </c>
      <c r="II37" s="71">
        <v>11058</v>
      </c>
      <c r="IJ37" s="71">
        <v>11058</v>
      </c>
      <c r="IK37" s="71">
        <v>11058</v>
      </c>
      <c r="IL37" s="71">
        <v>11058</v>
      </c>
      <c r="IM37" s="71">
        <v>11058</v>
      </c>
      <c r="IN37" s="71">
        <v>11058</v>
      </c>
      <c r="IO37" s="71">
        <v>11058</v>
      </c>
      <c r="IP37" s="71">
        <v>11058</v>
      </c>
      <c r="IQ37" s="71">
        <v>11058</v>
      </c>
      <c r="IR37" s="71">
        <v>11058</v>
      </c>
      <c r="IS37" s="71">
        <v>11058</v>
      </c>
      <c r="IT37" s="71">
        <v>11058</v>
      </c>
      <c r="IU37" s="71">
        <v>11058</v>
      </c>
      <c r="IV37" s="71">
        <v>11058</v>
      </c>
      <c r="IW37" s="71">
        <v>11058</v>
      </c>
      <c r="IX37" s="71">
        <v>11058</v>
      </c>
      <c r="IY37" s="71">
        <v>11058</v>
      </c>
      <c r="IZ37" s="71">
        <v>11058</v>
      </c>
      <c r="JA37" s="71">
        <v>11058</v>
      </c>
      <c r="JB37" s="71">
        <v>11058</v>
      </c>
      <c r="JC37" s="71">
        <v>11058</v>
      </c>
      <c r="JD37" s="71">
        <v>11058</v>
      </c>
      <c r="JE37" s="71">
        <v>11058</v>
      </c>
      <c r="JF37" s="71">
        <v>11058</v>
      </c>
      <c r="JG37" s="71">
        <v>11058</v>
      </c>
      <c r="JH37" s="71">
        <v>11058</v>
      </c>
      <c r="JI37" s="71">
        <v>11058</v>
      </c>
      <c r="JJ37" s="71">
        <v>11058</v>
      </c>
      <c r="JK37" s="71">
        <v>11058</v>
      </c>
      <c r="JL37" s="71">
        <v>11058</v>
      </c>
      <c r="JM37" s="71">
        <v>11058</v>
      </c>
      <c r="JN37" s="71">
        <v>11058</v>
      </c>
      <c r="JO37" s="71">
        <v>11058</v>
      </c>
      <c r="JP37" s="71">
        <v>11058</v>
      </c>
      <c r="JQ37" s="71">
        <v>11058</v>
      </c>
      <c r="JR37" s="71">
        <v>11058</v>
      </c>
      <c r="JS37" s="71">
        <v>11058</v>
      </c>
      <c r="JT37" s="71">
        <v>11058</v>
      </c>
      <c r="JU37" s="71">
        <v>11058</v>
      </c>
      <c r="JV37" s="71">
        <v>11058</v>
      </c>
      <c r="JW37" s="71">
        <v>11058</v>
      </c>
      <c r="JX37" s="71">
        <v>11058</v>
      </c>
      <c r="JY37" s="71">
        <v>11058</v>
      </c>
      <c r="JZ37" s="71">
        <v>11058</v>
      </c>
      <c r="KA37" s="71">
        <v>11058</v>
      </c>
      <c r="KB37" s="71">
        <v>11058</v>
      </c>
      <c r="KC37" s="71">
        <v>11058</v>
      </c>
      <c r="KD37" s="71">
        <v>11058</v>
      </c>
      <c r="KE37" s="71">
        <v>11058</v>
      </c>
      <c r="KF37" s="71">
        <v>11058</v>
      </c>
      <c r="KG37" s="71">
        <v>11058</v>
      </c>
      <c r="KH37" s="71">
        <v>11058</v>
      </c>
    </row>
    <row r="38" spans="1:294">
      <c r="A38" s="82" t="s">
        <v>44</v>
      </c>
      <c r="B38" s="82" t="s">
        <v>22</v>
      </c>
      <c r="C38" s="82" t="s">
        <v>31</v>
      </c>
      <c r="D38" s="75">
        <v>300</v>
      </c>
      <c r="E38" s="76">
        <v>301</v>
      </c>
      <c r="F38" s="72">
        <v>0</v>
      </c>
      <c r="G38" s="71">
        <v>644.17194161229895</v>
      </c>
      <c r="H38" s="71">
        <v>1365.4605588228901</v>
      </c>
      <c r="I38" s="71">
        <v>212.68885549417499</v>
      </c>
      <c r="J38" s="71">
        <v>3344.27765812393</v>
      </c>
      <c r="K38" s="71">
        <v>1704.9786743316699</v>
      </c>
      <c r="L38" s="71">
        <v>5634.6650799929403</v>
      </c>
      <c r="M38" s="71">
        <v>1037.0400673378999</v>
      </c>
      <c r="N38" s="71">
        <v>1207.2126702898499</v>
      </c>
      <c r="O38" s="71">
        <v>2071.7801018915702</v>
      </c>
      <c r="P38" s="71">
        <v>874.91718834951098</v>
      </c>
      <c r="Q38" s="71">
        <v>1327.9016663948501</v>
      </c>
      <c r="R38" s="71">
        <v>1356.4191818037</v>
      </c>
      <c r="S38" s="71">
        <v>946.331727283173</v>
      </c>
      <c r="T38" s="71">
        <v>3562.85001024137</v>
      </c>
      <c r="U38" s="71">
        <v>8981.03940801321</v>
      </c>
      <c r="V38" s="71">
        <v>1529.0228601874001</v>
      </c>
      <c r="W38" s="71">
        <v>4023.9764957318898</v>
      </c>
      <c r="X38" s="71">
        <v>1389.8375488725501</v>
      </c>
      <c r="Y38" s="71">
        <v>944.134047351557</v>
      </c>
      <c r="Z38" s="71">
        <v>727.59654740910901</v>
      </c>
      <c r="AA38" s="71">
        <v>1796.7918652493099</v>
      </c>
      <c r="AB38" s="71">
        <v>962.80415734097699</v>
      </c>
      <c r="AC38" s="71">
        <v>1519.7459028635101</v>
      </c>
      <c r="AD38" s="71">
        <v>2139.6392251326702</v>
      </c>
      <c r="AE38" s="71">
        <v>1152.3191691054701</v>
      </c>
      <c r="AF38" s="71">
        <v>742.37936515906404</v>
      </c>
      <c r="AG38" s="71">
        <v>1486.4033555578201</v>
      </c>
      <c r="AH38" s="71">
        <v>1793.58912704318</v>
      </c>
      <c r="AI38" s="71">
        <v>2001.54244429902</v>
      </c>
      <c r="AJ38" s="71">
        <v>2716.6045042656301</v>
      </c>
      <c r="AK38" s="71">
        <v>1119.0733374014101</v>
      </c>
      <c r="AL38" s="71">
        <v>1085.0096054682899</v>
      </c>
      <c r="AM38" s="71">
        <v>921.49036549001505</v>
      </c>
      <c r="AN38" s="71">
        <v>1407.88645317345</v>
      </c>
      <c r="AO38" s="71">
        <v>1315.7379202981799</v>
      </c>
      <c r="AP38" s="71">
        <v>1795.1573346200901</v>
      </c>
      <c r="AQ38" s="71">
        <v>1840.5377667289799</v>
      </c>
      <c r="AR38" s="71">
        <v>1514.7980321708001</v>
      </c>
      <c r="AS38" s="71">
        <v>2096.4330676805998</v>
      </c>
      <c r="AT38" s="71">
        <v>1340.88193603068</v>
      </c>
      <c r="AU38" s="71">
        <v>1724.1571501220601</v>
      </c>
      <c r="AV38" s="71">
        <v>2065.39317111232</v>
      </c>
      <c r="AW38" s="71">
        <v>1720.53565265771</v>
      </c>
      <c r="AX38" s="71">
        <v>334.55800070229901</v>
      </c>
      <c r="AY38" s="71">
        <v>1587.6032240661</v>
      </c>
      <c r="AZ38" s="71">
        <v>1588</v>
      </c>
      <c r="BA38" s="71">
        <v>1588</v>
      </c>
      <c r="BB38" s="71">
        <v>1588</v>
      </c>
      <c r="BC38" s="71">
        <v>1588</v>
      </c>
      <c r="BD38" s="71">
        <v>1588</v>
      </c>
      <c r="BE38" s="71">
        <v>1588</v>
      </c>
      <c r="BF38" s="71">
        <v>1588</v>
      </c>
      <c r="BG38" s="71">
        <v>1588</v>
      </c>
      <c r="BH38" s="71">
        <v>1588</v>
      </c>
      <c r="BI38" s="71">
        <v>1588</v>
      </c>
      <c r="BJ38" s="71">
        <v>1588</v>
      </c>
      <c r="BK38" s="71">
        <v>1588</v>
      </c>
      <c r="BL38" s="71">
        <v>1588</v>
      </c>
      <c r="BM38" s="71">
        <v>1588</v>
      </c>
      <c r="BN38" s="71">
        <v>1588</v>
      </c>
      <c r="BO38" s="71">
        <v>1588</v>
      </c>
      <c r="BP38" s="71">
        <v>1588</v>
      </c>
      <c r="BQ38" s="71">
        <v>1588</v>
      </c>
      <c r="BR38" s="71">
        <v>1588</v>
      </c>
      <c r="BS38" s="71">
        <v>1588</v>
      </c>
      <c r="BT38" s="71">
        <v>1588</v>
      </c>
      <c r="BU38" s="71">
        <v>1588</v>
      </c>
      <c r="BV38" s="71">
        <v>1588</v>
      </c>
      <c r="BW38" s="71">
        <v>1588</v>
      </c>
      <c r="BX38" s="71">
        <v>1588</v>
      </c>
      <c r="BY38" s="71">
        <v>1588</v>
      </c>
      <c r="BZ38" s="71">
        <v>1588</v>
      </c>
      <c r="CA38" s="71">
        <v>1588</v>
      </c>
      <c r="CB38" s="71">
        <v>1588</v>
      </c>
      <c r="CC38" s="71">
        <v>1588</v>
      </c>
      <c r="CD38" s="71">
        <v>1588</v>
      </c>
      <c r="CE38" s="71">
        <v>1588</v>
      </c>
      <c r="CF38" s="71">
        <v>1588</v>
      </c>
      <c r="CG38" s="71">
        <v>1588</v>
      </c>
      <c r="CH38" s="71">
        <v>1588</v>
      </c>
      <c r="CI38" s="71">
        <v>1588</v>
      </c>
      <c r="CJ38" s="71">
        <v>1588</v>
      </c>
      <c r="CK38" s="71">
        <v>1588</v>
      </c>
      <c r="CL38" s="71">
        <v>1588</v>
      </c>
      <c r="CM38" s="71">
        <v>1588</v>
      </c>
      <c r="CN38" s="71">
        <v>1588</v>
      </c>
      <c r="CO38" s="71">
        <v>1588</v>
      </c>
      <c r="CP38" s="71">
        <v>1588</v>
      </c>
      <c r="CQ38" s="71">
        <v>1588</v>
      </c>
      <c r="CR38" s="71">
        <v>1588</v>
      </c>
      <c r="CS38" s="71">
        <v>1588</v>
      </c>
      <c r="CT38" s="71">
        <v>1588</v>
      </c>
      <c r="CU38" s="71">
        <v>1588</v>
      </c>
      <c r="CV38" s="71">
        <v>1588</v>
      </c>
      <c r="CW38" s="71">
        <v>1588</v>
      </c>
      <c r="CX38" s="71">
        <v>1588</v>
      </c>
      <c r="CY38" s="71">
        <v>1588</v>
      </c>
      <c r="CZ38" s="71">
        <v>1588</v>
      </c>
      <c r="DA38" s="71">
        <v>1588</v>
      </c>
      <c r="DB38" s="71">
        <v>1588</v>
      </c>
      <c r="DC38" s="71">
        <v>1588</v>
      </c>
      <c r="DD38" s="71">
        <v>1588</v>
      </c>
      <c r="DE38" s="71">
        <v>1588</v>
      </c>
      <c r="DF38" s="71">
        <v>1588</v>
      </c>
      <c r="DG38" s="71">
        <v>1588</v>
      </c>
      <c r="DH38" s="71">
        <v>1588</v>
      </c>
      <c r="DI38" s="71">
        <v>1588</v>
      </c>
      <c r="DJ38" s="71">
        <v>1588</v>
      </c>
      <c r="DK38" s="71">
        <v>1588</v>
      </c>
      <c r="DL38" s="71">
        <v>1748</v>
      </c>
      <c r="DM38" s="71">
        <v>1748</v>
      </c>
      <c r="DN38" s="71">
        <v>1748</v>
      </c>
      <c r="DO38" s="71">
        <v>1748</v>
      </c>
      <c r="DP38" s="71">
        <v>1748</v>
      </c>
      <c r="DQ38" s="71">
        <v>1748</v>
      </c>
      <c r="DR38" s="71">
        <v>1748</v>
      </c>
      <c r="DS38" s="71">
        <v>1748</v>
      </c>
      <c r="DT38" s="71">
        <v>1748</v>
      </c>
      <c r="DU38" s="71">
        <v>1748</v>
      </c>
      <c r="DV38" s="71">
        <v>1748</v>
      </c>
      <c r="DW38" s="71">
        <v>1748</v>
      </c>
      <c r="DX38" s="71">
        <v>1748</v>
      </c>
      <c r="DY38" s="71">
        <v>1748</v>
      </c>
      <c r="DZ38" s="71">
        <v>1748</v>
      </c>
      <c r="EA38" s="71">
        <v>1748</v>
      </c>
      <c r="EB38" s="71">
        <v>1748</v>
      </c>
      <c r="EC38" s="71">
        <v>1748</v>
      </c>
      <c r="ED38" s="71">
        <v>1748</v>
      </c>
      <c r="EE38" s="71">
        <v>1748</v>
      </c>
      <c r="EF38" s="71">
        <v>1748</v>
      </c>
      <c r="EG38" s="71">
        <v>1748</v>
      </c>
      <c r="EH38" s="71">
        <v>1748</v>
      </c>
      <c r="EI38" s="71">
        <v>1748</v>
      </c>
      <c r="EJ38" s="71">
        <v>1748</v>
      </c>
      <c r="EK38" s="71">
        <v>1748</v>
      </c>
      <c r="EL38" s="71">
        <v>1748</v>
      </c>
      <c r="EM38" s="71">
        <v>1748</v>
      </c>
      <c r="EN38" s="71">
        <v>1748</v>
      </c>
      <c r="EO38" s="71">
        <v>1748</v>
      </c>
      <c r="EP38" s="71">
        <v>1748</v>
      </c>
      <c r="EQ38" s="71">
        <v>1748</v>
      </c>
      <c r="ER38" s="71">
        <v>1748</v>
      </c>
      <c r="ES38" s="71">
        <v>1748</v>
      </c>
      <c r="ET38" s="71">
        <v>1748</v>
      </c>
      <c r="EU38" s="71">
        <v>1748</v>
      </c>
      <c r="EV38" s="71">
        <v>1748</v>
      </c>
      <c r="EW38" s="71">
        <v>1748</v>
      </c>
      <c r="EX38" s="71">
        <v>1748</v>
      </c>
      <c r="EY38" s="71">
        <v>1748</v>
      </c>
      <c r="EZ38" s="71">
        <v>1748</v>
      </c>
      <c r="FA38" s="71">
        <v>1748</v>
      </c>
      <c r="FB38" s="71">
        <v>1748</v>
      </c>
      <c r="FC38" s="71">
        <v>1748</v>
      </c>
      <c r="FD38" s="71">
        <v>1748</v>
      </c>
      <c r="FE38" s="71">
        <v>1748</v>
      </c>
      <c r="FF38" s="71">
        <v>1748</v>
      </c>
      <c r="FG38" s="71">
        <v>1748</v>
      </c>
      <c r="FH38" s="71">
        <v>1748</v>
      </c>
      <c r="FI38" s="71">
        <v>1748</v>
      </c>
      <c r="FJ38" s="71">
        <v>1748</v>
      </c>
      <c r="FK38" s="71">
        <v>1748</v>
      </c>
      <c r="FL38" s="71">
        <v>1748</v>
      </c>
      <c r="FM38" s="71">
        <v>1748</v>
      </c>
      <c r="FN38" s="71">
        <v>1748</v>
      </c>
      <c r="FO38" s="71">
        <v>1748</v>
      </c>
      <c r="FP38" s="71">
        <v>1748</v>
      </c>
      <c r="FQ38" s="71">
        <v>1748</v>
      </c>
      <c r="FR38" s="71">
        <v>1748</v>
      </c>
      <c r="FS38" s="71">
        <v>1748</v>
      </c>
      <c r="FT38" s="71">
        <v>1748</v>
      </c>
      <c r="FU38" s="71">
        <v>1748</v>
      </c>
      <c r="FV38" s="71">
        <v>1748</v>
      </c>
      <c r="FW38" s="71">
        <v>1748</v>
      </c>
      <c r="FX38" s="71">
        <v>1748</v>
      </c>
      <c r="FY38" s="71">
        <v>1748</v>
      </c>
      <c r="FZ38" s="71">
        <v>1748</v>
      </c>
      <c r="GA38" s="71">
        <v>1748</v>
      </c>
      <c r="GB38" s="71">
        <v>1748</v>
      </c>
      <c r="GC38" s="71">
        <v>1748</v>
      </c>
      <c r="GD38" s="71">
        <v>1748</v>
      </c>
      <c r="GE38" s="71">
        <v>1748</v>
      </c>
      <c r="GF38" s="71">
        <v>1748</v>
      </c>
      <c r="GG38" s="71">
        <v>1748</v>
      </c>
      <c r="GH38" s="71">
        <v>1748</v>
      </c>
      <c r="GI38" s="71">
        <v>1748</v>
      </c>
      <c r="GJ38" s="71">
        <v>1748</v>
      </c>
      <c r="GK38" s="71">
        <v>1748</v>
      </c>
      <c r="GL38" s="71">
        <v>1748</v>
      </c>
      <c r="GM38" s="71">
        <v>1748</v>
      </c>
      <c r="GN38" s="71">
        <v>1748</v>
      </c>
      <c r="GO38" s="71">
        <v>1748</v>
      </c>
      <c r="GP38" s="71">
        <v>1748</v>
      </c>
      <c r="GQ38" s="71">
        <v>1748</v>
      </c>
      <c r="GR38" s="71">
        <v>1748</v>
      </c>
      <c r="GS38" s="71">
        <v>1748</v>
      </c>
      <c r="GT38" s="71">
        <v>1748</v>
      </c>
      <c r="GU38" s="71">
        <v>1748</v>
      </c>
      <c r="GV38" s="71">
        <v>1748</v>
      </c>
      <c r="GW38" s="71">
        <v>1748</v>
      </c>
      <c r="GX38" s="71">
        <v>1748</v>
      </c>
      <c r="GY38" s="71">
        <v>1748</v>
      </c>
      <c r="GZ38" s="71">
        <v>1748</v>
      </c>
      <c r="HA38" s="71">
        <v>1748</v>
      </c>
      <c r="HB38" s="71">
        <v>1748</v>
      </c>
      <c r="HC38" s="71">
        <v>1748</v>
      </c>
      <c r="HD38" s="71">
        <v>1748</v>
      </c>
      <c r="HE38" s="71">
        <v>1748</v>
      </c>
      <c r="HF38" s="71">
        <v>1748</v>
      </c>
      <c r="HG38" s="71">
        <v>1748</v>
      </c>
      <c r="HH38" s="71">
        <v>1748</v>
      </c>
      <c r="HI38" s="71">
        <v>1748</v>
      </c>
      <c r="HJ38" s="71">
        <v>1748</v>
      </c>
      <c r="HK38" s="71">
        <v>1748</v>
      </c>
      <c r="HL38" s="71">
        <v>1748</v>
      </c>
      <c r="HM38" s="71">
        <v>1748</v>
      </c>
      <c r="HN38" s="71">
        <v>1748</v>
      </c>
      <c r="HO38" s="71">
        <v>1748</v>
      </c>
      <c r="HP38" s="71">
        <v>1748</v>
      </c>
      <c r="HQ38" s="71">
        <v>1748</v>
      </c>
      <c r="HR38" s="71">
        <v>1748</v>
      </c>
      <c r="HS38" s="71">
        <v>1748</v>
      </c>
      <c r="HT38" s="71">
        <v>1748</v>
      </c>
      <c r="HU38" s="71">
        <v>1748</v>
      </c>
      <c r="HV38" s="71">
        <v>1748</v>
      </c>
      <c r="HW38" s="71">
        <v>1748</v>
      </c>
      <c r="HX38" s="71">
        <v>1748</v>
      </c>
      <c r="HY38" s="71">
        <v>1748</v>
      </c>
      <c r="HZ38" s="71">
        <v>1748</v>
      </c>
      <c r="IA38" s="71">
        <v>1748</v>
      </c>
      <c r="IB38" s="71">
        <v>1748</v>
      </c>
      <c r="IC38" s="71">
        <v>1748</v>
      </c>
      <c r="ID38" s="71">
        <v>1748</v>
      </c>
      <c r="IE38" s="71">
        <v>1748</v>
      </c>
      <c r="IF38" s="71">
        <v>1748</v>
      </c>
      <c r="IG38" s="71">
        <v>1748</v>
      </c>
      <c r="IH38" s="71">
        <v>1748</v>
      </c>
      <c r="II38" s="71">
        <v>1748</v>
      </c>
      <c r="IJ38" s="71">
        <v>1748</v>
      </c>
      <c r="IK38" s="71">
        <v>1748</v>
      </c>
      <c r="IL38" s="71">
        <v>1748</v>
      </c>
      <c r="IM38" s="71">
        <v>1748</v>
      </c>
      <c r="IN38" s="71">
        <v>1748</v>
      </c>
      <c r="IO38" s="71">
        <v>1748</v>
      </c>
      <c r="IP38" s="71">
        <v>1748</v>
      </c>
      <c r="IQ38" s="71">
        <v>1748</v>
      </c>
      <c r="IR38" s="71">
        <v>1748</v>
      </c>
      <c r="IS38" s="71">
        <v>1748</v>
      </c>
      <c r="IT38" s="71">
        <v>1748</v>
      </c>
      <c r="IU38" s="71">
        <v>1748</v>
      </c>
      <c r="IV38" s="71">
        <v>1748</v>
      </c>
      <c r="IW38" s="71">
        <v>1748</v>
      </c>
      <c r="IX38" s="71">
        <v>1748</v>
      </c>
      <c r="IY38" s="71">
        <v>1748</v>
      </c>
      <c r="IZ38" s="71">
        <v>1748</v>
      </c>
      <c r="JA38" s="71">
        <v>1748</v>
      </c>
      <c r="JB38" s="71">
        <v>1748</v>
      </c>
      <c r="JC38" s="71">
        <v>1748</v>
      </c>
      <c r="JD38" s="71">
        <v>1748</v>
      </c>
      <c r="JE38" s="71">
        <v>1748</v>
      </c>
      <c r="JF38" s="71">
        <v>1748</v>
      </c>
      <c r="JG38" s="71">
        <v>1748</v>
      </c>
      <c r="JH38" s="71">
        <v>1748</v>
      </c>
      <c r="JI38" s="71">
        <v>1748</v>
      </c>
      <c r="JJ38" s="71">
        <v>1748</v>
      </c>
      <c r="JK38" s="71">
        <v>1748</v>
      </c>
      <c r="JL38" s="71">
        <v>1748</v>
      </c>
      <c r="JM38" s="71">
        <v>1748</v>
      </c>
      <c r="JN38" s="71">
        <v>1748</v>
      </c>
      <c r="JO38" s="71">
        <v>1748</v>
      </c>
      <c r="JP38" s="71">
        <v>1748</v>
      </c>
      <c r="JQ38" s="71">
        <v>1748</v>
      </c>
      <c r="JR38" s="71">
        <v>1748</v>
      </c>
      <c r="JS38" s="71">
        <v>1748</v>
      </c>
      <c r="JT38" s="71">
        <v>1748</v>
      </c>
      <c r="JU38" s="71">
        <v>1748</v>
      </c>
      <c r="JV38" s="71">
        <v>1748</v>
      </c>
      <c r="JW38" s="71">
        <v>1748</v>
      </c>
      <c r="JX38" s="71">
        <v>1748</v>
      </c>
      <c r="JY38" s="71">
        <v>1748</v>
      </c>
      <c r="JZ38" s="71">
        <v>1748</v>
      </c>
      <c r="KA38" s="71">
        <v>1748</v>
      </c>
      <c r="KB38" s="71">
        <v>1748</v>
      </c>
      <c r="KC38" s="71">
        <v>1748</v>
      </c>
      <c r="KD38" s="71">
        <v>1748</v>
      </c>
      <c r="KE38" s="71">
        <v>1748</v>
      </c>
      <c r="KF38" s="71">
        <v>1748</v>
      </c>
      <c r="KG38" s="71">
        <v>1748</v>
      </c>
      <c r="KH38" s="71">
        <v>1748</v>
      </c>
    </row>
    <row r="39" spans="1:294">
      <c r="A39" s="82" t="s">
        <v>90</v>
      </c>
      <c r="B39" s="82" t="s">
        <v>22</v>
      </c>
      <c r="C39" s="82" t="s">
        <v>32</v>
      </c>
      <c r="D39" s="75">
        <v>300</v>
      </c>
      <c r="E39" s="76">
        <v>302</v>
      </c>
      <c r="F39" s="72"/>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211"/>
      <c r="BO39" s="71"/>
      <c r="BP39" s="71"/>
      <c r="BQ39" s="71"/>
      <c r="BR39" s="71"/>
      <c r="BS39" s="71"/>
      <c r="BT39" s="71"/>
      <c r="BU39" s="71"/>
      <c r="BV39" s="71"/>
      <c r="BW39" s="71"/>
      <c r="BX39" s="71"/>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c r="DK39" s="71"/>
      <c r="DL39" s="71"/>
      <c r="DM39" s="71"/>
      <c r="DN39" s="71"/>
      <c r="DO39" s="71"/>
      <c r="DP39" s="71"/>
      <c r="DQ39" s="71"/>
      <c r="DR39" s="71"/>
      <c r="DS39" s="71"/>
      <c r="DT39" s="71"/>
      <c r="DU39" s="71"/>
      <c r="DV39" s="71"/>
      <c r="DW39" s="71"/>
      <c r="DX39" s="71"/>
      <c r="DY39" s="71"/>
      <c r="DZ39" s="71"/>
      <c r="EA39" s="71"/>
      <c r="EB39" s="71"/>
      <c r="EC39" s="71"/>
      <c r="ED39" s="71"/>
      <c r="EE39" s="71"/>
      <c r="EF39" s="71"/>
      <c r="EG39" s="71"/>
      <c r="EH39" s="71"/>
      <c r="EI39" s="71"/>
      <c r="EJ39" s="71"/>
      <c r="EK39" s="71"/>
      <c r="EL39" s="71"/>
      <c r="EM39" s="71"/>
      <c r="EN39" s="71"/>
      <c r="EO39" s="71"/>
      <c r="EP39" s="71"/>
      <c r="EQ39" s="71"/>
      <c r="ER39" s="71"/>
      <c r="ES39" s="71"/>
      <c r="ET39" s="71"/>
      <c r="EU39" s="71"/>
      <c r="EV39" s="71"/>
      <c r="EW39" s="71"/>
      <c r="EX39" s="71"/>
      <c r="EY39" s="71"/>
      <c r="EZ39" s="71"/>
      <c r="FA39" s="71"/>
      <c r="FB39" s="71"/>
      <c r="FC39" s="71"/>
      <c r="FD39" s="71"/>
      <c r="FE39" s="71"/>
      <c r="FF39" s="71"/>
      <c r="FG39" s="71"/>
      <c r="FH39" s="71"/>
      <c r="FI39" s="71"/>
      <c r="FJ39" s="71"/>
      <c r="FK39" s="71"/>
      <c r="FL39" s="71"/>
      <c r="FM39" s="71"/>
      <c r="FN39" s="71"/>
      <c r="FO39" s="71"/>
      <c r="FP39" s="71"/>
      <c r="FQ39" s="71"/>
      <c r="FR39" s="71"/>
      <c r="FS39" s="71"/>
      <c r="FT39" s="71"/>
      <c r="FU39" s="71"/>
      <c r="FV39" s="71"/>
      <c r="FW39" s="71"/>
      <c r="FX39" s="71"/>
      <c r="FY39" s="71"/>
      <c r="FZ39" s="71"/>
      <c r="GA39" s="71"/>
      <c r="GB39" s="71"/>
      <c r="GC39" s="71"/>
      <c r="GD39" s="71"/>
      <c r="GE39" s="71"/>
      <c r="GF39" s="71"/>
      <c r="GG39" s="71"/>
      <c r="GH39" s="71"/>
      <c r="GI39" s="71"/>
      <c r="GJ39" s="71"/>
      <c r="GK39" s="71"/>
      <c r="GL39" s="71"/>
      <c r="GM39" s="71"/>
      <c r="GN39" s="71"/>
      <c r="GO39" s="71"/>
      <c r="GP39" s="71"/>
      <c r="GQ39" s="71"/>
      <c r="GR39" s="71"/>
      <c r="GS39" s="71"/>
      <c r="GT39" s="71"/>
      <c r="GU39" s="71"/>
      <c r="GV39" s="71"/>
      <c r="GW39" s="71"/>
      <c r="GX39" s="71"/>
      <c r="GY39" s="71"/>
      <c r="GZ39" s="71"/>
      <c r="HA39" s="71"/>
      <c r="HB39" s="71"/>
      <c r="HC39" s="71"/>
      <c r="HD39" s="71"/>
      <c r="HE39" s="71"/>
      <c r="HF39" s="71"/>
      <c r="HG39" s="71"/>
      <c r="HH39" s="71"/>
      <c r="HI39" s="71"/>
      <c r="HJ39" s="71"/>
      <c r="HK39" s="71"/>
      <c r="HL39" s="71"/>
      <c r="HM39" s="71"/>
      <c r="HN39" s="71"/>
      <c r="HO39" s="71"/>
      <c r="HP39" s="71"/>
      <c r="HQ39" s="71"/>
      <c r="HR39" s="71"/>
      <c r="HS39" s="71"/>
      <c r="HT39" s="71"/>
      <c r="HU39" s="71"/>
      <c r="HV39" s="71"/>
      <c r="HW39" s="71"/>
      <c r="HX39" s="71"/>
      <c r="HY39" s="71"/>
      <c r="HZ39" s="71"/>
      <c r="IA39" s="71"/>
      <c r="IB39" s="71"/>
      <c r="IC39" s="71"/>
      <c r="ID39" s="71"/>
      <c r="IE39" s="71"/>
      <c r="IF39" s="71"/>
      <c r="IG39" s="71"/>
      <c r="IH39" s="71"/>
      <c r="II39" s="71"/>
      <c r="IJ39" s="71"/>
      <c r="IK39" s="71"/>
      <c r="IL39" s="71"/>
      <c r="IM39" s="71"/>
      <c r="IN39" s="71"/>
      <c r="IO39" s="71"/>
      <c r="IP39" s="71"/>
      <c r="IQ39" s="71"/>
      <c r="IR39" s="71"/>
      <c r="IS39" s="71"/>
      <c r="IT39" s="71"/>
      <c r="IU39" s="71"/>
      <c r="IV39" s="71"/>
      <c r="IW39" s="71"/>
      <c r="IX39" s="71"/>
      <c r="IY39" s="71"/>
      <c r="IZ39" s="71"/>
      <c r="JA39" s="71"/>
      <c r="JB39" s="71"/>
      <c r="JC39" s="71"/>
      <c r="JD39" s="71"/>
      <c r="JE39" s="71"/>
      <c r="JF39" s="71"/>
      <c r="JG39" s="71"/>
      <c r="JH39" s="71"/>
      <c r="JI39" s="71"/>
      <c r="JJ39" s="71"/>
      <c r="JK39" s="71"/>
      <c r="JL39" s="71"/>
      <c r="JM39" s="71"/>
      <c r="JN39" s="71"/>
      <c r="JO39" s="71"/>
      <c r="JP39" s="71"/>
      <c r="JQ39" s="71"/>
      <c r="JR39" s="71"/>
      <c r="JS39" s="71"/>
      <c r="JT39" s="71"/>
      <c r="JU39" s="71"/>
      <c r="JV39" s="71"/>
      <c r="JW39" s="71"/>
      <c r="JX39" s="71"/>
      <c r="JY39" s="71"/>
      <c r="JZ39" s="71"/>
      <c r="KA39" s="71"/>
      <c r="KB39" s="71"/>
      <c r="KC39" s="71"/>
      <c r="KD39" s="71"/>
      <c r="KE39" s="71"/>
      <c r="KF39" s="71"/>
      <c r="KG39" s="71"/>
      <c r="KH39" s="71"/>
    </row>
    <row r="40" spans="1:294">
      <c r="A40" s="82" t="s">
        <v>91</v>
      </c>
      <c r="B40" s="82" t="s">
        <v>22</v>
      </c>
      <c r="C40" s="82" t="s">
        <v>33</v>
      </c>
      <c r="D40" s="75">
        <v>300</v>
      </c>
      <c r="E40" s="76">
        <v>302</v>
      </c>
      <c r="F40" s="72"/>
      <c r="G40" s="71"/>
      <c r="H40" s="71"/>
      <c r="I40" s="71"/>
      <c r="J40" s="71"/>
      <c r="K40" s="71"/>
      <c r="L40" s="71"/>
      <c r="M40" s="71"/>
      <c r="N40" s="71"/>
      <c r="O40" s="71"/>
      <c r="P40" s="71"/>
      <c r="Q40" s="71"/>
      <c r="R40" s="71"/>
      <c r="S40" s="71"/>
      <c r="T40" s="71"/>
      <c r="U40" s="71"/>
      <c r="V40" s="71"/>
      <c r="W40" s="71"/>
      <c r="X40" s="71">
        <v>3736.31932265762</v>
      </c>
      <c r="Y40" s="71">
        <v>3736.3236058365001</v>
      </c>
      <c r="Z40" s="71">
        <v>3736.2875989445902</v>
      </c>
      <c r="AA40" s="71">
        <v>3736.2495784622301</v>
      </c>
      <c r="AB40" s="71">
        <v>3736.3062868369402</v>
      </c>
      <c r="AC40" s="71">
        <v>3736.3438232994499</v>
      </c>
      <c r="AD40" s="71">
        <v>3736.26875784191</v>
      </c>
      <c r="AE40" s="71">
        <v>3371.25269586386</v>
      </c>
      <c r="AF40" s="71">
        <v>1416.94</v>
      </c>
      <c r="AG40" s="71">
        <v>1416.94</v>
      </c>
      <c r="AH40" s="71">
        <v>1416.94</v>
      </c>
      <c r="AI40" s="71">
        <v>1432.63</v>
      </c>
      <c r="AJ40" s="71">
        <v>1459.74</v>
      </c>
      <c r="AK40" s="71">
        <v>1459.74</v>
      </c>
      <c r="AL40" s="71">
        <v>1459.74</v>
      </c>
      <c r="AM40" s="71">
        <v>1459.74</v>
      </c>
      <c r="AN40" s="71">
        <v>1459.74</v>
      </c>
      <c r="AO40" s="71">
        <v>1459.74</v>
      </c>
      <c r="AP40" s="71">
        <v>2719.74</v>
      </c>
      <c r="AQ40" s="71">
        <v>2719.74</v>
      </c>
      <c r="AR40" s="71">
        <v>2719.74</v>
      </c>
      <c r="AS40" s="71">
        <v>2719.74</v>
      </c>
      <c r="AT40" s="71">
        <v>2719.74</v>
      </c>
      <c r="AU40" s="71">
        <v>2719.74</v>
      </c>
      <c r="AV40" s="71">
        <v>2719.74</v>
      </c>
      <c r="AW40" s="71">
        <v>2719.74</v>
      </c>
      <c r="AX40" s="71">
        <v>2719.74</v>
      </c>
      <c r="AY40" s="71">
        <v>2719.74</v>
      </c>
      <c r="AZ40" s="71">
        <v>2719.74</v>
      </c>
      <c r="BA40" s="71">
        <v>2719.74</v>
      </c>
      <c r="BB40" s="71">
        <v>2719.74</v>
      </c>
      <c r="BC40" s="71">
        <v>2606.09</v>
      </c>
      <c r="BD40" s="71">
        <v>2606.09</v>
      </c>
      <c r="BE40" s="71">
        <v>2606.09</v>
      </c>
      <c r="BF40" s="71">
        <v>3606.09</v>
      </c>
      <c r="BG40" s="71">
        <v>2429.66</v>
      </c>
      <c r="BH40" s="71">
        <v>1692.14</v>
      </c>
      <c r="BI40" s="71">
        <v>1692.14</v>
      </c>
      <c r="BJ40" s="71">
        <v>1692.14</v>
      </c>
      <c r="BK40" s="71">
        <v>1692.14</v>
      </c>
      <c r="BL40" s="71">
        <v>1939.23</v>
      </c>
      <c r="BM40" s="71">
        <v>1939.23</v>
      </c>
      <c r="BN40" s="211">
        <v>1939.23</v>
      </c>
      <c r="BO40" s="71">
        <v>1939.23</v>
      </c>
      <c r="BP40" s="71">
        <v>1939.23</v>
      </c>
      <c r="BQ40" s="71">
        <v>1939.23</v>
      </c>
      <c r="BR40" s="71">
        <v>1939.23</v>
      </c>
      <c r="BS40" s="71">
        <v>1939.23</v>
      </c>
      <c r="BT40" s="71">
        <v>1939.23</v>
      </c>
      <c r="BU40" s="71">
        <v>1939.23</v>
      </c>
      <c r="BV40" s="71">
        <v>1939.23</v>
      </c>
      <c r="BW40" s="71">
        <v>1939.23</v>
      </c>
      <c r="BX40" s="71">
        <v>1939.23</v>
      </c>
      <c r="BY40" s="71">
        <v>1939.23</v>
      </c>
      <c r="BZ40" s="71">
        <v>1939.23</v>
      </c>
      <c r="CA40" s="71">
        <v>1939.23</v>
      </c>
      <c r="CB40" s="71">
        <v>1939.23</v>
      </c>
      <c r="CC40" s="71">
        <v>1939.23</v>
      </c>
      <c r="CD40" s="71">
        <v>1939.23</v>
      </c>
      <c r="CE40" s="71">
        <v>1939.23</v>
      </c>
      <c r="CF40" s="71">
        <v>1939.23</v>
      </c>
      <c r="CG40" s="71">
        <v>1939.23</v>
      </c>
      <c r="CH40" s="71">
        <v>1939.23</v>
      </c>
      <c r="CI40" s="71">
        <v>1939.23</v>
      </c>
      <c r="CJ40" s="71">
        <v>1939.23</v>
      </c>
      <c r="CK40" s="71">
        <v>1939.23</v>
      </c>
      <c r="CL40" s="71">
        <v>1939.23</v>
      </c>
      <c r="CM40" s="71">
        <v>1939.23</v>
      </c>
      <c r="CN40" s="71">
        <v>1939.23</v>
      </c>
      <c r="CO40" s="71">
        <v>1939.23</v>
      </c>
      <c r="CP40" s="71">
        <v>1939.23</v>
      </c>
      <c r="CQ40" s="71">
        <v>1939.23</v>
      </c>
      <c r="CR40" s="71">
        <v>1939.23</v>
      </c>
      <c r="CS40" s="71">
        <v>1939.23</v>
      </c>
      <c r="CT40" s="71">
        <v>1939.23</v>
      </c>
      <c r="CU40" s="71">
        <v>1939.23</v>
      </c>
      <c r="CV40" s="71">
        <v>1939.23</v>
      </c>
      <c r="CW40" s="71">
        <v>1939.23</v>
      </c>
      <c r="CX40" s="71">
        <v>1939.23</v>
      </c>
      <c r="CY40" s="71">
        <v>1939.23</v>
      </c>
      <c r="CZ40" s="71">
        <v>1939.23</v>
      </c>
      <c r="DA40" s="71">
        <v>1939.23</v>
      </c>
      <c r="DB40" s="71">
        <v>1939.23</v>
      </c>
      <c r="DC40" s="71">
        <v>1939.23</v>
      </c>
      <c r="DD40" s="71">
        <v>1939.23</v>
      </c>
      <c r="DE40" s="71">
        <v>1939.23</v>
      </c>
      <c r="DF40" s="71">
        <v>1939.23</v>
      </c>
      <c r="DG40" s="71">
        <v>1939.23</v>
      </c>
      <c r="DH40" s="71">
        <v>1939.23</v>
      </c>
      <c r="DI40" s="71">
        <v>1939.23</v>
      </c>
      <c r="DJ40" s="71">
        <v>1939.23</v>
      </c>
      <c r="DK40" s="71">
        <v>1939.23</v>
      </c>
      <c r="DL40" s="71">
        <v>1939.23</v>
      </c>
      <c r="DM40" s="71">
        <v>1939.23</v>
      </c>
      <c r="DN40" s="71">
        <v>1939.23</v>
      </c>
      <c r="DO40" s="71">
        <v>1939.23</v>
      </c>
      <c r="DP40" s="71">
        <v>1939.23</v>
      </c>
      <c r="DQ40" s="71">
        <v>1939.23</v>
      </c>
      <c r="DR40" s="71">
        <v>1939.23</v>
      </c>
      <c r="DS40" s="71">
        <v>1939.23</v>
      </c>
      <c r="DT40" s="71">
        <v>1939.23</v>
      </c>
      <c r="DU40" s="71">
        <v>1939.23</v>
      </c>
      <c r="DV40" s="71">
        <v>1939.23</v>
      </c>
      <c r="DW40" s="71">
        <v>1939.23</v>
      </c>
      <c r="DX40" s="71">
        <v>1939.23</v>
      </c>
      <c r="DY40" s="71">
        <v>1939.23</v>
      </c>
      <c r="DZ40" s="71">
        <v>1939.23</v>
      </c>
      <c r="EA40" s="71">
        <v>1939.23</v>
      </c>
      <c r="EB40" s="71">
        <v>1939.23</v>
      </c>
      <c r="EC40" s="71">
        <v>1939.23</v>
      </c>
      <c r="ED40" s="71">
        <v>1939.23</v>
      </c>
      <c r="EE40" s="71">
        <v>1939.23</v>
      </c>
      <c r="EF40" s="71">
        <v>1939.23</v>
      </c>
      <c r="EG40" s="71">
        <v>1939.23</v>
      </c>
      <c r="EH40" s="71">
        <v>1939.23</v>
      </c>
      <c r="EI40" s="71">
        <v>1939.23</v>
      </c>
      <c r="EJ40" s="71">
        <v>1939.23</v>
      </c>
      <c r="EK40" s="71">
        <v>1939.23</v>
      </c>
      <c r="EL40" s="71">
        <v>1939.23</v>
      </c>
      <c r="EM40" s="71">
        <v>1939.23</v>
      </c>
      <c r="EN40" s="71">
        <v>1939.23</v>
      </c>
      <c r="EO40" s="71">
        <v>1939.23</v>
      </c>
      <c r="EP40" s="71">
        <v>1939.23</v>
      </c>
      <c r="EQ40" s="71">
        <v>1939.23</v>
      </c>
      <c r="ER40" s="71">
        <v>1939.23</v>
      </c>
      <c r="ES40" s="71">
        <v>1939.23</v>
      </c>
      <c r="ET40" s="71">
        <v>1939.23</v>
      </c>
      <c r="EU40" s="71">
        <v>1939.23</v>
      </c>
      <c r="EV40" s="71">
        <v>1939.23</v>
      </c>
      <c r="EW40" s="71">
        <v>1939.23</v>
      </c>
      <c r="EX40" s="71">
        <v>1939.23</v>
      </c>
      <c r="EY40" s="71">
        <v>1939.23</v>
      </c>
      <c r="EZ40" s="71">
        <v>1939.23</v>
      </c>
      <c r="FA40" s="71">
        <v>1939.23</v>
      </c>
      <c r="FB40" s="71">
        <v>1939.23</v>
      </c>
      <c r="FC40" s="71">
        <v>1939.23</v>
      </c>
      <c r="FD40" s="71">
        <v>1939.23</v>
      </c>
      <c r="FE40" s="71">
        <v>1939.23</v>
      </c>
      <c r="FF40" s="71">
        <v>1939.23</v>
      </c>
      <c r="FG40" s="71">
        <v>1939.23</v>
      </c>
      <c r="FH40" s="71">
        <v>1939.23</v>
      </c>
      <c r="FI40" s="71">
        <v>1939.23</v>
      </c>
      <c r="FJ40" s="71">
        <v>1939.23</v>
      </c>
      <c r="FK40" s="71">
        <v>1939.23</v>
      </c>
      <c r="FL40" s="71">
        <v>1939.23</v>
      </c>
      <c r="FM40" s="71">
        <v>1939.23</v>
      </c>
      <c r="FN40" s="71">
        <v>1939.23</v>
      </c>
      <c r="FO40" s="71">
        <v>1939.23</v>
      </c>
      <c r="FP40" s="71">
        <v>1939.23</v>
      </c>
      <c r="FQ40" s="71">
        <v>1939.23</v>
      </c>
      <c r="FR40" s="71">
        <v>1939.23</v>
      </c>
      <c r="FS40" s="71">
        <v>1939.23</v>
      </c>
      <c r="FT40" s="71">
        <v>1939.23</v>
      </c>
      <c r="FU40" s="71">
        <v>1939.23</v>
      </c>
      <c r="FV40" s="71">
        <v>1939.23</v>
      </c>
      <c r="FW40" s="71">
        <v>1939.23</v>
      </c>
      <c r="FX40" s="71">
        <v>1939.23</v>
      </c>
      <c r="FY40" s="71">
        <v>1939.23</v>
      </c>
      <c r="FZ40" s="71">
        <v>1939.23</v>
      </c>
      <c r="GA40" s="71">
        <v>1939.23</v>
      </c>
      <c r="GB40" s="71">
        <v>1939.23</v>
      </c>
      <c r="GC40" s="71">
        <v>1939.23</v>
      </c>
      <c r="GD40" s="71">
        <v>1939.23</v>
      </c>
      <c r="GE40" s="71">
        <v>1939.23</v>
      </c>
      <c r="GF40" s="71">
        <v>1939.23</v>
      </c>
      <c r="GG40" s="71">
        <v>1939.23</v>
      </c>
      <c r="GH40" s="71">
        <v>1939.23</v>
      </c>
      <c r="GI40" s="71">
        <v>1939.23</v>
      </c>
      <c r="GJ40" s="71">
        <v>1939.23</v>
      </c>
      <c r="GK40" s="71">
        <v>1939.23</v>
      </c>
      <c r="GL40" s="71">
        <v>1939.23</v>
      </c>
      <c r="GM40" s="71">
        <v>1939.23</v>
      </c>
      <c r="GN40" s="71">
        <v>1939.23</v>
      </c>
      <c r="GO40" s="71">
        <v>1939.23</v>
      </c>
      <c r="GP40" s="71">
        <v>1939.23</v>
      </c>
      <c r="GQ40" s="71">
        <v>1939.23</v>
      </c>
      <c r="GR40" s="71">
        <v>1939.23</v>
      </c>
      <c r="GS40" s="71">
        <v>1939.23</v>
      </c>
      <c r="GT40" s="71">
        <v>1939.23</v>
      </c>
      <c r="GU40" s="71">
        <v>1939.23</v>
      </c>
      <c r="GV40" s="71">
        <v>1939.23</v>
      </c>
      <c r="GW40" s="71">
        <v>1939.23</v>
      </c>
      <c r="GX40" s="71">
        <v>1939.23</v>
      </c>
      <c r="GY40" s="71">
        <v>1939.23</v>
      </c>
      <c r="GZ40" s="71">
        <v>1939.23</v>
      </c>
      <c r="HA40" s="71">
        <v>1939.23</v>
      </c>
      <c r="HB40" s="71">
        <v>1939.23</v>
      </c>
      <c r="HC40" s="71">
        <v>1939.23</v>
      </c>
      <c r="HD40" s="71">
        <v>1939.23</v>
      </c>
      <c r="HE40" s="71">
        <v>1939.23</v>
      </c>
      <c r="HF40" s="71">
        <v>1939.23</v>
      </c>
      <c r="HG40" s="71">
        <v>1939.23</v>
      </c>
      <c r="HH40" s="71">
        <v>1939.23</v>
      </c>
      <c r="HI40" s="71">
        <v>1939.23</v>
      </c>
      <c r="HJ40" s="71">
        <v>1939.23</v>
      </c>
      <c r="HK40" s="71">
        <v>1939.23</v>
      </c>
      <c r="HL40" s="71">
        <v>1939.23</v>
      </c>
      <c r="HM40" s="71">
        <v>1939.23</v>
      </c>
      <c r="HN40" s="71">
        <v>1939.23</v>
      </c>
      <c r="HO40" s="71">
        <v>1939.23</v>
      </c>
      <c r="HP40" s="71">
        <v>1939.23</v>
      </c>
      <c r="HQ40" s="71">
        <v>1939.23</v>
      </c>
      <c r="HR40" s="71">
        <v>1939.23</v>
      </c>
      <c r="HS40" s="71">
        <v>1939.23</v>
      </c>
      <c r="HT40" s="71">
        <v>1939.23</v>
      </c>
      <c r="HU40" s="71">
        <v>1939.23</v>
      </c>
      <c r="HV40" s="71">
        <v>1939.23</v>
      </c>
      <c r="HW40" s="71">
        <v>1939.23</v>
      </c>
      <c r="HX40" s="71">
        <v>1939.23</v>
      </c>
      <c r="HY40" s="71">
        <v>1939.23</v>
      </c>
      <c r="HZ40" s="71">
        <v>1939.23</v>
      </c>
      <c r="IA40" s="71">
        <v>1939.23</v>
      </c>
      <c r="IB40" s="71">
        <v>1939.23</v>
      </c>
      <c r="IC40" s="71">
        <v>1939.23</v>
      </c>
      <c r="ID40" s="71">
        <v>1939.23</v>
      </c>
      <c r="IE40" s="71">
        <v>1939.23</v>
      </c>
      <c r="IF40" s="71">
        <v>1939.23</v>
      </c>
      <c r="IG40" s="71">
        <v>1939.23</v>
      </c>
      <c r="IH40" s="71">
        <v>1939.23</v>
      </c>
      <c r="II40" s="71">
        <v>1939.23</v>
      </c>
      <c r="IJ40" s="71">
        <v>1939.23</v>
      </c>
      <c r="IK40" s="71">
        <v>1939.23</v>
      </c>
      <c r="IL40" s="71">
        <v>1939.23</v>
      </c>
      <c r="IM40" s="71">
        <v>1939.23</v>
      </c>
      <c r="IN40" s="71">
        <v>1939.23</v>
      </c>
      <c r="IO40" s="71">
        <v>1939.23</v>
      </c>
      <c r="IP40" s="71">
        <v>1939.23</v>
      </c>
      <c r="IQ40" s="71">
        <v>1939.23</v>
      </c>
      <c r="IR40" s="71">
        <v>1939.23</v>
      </c>
      <c r="IS40" s="71">
        <v>1939.23</v>
      </c>
      <c r="IT40" s="71">
        <v>1939.23</v>
      </c>
      <c r="IU40" s="71">
        <v>1939.23</v>
      </c>
      <c r="IV40" s="71">
        <v>1939.23</v>
      </c>
      <c r="IW40" s="71">
        <v>1939.23</v>
      </c>
      <c r="IX40" s="71">
        <v>1939.23</v>
      </c>
      <c r="IY40" s="71">
        <v>1939.23</v>
      </c>
      <c r="IZ40" s="71">
        <v>1939.23</v>
      </c>
      <c r="JA40" s="71">
        <v>1939.23</v>
      </c>
      <c r="JB40" s="71">
        <v>1939.23</v>
      </c>
      <c r="JC40" s="71">
        <v>1939.23</v>
      </c>
      <c r="JD40" s="71">
        <v>1939.23</v>
      </c>
      <c r="JE40" s="71">
        <v>1939.23</v>
      </c>
      <c r="JF40" s="71">
        <v>1939.23</v>
      </c>
      <c r="JG40" s="71">
        <v>1939.23</v>
      </c>
      <c r="JH40" s="71">
        <v>1939.23</v>
      </c>
      <c r="JI40" s="71">
        <v>1939.23</v>
      </c>
      <c r="JJ40" s="71">
        <v>1939.23</v>
      </c>
      <c r="JK40" s="71">
        <v>1939.23</v>
      </c>
      <c r="JL40" s="71">
        <v>1939.23</v>
      </c>
      <c r="JM40" s="71">
        <v>1939.23</v>
      </c>
      <c r="JN40" s="71">
        <v>1939.23</v>
      </c>
      <c r="JO40" s="71">
        <v>1939.23</v>
      </c>
      <c r="JP40" s="71">
        <v>1939.23</v>
      </c>
      <c r="JQ40" s="71">
        <v>1939.23</v>
      </c>
      <c r="JR40" s="71">
        <v>1939.23</v>
      </c>
      <c r="JS40" s="71">
        <v>1939.23</v>
      </c>
      <c r="JT40" s="71">
        <v>1939.23</v>
      </c>
      <c r="JU40" s="71">
        <v>1939.23</v>
      </c>
      <c r="JV40" s="71">
        <v>1939.23</v>
      </c>
      <c r="JW40" s="71">
        <v>1939.23</v>
      </c>
      <c r="JX40" s="71">
        <v>1939.23</v>
      </c>
      <c r="JY40" s="71">
        <v>1939.23</v>
      </c>
      <c r="JZ40" s="71">
        <v>1939.23</v>
      </c>
      <c r="KA40" s="71">
        <v>1939.23</v>
      </c>
      <c r="KB40" s="71">
        <v>1939.23</v>
      </c>
      <c r="KC40" s="71">
        <v>1939.23</v>
      </c>
      <c r="KD40" s="71">
        <v>1939.23</v>
      </c>
      <c r="KE40" s="71">
        <v>1939.23</v>
      </c>
      <c r="KF40" s="71">
        <v>1939.23</v>
      </c>
      <c r="KG40" s="71">
        <v>1939.23</v>
      </c>
      <c r="KH40" s="71">
        <v>1939.23</v>
      </c>
    </row>
    <row r="41" spans="1:294">
      <c r="A41" s="82" t="s">
        <v>92</v>
      </c>
      <c r="B41" s="82" t="s">
        <v>22</v>
      </c>
      <c r="C41" s="82" t="s">
        <v>34</v>
      </c>
      <c r="D41" s="75">
        <v>300</v>
      </c>
      <c r="E41" s="76">
        <v>302</v>
      </c>
      <c r="F41" s="72"/>
      <c r="G41" s="71"/>
      <c r="H41" s="71"/>
      <c r="I41" s="71"/>
      <c r="J41" s="71"/>
      <c r="K41" s="71">
        <v>1778.7976000000001</v>
      </c>
      <c r="L41" s="71">
        <v>1778.7976000000001</v>
      </c>
      <c r="M41" s="71">
        <v>1778.7976000000001</v>
      </c>
      <c r="N41" s="71">
        <v>1778.7976000000001</v>
      </c>
      <c r="O41" s="71">
        <v>1778.7976000000001</v>
      </c>
      <c r="P41" s="71">
        <v>1778.7976000000001</v>
      </c>
      <c r="Q41" s="71">
        <v>1778.7976000000001</v>
      </c>
      <c r="R41" s="71">
        <v>1778.7976000000001</v>
      </c>
      <c r="S41" s="71">
        <v>1778.7976000000001</v>
      </c>
      <c r="T41" s="71">
        <v>1778.7976000000001</v>
      </c>
      <c r="U41" s="71">
        <v>1778.7976000000001</v>
      </c>
      <c r="V41" s="71">
        <v>1778.7976000000001</v>
      </c>
      <c r="W41" s="71">
        <v>1778.7976000000001</v>
      </c>
      <c r="X41" s="71">
        <v>1778.7976000000001</v>
      </c>
      <c r="Y41" s="71">
        <v>1778.7976000000001</v>
      </c>
      <c r="Z41" s="71">
        <v>1778.7976000000001</v>
      </c>
      <c r="AA41" s="71">
        <v>1778.7976000000001</v>
      </c>
      <c r="AB41" s="71">
        <v>1778.7976000000001</v>
      </c>
      <c r="AC41" s="71">
        <v>1778.7976000000001</v>
      </c>
      <c r="AD41" s="71">
        <v>1778.7976000000001</v>
      </c>
      <c r="AE41" s="71">
        <v>1778.7976000000001</v>
      </c>
      <c r="AF41" s="71">
        <v>1778.7976000000001</v>
      </c>
      <c r="AG41" s="71">
        <v>1778.7976000000001</v>
      </c>
      <c r="AH41" s="71">
        <v>1778.7976000000001</v>
      </c>
      <c r="AI41" s="71">
        <v>1778.7976000000001</v>
      </c>
      <c r="AJ41" s="71">
        <v>1778.7976000000001</v>
      </c>
      <c r="AK41" s="71">
        <v>1778.7976000000001</v>
      </c>
      <c r="AL41" s="71">
        <v>1778.7976000000001</v>
      </c>
      <c r="AM41" s="71">
        <v>1778.7976000000001</v>
      </c>
      <c r="AN41" s="71">
        <v>1778.7976000000001</v>
      </c>
      <c r="AO41" s="71">
        <v>1778.7976000000001</v>
      </c>
      <c r="AP41" s="71">
        <v>1778.7976000000001</v>
      </c>
      <c r="AQ41" s="71">
        <v>1778.7976000000001</v>
      </c>
      <c r="AR41" s="71">
        <v>1778.7976000000001</v>
      </c>
      <c r="AS41" s="71">
        <v>1778.7976000000001</v>
      </c>
      <c r="AT41" s="71">
        <v>1778.7976000000001</v>
      </c>
      <c r="AU41" s="71">
        <v>1778.7976000000001</v>
      </c>
      <c r="AV41" s="71">
        <v>1778.7976000000001</v>
      </c>
      <c r="AW41" s="71">
        <v>1793.5576000000001</v>
      </c>
      <c r="AX41" s="71">
        <v>1793.5576000000001</v>
      </c>
      <c r="AY41" s="71">
        <v>1793.5576000000001</v>
      </c>
      <c r="AZ41" s="71">
        <v>1793.5576000000001</v>
      </c>
      <c r="BA41" s="71">
        <v>1793.5576000000001</v>
      </c>
      <c r="BB41" s="71">
        <v>1793.5576000000001</v>
      </c>
      <c r="BC41" s="71">
        <v>1514.76</v>
      </c>
      <c r="BD41" s="71">
        <v>1514.76</v>
      </c>
      <c r="BE41" s="71">
        <v>1514.76</v>
      </c>
      <c r="BF41" s="71">
        <v>2588.9699999999998</v>
      </c>
      <c r="BG41" s="71">
        <v>588.97</v>
      </c>
      <c r="BH41" s="71">
        <v>588.97</v>
      </c>
      <c r="BI41" s="71">
        <v>588.97</v>
      </c>
      <c r="BJ41" s="71">
        <v>588.97</v>
      </c>
      <c r="BK41" s="71">
        <v>588.97</v>
      </c>
      <c r="BL41" s="71">
        <v>588.97</v>
      </c>
      <c r="BM41" s="71">
        <v>588.97</v>
      </c>
      <c r="BN41" s="211">
        <v>588.97</v>
      </c>
      <c r="BO41" s="71">
        <v>588.97</v>
      </c>
      <c r="BP41" s="71">
        <v>588.97</v>
      </c>
      <c r="BQ41" s="71">
        <v>588.97</v>
      </c>
      <c r="BR41" s="71">
        <v>588.97</v>
      </c>
      <c r="BS41" s="71">
        <v>588.97</v>
      </c>
      <c r="BT41" s="71">
        <v>588.97</v>
      </c>
      <c r="BU41" s="71">
        <v>588.97</v>
      </c>
      <c r="BV41" s="71">
        <v>588.97</v>
      </c>
      <c r="BW41" s="71">
        <v>588.97</v>
      </c>
      <c r="BX41" s="71">
        <v>588.97</v>
      </c>
      <c r="BY41" s="71">
        <v>588.97</v>
      </c>
      <c r="BZ41" s="71">
        <v>588.97</v>
      </c>
      <c r="CA41" s="71">
        <v>588.97</v>
      </c>
      <c r="CB41" s="71">
        <v>588.97</v>
      </c>
      <c r="CC41" s="71">
        <v>588.97</v>
      </c>
      <c r="CD41" s="71">
        <v>588.97</v>
      </c>
      <c r="CE41" s="71">
        <v>588.97</v>
      </c>
      <c r="CF41" s="71">
        <v>588.97</v>
      </c>
      <c r="CG41" s="71">
        <v>588.97</v>
      </c>
      <c r="CH41" s="71">
        <v>588.97</v>
      </c>
      <c r="CI41" s="71">
        <v>588.97</v>
      </c>
      <c r="CJ41" s="71">
        <v>588.97</v>
      </c>
      <c r="CK41" s="71">
        <v>588.97</v>
      </c>
      <c r="CL41" s="71">
        <v>588.97</v>
      </c>
      <c r="CM41" s="71">
        <v>588.97</v>
      </c>
      <c r="CN41" s="71">
        <v>588.97</v>
      </c>
      <c r="CO41" s="71">
        <v>588.97</v>
      </c>
      <c r="CP41" s="71">
        <v>588.97</v>
      </c>
      <c r="CQ41" s="71">
        <v>588.97</v>
      </c>
      <c r="CR41" s="71">
        <v>588.97</v>
      </c>
      <c r="CS41" s="71">
        <v>588.97</v>
      </c>
      <c r="CT41" s="71">
        <v>588.97</v>
      </c>
      <c r="CU41" s="71">
        <v>588.97</v>
      </c>
      <c r="CV41" s="71">
        <v>588.97</v>
      </c>
      <c r="CW41" s="71">
        <v>588.97</v>
      </c>
      <c r="CX41" s="71">
        <v>588.97</v>
      </c>
      <c r="CY41" s="71">
        <v>588.97</v>
      </c>
      <c r="CZ41" s="71">
        <v>588.97</v>
      </c>
      <c r="DA41" s="71">
        <v>588.97</v>
      </c>
      <c r="DB41" s="71">
        <v>588.97</v>
      </c>
      <c r="DC41" s="71">
        <v>588.97</v>
      </c>
      <c r="DD41" s="71">
        <v>588.97</v>
      </c>
      <c r="DE41" s="71">
        <v>588.97</v>
      </c>
      <c r="DF41" s="71">
        <v>588.97</v>
      </c>
      <c r="DG41" s="71">
        <v>588.97</v>
      </c>
      <c r="DH41" s="71">
        <v>588.97</v>
      </c>
      <c r="DI41" s="71">
        <v>588.97</v>
      </c>
      <c r="DJ41" s="71">
        <v>620</v>
      </c>
      <c r="DK41" s="71">
        <v>620</v>
      </c>
      <c r="DL41" s="71">
        <v>620</v>
      </c>
      <c r="DM41" s="71">
        <v>620</v>
      </c>
      <c r="DN41" s="71">
        <v>620</v>
      </c>
      <c r="DO41" s="71">
        <v>620</v>
      </c>
      <c r="DP41" s="71">
        <v>620</v>
      </c>
      <c r="DQ41" s="71">
        <v>620</v>
      </c>
      <c r="DR41" s="71">
        <v>620</v>
      </c>
      <c r="DS41" s="71">
        <v>620</v>
      </c>
      <c r="DT41" s="71">
        <v>620</v>
      </c>
      <c r="DU41" s="71">
        <v>620</v>
      </c>
      <c r="DV41" s="71">
        <v>620</v>
      </c>
      <c r="DW41" s="71">
        <v>620</v>
      </c>
      <c r="DX41" s="71">
        <v>620</v>
      </c>
      <c r="DY41" s="71">
        <v>620</v>
      </c>
      <c r="DZ41" s="71">
        <v>620</v>
      </c>
      <c r="EA41" s="71">
        <v>620</v>
      </c>
      <c r="EB41" s="71">
        <v>620</v>
      </c>
      <c r="EC41" s="71">
        <v>620</v>
      </c>
      <c r="ED41" s="71">
        <v>620</v>
      </c>
      <c r="EE41" s="71">
        <v>620</v>
      </c>
      <c r="EF41" s="71">
        <v>620</v>
      </c>
      <c r="EG41" s="71">
        <v>620</v>
      </c>
      <c r="EH41" s="71">
        <v>620</v>
      </c>
      <c r="EI41" s="71">
        <v>620</v>
      </c>
      <c r="EJ41" s="71">
        <v>620</v>
      </c>
      <c r="EK41" s="71">
        <v>620</v>
      </c>
      <c r="EL41" s="71">
        <v>620</v>
      </c>
      <c r="EM41" s="71">
        <v>620</v>
      </c>
      <c r="EN41" s="71">
        <v>620</v>
      </c>
      <c r="EO41" s="71">
        <v>620</v>
      </c>
      <c r="EP41" s="71">
        <v>620</v>
      </c>
      <c r="EQ41" s="71">
        <v>620</v>
      </c>
      <c r="ER41" s="71">
        <v>620</v>
      </c>
      <c r="ES41" s="71">
        <v>620</v>
      </c>
      <c r="ET41" s="71">
        <v>620</v>
      </c>
      <c r="EU41" s="71">
        <v>620</v>
      </c>
      <c r="EV41" s="71">
        <v>620</v>
      </c>
      <c r="EW41" s="71">
        <v>620</v>
      </c>
      <c r="EX41" s="71">
        <v>620</v>
      </c>
      <c r="EY41" s="71">
        <v>620</v>
      </c>
      <c r="EZ41" s="71">
        <v>620</v>
      </c>
      <c r="FA41" s="71">
        <v>620</v>
      </c>
      <c r="FB41" s="71">
        <v>620</v>
      </c>
      <c r="FC41" s="71">
        <v>620</v>
      </c>
      <c r="FD41" s="71">
        <v>620</v>
      </c>
      <c r="FE41" s="71">
        <v>620</v>
      </c>
      <c r="FF41" s="71">
        <v>620</v>
      </c>
      <c r="FG41" s="71">
        <v>620</v>
      </c>
      <c r="FH41" s="71">
        <v>620</v>
      </c>
      <c r="FI41" s="71">
        <v>620</v>
      </c>
      <c r="FJ41" s="71">
        <v>620</v>
      </c>
      <c r="FK41" s="71">
        <v>620</v>
      </c>
      <c r="FL41" s="71">
        <v>620</v>
      </c>
      <c r="FM41" s="71">
        <v>620</v>
      </c>
      <c r="FN41" s="71">
        <v>620</v>
      </c>
      <c r="FO41" s="71">
        <v>620</v>
      </c>
      <c r="FP41" s="71">
        <v>620</v>
      </c>
      <c r="FQ41" s="71">
        <v>620</v>
      </c>
      <c r="FR41" s="71">
        <v>620</v>
      </c>
      <c r="FS41" s="71">
        <v>620</v>
      </c>
      <c r="FT41" s="71">
        <v>620</v>
      </c>
      <c r="FU41" s="71">
        <v>620</v>
      </c>
      <c r="FV41" s="71">
        <v>620</v>
      </c>
      <c r="FW41" s="71">
        <v>620</v>
      </c>
      <c r="FX41" s="71">
        <v>620</v>
      </c>
      <c r="FY41" s="71">
        <v>620</v>
      </c>
      <c r="FZ41" s="71">
        <v>620</v>
      </c>
      <c r="GA41" s="71">
        <v>620</v>
      </c>
      <c r="GB41" s="71">
        <v>620</v>
      </c>
      <c r="GC41" s="71">
        <v>620</v>
      </c>
      <c r="GD41" s="71">
        <v>620</v>
      </c>
      <c r="GE41" s="71">
        <v>620</v>
      </c>
      <c r="GF41" s="71">
        <v>620</v>
      </c>
      <c r="GG41" s="71">
        <v>620</v>
      </c>
      <c r="GH41" s="71">
        <v>620</v>
      </c>
      <c r="GI41" s="71">
        <v>620</v>
      </c>
      <c r="GJ41" s="71">
        <v>620</v>
      </c>
      <c r="GK41" s="71">
        <v>620</v>
      </c>
      <c r="GL41" s="71">
        <v>620</v>
      </c>
      <c r="GM41" s="71">
        <v>620</v>
      </c>
      <c r="GN41" s="71">
        <v>620</v>
      </c>
      <c r="GO41" s="71">
        <v>620</v>
      </c>
      <c r="GP41" s="71">
        <v>620</v>
      </c>
      <c r="GQ41" s="71">
        <v>620</v>
      </c>
      <c r="GR41" s="71">
        <v>620</v>
      </c>
      <c r="GS41" s="71">
        <v>620</v>
      </c>
      <c r="GT41" s="71">
        <v>620</v>
      </c>
      <c r="GU41" s="71">
        <v>620</v>
      </c>
      <c r="GV41" s="71">
        <v>620</v>
      </c>
      <c r="GW41" s="71">
        <v>620</v>
      </c>
      <c r="GX41" s="71">
        <v>620</v>
      </c>
      <c r="GY41" s="71">
        <v>620</v>
      </c>
      <c r="GZ41" s="71">
        <v>620</v>
      </c>
      <c r="HA41" s="71">
        <v>620</v>
      </c>
      <c r="HB41" s="71">
        <v>620</v>
      </c>
      <c r="HC41" s="71">
        <v>620</v>
      </c>
      <c r="HD41" s="71">
        <v>620</v>
      </c>
      <c r="HE41" s="71">
        <v>620</v>
      </c>
      <c r="HF41" s="71">
        <v>620</v>
      </c>
      <c r="HG41" s="71">
        <v>620</v>
      </c>
      <c r="HH41" s="71">
        <v>620</v>
      </c>
      <c r="HI41" s="71">
        <v>620</v>
      </c>
      <c r="HJ41" s="71">
        <v>620</v>
      </c>
      <c r="HK41" s="71">
        <v>620</v>
      </c>
      <c r="HL41" s="71">
        <v>620</v>
      </c>
      <c r="HM41" s="71">
        <v>620</v>
      </c>
      <c r="HN41" s="71">
        <v>620</v>
      </c>
      <c r="HO41" s="71">
        <v>620</v>
      </c>
      <c r="HP41" s="71">
        <v>620</v>
      </c>
      <c r="HQ41" s="71">
        <v>620</v>
      </c>
      <c r="HR41" s="71">
        <v>620</v>
      </c>
      <c r="HS41" s="71">
        <v>620</v>
      </c>
      <c r="HT41" s="71">
        <v>620</v>
      </c>
      <c r="HU41" s="71">
        <v>620</v>
      </c>
      <c r="HV41" s="71">
        <v>620</v>
      </c>
      <c r="HW41" s="71">
        <v>620</v>
      </c>
      <c r="HX41" s="71">
        <v>620</v>
      </c>
      <c r="HY41" s="71">
        <v>620</v>
      </c>
      <c r="HZ41" s="71">
        <v>620</v>
      </c>
      <c r="IA41" s="71">
        <v>620</v>
      </c>
      <c r="IB41" s="71">
        <v>620</v>
      </c>
      <c r="IC41" s="71">
        <v>620</v>
      </c>
      <c r="ID41" s="71">
        <v>620</v>
      </c>
      <c r="IE41" s="71">
        <v>620</v>
      </c>
      <c r="IF41" s="71">
        <v>620</v>
      </c>
      <c r="IG41" s="71">
        <v>620</v>
      </c>
      <c r="IH41" s="71">
        <v>620</v>
      </c>
      <c r="II41" s="71">
        <v>620</v>
      </c>
      <c r="IJ41" s="71">
        <v>620</v>
      </c>
      <c r="IK41" s="71">
        <v>620</v>
      </c>
      <c r="IL41" s="71">
        <v>620</v>
      </c>
      <c r="IM41" s="71">
        <v>620</v>
      </c>
      <c r="IN41" s="71">
        <v>620</v>
      </c>
      <c r="IO41" s="71">
        <v>620</v>
      </c>
      <c r="IP41" s="71">
        <v>620</v>
      </c>
      <c r="IQ41" s="71">
        <v>620</v>
      </c>
      <c r="IR41" s="71">
        <v>620</v>
      </c>
      <c r="IS41" s="71">
        <v>620</v>
      </c>
      <c r="IT41" s="71">
        <v>620</v>
      </c>
      <c r="IU41" s="71">
        <v>620</v>
      </c>
      <c r="IV41" s="71">
        <v>620</v>
      </c>
      <c r="IW41" s="71">
        <v>620</v>
      </c>
      <c r="IX41" s="71">
        <v>620</v>
      </c>
      <c r="IY41" s="71">
        <v>620</v>
      </c>
      <c r="IZ41" s="71">
        <v>620</v>
      </c>
      <c r="JA41" s="71">
        <v>620</v>
      </c>
      <c r="JB41" s="71">
        <v>620</v>
      </c>
      <c r="JC41" s="71">
        <v>620</v>
      </c>
      <c r="JD41" s="71">
        <v>620</v>
      </c>
      <c r="JE41" s="71">
        <v>620</v>
      </c>
      <c r="JF41" s="71">
        <v>620</v>
      </c>
      <c r="JG41" s="71">
        <v>620</v>
      </c>
      <c r="JH41" s="71">
        <v>620</v>
      </c>
      <c r="JI41" s="71">
        <v>620</v>
      </c>
      <c r="JJ41" s="71">
        <v>620</v>
      </c>
      <c r="JK41" s="71">
        <v>620</v>
      </c>
      <c r="JL41" s="71">
        <v>620</v>
      </c>
      <c r="JM41" s="71">
        <v>620</v>
      </c>
      <c r="JN41" s="71">
        <v>620</v>
      </c>
      <c r="JO41" s="71">
        <v>620</v>
      </c>
      <c r="JP41" s="71">
        <v>620</v>
      </c>
      <c r="JQ41" s="71">
        <v>620</v>
      </c>
      <c r="JR41" s="71">
        <v>620</v>
      </c>
      <c r="JS41" s="71">
        <v>620</v>
      </c>
      <c r="JT41" s="71">
        <v>620</v>
      </c>
      <c r="JU41" s="71">
        <v>620</v>
      </c>
      <c r="JV41" s="71">
        <v>620</v>
      </c>
      <c r="JW41" s="71">
        <v>620</v>
      </c>
      <c r="JX41" s="71">
        <v>620</v>
      </c>
      <c r="JY41" s="71">
        <v>620</v>
      </c>
      <c r="JZ41" s="71">
        <v>620</v>
      </c>
      <c r="KA41" s="71">
        <v>620</v>
      </c>
      <c r="KB41" s="71">
        <v>620</v>
      </c>
      <c r="KC41" s="71">
        <v>620</v>
      </c>
      <c r="KD41" s="71">
        <v>620</v>
      </c>
      <c r="KE41" s="71">
        <v>620</v>
      </c>
      <c r="KF41" s="71">
        <v>620</v>
      </c>
      <c r="KG41" s="71">
        <v>620</v>
      </c>
      <c r="KH41" s="71">
        <v>620</v>
      </c>
    </row>
    <row r="42" spans="1:294">
      <c r="A42" s="82" t="s">
        <v>94</v>
      </c>
      <c r="B42" s="82" t="s">
        <v>22</v>
      </c>
      <c r="C42" s="82" t="s">
        <v>36</v>
      </c>
      <c r="D42" s="75">
        <v>300</v>
      </c>
      <c r="E42" s="76">
        <v>302</v>
      </c>
      <c r="F42" s="72"/>
      <c r="G42" s="71"/>
      <c r="H42" s="71"/>
      <c r="I42" s="71"/>
      <c r="J42" s="71"/>
      <c r="K42" s="71"/>
      <c r="L42" s="71"/>
      <c r="M42" s="71"/>
      <c r="N42" s="71"/>
      <c r="O42" s="71"/>
      <c r="P42" s="71"/>
      <c r="Q42" s="71"/>
      <c r="R42" s="71"/>
      <c r="S42" s="71"/>
      <c r="T42" s="71"/>
      <c r="U42" s="71"/>
      <c r="V42" s="71"/>
      <c r="W42" s="71"/>
      <c r="X42" s="71"/>
      <c r="Y42" s="71"/>
      <c r="Z42" s="71"/>
      <c r="AA42" s="71"/>
      <c r="AB42" s="71">
        <v>2215.99416666667</v>
      </c>
      <c r="AC42" s="71">
        <v>2215.99416666667</v>
      </c>
      <c r="AD42" s="71">
        <v>2526.3941666666701</v>
      </c>
      <c r="AE42" s="71">
        <v>2514.19249466667</v>
      </c>
      <c r="AF42" s="71">
        <v>2471.45006666667</v>
      </c>
      <c r="AG42" s="71">
        <v>2361.8941666666701</v>
      </c>
      <c r="AH42" s="71">
        <v>2355.6541666666699</v>
      </c>
      <c r="AI42" s="71">
        <v>2368.6941666666698</v>
      </c>
      <c r="AJ42" s="71">
        <v>2450.9541666666701</v>
      </c>
      <c r="AK42" s="71">
        <v>2337.05416666667</v>
      </c>
      <c r="AL42" s="71">
        <v>2341.5741722842299</v>
      </c>
      <c r="AM42" s="71">
        <v>2424.7015706666698</v>
      </c>
      <c r="AN42" s="71">
        <v>4988.96</v>
      </c>
      <c r="AO42" s="71">
        <v>4085.15</v>
      </c>
      <c r="AP42" s="71">
        <v>5136.1294719999996</v>
      </c>
      <c r="AQ42" s="71">
        <v>2208.35</v>
      </c>
      <c r="AR42" s="71">
        <v>2906.36</v>
      </c>
      <c r="AS42" s="71">
        <v>2452.64</v>
      </c>
      <c r="AT42" s="71">
        <v>2479.65</v>
      </c>
      <c r="AU42" s="71">
        <v>2381.98</v>
      </c>
      <c r="AV42" s="71">
        <v>2490.1217999999999</v>
      </c>
      <c r="AW42" s="71">
        <v>2722.7</v>
      </c>
      <c r="AX42" s="71">
        <v>2330.3851471347998</v>
      </c>
      <c r="AY42" s="71">
        <v>2371.13</v>
      </c>
      <c r="AZ42" s="71">
        <v>3070.4749999999999</v>
      </c>
      <c r="BA42" s="71">
        <v>2691.8249999999998</v>
      </c>
      <c r="BB42" s="71">
        <v>3380.7350000000001</v>
      </c>
      <c r="BC42" s="71">
        <v>2988.2080000000001</v>
      </c>
      <c r="BD42" s="71">
        <v>3230.7014888888898</v>
      </c>
      <c r="BE42" s="71">
        <v>3942.0738074074102</v>
      </c>
      <c r="BF42" s="71">
        <v>3836.7193358024701</v>
      </c>
      <c r="BG42" s="71">
        <v>3986.2207709465001</v>
      </c>
      <c r="BH42" s="71">
        <v>3733.4862406570601</v>
      </c>
      <c r="BI42" s="71">
        <v>3915.52451143082</v>
      </c>
      <c r="BJ42" s="71">
        <v>4216.2731925916496</v>
      </c>
      <c r="BK42" s="71">
        <v>4130.4457512382396</v>
      </c>
      <c r="BL42" s="71">
        <v>3720</v>
      </c>
      <c r="BM42" s="71">
        <v>3720</v>
      </c>
      <c r="BN42" s="211">
        <v>3720</v>
      </c>
      <c r="BO42" s="71">
        <v>3720</v>
      </c>
      <c r="BP42" s="71">
        <v>3720</v>
      </c>
      <c r="BQ42" s="71">
        <v>3720</v>
      </c>
      <c r="BR42" s="71">
        <v>3720</v>
      </c>
      <c r="BS42" s="71">
        <v>3720</v>
      </c>
      <c r="BT42" s="71">
        <v>3720</v>
      </c>
      <c r="BU42" s="71">
        <v>3720</v>
      </c>
      <c r="BV42" s="71">
        <v>3720</v>
      </c>
      <c r="BW42" s="71">
        <v>3720</v>
      </c>
      <c r="BX42" s="71">
        <v>3607</v>
      </c>
      <c r="BY42" s="71">
        <v>3607</v>
      </c>
      <c r="BZ42" s="71">
        <v>3607</v>
      </c>
      <c r="CA42" s="71">
        <v>3607</v>
      </c>
      <c r="CB42" s="71">
        <v>3607</v>
      </c>
      <c r="CC42" s="71">
        <v>3607</v>
      </c>
      <c r="CD42" s="71">
        <v>3607</v>
      </c>
      <c r="CE42" s="71">
        <v>3607</v>
      </c>
      <c r="CF42" s="71">
        <v>3607</v>
      </c>
      <c r="CG42" s="71">
        <v>3607</v>
      </c>
      <c r="CH42" s="71">
        <v>3607</v>
      </c>
      <c r="CI42" s="71">
        <v>3607</v>
      </c>
      <c r="CJ42" s="71">
        <v>3546</v>
      </c>
      <c r="CK42" s="71">
        <v>3546</v>
      </c>
      <c r="CL42" s="71">
        <v>3546</v>
      </c>
      <c r="CM42" s="71">
        <v>3546</v>
      </c>
      <c r="CN42" s="71">
        <v>3546</v>
      </c>
      <c r="CO42" s="71">
        <v>3546</v>
      </c>
      <c r="CP42" s="71">
        <v>3546</v>
      </c>
      <c r="CQ42" s="71">
        <v>3546</v>
      </c>
      <c r="CR42" s="71">
        <v>3546</v>
      </c>
      <c r="CS42" s="71">
        <v>3546</v>
      </c>
      <c r="CT42" s="71">
        <v>3546</v>
      </c>
      <c r="CU42" s="71">
        <v>3546</v>
      </c>
      <c r="CV42" s="71">
        <v>3554</v>
      </c>
      <c r="CW42" s="71">
        <v>3554</v>
      </c>
      <c r="CX42" s="71">
        <v>3554</v>
      </c>
      <c r="CY42" s="71">
        <v>3554</v>
      </c>
      <c r="CZ42" s="71">
        <v>3554</v>
      </c>
      <c r="DA42" s="71">
        <v>3554</v>
      </c>
      <c r="DB42" s="71">
        <v>3554</v>
      </c>
      <c r="DC42" s="71">
        <v>3554</v>
      </c>
      <c r="DD42" s="71">
        <v>3554</v>
      </c>
      <c r="DE42" s="71">
        <v>3554</v>
      </c>
      <c r="DF42" s="71">
        <v>3554</v>
      </c>
      <c r="DG42" s="71">
        <v>3554</v>
      </c>
      <c r="DH42" s="71">
        <v>3639</v>
      </c>
      <c r="DI42" s="71">
        <v>3639</v>
      </c>
      <c r="DJ42" s="71">
        <v>3639</v>
      </c>
      <c r="DK42" s="71">
        <v>3639</v>
      </c>
      <c r="DL42" s="71">
        <v>3639</v>
      </c>
      <c r="DM42" s="71">
        <v>3639</v>
      </c>
      <c r="DN42" s="71">
        <v>3639</v>
      </c>
      <c r="DO42" s="71">
        <v>3639</v>
      </c>
      <c r="DP42" s="71">
        <v>3639</v>
      </c>
      <c r="DQ42" s="71">
        <v>3639</v>
      </c>
      <c r="DR42" s="71">
        <v>3639</v>
      </c>
      <c r="DS42" s="71">
        <v>3639</v>
      </c>
      <c r="DT42" s="71">
        <v>3734</v>
      </c>
      <c r="DU42" s="71">
        <v>3734</v>
      </c>
      <c r="DV42" s="71">
        <v>3734</v>
      </c>
      <c r="DW42" s="71">
        <v>3734</v>
      </c>
      <c r="DX42" s="71">
        <v>3734</v>
      </c>
      <c r="DY42" s="71">
        <v>3734</v>
      </c>
      <c r="DZ42" s="71">
        <v>3734</v>
      </c>
      <c r="EA42" s="71">
        <v>3734</v>
      </c>
      <c r="EB42" s="71">
        <v>3734</v>
      </c>
      <c r="EC42" s="71">
        <v>3734</v>
      </c>
      <c r="ED42" s="71">
        <v>3734</v>
      </c>
      <c r="EE42" s="71">
        <v>3734</v>
      </c>
      <c r="EF42" s="71">
        <v>3833</v>
      </c>
      <c r="EG42" s="71">
        <v>3833</v>
      </c>
      <c r="EH42" s="71">
        <v>3833</v>
      </c>
      <c r="EI42" s="71">
        <v>3833</v>
      </c>
      <c r="EJ42" s="71">
        <v>3833</v>
      </c>
      <c r="EK42" s="71">
        <v>3833</v>
      </c>
      <c r="EL42" s="71">
        <v>3833</v>
      </c>
      <c r="EM42" s="71">
        <v>3833</v>
      </c>
      <c r="EN42" s="71">
        <v>3833</v>
      </c>
      <c r="EO42" s="71">
        <v>3833</v>
      </c>
      <c r="EP42" s="71">
        <v>3833</v>
      </c>
      <c r="EQ42" s="71">
        <v>3833</v>
      </c>
      <c r="ER42" s="71">
        <v>3929</v>
      </c>
      <c r="ES42" s="71">
        <v>3929</v>
      </c>
      <c r="ET42" s="71">
        <v>3929</v>
      </c>
      <c r="EU42" s="71">
        <v>3929</v>
      </c>
      <c r="EV42" s="71">
        <v>3929</v>
      </c>
      <c r="EW42" s="71">
        <v>3929</v>
      </c>
      <c r="EX42" s="71">
        <v>3929</v>
      </c>
      <c r="EY42" s="71">
        <v>3929</v>
      </c>
      <c r="EZ42" s="71">
        <v>3929</v>
      </c>
      <c r="FA42" s="71">
        <v>3929</v>
      </c>
      <c r="FB42" s="71">
        <v>3929</v>
      </c>
      <c r="FC42" s="71">
        <v>3929</v>
      </c>
      <c r="FD42" s="71">
        <v>4032</v>
      </c>
      <c r="FE42" s="71">
        <v>4032</v>
      </c>
      <c r="FF42" s="71">
        <v>4032</v>
      </c>
      <c r="FG42" s="71">
        <v>4032</v>
      </c>
      <c r="FH42" s="71">
        <v>4032</v>
      </c>
      <c r="FI42" s="71">
        <v>4032</v>
      </c>
      <c r="FJ42" s="71">
        <v>4032</v>
      </c>
      <c r="FK42" s="71">
        <v>4032</v>
      </c>
      <c r="FL42" s="71">
        <v>4032</v>
      </c>
      <c r="FM42" s="71">
        <v>4032</v>
      </c>
      <c r="FN42" s="71">
        <v>4032</v>
      </c>
      <c r="FO42" s="71">
        <v>4032</v>
      </c>
      <c r="FP42" s="71">
        <v>4032</v>
      </c>
      <c r="FQ42" s="71">
        <v>4032</v>
      </c>
      <c r="FR42" s="71">
        <v>4032</v>
      </c>
      <c r="FS42" s="71">
        <v>4032</v>
      </c>
      <c r="FT42" s="71">
        <v>4032</v>
      </c>
      <c r="FU42" s="71">
        <v>4032</v>
      </c>
      <c r="FV42" s="71">
        <v>4032</v>
      </c>
      <c r="FW42" s="71">
        <v>4032</v>
      </c>
      <c r="FX42" s="71">
        <v>4032</v>
      </c>
      <c r="FY42" s="71">
        <v>4032</v>
      </c>
      <c r="FZ42" s="71">
        <v>4032</v>
      </c>
      <c r="GA42" s="71">
        <v>4032</v>
      </c>
      <c r="GB42" s="71">
        <v>4032</v>
      </c>
      <c r="GC42" s="71">
        <v>4032</v>
      </c>
      <c r="GD42" s="71">
        <v>4032</v>
      </c>
      <c r="GE42" s="71">
        <v>4032</v>
      </c>
      <c r="GF42" s="71">
        <v>4032</v>
      </c>
      <c r="GG42" s="71">
        <v>4032</v>
      </c>
      <c r="GH42" s="71">
        <v>4032</v>
      </c>
      <c r="GI42" s="71">
        <v>4032</v>
      </c>
      <c r="GJ42" s="71">
        <v>4032</v>
      </c>
      <c r="GK42" s="71">
        <v>4032</v>
      </c>
      <c r="GL42" s="71">
        <v>4032</v>
      </c>
      <c r="GM42" s="71">
        <v>4032</v>
      </c>
      <c r="GN42" s="71">
        <v>4032</v>
      </c>
      <c r="GO42" s="71">
        <v>4032</v>
      </c>
      <c r="GP42" s="71">
        <v>4032</v>
      </c>
      <c r="GQ42" s="71">
        <v>4032</v>
      </c>
      <c r="GR42" s="71">
        <v>4032</v>
      </c>
      <c r="GS42" s="71">
        <v>4032</v>
      </c>
      <c r="GT42" s="71">
        <v>4032</v>
      </c>
      <c r="GU42" s="71">
        <v>4032</v>
      </c>
      <c r="GV42" s="71">
        <v>4032</v>
      </c>
      <c r="GW42" s="71">
        <v>4032</v>
      </c>
      <c r="GX42" s="71">
        <v>4032</v>
      </c>
      <c r="GY42" s="71">
        <v>4032</v>
      </c>
      <c r="GZ42" s="71">
        <v>4032</v>
      </c>
      <c r="HA42" s="71">
        <v>4032</v>
      </c>
      <c r="HB42" s="71">
        <v>4032</v>
      </c>
      <c r="HC42" s="71">
        <v>4032</v>
      </c>
      <c r="HD42" s="71">
        <v>4032</v>
      </c>
      <c r="HE42" s="71">
        <v>4032</v>
      </c>
      <c r="HF42" s="71">
        <v>4032</v>
      </c>
      <c r="HG42" s="71">
        <v>4032</v>
      </c>
      <c r="HH42" s="71">
        <v>4032</v>
      </c>
      <c r="HI42" s="71">
        <v>4032</v>
      </c>
      <c r="HJ42" s="71">
        <v>4032</v>
      </c>
      <c r="HK42" s="71">
        <v>4032</v>
      </c>
      <c r="HL42" s="71">
        <v>4032</v>
      </c>
      <c r="HM42" s="71">
        <v>4032</v>
      </c>
      <c r="HN42" s="71">
        <v>4032</v>
      </c>
      <c r="HO42" s="71">
        <v>4032</v>
      </c>
      <c r="HP42" s="71">
        <v>4032</v>
      </c>
      <c r="HQ42" s="71">
        <v>4032</v>
      </c>
      <c r="HR42" s="71">
        <v>4032</v>
      </c>
      <c r="HS42" s="71">
        <v>4032</v>
      </c>
      <c r="HT42" s="71">
        <v>4032</v>
      </c>
      <c r="HU42" s="71">
        <v>4032</v>
      </c>
      <c r="HV42" s="71">
        <v>4032</v>
      </c>
      <c r="HW42" s="71">
        <v>4032</v>
      </c>
      <c r="HX42" s="71">
        <v>4032</v>
      </c>
      <c r="HY42" s="71">
        <v>4032</v>
      </c>
      <c r="HZ42" s="71">
        <v>4032</v>
      </c>
      <c r="IA42" s="71">
        <v>4032</v>
      </c>
      <c r="IB42" s="71">
        <v>4032</v>
      </c>
      <c r="IC42" s="71">
        <v>4032</v>
      </c>
      <c r="ID42" s="71">
        <v>4032</v>
      </c>
      <c r="IE42" s="71">
        <v>4032</v>
      </c>
      <c r="IF42" s="71">
        <v>4032</v>
      </c>
      <c r="IG42" s="71">
        <v>4032</v>
      </c>
      <c r="IH42" s="71">
        <v>4032</v>
      </c>
      <c r="II42" s="71">
        <v>4032</v>
      </c>
      <c r="IJ42" s="71">
        <v>4032</v>
      </c>
      <c r="IK42" s="71">
        <v>4032</v>
      </c>
      <c r="IL42" s="71">
        <v>4032</v>
      </c>
      <c r="IM42" s="71">
        <v>4032</v>
      </c>
      <c r="IN42" s="71">
        <v>4032</v>
      </c>
      <c r="IO42" s="71">
        <v>4032</v>
      </c>
      <c r="IP42" s="71">
        <v>4032</v>
      </c>
      <c r="IQ42" s="71">
        <v>4032</v>
      </c>
      <c r="IR42" s="71">
        <v>4032</v>
      </c>
      <c r="IS42" s="71">
        <v>4032</v>
      </c>
      <c r="IT42" s="71">
        <v>4032</v>
      </c>
      <c r="IU42" s="71">
        <v>4032</v>
      </c>
      <c r="IV42" s="71">
        <v>4032</v>
      </c>
      <c r="IW42" s="71">
        <v>4032</v>
      </c>
      <c r="IX42" s="71">
        <v>4032</v>
      </c>
      <c r="IY42" s="71">
        <v>4032</v>
      </c>
      <c r="IZ42" s="71">
        <v>4032</v>
      </c>
      <c r="JA42" s="71">
        <v>4032</v>
      </c>
      <c r="JB42" s="71">
        <v>4032</v>
      </c>
      <c r="JC42" s="71">
        <v>4032</v>
      </c>
      <c r="JD42" s="71">
        <v>4032</v>
      </c>
      <c r="JE42" s="71">
        <v>4032</v>
      </c>
      <c r="JF42" s="71">
        <v>4032</v>
      </c>
      <c r="JG42" s="71">
        <v>4032</v>
      </c>
      <c r="JH42" s="71">
        <v>4032</v>
      </c>
      <c r="JI42" s="71">
        <v>4032</v>
      </c>
      <c r="JJ42" s="71">
        <v>4032</v>
      </c>
      <c r="JK42" s="71">
        <v>4032</v>
      </c>
      <c r="JL42" s="71">
        <v>4032</v>
      </c>
      <c r="JM42" s="71">
        <v>4032</v>
      </c>
      <c r="JN42" s="71">
        <v>4032</v>
      </c>
      <c r="JO42" s="71">
        <v>4032</v>
      </c>
      <c r="JP42" s="71">
        <v>4032</v>
      </c>
      <c r="JQ42" s="71">
        <v>4032</v>
      </c>
      <c r="JR42" s="71">
        <v>4032</v>
      </c>
      <c r="JS42" s="71">
        <v>4032</v>
      </c>
      <c r="JT42" s="71">
        <v>4032</v>
      </c>
      <c r="JU42" s="71">
        <v>4032</v>
      </c>
      <c r="JV42" s="71">
        <v>4032</v>
      </c>
      <c r="JW42" s="71">
        <v>4032</v>
      </c>
      <c r="JX42" s="71">
        <v>4032</v>
      </c>
      <c r="JY42" s="71">
        <v>4032</v>
      </c>
      <c r="JZ42" s="71">
        <v>4032</v>
      </c>
      <c r="KA42" s="71">
        <v>4032</v>
      </c>
      <c r="KB42" s="71">
        <v>4032</v>
      </c>
      <c r="KC42" s="71">
        <v>4032</v>
      </c>
      <c r="KD42" s="71">
        <v>4032</v>
      </c>
      <c r="KE42" s="71">
        <v>4032</v>
      </c>
      <c r="KF42" s="71">
        <v>4032</v>
      </c>
      <c r="KG42" s="71">
        <v>4032</v>
      </c>
      <c r="KH42" s="71">
        <v>4032</v>
      </c>
    </row>
    <row r="43" spans="1:294">
      <c r="A43" s="82">
        <v>4</v>
      </c>
      <c r="B43" s="82" t="s">
        <v>0</v>
      </c>
      <c r="C43" s="84" t="s">
        <v>16</v>
      </c>
      <c r="D43" s="86">
        <v>400</v>
      </c>
      <c r="E43" s="77">
        <v>408</v>
      </c>
      <c r="F43" s="72"/>
      <c r="G43" s="71"/>
      <c r="H43" s="71"/>
      <c r="I43" s="71"/>
      <c r="J43" s="71">
        <v>16724.02</v>
      </c>
      <c r="K43" s="71">
        <v>4728.0200000000004</v>
      </c>
      <c r="L43" s="71">
        <v>4726.41</v>
      </c>
      <c r="M43" s="71">
        <v>5383.63</v>
      </c>
      <c r="N43" s="71">
        <v>4725.8</v>
      </c>
      <c r="O43" s="71">
        <v>3084.1</v>
      </c>
      <c r="P43" s="71">
        <v>5743.5</v>
      </c>
      <c r="Q43" s="71">
        <v>5438.5</v>
      </c>
      <c r="R43" s="71">
        <v>6707.76</v>
      </c>
      <c r="S43" s="71">
        <v>5950.26</v>
      </c>
      <c r="T43" s="71">
        <v>5437.26</v>
      </c>
      <c r="U43" s="71">
        <v>5437.26</v>
      </c>
      <c r="V43" s="71">
        <v>5437.26</v>
      </c>
      <c r="W43" s="71">
        <v>5437.26</v>
      </c>
      <c r="X43" s="71">
        <v>4887.01</v>
      </c>
      <c r="Y43" s="71">
        <v>4887.51</v>
      </c>
      <c r="Z43" s="71">
        <v>6287.41</v>
      </c>
      <c r="AA43" s="71">
        <v>5343.77</v>
      </c>
      <c r="AB43" s="71">
        <v>4908.57</v>
      </c>
      <c r="AC43" s="71">
        <v>5630.96</v>
      </c>
      <c r="AD43" s="71">
        <v>9088.83</v>
      </c>
      <c r="AE43" s="71">
        <v>4740.49</v>
      </c>
      <c r="AF43" s="71">
        <v>4091.02</v>
      </c>
      <c r="AG43" s="71">
        <v>4954.68</v>
      </c>
      <c r="AH43" s="71">
        <v>4150.6400000000003</v>
      </c>
      <c r="AI43" s="71">
        <v>4793.17</v>
      </c>
      <c r="AJ43" s="71">
        <v>4168.8999999999996</v>
      </c>
      <c r="AK43" s="71">
        <v>4762.8</v>
      </c>
      <c r="AL43" s="71">
        <v>6402.1</v>
      </c>
      <c r="AM43" s="71">
        <v>4770.17</v>
      </c>
      <c r="AN43" s="71">
        <v>4770.17</v>
      </c>
      <c r="AO43" s="71">
        <v>4928.99</v>
      </c>
      <c r="AP43" s="71">
        <v>4734.1899999999996</v>
      </c>
      <c r="AQ43" s="71">
        <v>4734.1899999999996</v>
      </c>
      <c r="AR43" s="71">
        <v>4734.1899999999996</v>
      </c>
      <c r="AS43" s="71">
        <v>4734.1899999999996</v>
      </c>
      <c r="AT43" s="71">
        <v>4734.1899999999996</v>
      </c>
      <c r="AU43" s="71">
        <v>4734.1899999999996</v>
      </c>
      <c r="AV43" s="71">
        <v>4734.1899999999996</v>
      </c>
      <c r="AW43" s="71">
        <v>4734.1899999999996</v>
      </c>
      <c r="AX43" s="71">
        <v>4734.1899999999996</v>
      </c>
      <c r="AY43" s="71">
        <v>4734.1899999999996</v>
      </c>
      <c r="AZ43" s="71">
        <v>4734.1899999999996</v>
      </c>
      <c r="BA43" s="71">
        <v>4734.1899999999996</v>
      </c>
      <c r="BB43" s="71">
        <v>4734.1899999999996</v>
      </c>
      <c r="BC43" s="71">
        <v>4734.1899999999996</v>
      </c>
      <c r="BD43" s="71">
        <v>3234.19</v>
      </c>
      <c r="BE43" s="71">
        <v>3234.19</v>
      </c>
      <c r="BF43" s="71">
        <v>3234.19</v>
      </c>
      <c r="BG43" s="71">
        <v>0</v>
      </c>
      <c r="BH43" s="71">
        <v>0</v>
      </c>
      <c r="BI43" s="71">
        <v>0</v>
      </c>
      <c r="BJ43" s="71">
        <v>0</v>
      </c>
      <c r="BK43" s="71">
        <v>0</v>
      </c>
      <c r="BL43" s="71">
        <v>0</v>
      </c>
      <c r="BM43" s="71">
        <v>0</v>
      </c>
      <c r="BN43" s="211">
        <v>0</v>
      </c>
      <c r="BO43" s="71">
        <v>0</v>
      </c>
      <c r="BP43" s="71">
        <v>0</v>
      </c>
      <c r="BQ43" s="71">
        <v>0</v>
      </c>
      <c r="BR43" s="71">
        <v>0</v>
      </c>
      <c r="BS43" s="71">
        <v>0</v>
      </c>
      <c r="BT43" s="71">
        <v>0</v>
      </c>
      <c r="BU43" s="71">
        <v>0</v>
      </c>
      <c r="BV43" s="71">
        <v>0</v>
      </c>
      <c r="BW43" s="71">
        <v>0</v>
      </c>
      <c r="BX43" s="71">
        <v>0</v>
      </c>
      <c r="BY43" s="71">
        <v>0</v>
      </c>
      <c r="BZ43" s="71">
        <v>0</v>
      </c>
      <c r="CA43" s="71">
        <v>0</v>
      </c>
      <c r="CB43" s="71">
        <v>0</v>
      </c>
      <c r="CC43" s="71">
        <v>0</v>
      </c>
      <c r="CD43" s="71">
        <v>0</v>
      </c>
      <c r="CE43" s="71">
        <v>0</v>
      </c>
      <c r="CF43" s="71">
        <v>0</v>
      </c>
      <c r="CG43" s="71">
        <v>0</v>
      </c>
      <c r="CH43" s="71">
        <v>0</v>
      </c>
      <c r="CI43" s="71">
        <v>0</v>
      </c>
      <c r="CJ43" s="71">
        <v>0</v>
      </c>
      <c r="CK43" s="71">
        <v>0</v>
      </c>
      <c r="CL43" s="71">
        <v>0</v>
      </c>
      <c r="CM43" s="71">
        <v>0</v>
      </c>
      <c r="CN43" s="71">
        <v>0</v>
      </c>
      <c r="CO43" s="71">
        <v>0</v>
      </c>
      <c r="CP43" s="71">
        <v>0</v>
      </c>
      <c r="CQ43" s="71">
        <v>0</v>
      </c>
      <c r="CR43" s="71">
        <v>0</v>
      </c>
      <c r="CS43" s="71">
        <v>0</v>
      </c>
      <c r="CT43" s="71">
        <v>0</v>
      </c>
      <c r="CU43" s="71">
        <v>0</v>
      </c>
      <c r="CV43" s="71">
        <v>0</v>
      </c>
      <c r="CW43" s="71">
        <v>0</v>
      </c>
      <c r="CX43" s="71">
        <v>0</v>
      </c>
      <c r="CY43" s="71">
        <v>0</v>
      </c>
      <c r="CZ43" s="71">
        <v>0</v>
      </c>
      <c r="DA43" s="71">
        <v>0</v>
      </c>
      <c r="DB43" s="71">
        <v>0</v>
      </c>
      <c r="DC43" s="71">
        <v>0</v>
      </c>
      <c r="DD43" s="71">
        <v>0</v>
      </c>
      <c r="DE43" s="71">
        <v>0</v>
      </c>
      <c r="DF43" s="71">
        <v>0</v>
      </c>
      <c r="DG43" s="71">
        <v>0</v>
      </c>
      <c r="DH43" s="71">
        <v>0</v>
      </c>
      <c r="DI43" s="71">
        <v>0</v>
      </c>
      <c r="DJ43" s="71">
        <v>0</v>
      </c>
      <c r="DK43" s="71">
        <v>0</v>
      </c>
      <c r="DL43" s="71">
        <v>0</v>
      </c>
      <c r="DM43" s="71">
        <v>0</v>
      </c>
      <c r="DN43" s="71">
        <v>0</v>
      </c>
      <c r="DO43" s="71">
        <v>0</v>
      </c>
      <c r="DP43" s="71">
        <v>0</v>
      </c>
      <c r="DQ43" s="71">
        <v>0</v>
      </c>
      <c r="DR43" s="71">
        <v>0</v>
      </c>
      <c r="DS43" s="71">
        <v>0</v>
      </c>
      <c r="DT43" s="71">
        <v>0</v>
      </c>
      <c r="DU43" s="71">
        <v>0</v>
      </c>
      <c r="DV43" s="71">
        <v>0</v>
      </c>
      <c r="DW43" s="71">
        <v>0</v>
      </c>
      <c r="DX43" s="71">
        <v>0</v>
      </c>
      <c r="DY43" s="71">
        <v>0</v>
      </c>
      <c r="DZ43" s="71">
        <v>0</v>
      </c>
      <c r="EA43" s="71">
        <v>0</v>
      </c>
      <c r="EB43" s="71">
        <v>0</v>
      </c>
      <c r="EC43" s="71">
        <v>0</v>
      </c>
      <c r="ED43" s="71">
        <v>0</v>
      </c>
      <c r="EE43" s="71">
        <v>0</v>
      </c>
      <c r="EF43" s="71">
        <v>0</v>
      </c>
      <c r="EG43" s="71">
        <v>0</v>
      </c>
      <c r="EH43" s="71">
        <v>0</v>
      </c>
      <c r="EI43" s="71">
        <v>0</v>
      </c>
      <c r="EJ43" s="71">
        <v>0</v>
      </c>
      <c r="EK43" s="71">
        <v>0</v>
      </c>
      <c r="EL43" s="71">
        <v>0</v>
      </c>
      <c r="EM43" s="71">
        <v>0</v>
      </c>
      <c r="EN43" s="71">
        <v>0</v>
      </c>
      <c r="EO43" s="71">
        <v>0</v>
      </c>
      <c r="EP43" s="71">
        <v>0</v>
      </c>
      <c r="EQ43" s="71">
        <v>0</v>
      </c>
      <c r="ER43" s="71">
        <v>0</v>
      </c>
      <c r="ES43" s="71">
        <v>0</v>
      </c>
      <c r="ET43" s="71">
        <v>0</v>
      </c>
      <c r="EU43" s="71">
        <v>0</v>
      </c>
      <c r="EV43" s="71">
        <v>0</v>
      </c>
      <c r="EW43" s="71">
        <v>0</v>
      </c>
      <c r="EX43" s="71">
        <v>0</v>
      </c>
      <c r="EY43" s="71">
        <v>0</v>
      </c>
      <c r="EZ43" s="71">
        <v>0</v>
      </c>
      <c r="FA43" s="71">
        <v>0</v>
      </c>
      <c r="FB43" s="71">
        <v>0</v>
      </c>
      <c r="FC43" s="71">
        <v>0</v>
      </c>
      <c r="FD43" s="71">
        <v>0</v>
      </c>
      <c r="FE43" s="71">
        <v>0</v>
      </c>
      <c r="FF43" s="71"/>
      <c r="FG43" s="71"/>
      <c r="FH43" s="71"/>
      <c r="FI43" s="71"/>
      <c r="FJ43" s="71"/>
      <c r="FK43" s="71"/>
      <c r="FL43" s="71"/>
      <c r="FM43" s="71"/>
      <c r="FN43" s="71"/>
      <c r="FO43" s="71"/>
      <c r="FP43" s="71"/>
      <c r="FQ43" s="71"/>
      <c r="FR43" s="71"/>
      <c r="FS43" s="71"/>
      <c r="FT43" s="71"/>
      <c r="FU43" s="71"/>
      <c r="FV43" s="71"/>
      <c r="FW43" s="71"/>
      <c r="FX43" s="71"/>
      <c r="FY43" s="71"/>
      <c r="FZ43" s="71"/>
      <c r="GA43" s="71"/>
      <c r="GB43" s="71"/>
      <c r="GC43" s="71"/>
      <c r="GD43" s="71"/>
      <c r="GE43" s="71"/>
      <c r="GF43" s="71"/>
      <c r="GG43" s="71"/>
      <c r="GH43" s="71"/>
      <c r="GI43" s="71"/>
      <c r="GJ43" s="71"/>
      <c r="GK43" s="71"/>
      <c r="GL43" s="71"/>
      <c r="GM43" s="71"/>
      <c r="GN43" s="71"/>
      <c r="GO43" s="71"/>
      <c r="GP43" s="71"/>
      <c r="GQ43" s="71"/>
      <c r="GR43" s="71"/>
      <c r="GS43" s="71"/>
      <c r="GT43" s="71"/>
      <c r="GU43" s="71"/>
      <c r="GV43" s="71"/>
      <c r="GW43" s="71"/>
      <c r="GX43" s="71"/>
      <c r="GY43" s="71"/>
      <c r="GZ43" s="71"/>
      <c r="HA43" s="71"/>
      <c r="HB43" s="71"/>
      <c r="HC43" s="71"/>
      <c r="HD43" s="71"/>
      <c r="HE43" s="71"/>
      <c r="HF43" s="71"/>
      <c r="HG43" s="71"/>
      <c r="HH43" s="71"/>
      <c r="HI43" s="71"/>
      <c r="HJ43" s="71"/>
      <c r="HK43" s="71"/>
      <c r="HL43" s="71"/>
      <c r="HM43" s="71"/>
      <c r="HN43" s="71"/>
      <c r="HO43" s="71"/>
      <c r="HP43" s="71"/>
      <c r="HQ43" s="71"/>
      <c r="HR43" s="71"/>
      <c r="HS43" s="71"/>
      <c r="HT43" s="71"/>
      <c r="HU43" s="71"/>
      <c r="HV43" s="71"/>
      <c r="HW43" s="71"/>
      <c r="HX43" s="71"/>
      <c r="HY43" s="71"/>
      <c r="HZ43" s="71"/>
      <c r="IA43" s="71"/>
      <c r="IB43" s="71"/>
      <c r="IC43" s="71"/>
      <c r="ID43" s="71"/>
      <c r="IE43" s="71"/>
      <c r="IF43" s="71"/>
      <c r="IG43" s="71"/>
      <c r="IH43" s="71"/>
      <c r="II43" s="71"/>
      <c r="IJ43" s="71"/>
      <c r="IK43" s="71"/>
      <c r="IL43" s="71"/>
      <c r="IM43" s="71"/>
      <c r="IN43" s="71"/>
      <c r="IO43" s="71"/>
      <c r="IP43" s="71"/>
      <c r="IQ43" s="71"/>
      <c r="IR43" s="71"/>
      <c r="IS43" s="71"/>
      <c r="IT43" s="71"/>
      <c r="IU43" s="71"/>
      <c r="IV43" s="71"/>
      <c r="IW43" s="71"/>
      <c r="IX43" s="71"/>
      <c r="IY43" s="71"/>
      <c r="IZ43" s="71"/>
      <c r="JA43" s="71"/>
      <c r="JB43" s="71"/>
      <c r="JC43" s="71"/>
      <c r="JD43" s="71"/>
      <c r="JE43" s="71"/>
      <c r="JF43" s="71"/>
      <c r="JG43" s="71"/>
      <c r="JH43" s="71"/>
      <c r="JI43" s="71"/>
      <c r="JJ43" s="71"/>
      <c r="JK43" s="71"/>
      <c r="JL43" s="71"/>
      <c r="JM43" s="71"/>
      <c r="JN43" s="71"/>
      <c r="JO43" s="71"/>
      <c r="JP43" s="71"/>
      <c r="JQ43" s="71"/>
      <c r="JR43" s="71"/>
      <c r="JS43" s="71"/>
      <c r="JT43" s="71"/>
      <c r="JU43" s="71"/>
      <c r="JV43" s="71"/>
      <c r="JW43" s="71"/>
      <c r="JX43" s="71"/>
      <c r="JY43" s="71"/>
      <c r="JZ43" s="71"/>
      <c r="KA43" s="71"/>
      <c r="KB43" s="71"/>
      <c r="KC43" s="71"/>
      <c r="KD43" s="71"/>
      <c r="KE43" s="71"/>
      <c r="KF43" s="71"/>
      <c r="KG43" s="71"/>
      <c r="KH43" s="71"/>
    </row>
    <row r="44" spans="1:294">
      <c r="A44" s="82" t="s">
        <v>60</v>
      </c>
      <c r="B44" s="82" t="s">
        <v>0</v>
      </c>
      <c r="C44" s="82" t="s">
        <v>17</v>
      </c>
      <c r="D44" s="75">
        <v>400</v>
      </c>
      <c r="E44" s="76">
        <v>404</v>
      </c>
      <c r="F44" s="72">
        <v>578.79999999999995</v>
      </c>
      <c r="G44" s="71">
        <v>1924.22</v>
      </c>
      <c r="H44" s="71">
        <v>1937.87</v>
      </c>
      <c r="I44" s="71">
        <v>1995.34</v>
      </c>
      <c r="J44" s="71">
        <v>4769.4399999999996</v>
      </c>
      <c r="K44" s="71">
        <v>2078.16</v>
      </c>
      <c r="L44" s="71">
        <v>2310.19</v>
      </c>
      <c r="M44" s="71">
        <v>2324.98</v>
      </c>
      <c r="N44" s="71">
        <v>3621.31</v>
      </c>
      <c r="O44" s="71">
        <v>2506.33</v>
      </c>
      <c r="P44" s="71">
        <v>2368.06</v>
      </c>
      <c r="Q44" s="71">
        <v>2299.67</v>
      </c>
      <c r="R44" s="71">
        <v>2468.1</v>
      </c>
      <c r="S44" s="71">
        <v>2257.39</v>
      </c>
      <c r="T44" s="71">
        <v>2175.15</v>
      </c>
      <c r="U44" s="71">
        <v>2253.88</v>
      </c>
      <c r="V44" s="71">
        <v>2874.39</v>
      </c>
      <c r="W44" s="71">
        <v>2425.83</v>
      </c>
      <c r="X44" s="71">
        <v>2903.14</v>
      </c>
      <c r="Y44" s="71">
        <v>7315.95</v>
      </c>
      <c r="Z44" s="71">
        <v>2493.0100000000002</v>
      </c>
      <c r="AA44" s="71">
        <v>2617.1</v>
      </c>
      <c r="AB44" s="71">
        <v>2876.91</v>
      </c>
      <c r="AC44" s="71">
        <v>3265.11</v>
      </c>
      <c r="AD44" s="71">
        <v>2502.21</v>
      </c>
      <c r="AE44" s="71">
        <v>3294.23</v>
      </c>
      <c r="AF44" s="71">
        <v>2509.4</v>
      </c>
      <c r="AG44" s="71">
        <v>2933.51</v>
      </c>
      <c r="AH44" s="71">
        <v>2241.9699999999998</v>
      </c>
      <c r="AI44" s="71">
        <v>3009.15</v>
      </c>
      <c r="AJ44" s="71">
        <v>3549.68</v>
      </c>
      <c r="AK44" s="71">
        <v>2703.83</v>
      </c>
      <c r="AL44" s="71">
        <v>7602.52</v>
      </c>
      <c r="AM44" s="71">
        <v>6542.1</v>
      </c>
      <c r="AN44" s="71">
        <v>4521.21</v>
      </c>
      <c r="AO44" s="71">
        <v>5323.91</v>
      </c>
      <c r="AP44" s="71">
        <v>11084.36</v>
      </c>
      <c r="AQ44" s="71">
        <v>5020.58</v>
      </c>
      <c r="AR44" s="71">
        <v>22831.48</v>
      </c>
      <c r="AS44" s="71">
        <v>3326.62</v>
      </c>
      <c r="AT44" s="71">
        <v>4232.78</v>
      </c>
      <c r="AU44" s="71">
        <v>5268.05</v>
      </c>
      <c r="AV44" s="71">
        <v>3953.55</v>
      </c>
      <c r="AW44" s="71">
        <v>5789.54</v>
      </c>
      <c r="AX44" s="71">
        <v>5510</v>
      </c>
      <c r="AY44" s="71">
        <v>3964.2446666666701</v>
      </c>
      <c r="AZ44" s="71">
        <v>3964.2446666666701</v>
      </c>
      <c r="BA44" s="71">
        <v>3964.2446666666701</v>
      </c>
      <c r="BB44" s="71">
        <v>3964.2446666666701</v>
      </c>
      <c r="BC44" s="71">
        <v>2835.08146325095</v>
      </c>
      <c r="BD44" s="71">
        <v>3312.9903931160002</v>
      </c>
      <c r="BE44" s="71">
        <v>3312.9903931160002</v>
      </c>
      <c r="BF44" s="71">
        <v>3312.9903931160002</v>
      </c>
      <c r="BG44" s="71">
        <v>3312.9903931160002</v>
      </c>
      <c r="BH44" s="71">
        <v>3312.9903931160002</v>
      </c>
      <c r="BI44" s="71">
        <v>3312.9903931160002</v>
      </c>
      <c r="BJ44" s="71">
        <v>3312.9903931160002</v>
      </c>
      <c r="BK44" s="71">
        <v>3312.9903931160002</v>
      </c>
      <c r="BL44" s="71">
        <v>3312.9903931160002</v>
      </c>
      <c r="BM44" s="71">
        <v>3312.9903931160002</v>
      </c>
      <c r="BN44" s="211">
        <v>3312.9903931160002</v>
      </c>
      <c r="BO44" s="71">
        <v>3312.9903931160002</v>
      </c>
      <c r="BP44" s="71">
        <v>3312.9903931160002</v>
      </c>
      <c r="BQ44" s="71">
        <v>3312.9903931160002</v>
      </c>
      <c r="BR44" s="71">
        <v>3312.9903931160002</v>
      </c>
      <c r="BS44" s="71">
        <v>3312.9903931160002</v>
      </c>
      <c r="BT44" s="71">
        <v>3312.9903931160002</v>
      </c>
      <c r="BU44" s="71">
        <v>3312.9903931160002</v>
      </c>
      <c r="BV44" s="71">
        <v>3312.9903931160002</v>
      </c>
      <c r="BW44" s="71">
        <v>3312.9903931160002</v>
      </c>
      <c r="BX44" s="71">
        <v>3312.9903931160002</v>
      </c>
      <c r="BY44" s="71">
        <v>3312.9903931160002</v>
      </c>
      <c r="BZ44" s="71">
        <v>3312.9903931160002</v>
      </c>
      <c r="CA44" s="71">
        <v>3099.18560636855</v>
      </c>
      <c r="CB44" s="71">
        <v>3099.18560636855</v>
      </c>
      <c r="CC44" s="71">
        <v>3099.18560636855</v>
      </c>
      <c r="CD44" s="71">
        <v>3099.18560636855</v>
      </c>
      <c r="CE44" s="71">
        <v>3099.18560636855</v>
      </c>
      <c r="CF44" s="71">
        <v>3099.18560636855</v>
      </c>
      <c r="CG44" s="71">
        <v>3099.18560636855</v>
      </c>
      <c r="CH44" s="71">
        <v>3099.18560636855</v>
      </c>
      <c r="CI44" s="71">
        <v>3099.18560636855</v>
      </c>
      <c r="CJ44" s="71">
        <v>3099.18560636855</v>
      </c>
      <c r="CK44" s="71">
        <v>3099.18560636855</v>
      </c>
      <c r="CL44" s="71">
        <v>3099.18560636855</v>
      </c>
      <c r="CM44" s="71">
        <v>3099.18560636855</v>
      </c>
      <c r="CN44" s="71">
        <v>3099.18560636855</v>
      </c>
      <c r="CO44" s="71">
        <v>3099.18560636855</v>
      </c>
      <c r="CP44" s="71">
        <v>3099.18560636855</v>
      </c>
      <c r="CQ44" s="71">
        <v>3099.18560636855</v>
      </c>
      <c r="CR44" s="71">
        <v>3099.18560636855</v>
      </c>
      <c r="CS44" s="71">
        <v>3099.18560636855</v>
      </c>
      <c r="CT44" s="71">
        <v>3099.18560636855</v>
      </c>
      <c r="CU44" s="71">
        <v>3099.18560636855</v>
      </c>
      <c r="CV44" s="71">
        <v>3099.18560636855</v>
      </c>
      <c r="CW44" s="71">
        <v>3099.18560636855</v>
      </c>
      <c r="CX44" s="71">
        <v>3099.18560636855</v>
      </c>
      <c r="CY44" s="71">
        <v>3099.18560636855</v>
      </c>
      <c r="CZ44" s="71">
        <v>3099.18560636855</v>
      </c>
      <c r="DA44" s="71">
        <v>3099.18560636855</v>
      </c>
      <c r="DB44" s="71">
        <v>3099.18560636855</v>
      </c>
      <c r="DC44" s="71">
        <v>3099.18560636855</v>
      </c>
      <c r="DD44" s="71">
        <v>3099.18560636855</v>
      </c>
      <c r="DE44" s="71">
        <v>3099.18560636855</v>
      </c>
      <c r="DF44" s="71">
        <v>3099.18560636855</v>
      </c>
      <c r="DG44" s="71">
        <v>3099.18560636855</v>
      </c>
      <c r="DH44" s="71">
        <v>3099.18560636855</v>
      </c>
      <c r="DI44" s="71">
        <v>3099.18560636855</v>
      </c>
      <c r="DJ44" s="71">
        <v>3099.18560636855</v>
      </c>
      <c r="DK44" s="71">
        <v>3099.18560636855</v>
      </c>
      <c r="DL44" s="71">
        <v>3099.18560636855</v>
      </c>
      <c r="DM44" s="71">
        <v>3099.18560636855</v>
      </c>
      <c r="DN44" s="71">
        <v>3099.18560636855</v>
      </c>
      <c r="DO44" s="71">
        <v>3099.18560636855</v>
      </c>
      <c r="DP44" s="71">
        <v>3099.18560636855</v>
      </c>
      <c r="DQ44" s="71">
        <v>3099.18560636855</v>
      </c>
      <c r="DR44" s="71">
        <v>3099.18560636855</v>
      </c>
      <c r="DS44" s="71">
        <v>3099.18560636855</v>
      </c>
      <c r="DT44" s="71">
        <v>3099.18560636855</v>
      </c>
      <c r="DU44" s="71">
        <v>3099.18560636855</v>
      </c>
      <c r="DV44" s="71">
        <v>3099.18560636855</v>
      </c>
      <c r="DW44" s="71">
        <v>3099.18560636855</v>
      </c>
      <c r="DX44" s="71">
        <v>3099.18560636855</v>
      </c>
      <c r="DY44" s="71">
        <v>3099.18560636855</v>
      </c>
      <c r="DZ44" s="71">
        <v>3099.18560636855</v>
      </c>
      <c r="EA44" s="71">
        <v>3099.18560636855</v>
      </c>
      <c r="EB44" s="71">
        <v>3099.18560636855</v>
      </c>
      <c r="EC44" s="71">
        <v>3099.18560636855</v>
      </c>
      <c r="ED44" s="71">
        <v>3099.18560636855</v>
      </c>
      <c r="EE44" s="71">
        <v>3099.18560636855</v>
      </c>
      <c r="EF44" s="71">
        <v>3099.18560636855</v>
      </c>
      <c r="EG44" s="71">
        <v>3099.18560636855</v>
      </c>
      <c r="EH44" s="71">
        <v>3099.18560636855</v>
      </c>
      <c r="EI44" s="71">
        <v>3099.18560636855</v>
      </c>
      <c r="EJ44" s="71">
        <v>3099.18560636855</v>
      </c>
      <c r="EK44" s="71">
        <v>3099.18560636855</v>
      </c>
      <c r="EL44" s="71">
        <v>3099.18560636855</v>
      </c>
      <c r="EM44" s="71">
        <v>3099.18560636855</v>
      </c>
      <c r="EN44" s="71">
        <v>3099.18560636855</v>
      </c>
      <c r="EO44" s="71">
        <v>3099.18560636855</v>
      </c>
      <c r="EP44" s="71">
        <v>3099.18560636855</v>
      </c>
      <c r="EQ44" s="71">
        <v>3099.18560636855</v>
      </c>
      <c r="ER44" s="71">
        <v>3099.18560636855</v>
      </c>
      <c r="ES44" s="71">
        <v>3099.18560636855</v>
      </c>
      <c r="ET44" s="71">
        <v>3099.18560636855</v>
      </c>
      <c r="EU44" s="71">
        <v>3099.18560636855</v>
      </c>
      <c r="EV44" s="71">
        <v>3099.18560636855</v>
      </c>
      <c r="EW44" s="71">
        <v>3099.18560636855</v>
      </c>
      <c r="EX44" s="71">
        <v>3099.18560636855</v>
      </c>
      <c r="EY44" s="71">
        <v>3099.18560636855</v>
      </c>
      <c r="EZ44" s="71">
        <v>3099.18560636855</v>
      </c>
      <c r="FA44" s="71">
        <v>3099.18560636855</v>
      </c>
      <c r="FB44" s="71">
        <v>3099.18560636855</v>
      </c>
      <c r="FC44" s="71">
        <v>3099.18560636855</v>
      </c>
      <c r="FD44" s="71">
        <v>3099.18560636855</v>
      </c>
      <c r="FE44" s="71">
        <v>3099.18560636855</v>
      </c>
      <c r="FF44" s="71">
        <v>3053.9443488362299</v>
      </c>
      <c r="FG44" s="71">
        <v>3053.9443488362299</v>
      </c>
      <c r="FH44" s="71">
        <v>3053.9443488362299</v>
      </c>
      <c r="FI44" s="71">
        <v>3053.9443488362299</v>
      </c>
      <c r="FJ44" s="71">
        <v>3053.9443488362299</v>
      </c>
      <c r="FK44" s="71">
        <v>3053.9443488362299</v>
      </c>
      <c r="FL44" s="71">
        <v>3053.9443488362299</v>
      </c>
      <c r="FM44" s="71">
        <v>3053.9443488362299</v>
      </c>
      <c r="FN44" s="71">
        <v>3053.9443488362299</v>
      </c>
      <c r="FO44" s="71">
        <v>3053.9443488362299</v>
      </c>
      <c r="FP44" s="71">
        <v>3053.9443488362299</v>
      </c>
      <c r="FQ44" s="71">
        <v>3053.9443488362299</v>
      </c>
      <c r="FR44" s="71">
        <v>3053.9443488362299</v>
      </c>
      <c r="FS44" s="71">
        <v>3053.9443488362299</v>
      </c>
      <c r="FT44" s="71">
        <v>3053.9443488362299</v>
      </c>
      <c r="FU44" s="71">
        <v>3053.9443488362299</v>
      </c>
      <c r="FV44" s="71">
        <v>3053.9443488362299</v>
      </c>
      <c r="FW44" s="71">
        <v>3053.9443488362299</v>
      </c>
      <c r="FX44" s="71">
        <v>3053.9443488362299</v>
      </c>
      <c r="FY44" s="71">
        <v>3053.9443488362299</v>
      </c>
      <c r="FZ44" s="71">
        <v>3053.9443488362299</v>
      </c>
      <c r="GA44" s="71">
        <v>3053.9443488362299</v>
      </c>
      <c r="GB44" s="71">
        <v>3053.9443488362299</v>
      </c>
      <c r="GC44" s="71">
        <v>3053.9443488362299</v>
      </c>
      <c r="GD44" s="71">
        <v>3053.9443488362299</v>
      </c>
      <c r="GE44" s="71">
        <v>3053.9443488362299</v>
      </c>
      <c r="GF44" s="71">
        <v>3053.9443488362299</v>
      </c>
      <c r="GG44" s="71">
        <v>3053.9443488362299</v>
      </c>
      <c r="GH44" s="71">
        <v>3053.9443488362299</v>
      </c>
      <c r="GI44" s="71">
        <v>3053.9443488362299</v>
      </c>
      <c r="GJ44" s="71">
        <v>3053.9443488362299</v>
      </c>
      <c r="GK44" s="71">
        <v>3053.9443488362299</v>
      </c>
      <c r="GL44" s="71">
        <v>3053.9443488362299</v>
      </c>
      <c r="GM44" s="71">
        <v>3053.9443488362299</v>
      </c>
      <c r="GN44" s="71">
        <v>3053.9443488362299</v>
      </c>
      <c r="GO44" s="71">
        <v>3053.9443488362299</v>
      </c>
      <c r="GP44" s="71">
        <v>3053.9443488362299</v>
      </c>
      <c r="GQ44" s="71">
        <v>3053.9443488362299</v>
      </c>
      <c r="GR44" s="71">
        <v>3053.9443488362299</v>
      </c>
      <c r="GS44" s="71">
        <v>3053.9443488362299</v>
      </c>
      <c r="GT44" s="71">
        <v>3053.9443488362299</v>
      </c>
      <c r="GU44" s="71">
        <v>3053.9443488362299</v>
      </c>
      <c r="GV44" s="71">
        <v>3053.9443488362299</v>
      </c>
      <c r="GW44" s="71">
        <v>3053.9443488362299</v>
      </c>
      <c r="GX44" s="71">
        <v>3053.9443488362299</v>
      </c>
      <c r="GY44" s="71">
        <v>3053.9443488362299</v>
      </c>
      <c r="GZ44" s="71">
        <v>3053.9443488362299</v>
      </c>
      <c r="HA44" s="71">
        <v>3053.9443488362299</v>
      </c>
      <c r="HB44" s="71">
        <v>3053.9443488362299</v>
      </c>
      <c r="HC44" s="71">
        <v>3053.9443488362299</v>
      </c>
      <c r="HD44" s="71">
        <v>3053.9443488362299</v>
      </c>
      <c r="HE44" s="71">
        <v>3053.9443488362299</v>
      </c>
      <c r="HF44" s="71">
        <v>3053.9443488362299</v>
      </c>
      <c r="HG44" s="71">
        <v>3053.9443488362299</v>
      </c>
      <c r="HH44" s="71">
        <v>3053.9443488362299</v>
      </c>
      <c r="HI44" s="71">
        <v>3053.9443488362299</v>
      </c>
      <c r="HJ44" s="71">
        <v>3053.9443488362299</v>
      </c>
      <c r="HK44" s="71">
        <v>3053.9443488362299</v>
      </c>
      <c r="HL44" s="71">
        <v>3053.9443488362299</v>
      </c>
      <c r="HM44" s="71">
        <v>3053.9443488362299</v>
      </c>
      <c r="HN44" s="71">
        <v>3053.9443488362299</v>
      </c>
      <c r="HO44" s="71">
        <v>3053.9443488362299</v>
      </c>
      <c r="HP44" s="71">
        <v>3053.9443488362299</v>
      </c>
      <c r="HQ44" s="71">
        <v>3053.9443488362299</v>
      </c>
      <c r="HR44" s="71">
        <v>3053.9443488362299</v>
      </c>
      <c r="HS44" s="71">
        <v>3053.9443488362299</v>
      </c>
      <c r="HT44" s="71">
        <v>3053.9443488362299</v>
      </c>
      <c r="HU44" s="71">
        <v>3053.9443488362299</v>
      </c>
      <c r="HV44" s="71">
        <v>3053.9443488362299</v>
      </c>
      <c r="HW44" s="71">
        <v>3053.9443488362299</v>
      </c>
      <c r="HX44" s="71">
        <v>3053.9443488362299</v>
      </c>
      <c r="HY44" s="71">
        <v>3053.9443488362299</v>
      </c>
      <c r="HZ44" s="71">
        <v>3053.9443488362299</v>
      </c>
      <c r="IA44" s="71">
        <v>3053.9443488362299</v>
      </c>
      <c r="IB44" s="71">
        <v>3053.9443488362299</v>
      </c>
      <c r="IC44" s="71">
        <v>3053.9443488362299</v>
      </c>
      <c r="ID44" s="71">
        <v>3053.9443488362299</v>
      </c>
      <c r="IE44" s="71">
        <v>3053.9443488362299</v>
      </c>
      <c r="IF44" s="71">
        <v>3053.9443488362299</v>
      </c>
      <c r="IG44" s="71">
        <v>3053.9443488362299</v>
      </c>
      <c r="IH44" s="71">
        <v>3053.9443488362299</v>
      </c>
      <c r="II44" s="71">
        <v>3053.9443488362299</v>
      </c>
      <c r="IJ44" s="71">
        <v>3053.9443488362299</v>
      </c>
      <c r="IK44" s="71">
        <v>3053.9443488362299</v>
      </c>
      <c r="IL44" s="71">
        <v>3053.9443488362299</v>
      </c>
      <c r="IM44" s="71">
        <v>3053.9443488362299</v>
      </c>
      <c r="IN44" s="71">
        <v>3053.9443488362299</v>
      </c>
      <c r="IO44" s="71">
        <v>3053.9443488362299</v>
      </c>
      <c r="IP44" s="71">
        <v>3053.9443488362299</v>
      </c>
      <c r="IQ44" s="71">
        <v>3053.9443488362299</v>
      </c>
      <c r="IR44" s="71">
        <v>3053.9443488362299</v>
      </c>
      <c r="IS44" s="71">
        <v>3053.9443488362299</v>
      </c>
      <c r="IT44" s="71">
        <v>3053.9443488362299</v>
      </c>
      <c r="IU44" s="71">
        <v>3053.9443488362299</v>
      </c>
      <c r="IV44" s="71">
        <v>3053.9443488362299</v>
      </c>
      <c r="IW44" s="71">
        <v>3053.9443488362299</v>
      </c>
      <c r="IX44" s="71">
        <v>3053.9443488362299</v>
      </c>
      <c r="IY44" s="71">
        <v>3053.9443488362299</v>
      </c>
      <c r="IZ44" s="71">
        <v>3053.9443488362299</v>
      </c>
      <c r="JA44" s="71">
        <v>3053.9443488362299</v>
      </c>
      <c r="JB44" s="71">
        <v>3053.9443488362299</v>
      </c>
      <c r="JC44" s="71">
        <v>3053.9443488362299</v>
      </c>
      <c r="JD44" s="71">
        <v>3053.9443488362299</v>
      </c>
      <c r="JE44" s="71">
        <v>3053.9443488362299</v>
      </c>
      <c r="JF44" s="71">
        <v>3053.9443488362299</v>
      </c>
      <c r="JG44" s="71">
        <v>3053.9443488362299</v>
      </c>
      <c r="JH44" s="71">
        <v>3053.9443488362299</v>
      </c>
      <c r="JI44" s="71">
        <v>3053.9443488362299</v>
      </c>
      <c r="JJ44" s="71">
        <v>3053.9443488362299</v>
      </c>
      <c r="JK44" s="71">
        <v>3053.9443488362299</v>
      </c>
      <c r="JL44" s="71">
        <v>3053.9443488362299</v>
      </c>
      <c r="JM44" s="71">
        <v>3053.9443488362299</v>
      </c>
      <c r="JN44" s="71">
        <v>3053.9443488362299</v>
      </c>
      <c r="JO44" s="71">
        <v>3053.9443488362299</v>
      </c>
      <c r="JP44" s="71">
        <v>3053.9443488362299</v>
      </c>
      <c r="JQ44" s="71">
        <v>3053.9443488362299</v>
      </c>
      <c r="JR44" s="71">
        <v>3053.9443488362299</v>
      </c>
      <c r="JS44" s="71">
        <v>3053.9443488362299</v>
      </c>
      <c r="JT44" s="71">
        <v>3053.9443488362299</v>
      </c>
      <c r="JU44" s="71">
        <v>3053.9443488362299</v>
      </c>
      <c r="JV44" s="71">
        <v>3053.9443488362299</v>
      </c>
      <c r="JW44" s="71">
        <v>3053.9443488362299</v>
      </c>
      <c r="JX44" s="71">
        <v>3053.9443488362299</v>
      </c>
      <c r="JY44" s="71">
        <v>3053.9443488362299</v>
      </c>
      <c r="JZ44" s="71">
        <v>3053.9443488362299</v>
      </c>
      <c r="KA44" s="71">
        <v>3053.9443488362299</v>
      </c>
      <c r="KB44" s="71">
        <v>3053.9443488362299</v>
      </c>
      <c r="KC44" s="71">
        <v>3053.9443488362299</v>
      </c>
      <c r="KD44" s="71">
        <v>3053.9443488362299</v>
      </c>
      <c r="KE44" s="71">
        <v>3053.9443488362299</v>
      </c>
      <c r="KF44" s="71">
        <v>3053.9443488362299</v>
      </c>
      <c r="KG44" s="71">
        <v>3053.9443488362299</v>
      </c>
      <c r="KH44" s="71"/>
    </row>
    <row r="45" spans="1:294">
      <c r="A45" s="82" t="s">
        <v>80</v>
      </c>
      <c r="B45" s="82" t="s">
        <v>0</v>
      </c>
      <c r="C45" s="85" t="s">
        <v>18</v>
      </c>
      <c r="D45" s="87">
        <v>400</v>
      </c>
      <c r="E45" s="78" t="s">
        <v>146</v>
      </c>
      <c r="F45" s="72">
        <v>842.64</v>
      </c>
      <c r="G45" s="71">
        <v>239.93</v>
      </c>
      <c r="H45" s="71">
        <v>670.92</v>
      </c>
      <c r="I45" s="71">
        <v>243.18</v>
      </c>
      <c r="J45" s="71">
        <v>312.91000000000003</v>
      </c>
      <c r="K45" s="71">
        <v>216.27</v>
      </c>
      <c r="L45" s="71">
        <v>217.34</v>
      </c>
      <c r="M45" s="71">
        <v>1492.66</v>
      </c>
      <c r="N45" s="71">
        <v>216.81</v>
      </c>
      <c r="O45" s="71">
        <v>302.22000000000003</v>
      </c>
      <c r="P45" s="71">
        <v>678.43</v>
      </c>
      <c r="Q45" s="71">
        <v>361.61</v>
      </c>
      <c r="R45" s="71">
        <v>477.93</v>
      </c>
      <c r="S45" s="71">
        <v>302.58999999999997</v>
      </c>
      <c r="T45" s="71">
        <v>1186.8900000000001</v>
      </c>
      <c r="U45" s="71">
        <v>263.2</v>
      </c>
      <c r="V45" s="71">
        <v>743.85</v>
      </c>
      <c r="W45" s="71">
        <v>975.93</v>
      </c>
      <c r="X45" s="71">
        <v>343.22</v>
      </c>
      <c r="Y45" s="71">
        <v>290.52</v>
      </c>
      <c r="Z45" s="71">
        <v>2145.87</v>
      </c>
      <c r="AA45" s="71">
        <v>1214.17</v>
      </c>
      <c r="AB45" s="71">
        <v>275.51</v>
      </c>
      <c r="AC45" s="71">
        <v>920.49</v>
      </c>
      <c r="AD45" s="71">
        <v>357.78</v>
      </c>
      <c r="AE45" s="71">
        <v>576</v>
      </c>
      <c r="AF45" s="71">
        <v>1973.19</v>
      </c>
      <c r="AG45" s="71">
        <v>611.64</v>
      </c>
      <c r="AH45" s="71">
        <v>355.14</v>
      </c>
      <c r="AI45" s="71">
        <v>836.16</v>
      </c>
      <c r="AJ45" s="71">
        <v>628.66</v>
      </c>
      <c r="AK45" s="71">
        <v>355.54</v>
      </c>
      <c r="AL45" s="71">
        <v>863.6</v>
      </c>
      <c r="AM45" s="71">
        <v>1186.05</v>
      </c>
      <c r="AN45" s="71">
        <v>1212.18</v>
      </c>
      <c r="AO45" s="71">
        <v>1851.29</v>
      </c>
      <c r="AP45" s="71">
        <v>311.45999999999998</v>
      </c>
      <c r="AQ45" s="71">
        <v>769.57</v>
      </c>
      <c r="AR45" s="71">
        <v>2316.4499999999998</v>
      </c>
      <c r="AS45" s="71">
        <v>94.02</v>
      </c>
      <c r="AT45" s="71">
        <v>353.78</v>
      </c>
      <c r="AU45" s="71">
        <v>507.04</v>
      </c>
      <c r="AV45" s="71">
        <v>1129.94</v>
      </c>
      <c r="AW45" s="71">
        <v>1363.2</v>
      </c>
      <c r="AX45" s="71">
        <v>1696</v>
      </c>
      <c r="AY45" s="71">
        <v>761.861777777778</v>
      </c>
      <c r="AZ45" s="71">
        <v>761.861777777778</v>
      </c>
      <c r="BA45" s="71">
        <v>761.861777777778</v>
      </c>
      <c r="BB45" s="71">
        <v>1772.25</v>
      </c>
      <c r="BC45" s="71">
        <v>1938.58085276067</v>
      </c>
      <c r="BD45" s="71">
        <v>2328.3333333333298</v>
      </c>
      <c r="BE45" s="71">
        <v>1568.3333333333301</v>
      </c>
      <c r="BF45" s="71">
        <v>3478.3333333333298</v>
      </c>
      <c r="BG45" s="71">
        <v>4205.3333333333303</v>
      </c>
      <c r="BH45" s="71">
        <v>4078.3333333333298</v>
      </c>
      <c r="BI45" s="71">
        <v>3518.3333333333298</v>
      </c>
      <c r="BJ45" s="71">
        <v>4528.3333333333303</v>
      </c>
      <c r="BK45" s="71">
        <v>3518.3333333333298</v>
      </c>
      <c r="BL45" s="71">
        <v>10827.243333333299</v>
      </c>
      <c r="BM45" s="71">
        <v>3518.3333333333298</v>
      </c>
      <c r="BN45" s="211">
        <v>3388.3333333333298</v>
      </c>
      <c r="BO45" s="71">
        <v>2948.3333333333298</v>
      </c>
      <c r="BP45" s="71">
        <v>2888.3333333333298</v>
      </c>
      <c r="BQ45" s="71">
        <v>678.33333333333303</v>
      </c>
      <c r="BR45" s="71">
        <v>538.33333333333303</v>
      </c>
      <c r="BS45" s="71">
        <v>678.33333333333303</v>
      </c>
      <c r="BT45" s="71">
        <v>667.33333333333303</v>
      </c>
      <c r="BU45" s="71">
        <v>807.65333333333297</v>
      </c>
      <c r="BV45" s="71">
        <v>667.65333333333297</v>
      </c>
      <c r="BW45" s="71">
        <v>807.65333333333297</v>
      </c>
      <c r="BX45" s="71">
        <v>667.65333333333297</v>
      </c>
      <c r="BY45" s="71">
        <v>807.65333333333297</v>
      </c>
      <c r="BZ45" s="71">
        <v>667.65333333333297</v>
      </c>
      <c r="CA45" s="71">
        <v>807.65333333333297</v>
      </c>
      <c r="CB45" s="71">
        <v>667.65333333333297</v>
      </c>
      <c r="CC45" s="71">
        <v>807.65333333333297</v>
      </c>
      <c r="CD45" s="71">
        <v>667.65333333333297</v>
      </c>
      <c r="CE45" s="71">
        <v>807.65333333333297</v>
      </c>
      <c r="CF45" s="71">
        <v>667.65333333333297</v>
      </c>
      <c r="CG45" s="71">
        <v>807.65333333333297</v>
      </c>
      <c r="CH45" s="71">
        <v>667.65333333333297</v>
      </c>
      <c r="CI45" s="71">
        <v>607.65333333333297</v>
      </c>
      <c r="CJ45" s="71">
        <v>467.65333333333302</v>
      </c>
      <c r="CK45" s="71">
        <v>607.65333333333297</v>
      </c>
      <c r="CL45" s="71">
        <v>467.65333333333302</v>
      </c>
      <c r="CM45" s="71">
        <v>607.65333333333297</v>
      </c>
      <c r="CN45" s="71">
        <v>467.65333333333302</v>
      </c>
      <c r="CO45" s="71">
        <v>507.65333333333302</v>
      </c>
      <c r="CP45" s="71">
        <v>467.65333333333302</v>
      </c>
      <c r="CQ45" s="71">
        <v>507.65333333333302</v>
      </c>
      <c r="CR45" s="71">
        <v>467.65333333333302</v>
      </c>
      <c r="CS45" s="71">
        <v>507.65333333333302</v>
      </c>
      <c r="CT45" s="71">
        <v>467.65333333333302</v>
      </c>
      <c r="CU45" s="71">
        <v>507.65333333333302</v>
      </c>
      <c r="CV45" s="71">
        <v>467.65333333333302</v>
      </c>
      <c r="CW45" s="71">
        <v>507.65333333333302</v>
      </c>
      <c r="CX45" s="71">
        <v>467.65333333333302</v>
      </c>
      <c r="CY45" s="71">
        <v>507.65333333333302</v>
      </c>
      <c r="CZ45" s="71">
        <v>467.65333333333302</v>
      </c>
      <c r="DA45" s="71">
        <v>507.65333333333302</v>
      </c>
      <c r="DB45" s="71">
        <v>467.65333333333302</v>
      </c>
      <c r="DC45" s="71">
        <v>507.65333333333302</v>
      </c>
      <c r="DD45" s="71">
        <v>467.65333333333302</v>
      </c>
      <c r="DE45" s="71">
        <v>507.65333333333302</v>
      </c>
      <c r="DF45" s="71">
        <v>467.65333333333302</v>
      </c>
      <c r="DG45" s="71">
        <v>507.65333333333302</v>
      </c>
      <c r="DH45" s="71">
        <v>467.65333333333302</v>
      </c>
      <c r="DI45" s="71">
        <v>507.65333333333302</v>
      </c>
      <c r="DJ45" s="71">
        <v>467.65333333333302</v>
      </c>
      <c r="DK45" s="71">
        <v>507.65333333333302</v>
      </c>
      <c r="DL45" s="71">
        <v>561.01333333333298</v>
      </c>
      <c r="DM45" s="71">
        <v>378.33333333333297</v>
      </c>
      <c r="DN45" s="71">
        <v>338.33333333333297</v>
      </c>
      <c r="DO45" s="71">
        <v>378.33333333333297</v>
      </c>
      <c r="DP45" s="71">
        <v>338.33333333333297</v>
      </c>
      <c r="DQ45" s="71">
        <v>378.33333333333297</v>
      </c>
      <c r="DR45" s="71">
        <v>561.01333333333298</v>
      </c>
      <c r="DS45" s="71">
        <v>378.33333333333297</v>
      </c>
      <c r="DT45" s="71">
        <v>338.33333333333297</v>
      </c>
      <c r="DU45" s="71">
        <v>378.33333333333297</v>
      </c>
      <c r="DV45" s="71">
        <v>338.33333333333297</v>
      </c>
      <c r="DW45" s="71">
        <v>378.33333333333297</v>
      </c>
      <c r="DX45" s="71">
        <v>561.01333333333298</v>
      </c>
      <c r="DY45" s="71">
        <v>378.33333333333297</v>
      </c>
      <c r="DZ45" s="71">
        <v>338.33333333333297</v>
      </c>
      <c r="EA45" s="71">
        <v>378.33333333333297</v>
      </c>
      <c r="EB45" s="71">
        <v>338.33333333333297</v>
      </c>
      <c r="EC45" s="71">
        <v>378.33333333333297</v>
      </c>
      <c r="ED45" s="71">
        <v>561.01333333333298</v>
      </c>
      <c r="EE45" s="71">
        <v>378.33333333333297</v>
      </c>
      <c r="EF45" s="71">
        <v>338.33333333333297</v>
      </c>
      <c r="EG45" s="71">
        <v>378.33333333333297</v>
      </c>
      <c r="EH45" s="71">
        <v>338.33333333333297</v>
      </c>
      <c r="EI45" s="71">
        <v>378.33333333333297</v>
      </c>
      <c r="EJ45" s="71">
        <v>561.01333333333298</v>
      </c>
      <c r="EK45" s="71">
        <v>378.33333333333297</v>
      </c>
      <c r="EL45" s="71">
        <v>338.33333333333297</v>
      </c>
      <c r="EM45" s="71">
        <v>378.33333333333297</v>
      </c>
      <c r="EN45" s="71">
        <v>338.33333333333297</v>
      </c>
      <c r="EO45" s="71">
        <v>378.33333333333297</v>
      </c>
      <c r="EP45" s="71">
        <v>561.01333333333298</v>
      </c>
      <c r="EQ45" s="71">
        <v>378.33333333333297</v>
      </c>
      <c r="ER45" s="71">
        <v>338.33333333333297</v>
      </c>
      <c r="ES45" s="71">
        <v>378.33333333333297</v>
      </c>
      <c r="ET45" s="71">
        <v>338.33333333333297</v>
      </c>
      <c r="EU45" s="71">
        <v>378.33333333333297</v>
      </c>
      <c r="EV45" s="71">
        <v>561.01333333333298</v>
      </c>
      <c r="EW45" s="71">
        <v>378.33333333333297</v>
      </c>
      <c r="EX45" s="71">
        <v>338.33333333333297</v>
      </c>
      <c r="EY45" s="71">
        <v>378.33333333333297</v>
      </c>
      <c r="EZ45" s="71">
        <v>338.33333333333297</v>
      </c>
      <c r="FA45" s="71">
        <v>378.33333333333297</v>
      </c>
      <c r="FB45" s="71">
        <v>561.01333333333298</v>
      </c>
      <c r="FC45" s="71">
        <v>378.33333333333297</v>
      </c>
      <c r="FD45" s="71">
        <v>338.33333333333297</v>
      </c>
      <c r="FE45" s="71">
        <v>378.33333333333297</v>
      </c>
      <c r="FF45" s="71">
        <v>378.33333333333297</v>
      </c>
      <c r="FG45" s="71">
        <v>378.33333333333297</v>
      </c>
      <c r="FH45" s="71">
        <v>378.33333333333297</v>
      </c>
      <c r="FI45" s="71">
        <v>378.33333333333297</v>
      </c>
      <c r="FJ45" s="71">
        <v>378.33333333333297</v>
      </c>
      <c r="FK45" s="71">
        <v>378.33333333333297</v>
      </c>
      <c r="FL45" s="71">
        <v>378.33333333333297</v>
      </c>
      <c r="FM45" s="71">
        <v>378.33333333333297</v>
      </c>
      <c r="FN45" s="71">
        <v>378.33333333333297</v>
      </c>
      <c r="FO45" s="71">
        <v>378.33333333333297</v>
      </c>
      <c r="FP45" s="71">
        <v>378.33333333333297</v>
      </c>
      <c r="FQ45" s="71">
        <v>378.33333333333297</v>
      </c>
      <c r="FR45" s="71">
        <v>378.33333333333297</v>
      </c>
      <c r="FS45" s="71">
        <v>378.33333333333297</v>
      </c>
      <c r="FT45" s="71">
        <v>378.33333333333297</v>
      </c>
      <c r="FU45" s="71">
        <v>378.33333333333297</v>
      </c>
      <c r="FV45" s="71">
        <v>378.33333333333297</v>
      </c>
      <c r="FW45" s="71">
        <v>378.33333333333297</v>
      </c>
      <c r="FX45" s="71">
        <v>378.33333333333297</v>
      </c>
      <c r="FY45" s="71">
        <v>378.33333333333297</v>
      </c>
      <c r="FZ45" s="71">
        <v>378.33333333333297</v>
      </c>
      <c r="GA45" s="71">
        <v>378.33333333333297</v>
      </c>
      <c r="GB45" s="71">
        <v>378.33333333333297</v>
      </c>
      <c r="GC45" s="71">
        <v>378.33333333333297</v>
      </c>
      <c r="GD45" s="71">
        <v>378.33333333333297</v>
      </c>
      <c r="GE45" s="71">
        <v>378.33333333333297</v>
      </c>
      <c r="GF45" s="71">
        <v>378.33333333333297</v>
      </c>
      <c r="GG45" s="71">
        <v>378.33333333333297</v>
      </c>
      <c r="GH45" s="71">
        <v>378.33333333333297</v>
      </c>
      <c r="GI45" s="71">
        <v>378.33333333333297</v>
      </c>
      <c r="GJ45" s="71">
        <v>378.33333333333297</v>
      </c>
      <c r="GK45" s="71">
        <v>378.33333333333297</v>
      </c>
      <c r="GL45" s="71">
        <v>378.33333333333297</v>
      </c>
      <c r="GM45" s="71">
        <v>378.33333333333297</v>
      </c>
      <c r="GN45" s="71">
        <v>378.33333333333297</v>
      </c>
      <c r="GO45" s="71">
        <v>378.33333333333297</v>
      </c>
      <c r="GP45" s="71">
        <v>378.33333333333297</v>
      </c>
      <c r="GQ45" s="71">
        <v>378.33333333333297</v>
      </c>
      <c r="GR45" s="71">
        <v>378.33333333333297</v>
      </c>
      <c r="GS45" s="71">
        <v>378.33333333333297</v>
      </c>
      <c r="GT45" s="71">
        <v>378.33333333333297</v>
      </c>
      <c r="GU45" s="71">
        <v>378.33333333333297</v>
      </c>
      <c r="GV45" s="71">
        <v>378.33333333333297</v>
      </c>
      <c r="GW45" s="71">
        <v>378.33333333333297</v>
      </c>
      <c r="GX45" s="71">
        <v>378.33333333333297</v>
      </c>
      <c r="GY45" s="71">
        <v>378.33333333333297</v>
      </c>
      <c r="GZ45" s="71">
        <v>378.33333333333297</v>
      </c>
      <c r="HA45" s="71">
        <v>378.33333333333297</v>
      </c>
      <c r="HB45" s="71">
        <v>378.33333333333297</v>
      </c>
      <c r="HC45" s="71">
        <v>378.33333333333297</v>
      </c>
      <c r="HD45" s="71">
        <v>378.33333333333297</v>
      </c>
      <c r="HE45" s="71">
        <v>378.33333333333297</v>
      </c>
      <c r="HF45" s="71">
        <v>378.33333333333297</v>
      </c>
      <c r="HG45" s="71">
        <v>378.33333333333297</v>
      </c>
      <c r="HH45" s="71">
        <v>378.33333333333297</v>
      </c>
      <c r="HI45" s="71">
        <v>378.33333333333297</v>
      </c>
      <c r="HJ45" s="71">
        <v>378.33333333333297</v>
      </c>
      <c r="HK45" s="71">
        <v>378.33333333333297</v>
      </c>
      <c r="HL45" s="71">
        <v>378.33333333333297</v>
      </c>
      <c r="HM45" s="71">
        <v>378.33333333333297</v>
      </c>
      <c r="HN45" s="71">
        <v>378.33333333333297</v>
      </c>
      <c r="HO45" s="71">
        <v>378.33333333333297</v>
      </c>
      <c r="HP45" s="71">
        <v>378.33333333333297</v>
      </c>
      <c r="HQ45" s="71">
        <v>378.33333333333297</v>
      </c>
      <c r="HR45" s="71">
        <v>378.33333333333297</v>
      </c>
      <c r="HS45" s="71">
        <v>378.33333333333297</v>
      </c>
      <c r="HT45" s="71">
        <v>378.33333333333297</v>
      </c>
      <c r="HU45" s="71">
        <v>378.33333333333297</v>
      </c>
      <c r="HV45" s="71">
        <v>378.33333333333297</v>
      </c>
      <c r="HW45" s="71">
        <v>378.33333333333297</v>
      </c>
      <c r="HX45" s="71">
        <v>378.33333333333297</v>
      </c>
      <c r="HY45" s="71">
        <v>378.33333333333297</v>
      </c>
      <c r="HZ45" s="71">
        <v>378.33333333333297</v>
      </c>
      <c r="IA45" s="71">
        <v>378.33333333333297</v>
      </c>
      <c r="IB45" s="71">
        <v>378.33333333333297</v>
      </c>
      <c r="IC45" s="71">
        <v>378.33333333333297</v>
      </c>
      <c r="ID45" s="71">
        <v>378.33333333333297</v>
      </c>
      <c r="IE45" s="71">
        <v>378.33333333333297</v>
      </c>
      <c r="IF45" s="71">
        <v>378.33333333333297</v>
      </c>
      <c r="IG45" s="71">
        <v>378.33333333333297</v>
      </c>
      <c r="IH45" s="71">
        <v>378.33333333333297</v>
      </c>
      <c r="II45" s="71">
        <v>378.33333333333297</v>
      </c>
      <c r="IJ45" s="71">
        <v>378.33333333333297</v>
      </c>
      <c r="IK45" s="71">
        <v>378.33333333333297</v>
      </c>
      <c r="IL45" s="71">
        <v>378.33333333333297</v>
      </c>
      <c r="IM45" s="71">
        <v>378.33333333333297</v>
      </c>
      <c r="IN45" s="71">
        <v>378.33333333333297</v>
      </c>
      <c r="IO45" s="71">
        <v>378.33333333333297</v>
      </c>
      <c r="IP45" s="71">
        <v>378.33333333333297</v>
      </c>
      <c r="IQ45" s="71">
        <v>378.33333333333297</v>
      </c>
      <c r="IR45" s="71">
        <v>378.33333333333297</v>
      </c>
      <c r="IS45" s="71">
        <v>378.33333333333297</v>
      </c>
      <c r="IT45" s="71">
        <v>378.33333333333297</v>
      </c>
      <c r="IU45" s="71">
        <v>378.33333333333297</v>
      </c>
      <c r="IV45" s="71">
        <v>378.33333333333297</v>
      </c>
      <c r="IW45" s="71">
        <v>378.33333333333297</v>
      </c>
      <c r="IX45" s="71">
        <v>378.33333333333297</v>
      </c>
      <c r="IY45" s="71">
        <v>378.33333333333297</v>
      </c>
      <c r="IZ45" s="71">
        <v>378.33333333333297</v>
      </c>
      <c r="JA45" s="71">
        <v>378.33333333333297</v>
      </c>
      <c r="JB45" s="71">
        <v>378.33333333333297</v>
      </c>
      <c r="JC45" s="71">
        <v>378.33333333333297</v>
      </c>
      <c r="JD45" s="71">
        <v>378.33333333333297</v>
      </c>
      <c r="JE45" s="71">
        <v>378.33333333333297</v>
      </c>
      <c r="JF45" s="71">
        <v>378.33333333333297</v>
      </c>
      <c r="JG45" s="71">
        <v>378.33333333333297</v>
      </c>
      <c r="JH45" s="71">
        <v>378.33333333333297</v>
      </c>
      <c r="JI45" s="71">
        <v>378.33333333333297</v>
      </c>
      <c r="JJ45" s="71">
        <v>378.33333333333297</v>
      </c>
      <c r="JK45" s="71">
        <v>378.33333333333297</v>
      </c>
      <c r="JL45" s="71">
        <v>378.33333333333297</v>
      </c>
      <c r="JM45" s="71">
        <v>378.33333333333297</v>
      </c>
      <c r="JN45" s="71">
        <v>378.33333333333297</v>
      </c>
      <c r="JO45" s="71">
        <v>378.33333333333297</v>
      </c>
      <c r="JP45" s="71">
        <v>378.33333333333297</v>
      </c>
      <c r="JQ45" s="71">
        <v>378.33333333333297</v>
      </c>
      <c r="JR45" s="71">
        <v>378.33333333333297</v>
      </c>
      <c r="JS45" s="71">
        <v>378.33333333333297</v>
      </c>
      <c r="JT45" s="71">
        <v>378.33333333333297</v>
      </c>
      <c r="JU45" s="71">
        <v>378.33333333333297</v>
      </c>
      <c r="JV45" s="71">
        <v>378.33333333333297</v>
      </c>
      <c r="JW45" s="71">
        <v>378.33333333333297</v>
      </c>
      <c r="JX45" s="71">
        <v>378.33333333333297</v>
      </c>
      <c r="JY45" s="71">
        <v>378.33333333333297</v>
      </c>
      <c r="JZ45" s="71">
        <v>378.33333333333297</v>
      </c>
      <c r="KA45" s="71">
        <v>378.33333333333297</v>
      </c>
      <c r="KB45" s="71">
        <v>378.33333333333297</v>
      </c>
      <c r="KC45" s="71">
        <v>378.33333333333297</v>
      </c>
      <c r="KD45" s="71">
        <v>378.33333333333297</v>
      </c>
      <c r="KE45" s="71">
        <v>378.33333333333297</v>
      </c>
      <c r="KF45" s="71">
        <v>378.33333333333297</v>
      </c>
      <c r="KG45" s="71">
        <v>378.33333333333297</v>
      </c>
      <c r="KH45" s="71"/>
    </row>
    <row r="46" spans="1:294">
      <c r="A46" s="82" t="s">
        <v>81</v>
      </c>
      <c r="B46" s="82" t="s">
        <v>0</v>
      </c>
      <c r="C46" s="82" t="s">
        <v>19</v>
      </c>
      <c r="D46" s="75">
        <v>400</v>
      </c>
      <c r="E46" s="76" t="s">
        <v>99</v>
      </c>
      <c r="F46" s="72">
        <v>2218.5295308567602</v>
      </c>
      <c r="G46" s="71">
        <v>3408.1495308567601</v>
      </c>
      <c r="H46" s="71">
        <v>3125.1795308567598</v>
      </c>
      <c r="I46" s="71">
        <v>2880.76953085676</v>
      </c>
      <c r="J46" s="71">
        <v>4275.5895308567597</v>
      </c>
      <c r="K46" s="71">
        <v>2410.5095308567602</v>
      </c>
      <c r="L46" s="71">
        <v>2705.51953085676</v>
      </c>
      <c r="M46" s="71">
        <v>1644.5295308567599</v>
      </c>
      <c r="N46" s="71">
        <v>1571.67953085676</v>
      </c>
      <c r="O46" s="71">
        <v>2745.1495308567601</v>
      </c>
      <c r="P46" s="71">
        <v>1962.68953085676</v>
      </c>
      <c r="Q46" s="71">
        <v>1910.8695308567601</v>
      </c>
      <c r="R46" s="71">
        <v>2111.1995308567598</v>
      </c>
      <c r="S46" s="71">
        <v>1776.95953085676</v>
      </c>
      <c r="T46" s="71">
        <v>2134.18953085676</v>
      </c>
      <c r="U46" s="71">
        <v>2558.9695308567598</v>
      </c>
      <c r="V46" s="71">
        <v>6645.1195308567603</v>
      </c>
      <c r="W46" s="71">
        <v>16084.7695308568</v>
      </c>
      <c r="X46" s="71">
        <v>7825.0095308567597</v>
      </c>
      <c r="Y46" s="71">
        <v>2683.7895308567599</v>
      </c>
      <c r="Z46" s="71">
        <v>4907.4095308567603</v>
      </c>
      <c r="AA46" s="71">
        <v>4579.8995308567601</v>
      </c>
      <c r="AB46" s="71">
        <v>3339.0695308567601</v>
      </c>
      <c r="AC46" s="71">
        <v>2694.6595308567598</v>
      </c>
      <c r="AD46" s="71">
        <v>1988.8895308567601</v>
      </c>
      <c r="AE46" s="71">
        <v>2960.3295308567599</v>
      </c>
      <c r="AF46" s="71">
        <v>2465.2595308567602</v>
      </c>
      <c r="AG46" s="71">
        <v>1741.8195308567599</v>
      </c>
      <c r="AH46" s="71">
        <v>3110.6295308567601</v>
      </c>
      <c r="AI46" s="71">
        <v>2457.5895308567601</v>
      </c>
      <c r="AJ46" s="71">
        <v>3423.1395308567598</v>
      </c>
      <c r="AK46" s="71">
        <v>2729.0895308567601</v>
      </c>
      <c r="AL46" s="71">
        <v>3039.4295308567598</v>
      </c>
      <c r="AM46" s="71">
        <v>2245.8395308567601</v>
      </c>
      <c r="AN46" s="71">
        <v>3710.8595308567601</v>
      </c>
      <c r="AO46" s="71">
        <v>2187.3695308567599</v>
      </c>
      <c r="AP46" s="71">
        <v>2907.5895308567601</v>
      </c>
      <c r="AQ46" s="71">
        <v>2517.47953085676</v>
      </c>
      <c r="AR46" s="71">
        <v>3425.20953085676</v>
      </c>
      <c r="AS46" s="71">
        <v>2330.4095308567598</v>
      </c>
      <c r="AT46" s="71">
        <v>3879.0295308567602</v>
      </c>
      <c r="AU46" s="71">
        <v>3258.3495308567599</v>
      </c>
      <c r="AV46" s="71">
        <v>4054.2895308567599</v>
      </c>
      <c r="AW46" s="71">
        <v>3519.1295308567601</v>
      </c>
      <c r="AX46" s="71">
        <v>11325.7495308568</v>
      </c>
      <c r="AY46" s="71">
        <v>2685.2446666666701</v>
      </c>
      <c r="AZ46" s="71">
        <v>2685.2446666666701</v>
      </c>
      <c r="BA46" s="71">
        <v>2685.2446666666701</v>
      </c>
      <c r="BB46" s="71">
        <v>0</v>
      </c>
      <c r="BC46" s="71">
        <v>1522.9513758957601</v>
      </c>
      <c r="BD46" s="71">
        <v>1352.9513758957601</v>
      </c>
      <c r="BE46" s="71">
        <v>1352.9513758957601</v>
      </c>
      <c r="BF46" s="71">
        <v>1352.9513758957601</v>
      </c>
      <c r="BG46" s="71">
        <v>1352.9513758957601</v>
      </c>
      <c r="BH46" s="71">
        <v>1352.9513758957601</v>
      </c>
      <c r="BI46" s="71">
        <v>1264.1513758957699</v>
      </c>
      <c r="BJ46" s="71">
        <v>1264.1513758957699</v>
      </c>
      <c r="BK46" s="71">
        <v>1143.4112977198699</v>
      </c>
      <c r="BL46" s="71">
        <v>1143.4112977198699</v>
      </c>
      <c r="BM46" s="71">
        <v>1143.4112977198699</v>
      </c>
      <c r="BN46" s="211">
        <v>1143.4112977198699</v>
      </c>
      <c r="BO46" s="71">
        <v>1143.4112977198699</v>
      </c>
      <c r="BP46" s="71">
        <v>1143.4112977198699</v>
      </c>
      <c r="BQ46" s="71">
        <v>1143.4112977198699</v>
      </c>
      <c r="BR46" s="71">
        <v>1143.4112977198699</v>
      </c>
      <c r="BS46" s="71">
        <v>1143.4112977198699</v>
      </c>
      <c r="BT46" s="71">
        <v>1143.4112977198699</v>
      </c>
      <c r="BU46" s="71">
        <v>1054.61129771987</v>
      </c>
      <c r="BV46" s="71">
        <v>1204.61129771987</v>
      </c>
      <c r="BW46" s="71">
        <v>1145.48413159609</v>
      </c>
      <c r="BX46" s="71">
        <v>1145.48413159609</v>
      </c>
      <c r="BY46" s="71">
        <v>1145.48413159609</v>
      </c>
      <c r="BZ46" s="71">
        <v>1145.48413159609</v>
      </c>
      <c r="CA46" s="71">
        <v>1145.48413159609</v>
      </c>
      <c r="CB46" s="71">
        <v>1145.48413159609</v>
      </c>
      <c r="CC46" s="71">
        <v>1145.48413159609</v>
      </c>
      <c r="CD46" s="71">
        <v>1145.48413159609</v>
      </c>
      <c r="CE46" s="71">
        <v>1145.48413159609</v>
      </c>
      <c r="CF46" s="71">
        <v>1145.48413159609</v>
      </c>
      <c r="CG46" s="71">
        <v>1056.6841315960901</v>
      </c>
      <c r="CH46" s="71">
        <v>1206.6841315960901</v>
      </c>
      <c r="CI46" s="71">
        <v>1134.5441185667701</v>
      </c>
      <c r="CJ46" s="71">
        <v>1134.5441185667701</v>
      </c>
      <c r="CK46" s="71">
        <v>1134.5441185667701</v>
      </c>
      <c r="CL46" s="71">
        <v>1134.5441185667701</v>
      </c>
      <c r="CM46" s="71">
        <v>1134.5441185667701</v>
      </c>
      <c r="CN46" s="71">
        <v>1134.5441185667701</v>
      </c>
      <c r="CO46" s="71">
        <v>1134.5441185667701</v>
      </c>
      <c r="CP46" s="71">
        <v>1134.5441185667701</v>
      </c>
      <c r="CQ46" s="71">
        <v>1134.5441185667701</v>
      </c>
      <c r="CR46" s="71">
        <v>1134.5441185667701</v>
      </c>
      <c r="CS46" s="71">
        <v>1045.7441185667701</v>
      </c>
      <c r="CT46" s="71">
        <v>1195.7441185667701</v>
      </c>
      <c r="CU46" s="71">
        <v>1124.7556885993499</v>
      </c>
      <c r="CV46" s="71">
        <v>1124.7556885993499</v>
      </c>
      <c r="CW46" s="71">
        <v>1124.7556885993499</v>
      </c>
      <c r="CX46" s="71">
        <v>1124.7556885993499</v>
      </c>
      <c r="CY46" s="71">
        <v>1124.7556885993499</v>
      </c>
      <c r="CZ46" s="71">
        <v>1124.7556885993499</v>
      </c>
      <c r="DA46" s="71">
        <v>1124.7556885993499</v>
      </c>
      <c r="DB46" s="71">
        <v>1124.7556885993499</v>
      </c>
      <c r="DC46" s="71">
        <v>1124.7556885993499</v>
      </c>
      <c r="DD46" s="71">
        <v>1124.7556885993499</v>
      </c>
      <c r="DE46" s="71">
        <v>1035.95568859935</v>
      </c>
      <c r="DF46" s="71">
        <v>1185.95568859935</v>
      </c>
      <c r="DG46" s="71">
        <v>1117.8461902280101</v>
      </c>
      <c r="DH46" s="71">
        <v>1117.8461902280101</v>
      </c>
      <c r="DI46" s="71">
        <v>1117.8461902280101</v>
      </c>
      <c r="DJ46" s="71">
        <v>1117.8461902280101</v>
      </c>
      <c r="DK46" s="71">
        <v>1117.8461902280101</v>
      </c>
      <c r="DL46" s="71">
        <v>1117.8461902280101</v>
      </c>
      <c r="DM46" s="71">
        <v>1117.8461902280101</v>
      </c>
      <c r="DN46" s="71">
        <v>1117.8461902280101</v>
      </c>
      <c r="DO46" s="71">
        <v>1117.8461902280101</v>
      </c>
      <c r="DP46" s="71">
        <v>1117.8461902280101</v>
      </c>
      <c r="DQ46" s="71">
        <v>1029.0461902280099</v>
      </c>
      <c r="DR46" s="71">
        <v>1179.0461902280099</v>
      </c>
      <c r="DS46" s="71">
        <v>1117.8461902280101</v>
      </c>
      <c r="DT46" s="71">
        <v>1117.8461902280101</v>
      </c>
      <c r="DU46" s="71">
        <v>1117.8461902280101</v>
      </c>
      <c r="DV46" s="71">
        <v>1117.8461902280101</v>
      </c>
      <c r="DW46" s="71">
        <v>1117.8461902280101</v>
      </c>
      <c r="DX46" s="71">
        <v>1117.8461902280101</v>
      </c>
      <c r="DY46" s="71">
        <v>1117.8461902280101</v>
      </c>
      <c r="DZ46" s="71">
        <v>1117.8461902280101</v>
      </c>
      <c r="EA46" s="71">
        <v>1117.8461902280101</v>
      </c>
      <c r="EB46" s="71">
        <v>1117.8461902280101</v>
      </c>
      <c r="EC46" s="71">
        <v>1029.0461902280099</v>
      </c>
      <c r="ED46" s="71">
        <v>1179.0461902280099</v>
      </c>
      <c r="EE46" s="71">
        <v>1117.8461902280101</v>
      </c>
      <c r="EF46" s="71">
        <v>1117.8461902280101</v>
      </c>
      <c r="EG46" s="71">
        <v>1117.8461902280101</v>
      </c>
      <c r="EH46" s="71">
        <v>1117.8461902280101</v>
      </c>
      <c r="EI46" s="71">
        <v>1117.8461902280101</v>
      </c>
      <c r="EJ46" s="71">
        <v>1117.8461902280101</v>
      </c>
      <c r="EK46" s="71">
        <v>1117.8461902280101</v>
      </c>
      <c r="EL46" s="71">
        <v>1117.8461902280101</v>
      </c>
      <c r="EM46" s="71">
        <v>1117.8461902280101</v>
      </c>
      <c r="EN46" s="71">
        <v>1117.8461902280101</v>
      </c>
      <c r="EO46" s="71">
        <v>1029.0461902280099</v>
      </c>
      <c r="EP46" s="71">
        <v>1179.0461902280099</v>
      </c>
      <c r="EQ46" s="71">
        <v>1117.8461902280101</v>
      </c>
      <c r="ER46" s="71">
        <v>1117.8461902280101</v>
      </c>
      <c r="ES46" s="71">
        <v>1117.8461902280101</v>
      </c>
      <c r="ET46" s="71">
        <v>1117.8461902280101</v>
      </c>
      <c r="EU46" s="71">
        <v>1117.8461902280101</v>
      </c>
      <c r="EV46" s="71">
        <v>1117.8461902280101</v>
      </c>
      <c r="EW46" s="71">
        <v>1117.8461902280101</v>
      </c>
      <c r="EX46" s="71">
        <v>1117.8461902280101</v>
      </c>
      <c r="EY46" s="71">
        <v>1117.8461902280101</v>
      </c>
      <c r="EZ46" s="71">
        <v>1117.8461902280101</v>
      </c>
      <c r="FA46" s="71">
        <v>1029.0461902280099</v>
      </c>
      <c r="FB46" s="71">
        <v>1179.0461902280099</v>
      </c>
      <c r="FC46" s="71">
        <v>1117.8461902280101</v>
      </c>
      <c r="FD46" s="71">
        <v>1117.8461902280101</v>
      </c>
      <c r="FE46" s="71">
        <v>1117.8461902280101</v>
      </c>
      <c r="FF46" s="71">
        <v>1113.8561902280101</v>
      </c>
      <c r="FG46" s="71">
        <v>1113.8561902280101</v>
      </c>
      <c r="FH46" s="71">
        <v>1113.8561902280101</v>
      </c>
      <c r="FI46" s="71">
        <v>1113.8561902280101</v>
      </c>
      <c r="FJ46" s="71">
        <v>1113.8561902280101</v>
      </c>
      <c r="FK46" s="71">
        <v>1113.8561902280101</v>
      </c>
      <c r="FL46" s="71">
        <v>1113.8561902280101</v>
      </c>
      <c r="FM46" s="71">
        <v>1113.8561902280101</v>
      </c>
      <c r="FN46" s="71">
        <v>1113.8561902280101</v>
      </c>
      <c r="FO46" s="71">
        <v>1113.8561902280101</v>
      </c>
      <c r="FP46" s="71">
        <v>1113.8561902280101</v>
      </c>
      <c r="FQ46" s="71">
        <v>1113.8561902280101</v>
      </c>
      <c r="FR46" s="71">
        <v>1113.8561902280101</v>
      </c>
      <c r="FS46" s="71">
        <v>1113.8561902280101</v>
      </c>
      <c r="FT46" s="71">
        <v>1113.8561902280101</v>
      </c>
      <c r="FU46" s="71">
        <v>1113.8561902280101</v>
      </c>
      <c r="FV46" s="71">
        <v>1113.8561902280101</v>
      </c>
      <c r="FW46" s="71">
        <v>1113.8561902280101</v>
      </c>
      <c r="FX46" s="71">
        <v>1113.8561902280101</v>
      </c>
      <c r="FY46" s="71">
        <v>1113.8561902280101</v>
      </c>
      <c r="FZ46" s="71">
        <v>1113.8561902280101</v>
      </c>
      <c r="GA46" s="71">
        <v>1113.8561902280101</v>
      </c>
      <c r="GB46" s="71">
        <v>1113.8561902280101</v>
      </c>
      <c r="GC46" s="71">
        <v>1113.8561902280101</v>
      </c>
      <c r="GD46" s="71">
        <v>1113.8561902280101</v>
      </c>
      <c r="GE46" s="71">
        <v>1113.8561902280101</v>
      </c>
      <c r="GF46" s="71">
        <v>1113.8561902280101</v>
      </c>
      <c r="GG46" s="71">
        <v>1113.8561902280101</v>
      </c>
      <c r="GH46" s="71">
        <v>1113.8561902280101</v>
      </c>
      <c r="GI46" s="71">
        <v>1113.8561902280101</v>
      </c>
      <c r="GJ46" s="71">
        <v>1113.8561902280101</v>
      </c>
      <c r="GK46" s="71">
        <v>1113.8561902280101</v>
      </c>
      <c r="GL46" s="71">
        <v>1113.8561902280101</v>
      </c>
      <c r="GM46" s="71">
        <v>1113.8561902280101</v>
      </c>
      <c r="GN46" s="71">
        <v>1113.8561902280101</v>
      </c>
      <c r="GO46" s="71">
        <v>1113.8561902280101</v>
      </c>
      <c r="GP46" s="71">
        <v>1113.8561902280101</v>
      </c>
      <c r="GQ46" s="71">
        <v>1113.8561902280101</v>
      </c>
      <c r="GR46" s="71">
        <v>1113.8561902280101</v>
      </c>
      <c r="GS46" s="71">
        <v>1113.8561902280101</v>
      </c>
      <c r="GT46" s="71">
        <v>1113.8561902280101</v>
      </c>
      <c r="GU46" s="71">
        <v>1113.8561902280101</v>
      </c>
      <c r="GV46" s="71">
        <v>1113.8561902280101</v>
      </c>
      <c r="GW46" s="71">
        <v>1113.8561902280101</v>
      </c>
      <c r="GX46" s="71">
        <v>1113.8561902280101</v>
      </c>
      <c r="GY46" s="71">
        <v>1113.8561902280101</v>
      </c>
      <c r="GZ46" s="71">
        <v>1113.8561902280101</v>
      </c>
      <c r="HA46" s="71">
        <v>1113.8561902280101</v>
      </c>
      <c r="HB46" s="71">
        <v>1113.8561902280101</v>
      </c>
      <c r="HC46" s="71">
        <v>1113.8561902280101</v>
      </c>
      <c r="HD46" s="71">
        <v>1113.8561902280101</v>
      </c>
      <c r="HE46" s="71">
        <v>1113.8561902280101</v>
      </c>
      <c r="HF46" s="71">
        <v>1113.8561902280101</v>
      </c>
      <c r="HG46" s="71">
        <v>1113.8561902280101</v>
      </c>
      <c r="HH46" s="71">
        <v>1113.8561902280101</v>
      </c>
      <c r="HI46" s="71">
        <v>1113.8561902280101</v>
      </c>
      <c r="HJ46" s="71">
        <v>1113.8561902280101</v>
      </c>
      <c r="HK46" s="71">
        <v>1113.8561902280101</v>
      </c>
      <c r="HL46" s="71">
        <v>1113.8561902280101</v>
      </c>
      <c r="HM46" s="71">
        <v>1113.8561902280101</v>
      </c>
      <c r="HN46" s="71">
        <v>1113.8561902280101</v>
      </c>
      <c r="HO46" s="71">
        <v>1113.8561902280101</v>
      </c>
      <c r="HP46" s="71">
        <v>1113.8561902280101</v>
      </c>
      <c r="HQ46" s="71">
        <v>1113.8561902280101</v>
      </c>
      <c r="HR46" s="71">
        <v>1113.8561902280101</v>
      </c>
      <c r="HS46" s="71">
        <v>1113.8561902280101</v>
      </c>
      <c r="HT46" s="71">
        <v>1113.8561902280101</v>
      </c>
      <c r="HU46" s="71">
        <v>1113.8561902280101</v>
      </c>
      <c r="HV46" s="71">
        <v>1113.8561902280101</v>
      </c>
      <c r="HW46" s="71">
        <v>1113.8561902280101</v>
      </c>
      <c r="HX46" s="71">
        <v>1113.8561902280101</v>
      </c>
      <c r="HY46" s="71">
        <v>1113.8561902280101</v>
      </c>
      <c r="HZ46" s="71">
        <v>1113.8561902280101</v>
      </c>
      <c r="IA46" s="71">
        <v>1113.8561902280101</v>
      </c>
      <c r="IB46" s="71">
        <v>1113.8561902280101</v>
      </c>
      <c r="IC46" s="71">
        <v>1113.8561902280101</v>
      </c>
      <c r="ID46" s="71">
        <v>1113.8561902280101</v>
      </c>
      <c r="IE46" s="71">
        <v>1113.8561902280101</v>
      </c>
      <c r="IF46" s="71">
        <v>1113.8561902280101</v>
      </c>
      <c r="IG46" s="71">
        <v>1113.8561902280101</v>
      </c>
      <c r="IH46" s="71">
        <v>1113.8561902280101</v>
      </c>
      <c r="II46" s="71">
        <v>1113.8561902280101</v>
      </c>
      <c r="IJ46" s="71">
        <v>1113.8561902280101</v>
      </c>
      <c r="IK46" s="71">
        <v>1113.8561902280101</v>
      </c>
      <c r="IL46" s="71">
        <v>1113.8561902280101</v>
      </c>
      <c r="IM46" s="71">
        <v>1113.8561902280101</v>
      </c>
      <c r="IN46" s="71">
        <v>1113.8561902280101</v>
      </c>
      <c r="IO46" s="71">
        <v>1113.8561902280101</v>
      </c>
      <c r="IP46" s="71">
        <v>1113.8561902280101</v>
      </c>
      <c r="IQ46" s="71">
        <v>1113.8561902280101</v>
      </c>
      <c r="IR46" s="71">
        <v>1113.8561902280101</v>
      </c>
      <c r="IS46" s="71">
        <v>1113.8561902280101</v>
      </c>
      <c r="IT46" s="71">
        <v>1113.8561902280101</v>
      </c>
      <c r="IU46" s="71">
        <v>1113.8561902280101</v>
      </c>
      <c r="IV46" s="71">
        <v>1113.8561902280101</v>
      </c>
      <c r="IW46" s="71">
        <v>1113.8561902280101</v>
      </c>
      <c r="IX46" s="71">
        <v>1113.8561902280101</v>
      </c>
      <c r="IY46" s="71">
        <v>1113.8561902280101</v>
      </c>
      <c r="IZ46" s="71">
        <v>1113.8561902280101</v>
      </c>
      <c r="JA46" s="71">
        <v>1113.8561902280101</v>
      </c>
      <c r="JB46" s="71">
        <v>1113.8561902280101</v>
      </c>
      <c r="JC46" s="71">
        <v>1113.8561902280101</v>
      </c>
      <c r="JD46" s="71">
        <v>1113.8561902280101</v>
      </c>
      <c r="JE46" s="71">
        <v>1113.8561902280101</v>
      </c>
      <c r="JF46" s="71">
        <v>1113.8561902280101</v>
      </c>
      <c r="JG46" s="71">
        <v>1113.8561902280101</v>
      </c>
      <c r="JH46" s="71">
        <v>1113.8561902280101</v>
      </c>
      <c r="JI46" s="71">
        <v>1113.8561902280101</v>
      </c>
      <c r="JJ46" s="71">
        <v>1113.8561902280101</v>
      </c>
      <c r="JK46" s="71">
        <v>1113.8561902280101</v>
      </c>
      <c r="JL46" s="71">
        <v>1113.8561902280101</v>
      </c>
      <c r="JM46" s="71">
        <v>1113.8561902280101</v>
      </c>
      <c r="JN46" s="71">
        <v>1113.8561902280101</v>
      </c>
      <c r="JO46" s="71">
        <v>1113.8561902280101</v>
      </c>
      <c r="JP46" s="71">
        <v>1113.8561902280101</v>
      </c>
      <c r="JQ46" s="71">
        <v>1113.8561902280101</v>
      </c>
      <c r="JR46" s="71">
        <v>1113.8561902280101</v>
      </c>
      <c r="JS46" s="71">
        <v>1113.8561902280101</v>
      </c>
      <c r="JT46" s="71">
        <v>1113.8561902280101</v>
      </c>
      <c r="JU46" s="71">
        <v>1113.8561902280101</v>
      </c>
      <c r="JV46" s="71">
        <v>1113.8561902280101</v>
      </c>
      <c r="JW46" s="71">
        <v>1113.8561902280101</v>
      </c>
      <c r="JX46" s="71">
        <v>1113.8561902280101</v>
      </c>
      <c r="JY46" s="71">
        <v>1113.8561902280101</v>
      </c>
      <c r="JZ46" s="71">
        <v>1113.8561902280101</v>
      </c>
      <c r="KA46" s="71">
        <v>1113.8561902280101</v>
      </c>
      <c r="KB46" s="71">
        <v>1113.8561902280101</v>
      </c>
      <c r="KC46" s="71">
        <v>1113.8561902280101</v>
      </c>
      <c r="KD46" s="71">
        <v>1113.8561902280101</v>
      </c>
      <c r="KE46" s="71">
        <v>1113.8561902280101</v>
      </c>
      <c r="KF46" s="71">
        <v>1113.8561902280101</v>
      </c>
      <c r="KG46" s="71">
        <v>1113.8561902280101</v>
      </c>
      <c r="KH46" s="71"/>
    </row>
    <row r="47" spans="1:294">
      <c r="A47" s="82" t="s">
        <v>95</v>
      </c>
      <c r="B47" s="82" t="s">
        <v>22</v>
      </c>
      <c r="C47" s="82" t="s">
        <v>37</v>
      </c>
      <c r="D47" s="75">
        <v>400</v>
      </c>
      <c r="E47" s="76">
        <v>408</v>
      </c>
      <c r="F47" s="72"/>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211"/>
      <c r="BO47" s="71"/>
      <c r="BP47" s="71"/>
      <c r="BQ47" s="71"/>
      <c r="BR47" s="71"/>
      <c r="BS47" s="71"/>
      <c r="BT47" s="71"/>
      <c r="BU47" s="71"/>
      <c r="BV47" s="71"/>
      <c r="BW47" s="71"/>
      <c r="BX47" s="71"/>
      <c r="BY47" s="71"/>
      <c r="BZ47" s="71"/>
      <c r="CA47" s="71"/>
      <c r="CB47" s="71"/>
      <c r="CC47" s="71"/>
      <c r="CD47" s="71"/>
      <c r="CE47" s="71"/>
      <c r="CF47" s="71"/>
      <c r="CG47" s="71"/>
      <c r="CH47" s="71"/>
      <c r="CI47" s="71"/>
      <c r="CJ47" s="71"/>
      <c r="CK47" s="71"/>
      <c r="CL47" s="71"/>
      <c r="CM47" s="71"/>
      <c r="CN47" s="71"/>
      <c r="CO47" s="71"/>
      <c r="CP47" s="71"/>
      <c r="CQ47" s="71"/>
      <c r="CR47" s="71"/>
      <c r="CS47" s="71"/>
      <c r="CT47" s="71"/>
      <c r="CU47" s="71"/>
      <c r="CV47" s="71"/>
      <c r="CW47" s="71"/>
      <c r="CX47" s="71"/>
      <c r="CY47" s="71"/>
      <c r="CZ47" s="71"/>
      <c r="DA47" s="71"/>
      <c r="DB47" s="71"/>
      <c r="DC47" s="71"/>
      <c r="DD47" s="71"/>
      <c r="DE47" s="71"/>
      <c r="DF47" s="71"/>
      <c r="DG47" s="71"/>
      <c r="DH47" s="71"/>
      <c r="DI47" s="71"/>
      <c r="DJ47" s="71"/>
      <c r="DK47" s="71"/>
      <c r="DL47" s="71"/>
      <c r="DM47" s="71"/>
      <c r="DN47" s="71"/>
      <c r="DO47" s="71"/>
      <c r="DP47" s="71"/>
      <c r="DQ47" s="71"/>
      <c r="DR47" s="71"/>
      <c r="DS47" s="71"/>
      <c r="DT47" s="71"/>
      <c r="DU47" s="71"/>
      <c r="DV47" s="71"/>
      <c r="DW47" s="71"/>
      <c r="DX47" s="71"/>
      <c r="DY47" s="71"/>
      <c r="DZ47" s="71"/>
      <c r="EA47" s="71"/>
      <c r="EB47" s="71"/>
      <c r="EC47" s="71"/>
      <c r="ED47" s="71"/>
      <c r="EE47" s="71"/>
      <c r="EF47" s="71"/>
      <c r="EG47" s="71"/>
      <c r="EH47" s="71"/>
      <c r="EI47" s="71"/>
      <c r="EJ47" s="71"/>
      <c r="EK47" s="71"/>
      <c r="EL47" s="71"/>
      <c r="EM47" s="71"/>
      <c r="EN47" s="71"/>
      <c r="EO47" s="71"/>
      <c r="EP47" s="71"/>
      <c r="EQ47" s="71"/>
      <c r="ER47" s="71"/>
      <c r="ES47" s="71"/>
      <c r="ET47" s="71"/>
      <c r="EU47" s="71"/>
      <c r="EV47" s="71"/>
      <c r="EW47" s="71"/>
      <c r="EX47" s="71"/>
      <c r="EY47" s="71"/>
      <c r="EZ47" s="71"/>
      <c r="FA47" s="71"/>
      <c r="FB47" s="71"/>
      <c r="FC47" s="71"/>
      <c r="FD47" s="71"/>
      <c r="FE47" s="71"/>
      <c r="FF47" s="71"/>
      <c r="FG47" s="71"/>
      <c r="FH47" s="71"/>
      <c r="FI47" s="71"/>
      <c r="FJ47" s="71"/>
      <c r="FK47" s="71"/>
      <c r="FL47" s="71"/>
      <c r="FM47" s="71"/>
      <c r="FN47" s="71"/>
      <c r="FO47" s="71"/>
      <c r="FP47" s="71"/>
      <c r="FQ47" s="71"/>
      <c r="FR47" s="71"/>
      <c r="FS47" s="71"/>
      <c r="FT47" s="71"/>
      <c r="FU47" s="71"/>
      <c r="FV47" s="71"/>
      <c r="FW47" s="71"/>
      <c r="FX47" s="71"/>
      <c r="FY47" s="71"/>
      <c r="FZ47" s="71"/>
      <c r="GA47" s="71"/>
      <c r="GB47" s="71"/>
      <c r="GC47" s="71"/>
      <c r="GD47" s="71"/>
      <c r="GE47" s="71"/>
      <c r="GF47" s="71"/>
      <c r="GG47" s="71"/>
      <c r="GH47" s="71"/>
      <c r="GI47" s="71"/>
      <c r="GJ47" s="71"/>
      <c r="GK47" s="71"/>
      <c r="GL47" s="71"/>
      <c r="GM47" s="71"/>
      <c r="GN47" s="71"/>
      <c r="GO47" s="71"/>
      <c r="GP47" s="71"/>
      <c r="GQ47" s="71"/>
      <c r="GR47" s="71"/>
      <c r="GS47" s="71"/>
      <c r="GT47" s="71"/>
      <c r="GU47" s="71"/>
      <c r="GV47" s="71"/>
      <c r="GW47" s="71"/>
      <c r="GX47" s="71"/>
      <c r="GY47" s="71"/>
      <c r="GZ47" s="71"/>
      <c r="HA47" s="71"/>
      <c r="HB47" s="71"/>
      <c r="HC47" s="71"/>
      <c r="HD47" s="71"/>
      <c r="HE47" s="71"/>
      <c r="HF47" s="71"/>
      <c r="HG47" s="71"/>
      <c r="HH47" s="71"/>
      <c r="HI47" s="71"/>
      <c r="HJ47" s="71"/>
      <c r="HK47" s="71"/>
      <c r="HL47" s="71"/>
      <c r="HM47" s="71"/>
      <c r="HN47" s="71"/>
      <c r="HO47" s="71"/>
      <c r="HP47" s="71"/>
      <c r="HQ47" s="71"/>
      <c r="HR47" s="71"/>
      <c r="HS47" s="71"/>
      <c r="HT47" s="71"/>
      <c r="HU47" s="71"/>
      <c r="HV47" s="71"/>
      <c r="HW47" s="71"/>
      <c r="HX47" s="71"/>
      <c r="HY47" s="71"/>
      <c r="HZ47" s="71"/>
      <c r="IA47" s="71"/>
      <c r="IB47" s="71"/>
      <c r="IC47" s="71"/>
      <c r="ID47" s="71"/>
      <c r="IE47" s="71"/>
      <c r="IF47" s="71"/>
      <c r="IG47" s="71"/>
      <c r="IH47" s="71"/>
      <c r="II47" s="71"/>
      <c r="IJ47" s="71"/>
      <c r="IK47" s="71"/>
      <c r="IL47" s="71"/>
      <c r="IM47" s="71"/>
      <c r="IN47" s="71"/>
      <c r="IO47" s="71"/>
      <c r="IP47" s="71"/>
      <c r="IQ47" s="71"/>
      <c r="IR47" s="71"/>
      <c r="IS47" s="71"/>
      <c r="IT47" s="71"/>
      <c r="IU47" s="71"/>
      <c r="IV47" s="71"/>
      <c r="IW47" s="71"/>
      <c r="IX47" s="71"/>
      <c r="IY47" s="71"/>
      <c r="IZ47" s="71"/>
      <c r="JA47" s="71"/>
      <c r="JB47" s="71"/>
      <c r="JC47" s="71"/>
      <c r="JD47" s="71"/>
      <c r="JE47" s="71"/>
      <c r="JF47" s="71"/>
      <c r="JG47" s="71"/>
      <c r="JH47" s="71"/>
      <c r="JI47" s="71"/>
      <c r="JJ47" s="71"/>
      <c r="JK47" s="71"/>
      <c r="JL47" s="71"/>
      <c r="JM47" s="71"/>
      <c r="JN47" s="71"/>
      <c r="JO47" s="71"/>
      <c r="JP47" s="71"/>
      <c r="JQ47" s="71"/>
      <c r="JR47" s="71"/>
      <c r="JS47" s="71"/>
      <c r="JT47" s="71"/>
      <c r="JU47" s="71"/>
      <c r="JV47" s="71"/>
      <c r="JW47" s="71"/>
      <c r="JX47" s="71"/>
      <c r="JY47" s="71"/>
      <c r="JZ47" s="71"/>
      <c r="KA47" s="71"/>
      <c r="KB47" s="71"/>
      <c r="KC47" s="71"/>
      <c r="KD47" s="71"/>
      <c r="KE47" s="71"/>
      <c r="KF47" s="71"/>
      <c r="KG47" s="71"/>
      <c r="KH47" s="71"/>
    </row>
    <row r="48" spans="1:294">
      <c r="A48" s="82" t="s">
        <v>96</v>
      </c>
      <c r="B48" s="82" t="s">
        <v>22</v>
      </c>
      <c r="C48" s="82" t="s">
        <v>38</v>
      </c>
      <c r="D48" s="75">
        <v>400</v>
      </c>
      <c r="E48" s="76">
        <v>402</v>
      </c>
      <c r="F48" s="72">
        <v>0</v>
      </c>
      <c r="G48" s="71">
        <v>360</v>
      </c>
      <c r="H48" s="71">
        <v>360</v>
      </c>
      <c r="I48" s="71">
        <v>360</v>
      </c>
      <c r="J48" s="71">
        <v>363</v>
      </c>
      <c r="K48" s="71">
        <v>418.48</v>
      </c>
      <c r="L48" s="71">
        <v>225</v>
      </c>
      <c r="M48" s="71">
        <v>144</v>
      </c>
      <c r="N48" s="71">
        <v>0</v>
      </c>
      <c r="O48" s="71">
        <v>131</v>
      </c>
      <c r="P48" s="71">
        <v>240</v>
      </c>
      <c r="Q48" s="71">
        <v>0</v>
      </c>
      <c r="R48" s="71">
        <v>110.5</v>
      </c>
      <c r="S48" s="71">
        <v>124</v>
      </c>
      <c r="T48" s="71">
        <v>516</v>
      </c>
      <c r="U48" s="71">
        <v>328</v>
      </c>
      <c r="V48" s="71">
        <v>328</v>
      </c>
      <c r="W48" s="71">
        <v>328</v>
      </c>
      <c r="X48" s="71">
        <v>284</v>
      </c>
      <c r="Y48" s="71">
        <v>284</v>
      </c>
      <c r="Z48" s="71">
        <v>284</v>
      </c>
      <c r="AA48" s="71">
        <v>284</v>
      </c>
      <c r="AB48" s="71">
        <v>0</v>
      </c>
      <c r="AC48" s="71">
        <v>0</v>
      </c>
      <c r="AD48" s="71">
        <v>0</v>
      </c>
      <c r="AE48" s="71">
        <v>0</v>
      </c>
      <c r="AF48" s="71">
        <v>0</v>
      </c>
      <c r="AG48" s="71">
        <v>284</v>
      </c>
      <c r="AH48" s="71">
        <v>284</v>
      </c>
      <c r="AI48" s="71">
        <v>284</v>
      </c>
      <c r="AJ48" s="71">
        <v>284</v>
      </c>
      <c r="AK48" s="71">
        <v>0</v>
      </c>
      <c r="AL48" s="71">
        <v>0</v>
      </c>
      <c r="AM48" s="71">
        <v>83.9</v>
      </c>
      <c r="AN48" s="71">
        <v>0</v>
      </c>
      <c r="AO48" s="71">
        <v>0</v>
      </c>
      <c r="AP48" s="71">
        <v>0</v>
      </c>
      <c r="AQ48" s="71">
        <v>0</v>
      </c>
      <c r="AR48" s="71">
        <v>0</v>
      </c>
      <c r="AS48" s="71">
        <v>0</v>
      </c>
      <c r="AT48" s="71">
        <v>0</v>
      </c>
      <c r="AU48" s="71">
        <v>0</v>
      </c>
      <c r="AV48" s="71">
        <v>0</v>
      </c>
      <c r="AW48" s="71">
        <v>0</v>
      </c>
      <c r="AX48" s="71">
        <v>0</v>
      </c>
      <c r="AY48" s="71">
        <v>0</v>
      </c>
      <c r="AZ48" s="71">
        <v>0</v>
      </c>
      <c r="BA48" s="71">
        <v>0</v>
      </c>
      <c r="BB48" s="71">
        <v>0</v>
      </c>
      <c r="BC48" s="71">
        <v>0</v>
      </c>
      <c r="BD48" s="71">
        <v>0</v>
      </c>
      <c r="BE48" s="71">
        <v>0</v>
      </c>
      <c r="BF48" s="71">
        <v>0</v>
      </c>
      <c r="BG48" s="71">
        <v>0</v>
      </c>
      <c r="BH48" s="71">
        <v>0</v>
      </c>
      <c r="BI48" s="71">
        <v>0</v>
      </c>
      <c r="BJ48" s="71">
        <v>0</v>
      </c>
      <c r="BK48" s="71">
        <v>0</v>
      </c>
      <c r="BL48" s="71">
        <v>0</v>
      </c>
      <c r="BM48" s="71">
        <v>0</v>
      </c>
      <c r="BN48" s="211">
        <v>0</v>
      </c>
      <c r="BO48" s="71">
        <v>0</v>
      </c>
      <c r="BP48" s="71">
        <v>0</v>
      </c>
      <c r="BQ48" s="71">
        <v>0</v>
      </c>
      <c r="BR48" s="71">
        <v>0</v>
      </c>
      <c r="BS48" s="71">
        <v>0</v>
      </c>
      <c r="BT48" s="71">
        <v>0</v>
      </c>
      <c r="BU48" s="71">
        <v>0</v>
      </c>
      <c r="BV48" s="71">
        <v>0</v>
      </c>
      <c r="BW48" s="71">
        <v>0</v>
      </c>
      <c r="BX48" s="71">
        <v>0</v>
      </c>
      <c r="BY48" s="71">
        <v>0</v>
      </c>
      <c r="BZ48" s="71">
        <v>0</v>
      </c>
      <c r="CA48" s="71">
        <v>0</v>
      </c>
      <c r="CB48" s="71">
        <v>0</v>
      </c>
      <c r="CC48" s="71">
        <v>0</v>
      </c>
      <c r="CD48" s="71">
        <v>0</v>
      </c>
      <c r="CE48" s="71">
        <v>0</v>
      </c>
      <c r="CF48" s="71">
        <v>0</v>
      </c>
      <c r="CG48" s="71">
        <v>0</v>
      </c>
      <c r="CH48" s="71">
        <v>0</v>
      </c>
      <c r="CI48" s="71">
        <v>0</v>
      </c>
      <c r="CJ48" s="71">
        <v>0</v>
      </c>
      <c r="CK48" s="71">
        <v>0</v>
      </c>
      <c r="CL48" s="71">
        <v>0</v>
      </c>
      <c r="CM48" s="71">
        <v>0</v>
      </c>
      <c r="CN48" s="71">
        <v>0</v>
      </c>
      <c r="CO48" s="71">
        <v>0</v>
      </c>
      <c r="CP48" s="71">
        <v>0</v>
      </c>
      <c r="CQ48" s="71">
        <v>0</v>
      </c>
      <c r="CR48" s="71">
        <v>0</v>
      </c>
      <c r="CS48" s="71">
        <v>0</v>
      </c>
      <c r="CT48" s="71">
        <v>0</v>
      </c>
      <c r="CU48" s="71">
        <v>0</v>
      </c>
      <c r="CV48" s="71">
        <v>0</v>
      </c>
      <c r="CW48" s="71">
        <v>0</v>
      </c>
      <c r="CX48" s="71">
        <v>0</v>
      </c>
      <c r="CY48" s="71">
        <v>0</v>
      </c>
      <c r="CZ48" s="71">
        <v>0</v>
      </c>
      <c r="DA48" s="71">
        <v>0</v>
      </c>
      <c r="DB48" s="71">
        <v>0</v>
      </c>
      <c r="DC48" s="71">
        <v>0</v>
      </c>
      <c r="DD48" s="71">
        <v>0</v>
      </c>
      <c r="DE48" s="71">
        <v>0</v>
      </c>
      <c r="DF48" s="71">
        <v>0</v>
      </c>
      <c r="DG48" s="71">
        <v>0</v>
      </c>
      <c r="DH48" s="71">
        <v>0</v>
      </c>
      <c r="DI48" s="71">
        <v>0</v>
      </c>
      <c r="DJ48" s="71">
        <v>0</v>
      </c>
      <c r="DK48" s="71">
        <v>0</v>
      </c>
      <c r="DL48" s="71">
        <v>0</v>
      </c>
      <c r="DM48" s="71">
        <v>0</v>
      </c>
      <c r="DN48" s="71">
        <v>0</v>
      </c>
      <c r="DO48" s="71">
        <v>0</v>
      </c>
      <c r="DP48" s="71">
        <v>0</v>
      </c>
      <c r="DQ48" s="71">
        <v>0</v>
      </c>
      <c r="DR48" s="71">
        <v>0</v>
      </c>
      <c r="DS48" s="71">
        <v>0</v>
      </c>
      <c r="DT48" s="71">
        <v>0</v>
      </c>
      <c r="DU48" s="71">
        <v>0</v>
      </c>
      <c r="DV48" s="71">
        <v>0</v>
      </c>
      <c r="DW48" s="71">
        <v>0</v>
      </c>
      <c r="DX48" s="71">
        <v>0</v>
      </c>
      <c r="DY48" s="71">
        <v>0</v>
      </c>
      <c r="DZ48" s="71">
        <v>0</v>
      </c>
      <c r="EA48" s="71">
        <v>0</v>
      </c>
      <c r="EB48" s="71">
        <v>0</v>
      </c>
      <c r="EC48" s="71">
        <v>0</v>
      </c>
      <c r="ED48" s="71">
        <v>0</v>
      </c>
      <c r="EE48" s="71">
        <v>0</v>
      </c>
      <c r="EF48" s="71">
        <v>0</v>
      </c>
      <c r="EG48" s="71">
        <v>0</v>
      </c>
      <c r="EH48" s="71">
        <v>0</v>
      </c>
      <c r="EI48" s="71">
        <v>0</v>
      </c>
      <c r="EJ48" s="71">
        <v>0</v>
      </c>
      <c r="EK48" s="71">
        <v>0</v>
      </c>
      <c r="EL48" s="71">
        <v>0</v>
      </c>
      <c r="EM48" s="71">
        <v>0</v>
      </c>
      <c r="EN48" s="71">
        <v>0</v>
      </c>
      <c r="EO48" s="71">
        <v>0</v>
      </c>
      <c r="EP48" s="71">
        <v>0</v>
      </c>
      <c r="EQ48" s="71">
        <v>0</v>
      </c>
      <c r="ER48" s="71">
        <v>0</v>
      </c>
      <c r="ES48" s="71">
        <v>0</v>
      </c>
      <c r="ET48" s="71">
        <v>0</v>
      </c>
      <c r="EU48" s="71">
        <v>0</v>
      </c>
      <c r="EV48" s="71">
        <v>0</v>
      </c>
      <c r="EW48" s="71">
        <v>0</v>
      </c>
      <c r="EX48" s="71">
        <v>0</v>
      </c>
      <c r="EY48" s="71">
        <v>0</v>
      </c>
      <c r="EZ48" s="71">
        <v>0</v>
      </c>
      <c r="FA48" s="71">
        <v>0</v>
      </c>
      <c r="FB48" s="71">
        <v>0</v>
      </c>
      <c r="FC48" s="71">
        <v>0</v>
      </c>
      <c r="FD48" s="71">
        <v>0</v>
      </c>
      <c r="FE48" s="71">
        <v>0</v>
      </c>
      <c r="FF48" s="71">
        <v>0</v>
      </c>
      <c r="FG48" s="71">
        <v>0</v>
      </c>
      <c r="FH48" s="71">
        <v>0</v>
      </c>
      <c r="FI48" s="71">
        <v>0</v>
      </c>
      <c r="FJ48" s="71">
        <v>0</v>
      </c>
      <c r="FK48" s="71">
        <v>0</v>
      </c>
      <c r="FL48" s="71">
        <v>0</v>
      </c>
      <c r="FM48" s="71">
        <v>0</v>
      </c>
      <c r="FN48" s="71">
        <v>0</v>
      </c>
      <c r="FO48" s="71">
        <v>0</v>
      </c>
      <c r="FP48" s="71">
        <v>0</v>
      </c>
      <c r="FQ48" s="71">
        <v>0</v>
      </c>
      <c r="FR48" s="71">
        <v>0</v>
      </c>
      <c r="FS48" s="71">
        <v>0</v>
      </c>
      <c r="FT48" s="71">
        <v>0</v>
      </c>
      <c r="FU48" s="71">
        <v>0</v>
      </c>
      <c r="FV48" s="71">
        <v>0</v>
      </c>
      <c r="FW48" s="71">
        <v>0</v>
      </c>
      <c r="FX48" s="71">
        <v>0</v>
      </c>
      <c r="FY48" s="71">
        <v>0</v>
      </c>
      <c r="FZ48" s="71">
        <v>0</v>
      </c>
      <c r="GA48" s="71">
        <v>0</v>
      </c>
      <c r="GB48" s="71">
        <v>0</v>
      </c>
      <c r="GC48" s="71">
        <v>0</v>
      </c>
      <c r="GD48" s="71">
        <v>0</v>
      </c>
      <c r="GE48" s="71">
        <v>0</v>
      </c>
      <c r="GF48" s="71">
        <v>0</v>
      </c>
      <c r="GG48" s="71">
        <v>0</v>
      </c>
      <c r="GH48" s="71">
        <v>0</v>
      </c>
      <c r="GI48" s="71">
        <v>0</v>
      </c>
      <c r="GJ48" s="71">
        <v>0</v>
      </c>
      <c r="GK48" s="71">
        <v>0</v>
      </c>
      <c r="GL48" s="71">
        <v>0</v>
      </c>
      <c r="GM48" s="71">
        <v>0</v>
      </c>
      <c r="GN48" s="71">
        <v>0</v>
      </c>
      <c r="GO48" s="71">
        <v>0</v>
      </c>
      <c r="GP48" s="71">
        <v>0</v>
      </c>
      <c r="GQ48" s="71">
        <v>0</v>
      </c>
      <c r="GR48" s="71">
        <v>0</v>
      </c>
      <c r="GS48" s="71">
        <v>0</v>
      </c>
      <c r="GT48" s="71">
        <v>0</v>
      </c>
      <c r="GU48" s="71">
        <v>0</v>
      </c>
      <c r="GV48" s="71">
        <v>0</v>
      </c>
      <c r="GW48" s="71">
        <v>0</v>
      </c>
      <c r="GX48" s="71">
        <v>0</v>
      </c>
      <c r="GY48" s="71">
        <v>0</v>
      </c>
      <c r="GZ48" s="71">
        <v>0</v>
      </c>
      <c r="HA48" s="71">
        <v>0</v>
      </c>
      <c r="HB48" s="71">
        <v>0</v>
      </c>
      <c r="HC48" s="71">
        <v>0</v>
      </c>
      <c r="HD48" s="71">
        <v>0</v>
      </c>
      <c r="HE48" s="71">
        <v>0</v>
      </c>
      <c r="HF48" s="71">
        <v>0</v>
      </c>
      <c r="HG48" s="71">
        <v>0</v>
      </c>
      <c r="HH48" s="71">
        <v>0</v>
      </c>
      <c r="HI48" s="71">
        <v>0</v>
      </c>
      <c r="HJ48" s="71">
        <v>0</v>
      </c>
      <c r="HK48" s="71">
        <v>0</v>
      </c>
      <c r="HL48" s="71">
        <v>0</v>
      </c>
      <c r="HM48" s="71">
        <v>0</v>
      </c>
      <c r="HN48" s="71">
        <v>0</v>
      </c>
      <c r="HO48" s="71">
        <v>0</v>
      </c>
      <c r="HP48" s="71">
        <v>0</v>
      </c>
      <c r="HQ48" s="71">
        <v>0</v>
      </c>
      <c r="HR48" s="71">
        <v>0</v>
      </c>
      <c r="HS48" s="71">
        <v>0</v>
      </c>
      <c r="HT48" s="71">
        <v>0</v>
      </c>
      <c r="HU48" s="71">
        <v>0</v>
      </c>
      <c r="HV48" s="71">
        <v>0</v>
      </c>
      <c r="HW48" s="71">
        <v>0</v>
      </c>
      <c r="HX48" s="71">
        <v>0</v>
      </c>
      <c r="HY48" s="71">
        <v>0</v>
      </c>
      <c r="HZ48" s="71">
        <v>0</v>
      </c>
      <c r="IA48" s="71">
        <v>0</v>
      </c>
      <c r="IB48" s="71">
        <v>0</v>
      </c>
      <c r="IC48" s="71">
        <v>0</v>
      </c>
      <c r="ID48" s="71">
        <v>0</v>
      </c>
      <c r="IE48" s="71">
        <v>0</v>
      </c>
      <c r="IF48" s="71">
        <v>0</v>
      </c>
      <c r="IG48" s="71">
        <v>0</v>
      </c>
      <c r="IH48" s="71">
        <v>0</v>
      </c>
      <c r="II48" s="71">
        <v>0</v>
      </c>
      <c r="IJ48" s="71">
        <v>0</v>
      </c>
      <c r="IK48" s="71">
        <v>0</v>
      </c>
      <c r="IL48" s="71">
        <v>0</v>
      </c>
      <c r="IM48" s="71">
        <v>0</v>
      </c>
      <c r="IN48" s="71">
        <v>0</v>
      </c>
      <c r="IO48" s="71">
        <v>0</v>
      </c>
      <c r="IP48" s="71">
        <v>0</v>
      </c>
      <c r="IQ48" s="71">
        <v>0</v>
      </c>
      <c r="IR48" s="71">
        <v>0</v>
      </c>
      <c r="IS48" s="71">
        <v>0</v>
      </c>
      <c r="IT48" s="71">
        <v>0</v>
      </c>
      <c r="IU48" s="71">
        <v>0</v>
      </c>
      <c r="IV48" s="71">
        <v>0</v>
      </c>
      <c r="IW48" s="71">
        <v>0</v>
      </c>
      <c r="IX48" s="71">
        <v>0</v>
      </c>
      <c r="IY48" s="71">
        <v>0</v>
      </c>
      <c r="IZ48" s="71">
        <v>0</v>
      </c>
      <c r="JA48" s="71">
        <v>0</v>
      </c>
      <c r="JB48" s="71">
        <v>0</v>
      </c>
      <c r="JC48" s="71">
        <v>0</v>
      </c>
      <c r="JD48" s="71">
        <v>0</v>
      </c>
      <c r="JE48" s="71">
        <v>0</v>
      </c>
      <c r="JF48" s="71">
        <v>0</v>
      </c>
      <c r="JG48" s="71">
        <v>0</v>
      </c>
      <c r="JH48" s="71">
        <v>0</v>
      </c>
      <c r="JI48" s="71">
        <v>0</v>
      </c>
      <c r="JJ48" s="71">
        <v>0</v>
      </c>
      <c r="JK48" s="71">
        <v>0</v>
      </c>
      <c r="JL48" s="71">
        <v>0</v>
      </c>
      <c r="JM48" s="71">
        <v>0</v>
      </c>
      <c r="JN48" s="71">
        <v>0</v>
      </c>
      <c r="JO48" s="71">
        <v>0</v>
      </c>
      <c r="JP48" s="71">
        <v>0</v>
      </c>
      <c r="JQ48" s="71">
        <v>0</v>
      </c>
      <c r="JR48" s="71">
        <v>0</v>
      </c>
      <c r="JS48" s="71">
        <v>0</v>
      </c>
      <c r="JT48" s="71">
        <v>0</v>
      </c>
      <c r="JU48" s="71">
        <v>0</v>
      </c>
      <c r="JV48" s="71">
        <v>0</v>
      </c>
      <c r="JW48" s="71">
        <v>0</v>
      </c>
      <c r="JX48" s="71">
        <v>0</v>
      </c>
      <c r="JY48" s="71">
        <v>0</v>
      </c>
      <c r="JZ48" s="71">
        <v>0</v>
      </c>
      <c r="KA48" s="71">
        <v>0</v>
      </c>
      <c r="KB48" s="71">
        <v>0</v>
      </c>
      <c r="KC48" s="71">
        <v>0</v>
      </c>
      <c r="KD48" s="71">
        <v>0</v>
      </c>
      <c r="KE48" s="71">
        <v>0</v>
      </c>
      <c r="KF48" s="71">
        <v>0</v>
      </c>
      <c r="KG48" s="71">
        <v>0</v>
      </c>
      <c r="KH48" s="71">
        <v>0</v>
      </c>
    </row>
    <row r="49" spans="1:294">
      <c r="A49" s="82" t="s">
        <v>58</v>
      </c>
      <c r="B49" s="82" t="s">
        <v>0</v>
      </c>
      <c r="C49" s="82" t="s">
        <v>20</v>
      </c>
      <c r="D49" s="75">
        <v>700</v>
      </c>
      <c r="E49" s="76">
        <v>701</v>
      </c>
      <c r="F49" s="72">
        <v>2909.25</v>
      </c>
      <c r="G49" s="71">
        <v>2909.25</v>
      </c>
      <c r="H49" s="71">
        <v>2909.25</v>
      </c>
      <c r="I49" s="71">
        <v>2909.25</v>
      </c>
      <c r="J49" s="71">
        <v>2909.25</v>
      </c>
      <c r="K49" s="71">
        <v>2909.25</v>
      </c>
      <c r="L49" s="71">
        <v>2909.25</v>
      </c>
      <c r="M49" s="71">
        <v>2909.25</v>
      </c>
      <c r="N49" s="71">
        <v>2909.25</v>
      </c>
      <c r="O49" s="71">
        <v>2909.25</v>
      </c>
      <c r="P49" s="71">
        <v>2909.25</v>
      </c>
      <c r="Q49" s="71">
        <v>2909.25</v>
      </c>
      <c r="R49" s="71">
        <v>2619.5</v>
      </c>
      <c r="S49" s="71">
        <v>2619.5</v>
      </c>
      <c r="T49" s="71">
        <v>2619.5</v>
      </c>
      <c r="U49" s="71">
        <v>2619.5</v>
      </c>
      <c r="V49" s="71">
        <v>2619.5</v>
      </c>
      <c r="W49" s="71">
        <v>2619.5</v>
      </c>
      <c r="X49" s="71">
        <v>2619.5</v>
      </c>
      <c r="Y49" s="71">
        <v>2619.5</v>
      </c>
      <c r="Z49" s="71">
        <v>2619.5</v>
      </c>
      <c r="AA49" s="71">
        <v>2619.5</v>
      </c>
      <c r="AB49" s="71">
        <v>2619.5</v>
      </c>
      <c r="AC49" s="71">
        <v>2619.5</v>
      </c>
      <c r="AD49" s="71">
        <v>2598.6666666666702</v>
      </c>
      <c r="AE49" s="71">
        <v>2598.6666666666702</v>
      </c>
      <c r="AF49" s="71">
        <v>2598.6666666666702</v>
      </c>
      <c r="AG49" s="71">
        <v>2598.6666666666702</v>
      </c>
      <c r="AH49" s="71">
        <v>2598.6666666666702</v>
      </c>
      <c r="AI49" s="71">
        <v>2598.6666666666702</v>
      </c>
      <c r="AJ49" s="71">
        <v>2598.6666666666702</v>
      </c>
      <c r="AK49" s="71">
        <v>2598.6666666666702</v>
      </c>
      <c r="AL49" s="71">
        <v>2598.6666666666702</v>
      </c>
      <c r="AM49" s="71">
        <v>2598.6666666666702</v>
      </c>
      <c r="AN49" s="71">
        <v>2598.6666666666702</v>
      </c>
      <c r="AO49" s="71">
        <v>2598.6666666666702</v>
      </c>
      <c r="AP49" s="71">
        <v>2924.1808333333302</v>
      </c>
      <c r="AQ49" s="71">
        <v>2924.1808333333302</v>
      </c>
      <c r="AR49" s="71">
        <v>2924.1808333333302</v>
      </c>
      <c r="AS49" s="71">
        <v>2924.1808333333302</v>
      </c>
      <c r="AT49" s="71">
        <v>2924.1808333333302</v>
      </c>
      <c r="AU49" s="71">
        <v>2924.1808333333302</v>
      </c>
      <c r="AV49" s="71">
        <v>2924.1808333333302</v>
      </c>
      <c r="AW49" s="71">
        <v>2924.1808333333302</v>
      </c>
      <c r="AX49" s="71">
        <v>2924.1808333333302</v>
      </c>
      <c r="AY49" s="71">
        <v>2924.1808333333302</v>
      </c>
      <c r="AZ49" s="71">
        <v>2924.1808333333302</v>
      </c>
      <c r="BA49" s="71">
        <v>2924.1808333333302</v>
      </c>
      <c r="BB49" s="71">
        <v>2762.899375</v>
      </c>
      <c r="BC49" s="71">
        <v>0</v>
      </c>
      <c r="BD49" s="71">
        <v>0</v>
      </c>
      <c r="BE49" s="71">
        <v>0</v>
      </c>
      <c r="BF49" s="71">
        <v>0</v>
      </c>
      <c r="BG49" s="71">
        <v>0</v>
      </c>
      <c r="BH49" s="71">
        <v>0</v>
      </c>
      <c r="BI49" s="71">
        <v>0</v>
      </c>
      <c r="BJ49" s="71">
        <v>0</v>
      </c>
      <c r="BK49" s="71">
        <v>0</v>
      </c>
      <c r="BL49" s="71">
        <v>50380</v>
      </c>
      <c r="BM49" s="71">
        <v>0</v>
      </c>
      <c r="BN49" s="211">
        <v>0</v>
      </c>
      <c r="BO49" s="71">
        <v>0</v>
      </c>
      <c r="BP49" s="71">
        <v>0</v>
      </c>
      <c r="BQ49" s="71">
        <v>0</v>
      </c>
      <c r="BR49" s="71">
        <v>0</v>
      </c>
      <c r="BS49" s="71">
        <v>0</v>
      </c>
      <c r="BT49" s="71">
        <v>0</v>
      </c>
      <c r="BU49" s="71">
        <v>0</v>
      </c>
      <c r="BV49" s="71">
        <v>0</v>
      </c>
      <c r="BW49" s="71">
        <v>0</v>
      </c>
      <c r="BX49" s="71">
        <v>50380</v>
      </c>
      <c r="BY49" s="71">
        <v>0</v>
      </c>
      <c r="BZ49" s="71">
        <v>0</v>
      </c>
      <c r="CA49" s="71">
        <v>0</v>
      </c>
      <c r="CB49" s="71">
        <v>0</v>
      </c>
      <c r="CC49" s="71">
        <v>0</v>
      </c>
      <c r="CD49" s="71">
        <v>0</v>
      </c>
      <c r="CE49" s="71">
        <v>0</v>
      </c>
      <c r="CF49" s="71">
        <v>0</v>
      </c>
      <c r="CG49" s="71">
        <v>0</v>
      </c>
      <c r="CH49" s="71">
        <v>0</v>
      </c>
      <c r="CI49" s="71">
        <v>0</v>
      </c>
      <c r="CJ49" s="71">
        <v>50380</v>
      </c>
      <c r="CK49" s="71">
        <v>0</v>
      </c>
      <c r="CL49" s="71">
        <v>0</v>
      </c>
      <c r="CM49" s="71">
        <v>0</v>
      </c>
      <c r="CN49" s="71">
        <v>0</v>
      </c>
      <c r="CO49" s="71">
        <v>0</v>
      </c>
      <c r="CP49" s="71">
        <v>0</v>
      </c>
      <c r="CQ49" s="71">
        <v>0</v>
      </c>
      <c r="CR49" s="71">
        <v>0</v>
      </c>
      <c r="CS49" s="71">
        <v>0</v>
      </c>
      <c r="CT49" s="71">
        <v>0</v>
      </c>
      <c r="CU49" s="71">
        <v>0</v>
      </c>
      <c r="CV49" s="71">
        <v>50380</v>
      </c>
      <c r="CW49" s="71">
        <v>0</v>
      </c>
      <c r="CX49" s="71">
        <v>0</v>
      </c>
      <c r="CY49" s="71">
        <v>0</v>
      </c>
      <c r="CZ49" s="71">
        <v>0</v>
      </c>
      <c r="DA49" s="71">
        <v>0</v>
      </c>
      <c r="DB49" s="71">
        <v>0</v>
      </c>
      <c r="DC49" s="71">
        <v>0</v>
      </c>
      <c r="DD49" s="71">
        <v>0</v>
      </c>
      <c r="DE49" s="71">
        <v>0</v>
      </c>
      <c r="DF49" s="71">
        <v>0</v>
      </c>
      <c r="DG49" s="71">
        <v>0</v>
      </c>
      <c r="DH49" s="71">
        <v>50380</v>
      </c>
      <c r="DI49" s="71">
        <v>0</v>
      </c>
      <c r="DJ49" s="71">
        <v>0</v>
      </c>
      <c r="DK49" s="71">
        <v>0</v>
      </c>
      <c r="DL49" s="71">
        <v>0</v>
      </c>
      <c r="DM49" s="71">
        <v>0</v>
      </c>
      <c r="DN49" s="71">
        <v>0</v>
      </c>
      <c r="DO49" s="71">
        <v>0</v>
      </c>
      <c r="DP49" s="71">
        <v>0</v>
      </c>
      <c r="DQ49" s="71">
        <v>0</v>
      </c>
      <c r="DR49" s="71">
        <v>0</v>
      </c>
      <c r="DS49" s="71">
        <v>0</v>
      </c>
      <c r="DT49" s="71">
        <v>51800</v>
      </c>
      <c r="DU49" s="71">
        <v>0</v>
      </c>
      <c r="DV49" s="71">
        <v>0</v>
      </c>
      <c r="DW49" s="71">
        <v>0</v>
      </c>
      <c r="DX49" s="71">
        <v>0</v>
      </c>
      <c r="DY49" s="71">
        <v>0</v>
      </c>
      <c r="DZ49" s="71">
        <v>0</v>
      </c>
      <c r="EA49" s="71">
        <v>0</v>
      </c>
      <c r="EB49" s="71">
        <v>0</v>
      </c>
      <c r="EC49" s="71">
        <v>0</v>
      </c>
      <c r="ED49" s="71">
        <v>0</v>
      </c>
      <c r="EE49" s="71">
        <v>0</v>
      </c>
      <c r="EF49" s="71">
        <v>51800</v>
      </c>
      <c r="EG49" s="71">
        <v>0</v>
      </c>
      <c r="EH49" s="71">
        <v>0</v>
      </c>
      <c r="EI49" s="71">
        <v>0</v>
      </c>
      <c r="EJ49" s="71">
        <v>0</v>
      </c>
      <c r="EK49" s="71">
        <v>0</v>
      </c>
      <c r="EL49" s="71">
        <v>0</v>
      </c>
      <c r="EM49" s="71">
        <v>0</v>
      </c>
      <c r="EN49" s="71">
        <v>0</v>
      </c>
      <c r="EO49" s="71">
        <v>0</v>
      </c>
      <c r="EP49" s="71">
        <v>0</v>
      </c>
      <c r="EQ49" s="71">
        <v>0</v>
      </c>
      <c r="ER49" s="71">
        <v>51800</v>
      </c>
      <c r="ES49" s="71">
        <v>0</v>
      </c>
      <c r="ET49" s="71">
        <v>0</v>
      </c>
      <c r="EU49" s="71">
        <v>0</v>
      </c>
      <c r="EV49" s="71">
        <v>0</v>
      </c>
      <c r="EW49" s="71">
        <v>0</v>
      </c>
      <c r="EX49" s="71">
        <v>0</v>
      </c>
      <c r="EY49" s="71">
        <v>0</v>
      </c>
      <c r="EZ49" s="71">
        <v>0</v>
      </c>
      <c r="FA49" s="71">
        <v>0</v>
      </c>
      <c r="FB49" s="71">
        <v>0</v>
      </c>
      <c r="FC49" s="71">
        <v>0</v>
      </c>
      <c r="FD49" s="71">
        <v>51800</v>
      </c>
      <c r="FE49" s="71">
        <v>0</v>
      </c>
      <c r="FF49" s="71"/>
      <c r="FG49" s="71"/>
      <c r="FH49" s="71"/>
      <c r="FI49" s="71"/>
      <c r="FJ49" s="71"/>
      <c r="FK49" s="71"/>
      <c r="FL49" s="71"/>
      <c r="FM49" s="71"/>
      <c r="FN49" s="71"/>
      <c r="FO49" s="71"/>
      <c r="FP49" s="71"/>
      <c r="FQ49" s="71"/>
      <c r="FR49" s="71"/>
      <c r="FS49" s="71"/>
      <c r="FT49" s="71"/>
      <c r="FU49" s="71"/>
      <c r="FV49" s="71"/>
      <c r="FW49" s="71"/>
      <c r="FX49" s="71"/>
      <c r="FY49" s="71"/>
      <c r="FZ49" s="71"/>
      <c r="GA49" s="71"/>
      <c r="GB49" s="71"/>
      <c r="GC49" s="71"/>
      <c r="GD49" s="71"/>
      <c r="GE49" s="71"/>
      <c r="GF49" s="71"/>
      <c r="GG49" s="71"/>
      <c r="GH49" s="71"/>
      <c r="GI49" s="71"/>
      <c r="GJ49" s="71"/>
      <c r="GK49" s="71"/>
      <c r="GL49" s="71"/>
      <c r="GM49" s="71"/>
      <c r="GN49" s="71"/>
      <c r="GO49" s="71"/>
      <c r="GP49" s="71"/>
      <c r="GQ49" s="71"/>
      <c r="GR49" s="71"/>
      <c r="GS49" s="71"/>
      <c r="GT49" s="71"/>
      <c r="GU49" s="71"/>
      <c r="GV49" s="71"/>
      <c r="GW49" s="71"/>
      <c r="GX49" s="71"/>
      <c r="GY49" s="71"/>
      <c r="GZ49" s="71"/>
      <c r="HA49" s="71"/>
      <c r="HB49" s="71"/>
      <c r="HC49" s="71"/>
      <c r="HD49" s="71"/>
      <c r="HE49" s="71"/>
      <c r="HF49" s="71"/>
      <c r="HG49" s="71"/>
      <c r="HH49" s="71"/>
      <c r="HI49" s="71"/>
      <c r="HJ49" s="71"/>
      <c r="HK49" s="71"/>
      <c r="HL49" s="71"/>
      <c r="HM49" s="71"/>
      <c r="HN49" s="71"/>
      <c r="HO49" s="71"/>
      <c r="HP49" s="71"/>
      <c r="HQ49" s="71"/>
      <c r="HR49" s="71"/>
      <c r="HS49" s="71"/>
      <c r="HT49" s="71"/>
      <c r="HU49" s="71"/>
      <c r="HV49" s="71"/>
      <c r="HW49" s="71"/>
      <c r="HX49" s="71"/>
      <c r="HY49" s="71"/>
      <c r="HZ49" s="71"/>
      <c r="IA49" s="71"/>
      <c r="IB49" s="71"/>
      <c r="IC49" s="71"/>
      <c r="ID49" s="71"/>
      <c r="IE49" s="71"/>
      <c r="IF49" s="71"/>
      <c r="IG49" s="71"/>
      <c r="IH49" s="71"/>
      <c r="II49" s="71"/>
      <c r="IJ49" s="71"/>
      <c r="IK49" s="71"/>
      <c r="IL49" s="71"/>
      <c r="IM49" s="71"/>
      <c r="IN49" s="71"/>
      <c r="IO49" s="71"/>
      <c r="IP49" s="71"/>
      <c r="IQ49" s="71"/>
      <c r="IR49" s="71"/>
      <c r="IS49" s="71"/>
      <c r="IT49" s="71"/>
      <c r="IU49" s="71"/>
      <c r="IV49" s="71"/>
      <c r="IW49" s="71"/>
      <c r="IX49" s="71"/>
      <c r="IY49" s="71"/>
      <c r="IZ49" s="71"/>
      <c r="JA49" s="71"/>
      <c r="JB49" s="71"/>
      <c r="JC49" s="71"/>
      <c r="JD49" s="71"/>
      <c r="JE49" s="71"/>
      <c r="JF49" s="71"/>
      <c r="JG49" s="71"/>
      <c r="JH49" s="71"/>
      <c r="JI49" s="71"/>
      <c r="JJ49" s="71"/>
      <c r="JK49" s="71"/>
      <c r="JL49" s="71"/>
      <c r="JM49" s="71"/>
      <c r="JN49" s="71"/>
      <c r="JO49" s="71"/>
      <c r="JP49" s="71"/>
      <c r="JQ49" s="71"/>
      <c r="JR49" s="71"/>
      <c r="JS49" s="71"/>
      <c r="JT49" s="71"/>
      <c r="JU49" s="71"/>
      <c r="JV49" s="71"/>
      <c r="JW49" s="71"/>
      <c r="JX49" s="71"/>
      <c r="JY49" s="71"/>
      <c r="JZ49" s="71"/>
      <c r="KA49" s="71"/>
      <c r="KB49" s="71"/>
      <c r="KC49" s="71"/>
      <c r="KD49" s="71"/>
      <c r="KE49" s="71"/>
      <c r="KF49" s="71"/>
      <c r="KG49" s="71"/>
      <c r="KH49" s="71"/>
    </row>
    <row r="50" spans="1:294">
      <c r="A50" s="82" t="s">
        <v>82</v>
      </c>
      <c r="B50" s="82" t="s">
        <v>0</v>
      </c>
      <c r="C50" s="82" t="s">
        <v>21</v>
      </c>
      <c r="D50" s="75">
        <v>700</v>
      </c>
      <c r="E50" s="76">
        <v>702</v>
      </c>
      <c r="F50" s="72">
        <v>333.33333333333297</v>
      </c>
      <c r="G50" s="71">
        <v>333.33333333333297</v>
      </c>
      <c r="H50" s="71">
        <v>333.33333333333297</v>
      </c>
      <c r="I50" s="71">
        <v>333.33333333333297</v>
      </c>
      <c r="J50" s="71">
        <v>333.33333333333297</v>
      </c>
      <c r="K50" s="71">
        <v>333.33333333333297</v>
      </c>
      <c r="L50" s="71">
        <v>333.33333333333297</v>
      </c>
      <c r="M50" s="71">
        <v>333.33333333333297</v>
      </c>
      <c r="N50" s="71">
        <v>333.33333333333297</v>
      </c>
      <c r="O50" s="71">
        <v>333.33333333333297</v>
      </c>
      <c r="P50" s="71">
        <v>333.33333333333297</v>
      </c>
      <c r="Q50" s="71">
        <v>333.33333333333297</v>
      </c>
      <c r="R50" s="71">
        <v>333.33333333333297</v>
      </c>
      <c r="S50" s="71">
        <v>333.33333333333297</v>
      </c>
      <c r="T50" s="71">
        <v>333.33333333333297</v>
      </c>
      <c r="U50" s="71">
        <v>333.33333333333297</v>
      </c>
      <c r="V50" s="71">
        <v>333.33333333333297</v>
      </c>
      <c r="W50" s="71">
        <v>333.33333333333297</v>
      </c>
      <c r="X50" s="71">
        <v>333.33333333333297</v>
      </c>
      <c r="Y50" s="71">
        <v>333.33333333333297</v>
      </c>
      <c r="Z50" s="71">
        <v>333.33333333333297</v>
      </c>
      <c r="AA50" s="71">
        <v>333.33333333333297</v>
      </c>
      <c r="AB50" s="71">
        <v>333.33333333333297</v>
      </c>
      <c r="AC50" s="71">
        <v>333.33333333333297</v>
      </c>
      <c r="AD50" s="71">
        <v>333.33333333333297</v>
      </c>
      <c r="AE50" s="71">
        <v>333.33333333333297</v>
      </c>
      <c r="AF50" s="71">
        <v>333.33333333333297</v>
      </c>
      <c r="AG50" s="71">
        <v>333.33333333333297</v>
      </c>
      <c r="AH50" s="71">
        <v>333.33333333333297</v>
      </c>
      <c r="AI50" s="71">
        <v>333.33333333333297</v>
      </c>
      <c r="AJ50" s="71">
        <v>333.33333333333297</v>
      </c>
      <c r="AK50" s="71">
        <v>333.33333333333297</v>
      </c>
      <c r="AL50" s="71">
        <v>333.33333333333297</v>
      </c>
      <c r="AM50" s="71">
        <v>333.33333333333297</v>
      </c>
      <c r="AN50" s="71">
        <v>333.33333333333297</v>
      </c>
      <c r="AO50" s="71">
        <v>333.33333333333297</v>
      </c>
      <c r="AP50" s="71">
        <v>333.33333333333297</v>
      </c>
      <c r="AQ50" s="71">
        <v>333.33333333333297</v>
      </c>
      <c r="AR50" s="71">
        <v>333.33333333333297</v>
      </c>
      <c r="AS50" s="71">
        <v>333.33333333333297</v>
      </c>
      <c r="AT50" s="71">
        <v>333.33333333333297</v>
      </c>
      <c r="AU50" s="71">
        <v>333.33333333333297</v>
      </c>
      <c r="AV50" s="71">
        <v>333.33333333333297</v>
      </c>
      <c r="AW50" s="71">
        <v>333.33333333333297</v>
      </c>
      <c r="AX50" s="71">
        <v>333.33333333333297</v>
      </c>
      <c r="AY50" s="71">
        <v>479.16666666666703</v>
      </c>
      <c r="AZ50" s="71">
        <v>479.16666666666703</v>
      </c>
      <c r="BA50" s="71">
        <v>479.16666666666703</v>
      </c>
      <c r="BB50" s="71">
        <v>479.16666666666703</v>
      </c>
      <c r="BC50" s="71">
        <v>230.40525336666701</v>
      </c>
      <c r="BD50" s="71">
        <v>230.40525336666701</v>
      </c>
      <c r="BE50" s="71">
        <v>230.40525336666701</v>
      </c>
      <c r="BF50" s="71">
        <v>230.40525336666701</v>
      </c>
      <c r="BG50" s="71">
        <v>230.40525336666701</v>
      </c>
      <c r="BH50" s="71">
        <v>230.40525336666701</v>
      </c>
      <c r="BI50" s="71">
        <v>230.40525336666701</v>
      </c>
      <c r="BJ50" s="71">
        <v>230.40525336666701</v>
      </c>
      <c r="BK50" s="71">
        <v>230.40525336666701</v>
      </c>
      <c r="BL50" s="71">
        <v>230.40525336666701</v>
      </c>
      <c r="BM50" s="71">
        <v>230.40525336666701</v>
      </c>
      <c r="BN50" s="211">
        <v>230.40525336666701</v>
      </c>
      <c r="BO50" s="71">
        <v>230.40525336666701</v>
      </c>
      <c r="BP50" s="71">
        <v>230.40525336666701</v>
      </c>
      <c r="BQ50" s="71">
        <v>186.65525336666701</v>
      </c>
      <c r="BR50" s="71">
        <v>186.65525336666701</v>
      </c>
      <c r="BS50" s="71">
        <v>186.65525336666701</v>
      </c>
      <c r="BT50" s="71">
        <v>186.65525336666701</v>
      </c>
      <c r="BU50" s="71">
        <v>186.65525336666701</v>
      </c>
      <c r="BV50" s="71">
        <v>157.48858670000001</v>
      </c>
      <c r="BW50" s="71">
        <v>219.98858670000001</v>
      </c>
      <c r="BX50" s="71">
        <v>219.98858670000001</v>
      </c>
      <c r="BY50" s="71">
        <v>219.98858670000001</v>
      </c>
      <c r="BZ50" s="71">
        <v>219.98858670000001</v>
      </c>
      <c r="CA50" s="71">
        <v>176.23858670000001</v>
      </c>
      <c r="CB50" s="71">
        <v>176.23858670000001</v>
      </c>
      <c r="CC50" s="71">
        <v>176.23858670000001</v>
      </c>
      <c r="CD50" s="71">
        <v>176.23858670000001</v>
      </c>
      <c r="CE50" s="71">
        <v>176.23858670000001</v>
      </c>
      <c r="CF50" s="71">
        <v>176.23858670000001</v>
      </c>
      <c r="CG50" s="71">
        <v>176.23858670000001</v>
      </c>
      <c r="CH50" s="71">
        <v>176.23858670000001</v>
      </c>
      <c r="CI50" s="71">
        <v>176.23858670000001</v>
      </c>
      <c r="CJ50" s="71">
        <v>176.23858670000001</v>
      </c>
      <c r="CK50" s="71">
        <v>176.23858670000001</v>
      </c>
      <c r="CL50" s="71">
        <v>176.23858670000001</v>
      </c>
      <c r="CM50" s="71">
        <v>176.23858670000001</v>
      </c>
      <c r="CN50" s="71">
        <v>230.40525336666701</v>
      </c>
      <c r="CO50" s="71">
        <v>230.40525336666701</v>
      </c>
      <c r="CP50" s="71">
        <v>230.40525336666701</v>
      </c>
      <c r="CQ50" s="71">
        <v>230.40525336666701</v>
      </c>
      <c r="CR50" s="71">
        <v>230.40525336666701</v>
      </c>
      <c r="CS50" s="71">
        <v>230.40525336666701</v>
      </c>
      <c r="CT50" s="71">
        <v>230.40525336666701</v>
      </c>
      <c r="CU50" s="71">
        <v>230.40525336666701</v>
      </c>
      <c r="CV50" s="71">
        <v>230.40525336666701</v>
      </c>
      <c r="CW50" s="71">
        <v>230.40525336666701</v>
      </c>
      <c r="CX50" s="71">
        <v>230.40525336666701</v>
      </c>
      <c r="CY50" s="71">
        <v>230.40525336666701</v>
      </c>
      <c r="CZ50" s="71">
        <v>230.40525336666701</v>
      </c>
      <c r="DA50" s="71">
        <v>230.40525336666701</v>
      </c>
      <c r="DB50" s="71">
        <v>230.40525336666701</v>
      </c>
      <c r="DC50" s="71">
        <v>347.07192003333398</v>
      </c>
      <c r="DD50" s="71">
        <v>230.40525336666701</v>
      </c>
      <c r="DE50" s="71">
        <v>230.40525336666701</v>
      </c>
      <c r="DF50" s="71">
        <v>230.40525336666701</v>
      </c>
      <c r="DG50" s="71">
        <v>230.40525336666701</v>
      </c>
      <c r="DH50" s="71">
        <v>230.40525336666701</v>
      </c>
      <c r="DI50" s="71">
        <v>230.40525336666701</v>
      </c>
      <c r="DJ50" s="71">
        <v>230.40525336666701</v>
      </c>
      <c r="DK50" s="71">
        <v>230.40525336666701</v>
      </c>
      <c r="DL50" s="71">
        <v>230.40525336666701</v>
      </c>
      <c r="DM50" s="71">
        <v>230.40525336666701</v>
      </c>
      <c r="DN50" s="71">
        <v>230.40525336666701</v>
      </c>
      <c r="DO50" s="71">
        <v>230.40525336666701</v>
      </c>
      <c r="DP50" s="71">
        <v>230.40525336666701</v>
      </c>
      <c r="DQ50" s="71">
        <v>230.40525336666701</v>
      </c>
      <c r="DR50" s="71">
        <v>230.40525336666701</v>
      </c>
      <c r="DS50" s="71">
        <v>230.40525336666701</v>
      </c>
      <c r="DT50" s="71">
        <v>230.40525336666701</v>
      </c>
      <c r="DU50" s="71">
        <v>230.40525336666701</v>
      </c>
      <c r="DV50" s="71">
        <v>230.40525336666701</v>
      </c>
      <c r="DW50" s="71">
        <v>230.40525336666701</v>
      </c>
      <c r="DX50" s="71">
        <v>230.40525336666701</v>
      </c>
      <c r="DY50" s="71">
        <v>230.40525336666701</v>
      </c>
      <c r="DZ50" s="71">
        <v>230.40525336666701</v>
      </c>
      <c r="EA50" s="71">
        <v>230.40525336666701</v>
      </c>
      <c r="EB50" s="71">
        <v>230.40525336666701</v>
      </c>
      <c r="EC50" s="71">
        <v>230.40525336666701</v>
      </c>
      <c r="ED50" s="71">
        <v>230.40525336666701</v>
      </c>
      <c r="EE50" s="71">
        <v>230.40525336666701</v>
      </c>
      <c r="EF50" s="71">
        <v>230.40525336666701</v>
      </c>
      <c r="EG50" s="71">
        <v>230.40525336666701</v>
      </c>
      <c r="EH50" s="71">
        <v>230.40525336666701</v>
      </c>
      <c r="EI50" s="71">
        <v>230.40525336666701</v>
      </c>
      <c r="EJ50" s="71">
        <v>230.40525336666701</v>
      </c>
      <c r="EK50" s="71">
        <v>230.40525336666701</v>
      </c>
      <c r="EL50" s="71">
        <v>230.40525336666701</v>
      </c>
      <c r="EM50" s="71">
        <v>230.40525336666701</v>
      </c>
      <c r="EN50" s="71">
        <v>230.40525336666701</v>
      </c>
      <c r="EO50" s="71">
        <v>230.40525336666701</v>
      </c>
      <c r="EP50" s="71">
        <v>230.40525336666701</v>
      </c>
      <c r="EQ50" s="71">
        <v>230.40525336666701</v>
      </c>
      <c r="ER50" s="71">
        <v>230.40525336666701</v>
      </c>
      <c r="ES50" s="71">
        <v>230.40525336666701</v>
      </c>
      <c r="ET50" s="71">
        <v>230.40525336666701</v>
      </c>
      <c r="EU50" s="71">
        <v>230.40525336666701</v>
      </c>
      <c r="EV50" s="71">
        <v>230.40525336666701</v>
      </c>
      <c r="EW50" s="71">
        <v>230.40525336666701</v>
      </c>
      <c r="EX50" s="71">
        <v>230.40525336666701</v>
      </c>
      <c r="EY50" s="71">
        <v>230.40525336666701</v>
      </c>
      <c r="EZ50" s="71">
        <v>230.40525336666701</v>
      </c>
      <c r="FA50" s="71">
        <v>230.40525336666701</v>
      </c>
      <c r="FB50" s="71">
        <v>230.40525336666701</v>
      </c>
      <c r="FC50" s="71">
        <v>230.40525336666701</v>
      </c>
      <c r="FD50" s="71">
        <v>230.40525336666701</v>
      </c>
      <c r="FE50" s="71">
        <v>2405.40525336667</v>
      </c>
      <c r="FF50" s="71"/>
      <c r="FG50" s="71"/>
      <c r="FH50" s="71"/>
      <c r="FI50" s="71"/>
      <c r="FJ50" s="71"/>
      <c r="FK50" s="71"/>
      <c r="FL50" s="71"/>
      <c r="FM50" s="71"/>
      <c r="FN50" s="71"/>
      <c r="FO50" s="71"/>
      <c r="FP50" s="71"/>
      <c r="FQ50" s="71"/>
      <c r="FR50" s="71"/>
      <c r="FS50" s="71"/>
      <c r="FT50" s="71"/>
      <c r="FU50" s="71"/>
      <c r="FV50" s="71"/>
      <c r="FW50" s="71"/>
      <c r="FX50" s="71"/>
      <c r="FY50" s="71"/>
      <c r="FZ50" s="71"/>
      <c r="GA50" s="71"/>
      <c r="GB50" s="71"/>
      <c r="GC50" s="71"/>
      <c r="GD50" s="71"/>
      <c r="GE50" s="71"/>
      <c r="GF50" s="71"/>
      <c r="GG50" s="71"/>
      <c r="GH50" s="71"/>
      <c r="GI50" s="71"/>
      <c r="GJ50" s="71"/>
      <c r="GK50" s="71"/>
      <c r="GL50" s="71"/>
      <c r="GM50" s="71"/>
      <c r="GN50" s="71"/>
      <c r="GO50" s="71"/>
      <c r="GP50" s="71"/>
      <c r="GQ50" s="71"/>
      <c r="GR50" s="71"/>
      <c r="GS50" s="71"/>
      <c r="GT50" s="71"/>
      <c r="GU50" s="71"/>
      <c r="GV50" s="71"/>
      <c r="GW50" s="71"/>
      <c r="GX50" s="71"/>
      <c r="GY50" s="71"/>
      <c r="GZ50" s="71"/>
      <c r="HA50" s="71"/>
      <c r="HB50" s="71"/>
      <c r="HC50" s="71"/>
      <c r="HD50" s="71"/>
      <c r="HE50" s="71"/>
      <c r="HF50" s="71"/>
      <c r="HG50" s="71"/>
      <c r="HH50" s="71"/>
      <c r="HI50" s="71"/>
      <c r="HJ50" s="71"/>
      <c r="HK50" s="71"/>
      <c r="HL50" s="71"/>
      <c r="HM50" s="71"/>
      <c r="HN50" s="71"/>
      <c r="HO50" s="71"/>
      <c r="HP50" s="71"/>
      <c r="HQ50" s="71"/>
      <c r="HR50" s="71"/>
      <c r="HS50" s="71"/>
      <c r="HT50" s="71"/>
      <c r="HU50" s="71"/>
      <c r="HV50" s="71"/>
      <c r="HW50" s="71"/>
      <c r="HX50" s="71"/>
      <c r="HY50" s="71"/>
      <c r="HZ50" s="71"/>
      <c r="IA50" s="71"/>
      <c r="IB50" s="71"/>
      <c r="IC50" s="71"/>
      <c r="ID50" s="71"/>
      <c r="IE50" s="71"/>
      <c r="IF50" s="71"/>
      <c r="IG50" s="71"/>
      <c r="IH50" s="71"/>
      <c r="II50" s="71"/>
      <c r="IJ50" s="71"/>
      <c r="IK50" s="71"/>
      <c r="IL50" s="71"/>
      <c r="IM50" s="71"/>
      <c r="IN50" s="71"/>
      <c r="IO50" s="71"/>
      <c r="IP50" s="71"/>
      <c r="IQ50" s="71"/>
      <c r="IR50" s="71"/>
      <c r="IS50" s="71"/>
      <c r="IT50" s="71"/>
      <c r="IU50" s="71"/>
      <c r="IV50" s="71"/>
      <c r="IW50" s="71"/>
      <c r="IX50" s="71"/>
      <c r="IY50" s="71"/>
      <c r="IZ50" s="71"/>
      <c r="JA50" s="71"/>
      <c r="JB50" s="71"/>
      <c r="JC50" s="71"/>
      <c r="JD50" s="71"/>
      <c r="JE50" s="71"/>
      <c r="JF50" s="71"/>
      <c r="JG50" s="71"/>
      <c r="JH50" s="71"/>
      <c r="JI50" s="71"/>
      <c r="JJ50" s="71"/>
      <c r="JK50" s="71"/>
      <c r="JL50" s="71"/>
      <c r="JM50" s="71"/>
      <c r="JN50" s="71"/>
      <c r="JO50" s="71"/>
      <c r="JP50" s="71"/>
      <c r="JQ50" s="71"/>
      <c r="JR50" s="71"/>
      <c r="JS50" s="71"/>
      <c r="JT50" s="71"/>
      <c r="JU50" s="71"/>
      <c r="JV50" s="71"/>
      <c r="JW50" s="71"/>
      <c r="JX50" s="71"/>
      <c r="JY50" s="71"/>
      <c r="JZ50" s="71"/>
      <c r="KA50" s="71"/>
      <c r="KB50" s="71"/>
      <c r="KC50" s="71"/>
      <c r="KD50" s="71"/>
      <c r="KE50" s="71"/>
      <c r="KF50" s="71"/>
      <c r="KG50" s="71"/>
      <c r="KH50" s="71"/>
    </row>
    <row r="51" spans="1:294">
      <c r="A51" s="82"/>
      <c r="B51" s="82"/>
      <c r="C51" s="82" t="s">
        <v>130</v>
      </c>
      <c r="D51" s="75">
        <v>500</v>
      </c>
      <c r="E51" s="76"/>
      <c r="F51" s="72">
        <v>18947.456107300251</v>
      </c>
      <c r="G51" s="71">
        <v>18947.456107300251</v>
      </c>
      <c r="H51" s="71">
        <v>18947.456107300251</v>
      </c>
      <c r="I51" s="71">
        <v>18947.456107300251</v>
      </c>
      <c r="J51" s="71">
        <v>18947.456107300251</v>
      </c>
      <c r="K51" s="71">
        <v>18947.456107300251</v>
      </c>
      <c r="L51" s="71">
        <v>18947.456107300251</v>
      </c>
      <c r="M51" s="71">
        <v>18947.456107300251</v>
      </c>
      <c r="N51" s="71">
        <v>18947.456107300251</v>
      </c>
      <c r="O51" s="71">
        <v>20043.006628026586</v>
      </c>
      <c r="P51" s="71">
        <v>20043.006628026586</v>
      </c>
      <c r="Q51" s="71">
        <v>1764043.0066280265</v>
      </c>
      <c r="R51" s="71">
        <v>20043.006628026586</v>
      </c>
      <c r="S51" s="71">
        <v>20043.006628026586</v>
      </c>
      <c r="T51" s="71">
        <v>20043.006628026586</v>
      </c>
      <c r="U51" s="71">
        <v>20043.006628026586</v>
      </c>
      <c r="V51" s="71">
        <v>20043.006628026586</v>
      </c>
      <c r="W51" s="71">
        <v>20043.006628026586</v>
      </c>
      <c r="X51" s="71">
        <v>20043.006628026586</v>
      </c>
      <c r="Y51" s="71">
        <v>20043.006628026586</v>
      </c>
      <c r="Z51" s="71">
        <v>20043.006628026586</v>
      </c>
      <c r="AA51" s="71">
        <v>21047.743186020503</v>
      </c>
      <c r="AB51" s="71">
        <v>21047.743186020503</v>
      </c>
      <c r="AC51" s="71">
        <v>21047.743186020503</v>
      </c>
      <c r="AD51" s="71">
        <v>21047.743186020503</v>
      </c>
      <c r="AE51" s="71">
        <v>21047.743186020503</v>
      </c>
      <c r="AF51" s="71">
        <v>21047.743186020503</v>
      </c>
      <c r="AG51" s="71">
        <v>21047.743186020503</v>
      </c>
      <c r="AH51" s="71">
        <v>21047.743186020503</v>
      </c>
      <c r="AI51" s="71">
        <v>21047.743186020503</v>
      </c>
      <c r="AJ51" s="71">
        <v>1765047.7431860205</v>
      </c>
      <c r="AK51" s="71">
        <v>21047.743186020503</v>
      </c>
      <c r="AL51" s="71">
        <v>21047.743186020503</v>
      </c>
      <c r="AM51" s="71">
        <v>22180.841150432665</v>
      </c>
      <c r="AN51" s="71">
        <v>22180.841150432665</v>
      </c>
      <c r="AO51" s="71">
        <v>22180.841150432665</v>
      </c>
      <c r="AP51" s="71">
        <v>22180.841150432665</v>
      </c>
      <c r="AQ51" s="71">
        <v>22180.841150432665</v>
      </c>
      <c r="AR51" s="71">
        <v>22180.841150432665</v>
      </c>
      <c r="AS51" s="71">
        <v>22180.841150432665</v>
      </c>
      <c r="AT51" s="71">
        <v>22180.841150432665</v>
      </c>
      <c r="AU51" s="71">
        <v>22180.841150432665</v>
      </c>
      <c r="AV51" s="71">
        <v>1766180.8411504326</v>
      </c>
      <c r="AW51" s="71">
        <v>22180.841150432665</v>
      </c>
      <c r="AX51" s="71">
        <v>22180.841150432665</v>
      </c>
      <c r="AY51" s="71">
        <v>23345.682305401337</v>
      </c>
      <c r="AZ51" s="71">
        <v>23345.682305401337</v>
      </c>
      <c r="BA51" s="71">
        <v>23345.682305401337</v>
      </c>
      <c r="BB51" s="71">
        <v>23345.682305401337</v>
      </c>
      <c r="BC51" s="71">
        <v>23345.682305401337</v>
      </c>
      <c r="BD51" s="71">
        <v>23345.682305401337</v>
      </c>
      <c r="BE51" s="71">
        <v>23345.682305401337</v>
      </c>
      <c r="BF51" s="71">
        <v>23345.682305401337</v>
      </c>
      <c r="BG51" s="71">
        <v>23345.682305401337</v>
      </c>
      <c r="BH51" s="71">
        <v>1767345.6823054014</v>
      </c>
      <c r="BI51" s="71">
        <v>23345.682305401337</v>
      </c>
      <c r="BJ51" s="71">
        <v>23345.682305401337</v>
      </c>
      <c r="BK51" s="71">
        <v>24540.771745930499</v>
      </c>
      <c r="BL51" s="71">
        <v>24540.771745930499</v>
      </c>
      <c r="BM51" s="71">
        <v>24540.771745930499</v>
      </c>
      <c r="BN51" s="211">
        <v>24540.771745930499</v>
      </c>
      <c r="BO51" s="71">
        <v>24540.771745930499</v>
      </c>
      <c r="BP51" s="71">
        <v>24540.771745930499</v>
      </c>
      <c r="BQ51" s="71">
        <v>24540.771745930499</v>
      </c>
      <c r="BR51" s="71">
        <v>24540.771745930499</v>
      </c>
      <c r="BS51" s="71">
        <v>24540.771745930499</v>
      </c>
      <c r="BT51" s="71">
        <v>1108540.7717459304</v>
      </c>
      <c r="BU51" s="71">
        <v>24540.771745930499</v>
      </c>
      <c r="BV51" s="71">
        <v>24540.771745930499</v>
      </c>
      <c r="BW51" s="71">
        <v>25668.340059722752</v>
      </c>
      <c r="BX51" s="71">
        <v>25668.340059722752</v>
      </c>
      <c r="BY51" s="71">
        <v>25668.340059722752</v>
      </c>
      <c r="BZ51" s="71">
        <v>25668.340059722752</v>
      </c>
      <c r="CA51" s="71">
        <v>25668.340059722752</v>
      </c>
      <c r="CB51" s="71">
        <v>25668.340059722752</v>
      </c>
      <c r="CC51" s="71">
        <v>25668.340059722752</v>
      </c>
      <c r="CD51" s="71">
        <v>25668.340059722752</v>
      </c>
      <c r="CE51" s="71">
        <v>25668.340059722752</v>
      </c>
      <c r="CF51" s="71">
        <v>1109668.3400597228</v>
      </c>
      <c r="CG51" s="71">
        <v>25668.340059722752</v>
      </c>
      <c r="CH51" s="71">
        <v>25668.340059722752</v>
      </c>
      <c r="CI51" s="71">
        <v>25655.367100502583</v>
      </c>
      <c r="CJ51" s="71">
        <v>25655.367100502583</v>
      </c>
      <c r="CK51" s="71">
        <v>25655.367100502583</v>
      </c>
      <c r="CL51" s="71">
        <v>25655.367100502583</v>
      </c>
      <c r="CM51" s="71">
        <v>25655.367100502583</v>
      </c>
      <c r="CN51" s="71">
        <v>25655.367100502583</v>
      </c>
      <c r="CO51" s="71">
        <v>25655.367100502583</v>
      </c>
      <c r="CP51" s="71">
        <v>25655.367100502583</v>
      </c>
      <c r="CQ51" s="71">
        <v>0</v>
      </c>
      <c r="CR51" s="71">
        <v>1084000</v>
      </c>
      <c r="CS51" s="71">
        <v>0</v>
      </c>
      <c r="CT51" s="71">
        <v>0</v>
      </c>
      <c r="CU51" s="71">
        <v>0</v>
      </c>
      <c r="CV51" s="71">
        <v>0</v>
      </c>
      <c r="CW51" s="71">
        <v>0</v>
      </c>
      <c r="CX51" s="71">
        <v>0</v>
      </c>
      <c r="CY51" s="71">
        <v>0</v>
      </c>
      <c r="CZ51" s="71">
        <v>0</v>
      </c>
      <c r="DA51" s="71">
        <v>0</v>
      </c>
      <c r="DB51" s="71">
        <v>0</v>
      </c>
      <c r="DC51" s="71">
        <v>0</v>
      </c>
      <c r="DD51" s="71">
        <v>1084000</v>
      </c>
      <c r="DE51" s="71">
        <v>0</v>
      </c>
      <c r="DF51" s="71">
        <v>0</v>
      </c>
      <c r="DG51" s="71">
        <v>0</v>
      </c>
      <c r="DH51" s="71">
        <v>0</v>
      </c>
      <c r="DI51" s="71">
        <v>0</v>
      </c>
      <c r="DJ51" s="71">
        <v>0</v>
      </c>
      <c r="DK51" s="71">
        <v>0</v>
      </c>
      <c r="DL51" s="71">
        <v>0</v>
      </c>
      <c r="DM51" s="71">
        <v>0</v>
      </c>
      <c r="DN51" s="71">
        <v>0</v>
      </c>
      <c r="DO51" s="71">
        <v>0</v>
      </c>
      <c r="DP51" s="71">
        <v>1084000</v>
      </c>
      <c r="DQ51" s="71">
        <v>0</v>
      </c>
      <c r="DR51" s="71">
        <v>0</v>
      </c>
      <c r="DS51" s="71">
        <v>0</v>
      </c>
      <c r="DT51" s="71">
        <v>0</v>
      </c>
      <c r="DU51" s="71">
        <v>0</v>
      </c>
      <c r="DV51" s="71">
        <v>0</v>
      </c>
      <c r="DW51" s="71">
        <v>0</v>
      </c>
      <c r="DX51" s="71">
        <v>0</v>
      </c>
      <c r="DY51" s="71">
        <v>0</v>
      </c>
      <c r="DZ51" s="71">
        <v>0</v>
      </c>
      <c r="EA51" s="71">
        <v>0</v>
      </c>
      <c r="EB51" s="71">
        <v>1084000</v>
      </c>
      <c r="EC51" s="71">
        <v>0</v>
      </c>
      <c r="ED51" s="71">
        <v>0</v>
      </c>
      <c r="EE51" s="71">
        <v>0</v>
      </c>
      <c r="EF51" s="71">
        <v>0</v>
      </c>
      <c r="EG51" s="71">
        <v>0</v>
      </c>
      <c r="EH51" s="71">
        <v>0</v>
      </c>
      <c r="EI51" s="71">
        <v>0</v>
      </c>
      <c r="EJ51" s="71">
        <v>0</v>
      </c>
      <c r="EK51" s="71">
        <v>0</v>
      </c>
      <c r="EL51" s="71">
        <v>0</v>
      </c>
      <c r="EM51" s="71">
        <v>0</v>
      </c>
      <c r="EN51" s="71">
        <v>1084000</v>
      </c>
      <c r="EO51" s="71">
        <v>0</v>
      </c>
      <c r="EP51" s="71">
        <v>0</v>
      </c>
      <c r="EQ51" s="71">
        <v>0</v>
      </c>
      <c r="ER51" s="71">
        <v>0</v>
      </c>
      <c r="ES51" s="71">
        <v>0</v>
      </c>
      <c r="ET51" s="71">
        <v>0</v>
      </c>
      <c r="EU51" s="71">
        <v>0</v>
      </c>
      <c r="EV51" s="71">
        <v>0</v>
      </c>
      <c r="EW51" s="71">
        <v>0</v>
      </c>
      <c r="EX51" s="71">
        <v>0</v>
      </c>
      <c r="EY51" s="71">
        <v>0</v>
      </c>
      <c r="EZ51" s="71">
        <v>1084000</v>
      </c>
      <c r="FA51" s="71">
        <v>0</v>
      </c>
      <c r="FB51" s="71">
        <v>3252000</v>
      </c>
      <c r="FC51" s="71">
        <v>0</v>
      </c>
      <c r="FD51" s="71">
        <v>0</v>
      </c>
      <c r="FE51" s="71">
        <v>0</v>
      </c>
      <c r="FF51" s="71">
        <v>0</v>
      </c>
      <c r="FG51" s="71">
        <v>0</v>
      </c>
      <c r="FH51" s="71">
        <v>0</v>
      </c>
      <c r="FI51" s="71">
        <v>0</v>
      </c>
      <c r="FJ51" s="71">
        <v>0</v>
      </c>
      <c r="FK51" s="71">
        <v>0</v>
      </c>
      <c r="FL51" s="71">
        <v>0</v>
      </c>
      <c r="FM51" s="71">
        <v>0</v>
      </c>
      <c r="FN51" s="71">
        <v>0</v>
      </c>
      <c r="FO51" s="71">
        <v>0</v>
      </c>
      <c r="FP51" s="71">
        <v>0</v>
      </c>
      <c r="FQ51" s="71">
        <v>0</v>
      </c>
      <c r="FR51" s="71">
        <v>0</v>
      </c>
      <c r="FS51" s="71">
        <v>0</v>
      </c>
      <c r="FT51" s="71">
        <v>0</v>
      </c>
      <c r="FU51" s="71">
        <v>0</v>
      </c>
      <c r="FV51" s="71">
        <v>0</v>
      </c>
      <c r="FW51" s="71">
        <v>0</v>
      </c>
      <c r="FX51" s="71">
        <v>0</v>
      </c>
      <c r="FY51" s="71">
        <v>0</v>
      </c>
      <c r="FZ51" s="71">
        <v>0</v>
      </c>
      <c r="GA51" s="71"/>
      <c r="GB51" s="71"/>
      <c r="GC51" s="71"/>
      <c r="GD51" s="71"/>
      <c r="GE51" s="71"/>
      <c r="GF51" s="71"/>
      <c r="GG51" s="71"/>
      <c r="GH51" s="71"/>
      <c r="GI51" s="71"/>
      <c r="GJ51" s="71"/>
      <c r="GK51" s="71"/>
      <c r="GL51" s="71"/>
      <c r="GM51" s="71"/>
      <c r="GN51" s="71"/>
      <c r="GO51" s="71"/>
      <c r="GP51" s="71"/>
      <c r="GQ51" s="71"/>
      <c r="GR51" s="71"/>
      <c r="GS51" s="71"/>
      <c r="GT51" s="71"/>
      <c r="GU51" s="71"/>
      <c r="GV51" s="71"/>
      <c r="GW51" s="71"/>
      <c r="GX51" s="71"/>
      <c r="GY51" s="71"/>
      <c r="GZ51" s="71"/>
      <c r="HA51" s="71"/>
      <c r="HB51" s="71"/>
      <c r="HC51" s="71"/>
      <c r="HD51" s="71"/>
      <c r="HE51" s="71"/>
      <c r="HF51" s="71"/>
      <c r="HG51" s="71"/>
      <c r="HH51" s="71"/>
      <c r="HI51" s="71"/>
      <c r="HJ51" s="71"/>
      <c r="HK51" s="71"/>
      <c r="HL51" s="71"/>
      <c r="HM51" s="71"/>
      <c r="HN51" s="71"/>
      <c r="HO51" s="71"/>
      <c r="HP51" s="71"/>
      <c r="HQ51" s="71"/>
      <c r="HR51" s="71"/>
      <c r="HS51" s="71"/>
      <c r="HT51" s="71"/>
      <c r="HU51" s="71"/>
      <c r="HV51" s="71"/>
      <c r="HW51" s="71"/>
      <c r="HX51" s="71"/>
      <c r="HY51" s="71"/>
      <c r="HZ51" s="71"/>
      <c r="IA51" s="71"/>
      <c r="IB51" s="71"/>
      <c r="IC51" s="71"/>
      <c r="ID51" s="71"/>
      <c r="IE51" s="71"/>
      <c r="IF51" s="71"/>
      <c r="IG51" s="71"/>
      <c r="IH51" s="71"/>
      <c r="II51" s="71"/>
      <c r="IJ51" s="71"/>
      <c r="IK51" s="71"/>
      <c r="IL51" s="71"/>
      <c r="IM51" s="71"/>
      <c r="IN51" s="71"/>
      <c r="IO51" s="71"/>
      <c r="IP51" s="71"/>
      <c r="IQ51" s="71"/>
      <c r="IR51" s="71"/>
      <c r="IS51" s="71"/>
      <c r="IT51" s="71"/>
      <c r="IU51" s="71"/>
      <c r="IV51" s="71"/>
      <c r="IW51" s="71"/>
      <c r="IX51" s="71"/>
      <c r="IY51" s="71"/>
      <c r="IZ51" s="71"/>
      <c r="JA51" s="71"/>
      <c r="JB51" s="71"/>
      <c r="JC51" s="71"/>
      <c r="JD51" s="71"/>
      <c r="JE51" s="71"/>
      <c r="JF51" s="71"/>
      <c r="JG51" s="71"/>
      <c r="JH51" s="71"/>
      <c r="JI51" s="71"/>
      <c r="JJ51" s="71"/>
      <c r="JK51" s="71"/>
      <c r="JL51" s="71"/>
      <c r="JM51" s="71"/>
      <c r="JN51" s="71"/>
      <c r="JO51" s="71"/>
      <c r="JP51" s="71"/>
      <c r="JQ51" s="71"/>
      <c r="JR51" s="71"/>
      <c r="JS51" s="71"/>
      <c r="JT51" s="71"/>
      <c r="JU51" s="71"/>
      <c r="JV51" s="71"/>
      <c r="JW51" s="71"/>
      <c r="JX51" s="71"/>
      <c r="JY51" s="71"/>
      <c r="JZ51" s="71"/>
      <c r="KA51" s="71"/>
      <c r="KB51" s="71"/>
      <c r="KC51" s="71"/>
      <c r="KD51" s="71"/>
      <c r="KE51" s="71"/>
      <c r="KF51" s="71"/>
      <c r="KG51" s="71"/>
      <c r="KH51" s="71"/>
    </row>
    <row r="52" spans="1:294">
      <c r="A52" s="82"/>
      <c r="B52" s="82"/>
      <c r="C52" s="82" t="s">
        <v>141</v>
      </c>
      <c r="D52" s="75">
        <v>800</v>
      </c>
      <c r="E52" s="76"/>
      <c r="F52" s="72">
        <v>5981.9924047547202</v>
      </c>
      <c r="G52" s="71">
        <v>0</v>
      </c>
      <c r="H52" s="71">
        <v>0</v>
      </c>
      <c r="I52" s="71">
        <v>0</v>
      </c>
      <c r="J52" s="71">
        <v>0</v>
      </c>
      <c r="K52" s="71">
        <v>0</v>
      </c>
      <c r="L52" s="71">
        <v>0</v>
      </c>
      <c r="M52" s="71">
        <v>0</v>
      </c>
      <c r="N52" s="71">
        <v>0</v>
      </c>
      <c r="O52" s="71">
        <v>0</v>
      </c>
      <c r="P52" s="71">
        <v>0</v>
      </c>
      <c r="Q52" s="71">
        <v>0</v>
      </c>
      <c r="R52" s="71">
        <v>8437.1950131178637</v>
      </c>
      <c r="S52" s="71">
        <v>0</v>
      </c>
      <c r="T52" s="71">
        <v>0</v>
      </c>
      <c r="U52" s="71">
        <v>0</v>
      </c>
      <c r="V52" s="71">
        <v>0</v>
      </c>
      <c r="W52" s="71">
        <v>0</v>
      </c>
      <c r="X52" s="71">
        <v>0</v>
      </c>
      <c r="Y52" s="71">
        <v>0</v>
      </c>
      <c r="Z52" s="71">
        <v>0</v>
      </c>
      <c r="AA52" s="71">
        <v>0</v>
      </c>
      <c r="AB52" s="71">
        <v>0</v>
      </c>
      <c r="AC52" s="71">
        <v>0</v>
      </c>
      <c r="AD52" s="71">
        <v>14269.370537619274</v>
      </c>
      <c r="AE52" s="71">
        <v>0</v>
      </c>
      <c r="AF52" s="71">
        <v>0</v>
      </c>
      <c r="AG52" s="71">
        <v>0</v>
      </c>
      <c r="AH52" s="71">
        <v>0</v>
      </c>
      <c r="AI52" s="71">
        <v>0</v>
      </c>
      <c r="AJ52" s="71">
        <v>0</v>
      </c>
      <c r="AK52" s="71">
        <v>0</v>
      </c>
      <c r="AL52" s="71">
        <v>0</v>
      </c>
      <c r="AM52" s="71">
        <v>0</v>
      </c>
      <c r="AN52" s="71">
        <v>0</v>
      </c>
      <c r="AO52" s="71">
        <v>0</v>
      </c>
      <c r="AP52" s="71">
        <v>15551.01537222855</v>
      </c>
      <c r="AQ52" s="71">
        <v>0</v>
      </c>
      <c r="AR52" s="71">
        <v>0</v>
      </c>
      <c r="AS52" s="71">
        <v>0</v>
      </c>
      <c r="AT52" s="71">
        <v>0</v>
      </c>
      <c r="AU52" s="71">
        <v>0</v>
      </c>
      <c r="AV52" s="71">
        <v>0</v>
      </c>
      <c r="AW52" s="71">
        <v>0</v>
      </c>
      <c r="AX52" s="71">
        <v>0</v>
      </c>
      <c r="AY52" s="71">
        <v>0</v>
      </c>
      <c r="AZ52" s="71">
        <v>0</v>
      </c>
      <c r="BA52" s="71">
        <v>0</v>
      </c>
      <c r="BB52" s="71">
        <v>38759.061707104702</v>
      </c>
      <c r="BC52" s="71">
        <v>0</v>
      </c>
      <c r="BD52" s="71">
        <v>0</v>
      </c>
      <c r="BE52" s="71">
        <v>0</v>
      </c>
      <c r="BF52" s="71">
        <v>0</v>
      </c>
      <c r="BG52" s="71">
        <v>0</v>
      </c>
      <c r="BH52" s="71">
        <v>0</v>
      </c>
      <c r="BI52" s="71">
        <v>0</v>
      </c>
      <c r="BJ52" s="71">
        <v>0</v>
      </c>
      <c r="BK52" s="71">
        <v>0</v>
      </c>
      <c r="BL52" s="71">
        <v>0</v>
      </c>
      <c r="BM52" s="71">
        <v>0</v>
      </c>
      <c r="BN52" s="211">
        <v>46963.867912728798</v>
      </c>
      <c r="BO52" s="71">
        <v>0</v>
      </c>
      <c r="BP52" s="71">
        <v>0</v>
      </c>
      <c r="BQ52" s="71">
        <v>0</v>
      </c>
      <c r="BR52" s="71">
        <v>0</v>
      </c>
      <c r="BS52" s="71">
        <v>0</v>
      </c>
      <c r="BT52" s="71">
        <v>0</v>
      </c>
      <c r="BU52" s="71">
        <v>0</v>
      </c>
      <c r="BV52" s="71">
        <v>0</v>
      </c>
      <c r="BW52" s="71">
        <v>0</v>
      </c>
      <c r="BX52" s="71">
        <v>0</v>
      </c>
      <c r="BY52" s="71">
        <v>0</v>
      </c>
      <c r="BZ52" s="71">
        <v>33163.445122067104</v>
      </c>
      <c r="CA52" s="71">
        <v>0</v>
      </c>
      <c r="CB52" s="71">
        <v>0</v>
      </c>
      <c r="CC52" s="71">
        <v>0</v>
      </c>
      <c r="CD52" s="71">
        <v>0</v>
      </c>
      <c r="CE52" s="71">
        <v>0</v>
      </c>
      <c r="CF52" s="71">
        <v>0</v>
      </c>
      <c r="CG52" s="71">
        <v>0</v>
      </c>
      <c r="CH52" s="71">
        <v>0</v>
      </c>
      <c r="CI52" s="71">
        <v>0</v>
      </c>
      <c r="CJ52" s="71">
        <v>0</v>
      </c>
      <c r="CK52" s="71">
        <v>0</v>
      </c>
      <c r="CL52" s="71">
        <v>14144.506028995551</v>
      </c>
      <c r="CM52" s="71">
        <v>0</v>
      </c>
      <c r="CN52" s="71">
        <v>0</v>
      </c>
      <c r="CO52" s="71">
        <v>0</v>
      </c>
      <c r="CP52" s="71">
        <v>0</v>
      </c>
      <c r="CQ52" s="71">
        <v>0</v>
      </c>
      <c r="CR52" s="71">
        <v>0</v>
      </c>
      <c r="CS52" s="71">
        <v>0</v>
      </c>
      <c r="CT52" s="71">
        <v>0</v>
      </c>
      <c r="CU52" s="71">
        <v>0</v>
      </c>
      <c r="CV52" s="71">
        <v>0</v>
      </c>
      <c r="CW52" s="71">
        <v>0</v>
      </c>
      <c r="CX52" s="71">
        <v>2</v>
      </c>
      <c r="CY52" s="71">
        <v>0</v>
      </c>
      <c r="CZ52" s="71">
        <v>0</v>
      </c>
      <c r="DA52" s="71">
        <v>0</v>
      </c>
      <c r="DB52" s="71">
        <v>0</v>
      </c>
      <c r="DC52" s="71">
        <v>0</v>
      </c>
      <c r="DD52" s="71">
        <v>0</v>
      </c>
      <c r="DE52" s="71">
        <v>0</v>
      </c>
      <c r="DF52" s="71">
        <v>0</v>
      </c>
      <c r="DG52" s="71">
        <v>0</v>
      </c>
      <c r="DH52" s="71">
        <v>0</v>
      </c>
      <c r="DI52" s="71">
        <v>0</v>
      </c>
      <c r="DJ52" s="71">
        <v>2</v>
      </c>
      <c r="DK52" s="71">
        <v>0</v>
      </c>
      <c r="DL52" s="71">
        <v>0</v>
      </c>
      <c r="DM52" s="71">
        <v>0</v>
      </c>
      <c r="DN52" s="71">
        <v>0</v>
      </c>
      <c r="DO52" s="71">
        <v>0</v>
      </c>
      <c r="DP52" s="71">
        <v>0</v>
      </c>
      <c r="DQ52" s="71">
        <v>0</v>
      </c>
      <c r="DR52" s="71">
        <v>0</v>
      </c>
      <c r="DS52" s="71">
        <v>0</v>
      </c>
      <c r="DT52" s="71">
        <v>0</v>
      </c>
      <c r="DU52" s="71">
        <v>0</v>
      </c>
      <c r="DV52" s="71">
        <v>2</v>
      </c>
      <c r="DW52" s="71">
        <v>0</v>
      </c>
      <c r="DX52" s="71">
        <v>0</v>
      </c>
      <c r="DY52" s="71">
        <v>0</v>
      </c>
      <c r="DZ52" s="71">
        <v>0</v>
      </c>
      <c r="EA52" s="71">
        <v>0</v>
      </c>
      <c r="EB52" s="71">
        <v>0</v>
      </c>
      <c r="EC52" s="71">
        <v>0</v>
      </c>
      <c r="ED52" s="71">
        <v>0</v>
      </c>
      <c r="EE52" s="71">
        <v>0</v>
      </c>
      <c r="EF52" s="71">
        <v>0</v>
      </c>
      <c r="EG52" s="71">
        <v>0</v>
      </c>
      <c r="EH52" s="71">
        <v>2</v>
      </c>
      <c r="EI52" s="71">
        <v>0</v>
      </c>
      <c r="EJ52" s="71">
        <v>0</v>
      </c>
      <c r="EK52" s="71">
        <v>0</v>
      </c>
      <c r="EL52" s="71">
        <v>0</v>
      </c>
      <c r="EM52" s="71">
        <v>0</v>
      </c>
      <c r="EN52" s="71">
        <v>0</v>
      </c>
      <c r="EO52" s="71">
        <v>0</v>
      </c>
      <c r="EP52" s="71">
        <v>0</v>
      </c>
      <c r="EQ52" s="71">
        <v>0</v>
      </c>
      <c r="ER52" s="71">
        <v>0</v>
      </c>
      <c r="ES52" s="71">
        <v>0</v>
      </c>
      <c r="ET52" s="71">
        <v>163.65343502588601</v>
      </c>
      <c r="EU52" s="71">
        <v>0</v>
      </c>
      <c r="EV52" s="71">
        <v>0</v>
      </c>
      <c r="EW52" s="71">
        <v>0</v>
      </c>
      <c r="EX52" s="71">
        <v>0</v>
      </c>
      <c r="EY52" s="71">
        <v>0</v>
      </c>
      <c r="EZ52" s="71">
        <v>0</v>
      </c>
      <c r="FA52" s="71">
        <v>0</v>
      </c>
      <c r="FB52" s="71">
        <v>0</v>
      </c>
      <c r="FC52" s="71">
        <v>0</v>
      </c>
      <c r="FD52" s="71">
        <v>0</v>
      </c>
      <c r="FE52" s="71">
        <v>0.5</v>
      </c>
      <c r="FF52" s="71">
        <v>0</v>
      </c>
      <c r="FG52" s="71">
        <v>0</v>
      </c>
      <c r="FH52" s="71">
        <v>0</v>
      </c>
      <c r="FI52" s="71">
        <v>0</v>
      </c>
      <c r="FJ52" s="71">
        <v>0</v>
      </c>
      <c r="FK52" s="71">
        <v>0</v>
      </c>
      <c r="FL52" s="71">
        <v>0</v>
      </c>
      <c r="FM52" s="71">
        <v>0</v>
      </c>
      <c r="FN52" s="71">
        <v>0</v>
      </c>
      <c r="FO52" s="71">
        <v>0</v>
      </c>
      <c r="FP52" s="71">
        <v>0</v>
      </c>
      <c r="FQ52" s="71">
        <v>0</v>
      </c>
      <c r="FR52" s="71">
        <v>0</v>
      </c>
      <c r="FS52" s="71">
        <v>0</v>
      </c>
      <c r="FT52" s="71">
        <v>0</v>
      </c>
      <c r="FU52" s="71">
        <v>0</v>
      </c>
      <c r="FV52" s="71">
        <v>0</v>
      </c>
      <c r="FW52" s="71">
        <v>0</v>
      </c>
      <c r="FX52" s="71">
        <v>0</v>
      </c>
      <c r="FY52" s="71">
        <v>0</v>
      </c>
      <c r="FZ52" s="71"/>
      <c r="GA52" s="71"/>
      <c r="GB52" s="71"/>
      <c r="GC52" s="71"/>
      <c r="GD52" s="71"/>
      <c r="GE52" s="71"/>
      <c r="GF52" s="71"/>
      <c r="GG52" s="71"/>
      <c r="GH52" s="71"/>
      <c r="GI52" s="71"/>
      <c r="GJ52" s="71"/>
      <c r="GK52" s="71"/>
      <c r="GL52" s="71"/>
      <c r="GM52" s="71"/>
      <c r="GN52" s="71"/>
      <c r="GO52" s="71"/>
      <c r="GP52" s="71"/>
      <c r="GQ52" s="71"/>
      <c r="GR52" s="71"/>
      <c r="GS52" s="71"/>
      <c r="GT52" s="71"/>
      <c r="GU52" s="71"/>
      <c r="GV52" s="71"/>
      <c r="GW52" s="71"/>
      <c r="GX52" s="71"/>
      <c r="GY52" s="71"/>
      <c r="GZ52" s="71"/>
      <c r="HA52" s="71"/>
      <c r="HB52" s="71"/>
      <c r="HC52" s="71"/>
      <c r="HD52" s="71"/>
      <c r="HE52" s="71"/>
      <c r="HF52" s="71"/>
      <c r="HG52" s="71"/>
      <c r="HH52" s="71"/>
      <c r="HI52" s="71"/>
      <c r="HJ52" s="71"/>
      <c r="HK52" s="71"/>
      <c r="HL52" s="71"/>
      <c r="HM52" s="71"/>
      <c r="HN52" s="71"/>
      <c r="HO52" s="71"/>
      <c r="HP52" s="71"/>
      <c r="HQ52" s="71"/>
      <c r="HR52" s="71"/>
      <c r="HS52" s="71"/>
      <c r="HT52" s="71"/>
      <c r="HU52" s="71"/>
      <c r="HV52" s="71"/>
      <c r="HW52" s="71"/>
      <c r="HX52" s="71"/>
      <c r="HY52" s="71"/>
      <c r="HZ52" s="71"/>
      <c r="IA52" s="71"/>
      <c r="IB52" s="71"/>
      <c r="IC52" s="71"/>
      <c r="ID52" s="71"/>
      <c r="IE52" s="71"/>
      <c r="IF52" s="71"/>
      <c r="IG52" s="71"/>
      <c r="IH52" s="71"/>
      <c r="II52" s="71"/>
      <c r="IJ52" s="71"/>
      <c r="IK52" s="71"/>
      <c r="IL52" s="71"/>
      <c r="IM52" s="71"/>
      <c r="IN52" s="71"/>
      <c r="IO52" s="71"/>
      <c r="IP52" s="71"/>
      <c r="IQ52" s="71"/>
      <c r="IR52" s="71"/>
      <c r="IS52" s="71"/>
      <c r="IT52" s="71"/>
      <c r="IU52" s="71"/>
      <c r="IV52" s="71"/>
      <c r="IW52" s="71"/>
      <c r="IX52" s="71"/>
      <c r="IY52" s="71"/>
      <c r="IZ52" s="71"/>
      <c r="JA52" s="71"/>
      <c r="JB52" s="71"/>
      <c r="JC52" s="71"/>
      <c r="JD52" s="71"/>
      <c r="JE52" s="71"/>
      <c r="JF52" s="71"/>
      <c r="JG52" s="71"/>
      <c r="JH52" s="71"/>
      <c r="JI52" s="71"/>
      <c r="JJ52" s="71"/>
      <c r="JK52" s="71"/>
      <c r="JL52" s="71"/>
      <c r="JM52" s="71"/>
      <c r="JN52" s="71"/>
      <c r="JO52" s="71"/>
      <c r="JP52" s="71"/>
      <c r="JQ52" s="71"/>
      <c r="JR52" s="71"/>
      <c r="JS52" s="71"/>
      <c r="JT52" s="71"/>
      <c r="JU52" s="71"/>
      <c r="JV52" s="71"/>
      <c r="JW52" s="71"/>
      <c r="JX52" s="71"/>
      <c r="JY52" s="71"/>
      <c r="JZ52" s="71"/>
      <c r="KA52" s="71"/>
      <c r="KB52" s="71"/>
      <c r="KC52" s="71"/>
      <c r="KD52" s="71"/>
      <c r="KE52" s="71"/>
      <c r="KF52" s="71"/>
      <c r="KG52" s="71"/>
      <c r="KH52" s="71"/>
    </row>
    <row r="53" spans="1:294" ht="16" thickBot="1">
      <c r="A53" s="83"/>
      <c r="B53" s="83"/>
      <c r="C53" s="83" t="s">
        <v>714</v>
      </c>
      <c r="D53" s="79">
        <v>600</v>
      </c>
      <c r="E53" s="80"/>
      <c r="F53" s="72">
        <v>795.79315650661044</v>
      </c>
      <c r="G53" s="71">
        <v>795.79315650661044</v>
      </c>
      <c r="H53" s="71">
        <v>795.79315650661044</v>
      </c>
      <c r="I53" s="71">
        <v>795.79315650661044</v>
      </c>
      <c r="J53" s="71">
        <v>795.79315650661044</v>
      </c>
      <c r="K53" s="71">
        <v>795.79315650661044</v>
      </c>
      <c r="L53" s="71">
        <v>795.79315650661044</v>
      </c>
      <c r="M53" s="71">
        <v>795.79315650661044</v>
      </c>
      <c r="N53" s="71">
        <v>795.79315650661044</v>
      </c>
      <c r="O53" s="71">
        <v>24139.485173563451</v>
      </c>
      <c r="P53" s="71">
        <v>841.80627837711643</v>
      </c>
      <c r="Q53" s="71">
        <v>841.80627837711643</v>
      </c>
      <c r="R53" s="71">
        <v>841.80627837711643</v>
      </c>
      <c r="S53" s="71">
        <v>841.80627837711643</v>
      </c>
      <c r="T53" s="71">
        <v>841.80627837711643</v>
      </c>
      <c r="U53" s="71">
        <v>841.80627837711643</v>
      </c>
      <c r="V53" s="71">
        <v>841.80627837711643</v>
      </c>
      <c r="W53" s="71">
        <v>841.80627837711643</v>
      </c>
      <c r="X53" s="71">
        <v>841.80627837711643</v>
      </c>
      <c r="Y53" s="71">
        <v>841.80627837711643</v>
      </c>
      <c r="Z53" s="71">
        <v>841.80627837711643</v>
      </c>
      <c r="AA53" s="71">
        <v>884.00521381286103</v>
      </c>
      <c r="AB53" s="71">
        <v>884.00521381286103</v>
      </c>
      <c r="AC53" s="71">
        <v>884.00521381286103</v>
      </c>
      <c r="AD53" s="71">
        <v>884.00521381286103</v>
      </c>
      <c r="AE53" s="71">
        <v>884.00521381286103</v>
      </c>
      <c r="AF53" s="71">
        <v>884.00521381286103</v>
      </c>
      <c r="AG53" s="71">
        <v>884.00521381286103</v>
      </c>
      <c r="AH53" s="71">
        <v>884.00521381286103</v>
      </c>
      <c r="AI53" s="71">
        <v>884.00521381286103</v>
      </c>
      <c r="AJ53" s="71">
        <v>884.00521381286103</v>
      </c>
      <c r="AK53" s="71">
        <v>884.00521381286103</v>
      </c>
      <c r="AL53" s="71">
        <v>884.00521381286103</v>
      </c>
      <c r="AM53" s="71">
        <v>931.59532831817182</v>
      </c>
      <c r="AN53" s="71">
        <v>931.59532831817182</v>
      </c>
      <c r="AO53" s="71">
        <v>931.59532831817182</v>
      </c>
      <c r="AP53" s="71">
        <v>931.59532831817182</v>
      </c>
      <c r="AQ53" s="71">
        <v>931.59532831817182</v>
      </c>
      <c r="AR53" s="71">
        <v>931.59532831817182</v>
      </c>
      <c r="AS53" s="71">
        <v>931.59532831817182</v>
      </c>
      <c r="AT53" s="71">
        <v>931.59532831817182</v>
      </c>
      <c r="AU53" s="71">
        <v>931.59532831817182</v>
      </c>
      <c r="AV53" s="71">
        <v>931.59532831817182</v>
      </c>
      <c r="AW53" s="71">
        <v>931.59532831817182</v>
      </c>
      <c r="AX53" s="71">
        <v>931.59532831817182</v>
      </c>
      <c r="AY53" s="71">
        <v>980.51865682685593</v>
      </c>
      <c r="AZ53" s="71">
        <v>980.51865682685593</v>
      </c>
      <c r="BA53" s="71">
        <v>980.51865682685593</v>
      </c>
      <c r="BB53" s="71">
        <v>980.51865682685593</v>
      </c>
      <c r="BC53" s="71">
        <v>980.51865682685593</v>
      </c>
      <c r="BD53" s="71">
        <v>980.51865682685593</v>
      </c>
      <c r="BE53" s="71">
        <v>980.51865682685593</v>
      </c>
      <c r="BF53" s="71">
        <v>980.51865682685593</v>
      </c>
      <c r="BG53" s="71">
        <v>980.51865682685593</v>
      </c>
      <c r="BH53" s="71">
        <v>980.51865682685593</v>
      </c>
      <c r="BI53" s="71">
        <v>980.51865682685593</v>
      </c>
      <c r="BJ53" s="71">
        <v>980.51865682685593</v>
      </c>
      <c r="BK53" s="71">
        <v>1030.7124133290808</v>
      </c>
      <c r="BL53" s="71">
        <v>1030.7124133290808</v>
      </c>
      <c r="BM53" s="71">
        <v>1030.7124133290808</v>
      </c>
      <c r="BN53" s="211">
        <v>1030.7124133290808</v>
      </c>
      <c r="BO53" s="71">
        <v>1030.7124133290808</v>
      </c>
      <c r="BP53" s="71">
        <v>1030.7124133290808</v>
      </c>
      <c r="BQ53" s="71">
        <v>1030.7124133290808</v>
      </c>
      <c r="BR53" s="71">
        <v>1030.7124133290808</v>
      </c>
      <c r="BS53" s="71">
        <v>1030.7124133290808</v>
      </c>
      <c r="BT53" s="71">
        <v>1030.7124133290808</v>
      </c>
      <c r="BU53" s="71">
        <v>1030.7124133290808</v>
      </c>
      <c r="BV53" s="71">
        <v>1030.7124133290808</v>
      </c>
      <c r="BW53" s="71">
        <v>1078.0702825083554</v>
      </c>
      <c r="BX53" s="71">
        <v>1078.0702825083554</v>
      </c>
      <c r="BY53" s="71">
        <v>1078.0702825083554</v>
      </c>
      <c r="BZ53" s="71">
        <v>1078.0702825083554</v>
      </c>
      <c r="CA53" s="71">
        <v>1078.0702825083554</v>
      </c>
      <c r="CB53" s="71">
        <v>1078.0702825083554</v>
      </c>
      <c r="CC53" s="71">
        <v>1078.0702825083554</v>
      </c>
      <c r="CD53" s="71">
        <v>1078.0702825083554</v>
      </c>
      <c r="CE53" s="71">
        <v>1078.0702825083554</v>
      </c>
      <c r="CF53" s="71">
        <v>1078.0702825083554</v>
      </c>
      <c r="CG53" s="71">
        <v>1078.0702825083554</v>
      </c>
      <c r="CH53" s="71">
        <v>1078.0702825083554</v>
      </c>
      <c r="CI53" s="71">
        <v>1077.5254182211083</v>
      </c>
      <c r="CJ53" s="71">
        <v>1077.5254182211083</v>
      </c>
      <c r="CK53" s="71">
        <v>1077.5254182211083</v>
      </c>
      <c r="CL53" s="71">
        <v>1077.5254182211083</v>
      </c>
      <c r="CM53" s="71">
        <v>1077.5254182211083</v>
      </c>
      <c r="CN53" s="71">
        <v>1077.5254182211083</v>
      </c>
      <c r="CO53" s="71">
        <v>1077.5254182211083</v>
      </c>
      <c r="CP53" s="71">
        <v>1077.5254182211083</v>
      </c>
      <c r="CQ53" s="71">
        <v>1077.5254182211083</v>
      </c>
      <c r="CR53" s="71">
        <v>1077.5254182211083</v>
      </c>
      <c r="CS53" s="71">
        <v>1077.5254182211083</v>
      </c>
      <c r="CT53" s="71">
        <v>1077.5254182211083</v>
      </c>
      <c r="CU53" s="71">
        <v>1089.9097035922935</v>
      </c>
      <c r="CV53" s="71">
        <v>1089.9097035922935</v>
      </c>
      <c r="CW53" s="71">
        <v>1089.9097035922935</v>
      </c>
      <c r="CX53" s="71">
        <v>1089.9097035922935</v>
      </c>
      <c r="CY53" s="71">
        <v>1089.9097035922935</v>
      </c>
      <c r="CZ53" s="71">
        <v>1089.9097035922935</v>
      </c>
      <c r="DA53" s="71">
        <v>1089.9097035922935</v>
      </c>
      <c r="DB53" s="71">
        <v>1089.9097035922935</v>
      </c>
      <c r="DC53" s="71">
        <v>1089.9097035922935</v>
      </c>
      <c r="DD53" s="71">
        <v>1089.9097035922935</v>
      </c>
      <c r="DE53" s="71">
        <v>1089.9097035922935</v>
      </c>
      <c r="DF53" s="71">
        <v>1089.9097035922935</v>
      </c>
      <c r="DG53" s="71">
        <v>1145.944405351431</v>
      </c>
      <c r="DH53" s="71">
        <v>1145.944405351431</v>
      </c>
      <c r="DI53" s="71">
        <v>1145.944405351431</v>
      </c>
      <c r="DJ53" s="71">
        <v>1145.944405351431</v>
      </c>
      <c r="DK53" s="71">
        <v>1145.944405351431</v>
      </c>
      <c r="DL53" s="71">
        <v>1145.944405351431</v>
      </c>
      <c r="DM53" s="71">
        <v>1145.944405351431</v>
      </c>
      <c r="DN53" s="71">
        <v>1145.944405351431</v>
      </c>
      <c r="DO53" s="71">
        <v>1145.944405351431</v>
      </c>
      <c r="DP53" s="71">
        <v>1145.944405351431</v>
      </c>
      <c r="DQ53" s="71">
        <v>1145.944405351431</v>
      </c>
      <c r="DR53" s="71">
        <v>1145.944405351431</v>
      </c>
      <c r="DS53" s="71">
        <v>1201.7377690897074</v>
      </c>
      <c r="DT53" s="71">
        <v>1201.7377690897074</v>
      </c>
      <c r="DU53" s="71">
        <v>1201.7377690897074</v>
      </c>
      <c r="DV53" s="71">
        <v>1201.7377690897074</v>
      </c>
      <c r="DW53" s="71">
        <v>1201.7377690897074</v>
      </c>
      <c r="DX53" s="71">
        <v>1201.7377690897074</v>
      </c>
      <c r="DY53" s="71">
        <v>1201.7377690897074</v>
      </c>
      <c r="DZ53" s="71">
        <v>1201.7377690897074</v>
      </c>
      <c r="EA53" s="71">
        <v>1201.7377690897074</v>
      </c>
      <c r="EB53" s="71">
        <v>1201.7377690897074</v>
      </c>
      <c r="EC53" s="71">
        <v>1201.7377690897074</v>
      </c>
      <c r="ED53" s="71">
        <v>1201.7377690897074</v>
      </c>
      <c r="EE53" s="71">
        <v>1260.28766577336</v>
      </c>
      <c r="EF53" s="71">
        <v>1260.28766577336</v>
      </c>
      <c r="EG53" s="71">
        <v>1260.28766577336</v>
      </c>
      <c r="EH53" s="71">
        <v>1260.28766577336</v>
      </c>
      <c r="EI53" s="71">
        <v>1260.28766577336</v>
      </c>
      <c r="EJ53" s="71">
        <v>1260.28766577336</v>
      </c>
      <c r="EK53" s="71">
        <v>1260.28766577336</v>
      </c>
      <c r="EL53" s="71">
        <v>1260.28766577336</v>
      </c>
      <c r="EM53" s="71">
        <v>1260.28766577336</v>
      </c>
      <c r="EN53" s="71">
        <v>1260.28766577336</v>
      </c>
      <c r="EO53" s="71">
        <v>1260.28766577336</v>
      </c>
      <c r="EP53" s="71">
        <v>1260.28766577336</v>
      </c>
      <c r="EQ53" s="71">
        <v>1321.7315640848374</v>
      </c>
      <c r="ER53" s="71">
        <v>1321.7315640848374</v>
      </c>
      <c r="ES53" s="71">
        <v>1321.7315640848374</v>
      </c>
      <c r="ET53" s="71">
        <v>1321.7315640848374</v>
      </c>
      <c r="EU53" s="71">
        <v>1321.7315640848374</v>
      </c>
      <c r="EV53" s="71">
        <v>1321.7315640848374</v>
      </c>
      <c r="EW53" s="71">
        <v>1321.7315640848374</v>
      </c>
      <c r="EX53" s="71">
        <v>1321.7315640848374</v>
      </c>
      <c r="EY53" s="71">
        <v>1321.7315640848374</v>
      </c>
      <c r="EZ53" s="71">
        <v>1321.7315640848374</v>
      </c>
      <c r="FA53" s="71">
        <v>1321.7315640848374</v>
      </c>
      <c r="FB53" s="71">
        <v>1321.7315640848374</v>
      </c>
      <c r="FC53" s="71">
        <v>1386.2138366997515</v>
      </c>
      <c r="FD53" s="71">
        <v>1386.2138366997515</v>
      </c>
      <c r="FE53" s="71">
        <v>1386.2138366997515</v>
      </c>
      <c r="FF53" s="71">
        <v>0</v>
      </c>
      <c r="FG53" s="71">
        <v>0</v>
      </c>
      <c r="FH53" s="71">
        <v>0</v>
      </c>
      <c r="FI53" s="71">
        <v>0</v>
      </c>
      <c r="FJ53" s="71">
        <v>0</v>
      </c>
      <c r="FK53" s="71">
        <v>0</v>
      </c>
      <c r="FL53" s="71">
        <v>0</v>
      </c>
      <c r="FM53" s="71">
        <v>0</v>
      </c>
      <c r="FN53" s="71">
        <v>0</v>
      </c>
      <c r="FO53" s="71">
        <v>0</v>
      </c>
      <c r="FP53" s="71">
        <v>0</v>
      </c>
      <c r="FQ53" s="71">
        <v>0</v>
      </c>
      <c r="FR53" s="71">
        <v>0</v>
      </c>
      <c r="FS53" s="71">
        <v>0</v>
      </c>
      <c r="FT53" s="71">
        <v>0</v>
      </c>
      <c r="FU53" s="71">
        <v>0</v>
      </c>
      <c r="FV53" s="71">
        <v>0</v>
      </c>
      <c r="FW53" s="71">
        <v>0</v>
      </c>
      <c r="FX53" s="71">
        <v>0</v>
      </c>
      <c r="FY53" s="71">
        <v>0</v>
      </c>
      <c r="FZ53" s="71"/>
      <c r="GA53" s="71"/>
      <c r="GB53" s="71"/>
      <c r="GC53" s="71"/>
      <c r="GD53" s="71"/>
      <c r="GE53" s="71"/>
      <c r="GF53" s="71"/>
      <c r="GG53" s="71"/>
      <c r="GH53" s="71"/>
      <c r="GI53" s="71"/>
      <c r="GJ53" s="71"/>
      <c r="GK53" s="71"/>
      <c r="GL53" s="71"/>
      <c r="GM53" s="71"/>
      <c r="GN53" s="71"/>
      <c r="GO53" s="71"/>
      <c r="GP53" s="71"/>
      <c r="GQ53" s="71"/>
      <c r="GR53" s="71"/>
      <c r="GS53" s="71"/>
      <c r="GT53" s="71"/>
      <c r="GU53" s="71"/>
      <c r="GV53" s="71"/>
      <c r="GW53" s="71"/>
      <c r="GX53" s="71"/>
      <c r="GY53" s="71"/>
      <c r="GZ53" s="71"/>
      <c r="HA53" s="71"/>
      <c r="HB53" s="71"/>
      <c r="HC53" s="71"/>
      <c r="HD53" s="71"/>
      <c r="HE53" s="71"/>
      <c r="HF53" s="71"/>
      <c r="HG53" s="71"/>
      <c r="HH53" s="71"/>
      <c r="HI53" s="71"/>
      <c r="HJ53" s="71"/>
      <c r="HK53" s="71"/>
      <c r="HL53" s="71"/>
      <c r="HM53" s="71"/>
      <c r="HN53" s="71"/>
      <c r="HO53" s="71"/>
      <c r="HP53" s="71"/>
      <c r="HQ53" s="71"/>
      <c r="HR53" s="71"/>
      <c r="HS53" s="71"/>
      <c r="HT53" s="71"/>
      <c r="HU53" s="71"/>
      <c r="HV53" s="71"/>
      <c r="HW53" s="71"/>
      <c r="HX53" s="71"/>
      <c r="HY53" s="71"/>
      <c r="HZ53" s="71"/>
      <c r="IA53" s="71"/>
      <c r="IB53" s="71"/>
      <c r="IC53" s="71"/>
      <c r="ID53" s="71"/>
      <c r="IE53" s="71"/>
      <c r="IF53" s="71"/>
      <c r="IG53" s="71"/>
      <c r="IH53" s="71"/>
      <c r="II53" s="71"/>
      <c r="IJ53" s="71"/>
      <c r="IK53" s="71"/>
      <c r="IL53" s="71"/>
      <c r="IM53" s="71"/>
      <c r="IN53" s="71"/>
      <c r="IO53" s="71"/>
      <c r="IP53" s="71"/>
      <c r="IQ53" s="71"/>
      <c r="IR53" s="71"/>
      <c r="IS53" s="71"/>
      <c r="IT53" s="71"/>
      <c r="IU53" s="71"/>
      <c r="IV53" s="71"/>
      <c r="IW53" s="71"/>
      <c r="IX53" s="71"/>
      <c r="IY53" s="71"/>
      <c r="IZ53" s="71"/>
      <c r="JA53" s="71"/>
      <c r="JB53" s="71"/>
      <c r="JC53" s="71"/>
      <c r="JD53" s="71"/>
      <c r="JE53" s="71"/>
      <c r="JF53" s="71"/>
      <c r="JG53" s="71"/>
      <c r="JH53" s="71"/>
      <c r="JI53" s="71"/>
      <c r="JJ53" s="71"/>
      <c r="JK53" s="71"/>
      <c r="JL53" s="71"/>
      <c r="JM53" s="71"/>
      <c r="JN53" s="71"/>
      <c r="JO53" s="71"/>
      <c r="JP53" s="71"/>
      <c r="JQ53" s="71"/>
      <c r="JR53" s="71"/>
      <c r="JS53" s="71"/>
      <c r="JT53" s="71"/>
      <c r="JU53" s="71"/>
      <c r="JV53" s="71"/>
      <c r="JW53" s="71"/>
      <c r="JX53" s="71"/>
      <c r="JY53" s="71"/>
      <c r="JZ53" s="71"/>
      <c r="KA53" s="71"/>
      <c r="KB53" s="71"/>
      <c r="KC53" s="71"/>
      <c r="KD53" s="71"/>
      <c r="KE53" s="71"/>
      <c r="KF53" s="71"/>
      <c r="KG53" s="71"/>
      <c r="KH53" s="71"/>
    </row>
    <row r="54" spans="1:29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212"/>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row>
    <row r="55" spans="1:29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212"/>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row>
    <row r="56" spans="1:29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212"/>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row>
    <row r="57" spans="1:29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212"/>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row>
    <row r="58" spans="1:29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212"/>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row>
    <row r="59" spans="1:29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212"/>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row>
    <row r="60" spans="1:29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212"/>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row>
  </sheetData>
  <autoFilter ref="A1:KH53" xr:uid="{5389E241-57B3-4D27-B53B-FAECBB6179F5}">
    <sortState xmlns:xlrd2="http://schemas.microsoft.com/office/spreadsheetml/2017/richdata2" ref="A2:KH50">
      <sortCondition ref="D1:D50"/>
    </sortState>
  </autoFilter>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D01BC-5BFC-426E-90E2-872C63177A4C}">
  <dimension ref="B1:GX789"/>
  <sheetViews>
    <sheetView showGridLines="0" tabSelected="1" topLeftCell="C37" zoomScale="125" workbookViewId="0">
      <pane xSplit="4" topLeftCell="BL1" activePane="topRight" state="frozen"/>
      <selection activeCell="BF3" sqref="BF3"/>
      <selection pane="topRight" activeCell="E47" sqref="E47"/>
    </sheetView>
  </sheetViews>
  <sheetFormatPr baseColWidth="10" defaultColWidth="11.5" defaultRowHeight="15" outlineLevelCol="1"/>
  <cols>
    <col min="1" max="2" width="11.5" style="156"/>
    <col min="3" max="3" width="14.83203125" style="156" customWidth="1"/>
    <col min="4" max="4" width="33.1640625" style="156" customWidth="1"/>
    <col min="5" max="5" width="37.1640625" style="156" customWidth="1"/>
    <col min="6" max="6" width="14.5" style="156" bestFit="1" customWidth="1"/>
    <col min="7" max="14" width="11.5" style="156" customWidth="1" outlineLevel="1"/>
    <col min="15" max="15" width="11.5" style="156"/>
    <col min="16" max="17" width="11.5" style="156" customWidth="1" outlineLevel="1"/>
    <col min="18" max="18" width="12.33203125" style="156" customWidth="1" outlineLevel="1"/>
    <col min="19" max="26" width="11.5" style="156" customWidth="1" outlineLevel="1"/>
    <col min="27" max="27" width="11.5" style="156"/>
    <col min="28" max="38" width="11.5" style="156" customWidth="1" outlineLevel="1"/>
    <col min="39" max="39" width="11.5" style="156"/>
    <col min="40" max="41" width="11.5" style="156" customWidth="1" outlineLevel="1"/>
    <col min="42" max="42" width="12.33203125" style="156" customWidth="1" outlineLevel="1"/>
    <col min="43" max="48" width="11.5" style="156" customWidth="1" outlineLevel="1"/>
    <col min="49" max="49" width="12.33203125" style="156" customWidth="1" outlineLevel="1"/>
    <col min="50" max="50" width="11.5" style="156" customWidth="1" outlineLevel="1"/>
    <col min="51" max="51" width="11.5" style="156"/>
    <col min="52" max="53" width="11.5" style="156" customWidth="1" outlineLevel="1"/>
    <col min="54" max="54" width="12.33203125" style="156" customWidth="1" outlineLevel="1"/>
    <col min="55" max="56" width="11.5" style="156" customWidth="1" outlineLevel="1"/>
    <col min="57" max="62" width="11.5" style="158" customWidth="1" outlineLevel="1"/>
    <col min="63" max="63" width="11.5" style="158"/>
    <col min="64" max="64" width="11.6640625" style="158" customWidth="1"/>
    <col min="65" max="68" width="11.5" style="158"/>
    <col min="69" max="69" width="11.5" style="452"/>
    <col min="70" max="70" width="11.5" style="412"/>
    <col min="71" max="16384" width="11.5" style="156"/>
  </cols>
  <sheetData>
    <row r="1" spans="3:206" ht="17" customHeight="1" thickBot="1">
      <c r="C1" s="150" t="s">
        <v>149</v>
      </c>
      <c r="D1" s="151" t="s">
        <v>150</v>
      </c>
      <c r="E1" s="152" t="s">
        <v>151</v>
      </c>
      <c r="F1" s="153" t="s">
        <v>152</v>
      </c>
      <c r="G1" s="154" t="s">
        <v>153</v>
      </c>
      <c r="H1" s="155" t="s">
        <v>154</v>
      </c>
      <c r="I1" s="155" t="s">
        <v>155</v>
      </c>
      <c r="J1" s="155" t="s">
        <v>156</v>
      </c>
      <c r="K1" s="155" t="s">
        <v>157</v>
      </c>
      <c r="L1" s="155" t="s">
        <v>158</v>
      </c>
      <c r="M1" s="155" t="s">
        <v>159</v>
      </c>
      <c r="N1" s="155" t="s">
        <v>160</v>
      </c>
      <c r="O1" s="155" t="s">
        <v>161</v>
      </c>
      <c r="P1" s="155" t="s">
        <v>162</v>
      </c>
      <c r="Q1" s="155" t="s">
        <v>163</v>
      </c>
      <c r="R1" s="155" t="s">
        <v>164</v>
      </c>
      <c r="S1" s="155" t="s">
        <v>165</v>
      </c>
      <c r="T1" s="155" t="s">
        <v>166</v>
      </c>
      <c r="U1" s="155" t="s">
        <v>167</v>
      </c>
      <c r="V1" s="155" t="s">
        <v>168</v>
      </c>
      <c r="W1" s="155" t="s">
        <v>169</v>
      </c>
      <c r="X1" s="155" t="s">
        <v>170</v>
      </c>
      <c r="Y1" s="155" t="s">
        <v>171</v>
      </c>
      <c r="Z1" s="155" t="s">
        <v>172</v>
      </c>
      <c r="AA1" s="155" t="s">
        <v>173</v>
      </c>
      <c r="AB1" s="155" t="s">
        <v>174</v>
      </c>
      <c r="AC1" s="155" t="s">
        <v>175</v>
      </c>
      <c r="AD1" s="155" t="s">
        <v>176</v>
      </c>
      <c r="AE1" s="155" t="s">
        <v>177</v>
      </c>
      <c r="AF1" s="155" t="s">
        <v>178</v>
      </c>
      <c r="AG1" s="155" t="s">
        <v>179</v>
      </c>
      <c r="AH1" s="155" t="s">
        <v>180</v>
      </c>
      <c r="AI1" s="155" t="s">
        <v>181</v>
      </c>
      <c r="AJ1" s="155" t="s">
        <v>182</v>
      </c>
      <c r="AK1" s="155" t="s">
        <v>183</v>
      </c>
      <c r="AL1" s="155" t="s">
        <v>184</v>
      </c>
      <c r="AM1" s="155" t="s">
        <v>185</v>
      </c>
      <c r="AN1" s="155" t="s">
        <v>186</v>
      </c>
      <c r="AO1" s="155" t="s">
        <v>187</v>
      </c>
      <c r="AP1" s="155" t="s">
        <v>188</v>
      </c>
      <c r="AQ1" s="155" t="s">
        <v>189</v>
      </c>
      <c r="AR1" s="155" t="s">
        <v>190</v>
      </c>
      <c r="AS1" s="155" t="s">
        <v>191</v>
      </c>
      <c r="AT1" s="155" t="s">
        <v>192</v>
      </c>
      <c r="AU1" s="155" t="s">
        <v>193</v>
      </c>
      <c r="AV1" s="155" t="s">
        <v>194</v>
      </c>
      <c r="AW1" s="155" t="s">
        <v>195</v>
      </c>
      <c r="AX1" s="155" t="s">
        <v>196</v>
      </c>
      <c r="AY1" s="155" t="s">
        <v>197</v>
      </c>
      <c r="AZ1" s="155" t="s">
        <v>198</v>
      </c>
      <c r="BA1" s="155" t="s">
        <v>199</v>
      </c>
      <c r="BB1" s="155" t="s">
        <v>200</v>
      </c>
      <c r="BC1" s="155" t="s">
        <v>201</v>
      </c>
      <c r="BD1" s="154" t="s">
        <v>202</v>
      </c>
      <c r="BE1" s="154" t="s">
        <v>203</v>
      </c>
      <c r="BF1" s="155" t="s">
        <v>728</v>
      </c>
      <c r="BG1" s="155" t="s">
        <v>743</v>
      </c>
      <c r="BH1" s="155" t="s">
        <v>748</v>
      </c>
      <c r="BI1" s="152" t="s">
        <v>760</v>
      </c>
      <c r="BJ1" s="152" t="s">
        <v>764</v>
      </c>
      <c r="BK1" s="152" t="s">
        <v>773</v>
      </c>
      <c r="BL1" s="152" t="s">
        <v>782</v>
      </c>
      <c r="BM1" s="152" t="s">
        <v>792</v>
      </c>
      <c r="BN1" s="152" t="s">
        <v>796</v>
      </c>
      <c r="BO1" s="152" t="s">
        <v>797</v>
      </c>
      <c r="BP1" s="152" t="s">
        <v>918</v>
      </c>
      <c r="BQ1" s="152" t="s">
        <v>922</v>
      </c>
      <c r="BR1" s="462" t="s">
        <v>931</v>
      </c>
    </row>
    <row r="2" spans="3:206" s="157" customFormat="1" ht="16" thickBot="1">
      <c r="C2" s="173" t="s">
        <v>204</v>
      </c>
      <c r="D2" s="174" t="s">
        <v>204</v>
      </c>
      <c r="E2" s="175" t="s">
        <v>205</v>
      </c>
      <c r="F2" s="176">
        <f>SUM(G2:BR2)</f>
        <v>2397665.4801826579</v>
      </c>
      <c r="G2" s="163">
        <f t="shared" ref="G2:AL2" si="0">SUM(G3:G30)</f>
        <v>0</v>
      </c>
      <c r="H2" s="160">
        <f t="shared" si="0"/>
        <v>34620</v>
      </c>
      <c r="I2" s="160">
        <f t="shared" si="0"/>
        <v>1801</v>
      </c>
      <c r="J2" s="160">
        <f t="shared" si="0"/>
        <v>10517</v>
      </c>
      <c r="K2" s="160">
        <f t="shared" si="0"/>
        <v>27584</v>
      </c>
      <c r="L2" s="160">
        <f t="shared" si="0"/>
        <v>19328</v>
      </c>
      <c r="M2" s="160">
        <f t="shared" si="0"/>
        <v>8626</v>
      </c>
      <c r="N2" s="160">
        <f t="shared" si="0"/>
        <v>6523</v>
      </c>
      <c r="O2" s="160">
        <f t="shared" si="0"/>
        <v>5371</v>
      </c>
      <c r="P2" s="160">
        <f t="shared" si="0"/>
        <v>105745</v>
      </c>
      <c r="Q2" s="160">
        <f t="shared" si="0"/>
        <v>6753</v>
      </c>
      <c r="R2" s="160">
        <f t="shared" si="0"/>
        <v>85885</v>
      </c>
      <c r="S2" s="160">
        <f t="shared" si="0"/>
        <v>43250</v>
      </c>
      <c r="T2" s="160">
        <f t="shared" si="0"/>
        <v>4016</v>
      </c>
      <c r="U2" s="160">
        <f t="shared" si="0"/>
        <v>55883</v>
      </c>
      <c r="V2" s="160">
        <f t="shared" si="0"/>
        <v>5382</v>
      </c>
      <c r="W2" s="160">
        <f t="shared" si="0"/>
        <v>136435</v>
      </c>
      <c r="X2" s="160">
        <f t="shared" si="0"/>
        <v>84343</v>
      </c>
      <c r="Y2" s="160">
        <f t="shared" si="0"/>
        <v>6731</v>
      </c>
      <c r="Z2" s="160">
        <f t="shared" si="0"/>
        <v>9930</v>
      </c>
      <c r="AA2" s="160">
        <f t="shared" si="0"/>
        <v>84942</v>
      </c>
      <c r="AB2" s="160">
        <f t="shared" si="0"/>
        <v>31237</v>
      </c>
      <c r="AC2" s="160">
        <f t="shared" si="0"/>
        <v>7719</v>
      </c>
      <c r="AD2" s="160">
        <f t="shared" si="0"/>
        <v>245980.70554399843</v>
      </c>
      <c r="AE2" s="160">
        <f t="shared" si="0"/>
        <v>3405</v>
      </c>
      <c r="AF2" s="160">
        <f t="shared" si="0"/>
        <v>32575</v>
      </c>
      <c r="AG2" s="160">
        <f t="shared" si="0"/>
        <v>7591</v>
      </c>
      <c r="AH2" s="160">
        <f t="shared" si="0"/>
        <v>3094</v>
      </c>
      <c r="AI2" s="160">
        <f t="shared" si="0"/>
        <v>16251</v>
      </c>
      <c r="AJ2" s="160">
        <f t="shared" si="0"/>
        <v>2840</v>
      </c>
      <c r="AK2" s="160">
        <f t="shared" si="0"/>
        <v>4896</v>
      </c>
      <c r="AL2" s="160">
        <f t="shared" si="0"/>
        <v>31093</v>
      </c>
      <c r="AM2" s="160">
        <f t="shared" ref="AM2:BO2" si="1">SUM(AM3:AM30)</f>
        <v>12331</v>
      </c>
      <c r="AN2" s="160">
        <f t="shared" si="1"/>
        <v>33896</v>
      </c>
      <c r="AO2" s="160">
        <f t="shared" si="1"/>
        <v>5515</v>
      </c>
      <c r="AP2" s="160">
        <f t="shared" si="1"/>
        <v>247990.90328070096</v>
      </c>
      <c r="AQ2" s="160">
        <f t="shared" si="1"/>
        <v>307255</v>
      </c>
      <c r="AR2" s="160">
        <f t="shared" si="1"/>
        <v>8931</v>
      </c>
      <c r="AS2" s="160">
        <f t="shared" si="1"/>
        <v>4024</v>
      </c>
      <c r="AT2" s="160">
        <f t="shared" si="1"/>
        <v>4281</v>
      </c>
      <c r="AU2" s="160">
        <f t="shared" si="1"/>
        <v>6078</v>
      </c>
      <c r="AV2" s="160">
        <f t="shared" si="1"/>
        <v>43229</v>
      </c>
      <c r="AW2" s="160">
        <f t="shared" si="1"/>
        <v>6595</v>
      </c>
      <c r="AX2" s="160">
        <f t="shared" si="1"/>
        <v>3601</v>
      </c>
      <c r="AY2" s="160">
        <f t="shared" si="1"/>
        <v>4907</v>
      </c>
      <c r="AZ2" s="160">
        <f t="shared" si="1"/>
        <v>31276</v>
      </c>
      <c r="BA2" s="160">
        <f t="shared" si="1"/>
        <v>5349</v>
      </c>
      <c r="BB2" s="160">
        <f t="shared" si="1"/>
        <v>244900.23135795729</v>
      </c>
      <c r="BC2" s="160">
        <f t="shared" si="1"/>
        <v>3489</v>
      </c>
      <c r="BD2" s="160">
        <f t="shared" si="1"/>
        <v>10462.43</v>
      </c>
      <c r="BE2" s="160">
        <f t="shared" si="1"/>
        <v>1117.43</v>
      </c>
      <c r="BF2" s="160">
        <f t="shared" si="1"/>
        <v>210050.43</v>
      </c>
      <c r="BG2" s="160">
        <f t="shared" si="1"/>
        <v>1582.43</v>
      </c>
      <c r="BH2" s="160">
        <f t="shared" si="1"/>
        <v>5083.43</v>
      </c>
      <c r="BI2" s="160">
        <f t="shared" si="1"/>
        <v>2386.4299999999998</v>
      </c>
      <c r="BJ2" s="160">
        <f t="shared" si="1"/>
        <v>5371.4400000000005</v>
      </c>
      <c r="BK2" s="160">
        <f t="shared" si="1"/>
        <v>978</v>
      </c>
      <c r="BL2" s="160">
        <f t="shared" si="1"/>
        <v>43356.619999999995</v>
      </c>
      <c r="BM2" s="160">
        <f t="shared" si="1"/>
        <v>2435.37</v>
      </c>
      <c r="BN2" s="160">
        <f t="shared" si="1"/>
        <v>6201</v>
      </c>
      <c r="BO2" s="160">
        <f t="shared" si="1"/>
        <v>1144</v>
      </c>
      <c r="BP2" s="160">
        <f t="shared" ref="BP2:BQ2" si="2">SUM(BP3:BP30)</f>
        <v>978</v>
      </c>
      <c r="BQ2" s="160">
        <f t="shared" si="2"/>
        <v>1545.63</v>
      </c>
      <c r="BR2" s="463">
        <f t="shared" ref="BR2" si="3">SUM(BR3:BR30)</f>
        <v>978</v>
      </c>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56"/>
      <c r="FH2" s="156"/>
      <c r="FI2" s="156"/>
      <c r="FJ2" s="156"/>
      <c r="FK2" s="156"/>
      <c r="FL2" s="156"/>
      <c r="FM2" s="156"/>
      <c r="FN2" s="156"/>
      <c r="FO2" s="156"/>
      <c r="FP2" s="156"/>
      <c r="FQ2" s="156"/>
      <c r="FR2" s="156"/>
      <c r="FS2" s="156"/>
      <c r="FT2" s="156"/>
      <c r="FU2" s="156"/>
      <c r="FV2" s="156"/>
      <c r="FW2" s="156"/>
      <c r="FX2" s="156"/>
      <c r="FY2" s="156"/>
      <c r="FZ2" s="156"/>
      <c r="GA2" s="156"/>
      <c r="GB2" s="156"/>
      <c r="GC2" s="156"/>
      <c r="GD2" s="156"/>
      <c r="GE2" s="156"/>
      <c r="GF2" s="156"/>
      <c r="GG2" s="156"/>
      <c r="GH2" s="156"/>
      <c r="GI2" s="156"/>
      <c r="GJ2" s="156"/>
      <c r="GK2" s="156"/>
      <c r="GL2" s="156"/>
      <c r="GM2" s="156"/>
      <c r="GN2" s="156"/>
      <c r="GO2" s="156"/>
      <c r="GP2" s="156"/>
      <c r="GQ2" s="156"/>
      <c r="GR2" s="156"/>
      <c r="GS2" s="156"/>
      <c r="GT2" s="156"/>
      <c r="GU2" s="156"/>
      <c r="GV2" s="156"/>
      <c r="GW2" s="156"/>
      <c r="GX2" s="156"/>
    </row>
    <row r="3" spans="3:206">
      <c r="C3" s="500" t="s">
        <v>204</v>
      </c>
      <c r="D3" s="501" t="s">
        <v>206</v>
      </c>
      <c r="E3" s="502" t="s">
        <v>207</v>
      </c>
      <c r="F3" s="167">
        <f>SUM(G3:BR3)</f>
        <v>500000</v>
      </c>
      <c r="G3" s="161">
        <v>0</v>
      </c>
      <c r="H3" s="159">
        <v>0</v>
      </c>
      <c r="I3" s="159">
        <v>0</v>
      </c>
      <c r="J3" s="159">
        <v>0</v>
      </c>
      <c r="K3" s="159">
        <v>0</v>
      </c>
      <c r="L3" s="159">
        <v>0</v>
      </c>
      <c r="M3" s="159">
        <v>0</v>
      </c>
      <c r="N3" s="159">
        <v>0</v>
      </c>
      <c r="O3" s="159">
        <v>0</v>
      </c>
      <c r="P3" s="159">
        <v>0</v>
      </c>
      <c r="Q3" s="159">
        <v>0</v>
      </c>
      <c r="R3" s="159">
        <v>0</v>
      </c>
      <c r="S3" s="159">
        <v>0</v>
      </c>
      <c r="T3" s="159">
        <v>0</v>
      </c>
      <c r="U3" s="159">
        <v>0</v>
      </c>
      <c r="V3" s="159">
        <v>0</v>
      </c>
      <c r="W3" s="159">
        <v>0</v>
      </c>
      <c r="X3" s="159">
        <v>0</v>
      </c>
      <c r="Y3" s="159">
        <v>0</v>
      </c>
      <c r="Z3" s="159">
        <v>0</v>
      </c>
      <c r="AA3" s="159">
        <v>0</v>
      </c>
      <c r="AB3" s="159">
        <v>0</v>
      </c>
      <c r="AC3" s="159">
        <v>0</v>
      </c>
      <c r="AD3" s="159">
        <v>0</v>
      </c>
      <c r="AE3" s="159">
        <v>0</v>
      </c>
      <c r="AF3" s="159">
        <v>0</v>
      </c>
      <c r="AG3" s="159">
        <v>0</v>
      </c>
      <c r="AH3" s="159">
        <v>0</v>
      </c>
      <c r="AI3" s="159">
        <v>0</v>
      </c>
      <c r="AJ3" s="159">
        <v>0</v>
      </c>
      <c r="AK3" s="159">
        <v>0</v>
      </c>
      <c r="AL3" s="159">
        <v>0</v>
      </c>
      <c r="AM3" s="159">
        <v>0</v>
      </c>
      <c r="AN3" s="159">
        <v>0</v>
      </c>
      <c r="AO3" s="159">
        <v>0</v>
      </c>
      <c r="AP3" s="159">
        <v>0</v>
      </c>
      <c r="AQ3" s="159">
        <v>300000</v>
      </c>
      <c r="AR3" s="159">
        <v>0</v>
      </c>
      <c r="AS3" s="159">
        <v>0</v>
      </c>
      <c r="AT3" s="159">
        <v>0</v>
      </c>
      <c r="AU3" s="159">
        <v>0</v>
      </c>
      <c r="AV3" s="159">
        <v>0</v>
      </c>
      <c r="AW3" s="159">
        <v>0</v>
      </c>
      <c r="AX3" s="159">
        <v>0</v>
      </c>
      <c r="AY3" s="159">
        <v>0</v>
      </c>
      <c r="AZ3" s="159">
        <v>0</v>
      </c>
      <c r="BA3" s="159">
        <v>0</v>
      </c>
      <c r="BB3" s="159">
        <v>0</v>
      </c>
      <c r="BC3" s="159">
        <v>0</v>
      </c>
      <c r="BD3" s="159">
        <v>0</v>
      </c>
      <c r="BE3" s="159">
        <v>0</v>
      </c>
      <c r="BF3" s="159">
        <v>200000</v>
      </c>
      <c r="BG3" s="159">
        <v>0</v>
      </c>
      <c r="BH3" s="159">
        <v>0</v>
      </c>
      <c r="BI3" s="159">
        <v>0</v>
      </c>
      <c r="BJ3" s="159">
        <v>0</v>
      </c>
      <c r="BK3" s="159">
        <v>0</v>
      </c>
      <c r="BL3" s="159">
        <v>0</v>
      </c>
      <c r="BM3" s="159">
        <v>0</v>
      </c>
      <c r="BN3" s="159">
        <v>0</v>
      </c>
      <c r="BO3" s="159">
        <v>0</v>
      </c>
      <c r="BP3" s="159">
        <v>0</v>
      </c>
      <c r="BQ3" s="159">
        <v>0</v>
      </c>
      <c r="BR3" s="464">
        <v>0</v>
      </c>
    </row>
    <row r="4" spans="3:206">
      <c r="C4" s="503" t="s">
        <v>204</v>
      </c>
      <c r="D4" s="504" t="s">
        <v>208</v>
      </c>
      <c r="E4" s="505" t="s">
        <v>209</v>
      </c>
      <c r="F4" s="167">
        <f t="shared" ref="F4:F67" si="4">SUM(G4:BR4)</f>
        <v>9356.93</v>
      </c>
      <c r="G4" s="162">
        <v>0</v>
      </c>
      <c r="H4" s="149">
        <v>0</v>
      </c>
      <c r="I4" s="149">
        <v>0</v>
      </c>
      <c r="J4" s="149">
        <v>0</v>
      </c>
      <c r="K4" s="149">
        <v>0</v>
      </c>
      <c r="L4" s="149">
        <v>0</v>
      </c>
      <c r="M4" s="149">
        <v>0</v>
      </c>
      <c r="N4" s="149">
        <v>0</v>
      </c>
      <c r="O4" s="149">
        <v>0</v>
      </c>
      <c r="P4" s="149">
        <v>0</v>
      </c>
      <c r="Q4" s="149">
        <v>0</v>
      </c>
      <c r="R4" s="149">
        <v>0</v>
      </c>
      <c r="S4" s="149">
        <v>0</v>
      </c>
      <c r="T4" s="149">
        <v>0</v>
      </c>
      <c r="U4" s="149">
        <v>0</v>
      </c>
      <c r="V4" s="149">
        <v>0</v>
      </c>
      <c r="W4" s="149">
        <v>0</v>
      </c>
      <c r="X4" s="149">
        <v>0</v>
      </c>
      <c r="Y4" s="149">
        <v>0</v>
      </c>
      <c r="Z4" s="149">
        <v>0</v>
      </c>
      <c r="AA4" s="149">
        <v>0</v>
      </c>
      <c r="AB4" s="149">
        <v>0</v>
      </c>
      <c r="AC4" s="149">
        <v>0</v>
      </c>
      <c r="AD4" s="149">
        <v>0</v>
      </c>
      <c r="AE4" s="149">
        <v>0</v>
      </c>
      <c r="AF4" s="149">
        <v>0</v>
      </c>
      <c r="AG4" s="149">
        <v>0</v>
      </c>
      <c r="AH4" s="149">
        <v>0</v>
      </c>
      <c r="AI4" s="149">
        <v>0</v>
      </c>
      <c r="AJ4" s="149">
        <v>0</v>
      </c>
      <c r="AK4" s="149">
        <v>0</v>
      </c>
      <c r="AL4" s="149">
        <v>0</v>
      </c>
      <c r="AM4" s="149">
        <v>0</v>
      </c>
      <c r="AN4" s="149">
        <v>995</v>
      </c>
      <c r="AO4" s="149">
        <v>497</v>
      </c>
      <c r="AP4" s="149">
        <v>0</v>
      </c>
      <c r="AQ4" s="149">
        <v>1989</v>
      </c>
      <c r="AR4" s="149">
        <v>0</v>
      </c>
      <c r="AS4" s="149">
        <v>995</v>
      </c>
      <c r="AT4" s="149">
        <v>995</v>
      </c>
      <c r="AU4" s="149">
        <v>0</v>
      </c>
      <c r="AV4" s="149">
        <v>504</v>
      </c>
      <c r="AW4" s="149">
        <v>0</v>
      </c>
      <c r="AX4" s="149">
        <v>1053</v>
      </c>
      <c r="AY4" s="149">
        <v>0</v>
      </c>
      <c r="AZ4" s="149">
        <v>0</v>
      </c>
      <c r="BA4" s="149">
        <v>0</v>
      </c>
      <c r="BB4" s="149">
        <v>0</v>
      </c>
      <c r="BC4" s="149">
        <v>540</v>
      </c>
      <c r="BD4" s="149">
        <v>0</v>
      </c>
      <c r="BE4" s="149">
        <v>0</v>
      </c>
      <c r="BF4" s="149">
        <v>0</v>
      </c>
      <c r="BG4" s="149">
        <v>495</v>
      </c>
      <c r="BH4" s="149">
        <v>0</v>
      </c>
      <c r="BI4" s="149">
        <v>828</v>
      </c>
      <c r="BJ4" s="149">
        <v>0</v>
      </c>
      <c r="BK4" s="149">
        <v>0</v>
      </c>
      <c r="BL4" s="149">
        <v>0</v>
      </c>
      <c r="BM4" s="149">
        <v>465.93</v>
      </c>
      <c r="BN4" s="149">
        <v>0</v>
      </c>
      <c r="BO4" s="149">
        <v>0</v>
      </c>
      <c r="BP4" s="149">
        <v>0</v>
      </c>
      <c r="BQ4" s="149">
        <v>0</v>
      </c>
      <c r="BR4" s="465">
        <v>0</v>
      </c>
    </row>
    <row r="5" spans="3:206">
      <c r="C5" s="503" t="s">
        <v>204</v>
      </c>
      <c r="D5" s="504" t="s">
        <v>208</v>
      </c>
      <c r="E5" s="505" t="s">
        <v>207</v>
      </c>
      <c r="F5" s="167">
        <f t="shared" si="4"/>
        <v>80196</v>
      </c>
      <c r="G5" s="162">
        <v>0</v>
      </c>
      <c r="H5" s="149">
        <v>0</v>
      </c>
      <c r="I5" s="149">
        <v>0</v>
      </c>
      <c r="J5" s="149">
        <v>0</v>
      </c>
      <c r="K5" s="149">
        <v>26750</v>
      </c>
      <c r="L5" s="149">
        <v>0</v>
      </c>
      <c r="M5" s="149">
        <v>0</v>
      </c>
      <c r="N5" s="149">
        <v>5350</v>
      </c>
      <c r="O5" s="149">
        <v>1783</v>
      </c>
      <c r="P5" s="149">
        <v>1782</v>
      </c>
      <c r="Q5" s="149">
        <v>1781</v>
      </c>
      <c r="R5" s="149">
        <v>1781</v>
      </c>
      <c r="S5" s="149">
        <v>0</v>
      </c>
      <c r="T5" s="149">
        <v>1758</v>
      </c>
      <c r="U5" s="149">
        <v>3545</v>
      </c>
      <c r="V5" s="149">
        <v>1784</v>
      </c>
      <c r="W5" s="149">
        <v>1783</v>
      </c>
      <c r="X5" s="149">
        <v>0</v>
      </c>
      <c r="Y5" s="149">
        <v>3570</v>
      </c>
      <c r="Z5" s="149">
        <v>1783</v>
      </c>
      <c r="AA5" s="149">
        <v>0</v>
      </c>
      <c r="AB5" s="149">
        <v>0</v>
      </c>
      <c r="AC5" s="149">
        <v>5350</v>
      </c>
      <c r="AD5" s="149">
        <v>1783</v>
      </c>
      <c r="AE5" s="149">
        <v>1783</v>
      </c>
      <c r="AF5" s="149">
        <v>1783</v>
      </c>
      <c r="AG5" s="149">
        <v>1783</v>
      </c>
      <c r="AH5" s="149">
        <v>1783</v>
      </c>
      <c r="AI5" s="149">
        <v>1783</v>
      </c>
      <c r="AJ5" s="149">
        <v>1783</v>
      </c>
      <c r="AK5" s="149">
        <v>1783</v>
      </c>
      <c r="AL5" s="149">
        <v>1783</v>
      </c>
      <c r="AM5" s="149">
        <v>1783</v>
      </c>
      <c r="AN5" s="149">
        <v>1783</v>
      </c>
      <c r="AO5" s="149">
        <v>1783</v>
      </c>
      <c r="AP5" s="149">
        <v>0</v>
      </c>
      <c r="AQ5" s="149">
        <v>0</v>
      </c>
      <c r="AR5" s="149">
        <v>0</v>
      </c>
      <c r="AS5" s="149">
        <v>0</v>
      </c>
      <c r="AT5" s="149">
        <v>0</v>
      </c>
      <c r="AU5" s="149">
        <v>0</v>
      </c>
      <c r="AV5" s="149">
        <v>0</v>
      </c>
      <c r="AW5" s="149">
        <v>0</v>
      </c>
      <c r="AX5" s="149">
        <v>0</v>
      </c>
      <c r="AY5" s="149">
        <v>0</v>
      </c>
      <c r="AZ5" s="149">
        <v>0</v>
      </c>
      <c r="BA5" s="149">
        <v>0</v>
      </c>
      <c r="BB5" s="149">
        <v>0</v>
      </c>
      <c r="BC5" s="149">
        <v>0</v>
      </c>
      <c r="BD5" s="149">
        <v>0</v>
      </c>
      <c r="BE5" s="149">
        <v>0</v>
      </c>
      <c r="BF5" s="149">
        <v>0</v>
      </c>
      <c r="BG5" s="149">
        <v>0</v>
      </c>
      <c r="BH5" s="149">
        <v>0</v>
      </c>
      <c r="BI5" s="149">
        <v>0</v>
      </c>
      <c r="BJ5" s="149">
        <v>0</v>
      </c>
      <c r="BK5" s="149">
        <v>0</v>
      </c>
      <c r="BL5" s="149">
        <v>0</v>
      </c>
      <c r="BM5" s="149">
        <v>0</v>
      </c>
      <c r="BN5" s="149">
        <v>0</v>
      </c>
      <c r="BO5" s="149">
        <v>0</v>
      </c>
      <c r="BP5" s="149">
        <v>0</v>
      </c>
      <c r="BQ5" s="149">
        <v>0</v>
      </c>
      <c r="BR5" s="465">
        <v>0</v>
      </c>
    </row>
    <row r="6" spans="3:206">
      <c r="C6" s="503" t="s">
        <v>204</v>
      </c>
      <c r="D6" s="504" t="s">
        <v>208</v>
      </c>
      <c r="E6" s="505" t="s">
        <v>210</v>
      </c>
      <c r="F6" s="167">
        <f t="shared" si="4"/>
        <v>19174</v>
      </c>
      <c r="G6" s="162">
        <v>0</v>
      </c>
      <c r="H6" s="149">
        <v>0</v>
      </c>
      <c r="I6" s="149">
        <v>0</v>
      </c>
      <c r="J6" s="149">
        <v>0</v>
      </c>
      <c r="K6" s="149">
        <v>0</v>
      </c>
      <c r="L6" s="149">
        <v>0</v>
      </c>
      <c r="M6" s="149">
        <v>0</v>
      </c>
      <c r="N6" s="149">
        <v>0</v>
      </c>
      <c r="O6" s="149">
        <v>0</v>
      </c>
      <c r="P6" s="149">
        <v>0</v>
      </c>
      <c r="Q6" s="149">
        <v>3551</v>
      </c>
      <c r="R6" s="149">
        <v>0</v>
      </c>
      <c r="S6" s="149">
        <v>2698</v>
      </c>
      <c r="T6" s="149">
        <v>0</v>
      </c>
      <c r="U6" s="149">
        <v>2586</v>
      </c>
      <c r="V6" s="149">
        <v>2255</v>
      </c>
      <c r="W6" s="149">
        <v>2743</v>
      </c>
      <c r="X6" s="149">
        <v>0</v>
      </c>
      <c r="Y6" s="149">
        <v>1674</v>
      </c>
      <c r="Z6" s="149">
        <v>1095</v>
      </c>
      <c r="AA6" s="149">
        <v>902</v>
      </c>
      <c r="AB6" s="149">
        <v>0</v>
      </c>
      <c r="AC6" s="149">
        <v>930</v>
      </c>
      <c r="AD6" s="149">
        <v>0</v>
      </c>
      <c r="AE6" s="149">
        <v>358</v>
      </c>
      <c r="AF6" s="149">
        <v>191</v>
      </c>
      <c r="AG6" s="149">
        <v>191</v>
      </c>
      <c r="AH6" s="149">
        <v>0</v>
      </c>
      <c r="AI6" s="149">
        <v>0</v>
      </c>
      <c r="AJ6" s="149">
        <v>0</v>
      </c>
      <c r="AK6" s="149">
        <v>0</v>
      </c>
      <c r="AL6" s="149">
        <v>0</v>
      </c>
      <c r="AM6" s="149">
        <v>0</v>
      </c>
      <c r="AN6" s="149">
        <v>0</v>
      </c>
      <c r="AO6" s="149">
        <v>0</v>
      </c>
      <c r="AP6" s="149">
        <v>0</v>
      </c>
      <c r="AQ6" s="149">
        <v>0</v>
      </c>
      <c r="AR6" s="149">
        <v>0</v>
      </c>
      <c r="AS6" s="149">
        <v>0</v>
      </c>
      <c r="AT6" s="149">
        <v>0</v>
      </c>
      <c r="AU6" s="149">
        <v>0</v>
      </c>
      <c r="AV6" s="149">
        <v>0</v>
      </c>
      <c r="AW6" s="149">
        <v>0</v>
      </c>
      <c r="AX6" s="149">
        <v>0</v>
      </c>
      <c r="AY6" s="149">
        <v>0</v>
      </c>
      <c r="AZ6" s="149">
        <v>0</v>
      </c>
      <c r="BA6" s="149">
        <v>0</v>
      </c>
      <c r="BB6" s="149">
        <v>0</v>
      </c>
      <c r="BC6" s="149">
        <v>0</v>
      </c>
      <c r="BD6" s="149">
        <v>0</v>
      </c>
      <c r="BE6" s="149">
        <v>0</v>
      </c>
      <c r="BF6" s="149">
        <v>0</v>
      </c>
      <c r="BG6" s="149">
        <v>0</v>
      </c>
      <c r="BH6" s="149">
        <v>0</v>
      </c>
      <c r="BI6" s="149">
        <v>0</v>
      </c>
      <c r="BJ6" s="149">
        <v>0</v>
      </c>
      <c r="BK6" s="149">
        <v>0</v>
      </c>
      <c r="BL6" s="149">
        <v>0</v>
      </c>
      <c r="BM6" s="149">
        <v>0</v>
      </c>
      <c r="BN6" s="149">
        <v>0</v>
      </c>
      <c r="BO6" s="149">
        <v>0</v>
      </c>
      <c r="BP6" s="149">
        <v>0</v>
      </c>
      <c r="BQ6" s="149">
        <v>0</v>
      </c>
      <c r="BR6" s="465">
        <v>0</v>
      </c>
    </row>
    <row r="7" spans="3:206">
      <c r="C7" s="503" t="s">
        <v>204</v>
      </c>
      <c r="D7" s="504" t="s">
        <v>208</v>
      </c>
      <c r="E7" s="505" t="s">
        <v>211</v>
      </c>
      <c r="F7" s="167">
        <f t="shared" si="4"/>
        <v>347149</v>
      </c>
      <c r="G7" s="162">
        <v>0</v>
      </c>
      <c r="H7" s="149">
        <v>0</v>
      </c>
      <c r="I7" s="149">
        <v>0</v>
      </c>
      <c r="J7" s="149">
        <v>6772</v>
      </c>
      <c r="K7" s="149">
        <v>176</v>
      </c>
      <c r="L7" s="149">
        <v>17955</v>
      </c>
      <c r="M7" s="149">
        <v>7125</v>
      </c>
      <c r="N7" s="149">
        <v>0</v>
      </c>
      <c r="O7" s="149">
        <v>2356</v>
      </c>
      <c r="P7" s="149">
        <v>3605</v>
      </c>
      <c r="Q7" s="149">
        <v>0</v>
      </c>
      <c r="R7" s="149">
        <v>31891</v>
      </c>
      <c r="S7" s="149">
        <v>0</v>
      </c>
      <c r="T7" s="149">
        <v>0</v>
      </c>
      <c r="U7" s="149">
        <v>48322</v>
      </c>
      <c r="V7" s="149">
        <v>0</v>
      </c>
      <c r="W7" s="149">
        <v>0</v>
      </c>
      <c r="X7" s="149">
        <v>82369</v>
      </c>
      <c r="Y7" s="149">
        <v>0</v>
      </c>
      <c r="Z7" s="149">
        <v>1472</v>
      </c>
      <c r="AA7" s="149">
        <v>28289</v>
      </c>
      <c r="AB7" s="149">
        <v>0</v>
      </c>
      <c r="AC7" s="149">
        <v>0</v>
      </c>
      <c r="AD7" s="149">
        <v>0</v>
      </c>
      <c r="AE7" s="149">
        <v>0</v>
      </c>
      <c r="AF7" s="149">
        <v>28832</v>
      </c>
      <c r="AG7" s="149">
        <v>0</v>
      </c>
      <c r="AH7" s="149">
        <v>0</v>
      </c>
      <c r="AI7" s="149">
        <v>13227</v>
      </c>
      <c r="AJ7" s="149">
        <v>0</v>
      </c>
      <c r="AK7" s="149">
        <v>0</v>
      </c>
      <c r="AL7" s="149">
        <v>18034</v>
      </c>
      <c r="AM7" s="149">
        <v>0</v>
      </c>
      <c r="AN7" s="149">
        <v>0</v>
      </c>
      <c r="AO7" s="149">
        <v>0</v>
      </c>
      <c r="AP7" s="149">
        <v>0</v>
      </c>
      <c r="AQ7" s="149">
        <v>0</v>
      </c>
      <c r="AR7" s="149">
        <v>0</v>
      </c>
      <c r="AS7" s="149">
        <v>0</v>
      </c>
      <c r="AT7" s="149">
        <v>0</v>
      </c>
      <c r="AU7" s="149">
        <v>0</v>
      </c>
      <c r="AV7" s="149">
        <v>38575</v>
      </c>
      <c r="AW7" s="149">
        <v>0</v>
      </c>
      <c r="AX7" s="149">
        <v>0</v>
      </c>
      <c r="AY7" s="149">
        <v>0</v>
      </c>
      <c r="AZ7" s="149">
        <v>0</v>
      </c>
      <c r="BA7" s="149">
        <v>0</v>
      </c>
      <c r="BB7" s="149">
        <v>0</v>
      </c>
      <c r="BC7" s="149">
        <v>0</v>
      </c>
      <c r="BD7" s="149">
        <v>7560</v>
      </c>
      <c r="BE7" s="149">
        <v>0</v>
      </c>
      <c r="BF7" s="149">
        <v>0</v>
      </c>
      <c r="BG7" s="149">
        <v>0</v>
      </c>
      <c r="BH7" s="149">
        <v>0</v>
      </c>
      <c r="BI7" s="149">
        <v>0</v>
      </c>
      <c r="BJ7" s="149">
        <v>0</v>
      </c>
      <c r="BK7" s="149">
        <v>0</v>
      </c>
      <c r="BL7" s="149">
        <v>10589</v>
      </c>
      <c r="BM7" s="149">
        <v>0</v>
      </c>
      <c r="BN7" s="149">
        <v>0</v>
      </c>
      <c r="BO7" s="149">
        <v>0</v>
      </c>
      <c r="BP7" s="149">
        <v>0</v>
      </c>
      <c r="BQ7" s="149">
        <v>0</v>
      </c>
      <c r="BR7" s="465">
        <v>0</v>
      </c>
    </row>
    <row r="8" spans="3:206">
      <c r="C8" s="503" t="s">
        <v>204</v>
      </c>
      <c r="D8" s="504" t="s">
        <v>208</v>
      </c>
      <c r="E8" s="505" t="s">
        <v>212</v>
      </c>
      <c r="F8" s="167">
        <f t="shared" si="4"/>
        <v>17379.439999999999</v>
      </c>
      <c r="G8" s="162">
        <v>0</v>
      </c>
      <c r="H8" s="149">
        <v>0</v>
      </c>
      <c r="I8" s="149">
        <v>0</v>
      </c>
      <c r="J8" s="149">
        <v>0</v>
      </c>
      <c r="K8" s="149">
        <v>0</v>
      </c>
      <c r="L8" s="149">
        <v>0</v>
      </c>
      <c r="M8" s="149">
        <v>0</v>
      </c>
      <c r="N8" s="149">
        <v>0</v>
      </c>
      <c r="O8" s="149">
        <v>0</v>
      </c>
      <c r="P8" s="149">
        <v>0</v>
      </c>
      <c r="Q8" s="149">
        <v>0</v>
      </c>
      <c r="R8" s="149">
        <v>0</v>
      </c>
      <c r="S8" s="149">
        <v>0</v>
      </c>
      <c r="T8" s="149">
        <v>0</v>
      </c>
      <c r="U8" s="149">
        <v>0</v>
      </c>
      <c r="V8" s="149">
        <v>0</v>
      </c>
      <c r="W8" s="149">
        <v>0</v>
      </c>
      <c r="X8" s="149">
        <v>0</v>
      </c>
      <c r="Y8" s="149">
        <v>0</v>
      </c>
      <c r="Z8" s="149">
        <v>0</v>
      </c>
      <c r="AA8" s="149">
        <v>0</v>
      </c>
      <c r="AB8" s="149">
        <v>0</v>
      </c>
      <c r="AC8" s="149">
        <v>0</v>
      </c>
      <c r="AD8" s="149">
        <v>0</v>
      </c>
      <c r="AE8" s="149">
        <v>0</v>
      </c>
      <c r="AF8" s="149">
        <v>0</v>
      </c>
      <c r="AG8" s="149">
        <v>0</v>
      </c>
      <c r="AH8" s="149">
        <v>0</v>
      </c>
      <c r="AI8" s="149">
        <v>0</v>
      </c>
      <c r="AJ8" s="149">
        <v>0</v>
      </c>
      <c r="AK8" s="149">
        <v>0</v>
      </c>
      <c r="AL8" s="149">
        <v>0</v>
      </c>
      <c r="AM8" s="149">
        <v>0</v>
      </c>
      <c r="AN8" s="149">
        <v>0</v>
      </c>
      <c r="AO8" s="149">
        <v>1728</v>
      </c>
      <c r="AP8" s="149">
        <v>0</v>
      </c>
      <c r="AQ8" s="149">
        <v>559</v>
      </c>
      <c r="AR8" s="149">
        <v>0</v>
      </c>
      <c r="AS8" s="149">
        <v>0</v>
      </c>
      <c r="AT8" s="149">
        <v>890</v>
      </c>
      <c r="AU8" s="149">
        <v>1272</v>
      </c>
      <c r="AV8" s="149">
        <v>0</v>
      </c>
      <c r="AW8" s="149">
        <v>1380</v>
      </c>
      <c r="AX8" s="149">
        <v>1048</v>
      </c>
      <c r="AY8" s="149">
        <v>0</v>
      </c>
      <c r="AZ8" s="149">
        <v>0</v>
      </c>
      <c r="BA8" s="149">
        <v>0</v>
      </c>
      <c r="BB8" s="149">
        <v>871</v>
      </c>
      <c r="BC8" s="149">
        <v>125</v>
      </c>
      <c r="BD8" s="149">
        <v>555</v>
      </c>
      <c r="BE8" s="149">
        <v>0</v>
      </c>
      <c r="BF8" s="149">
        <v>4276</v>
      </c>
      <c r="BG8" s="149">
        <v>0</v>
      </c>
      <c r="BH8" s="149">
        <v>0</v>
      </c>
      <c r="BI8" s="149">
        <v>0</v>
      </c>
      <c r="BJ8" s="149">
        <v>3684</v>
      </c>
      <c r="BK8" s="149">
        <v>0</v>
      </c>
      <c r="BL8" s="149">
        <v>0</v>
      </c>
      <c r="BM8" s="149">
        <v>991.44</v>
      </c>
      <c r="BN8" s="149">
        <v>0</v>
      </c>
      <c r="BO8" s="149">
        <v>0</v>
      </c>
      <c r="BP8" s="149">
        <v>0</v>
      </c>
      <c r="BQ8" s="149">
        <v>0</v>
      </c>
      <c r="BR8" s="465">
        <v>0</v>
      </c>
    </row>
    <row r="9" spans="3:206">
      <c r="C9" s="453" t="s">
        <v>204</v>
      </c>
      <c r="D9" s="454" t="s">
        <v>208</v>
      </c>
      <c r="E9" s="455" t="s">
        <v>213</v>
      </c>
      <c r="F9" s="167">
        <f t="shared" si="4"/>
        <v>11828.23</v>
      </c>
      <c r="G9" s="162">
        <v>0</v>
      </c>
      <c r="H9" s="149">
        <v>0</v>
      </c>
      <c r="I9" s="149">
        <v>0</v>
      </c>
      <c r="J9" s="149">
        <v>0</v>
      </c>
      <c r="K9" s="149">
        <v>0</v>
      </c>
      <c r="L9" s="149">
        <v>0</v>
      </c>
      <c r="M9" s="149">
        <v>0</v>
      </c>
      <c r="N9" s="149">
        <v>0</v>
      </c>
      <c r="O9" s="149">
        <v>0</v>
      </c>
      <c r="P9" s="149">
        <v>0</v>
      </c>
      <c r="Q9" s="149">
        <v>0</v>
      </c>
      <c r="R9" s="149">
        <v>0</v>
      </c>
      <c r="S9" s="149">
        <v>0</v>
      </c>
      <c r="T9" s="149">
        <v>0</v>
      </c>
      <c r="U9" s="149">
        <v>0</v>
      </c>
      <c r="V9" s="149">
        <v>0</v>
      </c>
      <c r="W9" s="149">
        <v>0</v>
      </c>
      <c r="X9" s="149">
        <v>0</v>
      </c>
      <c r="Y9" s="149">
        <v>0</v>
      </c>
      <c r="Z9" s="149">
        <v>0</v>
      </c>
      <c r="AA9" s="149">
        <v>0</v>
      </c>
      <c r="AB9" s="149">
        <v>0</v>
      </c>
      <c r="AC9" s="149">
        <v>0</v>
      </c>
      <c r="AD9" s="149">
        <v>0</v>
      </c>
      <c r="AE9" s="149">
        <v>0</v>
      </c>
      <c r="AF9" s="149">
        <v>0</v>
      </c>
      <c r="AG9" s="149">
        <v>0</v>
      </c>
      <c r="AH9" s="149">
        <v>0</v>
      </c>
      <c r="AI9" s="149">
        <v>0</v>
      </c>
      <c r="AJ9" s="149">
        <v>0</v>
      </c>
      <c r="AK9" s="149">
        <v>0</v>
      </c>
      <c r="AL9" s="149">
        <v>0</v>
      </c>
      <c r="AM9" s="149">
        <v>0</v>
      </c>
      <c r="AN9" s="149">
        <v>0</v>
      </c>
      <c r="AO9" s="149">
        <v>0</v>
      </c>
      <c r="AP9" s="149">
        <v>0</v>
      </c>
      <c r="AQ9" s="149">
        <v>0</v>
      </c>
      <c r="AR9" s="149">
        <v>5279</v>
      </c>
      <c r="AS9" s="149">
        <v>0</v>
      </c>
      <c r="AT9" s="149">
        <v>0</v>
      </c>
      <c r="AU9" s="149">
        <v>2420</v>
      </c>
      <c r="AV9" s="149">
        <v>0</v>
      </c>
      <c r="AW9" s="149">
        <v>2641</v>
      </c>
      <c r="AX9" s="149">
        <v>184</v>
      </c>
      <c r="AY9" s="149">
        <v>0</v>
      </c>
      <c r="AZ9" s="149">
        <v>0</v>
      </c>
      <c r="BA9" s="149">
        <v>248</v>
      </c>
      <c r="BB9" s="149">
        <v>0</v>
      </c>
      <c r="BC9" s="149">
        <v>0</v>
      </c>
      <c r="BD9" s="149">
        <v>0</v>
      </c>
      <c r="BE9" s="149">
        <v>0</v>
      </c>
      <c r="BF9" s="149">
        <v>107</v>
      </c>
      <c r="BG9" s="149">
        <v>0</v>
      </c>
      <c r="BH9" s="149">
        <v>0</v>
      </c>
      <c r="BI9" s="149">
        <v>0</v>
      </c>
      <c r="BJ9" s="149">
        <v>0</v>
      </c>
      <c r="BK9" s="149">
        <v>0</v>
      </c>
      <c r="BL9" s="149">
        <v>381.6</v>
      </c>
      <c r="BM9" s="149">
        <v>0</v>
      </c>
      <c r="BN9" s="149">
        <v>0</v>
      </c>
      <c r="BO9" s="149">
        <v>0</v>
      </c>
      <c r="BP9" s="149">
        <v>0</v>
      </c>
      <c r="BQ9" s="149">
        <v>567.63</v>
      </c>
      <c r="BR9" s="465">
        <v>0</v>
      </c>
    </row>
    <row r="10" spans="3:206">
      <c r="C10" s="503" t="s">
        <v>204</v>
      </c>
      <c r="D10" s="504" t="s">
        <v>208</v>
      </c>
      <c r="E10" s="505" t="s">
        <v>214</v>
      </c>
      <c r="F10" s="167">
        <f t="shared" si="4"/>
        <v>14290</v>
      </c>
      <c r="G10" s="162">
        <v>0</v>
      </c>
      <c r="H10" s="149">
        <v>0</v>
      </c>
      <c r="I10" s="149">
        <v>0</v>
      </c>
      <c r="J10" s="149">
        <v>0</v>
      </c>
      <c r="K10" s="149">
        <v>0</v>
      </c>
      <c r="L10" s="149">
        <v>0</v>
      </c>
      <c r="M10" s="149">
        <v>0</v>
      </c>
      <c r="N10" s="149">
        <v>0</v>
      </c>
      <c r="O10" s="149">
        <v>0</v>
      </c>
      <c r="P10" s="149">
        <v>0</v>
      </c>
      <c r="Q10" s="149">
        <v>0</v>
      </c>
      <c r="R10" s="149">
        <v>0</v>
      </c>
      <c r="S10" s="149">
        <v>0</v>
      </c>
      <c r="T10" s="149">
        <v>0</v>
      </c>
      <c r="U10" s="149">
        <v>0</v>
      </c>
      <c r="V10" s="149">
        <v>0</v>
      </c>
      <c r="W10" s="149">
        <v>0</v>
      </c>
      <c r="X10" s="149">
        <v>0</v>
      </c>
      <c r="Y10" s="149">
        <v>0</v>
      </c>
      <c r="Z10" s="149">
        <v>0</v>
      </c>
      <c r="AA10" s="149">
        <v>0</v>
      </c>
      <c r="AB10" s="149">
        <v>0</v>
      </c>
      <c r="AC10" s="149">
        <v>0</v>
      </c>
      <c r="AD10" s="149">
        <v>0</v>
      </c>
      <c r="AE10" s="149">
        <v>0</v>
      </c>
      <c r="AF10" s="149">
        <v>0</v>
      </c>
      <c r="AG10" s="149">
        <v>0</v>
      </c>
      <c r="AH10" s="149">
        <v>0</v>
      </c>
      <c r="AI10" s="149">
        <v>0</v>
      </c>
      <c r="AJ10" s="149">
        <v>0</v>
      </c>
      <c r="AK10" s="149">
        <v>0</v>
      </c>
      <c r="AL10" s="149">
        <v>0</v>
      </c>
      <c r="AM10" s="149">
        <v>0</v>
      </c>
      <c r="AN10" s="149">
        <v>0</v>
      </c>
      <c r="AO10" s="149">
        <v>0</v>
      </c>
      <c r="AP10" s="149">
        <v>0</v>
      </c>
      <c r="AQ10" s="149">
        <v>3186</v>
      </c>
      <c r="AR10" s="149">
        <v>0</v>
      </c>
      <c r="AS10" s="149">
        <v>1929</v>
      </c>
      <c r="AT10" s="149">
        <v>1464</v>
      </c>
      <c r="AU10" s="149">
        <v>0</v>
      </c>
      <c r="AV10" s="149">
        <v>0</v>
      </c>
      <c r="AW10" s="149">
        <v>0</v>
      </c>
      <c r="AX10" s="149">
        <v>0</v>
      </c>
      <c r="AY10" s="149">
        <v>3929</v>
      </c>
      <c r="AZ10" s="149">
        <v>0</v>
      </c>
      <c r="BA10" s="149">
        <v>0</v>
      </c>
      <c r="BB10" s="149">
        <v>0</v>
      </c>
      <c r="BC10" s="149">
        <v>921</v>
      </c>
      <c r="BD10" s="149">
        <v>0</v>
      </c>
      <c r="BE10" s="149">
        <v>0</v>
      </c>
      <c r="BF10" s="149">
        <v>0</v>
      </c>
      <c r="BG10" s="149">
        <v>0</v>
      </c>
      <c r="BH10" s="149">
        <v>2162</v>
      </c>
      <c r="BI10" s="149">
        <v>0</v>
      </c>
      <c r="BJ10" s="149">
        <v>699</v>
      </c>
      <c r="BK10" s="149">
        <v>0</v>
      </c>
      <c r="BL10" s="149">
        <v>0</v>
      </c>
      <c r="BM10" s="149">
        <v>0</v>
      </c>
      <c r="BN10" s="149">
        <v>0</v>
      </c>
      <c r="BO10" s="149">
        <v>0</v>
      </c>
      <c r="BP10" s="149">
        <v>0</v>
      </c>
      <c r="BQ10" s="149">
        <v>0</v>
      </c>
      <c r="BR10" s="465">
        <v>0</v>
      </c>
    </row>
    <row r="11" spans="3:206">
      <c r="C11" s="503" t="s">
        <v>204</v>
      </c>
      <c r="D11" s="504" t="s">
        <v>215</v>
      </c>
      <c r="E11" s="505" t="s">
        <v>207</v>
      </c>
      <c r="F11" s="167">
        <f t="shared" si="4"/>
        <v>357758</v>
      </c>
      <c r="G11" s="162">
        <v>0</v>
      </c>
      <c r="H11" s="149">
        <v>0</v>
      </c>
      <c r="I11" s="149">
        <v>0</v>
      </c>
      <c r="J11" s="149">
        <v>0</v>
      </c>
      <c r="K11" s="149">
        <v>0</v>
      </c>
      <c r="L11" s="149">
        <v>0</v>
      </c>
      <c r="M11" s="149">
        <v>0</v>
      </c>
      <c r="N11" s="149">
        <v>0</v>
      </c>
      <c r="O11" s="149">
        <v>0</v>
      </c>
      <c r="P11" s="149">
        <v>68981</v>
      </c>
      <c r="Q11" s="149">
        <v>0</v>
      </c>
      <c r="R11" s="149">
        <v>50424</v>
      </c>
      <c r="S11" s="149">
        <v>39288</v>
      </c>
      <c r="T11" s="149">
        <v>0</v>
      </c>
      <c r="U11" s="149">
        <v>0</v>
      </c>
      <c r="V11" s="149">
        <v>0</v>
      </c>
      <c r="W11" s="149">
        <v>130782</v>
      </c>
      <c r="X11" s="149">
        <v>0</v>
      </c>
      <c r="Y11" s="149">
        <v>0</v>
      </c>
      <c r="Z11" s="149">
        <v>4427</v>
      </c>
      <c r="AA11" s="149">
        <v>53980</v>
      </c>
      <c r="AB11" s="149">
        <v>0</v>
      </c>
      <c r="AC11" s="149">
        <v>0</v>
      </c>
      <c r="AD11" s="149">
        <v>0</v>
      </c>
      <c r="AE11" s="149">
        <v>0</v>
      </c>
      <c r="AF11" s="149">
        <v>338</v>
      </c>
      <c r="AG11" s="149">
        <v>0</v>
      </c>
      <c r="AH11" s="149">
        <v>0</v>
      </c>
      <c r="AI11" s="149">
        <v>0</v>
      </c>
      <c r="AJ11" s="149">
        <v>0</v>
      </c>
      <c r="AK11" s="149">
        <v>2045</v>
      </c>
      <c r="AL11" s="149">
        <v>7493</v>
      </c>
      <c r="AM11" s="149">
        <v>0</v>
      </c>
      <c r="AN11" s="149">
        <v>0</v>
      </c>
      <c r="AO11" s="149">
        <v>0</v>
      </c>
      <c r="AP11" s="149">
        <v>0</v>
      </c>
      <c r="AQ11" s="149">
        <v>0</v>
      </c>
      <c r="AR11" s="149">
        <v>0</v>
      </c>
      <c r="AS11" s="149">
        <v>0</v>
      </c>
      <c r="AT11" s="149">
        <v>0</v>
      </c>
      <c r="AU11" s="149">
        <v>0</v>
      </c>
      <c r="AV11" s="149">
        <v>0</v>
      </c>
      <c r="AW11" s="149">
        <v>0</v>
      </c>
      <c r="AX11" s="149">
        <v>0</v>
      </c>
      <c r="AY11" s="149">
        <v>0</v>
      </c>
      <c r="AZ11" s="149">
        <v>0</v>
      </c>
      <c r="BA11" s="149">
        <v>0</v>
      </c>
      <c r="BB11" s="149">
        <v>0</v>
      </c>
      <c r="BC11" s="149">
        <v>0</v>
      </c>
      <c r="BD11" s="149">
        <v>0</v>
      </c>
      <c r="BE11" s="149">
        <v>0</v>
      </c>
      <c r="BF11" s="149">
        <v>0</v>
      </c>
      <c r="BG11" s="149">
        <v>0</v>
      </c>
      <c r="BH11" s="149">
        <v>0</v>
      </c>
      <c r="BI11" s="149">
        <v>0</v>
      </c>
      <c r="BJ11" s="149">
        <v>0</v>
      </c>
      <c r="BK11" s="149">
        <v>0</v>
      </c>
      <c r="BL11" s="149">
        <v>0</v>
      </c>
      <c r="BM11" s="149">
        <v>0</v>
      </c>
      <c r="BN11" s="149">
        <v>0</v>
      </c>
      <c r="BO11" s="149">
        <v>0</v>
      </c>
      <c r="BP11" s="149">
        <v>0</v>
      </c>
      <c r="BQ11" s="149">
        <v>0</v>
      </c>
      <c r="BR11" s="465">
        <v>0</v>
      </c>
    </row>
    <row r="12" spans="3:206">
      <c r="C12" s="503" t="s">
        <v>204</v>
      </c>
      <c r="D12" s="504" t="s">
        <v>215</v>
      </c>
      <c r="E12" s="505" t="s">
        <v>216</v>
      </c>
      <c r="F12" s="167">
        <f t="shared" si="4"/>
        <v>345</v>
      </c>
      <c r="G12" s="162">
        <v>0</v>
      </c>
      <c r="H12" s="149">
        <v>0</v>
      </c>
      <c r="I12" s="149">
        <v>0</v>
      </c>
      <c r="J12" s="149">
        <v>0</v>
      </c>
      <c r="K12" s="149">
        <v>0</v>
      </c>
      <c r="L12" s="149">
        <v>0</v>
      </c>
      <c r="M12" s="149">
        <v>0</v>
      </c>
      <c r="N12" s="149">
        <v>0</v>
      </c>
      <c r="O12" s="149">
        <v>0</v>
      </c>
      <c r="P12" s="149">
        <v>0</v>
      </c>
      <c r="Q12" s="149">
        <v>0</v>
      </c>
      <c r="R12" s="149">
        <v>0</v>
      </c>
      <c r="S12" s="149">
        <v>0</v>
      </c>
      <c r="T12" s="149">
        <v>0</v>
      </c>
      <c r="U12" s="149">
        <v>0</v>
      </c>
      <c r="V12" s="149">
        <v>0</v>
      </c>
      <c r="W12" s="149">
        <v>0</v>
      </c>
      <c r="X12" s="149">
        <v>0</v>
      </c>
      <c r="Y12" s="149">
        <v>0</v>
      </c>
      <c r="Z12" s="149">
        <v>0</v>
      </c>
      <c r="AA12" s="149">
        <v>138</v>
      </c>
      <c r="AB12" s="149">
        <v>0</v>
      </c>
      <c r="AC12" s="149">
        <v>0</v>
      </c>
      <c r="AD12" s="149">
        <v>207</v>
      </c>
      <c r="AE12" s="149">
        <v>0</v>
      </c>
      <c r="AF12" s="149">
        <v>0</v>
      </c>
      <c r="AG12" s="149">
        <v>0</v>
      </c>
      <c r="AH12" s="149">
        <v>0</v>
      </c>
      <c r="AI12" s="149">
        <v>0</v>
      </c>
      <c r="AJ12" s="149">
        <v>0</v>
      </c>
      <c r="AK12" s="149">
        <v>0</v>
      </c>
      <c r="AL12" s="149">
        <v>0</v>
      </c>
      <c r="AM12" s="149">
        <v>0</v>
      </c>
      <c r="AN12" s="149">
        <v>0</v>
      </c>
      <c r="AO12" s="149">
        <v>0</v>
      </c>
      <c r="AP12" s="149">
        <v>0</v>
      </c>
      <c r="AQ12" s="149">
        <v>0</v>
      </c>
      <c r="AR12" s="149">
        <v>0</v>
      </c>
      <c r="AS12" s="149">
        <v>0</v>
      </c>
      <c r="AT12" s="149">
        <v>0</v>
      </c>
      <c r="AU12" s="149">
        <v>0</v>
      </c>
      <c r="AV12" s="149">
        <v>0</v>
      </c>
      <c r="AW12" s="149">
        <v>0</v>
      </c>
      <c r="AX12" s="149">
        <v>0</v>
      </c>
      <c r="AY12" s="149">
        <v>0</v>
      </c>
      <c r="AZ12" s="149">
        <v>0</v>
      </c>
      <c r="BA12" s="149">
        <v>0</v>
      </c>
      <c r="BB12" s="149">
        <v>0</v>
      </c>
      <c r="BC12" s="149">
        <v>0</v>
      </c>
      <c r="BD12" s="149">
        <v>0</v>
      </c>
      <c r="BE12" s="149">
        <v>0</v>
      </c>
      <c r="BF12" s="149">
        <v>0</v>
      </c>
      <c r="BG12" s="149">
        <v>0</v>
      </c>
      <c r="BH12" s="149">
        <v>0</v>
      </c>
      <c r="BI12" s="149">
        <v>0</v>
      </c>
      <c r="BJ12" s="149">
        <v>0</v>
      </c>
      <c r="BK12" s="149">
        <v>0</v>
      </c>
      <c r="BL12" s="149">
        <v>0</v>
      </c>
      <c r="BM12" s="149">
        <v>0</v>
      </c>
      <c r="BN12" s="149">
        <v>0</v>
      </c>
      <c r="BO12" s="149">
        <v>0</v>
      </c>
      <c r="BP12" s="149">
        <v>0</v>
      </c>
      <c r="BQ12" s="149">
        <v>0</v>
      </c>
      <c r="BR12" s="465">
        <v>0</v>
      </c>
    </row>
    <row r="13" spans="3:206">
      <c r="C13" s="503" t="s">
        <v>204</v>
      </c>
      <c r="D13" s="504" t="s">
        <v>215</v>
      </c>
      <c r="E13" s="505" t="s">
        <v>217</v>
      </c>
      <c r="F13" s="167">
        <f t="shared" si="4"/>
        <v>279</v>
      </c>
      <c r="G13" s="162">
        <v>0</v>
      </c>
      <c r="H13" s="149">
        <v>0</v>
      </c>
      <c r="I13" s="149">
        <v>0</v>
      </c>
      <c r="J13" s="149">
        <v>0</v>
      </c>
      <c r="K13" s="149">
        <v>0</v>
      </c>
      <c r="L13" s="149">
        <v>0</v>
      </c>
      <c r="M13" s="149">
        <v>0</v>
      </c>
      <c r="N13" s="149">
        <v>0</v>
      </c>
      <c r="O13" s="149">
        <v>0</v>
      </c>
      <c r="P13" s="149">
        <v>0</v>
      </c>
      <c r="Q13" s="149">
        <v>0</v>
      </c>
      <c r="R13" s="149">
        <v>0</v>
      </c>
      <c r="S13" s="149">
        <v>0</v>
      </c>
      <c r="T13" s="149">
        <v>139</v>
      </c>
      <c r="U13" s="149">
        <v>0</v>
      </c>
      <c r="V13" s="149">
        <v>140</v>
      </c>
      <c r="W13" s="149">
        <v>0</v>
      </c>
      <c r="X13" s="149">
        <v>0</v>
      </c>
      <c r="Y13" s="149">
        <v>0</v>
      </c>
      <c r="Z13" s="149">
        <v>0</v>
      </c>
      <c r="AA13" s="149">
        <v>0</v>
      </c>
      <c r="AB13" s="149">
        <v>0</v>
      </c>
      <c r="AC13" s="149">
        <v>0</v>
      </c>
      <c r="AD13" s="149">
        <v>0</v>
      </c>
      <c r="AE13" s="149">
        <v>0</v>
      </c>
      <c r="AF13" s="149">
        <v>0</v>
      </c>
      <c r="AG13" s="149">
        <v>0</v>
      </c>
      <c r="AH13" s="149">
        <v>0</v>
      </c>
      <c r="AI13" s="149">
        <v>0</v>
      </c>
      <c r="AJ13" s="149">
        <v>0</v>
      </c>
      <c r="AK13" s="149">
        <v>0</v>
      </c>
      <c r="AL13" s="149">
        <v>0</v>
      </c>
      <c r="AM13" s="149">
        <v>0</v>
      </c>
      <c r="AN13" s="149">
        <v>0</v>
      </c>
      <c r="AO13" s="149">
        <v>0</v>
      </c>
      <c r="AP13" s="149">
        <v>0</v>
      </c>
      <c r="AQ13" s="149">
        <v>0</v>
      </c>
      <c r="AR13" s="149">
        <v>0</v>
      </c>
      <c r="AS13" s="149">
        <v>0</v>
      </c>
      <c r="AT13" s="149">
        <v>0</v>
      </c>
      <c r="AU13" s="149">
        <v>0</v>
      </c>
      <c r="AV13" s="149">
        <v>0</v>
      </c>
      <c r="AW13" s="149">
        <v>0</v>
      </c>
      <c r="AX13" s="149">
        <v>0</v>
      </c>
      <c r="AY13" s="149">
        <v>0</v>
      </c>
      <c r="AZ13" s="149">
        <v>0</v>
      </c>
      <c r="BA13" s="149">
        <v>0</v>
      </c>
      <c r="BB13" s="149">
        <v>0</v>
      </c>
      <c r="BC13" s="149">
        <v>0</v>
      </c>
      <c r="BD13" s="149">
        <v>0</v>
      </c>
      <c r="BE13" s="149">
        <v>0</v>
      </c>
      <c r="BF13" s="149">
        <v>0</v>
      </c>
      <c r="BG13" s="149">
        <v>0</v>
      </c>
      <c r="BH13" s="149">
        <v>0</v>
      </c>
      <c r="BI13" s="149">
        <v>0</v>
      </c>
      <c r="BJ13" s="149">
        <v>0</v>
      </c>
      <c r="BK13" s="149">
        <v>0</v>
      </c>
      <c r="BL13" s="149">
        <v>0</v>
      </c>
      <c r="BM13" s="149">
        <v>0</v>
      </c>
      <c r="BN13" s="149">
        <v>0</v>
      </c>
      <c r="BO13" s="149">
        <v>0</v>
      </c>
      <c r="BP13" s="149">
        <v>0</v>
      </c>
      <c r="BQ13" s="149">
        <v>0</v>
      </c>
      <c r="BR13" s="465">
        <v>0</v>
      </c>
    </row>
    <row r="14" spans="3:206">
      <c r="C14" s="453" t="s">
        <v>204</v>
      </c>
      <c r="D14" s="454" t="s">
        <v>218</v>
      </c>
      <c r="E14" s="455" t="s">
        <v>207</v>
      </c>
      <c r="F14" s="167">
        <f t="shared" si="4"/>
        <v>16721</v>
      </c>
      <c r="G14" s="162">
        <v>0</v>
      </c>
      <c r="H14" s="149">
        <v>0</v>
      </c>
      <c r="I14" s="149">
        <v>0</v>
      </c>
      <c r="J14" s="149">
        <v>0</v>
      </c>
      <c r="K14" s="149">
        <v>0</v>
      </c>
      <c r="L14" s="149">
        <v>0</v>
      </c>
      <c r="M14" s="149">
        <v>0</v>
      </c>
      <c r="N14" s="149">
        <v>0</v>
      </c>
      <c r="O14" s="149">
        <v>0</v>
      </c>
      <c r="P14" s="149">
        <v>0</v>
      </c>
      <c r="Q14" s="149">
        <v>0</v>
      </c>
      <c r="R14" s="149">
        <v>0</v>
      </c>
      <c r="S14" s="149">
        <v>0</v>
      </c>
      <c r="T14" s="149">
        <v>0</v>
      </c>
      <c r="U14" s="149">
        <v>0</v>
      </c>
      <c r="V14" s="149">
        <v>0</v>
      </c>
      <c r="W14" s="149">
        <v>0</v>
      </c>
      <c r="X14" s="149">
        <v>0</v>
      </c>
      <c r="Y14" s="149">
        <v>0</v>
      </c>
      <c r="Z14" s="149">
        <v>0</v>
      </c>
      <c r="AA14" s="149">
        <v>0</v>
      </c>
      <c r="AB14" s="149">
        <v>0</v>
      </c>
      <c r="AC14" s="149">
        <v>0</v>
      </c>
      <c r="AD14" s="149">
        <v>0</v>
      </c>
      <c r="AE14" s="149">
        <v>0</v>
      </c>
      <c r="AF14" s="149">
        <v>0</v>
      </c>
      <c r="AG14" s="149">
        <v>0</v>
      </c>
      <c r="AH14" s="149">
        <v>0</v>
      </c>
      <c r="AI14" s="149">
        <v>0</v>
      </c>
      <c r="AJ14" s="149">
        <v>0</v>
      </c>
      <c r="AK14" s="149">
        <v>0</v>
      </c>
      <c r="AL14" s="149">
        <v>0</v>
      </c>
      <c r="AM14" s="149">
        <v>9607</v>
      </c>
      <c r="AN14" s="149">
        <v>0</v>
      </c>
      <c r="AO14" s="149">
        <v>562</v>
      </c>
      <c r="AP14" s="149">
        <v>0</v>
      </c>
      <c r="AQ14" s="149">
        <v>0</v>
      </c>
      <c r="AR14" s="149">
        <v>2007</v>
      </c>
      <c r="AS14" s="149">
        <v>0</v>
      </c>
      <c r="AT14" s="149">
        <v>0</v>
      </c>
      <c r="AU14" s="149">
        <v>0</v>
      </c>
      <c r="AV14" s="149">
        <v>0</v>
      </c>
      <c r="AW14" s="149">
        <v>0</v>
      </c>
      <c r="AX14" s="149">
        <v>0</v>
      </c>
      <c r="AY14" s="149">
        <v>0</v>
      </c>
      <c r="AZ14" s="149">
        <v>0</v>
      </c>
      <c r="BA14" s="149">
        <v>0</v>
      </c>
      <c r="BB14" s="149">
        <v>0</v>
      </c>
      <c r="BC14" s="149">
        <v>0</v>
      </c>
      <c r="BD14" s="149">
        <v>0</v>
      </c>
      <c r="BE14" s="149">
        <v>0</v>
      </c>
      <c r="BF14" s="149">
        <v>4545</v>
      </c>
      <c r="BG14" s="149">
        <v>0</v>
      </c>
      <c r="BH14" s="149">
        <v>0</v>
      </c>
      <c r="BI14" s="149">
        <v>0</v>
      </c>
      <c r="BJ14" s="149">
        <v>0</v>
      </c>
      <c r="BK14" s="149">
        <v>0</v>
      </c>
      <c r="BL14" s="149">
        <v>0</v>
      </c>
      <c r="BM14" s="149">
        <v>0</v>
      </c>
      <c r="BN14" s="149">
        <v>0</v>
      </c>
      <c r="BO14" s="149">
        <v>0</v>
      </c>
      <c r="BP14" s="149">
        <v>0</v>
      </c>
      <c r="BQ14" s="149">
        <v>0</v>
      </c>
      <c r="BR14" s="465">
        <v>0</v>
      </c>
    </row>
    <row r="15" spans="3:206">
      <c r="C15" s="453" t="s">
        <v>204</v>
      </c>
      <c r="D15" s="454" t="s">
        <v>218</v>
      </c>
      <c r="E15" s="455" t="s">
        <v>220</v>
      </c>
      <c r="F15" s="167">
        <f t="shared" si="4"/>
        <v>8199</v>
      </c>
      <c r="G15" s="162">
        <v>0</v>
      </c>
      <c r="H15" s="149">
        <v>4110</v>
      </c>
      <c r="I15" s="149">
        <v>877</v>
      </c>
      <c r="J15" s="149">
        <v>3212</v>
      </c>
      <c r="K15" s="149">
        <v>0</v>
      </c>
      <c r="L15" s="149">
        <v>0</v>
      </c>
      <c r="M15" s="149">
        <v>0</v>
      </c>
      <c r="N15" s="149">
        <v>0</v>
      </c>
      <c r="O15" s="149">
        <v>0</v>
      </c>
      <c r="P15" s="149">
        <v>0</v>
      </c>
      <c r="Q15" s="149">
        <v>0</v>
      </c>
      <c r="R15" s="149">
        <v>0</v>
      </c>
      <c r="S15" s="149">
        <v>0</v>
      </c>
      <c r="T15" s="149">
        <v>0</v>
      </c>
      <c r="U15" s="149">
        <v>0</v>
      </c>
      <c r="V15" s="149">
        <v>0</v>
      </c>
      <c r="W15" s="149">
        <v>0</v>
      </c>
      <c r="X15" s="149">
        <v>0</v>
      </c>
      <c r="Y15" s="149">
        <v>0</v>
      </c>
      <c r="Z15" s="149">
        <v>0</v>
      </c>
      <c r="AA15" s="149">
        <v>0</v>
      </c>
      <c r="AB15" s="149">
        <v>0</v>
      </c>
      <c r="AC15" s="149">
        <v>0</v>
      </c>
      <c r="AD15" s="149">
        <v>0</v>
      </c>
      <c r="AE15" s="149">
        <v>0</v>
      </c>
      <c r="AF15" s="149">
        <v>0</v>
      </c>
      <c r="AG15" s="149">
        <v>0</v>
      </c>
      <c r="AH15" s="149">
        <v>0</v>
      </c>
      <c r="AI15" s="149">
        <v>0</v>
      </c>
      <c r="AJ15" s="149">
        <v>0</v>
      </c>
      <c r="AK15" s="149">
        <v>0</v>
      </c>
      <c r="AL15" s="149">
        <v>0</v>
      </c>
      <c r="AM15" s="149">
        <v>0</v>
      </c>
      <c r="AN15" s="149">
        <v>0</v>
      </c>
      <c r="AO15" s="149">
        <v>0</v>
      </c>
      <c r="AP15" s="149">
        <v>0</v>
      </c>
      <c r="AQ15" s="149">
        <v>0</v>
      </c>
      <c r="AR15" s="149">
        <v>0</v>
      </c>
      <c r="AS15" s="149">
        <v>0</v>
      </c>
      <c r="AT15" s="149">
        <v>0</v>
      </c>
      <c r="AU15" s="149">
        <v>0</v>
      </c>
      <c r="AV15" s="149">
        <v>0</v>
      </c>
      <c r="AW15" s="149">
        <v>0</v>
      </c>
      <c r="AX15" s="149">
        <v>0</v>
      </c>
      <c r="AY15" s="149">
        <v>0</v>
      </c>
      <c r="AZ15" s="149">
        <v>0</v>
      </c>
      <c r="BA15" s="149">
        <v>0</v>
      </c>
      <c r="BB15" s="149">
        <v>0</v>
      </c>
      <c r="BC15" s="149">
        <v>0</v>
      </c>
      <c r="BD15" s="149">
        <v>0</v>
      </c>
      <c r="BE15" s="149">
        <v>0</v>
      </c>
      <c r="BF15" s="149">
        <v>0</v>
      </c>
      <c r="BG15" s="149">
        <v>0</v>
      </c>
      <c r="BH15" s="149">
        <v>0</v>
      </c>
      <c r="BI15" s="149">
        <v>0</v>
      </c>
      <c r="BJ15" s="149">
        <v>0</v>
      </c>
      <c r="BK15" s="149">
        <v>0</v>
      </c>
      <c r="BL15" s="149">
        <v>0</v>
      </c>
      <c r="BM15" s="149">
        <v>0</v>
      </c>
      <c r="BN15" s="149">
        <v>0</v>
      </c>
      <c r="BO15" s="149">
        <v>0</v>
      </c>
      <c r="BP15" s="149">
        <v>0</v>
      </c>
      <c r="BQ15" s="149">
        <v>0</v>
      </c>
      <c r="BR15" s="465">
        <v>0</v>
      </c>
    </row>
    <row r="16" spans="3:206">
      <c r="C16" s="503" t="s">
        <v>204</v>
      </c>
      <c r="D16" s="504" t="s">
        <v>218</v>
      </c>
      <c r="E16" s="505" t="s">
        <v>221</v>
      </c>
      <c r="F16" s="167">
        <f t="shared" si="4"/>
        <v>712</v>
      </c>
      <c r="G16" s="162">
        <v>0</v>
      </c>
      <c r="H16" s="149">
        <v>0</v>
      </c>
      <c r="I16" s="149">
        <v>0</v>
      </c>
      <c r="J16" s="149">
        <v>0</v>
      </c>
      <c r="K16" s="149">
        <v>0</v>
      </c>
      <c r="L16" s="149">
        <v>264</v>
      </c>
      <c r="M16" s="149">
        <v>0</v>
      </c>
      <c r="N16" s="149">
        <v>0</v>
      </c>
      <c r="O16" s="149">
        <v>0</v>
      </c>
      <c r="P16" s="149">
        <v>0</v>
      </c>
      <c r="Q16" s="149">
        <v>252</v>
      </c>
      <c r="R16" s="149">
        <v>0</v>
      </c>
      <c r="S16" s="149">
        <v>0</v>
      </c>
      <c r="T16" s="149">
        <v>0</v>
      </c>
      <c r="U16" s="149">
        <v>196</v>
      </c>
      <c r="V16" s="149">
        <v>0</v>
      </c>
      <c r="W16" s="149">
        <v>0</v>
      </c>
      <c r="X16" s="149">
        <v>0</v>
      </c>
      <c r="Y16" s="149">
        <v>0</v>
      </c>
      <c r="Z16" s="149">
        <v>0</v>
      </c>
      <c r="AA16" s="149">
        <v>0</v>
      </c>
      <c r="AB16" s="149">
        <v>0</v>
      </c>
      <c r="AC16" s="149">
        <v>0</v>
      </c>
      <c r="AD16" s="149">
        <v>0</v>
      </c>
      <c r="AE16" s="149">
        <v>0</v>
      </c>
      <c r="AF16" s="149">
        <v>0</v>
      </c>
      <c r="AG16" s="149">
        <v>0</v>
      </c>
      <c r="AH16" s="149">
        <v>0</v>
      </c>
      <c r="AI16" s="149">
        <v>0</v>
      </c>
      <c r="AJ16" s="149">
        <v>0</v>
      </c>
      <c r="AK16" s="149">
        <v>0</v>
      </c>
      <c r="AL16" s="149">
        <v>0</v>
      </c>
      <c r="AM16" s="149">
        <v>0</v>
      </c>
      <c r="AN16" s="149">
        <v>0</v>
      </c>
      <c r="AO16" s="149">
        <v>0</v>
      </c>
      <c r="AP16" s="149">
        <v>0</v>
      </c>
      <c r="AQ16" s="149">
        <v>0</v>
      </c>
      <c r="AR16" s="149">
        <v>0</v>
      </c>
      <c r="AS16" s="149">
        <v>0</v>
      </c>
      <c r="AT16" s="149">
        <v>0</v>
      </c>
      <c r="AU16" s="149">
        <v>0</v>
      </c>
      <c r="AV16" s="149">
        <v>0</v>
      </c>
      <c r="AW16" s="149">
        <v>0</v>
      </c>
      <c r="AX16" s="149">
        <v>0</v>
      </c>
      <c r="AY16" s="149">
        <v>0</v>
      </c>
      <c r="AZ16" s="149">
        <v>0</v>
      </c>
      <c r="BA16" s="149">
        <v>0</v>
      </c>
      <c r="BB16" s="149">
        <v>0</v>
      </c>
      <c r="BC16" s="149">
        <v>0</v>
      </c>
      <c r="BD16" s="149">
        <v>0</v>
      </c>
      <c r="BE16" s="149">
        <v>0</v>
      </c>
      <c r="BF16" s="149">
        <v>0</v>
      </c>
      <c r="BG16" s="149">
        <v>0</v>
      </c>
      <c r="BH16" s="149">
        <v>0</v>
      </c>
      <c r="BI16" s="149">
        <v>0</v>
      </c>
      <c r="BJ16" s="149">
        <v>0</v>
      </c>
      <c r="BK16" s="149">
        <v>0</v>
      </c>
      <c r="BL16" s="149">
        <v>0</v>
      </c>
      <c r="BM16" s="149">
        <v>0</v>
      </c>
      <c r="BN16" s="149">
        <v>0</v>
      </c>
      <c r="BO16" s="149">
        <v>0</v>
      </c>
      <c r="BP16" s="149">
        <v>0</v>
      </c>
      <c r="BQ16" s="149">
        <v>0</v>
      </c>
      <c r="BR16" s="465">
        <v>0</v>
      </c>
    </row>
    <row r="17" spans="3:206">
      <c r="C17" s="503" t="s">
        <v>204</v>
      </c>
      <c r="D17" s="504" t="s">
        <v>740</v>
      </c>
      <c r="E17" s="505" t="s">
        <v>741</v>
      </c>
      <c r="F17" s="167">
        <f t="shared" si="4"/>
        <v>727902.84018265666</v>
      </c>
      <c r="G17" s="162">
        <v>0</v>
      </c>
      <c r="H17" s="149">
        <v>0</v>
      </c>
      <c r="I17" s="149">
        <v>0</v>
      </c>
      <c r="J17" s="149">
        <v>0</v>
      </c>
      <c r="K17" s="149">
        <v>0</v>
      </c>
      <c r="L17" s="149">
        <v>0</v>
      </c>
      <c r="M17" s="149">
        <v>0</v>
      </c>
      <c r="N17" s="149">
        <v>0</v>
      </c>
      <c r="O17" s="149">
        <v>0</v>
      </c>
      <c r="P17" s="149">
        <v>0</v>
      </c>
      <c r="Q17" s="149">
        <v>0</v>
      </c>
      <c r="R17" s="149">
        <v>0</v>
      </c>
      <c r="S17" s="149">
        <v>0</v>
      </c>
      <c r="T17" s="149">
        <v>0</v>
      </c>
      <c r="U17" s="149">
        <v>0</v>
      </c>
      <c r="V17" s="149">
        <v>0</v>
      </c>
      <c r="W17" s="149">
        <v>0</v>
      </c>
      <c r="X17" s="149">
        <v>0</v>
      </c>
      <c r="Y17" s="149">
        <v>0</v>
      </c>
      <c r="Z17" s="149">
        <v>0</v>
      </c>
      <c r="AA17" s="149">
        <v>0</v>
      </c>
      <c r="AB17" s="149">
        <v>0</v>
      </c>
      <c r="AC17" s="149">
        <v>0</v>
      </c>
      <c r="AD17" s="149">
        <f>8628852240/35596.15</f>
        <v>242409.70554399843</v>
      </c>
      <c r="AE17" s="149">
        <v>0</v>
      </c>
      <c r="AF17" s="149">
        <v>0</v>
      </c>
      <c r="AG17" s="149">
        <v>0</v>
      </c>
      <c r="AH17" s="149">
        <v>0</v>
      </c>
      <c r="AI17" s="149">
        <v>0</v>
      </c>
      <c r="AJ17" s="149">
        <v>0</v>
      </c>
      <c r="AK17" s="149">
        <v>0</v>
      </c>
      <c r="AL17" s="149">
        <v>0</v>
      </c>
      <c r="AM17" s="149">
        <v>0</v>
      </c>
      <c r="AN17" s="149">
        <v>0</v>
      </c>
      <c r="AO17" s="149">
        <v>0</v>
      </c>
      <c r="AP17" s="149">
        <f>8956129500/ 36950.64</f>
        <v>242380.90328070096</v>
      </c>
      <c r="AQ17" s="149">
        <v>0</v>
      </c>
      <c r="AR17" s="149">
        <v>0</v>
      </c>
      <c r="AS17" s="149">
        <v>0</v>
      </c>
      <c r="AT17" s="149">
        <v>0</v>
      </c>
      <c r="AU17" s="149">
        <v>0</v>
      </c>
      <c r="AV17" s="149">
        <v>0</v>
      </c>
      <c r="AW17" s="149">
        <v>0</v>
      </c>
      <c r="AX17" s="149">
        <v>0</v>
      </c>
      <c r="AY17" s="149">
        <v>0</v>
      </c>
      <c r="AZ17" s="149">
        <v>0</v>
      </c>
      <c r="BA17" s="149">
        <v>0</v>
      </c>
      <c r="BB17" s="149">
        <f>9430097360/38789.07</f>
        <v>243112.23135795729</v>
      </c>
      <c r="BC17" s="149">
        <v>0</v>
      </c>
      <c r="BD17" s="149">
        <v>0</v>
      </c>
      <c r="BE17" s="149">
        <v>0</v>
      </c>
      <c r="BF17" s="149">
        <v>0</v>
      </c>
      <c r="BG17" s="149">
        <v>0</v>
      </c>
      <c r="BH17" s="149">
        <v>0</v>
      </c>
      <c r="BI17" s="149">
        <v>0</v>
      </c>
      <c r="BJ17" s="149">
        <v>0</v>
      </c>
      <c r="BK17" s="149">
        <v>0</v>
      </c>
      <c r="BL17" s="149">
        <v>0</v>
      </c>
      <c r="BM17" s="149">
        <v>0</v>
      </c>
      <c r="BN17" s="149">
        <v>0</v>
      </c>
      <c r="BO17" s="149">
        <v>0</v>
      </c>
      <c r="BP17" s="149">
        <v>0</v>
      </c>
      <c r="BQ17" s="149">
        <v>0</v>
      </c>
      <c r="BR17" s="465">
        <v>0</v>
      </c>
    </row>
    <row r="18" spans="3:206">
      <c r="C18" s="503" t="s">
        <v>204</v>
      </c>
      <c r="D18" s="504" t="s">
        <v>781</v>
      </c>
      <c r="E18" s="505" t="s">
        <v>741</v>
      </c>
      <c r="F18" s="167">
        <f t="shared" si="4"/>
        <v>180000</v>
      </c>
      <c r="G18" s="162">
        <v>0</v>
      </c>
      <c r="H18" s="149">
        <v>30000</v>
      </c>
      <c r="I18" s="149">
        <v>0</v>
      </c>
      <c r="J18" s="149">
        <v>0</v>
      </c>
      <c r="K18" s="149">
        <v>0</v>
      </c>
      <c r="L18" s="149">
        <v>0</v>
      </c>
      <c r="M18" s="149">
        <v>0</v>
      </c>
      <c r="N18" s="149">
        <v>0</v>
      </c>
      <c r="O18" s="149">
        <v>0</v>
      </c>
      <c r="P18" s="149">
        <v>30000</v>
      </c>
      <c r="Q18" s="149">
        <v>0</v>
      </c>
      <c r="R18" s="149">
        <v>0</v>
      </c>
      <c r="S18" s="149">
        <v>0</v>
      </c>
      <c r="T18" s="149">
        <v>0</v>
      </c>
      <c r="U18" s="149">
        <v>0</v>
      </c>
      <c r="V18" s="149">
        <v>0</v>
      </c>
      <c r="W18" s="149">
        <v>0</v>
      </c>
      <c r="X18" s="149">
        <v>0</v>
      </c>
      <c r="Y18" s="149">
        <v>0</v>
      </c>
      <c r="Z18" s="149">
        <v>0</v>
      </c>
      <c r="AA18" s="149">
        <v>0</v>
      </c>
      <c r="AB18" s="149">
        <v>30000</v>
      </c>
      <c r="AC18" s="149">
        <v>0</v>
      </c>
      <c r="AD18" s="149">
        <v>0</v>
      </c>
      <c r="AE18" s="149">
        <v>0</v>
      </c>
      <c r="AF18" s="149">
        <v>0</v>
      </c>
      <c r="AG18" s="149">
        <v>0</v>
      </c>
      <c r="AH18" s="149">
        <v>0</v>
      </c>
      <c r="AI18" s="149">
        <v>0</v>
      </c>
      <c r="AJ18" s="149">
        <v>0</v>
      </c>
      <c r="AK18" s="149">
        <v>0</v>
      </c>
      <c r="AL18" s="149">
        <v>0</v>
      </c>
      <c r="AM18" s="149">
        <v>0</v>
      </c>
      <c r="AN18" s="149">
        <v>30000</v>
      </c>
      <c r="AO18" s="149">
        <v>0</v>
      </c>
      <c r="AP18" s="149">
        <v>0</v>
      </c>
      <c r="AQ18" s="149">
        <v>0</v>
      </c>
      <c r="AR18" s="149">
        <v>0</v>
      </c>
      <c r="AS18" s="149">
        <v>0</v>
      </c>
      <c r="AT18" s="149">
        <v>0</v>
      </c>
      <c r="AU18" s="149">
        <v>0</v>
      </c>
      <c r="AV18" s="149">
        <v>0</v>
      </c>
      <c r="AW18" s="149">
        <v>0</v>
      </c>
      <c r="AX18" s="149">
        <v>0</v>
      </c>
      <c r="AY18" s="149">
        <v>0</v>
      </c>
      <c r="AZ18" s="149">
        <v>30000</v>
      </c>
      <c r="BA18" s="149">
        <v>0</v>
      </c>
      <c r="BB18" s="149">
        <v>0</v>
      </c>
      <c r="BC18" s="149">
        <v>0</v>
      </c>
      <c r="BD18" s="149">
        <v>0</v>
      </c>
      <c r="BE18" s="149">
        <v>0</v>
      </c>
      <c r="BF18" s="149">
        <v>0</v>
      </c>
      <c r="BG18" s="149">
        <v>0</v>
      </c>
      <c r="BH18" s="149">
        <v>0</v>
      </c>
      <c r="BI18" s="149">
        <v>0</v>
      </c>
      <c r="BJ18" s="149">
        <v>0</v>
      </c>
      <c r="BK18" s="149">
        <v>0</v>
      </c>
      <c r="BL18" s="149">
        <v>30000</v>
      </c>
      <c r="BM18" s="149">
        <v>0</v>
      </c>
      <c r="BN18" s="149">
        <v>0</v>
      </c>
      <c r="BO18" s="149">
        <v>0</v>
      </c>
      <c r="BP18" s="149">
        <v>0</v>
      </c>
      <c r="BQ18" s="149">
        <v>0</v>
      </c>
      <c r="BR18" s="465">
        <v>0</v>
      </c>
    </row>
    <row r="19" spans="3:206">
      <c r="C19" s="503" t="s">
        <v>204</v>
      </c>
      <c r="D19" s="504" t="s">
        <v>222</v>
      </c>
      <c r="E19" s="505" t="s">
        <v>207</v>
      </c>
      <c r="F19" s="167">
        <f t="shared" si="4"/>
        <v>3233</v>
      </c>
      <c r="G19" s="162">
        <v>0</v>
      </c>
      <c r="H19" s="149">
        <v>0</v>
      </c>
      <c r="I19" s="149">
        <v>0</v>
      </c>
      <c r="J19" s="149">
        <v>0</v>
      </c>
      <c r="K19" s="149">
        <v>0</v>
      </c>
      <c r="L19" s="149">
        <v>0</v>
      </c>
      <c r="M19" s="149">
        <v>0</v>
      </c>
      <c r="N19" s="149">
        <v>0</v>
      </c>
      <c r="O19" s="149">
        <v>0</v>
      </c>
      <c r="P19" s="149">
        <v>0</v>
      </c>
      <c r="Q19" s="149">
        <v>0</v>
      </c>
      <c r="R19" s="149">
        <v>0</v>
      </c>
      <c r="S19" s="149">
        <v>0</v>
      </c>
      <c r="T19" s="149">
        <v>0</v>
      </c>
      <c r="U19" s="149">
        <v>0</v>
      </c>
      <c r="V19" s="149">
        <v>0</v>
      </c>
      <c r="W19" s="149">
        <v>0</v>
      </c>
      <c r="X19" s="149">
        <v>0</v>
      </c>
      <c r="Y19" s="149">
        <v>0</v>
      </c>
      <c r="Z19" s="149">
        <v>0</v>
      </c>
      <c r="AA19" s="149">
        <v>0</v>
      </c>
      <c r="AB19" s="149">
        <v>0</v>
      </c>
      <c r="AC19" s="149">
        <v>0</v>
      </c>
      <c r="AD19" s="149">
        <v>0</v>
      </c>
      <c r="AE19" s="149">
        <v>0</v>
      </c>
      <c r="AF19" s="149">
        <v>0</v>
      </c>
      <c r="AG19" s="149">
        <v>0</v>
      </c>
      <c r="AH19" s="149">
        <v>0</v>
      </c>
      <c r="AI19" s="149">
        <v>0</v>
      </c>
      <c r="AJ19" s="149">
        <v>0</v>
      </c>
      <c r="AK19" s="149">
        <v>0</v>
      </c>
      <c r="AL19" s="149">
        <v>0</v>
      </c>
      <c r="AM19" s="149">
        <v>0</v>
      </c>
      <c r="AN19" s="149">
        <v>0</v>
      </c>
      <c r="AO19" s="149">
        <v>0</v>
      </c>
      <c r="AP19" s="149">
        <v>0</v>
      </c>
      <c r="AQ19" s="149">
        <v>0</v>
      </c>
      <c r="AR19" s="149">
        <v>0</v>
      </c>
      <c r="AS19" s="149">
        <v>0</v>
      </c>
      <c r="AT19" s="149">
        <v>0</v>
      </c>
      <c r="AU19" s="149">
        <v>0</v>
      </c>
      <c r="AV19" s="149">
        <v>0</v>
      </c>
      <c r="AW19" s="149">
        <v>0</v>
      </c>
      <c r="AX19" s="149">
        <v>0</v>
      </c>
      <c r="AY19" s="149">
        <v>0</v>
      </c>
      <c r="AZ19" s="149">
        <v>0</v>
      </c>
      <c r="BA19" s="149">
        <v>3233</v>
      </c>
      <c r="BB19" s="149">
        <v>0</v>
      </c>
      <c r="BC19" s="149">
        <v>0</v>
      </c>
      <c r="BD19" s="149">
        <v>0</v>
      </c>
      <c r="BE19" s="149">
        <v>0</v>
      </c>
      <c r="BF19" s="149">
        <v>0</v>
      </c>
      <c r="BG19" s="149">
        <v>0</v>
      </c>
      <c r="BH19" s="149">
        <v>0</v>
      </c>
      <c r="BI19" s="149">
        <v>0</v>
      </c>
      <c r="BJ19" s="149">
        <v>0</v>
      </c>
      <c r="BK19" s="149">
        <v>0</v>
      </c>
      <c r="BL19" s="149">
        <v>0</v>
      </c>
      <c r="BM19" s="149">
        <v>0</v>
      </c>
      <c r="BN19" s="149">
        <v>0</v>
      </c>
      <c r="BO19" s="149">
        <v>0</v>
      </c>
      <c r="BP19" s="149">
        <v>0</v>
      </c>
      <c r="BQ19" s="149">
        <v>0</v>
      </c>
      <c r="BR19" s="465">
        <v>0</v>
      </c>
    </row>
    <row r="20" spans="3:206">
      <c r="C20" s="503" t="s">
        <v>204</v>
      </c>
      <c r="D20" s="504" t="s">
        <v>223</v>
      </c>
      <c r="E20" s="505" t="s">
        <v>224</v>
      </c>
      <c r="F20" s="167">
        <f t="shared" si="4"/>
        <v>6313</v>
      </c>
      <c r="G20" s="162">
        <v>0</v>
      </c>
      <c r="H20" s="149">
        <v>0</v>
      </c>
      <c r="I20" s="149">
        <v>0</v>
      </c>
      <c r="J20" s="149">
        <v>0</v>
      </c>
      <c r="K20" s="149">
        <v>0</v>
      </c>
      <c r="L20" s="149">
        <v>0</v>
      </c>
      <c r="M20" s="149">
        <v>0</v>
      </c>
      <c r="N20" s="149">
        <v>0</v>
      </c>
      <c r="O20" s="149">
        <v>0</v>
      </c>
      <c r="P20" s="149">
        <v>0</v>
      </c>
      <c r="Q20" s="149">
        <v>0</v>
      </c>
      <c r="R20" s="149">
        <v>0</v>
      </c>
      <c r="S20" s="149">
        <v>0</v>
      </c>
      <c r="T20" s="149">
        <v>0</v>
      </c>
      <c r="U20" s="149">
        <v>0</v>
      </c>
      <c r="V20" s="149">
        <v>0</v>
      </c>
      <c r="W20" s="149">
        <v>0</v>
      </c>
      <c r="X20" s="149">
        <v>733</v>
      </c>
      <c r="Y20" s="149">
        <v>0</v>
      </c>
      <c r="Z20" s="149">
        <v>0</v>
      </c>
      <c r="AA20" s="149">
        <v>0</v>
      </c>
      <c r="AB20" s="149">
        <v>0</v>
      </c>
      <c r="AC20" s="149">
        <v>0</v>
      </c>
      <c r="AD20" s="149">
        <v>352</v>
      </c>
      <c r="AE20" s="149">
        <v>0</v>
      </c>
      <c r="AF20" s="149">
        <v>0</v>
      </c>
      <c r="AG20" s="149">
        <v>0</v>
      </c>
      <c r="AH20" s="149">
        <v>0</v>
      </c>
      <c r="AI20" s="149">
        <v>0</v>
      </c>
      <c r="AJ20" s="149">
        <v>0</v>
      </c>
      <c r="AK20" s="149">
        <v>0</v>
      </c>
      <c r="AL20" s="149">
        <v>0</v>
      </c>
      <c r="AM20" s="149">
        <v>0</v>
      </c>
      <c r="AN20" s="149">
        <v>0</v>
      </c>
      <c r="AO20" s="149">
        <v>0</v>
      </c>
      <c r="AP20" s="149">
        <v>0</v>
      </c>
      <c r="AQ20" s="149">
        <v>0</v>
      </c>
      <c r="AR20" s="149">
        <v>0</v>
      </c>
      <c r="AS20" s="149">
        <v>0</v>
      </c>
      <c r="AT20" s="149">
        <v>0</v>
      </c>
      <c r="AU20" s="149">
        <v>970</v>
      </c>
      <c r="AV20" s="149">
        <v>0</v>
      </c>
      <c r="AW20" s="149">
        <v>851</v>
      </c>
      <c r="AX20" s="149">
        <v>0</v>
      </c>
      <c r="AY20" s="149">
        <v>0</v>
      </c>
      <c r="AZ20" s="149">
        <v>0</v>
      </c>
      <c r="BA20" s="149">
        <v>949</v>
      </c>
      <c r="BB20" s="149">
        <v>0</v>
      </c>
      <c r="BC20" s="149">
        <v>0</v>
      </c>
      <c r="BD20" s="149">
        <v>0</v>
      </c>
      <c r="BE20" s="149">
        <v>0</v>
      </c>
      <c r="BF20" s="149">
        <v>0</v>
      </c>
      <c r="BG20" s="149">
        <v>0</v>
      </c>
      <c r="BH20" s="149">
        <v>1826</v>
      </c>
      <c r="BI20" s="149">
        <v>466</v>
      </c>
      <c r="BJ20" s="149">
        <v>0</v>
      </c>
      <c r="BK20" s="149">
        <v>0</v>
      </c>
      <c r="BL20" s="149">
        <v>0</v>
      </c>
      <c r="BM20" s="149">
        <v>0</v>
      </c>
      <c r="BN20" s="149">
        <v>0</v>
      </c>
      <c r="BO20" s="149">
        <v>166</v>
      </c>
      <c r="BP20" s="149">
        <v>0</v>
      </c>
      <c r="BQ20" s="149">
        <v>0</v>
      </c>
      <c r="BR20" s="465">
        <v>0</v>
      </c>
    </row>
    <row r="21" spans="3:206">
      <c r="C21" s="503" t="s">
        <v>204</v>
      </c>
      <c r="D21" s="504" t="s">
        <v>223</v>
      </c>
      <c r="E21" s="505" t="s">
        <v>225</v>
      </c>
      <c r="F21" s="167">
        <f t="shared" si="4"/>
        <v>54073.440000000002</v>
      </c>
      <c r="G21" s="162">
        <v>0</v>
      </c>
      <c r="H21" s="149">
        <v>510</v>
      </c>
      <c r="I21" s="149">
        <v>510</v>
      </c>
      <c r="J21" s="149">
        <v>533</v>
      </c>
      <c r="K21" s="149">
        <v>510</v>
      </c>
      <c r="L21" s="149">
        <v>962</v>
      </c>
      <c r="M21" s="149">
        <v>916</v>
      </c>
      <c r="N21" s="149">
        <v>915</v>
      </c>
      <c r="O21" s="149">
        <v>976</v>
      </c>
      <c r="P21" s="149">
        <v>1123</v>
      </c>
      <c r="Q21" s="149">
        <v>917</v>
      </c>
      <c r="R21" s="149">
        <v>1471</v>
      </c>
      <c r="S21" s="149">
        <v>1017</v>
      </c>
      <c r="T21" s="149">
        <v>1819</v>
      </c>
      <c r="U21" s="149">
        <v>937</v>
      </c>
      <c r="V21" s="149">
        <v>908</v>
      </c>
      <c r="W21" s="149">
        <v>939</v>
      </c>
      <c r="X21" s="149">
        <v>932</v>
      </c>
      <c r="Y21" s="149">
        <v>1182</v>
      </c>
      <c r="Z21" s="149">
        <v>849</v>
      </c>
      <c r="AA21" s="149">
        <v>1230</v>
      </c>
      <c r="AB21" s="149">
        <v>1036</v>
      </c>
      <c r="AC21" s="149">
        <v>1040</v>
      </c>
      <c r="AD21" s="149">
        <v>1029</v>
      </c>
      <c r="AE21" s="149">
        <v>1065</v>
      </c>
      <c r="AF21" s="149">
        <v>1038</v>
      </c>
      <c r="AG21" s="149">
        <v>859</v>
      </c>
      <c r="AH21" s="149">
        <v>850</v>
      </c>
      <c r="AI21" s="149">
        <v>849</v>
      </c>
      <c r="AJ21" s="149">
        <v>849</v>
      </c>
      <c r="AK21" s="149">
        <v>861</v>
      </c>
      <c r="AL21" s="149">
        <v>721</v>
      </c>
      <c r="AM21" s="149">
        <v>735</v>
      </c>
      <c r="AN21" s="149">
        <v>736</v>
      </c>
      <c r="AO21" s="149">
        <v>740</v>
      </c>
      <c r="AP21" s="149">
        <v>0</v>
      </c>
      <c r="AQ21" s="149">
        <v>1141</v>
      </c>
      <c r="AR21" s="149">
        <v>1442</v>
      </c>
      <c r="AS21" s="149">
        <v>722</v>
      </c>
      <c r="AT21" s="149">
        <v>730</v>
      </c>
      <c r="AU21" s="149">
        <v>1040</v>
      </c>
      <c r="AV21" s="149">
        <v>820</v>
      </c>
      <c r="AW21" s="149">
        <v>882</v>
      </c>
      <c r="AX21" s="149">
        <v>1116</v>
      </c>
      <c r="AY21" s="149">
        <v>779</v>
      </c>
      <c r="AZ21" s="149">
        <v>723</v>
      </c>
      <c r="BA21" s="149">
        <v>720</v>
      </c>
      <c r="BB21" s="149">
        <v>719</v>
      </c>
      <c r="BC21" s="149">
        <v>1441</v>
      </c>
      <c r="BD21" s="149">
        <v>1064</v>
      </c>
      <c r="BE21" s="149">
        <v>748</v>
      </c>
      <c r="BF21" s="149">
        <v>753</v>
      </c>
      <c r="BG21" s="149">
        <v>718</v>
      </c>
      <c r="BH21" s="149">
        <v>727</v>
      </c>
      <c r="BI21" s="149">
        <v>724</v>
      </c>
      <c r="BJ21" s="149">
        <v>620.44000000000005</v>
      </c>
      <c r="BK21" s="149">
        <v>610</v>
      </c>
      <c r="BL21" s="149">
        <v>610</v>
      </c>
      <c r="BM21" s="149">
        <v>610</v>
      </c>
      <c r="BN21" s="149">
        <v>610</v>
      </c>
      <c r="BO21" s="149">
        <v>610</v>
      </c>
      <c r="BP21" s="149">
        <v>610</v>
      </c>
      <c r="BQ21" s="149">
        <v>610</v>
      </c>
      <c r="BR21" s="465">
        <v>610</v>
      </c>
    </row>
    <row r="22" spans="3:206">
      <c r="C22" s="503" t="s">
        <v>204</v>
      </c>
      <c r="D22" s="504" t="s">
        <v>223</v>
      </c>
      <c r="E22" s="505" t="s">
        <v>226</v>
      </c>
      <c r="F22" s="167">
        <f t="shared" si="4"/>
        <v>690</v>
      </c>
      <c r="G22" s="162">
        <v>0</v>
      </c>
      <c r="H22" s="149">
        <v>0</v>
      </c>
      <c r="I22" s="149">
        <v>414</v>
      </c>
      <c r="J22" s="149">
        <v>0</v>
      </c>
      <c r="K22" s="149">
        <v>0</v>
      </c>
      <c r="L22" s="149">
        <v>0</v>
      </c>
      <c r="M22" s="149">
        <v>207</v>
      </c>
      <c r="N22" s="149">
        <v>0</v>
      </c>
      <c r="O22" s="149">
        <v>0</v>
      </c>
      <c r="P22" s="149">
        <v>0</v>
      </c>
      <c r="Q22" s="149">
        <v>0</v>
      </c>
      <c r="R22" s="149">
        <v>69</v>
      </c>
      <c r="S22" s="149">
        <v>0</v>
      </c>
      <c r="T22" s="149">
        <v>0</v>
      </c>
      <c r="U22" s="149">
        <v>0</v>
      </c>
      <c r="V22" s="149">
        <v>0</v>
      </c>
      <c r="W22" s="149">
        <v>0</v>
      </c>
      <c r="X22" s="149">
        <v>0</v>
      </c>
      <c r="Y22" s="149">
        <v>0</v>
      </c>
      <c r="Z22" s="149">
        <v>0</v>
      </c>
      <c r="AA22" s="149">
        <v>0</v>
      </c>
      <c r="AB22" s="149">
        <v>0</v>
      </c>
      <c r="AC22" s="149">
        <v>0</v>
      </c>
      <c r="AD22" s="149">
        <v>0</v>
      </c>
      <c r="AE22" s="149">
        <v>0</v>
      </c>
      <c r="AF22" s="149">
        <v>0</v>
      </c>
      <c r="AG22" s="149">
        <v>0</v>
      </c>
      <c r="AH22" s="149">
        <v>0</v>
      </c>
      <c r="AI22" s="149">
        <v>0</v>
      </c>
      <c r="AJ22" s="149">
        <v>0</v>
      </c>
      <c r="AK22" s="149">
        <v>0</v>
      </c>
      <c r="AL22" s="149">
        <v>0</v>
      </c>
      <c r="AM22" s="149">
        <v>0</v>
      </c>
      <c r="AN22" s="149">
        <v>0</v>
      </c>
      <c r="AO22" s="149">
        <v>0</v>
      </c>
      <c r="AP22" s="149">
        <v>0</v>
      </c>
      <c r="AQ22" s="149">
        <v>0</v>
      </c>
      <c r="AR22" s="149">
        <v>0</v>
      </c>
      <c r="AS22" s="149">
        <v>0</v>
      </c>
      <c r="AT22" s="149">
        <v>0</v>
      </c>
      <c r="AU22" s="149">
        <v>0</v>
      </c>
      <c r="AV22" s="149">
        <v>0</v>
      </c>
      <c r="AW22" s="149">
        <v>0</v>
      </c>
      <c r="AX22" s="149">
        <v>0</v>
      </c>
      <c r="AY22" s="149">
        <v>0</v>
      </c>
      <c r="AZ22" s="149">
        <v>0</v>
      </c>
      <c r="BA22" s="149">
        <v>0</v>
      </c>
      <c r="BB22" s="149">
        <v>0</v>
      </c>
      <c r="BC22" s="149">
        <v>0</v>
      </c>
      <c r="BD22" s="149">
        <v>0</v>
      </c>
      <c r="BE22" s="149">
        <v>0</v>
      </c>
      <c r="BF22" s="149">
        <v>0</v>
      </c>
      <c r="BG22" s="149">
        <v>0</v>
      </c>
      <c r="BH22" s="149">
        <v>0</v>
      </c>
      <c r="BI22" s="149">
        <v>0</v>
      </c>
      <c r="BJ22" s="149">
        <v>0</v>
      </c>
      <c r="BK22" s="149">
        <v>0</v>
      </c>
      <c r="BL22" s="149">
        <v>0</v>
      </c>
      <c r="BM22" s="149">
        <v>0</v>
      </c>
      <c r="BN22" s="149">
        <v>0</v>
      </c>
      <c r="BO22" s="149">
        <v>0</v>
      </c>
      <c r="BP22" s="149">
        <v>0</v>
      </c>
      <c r="BQ22" s="149">
        <v>0</v>
      </c>
      <c r="BR22" s="465">
        <v>0</v>
      </c>
    </row>
    <row r="23" spans="3:206">
      <c r="C23" s="503" t="s">
        <v>204</v>
      </c>
      <c r="D23" s="504" t="s">
        <v>223</v>
      </c>
      <c r="E23" s="505" t="s">
        <v>219</v>
      </c>
      <c r="F23" s="167">
        <f t="shared" si="4"/>
        <v>22870.02</v>
      </c>
      <c r="G23" s="162">
        <v>0</v>
      </c>
      <c r="H23" s="149">
        <v>0</v>
      </c>
      <c r="I23" s="149">
        <v>0</v>
      </c>
      <c r="J23" s="149">
        <v>0</v>
      </c>
      <c r="K23" s="149">
        <v>0</v>
      </c>
      <c r="L23" s="149">
        <v>0</v>
      </c>
      <c r="M23" s="149">
        <v>0</v>
      </c>
      <c r="N23" s="149">
        <v>0</v>
      </c>
      <c r="O23" s="149">
        <v>0</v>
      </c>
      <c r="P23" s="149">
        <v>0</v>
      </c>
      <c r="Q23" s="149">
        <v>0</v>
      </c>
      <c r="R23" s="149">
        <v>0</v>
      </c>
      <c r="S23" s="149">
        <v>0</v>
      </c>
      <c r="T23" s="149">
        <v>0</v>
      </c>
      <c r="U23" s="149">
        <v>0</v>
      </c>
      <c r="V23" s="149">
        <v>0</v>
      </c>
      <c r="W23" s="149">
        <v>0</v>
      </c>
      <c r="X23" s="149">
        <v>0</v>
      </c>
      <c r="Y23" s="149">
        <v>0</v>
      </c>
      <c r="Z23" s="149">
        <v>0</v>
      </c>
      <c r="AA23" s="149">
        <v>0</v>
      </c>
      <c r="AB23" s="149">
        <v>0</v>
      </c>
      <c r="AC23" s="149">
        <v>0</v>
      </c>
      <c r="AD23" s="149">
        <v>0</v>
      </c>
      <c r="AE23" s="149">
        <v>0</v>
      </c>
      <c r="AF23" s="149">
        <v>0</v>
      </c>
      <c r="AG23" s="149">
        <v>4560</v>
      </c>
      <c r="AH23" s="149">
        <v>0</v>
      </c>
      <c r="AI23" s="149">
        <v>0</v>
      </c>
      <c r="AJ23" s="149">
        <v>0</v>
      </c>
      <c r="AK23" s="149">
        <v>0</v>
      </c>
      <c r="AL23" s="149">
        <v>2592</v>
      </c>
      <c r="AM23" s="149">
        <v>0</v>
      </c>
      <c r="AN23" s="149">
        <v>0</v>
      </c>
      <c r="AO23" s="149">
        <v>0</v>
      </c>
      <c r="AP23" s="149">
        <v>5406</v>
      </c>
      <c r="AQ23" s="149">
        <v>0</v>
      </c>
      <c r="AR23" s="149">
        <v>0</v>
      </c>
      <c r="AS23" s="149">
        <v>0</v>
      </c>
      <c r="AT23" s="149">
        <v>0</v>
      </c>
      <c r="AU23" s="149">
        <v>0</v>
      </c>
      <c r="AV23" s="149">
        <v>3041</v>
      </c>
      <c r="AW23" s="149">
        <v>640</v>
      </c>
      <c r="AX23" s="149">
        <v>0</v>
      </c>
      <c r="AY23" s="149">
        <v>0</v>
      </c>
      <c r="AZ23" s="149">
        <v>0</v>
      </c>
      <c r="BA23" s="149">
        <v>0</v>
      </c>
      <c r="BB23" s="149">
        <v>0</v>
      </c>
      <c r="BC23" s="149">
        <v>0</v>
      </c>
      <c r="BD23" s="149">
        <v>0</v>
      </c>
      <c r="BE23" s="149">
        <v>0</v>
      </c>
      <c r="BF23" s="149">
        <v>0</v>
      </c>
      <c r="BG23" s="149">
        <v>0</v>
      </c>
      <c r="BH23" s="149">
        <v>0</v>
      </c>
      <c r="BI23" s="149">
        <v>0</v>
      </c>
      <c r="BJ23" s="149">
        <v>0</v>
      </c>
      <c r="BK23" s="149">
        <v>0</v>
      </c>
      <c r="BL23" s="149">
        <v>1408.02</v>
      </c>
      <c r="BM23" s="149">
        <v>0</v>
      </c>
      <c r="BN23" s="149">
        <v>5223</v>
      </c>
      <c r="BO23" s="149">
        <v>0</v>
      </c>
      <c r="BP23" s="149">
        <v>0</v>
      </c>
      <c r="BQ23" s="149">
        <v>0</v>
      </c>
      <c r="BR23" s="465">
        <v>0</v>
      </c>
    </row>
    <row r="24" spans="3:206">
      <c r="C24" s="503" t="s">
        <v>204</v>
      </c>
      <c r="D24" s="504" t="s">
        <v>727</v>
      </c>
      <c r="E24" s="505" t="s">
        <v>207</v>
      </c>
      <c r="F24" s="167">
        <f t="shared" si="4"/>
        <v>0</v>
      </c>
      <c r="G24" s="162">
        <v>0</v>
      </c>
      <c r="H24" s="149">
        <v>0</v>
      </c>
      <c r="I24" s="149">
        <v>0</v>
      </c>
      <c r="J24" s="149">
        <v>0</v>
      </c>
      <c r="K24" s="149">
        <v>0</v>
      </c>
      <c r="L24" s="149">
        <v>0</v>
      </c>
      <c r="M24" s="149">
        <v>0</v>
      </c>
      <c r="N24" s="149">
        <v>0</v>
      </c>
      <c r="O24" s="149">
        <v>0</v>
      </c>
      <c r="P24" s="149">
        <v>0</v>
      </c>
      <c r="Q24" s="149">
        <v>0</v>
      </c>
      <c r="R24" s="149">
        <v>0</v>
      </c>
      <c r="S24" s="149">
        <v>0</v>
      </c>
      <c r="T24" s="149">
        <v>0</v>
      </c>
      <c r="U24" s="149">
        <v>0</v>
      </c>
      <c r="V24" s="149">
        <v>0</v>
      </c>
      <c r="W24" s="149">
        <v>0</v>
      </c>
      <c r="X24" s="149">
        <v>0</v>
      </c>
      <c r="Y24" s="149">
        <v>0</v>
      </c>
      <c r="Z24" s="149">
        <v>0</v>
      </c>
      <c r="AA24" s="149">
        <v>0</v>
      </c>
      <c r="AB24" s="149">
        <v>0</v>
      </c>
      <c r="AC24" s="149">
        <v>0</v>
      </c>
      <c r="AD24" s="149">
        <v>0</v>
      </c>
      <c r="AE24" s="149">
        <v>0</v>
      </c>
      <c r="AF24" s="149">
        <v>0</v>
      </c>
      <c r="AG24" s="149">
        <v>0</v>
      </c>
      <c r="AH24" s="149">
        <v>0</v>
      </c>
      <c r="AI24" s="149">
        <v>0</v>
      </c>
      <c r="AJ24" s="149">
        <v>0</v>
      </c>
      <c r="AK24" s="149">
        <v>0</v>
      </c>
      <c r="AL24" s="149">
        <v>0</v>
      </c>
      <c r="AM24" s="149">
        <v>0</v>
      </c>
      <c r="AN24" s="149">
        <v>0</v>
      </c>
      <c r="AO24" s="149">
        <v>0</v>
      </c>
      <c r="AP24" s="149">
        <v>0</v>
      </c>
      <c r="AQ24" s="149">
        <v>0</v>
      </c>
      <c r="AR24" s="149">
        <v>0</v>
      </c>
      <c r="AS24" s="149">
        <v>0</v>
      </c>
      <c r="AT24" s="149">
        <v>0</v>
      </c>
      <c r="AU24" s="149">
        <v>0</v>
      </c>
      <c r="AV24" s="149">
        <v>0</v>
      </c>
      <c r="AW24" s="149">
        <v>0</v>
      </c>
      <c r="AX24" s="149">
        <v>0</v>
      </c>
      <c r="AY24" s="149">
        <v>0</v>
      </c>
      <c r="AZ24" s="149">
        <v>0</v>
      </c>
      <c r="BA24" s="149">
        <v>0</v>
      </c>
      <c r="BB24" s="149">
        <v>0</v>
      </c>
      <c r="BC24" s="149">
        <v>0</v>
      </c>
      <c r="BD24" s="149">
        <v>0</v>
      </c>
      <c r="BE24" s="149">
        <v>0</v>
      </c>
      <c r="BF24" s="149">
        <v>0</v>
      </c>
      <c r="BG24" s="149">
        <v>0</v>
      </c>
      <c r="BH24" s="149">
        <v>0</v>
      </c>
      <c r="BI24" s="149">
        <v>0</v>
      </c>
      <c r="BJ24" s="149">
        <v>0</v>
      </c>
      <c r="BK24" s="149">
        <v>0</v>
      </c>
      <c r="BL24" s="149">
        <v>0</v>
      </c>
      <c r="BM24" s="149">
        <v>0</v>
      </c>
      <c r="BN24" s="149">
        <v>0</v>
      </c>
      <c r="BO24" s="149">
        <v>0</v>
      </c>
      <c r="BP24" s="149">
        <v>0</v>
      </c>
      <c r="BQ24" s="149">
        <v>0</v>
      </c>
      <c r="BR24" s="465">
        <v>0</v>
      </c>
    </row>
    <row r="25" spans="3:206">
      <c r="C25" s="503" t="s">
        <v>204</v>
      </c>
      <c r="D25" s="504" t="s">
        <v>227</v>
      </c>
      <c r="E25" s="505" t="s">
        <v>228</v>
      </c>
      <c r="F25" s="167">
        <f t="shared" si="4"/>
        <v>1923</v>
      </c>
      <c r="G25" s="162">
        <v>0</v>
      </c>
      <c r="H25" s="149">
        <v>0</v>
      </c>
      <c r="I25" s="149">
        <v>0</v>
      </c>
      <c r="J25" s="149">
        <v>0</v>
      </c>
      <c r="K25" s="149">
        <v>0</v>
      </c>
      <c r="L25" s="149">
        <v>0</v>
      </c>
      <c r="M25" s="149">
        <v>232</v>
      </c>
      <c r="N25" s="149">
        <v>114</v>
      </c>
      <c r="O25" s="149">
        <v>113</v>
      </c>
      <c r="P25" s="149">
        <v>112</v>
      </c>
      <c r="Q25" s="149">
        <v>111</v>
      </c>
      <c r="R25" s="149">
        <v>110</v>
      </c>
      <c r="S25" s="149">
        <v>109</v>
      </c>
      <c r="T25" s="149">
        <v>107</v>
      </c>
      <c r="U25" s="149">
        <v>106</v>
      </c>
      <c r="V25" s="149">
        <v>105</v>
      </c>
      <c r="W25" s="149">
        <v>0</v>
      </c>
      <c r="X25" s="149">
        <v>103</v>
      </c>
      <c r="Y25" s="149">
        <v>101</v>
      </c>
      <c r="Z25" s="149">
        <v>101</v>
      </c>
      <c r="AA25" s="149">
        <v>201</v>
      </c>
      <c r="AB25" s="149">
        <v>0</v>
      </c>
      <c r="AC25" s="149">
        <v>198</v>
      </c>
      <c r="AD25" s="149">
        <v>0</v>
      </c>
      <c r="AE25" s="149">
        <v>0</v>
      </c>
      <c r="AF25" s="149">
        <v>0</v>
      </c>
      <c r="AG25" s="149">
        <v>0</v>
      </c>
      <c r="AH25" s="149">
        <v>0</v>
      </c>
      <c r="AI25" s="149">
        <v>0</v>
      </c>
      <c r="AJ25" s="149">
        <v>0</v>
      </c>
      <c r="AK25" s="149">
        <v>0</v>
      </c>
      <c r="AL25" s="149">
        <v>0</v>
      </c>
      <c r="AM25" s="149">
        <v>0</v>
      </c>
      <c r="AN25" s="149">
        <v>0</v>
      </c>
      <c r="AO25" s="149">
        <v>0</v>
      </c>
      <c r="AP25" s="149">
        <v>0</v>
      </c>
      <c r="AQ25" s="149">
        <v>0</v>
      </c>
      <c r="AR25" s="149">
        <v>0</v>
      </c>
      <c r="AS25" s="149">
        <v>0</v>
      </c>
      <c r="AT25" s="149">
        <v>0</v>
      </c>
      <c r="AU25" s="149">
        <v>0</v>
      </c>
      <c r="AV25" s="149">
        <v>0</v>
      </c>
      <c r="AW25" s="149">
        <v>0</v>
      </c>
      <c r="AX25" s="149">
        <v>0</v>
      </c>
      <c r="AY25" s="149">
        <v>0</v>
      </c>
      <c r="AZ25" s="149">
        <v>0</v>
      </c>
      <c r="BA25" s="149">
        <v>0</v>
      </c>
      <c r="BB25" s="149">
        <v>0</v>
      </c>
      <c r="BC25" s="149">
        <v>0</v>
      </c>
      <c r="BD25" s="149">
        <v>0</v>
      </c>
      <c r="BE25" s="149">
        <v>0</v>
      </c>
      <c r="BF25" s="149">
        <v>0</v>
      </c>
      <c r="BG25" s="149">
        <v>0</v>
      </c>
      <c r="BH25" s="149">
        <v>0</v>
      </c>
      <c r="BI25" s="149">
        <v>0</v>
      </c>
      <c r="BJ25" s="149">
        <v>0</v>
      </c>
      <c r="BK25" s="149">
        <v>0</v>
      </c>
      <c r="BL25" s="149">
        <v>0</v>
      </c>
      <c r="BM25" s="149">
        <v>0</v>
      </c>
      <c r="BN25" s="149">
        <v>0</v>
      </c>
      <c r="BO25" s="149">
        <v>0</v>
      </c>
      <c r="BP25" s="149">
        <v>0</v>
      </c>
      <c r="BQ25" s="149">
        <v>0</v>
      </c>
      <c r="BR25" s="465">
        <v>0</v>
      </c>
    </row>
    <row r="26" spans="3:206">
      <c r="C26" s="503" t="s">
        <v>204</v>
      </c>
      <c r="D26" s="504" t="s">
        <v>227</v>
      </c>
      <c r="E26" s="505" t="s">
        <v>229</v>
      </c>
      <c r="F26" s="167">
        <f t="shared" si="4"/>
        <v>3579.579999999999</v>
      </c>
      <c r="G26" s="162">
        <v>0</v>
      </c>
      <c r="H26" s="149">
        <v>0</v>
      </c>
      <c r="I26" s="149">
        <v>0</v>
      </c>
      <c r="J26" s="149">
        <v>0</v>
      </c>
      <c r="K26" s="149">
        <v>0</v>
      </c>
      <c r="L26" s="149">
        <v>0</v>
      </c>
      <c r="M26" s="149">
        <v>0</v>
      </c>
      <c r="N26" s="149">
        <v>0</v>
      </c>
      <c r="O26" s="149">
        <v>0</v>
      </c>
      <c r="P26" s="149">
        <v>0</v>
      </c>
      <c r="Q26" s="149">
        <v>0</v>
      </c>
      <c r="R26" s="149">
        <v>0</v>
      </c>
      <c r="S26" s="149">
        <v>0</v>
      </c>
      <c r="T26" s="149">
        <v>0</v>
      </c>
      <c r="U26" s="149">
        <v>0</v>
      </c>
      <c r="V26" s="149">
        <v>0</v>
      </c>
      <c r="W26" s="149">
        <v>0</v>
      </c>
      <c r="X26" s="149">
        <v>0</v>
      </c>
      <c r="Y26" s="149">
        <v>0</v>
      </c>
      <c r="Z26" s="149">
        <v>0</v>
      </c>
      <c r="AA26" s="149">
        <v>0</v>
      </c>
      <c r="AB26" s="149">
        <v>0</v>
      </c>
      <c r="AC26" s="149">
        <v>0</v>
      </c>
      <c r="AD26" s="149">
        <v>0</v>
      </c>
      <c r="AE26" s="149">
        <v>0</v>
      </c>
      <c r="AF26" s="149">
        <v>195</v>
      </c>
      <c r="AG26" s="149">
        <v>0</v>
      </c>
      <c r="AH26" s="149">
        <v>194</v>
      </c>
      <c r="AI26" s="149">
        <v>194</v>
      </c>
      <c r="AJ26" s="149">
        <v>0</v>
      </c>
      <c r="AK26" s="149">
        <v>0</v>
      </c>
      <c r="AL26" s="149">
        <v>264</v>
      </c>
      <c r="AM26" s="149">
        <v>0</v>
      </c>
      <c r="AN26" s="149">
        <v>177</v>
      </c>
      <c r="AO26" s="149">
        <v>0</v>
      </c>
      <c r="AP26" s="149">
        <v>0</v>
      </c>
      <c r="AQ26" s="149">
        <v>176</v>
      </c>
      <c r="AR26" s="149">
        <v>0</v>
      </c>
      <c r="AS26" s="149">
        <v>176</v>
      </c>
      <c r="AT26" s="149">
        <v>0</v>
      </c>
      <c r="AU26" s="149">
        <v>174</v>
      </c>
      <c r="AV26" s="149">
        <v>88</v>
      </c>
      <c r="AW26" s="149">
        <v>0</v>
      </c>
      <c r="AX26" s="149">
        <v>0</v>
      </c>
      <c r="AY26" s="149">
        <v>0</v>
      </c>
      <c r="AZ26" s="149">
        <v>354</v>
      </c>
      <c r="BA26" s="149">
        <v>0</v>
      </c>
      <c r="BB26" s="149">
        <v>0</v>
      </c>
      <c r="BC26" s="149">
        <v>265</v>
      </c>
      <c r="BD26" s="149">
        <v>88.43</v>
      </c>
      <c r="BE26" s="149">
        <v>88.43</v>
      </c>
      <c r="BF26" s="149">
        <v>88.43</v>
      </c>
      <c r="BG26" s="149">
        <v>88.43</v>
      </c>
      <c r="BH26" s="149">
        <v>88.43</v>
      </c>
      <c r="BI26" s="149">
        <v>88.43</v>
      </c>
      <c r="BJ26" s="149">
        <v>88</v>
      </c>
      <c r="BK26" s="149">
        <v>88</v>
      </c>
      <c r="BL26" s="149">
        <v>88</v>
      </c>
      <c r="BM26" s="149">
        <v>88</v>
      </c>
      <c r="BN26" s="149">
        <v>88</v>
      </c>
      <c r="BO26" s="149">
        <v>88</v>
      </c>
      <c r="BP26" s="149">
        <v>88</v>
      </c>
      <c r="BQ26" s="149">
        <v>88</v>
      </c>
      <c r="BR26" s="465">
        <v>88</v>
      </c>
    </row>
    <row r="27" spans="3:206">
      <c r="C27" s="503" t="s">
        <v>204</v>
      </c>
      <c r="D27" s="504" t="s">
        <v>227</v>
      </c>
      <c r="E27" s="505" t="s">
        <v>230</v>
      </c>
      <c r="F27" s="167">
        <f t="shared" si="4"/>
        <v>8723</v>
      </c>
      <c r="G27" s="162">
        <v>0</v>
      </c>
      <c r="H27" s="149">
        <v>0</v>
      </c>
      <c r="I27" s="149">
        <v>0</v>
      </c>
      <c r="J27" s="149">
        <v>0</v>
      </c>
      <c r="K27" s="149">
        <v>148</v>
      </c>
      <c r="L27" s="149">
        <v>147</v>
      </c>
      <c r="M27" s="149">
        <v>146</v>
      </c>
      <c r="N27" s="149">
        <v>144</v>
      </c>
      <c r="O27" s="149">
        <v>143</v>
      </c>
      <c r="P27" s="149">
        <v>142</v>
      </c>
      <c r="Q27" s="149">
        <v>141</v>
      </c>
      <c r="R27" s="149">
        <v>139</v>
      </c>
      <c r="S27" s="149">
        <v>138</v>
      </c>
      <c r="T27" s="149">
        <v>136</v>
      </c>
      <c r="U27" s="149">
        <v>134</v>
      </c>
      <c r="V27" s="149">
        <v>133</v>
      </c>
      <c r="W27" s="149">
        <v>131</v>
      </c>
      <c r="X27" s="149">
        <v>149</v>
      </c>
      <c r="Y27" s="149">
        <v>147</v>
      </c>
      <c r="Z27" s="149">
        <v>146</v>
      </c>
      <c r="AA27" s="149">
        <v>145</v>
      </c>
      <c r="AB27" s="149">
        <v>144</v>
      </c>
      <c r="AC27" s="149">
        <v>144</v>
      </c>
      <c r="AD27" s="149">
        <v>143</v>
      </c>
      <c r="AE27" s="149">
        <v>142</v>
      </c>
      <c r="AF27" s="149">
        <v>141</v>
      </c>
      <c r="AG27" s="149">
        <v>141</v>
      </c>
      <c r="AH27" s="149">
        <v>210</v>
      </c>
      <c r="AI27" s="149">
        <v>141</v>
      </c>
      <c r="AJ27" s="149">
        <v>151</v>
      </c>
      <c r="AK27" s="149">
        <v>150</v>
      </c>
      <c r="AL27" s="149">
        <v>149</v>
      </c>
      <c r="AM27" s="149">
        <v>149</v>
      </c>
      <c r="AN27" s="149">
        <v>148</v>
      </c>
      <c r="AO27" s="149">
        <v>148</v>
      </c>
      <c r="AP27" s="149">
        <v>147</v>
      </c>
      <c r="AQ27" s="149">
        <v>147</v>
      </c>
      <c r="AR27" s="149">
        <v>146</v>
      </c>
      <c r="AS27" s="149">
        <v>145</v>
      </c>
      <c r="AT27" s="149">
        <v>145</v>
      </c>
      <c r="AU27" s="149">
        <v>145</v>
      </c>
      <c r="AV27" s="149">
        <v>144</v>
      </c>
      <c r="AW27" s="149">
        <v>144</v>
      </c>
      <c r="AX27" s="149">
        <v>143</v>
      </c>
      <c r="AY27" s="149">
        <v>142</v>
      </c>
      <c r="AZ27" s="149">
        <v>142</v>
      </c>
      <c r="BA27" s="149">
        <v>142</v>
      </c>
      <c r="BB27" s="149">
        <v>141</v>
      </c>
      <c r="BC27" s="149">
        <v>140</v>
      </c>
      <c r="BD27" s="149">
        <v>139</v>
      </c>
      <c r="BE27" s="149">
        <v>148</v>
      </c>
      <c r="BF27" s="149">
        <v>148</v>
      </c>
      <c r="BG27" s="149">
        <v>148</v>
      </c>
      <c r="BH27" s="149">
        <v>147</v>
      </c>
      <c r="BI27" s="149">
        <v>147</v>
      </c>
      <c r="BJ27" s="149">
        <v>147</v>
      </c>
      <c r="BK27" s="149">
        <v>147</v>
      </c>
      <c r="BL27" s="149">
        <v>147</v>
      </c>
      <c r="BM27" s="149">
        <v>147</v>
      </c>
      <c r="BN27" s="149">
        <v>147</v>
      </c>
      <c r="BO27" s="149">
        <v>147</v>
      </c>
      <c r="BP27" s="149">
        <v>147</v>
      </c>
      <c r="BQ27" s="149">
        <v>147</v>
      </c>
      <c r="BR27" s="465">
        <v>147</v>
      </c>
    </row>
    <row r="28" spans="3:206">
      <c r="C28" s="503" t="s">
        <v>204</v>
      </c>
      <c r="D28" s="504" t="s">
        <v>227</v>
      </c>
      <c r="E28" s="505" t="s">
        <v>790</v>
      </c>
      <c r="F28" s="167">
        <f t="shared" si="4"/>
        <v>2907</v>
      </c>
      <c r="G28" s="162">
        <v>0</v>
      </c>
      <c r="H28" s="149">
        <v>0</v>
      </c>
      <c r="I28" s="149">
        <v>0</v>
      </c>
      <c r="J28" s="149">
        <v>0</v>
      </c>
      <c r="K28" s="149">
        <v>0</v>
      </c>
      <c r="L28" s="149">
        <v>0</v>
      </c>
      <c r="M28" s="149">
        <v>0</v>
      </c>
      <c r="N28" s="149">
        <v>0</v>
      </c>
      <c r="O28" s="149">
        <v>0</v>
      </c>
      <c r="P28" s="149">
        <v>0</v>
      </c>
      <c r="Q28" s="149">
        <v>0</v>
      </c>
      <c r="R28" s="149">
        <v>0</v>
      </c>
      <c r="S28" s="149">
        <v>0</v>
      </c>
      <c r="T28" s="149">
        <v>57</v>
      </c>
      <c r="U28" s="149">
        <v>57</v>
      </c>
      <c r="V28" s="149">
        <v>57</v>
      </c>
      <c r="W28" s="149">
        <v>57</v>
      </c>
      <c r="X28" s="149">
        <v>57</v>
      </c>
      <c r="Y28" s="149">
        <v>57</v>
      </c>
      <c r="Z28" s="149">
        <v>57</v>
      </c>
      <c r="AA28" s="149">
        <v>57</v>
      </c>
      <c r="AB28" s="149">
        <v>57</v>
      </c>
      <c r="AC28" s="149">
        <v>57</v>
      </c>
      <c r="AD28" s="149">
        <v>57</v>
      </c>
      <c r="AE28" s="149">
        <v>57</v>
      </c>
      <c r="AF28" s="149">
        <v>57</v>
      </c>
      <c r="AG28" s="149">
        <v>57</v>
      </c>
      <c r="AH28" s="149">
        <v>57</v>
      </c>
      <c r="AI28" s="149">
        <v>57</v>
      </c>
      <c r="AJ28" s="149">
        <v>57</v>
      </c>
      <c r="AK28" s="149">
        <v>57</v>
      </c>
      <c r="AL28" s="149">
        <v>57</v>
      </c>
      <c r="AM28" s="149">
        <v>57</v>
      </c>
      <c r="AN28" s="149">
        <v>57</v>
      </c>
      <c r="AO28" s="149">
        <v>57</v>
      </c>
      <c r="AP28" s="149">
        <v>57</v>
      </c>
      <c r="AQ28" s="149">
        <v>57</v>
      </c>
      <c r="AR28" s="149">
        <v>57</v>
      </c>
      <c r="AS28" s="149">
        <v>57</v>
      </c>
      <c r="AT28" s="149">
        <v>57</v>
      </c>
      <c r="AU28" s="149">
        <v>57</v>
      </c>
      <c r="AV28" s="149">
        <v>57</v>
      </c>
      <c r="AW28" s="149">
        <v>57</v>
      </c>
      <c r="AX28" s="149">
        <v>57</v>
      </c>
      <c r="AY28" s="149">
        <v>57</v>
      </c>
      <c r="AZ28" s="149">
        <v>57</v>
      </c>
      <c r="BA28" s="149">
        <v>57</v>
      </c>
      <c r="BB28" s="149">
        <v>57</v>
      </c>
      <c r="BC28" s="149">
        <v>57</v>
      </c>
      <c r="BD28" s="149">
        <v>57</v>
      </c>
      <c r="BE28" s="149">
        <v>57</v>
      </c>
      <c r="BF28" s="149">
        <v>57</v>
      </c>
      <c r="BG28" s="149">
        <v>57</v>
      </c>
      <c r="BH28" s="149">
        <v>57</v>
      </c>
      <c r="BI28" s="149">
        <v>57</v>
      </c>
      <c r="BJ28" s="149">
        <v>57</v>
      </c>
      <c r="BK28" s="149">
        <v>57</v>
      </c>
      <c r="BL28" s="149">
        <v>57</v>
      </c>
      <c r="BM28" s="149">
        <v>57</v>
      </c>
      <c r="BN28" s="149">
        <v>57</v>
      </c>
      <c r="BO28" s="149">
        <v>57</v>
      </c>
      <c r="BP28" s="149">
        <v>57</v>
      </c>
      <c r="BQ28" s="149">
        <v>57</v>
      </c>
      <c r="BR28" s="465">
        <v>57</v>
      </c>
    </row>
    <row r="29" spans="3:206">
      <c r="C29" s="503" t="s">
        <v>204</v>
      </c>
      <c r="D29" s="504" t="s">
        <v>227</v>
      </c>
      <c r="E29" s="505" t="s">
        <v>231</v>
      </c>
      <c r="F29" s="167">
        <f t="shared" si="4"/>
        <v>923</v>
      </c>
      <c r="G29" s="162">
        <v>0</v>
      </c>
      <c r="H29" s="149">
        <v>0</v>
      </c>
      <c r="I29" s="149">
        <v>0</v>
      </c>
      <c r="J29" s="149">
        <v>0</v>
      </c>
      <c r="K29" s="149">
        <v>0</v>
      </c>
      <c r="L29" s="149">
        <v>0</v>
      </c>
      <c r="M29" s="149">
        <v>0</v>
      </c>
      <c r="N29" s="149">
        <v>0</v>
      </c>
      <c r="O29" s="149">
        <v>0</v>
      </c>
      <c r="P29" s="149">
        <v>0</v>
      </c>
      <c r="Q29" s="149">
        <v>0</v>
      </c>
      <c r="R29" s="149">
        <v>0</v>
      </c>
      <c r="S29" s="149">
        <v>0</v>
      </c>
      <c r="T29" s="149">
        <v>0</v>
      </c>
      <c r="U29" s="149">
        <v>0</v>
      </c>
      <c r="V29" s="149">
        <v>0</v>
      </c>
      <c r="W29" s="149">
        <v>0</v>
      </c>
      <c r="X29" s="149">
        <v>0</v>
      </c>
      <c r="Y29" s="149">
        <v>0</v>
      </c>
      <c r="Z29" s="149">
        <v>0</v>
      </c>
      <c r="AA29" s="149">
        <v>0</v>
      </c>
      <c r="AB29" s="149">
        <v>0</v>
      </c>
      <c r="AC29" s="149">
        <v>0</v>
      </c>
      <c r="AD29" s="149">
        <v>0</v>
      </c>
      <c r="AE29" s="149">
        <v>0</v>
      </c>
      <c r="AF29" s="149">
        <v>0</v>
      </c>
      <c r="AG29" s="149">
        <v>0</v>
      </c>
      <c r="AH29" s="149">
        <v>0</v>
      </c>
      <c r="AI29" s="149">
        <v>0</v>
      </c>
      <c r="AJ29" s="149">
        <v>0</v>
      </c>
      <c r="AK29" s="149">
        <v>0</v>
      </c>
      <c r="AL29" s="149">
        <v>0</v>
      </c>
      <c r="AM29" s="149">
        <v>0</v>
      </c>
      <c r="AN29" s="149">
        <v>0</v>
      </c>
      <c r="AO29" s="149">
        <v>0</v>
      </c>
      <c r="AP29" s="149">
        <v>0</v>
      </c>
      <c r="AQ29" s="149">
        <v>0</v>
      </c>
      <c r="AR29" s="149">
        <v>0</v>
      </c>
      <c r="AS29" s="149">
        <v>0</v>
      </c>
      <c r="AT29" s="149">
        <v>0</v>
      </c>
      <c r="AU29" s="149">
        <v>0</v>
      </c>
      <c r="AV29" s="149">
        <v>0</v>
      </c>
      <c r="AW29" s="149">
        <v>0</v>
      </c>
      <c r="AX29" s="149">
        <v>0</v>
      </c>
      <c r="AY29" s="149">
        <v>0</v>
      </c>
      <c r="AZ29" s="149">
        <v>0</v>
      </c>
      <c r="BA29" s="149">
        <v>0</v>
      </c>
      <c r="BB29" s="149">
        <v>0</v>
      </c>
      <c r="BC29" s="149">
        <v>0</v>
      </c>
      <c r="BD29" s="149">
        <v>923</v>
      </c>
      <c r="BE29" s="149">
        <v>0</v>
      </c>
      <c r="BF29" s="149">
        <v>0</v>
      </c>
      <c r="BG29" s="149">
        <v>0</v>
      </c>
      <c r="BH29" s="149">
        <v>0</v>
      </c>
      <c r="BI29" s="149">
        <v>0</v>
      </c>
      <c r="BJ29" s="149">
        <v>0</v>
      </c>
      <c r="BK29" s="149">
        <v>0</v>
      </c>
      <c r="BL29" s="149">
        <v>0</v>
      </c>
      <c r="BM29" s="149">
        <v>0</v>
      </c>
      <c r="BN29" s="149">
        <v>0</v>
      </c>
      <c r="BO29" s="149">
        <v>0</v>
      </c>
      <c r="BP29" s="149">
        <v>0</v>
      </c>
      <c r="BQ29" s="149">
        <v>0</v>
      </c>
      <c r="BR29" s="465">
        <v>0</v>
      </c>
    </row>
    <row r="30" spans="3:206" ht="16" thickBot="1">
      <c r="C30" s="506" t="s">
        <v>204</v>
      </c>
      <c r="D30" s="507" t="s">
        <v>227</v>
      </c>
      <c r="E30" s="508" t="s">
        <v>754</v>
      </c>
      <c r="F30" s="170">
        <f t="shared" si="4"/>
        <v>1140</v>
      </c>
      <c r="G30" s="171">
        <v>0</v>
      </c>
      <c r="H30" s="172">
        <v>0</v>
      </c>
      <c r="I30" s="172">
        <v>0</v>
      </c>
      <c r="J30" s="172">
        <v>0</v>
      </c>
      <c r="K30" s="172">
        <v>0</v>
      </c>
      <c r="L30" s="172">
        <v>0</v>
      </c>
      <c r="M30" s="172">
        <v>0</v>
      </c>
      <c r="N30" s="172">
        <v>0</v>
      </c>
      <c r="O30" s="172">
        <v>0</v>
      </c>
      <c r="P30" s="172">
        <v>0</v>
      </c>
      <c r="Q30" s="172">
        <v>0</v>
      </c>
      <c r="R30" s="172">
        <v>0</v>
      </c>
      <c r="S30" s="172">
        <v>0</v>
      </c>
      <c r="T30" s="172">
        <v>0</v>
      </c>
      <c r="U30" s="172">
        <v>0</v>
      </c>
      <c r="V30" s="172">
        <v>0</v>
      </c>
      <c r="W30" s="172">
        <v>0</v>
      </c>
      <c r="X30" s="172">
        <v>0</v>
      </c>
      <c r="Y30" s="172">
        <v>0</v>
      </c>
      <c r="Z30" s="172">
        <v>0</v>
      </c>
      <c r="AA30" s="172">
        <v>0</v>
      </c>
      <c r="AB30" s="172">
        <v>0</v>
      </c>
      <c r="AC30" s="172">
        <v>0</v>
      </c>
      <c r="AD30" s="172">
        <v>0</v>
      </c>
      <c r="AE30" s="172">
        <v>0</v>
      </c>
      <c r="AF30" s="172">
        <v>0</v>
      </c>
      <c r="AG30" s="172">
        <v>0</v>
      </c>
      <c r="AH30" s="172">
        <v>0</v>
      </c>
      <c r="AI30" s="172">
        <v>0</v>
      </c>
      <c r="AJ30" s="172">
        <v>0</v>
      </c>
      <c r="AK30" s="172">
        <v>0</v>
      </c>
      <c r="AL30" s="172">
        <v>0</v>
      </c>
      <c r="AM30" s="172">
        <v>0</v>
      </c>
      <c r="AN30" s="172">
        <v>0</v>
      </c>
      <c r="AO30" s="172">
        <v>0</v>
      </c>
      <c r="AP30" s="172">
        <v>0</v>
      </c>
      <c r="AQ30" s="172">
        <v>0</v>
      </c>
      <c r="AR30" s="172">
        <v>0</v>
      </c>
      <c r="AS30" s="172">
        <v>0</v>
      </c>
      <c r="AT30" s="172">
        <v>0</v>
      </c>
      <c r="AU30" s="172">
        <v>0</v>
      </c>
      <c r="AV30" s="172">
        <v>0</v>
      </c>
      <c r="AW30" s="172">
        <v>0</v>
      </c>
      <c r="AX30" s="172">
        <v>0</v>
      </c>
      <c r="AY30" s="172">
        <v>0</v>
      </c>
      <c r="AZ30" s="172">
        <v>0</v>
      </c>
      <c r="BA30" s="172">
        <v>0</v>
      </c>
      <c r="BB30" s="172">
        <v>0</v>
      </c>
      <c r="BC30" s="172">
        <v>0</v>
      </c>
      <c r="BD30" s="172">
        <v>76</v>
      </c>
      <c r="BE30" s="172">
        <v>76</v>
      </c>
      <c r="BF30" s="172">
        <v>76</v>
      </c>
      <c r="BG30" s="172">
        <v>76</v>
      </c>
      <c r="BH30" s="172">
        <v>76</v>
      </c>
      <c r="BI30" s="172">
        <v>76</v>
      </c>
      <c r="BJ30" s="172">
        <v>76</v>
      </c>
      <c r="BK30" s="172">
        <v>76</v>
      </c>
      <c r="BL30" s="172">
        <v>76</v>
      </c>
      <c r="BM30" s="172">
        <v>76</v>
      </c>
      <c r="BN30" s="172">
        <v>76</v>
      </c>
      <c r="BO30" s="172">
        <v>76</v>
      </c>
      <c r="BP30" s="172">
        <v>76</v>
      </c>
      <c r="BQ30" s="172">
        <v>76</v>
      </c>
      <c r="BR30" s="466">
        <v>76</v>
      </c>
    </row>
    <row r="31" spans="3:206" s="157" customFormat="1" ht="16" thickBot="1">
      <c r="C31" s="173" t="s">
        <v>239</v>
      </c>
      <c r="D31" s="174" t="s">
        <v>239</v>
      </c>
      <c r="E31" s="175" t="s">
        <v>205</v>
      </c>
      <c r="F31" s="176">
        <f t="shared" si="4"/>
        <v>257762</v>
      </c>
      <c r="G31" s="163">
        <f>SUM(G32:G34)</f>
        <v>0</v>
      </c>
      <c r="H31" s="160">
        <f t="shared" ref="H31:BI31" si="5">SUM(H32:H34)</f>
        <v>0</v>
      </c>
      <c r="I31" s="160">
        <f t="shared" si="5"/>
        <v>0</v>
      </c>
      <c r="J31" s="160">
        <f t="shared" si="5"/>
        <v>0</v>
      </c>
      <c r="K31" s="160">
        <f t="shared" si="5"/>
        <v>0</v>
      </c>
      <c r="L31" s="160">
        <f>SUM(L32:L34)</f>
        <v>0</v>
      </c>
      <c r="M31" s="160">
        <f t="shared" si="5"/>
        <v>4545</v>
      </c>
      <c r="N31" s="160">
        <f t="shared" si="5"/>
        <v>0</v>
      </c>
      <c r="O31" s="160">
        <f t="shared" si="5"/>
        <v>0</v>
      </c>
      <c r="P31" s="160">
        <f t="shared" si="5"/>
        <v>0</v>
      </c>
      <c r="Q31" s="160">
        <f t="shared" si="5"/>
        <v>0</v>
      </c>
      <c r="R31" s="160">
        <f t="shared" si="5"/>
        <v>47027</v>
      </c>
      <c r="S31" s="160">
        <f t="shared" si="5"/>
        <v>0</v>
      </c>
      <c r="T31" s="160">
        <f t="shared" si="5"/>
        <v>0</v>
      </c>
      <c r="U31" s="160">
        <f t="shared" si="5"/>
        <v>25210</v>
      </c>
      <c r="V31" s="160">
        <f t="shared" si="5"/>
        <v>2256</v>
      </c>
      <c r="W31" s="160">
        <f t="shared" si="5"/>
        <v>13836</v>
      </c>
      <c r="X31" s="160">
        <f t="shared" si="5"/>
        <v>0</v>
      </c>
      <c r="Y31" s="160">
        <f t="shared" si="5"/>
        <v>26536</v>
      </c>
      <c r="Z31" s="160">
        <f t="shared" si="5"/>
        <v>5951</v>
      </c>
      <c r="AA31" s="160">
        <f t="shared" si="5"/>
        <v>0</v>
      </c>
      <c r="AB31" s="160">
        <f t="shared" si="5"/>
        <v>0</v>
      </c>
      <c r="AC31" s="160">
        <f t="shared" si="5"/>
        <v>0</v>
      </c>
      <c r="AD31" s="160">
        <f t="shared" si="5"/>
        <v>0</v>
      </c>
      <c r="AE31" s="160">
        <f t="shared" si="5"/>
        <v>0</v>
      </c>
      <c r="AF31" s="160">
        <f t="shared" si="5"/>
        <v>0</v>
      </c>
      <c r="AG31" s="160">
        <f t="shared" si="5"/>
        <v>0</v>
      </c>
      <c r="AH31" s="160">
        <f t="shared" si="5"/>
        <v>0</v>
      </c>
      <c r="AI31" s="160">
        <f t="shared" si="5"/>
        <v>0</v>
      </c>
      <c r="AJ31" s="160">
        <f t="shared" si="5"/>
        <v>0</v>
      </c>
      <c r="AK31" s="160">
        <f t="shared" si="5"/>
        <v>0</v>
      </c>
      <c r="AL31" s="160">
        <f t="shared" si="5"/>
        <v>0</v>
      </c>
      <c r="AM31" s="160">
        <f t="shared" si="5"/>
        <v>128038</v>
      </c>
      <c r="AN31" s="160">
        <f t="shared" si="5"/>
        <v>0</v>
      </c>
      <c r="AO31" s="160">
        <f t="shared" si="5"/>
        <v>0</v>
      </c>
      <c r="AP31" s="160">
        <f t="shared" si="5"/>
        <v>0</v>
      </c>
      <c r="AQ31" s="160">
        <f t="shared" si="5"/>
        <v>1794</v>
      </c>
      <c r="AR31" s="160">
        <f t="shared" si="5"/>
        <v>0</v>
      </c>
      <c r="AS31" s="160">
        <f t="shared" si="5"/>
        <v>2210</v>
      </c>
      <c r="AT31" s="160">
        <f t="shared" si="5"/>
        <v>0</v>
      </c>
      <c r="AU31" s="160">
        <f t="shared" si="5"/>
        <v>0</v>
      </c>
      <c r="AV31" s="160">
        <f t="shared" si="5"/>
        <v>196</v>
      </c>
      <c r="AW31" s="160">
        <f t="shared" si="5"/>
        <v>0</v>
      </c>
      <c r="AX31" s="160">
        <f t="shared" si="5"/>
        <v>0</v>
      </c>
      <c r="AY31" s="160">
        <f t="shared" si="5"/>
        <v>0</v>
      </c>
      <c r="AZ31" s="160">
        <f t="shared" si="5"/>
        <v>0</v>
      </c>
      <c r="BA31" s="160">
        <f t="shared" si="5"/>
        <v>0</v>
      </c>
      <c r="BB31" s="160">
        <f t="shared" si="5"/>
        <v>154</v>
      </c>
      <c r="BC31" s="160">
        <f t="shared" si="5"/>
        <v>0</v>
      </c>
      <c r="BD31" s="160">
        <f t="shared" si="5"/>
        <v>0</v>
      </c>
      <c r="BE31" s="160">
        <f t="shared" si="5"/>
        <v>0</v>
      </c>
      <c r="BF31" s="160">
        <f t="shared" si="5"/>
        <v>9</v>
      </c>
      <c r="BG31" s="160">
        <f t="shared" si="5"/>
        <v>0</v>
      </c>
      <c r="BH31" s="160">
        <f t="shared" si="5"/>
        <v>0</v>
      </c>
      <c r="BI31" s="160">
        <f t="shared" si="5"/>
        <v>0</v>
      </c>
      <c r="BJ31" s="160">
        <f t="shared" ref="BJ31:BK31" si="6">SUM(BJ32:BJ34)</f>
        <v>0</v>
      </c>
      <c r="BK31" s="160">
        <f t="shared" si="6"/>
        <v>0</v>
      </c>
      <c r="BL31" s="160">
        <f t="shared" ref="BL31:BO31" si="7">SUM(BL32:BL34)</f>
        <v>0</v>
      </c>
      <c r="BM31" s="160">
        <f t="shared" si="7"/>
        <v>0</v>
      </c>
      <c r="BN31" s="160">
        <f t="shared" ref="BN31" si="8">SUM(BN32:BN34)</f>
        <v>0</v>
      </c>
      <c r="BO31" s="160">
        <f t="shared" si="7"/>
        <v>0</v>
      </c>
      <c r="BP31" s="160">
        <f t="shared" ref="BP31:BQ31" si="9">SUM(BP32:BP34)</f>
        <v>0</v>
      </c>
      <c r="BQ31" s="160">
        <f t="shared" si="9"/>
        <v>0</v>
      </c>
      <c r="BR31" s="463">
        <f t="shared" ref="BR31" si="10">SUM(BR32:BR34)</f>
        <v>0</v>
      </c>
      <c r="BS31" s="156"/>
      <c r="BT31" s="156"/>
      <c r="BU31" s="156"/>
      <c r="BV31" s="156"/>
      <c r="BW31" s="156"/>
      <c r="BX31" s="156"/>
      <c r="BY31" s="156"/>
      <c r="BZ31" s="156"/>
      <c r="CA31" s="156"/>
      <c r="CB31" s="156"/>
      <c r="CC31" s="156"/>
      <c r="CD31" s="156"/>
      <c r="CE31" s="156"/>
      <c r="CF31" s="156"/>
      <c r="CG31" s="156"/>
      <c r="CH31" s="156"/>
      <c r="CI31" s="156"/>
      <c r="CJ31" s="156"/>
      <c r="CK31" s="156"/>
      <c r="CL31" s="156"/>
      <c r="CM31" s="156"/>
      <c r="CN31" s="156"/>
      <c r="CO31" s="156"/>
      <c r="CP31" s="156"/>
      <c r="CQ31" s="156"/>
      <c r="CR31" s="156"/>
      <c r="CS31" s="156"/>
      <c r="CT31" s="156"/>
      <c r="CU31" s="156"/>
      <c r="CV31" s="156"/>
      <c r="CW31" s="156"/>
      <c r="CX31" s="156"/>
      <c r="CY31" s="156"/>
      <c r="CZ31" s="156"/>
      <c r="DA31" s="156"/>
      <c r="DB31" s="156"/>
      <c r="DC31" s="156"/>
      <c r="DD31" s="156"/>
      <c r="DE31" s="156"/>
      <c r="DF31" s="156"/>
      <c r="DG31" s="156"/>
      <c r="DH31" s="156"/>
      <c r="DI31" s="156"/>
      <c r="DJ31" s="156"/>
      <c r="DK31" s="156"/>
      <c r="DL31" s="156"/>
      <c r="DM31" s="156"/>
      <c r="DN31" s="156"/>
      <c r="DO31" s="156"/>
      <c r="DP31" s="156"/>
      <c r="DQ31" s="156"/>
      <c r="DR31" s="156"/>
      <c r="DS31" s="156"/>
      <c r="DT31" s="156"/>
      <c r="DU31" s="156"/>
      <c r="DV31" s="156"/>
      <c r="DW31" s="156"/>
      <c r="DX31" s="156"/>
      <c r="DY31" s="156"/>
      <c r="DZ31" s="156"/>
      <c r="EA31" s="156"/>
      <c r="EB31" s="156"/>
      <c r="EC31" s="156"/>
      <c r="ED31" s="156"/>
      <c r="EE31" s="156"/>
      <c r="EF31" s="156"/>
      <c r="EG31" s="156"/>
      <c r="EH31" s="156"/>
      <c r="EI31" s="156"/>
      <c r="EJ31" s="156"/>
      <c r="EK31" s="156"/>
      <c r="EL31" s="156"/>
      <c r="EM31" s="156"/>
      <c r="EN31" s="156"/>
      <c r="EO31" s="156"/>
      <c r="EP31" s="156"/>
      <c r="EQ31" s="156"/>
      <c r="ER31" s="156"/>
      <c r="ES31" s="156"/>
      <c r="ET31" s="156"/>
      <c r="EU31" s="156"/>
      <c r="EV31" s="156"/>
      <c r="EW31" s="156"/>
      <c r="EX31" s="156"/>
      <c r="EY31" s="156"/>
      <c r="EZ31" s="156"/>
      <c r="FA31" s="156"/>
      <c r="FB31" s="156"/>
      <c r="FC31" s="156"/>
      <c r="FD31" s="156"/>
      <c r="FE31" s="156"/>
      <c r="FF31" s="156"/>
      <c r="FG31" s="156"/>
      <c r="FH31" s="156"/>
      <c r="FI31" s="156"/>
      <c r="FJ31" s="156"/>
      <c r="FK31" s="156"/>
      <c r="FL31" s="156"/>
      <c r="FM31" s="156"/>
      <c r="FN31" s="156"/>
      <c r="FO31" s="156"/>
      <c r="FP31" s="156"/>
      <c r="FQ31" s="156"/>
      <c r="FR31" s="156"/>
      <c r="FS31" s="156"/>
      <c r="FT31" s="156"/>
      <c r="FU31" s="156"/>
      <c r="FV31" s="156"/>
      <c r="FW31" s="156"/>
      <c r="FX31" s="156"/>
      <c r="FY31" s="156"/>
      <c r="FZ31" s="156"/>
      <c r="GA31" s="156"/>
      <c r="GB31" s="156"/>
      <c r="GC31" s="156"/>
      <c r="GD31" s="156"/>
      <c r="GE31" s="156"/>
      <c r="GF31" s="156"/>
      <c r="GG31" s="156"/>
      <c r="GH31" s="156"/>
      <c r="GI31" s="156"/>
      <c r="GJ31" s="156"/>
      <c r="GK31" s="156"/>
      <c r="GL31" s="156"/>
      <c r="GM31" s="156"/>
      <c r="GN31" s="156"/>
      <c r="GO31" s="156"/>
      <c r="GP31" s="156"/>
      <c r="GQ31" s="156"/>
      <c r="GR31" s="156"/>
      <c r="GS31" s="156"/>
      <c r="GT31" s="156"/>
      <c r="GU31" s="156"/>
      <c r="GV31" s="156"/>
      <c r="GW31" s="156"/>
      <c r="GX31" s="156"/>
    </row>
    <row r="32" spans="3:206">
      <c r="C32" s="500" t="s">
        <v>239</v>
      </c>
      <c r="D32" s="501" t="s">
        <v>240</v>
      </c>
      <c r="E32" s="502" t="s">
        <v>207</v>
      </c>
      <c r="F32" s="167">
        <f t="shared" si="4"/>
        <v>31700</v>
      </c>
      <c r="G32" s="161">
        <v>0</v>
      </c>
      <c r="H32" s="159">
        <v>0</v>
      </c>
      <c r="I32" s="159">
        <v>0</v>
      </c>
      <c r="J32" s="159">
        <v>0</v>
      </c>
      <c r="K32" s="159">
        <v>0</v>
      </c>
      <c r="L32" s="159">
        <v>0</v>
      </c>
      <c r="M32" s="159">
        <v>0</v>
      </c>
      <c r="N32" s="159">
        <v>0</v>
      </c>
      <c r="O32" s="159">
        <v>0</v>
      </c>
      <c r="P32" s="159">
        <v>0</v>
      </c>
      <c r="Q32" s="159">
        <v>0</v>
      </c>
      <c r="R32" s="159">
        <v>0</v>
      </c>
      <c r="S32" s="159">
        <v>0</v>
      </c>
      <c r="T32" s="159">
        <v>0</v>
      </c>
      <c r="U32" s="159">
        <v>0</v>
      </c>
      <c r="V32" s="159">
        <v>0</v>
      </c>
      <c r="W32" s="159">
        <v>13836</v>
      </c>
      <c r="X32" s="159">
        <v>0</v>
      </c>
      <c r="Y32" s="159">
        <v>11913</v>
      </c>
      <c r="Z32" s="159">
        <v>5951</v>
      </c>
      <c r="AA32" s="159">
        <v>0</v>
      </c>
      <c r="AB32" s="159">
        <v>0</v>
      </c>
      <c r="AC32" s="159">
        <v>0</v>
      </c>
      <c r="AD32" s="159">
        <v>0</v>
      </c>
      <c r="AE32" s="159">
        <v>0</v>
      </c>
      <c r="AF32" s="159">
        <v>0</v>
      </c>
      <c r="AG32" s="159">
        <v>0</v>
      </c>
      <c r="AH32" s="159">
        <v>0</v>
      </c>
      <c r="AI32" s="159">
        <v>0</v>
      </c>
      <c r="AJ32" s="159">
        <v>0</v>
      </c>
      <c r="AK32" s="159">
        <v>0</v>
      </c>
      <c r="AL32" s="159">
        <v>0</v>
      </c>
      <c r="AM32" s="159">
        <v>0</v>
      </c>
      <c r="AN32" s="159">
        <v>0</v>
      </c>
      <c r="AO32" s="159">
        <v>0</v>
      </c>
      <c r="AP32" s="159">
        <v>0</v>
      </c>
      <c r="AQ32" s="159">
        <v>0</v>
      </c>
      <c r="AR32" s="159">
        <v>0</v>
      </c>
      <c r="AS32" s="159">
        <v>0</v>
      </c>
      <c r="AT32" s="159">
        <v>0</v>
      </c>
      <c r="AU32" s="159">
        <v>0</v>
      </c>
      <c r="AV32" s="159">
        <v>0</v>
      </c>
      <c r="AW32" s="159">
        <v>0</v>
      </c>
      <c r="AX32" s="159">
        <v>0</v>
      </c>
      <c r="AY32" s="159">
        <v>0</v>
      </c>
      <c r="AZ32" s="159">
        <v>0</v>
      </c>
      <c r="BA32" s="159">
        <v>0</v>
      </c>
      <c r="BB32" s="159">
        <v>0</v>
      </c>
      <c r="BC32" s="159">
        <v>0</v>
      </c>
      <c r="BD32" s="159">
        <v>0</v>
      </c>
      <c r="BE32" s="159">
        <v>0</v>
      </c>
      <c r="BF32" s="159">
        <v>0</v>
      </c>
      <c r="BG32" s="159">
        <v>0</v>
      </c>
      <c r="BH32" s="159">
        <v>0</v>
      </c>
      <c r="BI32" s="159">
        <v>0</v>
      </c>
      <c r="BJ32" s="159">
        <v>0</v>
      </c>
      <c r="BK32" s="159">
        <v>0</v>
      </c>
      <c r="BL32" s="159">
        <v>0</v>
      </c>
      <c r="BM32" s="159">
        <v>0</v>
      </c>
      <c r="BN32" s="159">
        <v>0</v>
      </c>
      <c r="BO32" s="159">
        <v>0</v>
      </c>
      <c r="BP32" s="159">
        <v>0</v>
      </c>
      <c r="BQ32" s="159">
        <v>0</v>
      </c>
      <c r="BR32" s="464">
        <v>0</v>
      </c>
    </row>
    <row r="33" spans="3:206">
      <c r="C33" s="503" t="s">
        <v>239</v>
      </c>
      <c r="D33" s="504" t="s">
        <v>240</v>
      </c>
      <c r="E33" s="505" t="s">
        <v>241</v>
      </c>
      <c r="F33" s="168">
        <f t="shared" si="4"/>
        <v>221699</v>
      </c>
      <c r="G33" s="162">
        <v>0</v>
      </c>
      <c r="H33" s="149">
        <v>0</v>
      </c>
      <c r="I33" s="149">
        <v>0</v>
      </c>
      <c r="J33" s="149">
        <v>0</v>
      </c>
      <c r="K33" s="149">
        <v>0</v>
      </c>
      <c r="L33" s="149">
        <v>0</v>
      </c>
      <c r="M33" s="149">
        <v>4545</v>
      </c>
      <c r="N33" s="149">
        <v>0</v>
      </c>
      <c r="O33" s="149">
        <v>0</v>
      </c>
      <c r="P33" s="149">
        <v>0</v>
      </c>
      <c r="Q33" s="149">
        <v>0</v>
      </c>
      <c r="R33" s="149">
        <v>47027</v>
      </c>
      <c r="S33" s="149">
        <v>0</v>
      </c>
      <c r="T33" s="149">
        <v>0</v>
      </c>
      <c r="U33" s="149">
        <v>25210</v>
      </c>
      <c r="V33" s="149">
        <v>2256</v>
      </c>
      <c r="W33" s="149">
        <v>0</v>
      </c>
      <c r="X33" s="149">
        <v>0</v>
      </c>
      <c r="Y33" s="149">
        <v>14623</v>
      </c>
      <c r="Z33" s="149">
        <v>0</v>
      </c>
      <c r="AA33" s="149">
        <v>0</v>
      </c>
      <c r="AB33" s="149">
        <v>0</v>
      </c>
      <c r="AC33" s="149">
        <v>0</v>
      </c>
      <c r="AD33" s="149">
        <v>0</v>
      </c>
      <c r="AE33" s="149">
        <v>0</v>
      </c>
      <c r="AF33" s="149">
        <v>0</v>
      </c>
      <c r="AG33" s="149">
        <v>0</v>
      </c>
      <c r="AH33" s="149">
        <v>0</v>
      </c>
      <c r="AI33" s="149">
        <v>0</v>
      </c>
      <c r="AJ33" s="149">
        <v>0</v>
      </c>
      <c r="AK33" s="149">
        <v>0</v>
      </c>
      <c r="AL33" s="149">
        <v>0</v>
      </c>
      <c r="AM33" s="149">
        <v>128038</v>
      </c>
      <c r="AN33" s="149">
        <v>0</v>
      </c>
      <c r="AO33" s="149">
        <v>0</v>
      </c>
      <c r="AP33" s="149">
        <v>0</v>
      </c>
      <c r="AQ33" s="149">
        <v>0</v>
      </c>
      <c r="AR33" s="149">
        <v>0</v>
      </c>
      <c r="AS33" s="149">
        <v>0</v>
      </c>
      <c r="AT33" s="149">
        <v>0</v>
      </c>
      <c r="AU33" s="149">
        <v>0</v>
      </c>
      <c r="AV33" s="149">
        <v>0</v>
      </c>
      <c r="AW33" s="149">
        <v>0</v>
      </c>
      <c r="AX33" s="149">
        <v>0</v>
      </c>
      <c r="AY33" s="149">
        <v>0</v>
      </c>
      <c r="AZ33" s="149">
        <v>0</v>
      </c>
      <c r="BA33" s="149">
        <v>0</v>
      </c>
      <c r="BB33" s="149">
        <v>0</v>
      </c>
      <c r="BC33" s="149">
        <v>0</v>
      </c>
      <c r="BD33" s="149">
        <v>0</v>
      </c>
      <c r="BE33" s="149">
        <v>0</v>
      </c>
      <c r="BF33" s="149">
        <v>0</v>
      </c>
      <c r="BG33" s="149">
        <v>0</v>
      </c>
      <c r="BH33" s="149">
        <v>0</v>
      </c>
      <c r="BI33" s="149">
        <v>0</v>
      </c>
      <c r="BJ33" s="149">
        <v>0</v>
      </c>
      <c r="BK33" s="149">
        <v>0</v>
      </c>
      <c r="BL33" s="149">
        <v>0</v>
      </c>
      <c r="BM33" s="149">
        <v>0</v>
      </c>
      <c r="BN33" s="149">
        <v>0</v>
      </c>
      <c r="BO33" s="149">
        <v>0</v>
      </c>
      <c r="BP33" s="149">
        <v>0</v>
      </c>
      <c r="BQ33" s="149">
        <v>0</v>
      </c>
      <c r="BR33" s="465">
        <v>0</v>
      </c>
    </row>
    <row r="34" spans="3:206" ht="16" thickBot="1">
      <c r="C34" s="506" t="s">
        <v>239</v>
      </c>
      <c r="D34" s="507" t="s">
        <v>240</v>
      </c>
      <c r="E34" s="508" t="s">
        <v>242</v>
      </c>
      <c r="F34" s="169">
        <f t="shared" si="4"/>
        <v>4363</v>
      </c>
      <c r="G34" s="171">
        <v>0</v>
      </c>
      <c r="H34" s="172">
        <v>0</v>
      </c>
      <c r="I34" s="172">
        <v>0</v>
      </c>
      <c r="J34" s="172">
        <v>0</v>
      </c>
      <c r="K34" s="172">
        <v>0</v>
      </c>
      <c r="L34" s="172">
        <v>0</v>
      </c>
      <c r="M34" s="172">
        <v>0</v>
      </c>
      <c r="N34" s="172">
        <v>0</v>
      </c>
      <c r="O34" s="172">
        <v>0</v>
      </c>
      <c r="P34" s="172">
        <v>0</v>
      </c>
      <c r="Q34" s="172">
        <v>0</v>
      </c>
      <c r="R34" s="172">
        <v>0</v>
      </c>
      <c r="S34" s="172">
        <v>0</v>
      </c>
      <c r="T34" s="172">
        <v>0</v>
      </c>
      <c r="U34" s="172">
        <v>0</v>
      </c>
      <c r="V34" s="172">
        <v>0</v>
      </c>
      <c r="W34" s="172">
        <v>0</v>
      </c>
      <c r="X34" s="172">
        <v>0</v>
      </c>
      <c r="Y34" s="172">
        <v>0</v>
      </c>
      <c r="Z34" s="172">
        <v>0</v>
      </c>
      <c r="AA34" s="172">
        <v>0</v>
      </c>
      <c r="AB34" s="172">
        <v>0</v>
      </c>
      <c r="AC34" s="172">
        <v>0</v>
      </c>
      <c r="AD34" s="172">
        <v>0</v>
      </c>
      <c r="AE34" s="172">
        <v>0</v>
      </c>
      <c r="AF34" s="172">
        <v>0</v>
      </c>
      <c r="AG34" s="172">
        <v>0</v>
      </c>
      <c r="AH34" s="172">
        <v>0</v>
      </c>
      <c r="AI34" s="172">
        <v>0</v>
      </c>
      <c r="AJ34" s="172">
        <v>0</v>
      </c>
      <c r="AK34" s="172">
        <v>0</v>
      </c>
      <c r="AL34" s="172">
        <v>0</v>
      </c>
      <c r="AM34" s="172">
        <v>0</v>
      </c>
      <c r="AN34" s="172">
        <v>0</v>
      </c>
      <c r="AO34" s="172">
        <v>0</v>
      </c>
      <c r="AP34" s="172">
        <v>0</v>
      </c>
      <c r="AQ34" s="172">
        <v>1794</v>
      </c>
      <c r="AR34" s="172">
        <v>0</v>
      </c>
      <c r="AS34" s="172">
        <v>2210</v>
      </c>
      <c r="AT34" s="172">
        <v>0</v>
      </c>
      <c r="AU34" s="172">
        <v>0</v>
      </c>
      <c r="AV34" s="172">
        <v>196</v>
      </c>
      <c r="AW34" s="172">
        <v>0</v>
      </c>
      <c r="AX34" s="172">
        <v>0</v>
      </c>
      <c r="AY34" s="172">
        <v>0</v>
      </c>
      <c r="AZ34" s="172">
        <v>0</v>
      </c>
      <c r="BA34" s="172">
        <v>0</v>
      </c>
      <c r="BB34" s="172">
        <v>154</v>
      </c>
      <c r="BC34" s="172">
        <v>0</v>
      </c>
      <c r="BD34" s="172">
        <v>0</v>
      </c>
      <c r="BE34" s="172">
        <v>0</v>
      </c>
      <c r="BF34" s="172">
        <v>9</v>
      </c>
      <c r="BG34" s="172">
        <v>0</v>
      </c>
      <c r="BH34" s="172">
        <v>0</v>
      </c>
      <c r="BI34" s="172">
        <v>0</v>
      </c>
      <c r="BJ34" s="172">
        <v>0</v>
      </c>
      <c r="BK34" s="172">
        <v>0</v>
      </c>
      <c r="BL34" s="172">
        <v>0</v>
      </c>
      <c r="BM34" s="172">
        <v>0</v>
      </c>
      <c r="BN34" s="172">
        <v>0</v>
      </c>
      <c r="BO34" s="172">
        <v>0</v>
      </c>
      <c r="BP34" s="172">
        <v>0</v>
      </c>
      <c r="BQ34" s="172">
        <v>0</v>
      </c>
      <c r="BR34" s="466">
        <v>0</v>
      </c>
    </row>
    <row r="35" spans="3:206" s="157" customFormat="1" ht="16" thickBot="1">
      <c r="C35" s="173" t="s">
        <v>243</v>
      </c>
      <c r="D35" s="174" t="s">
        <v>243</v>
      </c>
      <c r="E35" s="175" t="s">
        <v>205</v>
      </c>
      <c r="F35" s="176">
        <f t="shared" si="4"/>
        <v>202513</v>
      </c>
      <c r="G35" s="163">
        <f>SUM(G36:G42)</f>
        <v>948</v>
      </c>
      <c r="H35" s="160">
        <f>SUM(H36:H42)</f>
        <v>25300</v>
      </c>
      <c r="I35" s="160">
        <f>SUM(I36:I42)</f>
        <v>7582</v>
      </c>
      <c r="J35" s="160">
        <f t="shared" ref="J35:T35" si="11">SUM(J36:J42)</f>
        <v>2</v>
      </c>
      <c r="K35" s="160">
        <f t="shared" si="11"/>
        <v>0</v>
      </c>
      <c r="L35" s="160">
        <f t="shared" si="11"/>
        <v>0</v>
      </c>
      <c r="M35" s="160">
        <f t="shared" si="11"/>
        <v>0</v>
      </c>
      <c r="N35" s="160">
        <f t="shared" si="11"/>
        <v>0</v>
      </c>
      <c r="O35" s="160">
        <f t="shared" si="11"/>
        <v>0</v>
      </c>
      <c r="P35" s="160">
        <f t="shared" si="11"/>
        <v>0</v>
      </c>
      <c r="Q35" s="160">
        <f t="shared" si="11"/>
        <v>0</v>
      </c>
      <c r="R35" s="160">
        <f t="shared" si="11"/>
        <v>10010</v>
      </c>
      <c r="S35" s="160">
        <f t="shared" si="11"/>
        <v>4939</v>
      </c>
      <c r="T35" s="160">
        <f t="shared" si="11"/>
        <v>0</v>
      </c>
      <c r="U35" s="160">
        <f>SUM(U36:U42)</f>
        <v>0</v>
      </c>
      <c r="V35" s="160">
        <f>SUM(V36:V42)</f>
        <v>1</v>
      </c>
      <c r="W35" s="160">
        <f t="shared" ref="W35" si="12">SUM(W36:W42)</f>
        <v>0</v>
      </c>
      <c r="X35" s="160">
        <f t="shared" ref="X35" si="13">SUM(X36:X42)</f>
        <v>0</v>
      </c>
      <c r="Y35" s="160">
        <f>SUM(Y36:Y42)</f>
        <v>0</v>
      </c>
      <c r="Z35" s="160">
        <f>SUM(Z36:Z42)</f>
        <v>0</v>
      </c>
      <c r="AA35" s="160">
        <f t="shared" ref="AA35" si="14">SUM(AA36:AA42)</f>
        <v>0</v>
      </c>
      <c r="AB35" s="160">
        <f t="shared" ref="AB35" si="15">SUM(AB36:AB42)</f>
        <v>0</v>
      </c>
      <c r="AC35" s="160">
        <f t="shared" ref="AC35" si="16">SUM(AC36:AC42)</f>
        <v>0</v>
      </c>
      <c r="AD35" s="160">
        <f t="shared" ref="AD35" si="17">SUM(AD36:AD42)</f>
        <v>7970</v>
      </c>
      <c r="AE35" s="160">
        <f t="shared" ref="AE35" si="18">SUM(AE36:AE42)</f>
        <v>23208</v>
      </c>
      <c r="AF35" s="160">
        <f t="shared" ref="AF35" si="19">SUM(AF36:AF42)</f>
        <v>0</v>
      </c>
      <c r="AG35" s="160">
        <f t="shared" ref="AG35" si="20">SUM(AG36:AG42)</f>
        <v>0</v>
      </c>
      <c r="AH35" s="160">
        <f t="shared" ref="AH35" si="21">SUM(AH36:AH42)</f>
        <v>0</v>
      </c>
      <c r="AI35" s="160">
        <f t="shared" ref="AI35" si="22">SUM(AI36:AI42)</f>
        <v>0</v>
      </c>
      <c r="AJ35" s="160">
        <f t="shared" ref="AJ35" si="23">SUM(AJ36:AJ42)</f>
        <v>0</v>
      </c>
      <c r="AK35" s="160">
        <f>SUM(AK36:AK42)</f>
        <v>0</v>
      </c>
      <c r="AL35" s="160">
        <f>SUM(AL36:AL42)</f>
        <v>0</v>
      </c>
      <c r="AM35" s="160">
        <f t="shared" ref="AM35" si="24">SUM(AM36:AM42)</f>
        <v>0</v>
      </c>
      <c r="AN35" s="160">
        <f t="shared" ref="AN35" si="25">SUM(AN36:AN42)</f>
        <v>0</v>
      </c>
      <c r="AO35" s="160">
        <f t="shared" ref="AO35" si="26">SUM(AO36:AO42)</f>
        <v>900</v>
      </c>
      <c r="AP35" s="160">
        <f t="shared" ref="AP35" si="27">SUM(AP36:AP42)</f>
        <v>35090</v>
      </c>
      <c r="AQ35" s="160">
        <f t="shared" ref="AQ35" si="28">SUM(AQ36:AQ42)</f>
        <v>0</v>
      </c>
      <c r="AR35" s="160">
        <f t="shared" ref="AR35" si="29">SUM(AR36:AR42)</f>
        <v>0</v>
      </c>
      <c r="AS35" s="160">
        <f>SUM(AS36:AS42)</f>
        <v>0</v>
      </c>
      <c r="AT35" s="160">
        <f>SUM(AT36:AT42)</f>
        <v>0</v>
      </c>
      <c r="AU35" s="160">
        <f t="shared" ref="AU35" si="30">SUM(AU36:AU42)</f>
        <v>0</v>
      </c>
      <c r="AV35" s="160">
        <f t="shared" ref="AV35" si="31">SUM(AV36:AV42)</f>
        <v>0</v>
      </c>
      <c r="AW35" s="160">
        <f t="shared" ref="AW35" si="32">SUM(AW36:AW42)</f>
        <v>0</v>
      </c>
      <c r="AX35" s="160">
        <f t="shared" ref="AX35" si="33">SUM(AX36:AX42)</f>
        <v>0</v>
      </c>
      <c r="AY35" s="160">
        <f t="shared" ref="AY35" si="34">SUM(AY36:AY42)</f>
        <v>0</v>
      </c>
      <c r="AZ35" s="160">
        <f t="shared" ref="AZ35" si="35">SUM(AZ36:AZ42)</f>
        <v>0</v>
      </c>
      <c r="BA35" s="160">
        <f t="shared" ref="BA35" si="36">SUM(BA36:BA42)</f>
        <v>0</v>
      </c>
      <c r="BB35" s="160">
        <f t="shared" ref="BB35" si="37">SUM(BB36:BB42)</f>
        <v>1566</v>
      </c>
      <c r="BC35" s="160">
        <f t="shared" ref="BC35" si="38">SUM(BC36:BC42)</f>
        <v>570</v>
      </c>
      <c r="BD35" s="160">
        <f t="shared" ref="BD35" si="39">SUM(BD36:BD42)</f>
        <v>0</v>
      </c>
      <c r="BE35" s="160">
        <f t="shared" ref="BE35" si="40">SUM(BE36:BE42)</f>
        <v>0</v>
      </c>
      <c r="BF35" s="160">
        <f>SUM(BF36:BF42)</f>
        <v>17561</v>
      </c>
      <c r="BG35" s="160">
        <f>SUM(BG36:BG42)</f>
        <v>0</v>
      </c>
      <c r="BH35" s="160">
        <f t="shared" ref="BH35" si="41">SUM(BH36:BH42)</f>
        <v>18897</v>
      </c>
      <c r="BI35" s="160">
        <f t="shared" ref="BI35:BK35" si="42">SUM(BI36:BI42)</f>
        <v>0</v>
      </c>
      <c r="BJ35" s="160">
        <f t="shared" si="42"/>
        <v>0</v>
      </c>
      <c r="BK35" s="160">
        <f t="shared" si="42"/>
        <v>50</v>
      </c>
      <c r="BL35" s="160">
        <f t="shared" ref="BL35" si="43">SUM(BL36:BL42)</f>
        <v>0</v>
      </c>
      <c r="BM35" s="160">
        <f t="shared" ref="BM35:BR35" si="44">SUM(BM36:BM42)</f>
        <v>47919</v>
      </c>
      <c r="BN35" s="160">
        <f t="shared" si="44"/>
        <v>0</v>
      </c>
      <c r="BO35" s="160">
        <f t="shared" si="44"/>
        <v>0</v>
      </c>
      <c r="BP35" s="160">
        <f t="shared" si="44"/>
        <v>0</v>
      </c>
      <c r="BQ35" s="160">
        <f t="shared" si="44"/>
        <v>0</v>
      </c>
      <c r="BR35" s="463">
        <f t="shared" si="44"/>
        <v>0</v>
      </c>
      <c r="BS35" s="156"/>
      <c r="BT35" s="156"/>
      <c r="BU35" s="156"/>
      <c r="BV35" s="156"/>
      <c r="BW35" s="156"/>
      <c r="BX35" s="156"/>
      <c r="BY35" s="156"/>
      <c r="BZ35" s="156"/>
      <c r="CA35" s="156"/>
      <c r="CB35" s="156"/>
      <c r="CC35" s="156"/>
      <c r="CD35" s="156"/>
      <c r="CE35" s="156"/>
      <c r="CF35" s="156"/>
      <c r="CG35" s="156"/>
      <c r="CH35" s="156"/>
      <c r="CI35" s="156"/>
      <c r="CJ35" s="156"/>
      <c r="CK35" s="156"/>
      <c r="CL35" s="156"/>
      <c r="CM35" s="156"/>
      <c r="CN35" s="156"/>
      <c r="CO35" s="156"/>
      <c r="CP35" s="156"/>
      <c r="CQ35" s="156"/>
      <c r="CR35" s="156"/>
      <c r="CS35" s="156"/>
      <c r="CT35" s="156"/>
      <c r="CU35" s="156"/>
      <c r="CV35" s="156"/>
      <c r="CW35" s="156"/>
      <c r="CX35" s="156"/>
      <c r="CY35" s="156"/>
      <c r="CZ35" s="156"/>
      <c r="DA35" s="156"/>
      <c r="DB35" s="156"/>
      <c r="DC35" s="156"/>
      <c r="DD35" s="156"/>
      <c r="DE35" s="156"/>
      <c r="DF35" s="156"/>
      <c r="DG35" s="156"/>
      <c r="DH35" s="156"/>
      <c r="DI35" s="156"/>
      <c r="DJ35" s="156"/>
      <c r="DK35" s="156"/>
      <c r="DL35" s="156"/>
      <c r="DM35" s="156"/>
      <c r="DN35" s="156"/>
      <c r="DO35" s="156"/>
      <c r="DP35" s="156"/>
      <c r="DQ35" s="156"/>
      <c r="DR35" s="156"/>
      <c r="DS35" s="156"/>
      <c r="DT35" s="156"/>
      <c r="DU35" s="156"/>
      <c r="DV35" s="156"/>
      <c r="DW35" s="156"/>
      <c r="DX35" s="156"/>
      <c r="DY35" s="156"/>
      <c r="DZ35" s="156"/>
      <c r="EA35" s="156"/>
      <c r="EB35" s="156"/>
      <c r="EC35" s="156"/>
      <c r="ED35" s="156"/>
      <c r="EE35" s="156"/>
      <c r="EF35" s="156"/>
      <c r="EG35" s="156"/>
      <c r="EH35" s="156"/>
      <c r="EI35" s="156"/>
      <c r="EJ35" s="156"/>
      <c r="EK35" s="156"/>
      <c r="EL35" s="156"/>
      <c r="EM35" s="156"/>
      <c r="EN35" s="156"/>
      <c r="EO35" s="156"/>
      <c r="EP35" s="156"/>
      <c r="EQ35" s="156"/>
      <c r="ER35" s="156"/>
      <c r="ES35" s="156"/>
      <c r="ET35" s="156"/>
      <c r="EU35" s="156"/>
      <c r="EV35" s="156"/>
      <c r="EW35" s="156"/>
      <c r="EX35" s="156"/>
      <c r="EY35" s="156"/>
      <c r="EZ35" s="156"/>
      <c r="FA35" s="156"/>
      <c r="FB35" s="156"/>
      <c r="FC35" s="156"/>
      <c r="FD35" s="156"/>
      <c r="FE35" s="156"/>
      <c r="FF35" s="156"/>
      <c r="FG35" s="156"/>
      <c r="FH35" s="156"/>
      <c r="FI35" s="156"/>
      <c r="FJ35" s="156"/>
      <c r="FK35" s="156"/>
      <c r="FL35" s="156"/>
      <c r="FM35" s="156"/>
      <c r="FN35" s="156"/>
      <c r="FO35" s="156"/>
      <c r="FP35" s="156"/>
      <c r="FQ35" s="156"/>
      <c r="FR35" s="156"/>
      <c r="FS35" s="156"/>
      <c r="FT35" s="156"/>
      <c r="FU35" s="156"/>
      <c r="FV35" s="156"/>
      <c r="FW35" s="156"/>
      <c r="FX35" s="156"/>
      <c r="FY35" s="156"/>
      <c r="FZ35" s="156"/>
      <c r="GA35" s="156"/>
      <c r="GB35" s="156"/>
      <c r="GC35" s="156"/>
      <c r="GD35" s="156"/>
      <c r="GE35" s="156"/>
      <c r="GF35" s="156"/>
      <c r="GG35" s="156"/>
      <c r="GH35" s="156"/>
      <c r="GI35" s="156"/>
      <c r="GJ35" s="156"/>
      <c r="GK35" s="156"/>
      <c r="GL35" s="156"/>
      <c r="GM35" s="156"/>
      <c r="GN35" s="156"/>
      <c r="GO35" s="156"/>
      <c r="GP35" s="156"/>
      <c r="GQ35" s="156"/>
      <c r="GR35" s="156"/>
      <c r="GS35" s="156"/>
      <c r="GT35" s="156"/>
      <c r="GU35" s="156"/>
      <c r="GV35" s="156"/>
      <c r="GW35" s="156"/>
      <c r="GX35" s="156"/>
    </row>
    <row r="36" spans="3:206">
      <c r="C36" s="500" t="s">
        <v>243</v>
      </c>
      <c r="D36" s="501" t="s">
        <v>729</v>
      </c>
      <c r="E36" s="502" t="s">
        <v>232</v>
      </c>
      <c r="F36" s="167">
        <f t="shared" si="4"/>
        <v>948</v>
      </c>
      <c r="G36" s="161">
        <v>948</v>
      </c>
      <c r="H36" s="159">
        <v>0</v>
      </c>
      <c r="I36" s="159">
        <v>0</v>
      </c>
      <c r="J36" s="159">
        <v>0</v>
      </c>
      <c r="K36" s="159">
        <v>0</v>
      </c>
      <c r="L36" s="159">
        <v>0</v>
      </c>
      <c r="M36" s="159">
        <v>0</v>
      </c>
      <c r="N36" s="159">
        <v>0</v>
      </c>
      <c r="O36" s="159">
        <v>0</v>
      </c>
      <c r="P36" s="159">
        <v>0</v>
      </c>
      <c r="Q36" s="159">
        <v>0</v>
      </c>
      <c r="R36" s="159">
        <v>0</v>
      </c>
      <c r="S36" s="159">
        <v>0</v>
      </c>
      <c r="T36" s="159">
        <v>0</v>
      </c>
      <c r="U36" s="159">
        <v>0</v>
      </c>
      <c r="V36" s="159">
        <v>0</v>
      </c>
      <c r="W36" s="159">
        <v>0</v>
      </c>
      <c r="X36" s="159">
        <v>0</v>
      </c>
      <c r="Y36" s="159">
        <v>0</v>
      </c>
      <c r="Z36" s="159">
        <v>0</v>
      </c>
      <c r="AA36" s="159">
        <v>0</v>
      </c>
      <c r="AB36" s="159">
        <v>0</v>
      </c>
      <c r="AC36" s="159">
        <v>0</v>
      </c>
      <c r="AD36" s="159">
        <v>0</v>
      </c>
      <c r="AE36" s="159">
        <v>0</v>
      </c>
      <c r="AF36" s="159">
        <v>0</v>
      </c>
      <c r="AG36" s="159">
        <v>0</v>
      </c>
      <c r="AH36" s="159">
        <v>0</v>
      </c>
      <c r="AI36" s="159">
        <v>0</v>
      </c>
      <c r="AJ36" s="159">
        <v>0</v>
      </c>
      <c r="AK36" s="159">
        <v>0</v>
      </c>
      <c r="AL36" s="159">
        <v>0</v>
      </c>
      <c r="AM36" s="159">
        <v>0</v>
      </c>
      <c r="AN36" s="159">
        <v>0</v>
      </c>
      <c r="AO36" s="159">
        <v>0</v>
      </c>
      <c r="AP36" s="159">
        <v>0</v>
      </c>
      <c r="AQ36" s="159">
        <v>0</v>
      </c>
      <c r="AR36" s="159">
        <v>0</v>
      </c>
      <c r="AS36" s="159">
        <v>0</v>
      </c>
      <c r="AT36" s="159">
        <v>0</v>
      </c>
      <c r="AU36" s="159">
        <v>0</v>
      </c>
      <c r="AV36" s="159">
        <v>0</v>
      </c>
      <c r="AW36" s="159">
        <v>0</v>
      </c>
      <c r="AX36" s="159">
        <v>0</v>
      </c>
      <c r="AY36" s="159">
        <v>0</v>
      </c>
      <c r="AZ36" s="159">
        <v>0</v>
      </c>
      <c r="BA36" s="159">
        <v>0</v>
      </c>
      <c r="BB36" s="159">
        <v>0</v>
      </c>
      <c r="BC36" s="159">
        <v>0</v>
      </c>
      <c r="BD36" s="159">
        <v>0</v>
      </c>
      <c r="BE36" s="159">
        <v>0</v>
      </c>
      <c r="BF36" s="159">
        <v>0</v>
      </c>
      <c r="BG36" s="159">
        <v>0</v>
      </c>
      <c r="BH36" s="159">
        <v>0</v>
      </c>
      <c r="BI36" s="159">
        <v>0</v>
      </c>
      <c r="BJ36" s="159">
        <v>0</v>
      </c>
      <c r="BK36" s="159">
        <v>0</v>
      </c>
      <c r="BL36" s="159">
        <v>0</v>
      </c>
      <c r="BM36" s="159">
        <v>0</v>
      </c>
      <c r="BN36" s="159">
        <v>0</v>
      </c>
      <c r="BO36" s="159">
        <v>0</v>
      </c>
      <c r="BP36" s="159">
        <v>0</v>
      </c>
      <c r="BQ36" s="159">
        <v>0</v>
      </c>
      <c r="BR36" s="464">
        <v>0</v>
      </c>
    </row>
    <row r="37" spans="3:206">
      <c r="C37" s="164" t="s">
        <v>243</v>
      </c>
      <c r="D37" s="165" t="s">
        <v>729</v>
      </c>
      <c r="E37" s="166" t="s">
        <v>233</v>
      </c>
      <c r="F37" s="167">
        <f t="shared" si="4"/>
        <v>17231</v>
      </c>
      <c r="G37" s="162">
        <v>0</v>
      </c>
      <c r="H37" s="149">
        <v>0</v>
      </c>
      <c r="I37" s="149">
        <v>0</v>
      </c>
      <c r="J37" s="149">
        <v>2</v>
      </c>
      <c r="K37" s="149">
        <v>0</v>
      </c>
      <c r="L37" s="149">
        <v>0</v>
      </c>
      <c r="M37" s="149">
        <v>0</v>
      </c>
      <c r="N37" s="149">
        <v>0</v>
      </c>
      <c r="O37" s="149">
        <v>0</v>
      </c>
      <c r="P37" s="149">
        <v>0</v>
      </c>
      <c r="Q37" s="149">
        <v>0</v>
      </c>
      <c r="R37" s="149">
        <v>9191</v>
      </c>
      <c r="S37" s="149">
        <v>4939</v>
      </c>
      <c r="T37" s="149">
        <v>0</v>
      </c>
      <c r="U37" s="149">
        <v>0</v>
      </c>
      <c r="V37" s="149">
        <v>1</v>
      </c>
      <c r="W37" s="149">
        <v>0</v>
      </c>
      <c r="X37" s="149">
        <v>0</v>
      </c>
      <c r="Y37" s="149">
        <v>0</v>
      </c>
      <c r="Z37" s="149">
        <v>0</v>
      </c>
      <c r="AA37" s="149">
        <v>0</v>
      </c>
      <c r="AB37" s="149">
        <v>0</v>
      </c>
      <c r="AC37" s="149">
        <v>0</v>
      </c>
      <c r="AD37" s="149">
        <v>0</v>
      </c>
      <c r="AE37" s="149">
        <v>0</v>
      </c>
      <c r="AF37" s="149">
        <v>0</v>
      </c>
      <c r="AG37" s="149">
        <v>0</v>
      </c>
      <c r="AH37" s="149">
        <v>0</v>
      </c>
      <c r="AI37" s="149">
        <v>0</v>
      </c>
      <c r="AJ37" s="149">
        <v>0</v>
      </c>
      <c r="AK37" s="149">
        <v>0</v>
      </c>
      <c r="AL37" s="149">
        <v>0</v>
      </c>
      <c r="AM37" s="149">
        <v>0</v>
      </c>
      <c r="AN37" s="149">
        <v>0</v>
      </c>
      <c r="AO37" s="149">
        <v>900</v>
      </c>
      <c r="AP37" s="149">
        <v>0</v>
      </c>
      <c r="AQ37" s="149">
        <v>0</v>
      </c>
      <c r="AR37" s="149">
        <v>0</v>
      </c>
      <c r="AS37" s="149">
        <v>0</v>
      </c>
      <c r="AT37" s="149">
        <v>0</v>
      </c>
      <c r="AU37" s="149">
        <v>0</v>
      </c>
      <c r="AV37" s="149">
        <v>0</v>
      </c>
      <c r="AW37" s="149">
        <v>0</v>
      </c>
      <c r="AX37" s="149">
        <v>0</v>
      </c>
      <c r="AY37" s="149">
        <v>0</v>
      </c>
      <c r="AZ37" s="149">
        <v>0</v>
      </c>
      <c r="BA37" s="149">
        <v>0</v>
      </c>
      <c r="BB37" s="149">
        <v>994</v>
      </c>
      <c r="BC37" s="149">
        <v>0</v>
      </c>
      <c r="BD37" s="149">
        <v>0</v>
      </c>
      <c r="BE37" s="149">
        <v>0</v>
      </c>
      <c r="BF37" s="149">
        <v>0</v>
      </c>
      <c r="BG37" s="149">
        <v>0</v>
      </c>
      <c r="BH37" s="149">
        <v>0</v>
      </c>
      <c r="BI37" s="149">
        <v>0</v>
      </c>
      <c r="BJ37" s="149">
        <v>0</v>
      </c>
      <c r="BK37" s="149">
        <v>50</v>
      </c>
      <c r="BL37" s="149">
        <v>0</v>
      </c>
      <c r="BM37" s="149">
        <v>1154</v>
      </c>
      <c r="BN37" s="149">
        <v>0</v>
      </c>
      <c r="BO37" s="149">
        <v>0</v>
      </c>
      <c r="BP37" s="149">
        <v>0</v>
      </c>
      <c r="BQ37" s="149">
        <v>0</v>
      </c>
      <c r="BR37" s="465">
        <v>0</v>
      </c>
    </row>
    <row r="38" spans="3:206">
      <c r="C38" s="500" t="s">
        <v>243</v>
      </c>
      <c r="D38" s="501" t="s">
        <v>729</v>
      </c>
      <c r="E38" s="502" t="s">
        <v>234</v>
      </c>
      <c r="F38" s="167">
        <f t="shared" si="4"/>
        <v>2</v>
      </c>
      <c r="G38" s="162">
        <v>0</v>
      </c>
      <c r="H38" s="149">
        <v>0</v>
      </c>
      <c r="I38" s="149">
        <v>2</v>
      </c>
      <c r="J38" s="149">
        <v>0</v>
      </c>
      <c r="K38" s="149">
        <v>0</v>
      </c>
      <c r="L38" s="149">
        <v>0</v>
      </c>
      <c r="M38" s="149">
        <v>0</v>
      </c>
      <c r="N38" s="149">
        <v>0</v>
      </c>
      <c r="O38" s="149">
        <v>0</v>
      </c>
      <c r="P38" s="149">
        <v>0</v>
      </c>
      <c r="Q38" s="149">
        <v>0</v>
      </c>
      <c r="R38" s="149">
        <v>0</v>
      </c>
      <c r="S38" s="149">
        <v>0</v>
      </c>
      <c r="T38" s="149">
        <v>0</v>
      </c>
      <c r="U38" s="149">
        <v>0</v>
      </c>
      <c r="V38" s="149">
        <v>0</v>
      </c>
      <c r="W38" s="149">
        <v>0</v>
      </c>
      <c r="X38" s="149">
        <v>0</v>
      </c>
      <c r="Y38" s="149">
        <v>0</v>
      </c>
      <c r="Z38" s="149">
        <v>0</v>
      </c>
      <c r="AA38" s="149">
        <v>0</v>
      </c>
      <c r="AB38" s="149">
        <v>0</v>
      </c>
      <c r="AC38" s="149">
        <v>0</v>
      </c>
      <c r="AD38" s="149">
        <v>0</v>
      </c>
      <c r="AE38" s="149">
        <v>0</v>
      </c>
      <c r="AF38" s="149">
        <v>0</v>
      </c>
      <c r="AG38" s="149">
        <v>0</v>
      </c>
      <c r="AH38" s="149">
        <v>0</v>
      </c>
      <c r="AI38" s="149">
        <v>0</v>
      </c>
      <c r="AJ38" s="149">
        <v>0</v>
      </c>
      <c r="AK38" s="149">
        <v>0</v>
      </c>
      <c r="AL38" s="149">
        <v>0</v>
      </c>
      <c r="AM38" s="149">
        <v>0</v>
      </c>
      <c r="AN38" s="149">
        <v>0</v>
      </c>
      <c r="AO38" s="149">
        <v>0</v>
      </c>
      <c r="AP38" s="149">
        <v>0</v>
      </c>
      <c r="AQ38" s="149">
        <v>0</v>
      </c>
      <c r="AR38" s="149">
        <v>0</v>
      </c>
      <c r="AS38" s="149">
        <v>0</v>
      </c>
      <c r="AT38" s="149">
        <v>0</v>
      </c>
      <c r="AU38" s="149">
        <v>0</v>
      </c>
      <c r="AV38" s="149">
        <v>0</v>
      </c>
      <c r="AW38" s="149">
        <v>0</v>
      </c>
      <c r="AX38" s="149">
        <v>0</v>
      </c>
      <c r="AY38" s="149">
        <v>0</v>
      </c>
      <c r="AZ38" s="149">
        <v>0</v>
      </c>
      <c r="BA38" s="149">
        <v>0</v>
      </c>
      <c r="BB38" s="149">
        <v>0</v>
      </c>
      <c r="BC38" s="149">
        <v>0</v>
      </c>
      <c r="BD38" s="149">
        <v>0</v>
      </c>
      <c r="BE38" s="149">
        <v>0</v>
      </c>
      <c r="BF38" s="149">
        <v>0</v>
      </c>
      <c r="BG38" s="149">
        <v>0</v>
      </c>
      <c r="BH38" s="149">
        <v>0</v>
      </c>
      <c r="BI38" s="149">
        <v>0</v>
      </c>
      <c r="BJ38" s="149">
        <v>0</v>
      </c>
      <c r="BK38" s="149">
        <v>0</v>
      </c>
      <c r="BL38" s="149">
        <v>0</v>
      </c>
      <c r="BM38" s="149">
        <v>0</v>
      </c>
      <c r="BN38" s="149">
        <v>0</v>
      </c>
      <c r="BO38" s="149">
        <v>0</v>
      </c>
      <c r="BP38" s="149">
        <v>0</v>
      </c>
      <c r="BQ38" s="149">
        <v>0</v>
      </c>
      <c r="BR38" s="465">
        <v>0</v>
      </c>
    </row>
    <row r="39" spans="3:206">
      <c r="C39" s="500" t="s">
        <v>243</v>
      </c>
      <c r="D39" s="501" t="s">
        <v>729</v>
      </c>
      <c r="E39" s="502" t="s">
        <v>236</v>
      </c>
      <c r="F39" s="167">
        <f t="shared" si="4"/>
        <v>1142</v>
      </c>
      <c r="G39" s="162">
        <v>0</v>
      </c>
      <c r="H39" s="149">
        <v>0</v>
      </c>
      <c r="I39" s="149">
        <v>0</v>
      </c>
      <c r="J39" s="149">
        <v>0</v>
      </c>
      <c r="K39" s="149">
        <v>0</v>
      </c>
      <c r="L39" s="149">
        <v>0</v>
      </c>
      <c r="M39" s="149">
        <v>0</v>
      </c>
      <c r="N39" s="149">
        <v>0</v>
      </c>
      <c r="O39" s="149">
        <v>0</v>
      </c>
      <c r="P39" s="149">
        <v>0</v>
      </c>
      <c r="Q39" s="149">
        <v>0</v>
      </c>
      <c r="R39" s="149">
        <v>0</v>
      </c>
      <c r="S39" s="149">
        <v>0</v>
      </c>
      <c r="T39" s="149">
        <v>0</v>
      </c>
      <c r="U39" s="149">
        <v>0</v>
      </c>
      <c r="V39" s="149">
        <v>0</v>
      </c>
      <c r="W39" s="149">
        <v>0</v>
      </c>
      <c r="X39" s="149">
        <v>0</v>
      </c>
      <c r="Y39" s="149">
        <v>0</v>
      </c>
      <c r="Z39" s="149">
        <v>0</v>
      </c>
      <c r="AA39" s="149">
        <v>0</v>
      </c>
      <c r="AB39" s="149">
        <v>0</v>
      </c>
      <c r="AC39" s="149">
        <v>0</v>
      </c>
      <c r="AD39" s="149">
        <v>0</v>
      </c>
      <c r="AE39" s="149">
        <v>0</v>
      </c>
      <c r="AF39" s="149">
        <v>0</v>
      </c>
      <c r="AG39" s="149">
        <v>0</v>
      </c>
      <c r="AH39" s="149">
        <v>0</v>
      </c>
      <c r="AI39" s="149">
        <v>0</v>
      </c>
      <c r="AJ39" s="149">
        <v>0</v>
      </c>
      <c r="AK39" s="149">
        <v>0</v>
      </c>
      <c r="AL39" s="149">
        <v>0</v>
      </c>
      <c r="AM39" s="149">
        <v>0</v>
      </c>
      <c r="AN39" s="149">
        <v>0</v>
      </c>
      <c r="AO39" s="149">
        <v>0</v>
      </c>
      <c r="AP39" s="149">
        <v>0</v>
      </c>
      <c r="AQ39" s="149">
        <v>0</v>
      </c>
      <c r="AR39" s="149">
        <v>0</v>
      </c>
      <c r="AS39" s="149">
        <v>0</v>
      </c>
      <c r="AT39" s="149">
        <v>0</v>
      </c>
      <c r="AU39" s="149">
        <v>0</v>
      </c>
      <c r="AV39" s="149">
        <v>0</v>
      </c>
      <c r="AW39" s="149">
        <v>0</v>
      </c>
      <c r="AX39" s="149">
        <v>0</v>
      </c>
      <c r="AY39" s="149">
        <v>0</v>
      </c>
      <c r="AZ39" s="149">
        <v>0</v>
      </c>
      <c r="BA39" s="149">
        <v>0</v>
      </c>
      <c r="BB39" s="149">
        <v>572</v>
      </c>
      <c r="BC39" s="149">
        <v>570</v>
      </c>
      <c r="BD39" s="149">
        <v>0</v>
      </c>
      <c r="BE39" s="149">
        <v>0</v>
      </c>
      <c r="BF39" s="149">
        <v>0</v>
      </c>
      <c r="BG39" s="149">
        <v>0</v>
      </c>
      <c r="BH39" s="149">
        <v>0</v>
      </c>
      <c r="BI39" s="149">
        <v>0</v>
      </c>
      <c r="BJ39" s="149">
        <v>0</v>
      </c>
      <c r="BK39" s="149">
        <v>0</v>
      </c>
      <c r="BL39" s="149">
        <v>0</v>
      </c>
      <c r="BM39" s="149">
        <v>0</v>
      </c>
      <c r="BN39" s="149">
        <v>0</v>
      </c>
      <c r="BO39" s="149">
        <v>0</v>
      </c>
      <c r="BP39" s="149">
        <v>0</v>
      </c>
      <c r="BQ39" s="149">
        <v>0</v>
      </c>
      <c r="BR39" s="465">
        <v>0</v>
      </c>
    </row>
    <row r="40" spans="3:206">
      <c r="C40" s="500" t="s">
        <v>243</v>
      </c>
      <c r="D40" s="501" t="s">
        <v>729</v>
      </c>
      <c r="E40" s="502" t="s">
        <v>237</v>
      </c>
      <c r="F40" s="167">
        <f t="shared" si="4"/>
        <v>134788</v>
      </c>
      <c r="G40" s="162">
        <v>0</v>
      </c>
      <c r="H40" s="149">
        <v>25300</v>
      </c>
      <c r="I40" s="149">
        <v>7580</v>
      </c>
      <c r="J40" s="149">
        <v>0</v>
      </c>
      <c r="K40" s="149">
        <v>0</v>
      </c>
      <c r="L40" s="149">
        <v>0</v>
      </c>
      <c r="M40" s="149">
        <v>0</v>
      </c>
      <c r="N40" s="149">
        <v>0</v>
      </c>
      <c r="O40" s="149">
        <v>0</v>
      </c>
      <c r="P40" s="149">
        <v>0</v>
      </c>
      <c r="Q40" s="149">
        <v>0</v>
      </c>
      <c r="R40" s="149">
        <v>0</v>
      </c>
      <c r="S40" s="149">
        <v>0</v>
      </c>
      <c r="T40" s="149">
        <v>0</v>
      </c>
      <c r="U40" s="149">
        <v>0</v>
      </c>
      <c r="V40" s="149">
        <v>0</v>
      </c>
      <c r="W40" s="149">
        <v>0</v>
      </c>
      <c r="X40" s="149">
        <v>0</v>
      </c>
      <c r="Y40" s="149">
        <v>0</v>
      </c>
      <c r="Z40" s="149">
        <v>0</v>
      </c>
      <c r="AA40" s="149">
        <v>0</v>
      </c>
      <c r="AB40" s="149">
        <v>0</v>
      </c>
      <c r="AC40" s="149">
        <v>0</v>
      </c>
      <c r="AD40" s="149">
        <v>7152</v>
      </c>
      <c r="AE40" s="149">
        <v>23208</v>
      </c>
      <c r="AF40" s="149">
        <v>0</v>
      </c>
      <c r="AG40" s="149">
        <v>0</v>
      </c>
      <c r="AH40" s="149">
        <v>0</v>
      </c>
      <c r="AI40" s="149">
        <v>0</v>
      </c>
      <c r="AJ40" s="149">
        <v>0</v>
      </c>
      <c r="AK40" s="149">
        <v>0</v>
      </c>
      <c r="AL40" s="149">
        <v>0</v>
      </c>
      <c r="AM40" s="149">
        <v>0</v>
      </c>
      <c r="AN40" s="149">
        <v>0</v>
      </c>
      <c r="AO40" s="149">
        <v>0</v>
      </c>
      <c r="AP40" s="149">
        <v>35090</v>
      </c>
      <c r="AQ40" s="149">
        <v>0</v>
      </c>
      <c r="AR40" s="149">
        <v>0</v>
      </c>
      <c r="AS40" s="149">
        <v>0</v>
      </c>
      <c r="AT40" s="149">
        <v>0</v>
      </c>
      <c r="AU40" s="149">
        <v>0</v>
      </c>
      <c r="AV40" s="149">
        <v>0</v>
      </c>
      <c r="AW40" s="149">
        <v>0</v>
      </c>
      <c r="AX40" s="149">
        <v>0</v>
      </c>
      <c r="AY40" s="149">
        <v>0</v>
      </c>
      <c r="AZ40" s="149">
        <v>0</v>
      </c>
      <c r="BA40" s="149">
        <v>0</v>
      </c>
      <c r="BB40" s="149">
        <v>0</v>
      </c>
      <c r="BC40" s="149">
        <v>0</v>
      </c>
      <c r="BD40" s="149">
        <v>0</v>
      </c>
      <c r="BE40" s="149">
        <v>0</v>
      </c>
      <c r="BF40" s="149">
        <v>17561</v>
      </c>
      <c r="BG40" s="149">
        <v>0</v>
      </c>
      <c r="BH40" s="149">
        <v>18897</v>
      </c>
      <c r="BI40" s="149">
        <v>0</v>
      </c>
      <c r="BJ40" s="149">
        <v>0</v>
      </c>
      <c r="BK40" s="149">
        <v>0</v>
      </c>
      <c r="BL40" s="149">
        <v>0</v>
      </c>
      <c r="BM40" s="149">
        <v>0</v>
      </c>
      <c r="BN40" s="149">
        <v>0</v>
      </c>
      <c r="BO40" s="149">
        <v>0</v>
      </c>
      <c r="BP40" s="149">
        <v>0</v>
      </c>
      <c r="BQ40" s="149">
        <v>0</v>
      </c>
      <c r="BR40" s="465">
        <v>0</v>
      </c>
    </row>
    <row r="41" spans="3:206">
      <c r="C41" s="503" t="s">
        <v>243</v>
      </c>
      <c r="D41" s="504" t="s">
        <v>729</v>
      </c>
      <c r="E41" s="505" t="s">
        <v>238</v>
      </c>
      <c r="F41" s="168">
        <f t="shared" si="4"/>
        <v>1637</v>
      </c>
      <c r="G41" s="162">
        <v>0</v>
      </c>
      <c r="H41" s="149">
        <v>0</v>
      </c>
      <c r="I41" s="149">
        <v>0</v>
      </c>
      <c r="J41" s="149">
        <v>0</v>
      </c>
      <c r="K41" s="149">
        <v>0</v>
      </c>
      <c r="L41" s="149">
        <v>0</v>
      </c>
      <c r="M41" s="149">
        <v>0</v>
      </c>
      <c r="N41" s="149">
        <v>0</v>
      </c>
      <c r="O41" s="149">
        <v>0</v>
      </c>
      <c r="P41" s="149">
        <v>0</v>
      </c>
      <c r="Q41" s="149">
        <v>0</v>
      </c>
      <c r="R41" s="149">
        <v>819</v>
      </c>
      <c r="S41" s="149">
        <v>0</v>
      </c>
      <c r="T41" s="149">
        <v>0</v>
      </c>
      <c r="U41" s="149">
        <v>0</v>
      </c>
      <c r="V41" s="149">
        <v>0</v>
      </c>
      <c r="W41" s="149">
        <v>0</v>
      </c>
      <c r="X41" s="149">
        <v>0</v>
      </c>
      <c r="Y41" s="149">
        <v>0</v>
      </c>
      <c r="Z41" s="149">
        <v>0</v>
      </c>
      <c r="AA41" s="149">
        <v>0</v>
      </c>
      <c r="AB41" s="149">
        <v>0</v>
      </c>
      <c r="AC41" s="149">
        <v>0</v>
      </c>
      <c r="AD41" s="149">
        <v>818</v>
      </c>
      <c r="AE41" s="149">
        <v>0</v>
      </c>
      <c r="AF41" s="149">
        <v>0</v>
      </c>
      <c r="AG41" s="149">
        <v>0</v>
      </c>
      <c r="AH41" s="149">
        <v>0</v>
      </c>
      <c r="AI41" s="149">
        <v>0</v>
      </c>
      <c r="AJ41" s="149">
        <v>0</v>
      </c>
      <c r="AK41" s="149">
        <v>0</v>
      </c>
      <c r="AL41" s="149">
        <v>0</v>
      </c>
      <c r="AM41" s="149">
        <v>0</v>
      </c>
      <c r="AN41" s="149">
        <v>0</v>
      </c>
      <c r="AO41" s="149">
        <v>0</v>
      </c>
      <c r="AP41" s="149">
        <v>0</v>
      </c>
      <c r="AQ41" s="149">
        <v>0</v>
      </c>
      <c r="AR41" s="149">
        <v>0</v>
      </c>
      <c r="AS41" s="149">
        <v>0</v>
      </c>
      <c r="AT41" s="149">
        <v>0</v>
      </c>
      <c r="AU41" s="149">
        <v>0</v>
      </c>
      <c r="AV41" s="149">
        <v>0</v>
      </c>
      <c r="AW41" s="149">
        <v>0</v>
      </c>
      <c r="AX41" s="149">
        <v>0</v>
      </c>
      <c r="AY41" s="149">
        <v>0</v>
      </c>
      <c r="AZ41" s="149">
        <v>0</v>
      </c>
      <c r="BA41" s="149">
        <v>0</v>
      </c>
      <c r="BB41" s="149">
        <v>0</v>
      </c>
      <c r="BC41" s="149">
        <v>0</v>
      </c>
      <c r="BD41" s="149">
        <v>0</v>
      </c>
      <c r="BE41" s="149">
        <v>0</v>
      </c>
      <c r="BF41" s="149">
        <v>0</v>
      </c>
      <c r="BG41" s="149">
        <v>0</v>
      </c>
      <c r="BH41" s="149">
        <v>0</v>
      </c>
      <c r="BI41" s="149">
        <v>0</v>
      </c>
      <c r="BJ41" s="149">
        <v>0</v>
      </c>
      <c r="BK41" s="149">
        <v>0</v>
      </c>
      <c r="BL41" s="149">
        <v>0</v>
      </c>
      <c r="BM41" s="149">
        <v>0</v>
      </c>
      <c r="BN41" s="149">
        <v>0</v>
      </c>
      <c r="BO41" s="149">
        <v>0</v>
      </c>
      <c r="BP41" s="149">
        <v>0</v>
      </c>
      <c r="BQ41" s="149">
        <v>0</v>
      </c>
      <c r="BR41" s="465">
        <v>0</v>
      </c>
    </row>
    <row r="42" spans="3:206" ht="16" thickBot="1">
      <c r="C42" s="506" t="s">
        <v>243</v>
      </c>
      <c r="D42" s="507" t="s">
        <v>729</v>
      </c>
      <c r="E42" s="508" t="s">
        <v>794</v>
      </c>
      <c r="F42" s="169">
        <f t="shared" si="4"/>
        <v>46765</v>
      </c>
      <c r="G42" s="171">
        <v>0</v>
      </c>
      <c r="H42" s="172">
        <v>0</v>
      </c>
      <c r="I42" s="172">
        <v>0</v>
      </c>
      <c r="J42" s="172">
        <v>0</v>
      </c>
      <c r="K42" s="172">
        <v>0</v>
      </c>
      <c r="L42" s="172">
        <v>0</v>
      </c>
      <c r="M42" s="172">
        <v>0</v>
      </c>
      <c r="N42" s="172">
        <v>0</v>
      </c>
      <c r="O42" s="172">
        <v>0</v>
      </c>
      <c r="P42" s="172">
        <v>0</v>
      </c>
      <c r="Q42" s="172">
        <v>0</v>
      </c>
      <c r="R42" s="172">
        <v>0</v>
      </c>
      <c r="S42" s="172">
        <v>0</v>
      </c>
      <c r="T42" s="172">
        <v>0</v>
      </c>
      <c r="U42" s="172">
        <v>0</v>
      </c>
      <c r="V42" s="172">
        <v>0</v>
      </c>
      <c r="W42" s="172">
        <v>0</v>
      </c>
      <c r="X42" s="172">
        <v>0</v>
      </c>
      <c r="Y42" s="172">
        <v>0</v>
      </c>
      <c r="Z42" s="172">
        <v>0</v>
      </c>
      <c r="AA42" s="172">
        <v>0</v>
      </c>
      <c r="AB42" s="172">
        <v>0</v>
      </c>
      <c r="AC42" s="172">
        <v>0</v>
      </c>
      <c r="AD42" s="172">
        <v>0</v>
      </c>
      <c r="AE42" s="172">
        <v>0</v>
      </c>
      <c r="AF42" s="172">
        <v>0</v>
      </c>
      <c r="AG42" s="172">
        <v>0</v>
      </c>
      <c r="AH42" s="172">
        <v>0</v>
      </c>
      <c r="AI42" s="172">
        <v>0</v>
      </c>
      <c r="AJ42" s="172">
        <v>0</v>
      </c>
      <c r="AK42" s="172">
        <v>0</v>
      </c>
      <c r="AL42" s="172">
        <v>0</v>
      </c>
      <c r="AM42" s="172">
        <v>0</v>
      </c>
      <c r="AN42" s="172">
        <v>0</v>
      </c>
      <c r="AO42" s="172">
        <v>0</v>
      </c>
      <c r="AP42" s="172">
        <v>0</v>
      </c>
      <c r="AQ42" s="172">
        <v>0</v>
      </c>
      <c r="AR42" s="172">
        <v>0</v>
      </c>
      <c r="AS42" s="172">
        <v>0</v>
      </c>
      <c r="AT42" s="172">
        <v>0</v>
      </c>
      <c r="AU42" s="172">
        <v>0</v>
      </c>
      <c r="AV42" s="172">
        <v>0</v>
      </c>
      <c r="AW42" s="172">
        <v>0</v>
      </c>
      <c r="AX42" s="172">
        <v>0</v>
      </c>
      <c r="AY42" s="172">
        <v>0</v>
      </c>
      <c r="AZ42" s="172">
        <v>0</v>
      </c>
      <c r="BA42" s="172">
        <v>0</v>
      </c>
      <c r="BB42" s="172">
        <v>0</v>
      </c>
      <c r="BC42" s="172">
        <v>0</v>
      </c>
      <c r="BD42" s="172">
        <v>0</v>
      </c>
      <c r="BE42" s="172">
        <v>0</v>
      </c>
      <c r="BF42" s="172">
        <v>0</v>
      </c>
      <c r="BG42" s="172">
        <v>0</v>
      </c>
      <c r="BH42" s="172">
        <v>0</v>
      </c>
      <c r="BI42" s="172">
        <v>0</v>
      </c>
      <c r="BJ42" s="172">
        <v>0</v>
      </c>
      <c r="BK42" s="172">
        <v>0</v>
      </c>
      <c r="BL42" s="172">
        <v>0</v>
      </c>
      <c r="BM42" s="172">
        <v>46765</v>
      </c>
      <c r="BN42" s="172">
        <v>0</v>
      </c>
      <c r="BO42" s="172">
        <v>0</v>
      </c>
      <c r="BP42" s="172">
        <v>0</v>
      </c>
      <c r="BQ42" s="172">
        <v>0</v>
      </c>
      <c r="BR42" s="466">
        <v>0</v>
      </c>
    </row>
    <row r="43" spans="3:206" s="157" customFormat="1" ht="16" thickBot="1">
      <c r="C43" s="173" t="s">
        <v>244</v>
      </c>
      <c r="D43" s="174" t="s">
        <v>244</v>
      </c>
      <c r="E43" s="175" t="s">
        <v>205</v>
      </c>
      <c r="F43" s="176">
        <f t="shared" si="4"/>
        <v>6377939.9687841004</v>
      </c>
      <c r="G43" s="163">
        <f>SUM(G44:G46)</f>
        <v>0</v>
      </c>
      <c r="H43" s="160">
        <f t="shared" ref="H43:BI43" si="45">SUM(H44:H46)</f>
        <v>16284.863655147199</v>
      </c>
      <c r="I43" s="160">
        <f t="shared" si="45"/>
        <v>18467.727284672801</v>
      </c>
      <c r="J43" s="160">
        <f t="shared" si="45"/>
        <v>18410.3039994836</v>
      </c>
      <c r="K43" s="160">
        <f t="shared" si="45"/>
        <v>23018.453925152498</v>
      </c>
      <c r="L43" s="160">
        <f t="shared" si="45"/>
        <v>21517.785995641701</v>
      </c>
      <c r="M43" s="160">
        <f t="shared" si="45"/>
        <v>21810.213865367201</v>
      </c>
      <c r="N43" s="160">
        <f t="shared" si="45"/>
        <v>21749.376114896699</v>
      </c>
      <c r="O43" s="160">
        <f t="shared" si="45"/>
        <v>21497.844647854599</v>
      </c>
      <c r="P43" s="160">
        <f t="shared" si="45"/>
        <v>23251.710788885801</v>
      </c>
      <c r="Q43" s="160">
        <f t="shared" si="45"/>
        <v>25682.0200757893</v>
      </c>
      <c r="R43" s="160">
        <f t="shared" si="45"/>
        <v>1766724.1477338162</v>
      </c>
      <c r="S43" s="160">
        <f t="shared" si="45"/>
        <v>22541.135409418199</v>
      </c>
      <c r="T43" s="160">
        <f t="shared" si="45"/>
        <v>18562.573496127799</v>
      </c>
      <c r="U43" s="160">
        <f t="shared" si="45"/>
        <v>18705.958087775201</v>
      </c>
      <c r="V43" s="160">
        <f t="shared" si="45"/>
        <v>17192.3035472464</v>
      </c>
      <c r="W43" s="160">
        <f t="shared" si="45"/>
        <v>17782.391084761199</v>
      </c>
      <c r="X43" s="160">
        <f t="shared" si="45"/>
        <v>15688.753799570301</v>
      </c>
      <c r="Y43" s="160">
        <f t="shared" si="45"/>
        <v>11325.9956648957</v>
      </c>
      <c r="Z43" s="160">
        <f t="shared" si="45"/>
        <v>7577.2543395761704</v>
      </c>
      <c r="AA43" s="160">
        <f t="shared" si="45"/>
        <v>6904.2770748070097</v>
      </c>
      <c r="AB43" s="160">
        <f t="shared" si="45"/>
        <v>9445.3141999108593</v>
      </c>
      <c r="AC43" s="160">
        <f t="shared" si="45"/>
        <v>11909.386199357399</v>
      </c>
      <c r="AD43" s="160">
        <f t="shared" si="45"/>
        <v>12403.405390170999</v>
      </c>
      <c r="AE43" s="160">
        <f t="shared" si="45"/>
        <v>14101.359624286901</v>
      </c>
      <c r="AF43" s="160">
        <f t="shared" si="45"/>
        <v>18541.3114130143</v>
      </c>
      <c r="AG43" s="160">
        <f t="shared" si="45"/>
        <v>21470.0378906941</v>
      </c>
      <c r="AH43" s="160">
        <f t="shared" si="45"/>
        <v>19148.289674802199</v>
      </c>
      <c r="AI43" s="160">
        <f t="shared" si="45"/>
        <v>17059.725791918201</v>
      </c>
      <c r="AJ43" s="160">
        <f t="shared" si="45"/>
        <v>18107.340371701699</v>
      </c>
      <c r="AK43" s="160">
        <f t="shared" si="45"/>
        <v>1759259.2509830403</v>
      </c>
      <c r="AL43" s="160">
        <f t="shared" si="45"/>
        <v>17272.551399757602</v>
      </c>
      <c r="AM43" s="160">
        <f t="shared" si="45"/>
        <v>20318.504450192799</v>
      </c>
      <c r="AN43" s="160">
        <f t="shared" si="45"/>
        <v>15687.5711817053</v>
      </c>
      <c r="AO43" s="160">
        <f t="shared" si="45"/>
        <v>20737.407822322799</v>
      </c>
      <c r="AP43" s="160">
        <f t="shared" si="45"/>
        <v>17345.155068760199</v>
      </c>
      <c r="AQ43" s="160">
        <f t="shared" si="45"/>
        <v>20285.2207743488</v>
      </c>
      <c r="AR43" s="160">
        <f t="shared" si="45"/>
        <v>17868.481226006901</v>
      </c>
      <c r="AS43" s="160">
        <f t="shared" si="45"/>
        <v>18998.159510379301</v>
      </c>
      <c r="AT43" s="160">
        <f t="shared" si="45"/>
        <v>17017.099999999999</v>
      </c>
      <c r="AU43" s="160">
        <f t="shared" si="45"/>
        <v>17351.730016166937</v>
      </c>
      <c r="AV43" s="160">
        <f t="shared" si="45"/>
        <v>16729.234439519336</v>
      </c>
      <c r="AW43" s="160">
        <f t="shared" si="45"/>
        <v>1015690.0916092435</v>
      </c>
      <c r="AX43" s="160">
        <f t="shared" si="45"/>
        <v>763261.96261824435</v>
      </c>
      <c r="AY43" s="160">
        <f t="shared" si="45"/>
        <v>17146.865950480693</v>
      </c>
      <c r="AZ43" s="160">
        <f t="shared" si="45"/>
        <v>19490.550077476433</v>
      </c>
      <c r="BA43" s="160">
        <f t="shared" si="45"/>
        <v>20611.172943985479</v>
      </c>
      <c r="BB43" s="160">
        <f t="shared" si="45"/>
        <v>19489.6485136355</v>
      </c>
      <c r="BC43" s="160">
        <f t="shared" si="45"/>
        <v>23482.103510593301</v>
      </c>
      <c r="BD43" s="160">
        <f t="shared" si="45"/>
        <v>18293.398534842872</v>
      </c>
      <c r="BE43" s="160">
        <f t="shared" si="45"/>
        <v>19387.485582018573</v>
      </c>
      <c r="BF43" s="160">
        <f t="shared" si="45"/>
        <v>19387.485582018573</v>
      </c>
      <c r="BG43" s="160">
        <f t="shared" si="45"/>
        <v>17045.334924329069</v>
      </c>
      <c r="BH43" s="160">
        <f t="shared" si="45"/>
        <v>16187.434574332699</v>
      </c>
      <c r="BI43" s="160">
        <f t="shared" si="45"/>
        <v>17298.374950596211</v>
      </c>
      <c r="BJ43" s="160">
        <f t="shared" ref="BJ43:BK43" si="46">SUM(BJ44:BJ46)</f>
        <v>18857</v>
      </c>
      <c r="BK43" s="160">
        <f t="shared" si="46"/>
        <v>19260</v>
      </c>
      <c r="BL43" s="160">
        <f t="shared" ref="BL43:BO43" si="47">SUM(BL44:BL46)</f>
        <v>19393</v>
      </c>
      <c r="BM43" s="160">
        <f t="shared" si="47"/>
        <v>20430</v>
      </c>
      <c r="BN43" s="160">
        <f t="shared" ref="BN43" si="48">SUM(BN44:BN46)</f>
        <v>19649.662031575514</v>
      </c>
      <c r="BO43" s="160">
        <f t="shared" si="47"/>
        <v>22309.695066064643</v>
      </c>
      <c r="BP43" s="160">
        <f t="shared" ref="BP43:BQ43" si="49">SUM(BP44:BP46)</f>
        <v>18424.028045722604</v>
      </c>
      <c r="BQ43" s="160">
        <f t="shared" si="49"/>
        <v>19606.576249999998</v>
      </c>
      <c r="BR43" s="463">
        <f t="shared" ref="BR43" si="50">SUM(BR44:BR46)</f>
        <v>17486.47</v>
      </c>
      <c r="BS43" s="156"/>
      <c r="BT43" s="156"/>
      <c r="BU43" s="156"/>
      <c r="BV43" s="156"/>
      <c r="BW43" s="156"/>
      <c r="BX43" s="156"/>
      <c r="BY43" s="156"/>
      <c r="BZ43" s="156"/>
      <c r="CA43" s="156"/>
      <c r="CB43" s="156"/>
      <c r="CC43" s="156"/>
      <c r="CD43" s="156"/>
      <c r="CE43" s="156"/>
      <c r="CF43" s="156"/>
      <c r="CG43" s="156"/>
      <c r="CH43" s="156"/>
      <c r="CI43" s="156"/>
      <c r="CJ43" s="156"/>
      <c r="CK43" s="156"/>
      <c r="CL43" s="156"/>
      <c r="CM43" s="156"/>
      <c r="CN43" s="156"/>
      <c r="CO43" s="156"/>
      <c r="CP43" s="156"/>
      <c r="CQ43" s="156"/>
      <c r="CR43" s="156"/>
      <c r="CS43" s="156"/>
      <c r="CT43" s="156"/>
      <c r="CU43" s="156"/>
      <c r="CV43" s="156"/>
      <c r="CW43" s="156"/>
      <c r="CX43" s="156"/>
      <c r="CY43" s="156"/>
      <c r="CZ43" s="156"/>
      <c r="DA43" s="156"/>
      <c r="DB43" s="156"/>
      <c r="DC43" s="156"/>
      <c r="DD43" s="156"/>
      <c r="DE43" s="156"/>
      <c r="DF43" s="156"/>
      <c r="DG43" s="156"/>
      <c r="DH43" s="156"/>
      <c r="DI43" s="156"/>
      <c r="DJ43" s="156"/>
      <c r="DK43" s="156"/>
      <c r="DL43" s="156"/>
      <c r="DM43" s="156"/>
      <c r="DN43" s="156"/>
      <c r="DO43" s="156"/>
      <c r="DP43" s="156"/>
      <c r="DQ43" s="156"/>
      <c r="DR43" s="156"/>
      <c r="DS43" s="156"/>
      <c r="DT43" s="156"/>
      <c r="DU43" s="156"/>
      <c r="DV43" s="156"/>
      <c r="DW43" s="156"/>
      <c r="DX43" s="156"/>
      <c r="DY43" s="156"/>
      <c r="DZ43" s="156"/>
      <c r="EA43" s="156"/>
      <c r="EB43" s="156"/>
      <c r="EC43" s="156"/>
      <c r="ED43" s="156"/>
      <c r="EE43" s="156"/>
      <c r="EF43" s="156"/>
      <c r="EG43" s="156"/>
      <c r="EH43" s="156"/>
      <c r="EI43" s="156"/>
      <c r="EJ43" s="156"/>
      <c r="EK43" s="156"/>
      <c r="EL43" s="156"/>
      <c r="EM43" s="156"/>
      <c r="EN43" s="156"/>
      <c r="EO43" s="156"/>
      <c r="EP43" s="156"/>
      <c r="EQ43" s="156"/>
      <c r="ER43" s="156"/>
      <c r="ES43" s="156"/>
      <c r="ET43" s="156"/>
      <c r="EU43" s="156"/>
      <c r="EV43" s="156"/>
      <c r="EW43" s="156"/>
      <c r="EX43" s="156"/>
      <c r="EY43" s="156"/>
      <c r="EZ43" s="156"/>
      <c r="FA43" s="156"/>
      <c r="FB43" s="156"/>
      <c r="FC43" s="156"/>
      <c r="FD43" s="156"/>
      <c r="FE43" s="156"/>
      <c r="FF43" s="156"/>
      <c r="FG43" s="156"/>
      <c r="FH43" s="156"/>
      <c r="FI43" s="156"/>
      <c r="FJ43" s="156"/>
      <c r="FK43" s="156"/>
      <c r="FL43" s="156"/>
      <c r="FM43" s="156"/>
      <c r="FN43" s="156"/>
      <c r="FO43" s="156"/>
      <c r="FP43" s="156"/>
      <c r="FQ43" s="156"/>
      <c r="FR43" s="156"/>
      <c r="FS43" s="156"/>
      <c r="FT43" s="156"/>
      <c r="FU43" s="156"/>
      <c r="FV43" s="156"/>
      <c r="FW43" s="156"/>
      <c r="FX43" s="156"/>
      <c r="FY43" s="156"/>
      <c r="FZ43" s="156"/>
      <c r="GA43" s="156"/>
      <c r="GB43" s="156"/>
      <c r="GC43" s="156"/>
      <c r="GD43" s="156"/>
      <c r="GE43" s="156"/>
      <c r="GF43" s="156"/>
      <c r="GG43" s="156"/>
      <c r="GH43" s="156"/>
      <c r="GI43" s="156"/>
      <c r="GJ43" s="156"/>
      <c r="GK43" s="156"/>
      <c r="GL43" s="156"/>
      <c r="GM43" s="156"/>
      <c r="GN43" s="156"/>
      <c r="GO43" s="156"/>
      <c r="GP43" s="156"/>
      <c r="GQ43" s="156"/>
      <c r="GR43" s="156"/>
      <c r="GS43" s="156"/>
      <c r="GT43" s="156"/>
      <c r="GU43" s="156"/>
      <c r="GV43" s="156"/>
      <c r="GW43" s="156"/>
      <c r="GX43" s="156"/>
    </row>
    <row r="44" spans="3:206">
      <c r="C44" s="500" t="s">
        <v>244</v>
      </c>
      <c r="D44" s="501" t="s">
        <v>940</v>
      </c>
      <c r="E44" s="502" t="s">
        <v>750</v>
      </c>
      <c r="F44" s="167">
        <f t="shared" si="4"/>
        <v>2232000</v>
      </c>
      <c r="G44" s="161">
        <v>0</v>
      </c>
      <c r="H44" s="159">
        <v>0</v>
      </c>
      <c r="I44" s="159">
        <v>0</v>
      </c>
      <c r="J44" s="159">
        <v>0</v>
      </c>
      <c r="K44" s="159">
        <v>0</v>
      </c>
      <c r="L44" s="159">
        <v>0</v>
      </c>
      <c r="M44" s="159">
        <v>0</v>
      </c>
      <c r="N44" s="159">
        <v>0</v>
      </c>
      <c r="O44" s="159">
        <v>0</v>
      </c>
      <c r="P44" s="159">
        <v>0</v>
      </c>
      <c r="Q44" s="159">
        <v>0</v>
      </c>
      <c r="R44" s="159">
        <v>744000</v>
      </c>
      <c r="S44" s="159">
        <v>0</v>
      </c>
      <c r="T44" s="159">
        <v>0</v>
      </c>
      <c r="U44" s="159">
        <v>0</v>
      </c>
      <c r="V44" s="159">
        <v>0</v>
      </c>
      <c r="W44" s="159">
        <v>0</v>
      </c>
      <c r="X44" s="159">
        <v>0</v>
      </c>
      <c r="Y44" s="159">
        <v>0</v>
      </c>
      <c r="Z44" s="159">
        <v>0</v>
      </c>
      <c r="AA44" s="159">
        <v>0</v>
      </c>
      <c r="AB44" s="159">
        <v>0</v>
      </c>
      <c r="AC44" s="159">
        <v>0</v>
      </c>
      <c r="AD44" s="159">
        <v>0</v>
      </c>
      <c r="AE44" s="159">
        <v>0</v>
      </c>
      <c r="AF44" s="159">
        <v>0</v>
      </c>
      <c r="AG44" s="159">
        <v>0</v>
      </c>
      <c r="AH44" s="159">
        <v>0</v>
      </c>
      <c r="AI44" s="159">
        <v>0</v>
      </c>
      <c r="AJ44" s="159">
        <v>0</v>
      </c>
      <c r="AK44" s="159">
        <v>744000</v>
      </c>
      <c r="AL44" s="159">
        <v>0</v>
      </c>
      <c r="AM44" s="159">
        <v>0</v>
      </c>
      <c r="AN44" s="159">
        <v>0</v>
      </c>
      <c r="AO44" s="159">
        <v>0</v>
      </c>
      <c r="AP44" s="159">
        <v>0</v>
      </c>
      <c r="AQ44" s="159">
        <v>0</v>
      </c>
      <c r="AR44" s="159">
        <v>0</v>
      </c>
      <c r="AS44" s="159">
        <v>0</v>
      </c>
      <c r="AT44" s="159">
        <v>0</v>
      </c>
      <c r="AU44" s="159">
        <v>0</v>
      </c>
      <c r="AV44" s="159">
        <v>0</v>
      </c>
      <c r="AW44" s="159">
        <v>0</v>
      </c>
      <c r="AX44" s="159">
        <v>744000</v>
      </c>
      <c r="AY44" s="159">
        <v>0</v>
      </c>
      <c r="AZ44" s="159">
        <v>0</v>
      </c>
      <c r="BA44" s="159">
        <v>0</v>
      </c>
      <c r="BB44" s="159">
        <v>0</v>
      </c>
      <c r="BC44" s="159">
        <v>0</v>
      </c>
      <c r="BD44" s="159">
        <v>0</v>
      </c>
      <c r="BE44" s="159">
        <v>0</v>
      </c>
      <c r="BF44" s="159">
        <v>0</v>
      </c>
      <c r="BG44" s="159">
        <v>0</v>
      </c>
      <c r="BH44" s="159">
        <v>0</v>
      </c>
      <c r="BI44" s="159">
        <v>0</v>
      </c>
      <c r="BJ44" s="159">
        <v>0</v>
      </c>
      <c r="BK44" s="159">
        <v>0</v>
      </c>
      <c r="BL44" s="159">
        <v>0</v>
      </c>
      <c r="BM44" s="159">
        <v>0</v>
      </c>
      <c r="BN44" s="159">
        <v>0</v>
      </c>
      <c r="BO44" s="159">
        <v>0</v>
      </c>
      <c r="BP44" s="159">
        <v>0</v>
      </c>
      <c r="BQ44" s="159">
        <v>0</v>
      </c>
      <c r="BR44" s="464">
        <v>0</v>
      </c>
    </row>
    <row r="45" spans="3:206">
      <c r="C45" s="500" t="s">
        <v>244</v>
      </c>
      <c r="D45" s="501" t="s">
        <v>941</v>
      </c>
      <c r="E45" s="502" t="s">
        <v>751</v>
      </c>
      <c r="F45" s="167">
        <f t="shared" si="4"/>
        <v>3001047</v>
      </c>
      <c r="G45" s="162">
        <v>0</v>
      </c>
      <c r="H45" s="149">
        <v>0</v>
      </c>
      <c r="I45" s="149">
        <v>0</v>
      </c>
      <c r="J45" s="149">
        <v>0</v>
      </c>
      <c r="K45" s="149">
        <v>0</v>
      </c>
      <c r="L45" s="149">
        <v>0</v>
      </c>
      <c r="M45" s="149">
        <v>0</v>
      </c>
      <c r="N45" s="149">
        <v>0</v>
      </c>
      <c r="O45" s="149">
        <v>0</v>
      </c>
      <c r="P45" s="149">
        <v>0</v>
      </c>
      <c r="Q45" s="149">
        <v>0</v>
      </c>
      <c r="R45" s="149">
        <v>1000000</v>
      </c>
      <c r="S45" s="149">
        <v>0</v>
      </c>
      <c r="T45" s="149">
        <v>0</v>
      </c>
      <c r="U45" s="149">
        <v>0</v>
      </c>
      <c r="V45" s="149">
        <v>0</v>
      </c>
      <c r="W45" s="149">
        <v>0</v>
      </c>
      <c r="X45" s="149">
        <v>0</v>
      </c>
      <c r="Y45" s="149">
        <v>0</v>
      </c>
      <c r="Z45" s="149">
        <v>0</v>
      </c>
      <c r="AA45" s="149">
        <v>0</v>
      </c>
      <c r="AB45" s="149">
        <v>0</v>
      </c>
      <c r="AC45" s="149">
        <v>0</v>
      </c>
      <c r="AD45" s="149">
        <v>0</v>
      </c>
      <c r="AE45" s="149">
        <v>0</v>
      </c>
      <c r="AF45" s="149">
        <v>0</v>
      </c>
      <c r="AG45" s="149">
        <v>0</v>
      </c>
      <c r="AH45" s="149">
        <v>0</v>
      </c>
      <c r="AI45" s="149">
        <v>0</v>
      </c>
      <c r="AJ45" s="149">
        <v>0</v>
      </c>
      <c r="AK45" s="149">
        <v>1000000</v>
      </c>
      <c r="AL45" s="149">
        <v>0</v>
      </c>
      <c r="AM45" s="149">
        <v>0</v>
      </c>
      <c r="AN45" s="149">
        <v>0</v>
      </c>
      <c r="AO45" s="149">
        <v>0</v>
      </c>
      <c r="AP45" s="149">
        <v>0</v>
      </c>
      <c r="AQ45" s="149">
        <v>0</v>
      </c>
      <c r="AR45" s="149">
        <v>0</v>
      </c>
      <c r="AS45" s="149">
        <v>0</v>
      </c>
      <c r="AT45" s="149">
        <v>0</v>
      </c>
      <c r="AU45" s="149">
        <v>0</v>
      </c>
      <c r="AV45" s="149">
        <v>0</v>
      </c>
      <c r="AW45" s="149">
        <v>1000000</v>
      </c>
      <c r="AX45" s="149">
        <v>0</v>
      </c>
      <c r="AY45" s="149">
        <v>0</v>
      </c>
      <c r="AZ45" s="149">
        <v>0</v>
      </c>
      <c r="BA45" s="149">
        <v>0</v>
      </c>
      <c r="BB45" s="149">
        <v>0</v>
      </c>
      <c r="BC45" s="149">
        <v>0</v>
      </c>
      <c r="BD45" s="149">
        <v>0</v>
      </c>
      <c r="BE45" s="149">
        <v>0</v>
      </c>
      <c r="BF45" s="149">
        <v>0</v>
      </c>
      <c r="BG45" s="149">
        <v>0</v>
      </c>
      <c r="BH45" s="149">
        <v>0</v>
      </c>
      <c r="BI45" s="149">
        <v>0</v>
      </c>
      <c r="BJ45" s="149">
        <v>0</v>
      </c>
      <c r="BK45" s="149">
        <v>0</v>
      </c>
      <c r="BL45" s="149">
        <v>0</v>
      </c>
      <c r="BM45" s="149">
        <v>0</v>
      </c>
      <c r="BN45" s="149">
        <v>0</v>
      </c>
      <c r="BO45" s="149">
        <v>0</v>
      </c>
      <c r="BP45" s="149">
        <v>0</v>
      </c>
      <c r="BQ45" s="149">
        <v>1047</v>
      </c>
      <c r="BR45" s="465">
        <v>0</v>
      </c>
    </row>
    <row r="46" spans="3:206" ht="16" thickBot="1">
      <c r="C46" s="509" t="s">
        <v>244</v>
      </c>
      <c r="D46" s="510" t="s">
        <v>942</v>
      </c>
      <c r="E46" s="511" t="s">
        <v>752</v>
      </c>
      <c r="F46" s="170">
        <f t="shared" si="4"/>
        <v>1144892.9687841022</v>
      </c>
      <c r="G46" s="171">
        <v>0</v>
      </c>
      <c r="H46" s="172">
        <v>16284.863655147199</v>
      </c>
      <c r="I46" s="172">
        <v>18467.727284672801</v>
      </c>
      <c r="J46" s="172">
        <v>18410.3039994836</v>
      </c>
      <c r="K46" s="172">
        <v>23018.453925152498</v>
      </c>
      <c r="L46" s="172">
        <v>21517.785995641701</v>
      </c>
      <c r="M46" s="172">
        <v>21810.213865367201</v>
      </c>
      <c r="N46" s="172">
        <v>21749.376114896699</v>
      </c>
      <c r="O46" s="172">
        <v>21497.844647854599</v>
      </c>
      <c r="P46" s="172">
        <v>23251.710788885801</v>
      </c>
      <c r="Q46" s="172">
        <v>25682.0200757893</v>
      </c>
      <c r="R46" s="172">
        <v>22724.147733816098</v>
      </c>
      <c r="S46" s="172">
        <v>22541.135409418199</v>
      </c>
      <c r="T46" s="172">
        <v>18562.573496127799</v>
      </c>
      <c r="U46" s="172">
        <v>18705.958087775201</v>
      </c>
      <c r="V46" s="172">
        <v>17192.3035472464</v>
      </c>
      <c r="W46" s="172">
        <v>17782.391084761199</v>
      </c>
      <c r="X46" s="172">
        <v>15688.753799570301</v>
      </c>
      <c r="Y46" s="172">
        <v>11325.9956648957</v>
      </c>
      <c r="Z46" s="172">
        <v>7577.2543395761704</v>
      </c>
      <c r="AA46" s="172">
        <v>6904.2770748070097</v>
      </c>
      <c r="AB46" s="172">
        <v>9445.3141999108593</v>
      </c>
      <c r="AC46" s="172">
        <v>11909.386199357399</v>
      </c>
      <c r="AD46" s="172">
        <v>12403.405390170999</v>
      </c>
      <c r="AE46" s="172">
        <v>14101.359624286901</v>
      </c>
      <c r="AF46" s="172">
        <v>18541.3114130143</v>
      </c>
      <c r="AG46" s="172">
        <v>21470.0378906941</v>
      </c>
      <c r="AH46" s="172">
        <v>19148.289674802199</v>
      </c>
      <c r="AI46" s="172">
        <v>17059.725791918201</v>
      </c>
      <c r="AJ46" s="172">
        <v>18107.340371701699</v>
      </c>
      <c r="AK46" s="172">
        <v>15259.2509830402</v>
      </c>
      <c r="AL46" s="172">
        <v>17272.551399757602</v>
      </c>
      <c r="AM46" s="172">
        <v>20318.504450192799</v>
      </c>
      <c r="AN46" s="172">
        <v>15687.5711817053</v>
      </c>
      <c r="AO46" s="172">
        <v>20737.407822322799</v>
      </c>
      <c r="AP46" s="172">
        <v>17345.155068760199</v>
      </c>
      <c r="AQ46" s="172">
        <v>20285.2207743488</v>
      </c>
      <c r="AR46" s="172">
        <v>17868.481226006901</v>
      </c>
      <c r="AS46" s="172">
        <v>18998.159510379301</v>
      </c>
      <c r="AT46" s="172">
        <v>17017.099999999999</v>
      </c>
      <c r="AU46" s="172">
        <v>17351.730016166937</v>
      </c>
      <c r="AV46" s="172">
        <v>16729.234439519336</v>
      </c>
      <c r="AW46" s="172">
        <v>15690.091609243491</v>
      </c>
      <c r="AX46" s="172">
        <v>19261.962618244357</v>
      </c>
      <c r="AY46" s="172">
        <v>17146.865950480693</v>
      </c>
      <c r="AZ46" s="172">
        <v>19490.550077476433</v>
      </c>
      <c r="BA46" s="172">
        <v>20611.172943985479</v>
      </c>
      <c r="BB46" s="172">
        <v>19489.6485136355</v>
      </c>
      <c r="BC46" s="172">
        <v>23482.103510593301</v>
      </c>
      <c r="BD46" s="172">
        <v>18293.398534842872</v>
      </c>
      <c r="BE46" s="172">
        <v>19387.485582018573</v>
      </c>
      <c r="BF46" s="172">
        <v>19387.485582018573</v>
      </c>
      <c r="BG46" s="172">
        <v>17045.334924329069</v>
      </c>
      <c r="BH46" s="172">
        <v>16187.434574332699</v>
      </c>
      <c r="BI46" s="172">
        <v>17298.374950596211</v>
      </c>
      <c r="BJ46" s="172">
        <v>18857</v>
      </c>
      <c r="BK46" s="172">
        <v>19260</v>
      </c>
      <c r="BL46" s="172">
        <v>19393</v>
      </c>
      <c r="BM46" s="172">
        <v>20430</v>
      </c>
      <c r="BN46" s="172">
        <f>782862185/39841</f>
        <v>19649.662031575514</v>
      </c>
      <c r="BO46" s="172">
        <f>892105585/39987.35</f>
        <v>22309.695066064643</v>
      </c>
      <c r="BP46" s="172">
        <f>739175690/40120.2</f>
        <v>18424.028045722604</v>
      </c>
      <c r="BQ46" s="172">
        <v>18559.576249999998</v>
      </c>
      <c r="BR46" s="466">
        <v>17486.47</v>
      </c>
    </row>
    <row r="47" spans="3:206" s="157" customFormat="1" ht="16" thickBot="1">
      <c r="C47" s="173" t="s">
        <v>245</v>
      </c>
      <c r="D47" s="174" t="s">
        <v>245</v>
      </c>
      <c r="E47" s="175" t="s">
        <v>205</v>
      </c>
      <c r="F47" s="176">
        <f t="shared" si="4"/>
        <v>1729003.666091295</v>
      </c>
      <c r="G47" s="163">
        <f t="shared" ref="G47:AL47" si="51">SUM(G48:G61)</f>
        <v>0</v>
      </c>
      <c r="H47" s="177">
        <f t="shared" si="51"/>
        <v>1498</v>
      </c>
      <c r="I47" s="177">
        <f t="shared" si="51"/>
        <v>261</v>
      </c>
      <c r="J47" s="177">
        <f t="shared" si="51"/>
        <v>105</v>
      </c>
      <c r="K47" s="177">
        <f t="shared" si="51"/>
        <v>69</v>
      </c>
      <c r="L47" s="177">
        <f t="shared" si="51"/>
        <v>1598</v>
      </c>
      <c r="M47" s="177">
        <f t="shared" si="51"/>
        <v>47057</v>
      </c>
      <c r="N47" s="177">
        <f t="shared" si="51"/>
        <v>25500</v>
      </c>
      <c r="O47" s="177">
        <f t="shared" si="51"/>
        <v>16993</v>
      </c>
      <c r="P47" s="177">
        <f t="shared" si="51"/>
        <v>10000</v>
      </c>
      <c r="Q47" s="177">
        <f t="shared" si="51"/>
        <v>13001</v>
      </c>
      <c r="R47" s="177">
        <f t="shared" si="51"/>
        <v>8567</v>
      </c>
      <c r="S47" s="177">
        <f t="shared" si="51"/>
        <v>478</v>
      </c>
      <c r="T47" s="177">
        <f t="shared" si="51"/>
        <v>10281</v>
      </c>
      <c r="U47" s="177">
        <f t="shared" si="51"/>
        <v>7506</v>
      </c>
      <c r="V47" s="177">
        <f t="shared" si="51"/>
        <v>11919</v>
      </c>
      <c r="W47" s="177">
        <f t="shared" si="51"/>
        <v>8746</v>
      </c>
      <c r="X47" s="177">
        <f t="shared" si="51"/>
        <v>10279</v>
      </c>
      <c r="Y47" s="177">
        <f t="shared" si="51"/>
        <v>13354</v>
      </c>
      <c r="Z47" s="177">
        <f t="shared" si="51"/>
        <v>17018</v>
      </c>
      <c r="AA47" s="177">
        <f t="shared" si="51"/>
        <v>41593</v>
      </c>
      <c r="AB47" s="177">
        <f t="shared" si="51"/>
        <v>0</v>
      </c>
      <c r="AC47" s="177">
        <f t="shared" si="51"/>
        <v>44004</v>
      </c>
      <c r="AD47" s="177">
        <f t="shared" si="51"/>
        <v>7480</v>
      </c>
      <c r="AE47" s="177">
        <f t="shared" si="51"/>
        <v>9008</v>
      </c>
      <c r="AF47" s="177">
        <f t="shared" si="51"/>
        <v>47152</v>
      </c>
      <c r="AG47" s="177">
        <f t="shared" si="51"/>
        <v>10488</v>
      </c>
      <c r="AH47" s="177">
        <f t="shared" si="51"/>
        <v>9248</v>
      </c>
      <c r="AI47" s="177">
        <f t="shared" si="51"/>
        <v>0</v>
      </c>
      <c r="AJ47" s="177">
        <f t="shared" si="51"/>
        <v>16910</v>
      </c>
      <c r="AK47" s="177">
        <f t="shared" si="51"/>
        <v>26546</v>
      </c>
      <c r="AL47" s="177">
        <f t="shared" si="51"/>
        <v>86982</v>
      </c>
      <c r="AM47" s="177">
        <f t="shared" ref="AM47:BI47" si="52">SUM(AM48:AM61)</f>
        <v>21042</v>
      </c>
      <c r="AN47" s="177">
        <f t="shared" si="52"/>
        <v>51206</v>
      </c>
      <c r="AO47" s="177">
        <f t="shared" si="52"/>
        <v>0</v>
      </c>
      <c r="AP47" s="177">
        <f t="shared" si="52"/>
        <v>33716</v>
      </c>
      <c r="AQ47" s="177">
        <f t="shared" si="52"/>
        <v>125721</v>
      </c>
      <c r="AR47" s="177">
        <f t="shared" si="52"/>
        <v>8500</v>
      </c>
      <c r="AS47" s="177">
        <f t="shared" si="52"/>
        <v>17225</v>
      </c>
      <c r="AT47" s="177">
        <f t="shared" si="52"/>
        <v>57887</v>
      </c>
      <c r="AU47" s="177">
        <f t="shared" si="52"/>
        <v>17965</v>
      </c>
      <c r="AV47" s="177">
        <f t="shared" si="52"/>
        <v>25176</v>
      </c>
      <c r="AW47" s="177">
        <f t="shared" si="52"/>
        <v>61304</v>
      </c>
      <c r="AX47" s="177">
        <f t="shared" si="52"/>
        <v>55424</v>
      </c>
      <c r="AY47" s="177">
        <f t="shared" si="52"/>
        <v>3972</v>
      </c>
      <c r="AZ47" s="177">
        <f t="shared" si="52"/>
        <v>38874</v>
      </c>
      <c r="BA47" s="177">
        <f t="shared" si="52"/>
        <v>30454</v>
      </c>
      <c r="BB47" s="177">
        <f t="shared" si="52"/>
        <v>99393</v>
      </c>
      <c r="BC47" s="177">
        <f t="shared" si="52"/>
        <v>24759</v>
      </c>
      <c r="BD47" s="177">
        <f t="shared" si="52"/>
        <v>27727</v>
      </c>
      <c r="BE47" s="177">
        <f t="shared" si="52"/>
        <v>32288.524556962027</v>
      </c>
      <c r="BF47" s="177">
        <f t="shared" si="52"/>
        <v>10105.454556962026</v>
      </c>
      <c r="BG47" s="177">
        <f t="shared" si="52"/>
        <v>59768.973544303801</v>
      </c>
      <c r="BH47" s="177">
        <f t="shared" si="52"/>
        <v>10115.973544303799</v>
      </c>
      <c r="BI47" s="177">
        <f t="shared" si="52"/>
        <v>58428.973544303801</v>
      </c>
      <c r="BJ47" s="177">
        <f t="shared" ref="BJ47:BK47" si="53">SUM(BJ48:BJ61)</f>
        <v>59131.669949622163</v>
      </c>
      <c r="BK47" s="177">
        <f t="shared" si="53"/>
        <v>132348.31994962215</v>
      </c>
      <c r="BL47" s="177">
        <f t="shared" ref="BL47:BO47" si="54">SUM(BL48:BL61)</f>
        <v>43066.769949622168</v>
      </c>
      <c r="BM47" s="177">
        <f t="shared" si="54"/>
        <v>10106.949949622167</v>
      </c>
      <c r="BN47" s="177">
        <f t="shared" ref="BN47" si="55">SUM(BN48:BN61)</f>
        <v>53484.479949622168</v>
      </c>
      <c r="BO47" s="177">
        <f t="shared" si="54"/>
        <v>10106.949949622167</v>
      </c>
      <c r="BP47" s="177">
        <f t="shared" ref="BP47:BQ47" si="56">SUM(BP48:BP61)</f>
        <v>10106.9011665005</v>
      </c>
      <c r="BQ47" s="160">
        <f t="shared" si="56"/>
        <v>11120.531166500499</v>
      </c>
      <c r="BR47" s="467">
        <f t="shared" ref="BR47" si="57">SUM(BR48:BR61)</f>
        <v>24837.194313725493</v>
      </c>
      <c r="BS47" s="156"/>
      <c r="BT47" s="156"/>
      <c r="BU47" s="156"/>
      <c r="BV47" s="156"/>
      <c r="BW47" s="156"/>
      <c r="BX47" s="156"/>
      <c r="BY47" s="156"/>
      <c r="BZ47" s="156"/>
      <c r="CA47" s="156"/>
      <c r="CB47" s="156"/>
      <c r="CC47" s="156"/>
      <c r="CD47" s="156"/>
      <c r="CE47" s="156"/>
      <c r="CF47" s="156"/>
      <c r="CG47" s="156"/>
      <c r="CH47" s="156"/>
      <c r="CI47" s="156"/>
      <c r="CJ47" s="156"/>
      <c r="CK47" s="156"/>
      <c r="CL47" s="156"/>
      <c r="CM47" s="156"/>
      <c r="CN47" s="156"/>
      <c r="CO47" s="156"/>
      <c r="CP47" s="156"/>
      <c r="CQ47" s="156"/>
      <c r="CR47" s="156"/>
      <c r="CS47" s="156"/>
      <c r="CT47" s="156"/>
      <c r="CU47" s="156"/>
      <c r="CV47" s="156"/>
      <c r="CW47" s="156"/>
      <c r="CX47" s="156"/>
      <c r="CY47" s="156"/>
      <c r="CZ47" s="156"/>
      <c r="DA47" s="156"/>
      <c r="DB47" s="156"/>
      <c r="DC47" s="156"/>
      <c r="DD47" s="156"/>
      <c r="DE47" s="156"/>
      <c r="DF47" s="156"/>
      <c r="DG47" s="156"/>
      <c r="DH47" s="156"/>
      <c r="DI47" s="156"/>
      <c r="DJ47" s="156"/>
      <c r="DK47" s="156"/>
      <c r="DL47" s="156"/>
      <c r="DM47" s="156"/>
      <c r="DN47" s="156"/>
      <c r="DO47" s="156"/>
      <c r="DP47" s="156"/>
      <c r="DQ47" s="156"/>
      <c r="DR47" s="156"/>
      <c r="DS47" s="156"/>
      <c r="DT47" s="156"/>
      <c r="DU47" s="156"/>
      <c r="DV47" s="156"/>
      <c r="DW47" s="156"/>
      <c r="DX47" s="156"/>
      <c r="DY47" s="156"/>
      <c r="DZ47" s="156"/>
      <c r="EA47" s="156"/>
      <c r="EB47" s="156"/>
      <c r="EC47" s="156"/>
      <c r="ED47" s="156"/>
      <c r="EE47" s="156"/>
      <c r="EF47" s="156"/>
      <c r="EG47" s="156"/>
      <c r="EH47" s="156"/>
      <c r="EI47" s="156"/>
      <c r="EJ47" s="156"/>
      <c r="EK47" s="156"/>
      <c r="EL47" s="156"/>
      <c r="EM47" s="156"/>
      <c r="EN47" s="156"/>
      <c r="EO47" s="156"/>
      <c r="EP47" s="156"/>
      <c r="EQ47" s="156"/>
      <c r="ER47" s="156"/>
      <c r="ES47" s="156"/>
      <c r="ET47" s="156"/>
      <c r="EU47" s="156"/>
      <c r="EV47" s="156"/>
      <c r="EW47" s="156"/>
      <c r="EX47" s="156"/>
      <c r="EY47" s="156"/>
      <c r="EZ47" s="156"/>
      <c r="FA47" s="156"/>
      <c r="FB47" s="156"/>
      <c r="FC47" s="156"/>
      <c r="FD47" s="156"/>
      <c r="FE47" s="156"/>
      <c r="FF47" s="156"/>
      <c r="FG47" s="156"/>
      <c r="FH47" s="156"/>
      <c r="FI47" s="156"/>
      <c r="FJ47" s="156"/>
      <c r="FK47" s="156"/>
      <c r="FL47" s="156"/>
      <c r="FM47" s="156"/>
      <c r="FN47" s="156"/>
      <c r="FO47" s="156"/>
      <c r="FP47" s="156"/>
      <c r="FQ47" s="156"/>
      <c r="FR47" s="156"/>
      <c r="FS47" s="156"/>
      <c r="FT47" s="156"/>
      <c r="FU47" s="156"/>
      <c r="FV47" s="156"/>
      <c r="FW47" s="156"/>
      <c r="FX47" s="156"/>
      <c r="FY47" s="156"/>
      <c r="FZ47" s="156"/>
      <c r="GA47" s="156"/>
      <c r="GB47" s="156"/>
      <c r="GC47" s="156"/>
      <c r="GD47" s="156"/>
      <c r="GE47" s="156"/>
      <c r="GF47" s="156"/>
      <c r="GG47" s="156"/>
      <c r="GH47" s="156"/>
      <c r="GI47" s="156"/>
      <c r="GJ47" s="156"/>
      <c r="GK47" s="156"/>
      <c r="GL47" s="156"/>
      <c r="GM47" s="156"/>
      <c r="GN47" s="156"/>
      <c r="GO47" s="156"/>
      <c r="GP47" s="156"/>
      <c r="GQ47" s="156"/>
      <c r="GR47" s="156"/>
      <c r="GS47" s="156"/>
      <c r="GT47" s="156"/>
      <c r="GU47" s="156"/>
      <c r="GV47" s="156"/>
      <c r="GW47" s="156"/>
      <c r="GX47" s="156"/>
    </row>
    <row r="48" spans="3:206">
      <c r="C48" s="164" t="s">
        <v>245</v>
      </c>
      <c r="D48" s="165" t="s">
        <v>246</v>
      </c>
      <c r="E48" s="166" t="s">
        <v>207</v>
      </c>
      <c r="F48" s="167">
        <f t="shared" si="4"/>
        <v>543735</v>
      </c>
      <c r="G48" s="161">
        <v>0</v>
      </c>
      <c r="H48" s="159">
        <v>0</v>
      </c>
      <c r="I48" s="159">
        <v>0</v>
      </c>
      <c r="J48" s="159">
        <v>0</v>
      </c>
      <c r="K48" s="159">
        <v>0</v>
      </c>
      <c r="L48" s="159">
        <v>0</v>
      </c>
      <c r="M48" s="159">
        <v>45901</v>
      </c>
      <c r="N48" s="159">
        <v>25500</v>
      </c>
      <c r="O48" s="159">
        <v>16993</v>
      </c>
      <c r="P48" s="159">
        <v>8494</v>
      </c>
      <c r="Q48" s="159">
        <v>8500</v>
      </c>
      <c r="R48" s="159">
        <v>8500</v>
      </c>
      <c r="S48" s="159">
        <v>0</v>
      </c>
      <c r="T48" s="159">
        <v>8500</v>
      </c>
      <c r="U48" s="159">
        <f>8500-1020</f>
        <v>7480</v>
      </c>
      <c r="V48" s="159">
        <f>8500-1070</f>
        <v>7430</v>
      </c>
      <c r="W48" s="159">
        <f>8500-1020</f>
        <v>7480</v>
      </c>
      <c r="X48" s="159">
        <f>8500-1030</f>
        <v>7470</v>
      </c>
      <c r="Y48" s="159">
        <f>8500-1070</f>
        <v>7430</v>
      </c>
      <c r="Z48" s="159">
        <f>8500*2-1020*2</f>
        <v>14960</v>
      </c>
      <c r="AA48" s="159">
        <f>8500-1020</f>
        <v>7480</v>
      </c>
      <c r="AB48" s="159">
        <v>0</v>
      </c>
      <c r="AC48" s="159">
        <f>8500*2-1020-1160</f>
        <v>14820</v>
      </c>
      <c r="AD48" s="159">
        <v>7480</v>
      </c>
      <c r="AE48" s="159">
        <f>8500-1020</f>
        <v>7480</v>
      </c>
      <c r="AF48" s="159">
        <f>8500-1078</f>
        <v>7422</v>
      </c>
      <c r="AG48" s="159">
        <f>8500-1020</f>
        <v>7480</v>
      </c>
      <c r="AH48" s="159">
        <f>8500-1020</f>
        <v>7480</v>
      </c>
      <c r="AI48" s="159">
        <v>0</v>
      </c>
      <c r="AJ48" s="159">
        <f>7480*2</f>
        <v>14960</v>
      </c>
      <c r="AK48" s="159">
        <v>0</v>
      </c>
      <c r="AL48" s="159">
        <v>14960</v>
      </c>
      <c r="AM48" s="159">
        <v>7480</v>
      </c>
      <c r="AN48" s="159">
        <v>8500</v>
      </c>
      <c r="AO48" s="159">
        <v>0</v>
      </c>
      <c r="AP48" s="159">
        <v>0</v>
      </c>
      <c r="AQ48" s="159">
        <v>17000</v>
      </c>
      <c r="AR48" s="159">
        <v>8500</v>
      </c>
      <c r="AS48" s="159">
        <v>17000</v>
      </c>
      <c r="AT48" s="159">
        <v>8500</v>
      </c>
      <c r="AU48" s="159">
        <v>8500</v>
      </c>
      <c r="AV48" s="159">
        <v>8552</v>
      </c>
      <c r="AW48" s="159">
        <v>17000</v>
      </c>
      <c r="AX48" s="159">
        <v>8503</v>
      </c>
      <c r="AY48" s="159">
        <v>0</v>
      </c>
      <c r="AZ48" s="159">
        <v>17000</v>
      </c>
      <c r="BA48" s="159">
        <v>8500</v>
      </c>
      <c r="BB48" s="159">
        <v>8500</v>
      </c>
      <c r="BC48" s="159">
        <v>7860</v>
      </c>
      <c r="BD48" s="159">
        <v>9140</v>
      </c>
      <c r="BE48" s="159">
        <v>8500</v>
      </c>
      <c r="BF48" s="159">
        <v>8500</v>
      </c>
      <c r="BG48" s="159">
        <v>8500</v>
      </c>
      <c r="BH48" s="159">
        <v>8500</v>
      </c>
      <c r="BI48" s="159">
        <v>8500</v>
      </c>
      <c r="BJ48" s="159">
        <v>8500</v>
      </c>
      <c r="BK48" s="159">
        <v>8500</v>
      </c>
      <c r="BL48" s="159">
        <v>8500</v>
      </c>
      <c r="BM48" s="159">
        <v>8500</v>
      </c>
      <c r="BN48" s="159">
        <v>8500</v>
      </c>
      <c r="BO48" s="159">
        <v>8500</v>
      </c>
      <c r="BP48" s="159">
        <v>8500</v>
      </c>
      <c r="BQ48" s="159">
        <v>8500</v>
      </c>
      <c r="BR48" s="464">
        <v>8500</v>
      </c>
    </row>
    <row r="49" spans="3:206">
      <c r="C49" s="453" t="s">
        <v>245</v>
      </c>
      <c r="D49" s="454" t="s">
        <v>246</v>
      </c>
      <c r="E49" s="455" t="s">
        <v>247</v>
      </c>
      <c r="F49" s="167">
        <f t="shared" si="4"/>
        <v>4094</v>
      </c>
      <c r="G49" s="162">
        <v>0</v>
      </c>
      <c r="H49" s="149">
        <v>1498</v>
      </c>
      <c r="I49" s="149">
        <v>261</v>
      </c>
      <c r="J49" s="149">
        <v>105</v>
      </c>
      <c r="K49" s="149">
        <v>69</v>
      </c>
      <c r="L49" s="149">
        <v>492</v>
      </c>
      <c r="M49" s="149">
        <v>0</v>
      </c>
      <c r="N49" s="149">
        <v>0</v>
      </c>
      <c r="O49" s="149">
        <v>0</v>
      </c>
      <c r="P49" s="149">
        <v>0</v>
      </c>
      <c r="Q49" s="149">
        <v>96</v>
      </c>
      <c r="R49" s="149">
        <v>0</v>
      </c>
      <c r="S49" s="149">
        <v>478</v>
      </c>
      <c r="T49" s="149">
        <v>0</v>
      </c>
      <c r="U49" s="149">
        <v>0</v>
      </c>
      <c r="V49" s="149">
        <v>0</v>
      </c>
      <c r="W49" s="149">
        <v>0</v>
      </c>
      <c r="X49" s="149">
        <v>0</v>
      </c>
      <c r="Y49" s="149">
        <v>0</v>
      </c>
      <c r="Z49" s="149">
        <v>0</v>
      </c>
      <c r="AA49" s="149">
        <v>0</v>
      </c>
      <c r="AB49" s="149">
        <v>0</v>
      </c>
      <c r="AC49" s="149">
        <v>0</v>
      </c>
      <c r="AD49" s="149">
        <v>0</v>
      </c>
      <c r="AE49" s="149">
        <v>0</v>
      </c>
      <c r="AF49" s="149">
        <v>0</v>
      </c>
      <c r="AG49" s="149">
        <v>0</v>
      </c>
      <c r="AH49" s="149">
        <v>0</v>
      </c>
      <c r="AI49" s="149">
        <v>0</v>
      </c>
      <c r="AJ49" s="149">
        <v>0</v>
      </c>
      <c r="AK49" s="149">
        <v>0</v>
      </c>
      <c r="AL49" s="149">
        <v>0</v>
      </c>
      <c r="AM49" s="149">
        <v>0</v>
      </c>
      <c r="AN49" s="149">
        <v>0</v>
      </c>
      <c r="AO49" s="149">
        <v>0</v>
      </c>
      <c r="AP49" s="149">
        <v>0</v>
      </c>
      <c r="AQ49" s="149">
        <v>0</v>
      </c>
      <c r="AR49" s="149">
        <v>0</v>
      </c>
      <c r="AS49" s="149">
        <v>0</v>
      </c>
      <c r="AT49" s="149">
        <v>0</v>
      </c>
      <c r="AU49" s="149">
        <v>0</v>
      </c>
      <c r="AV49" s="149">
        <v>0</v>
      </c>
      <c r="AW49" s="149">
        <v>0</v>
      </c>
      <c r="AX49" s="149">
        <v>0</v>
      </c>
      <c r="AY49" s="149">
        <v>0</v>
      </c>
      <c r="AZ49" s="149">
        <v>274</v>
      </c>
      <c r="BA49" s="149">
        <v>275</v>
      </c>
      <c r="BB49" s="149">
        <v>546</v>
      </c>
      <c r="BC49" s="149">
        <v>0</v>
      </c>
      <c r="BD49" s="149">
        <v>0</v>
      </c>
      <c r="BE49" s="149">
        <v>0</v>
      </c>
      <c r="BF49" s="149">
        <v>0</v>
      </c>
      <c r="BG49" s="149">
        <v>0</v>
      </c>
      <c r="BH49" s="149">
        <v>0</v>
      </c>
      <c r="BI49" s="149">
        <v>0</v>
      </c>
      <c r="BJ49" s="149">
        <v>0</v>
      </c>
      <c r="BK49" s="149">
        <v>0</v>
      </c>
      <c r="BL49" s="149">
        <v>0</v>
      </c>
      <c r="BM49" s="149">
        <v>0</v>
      </c>
      <c r="BN49" s="149">
        <v>0</v>
      </c>
      <c r="BO49" s="149">
        <v>0</v>
      </c>
      <c r="BP49" s="149">
        <v>0</v>
      </c>
      <c r="BQ49" s="149">
        <v>0</v>
      </c>
      <c r="BR49" s="465">
        <v>0</v>
      </c>
    </row>
    <row r="50" spans="3:206">
      <c r="C50" s="453" t="s">
        <v>245</v>
      </c>
      <c r="D50" s="454" t="s">
        <v>763</v>
      </c>
      <c r="E50" s="455" t="s">
        <v>207</v>
      </c>
      <c r="F50" s="167">
        <f t="shared" si="4"/>
        <v>29100</v>
      </c>
      <c r="G50" s="162">
        <v>0</v>
      </c>
      <c r="H50" s="149">
        <v>0</v>
      </c>
      <c r="I50" s="149">
        <v>0</v>
      </c>
      <c r="J50" s="149">
        <v>0</v>
      </c>
      <c r="K50" s="149">
        <v>0</v>
      </c>
      <c r="L50" s="149">
        <v>0</v>
      </c>
      <c r="M50" s="149">
        <v>0</v>
      </c>
      <c r="N50" s="149">
        <v>0</v>
      </c>
      <c r="O50" s="149">
        <v>0</v>
      </c>
      <c r="P50" s="149">
        <v>0</v>
      </c>
      <c r="Q50" s="149">
        <v>0</v>
      </c>
      <c r="R50" s="149">
        <v>0</v>
      </c>
      <c r="S50" s="149">
        <v>0</v>
      </c>
      <c r="T50" s="149">
        <v>0</v>
      </c>
      <c r="U50" s="149">
        <v>0</v>
      </c>
      <c r="V50" s="149">
        <v>0</v>
      </c>
      <c r="W50" s="149">
        <v>0</v>
      </c>
      <c r="X50" s="149">
        <v>0</v>
      </c>
      <c r="Y50" s="149">
        <v>0</v>
      </c>
      <c r="Z50" s="149">
        <v>0</v>
      </c>
      <c r="AA50" s="149">
        <v>0</v>
      </c>
      <c r="AB50" s="149">
        <v>0</v>
      </c>
      <c r="AC50" s="149">
        <v>0</v>
      </c>
      <c r="AD50" s="149">
        <v>0</v>
      </c>
      <c r="AE50" s="149">
        <v>0</v>
      </c>
      <c r="AF50" s="149">
        <v>0</v>
      </c>
      <c r="AG50" s="149">
        <v>0</v>
      </c>
      <c r="AH50" s="149">
        <v>0</v>
      </c>
      <c r="AI50" s="149">
        <v>0</v>
      </c>
      <c r="AJ50" s="149">
        <v>0</v>
      </c>
      <c r="AK50" s="149">
        <v>0</v>
      </c>
      <c r="AL50" s="149">
        <v>0</v>
      </c>
      <c r="AM50" s="149">
        <v>0</v>
      </c>
      <c r="AN50" s="149">
        <v>0</v>
      </c>
      <c r="AO50" s="149">
        <v>0</v>
      </c>
      <c r="AP50" s="149">
        <v>0</v>
      </c>
      <c r="AQ50" s="149">
        <v>0</v>
      </c>
      <c r="AR50" s="149">
        <v>0</v>
      </c>
      <c r="AS50" s="149">
        <v>0</v>
      </c>
      <c r="AT50" s="149">
        <v>0</v>
      </c>
      <c r="AU50" s="149">
        <v>0</v>
      </c>
      <c r="AV50" s="149">
        <v>0</v>
      </c>
      <c r="AW50" s="149">
        <v>0</v>
      </c>
      <c r="AX50" s="149">
        <v>0</v>
      </c>
      <c r="AY50" s="149">
        <v>0</v>
      </c>
      <c r="AZ50" s="149">
        <v>1600</v>
      </c>
      <c r="BA50" s="149">
        <v>1600</v>
      </c>
      <c r="BB50" s="149">
        <v>1600</v>
      </c>
      <c r="BC50" s="149">
        <v>1600</v>
      </c>
      <c r="BD50" s="149">
        <v>1600</v>
      </c>
      <c r="BE50" s="149">
        <v>1600</v>
      </c>
      <c r="BF50" s="149">
        <v>1500</v>
      </c>
      <c r="BG50" s="149">
        <v>1500</v>
      </c>
      <c r="BH50" s="149">
        <v>1500</v>
      </c>
      <c r="BI50" s="149">
        <v>1500</v>
      </c>
      <c r="BJ50" s="149">
        <v>1500</v>
      </c>
      <c r="BK50" s="149">
        <v>1500</v>
      </c>
      <c r="BL50" s="149">
        <v>1500</v>
      </c>
      <c r="BM50" s="149">
        <v>1500</v>
      </c>
      <c r="BN50" s="149">
        <v>1500</v>
      </c>
      <c r="BO50" s="149">
        <v>1500</v>
      </c>
      <c r="BP50" s="149">
        <v>1500</v>
      </c>
      <c r="BQ50" s="149">
        <v>1500</v>
      </c>
      <c r="BR50" s="465">
        <v>1500</v>
      </c>
    </row>
    <row r="51" spans="3:206" ht="14.25" customHeight="1">
      <c r="C51" s="453" t="s">
        <v>245</v>
      </c>
      <c r="D51" s="454" t="s">
        <v>248</v>
      </c>
      <c r="E51" s="455" t="s">
        <v>207</v>
      </c>
      <c r="F51" s="167">
        <f t="shared" si="4"/>
        <v>971550.78</v>
      </c>
      <c r="G51" s="162">
        <v>0</v>
      </c>
      <c r="H51" s="149">
        <v>0</v>
      </c>
      <c r="I51" s="149">
        <v>0</v>
      </c>
      <c r="J51" s="149">
        <v>0</v>
      </c>
      <c r="K51" s="149">
        <v>0</v>
      </c>
      <c r="L51" s="149">
        <v>0</v>
      </c>
      <c r="M51" s="149">
        <v>1156</v>
      </c>
      <c r="N51" s="149">
        <v>0</v>
      </c>
      <c r="O51" s="149">
        <v>0</v>
      </c>
      <c r="P51" s="149">
        <v>0</v>
      </c>
      <c r="Q51" s="149">
        <f>10931-8500</f>
        <v>2431</v>
      </c>
      <c r="R51" s="149">
        <f>8567-8500</f>
        <v>67</v>
      </c>
      <c r="S51" s="149">
        <v>0</v>
      </c>
      <c r="T51" s="149">
        <f>8650-8500</f>
        <v>150</v>
      </c>
      <c r="U51" s="149">
        <v>26</v>
      </c>
      <c r="V51" s="149">
        <v>326</v>
      </c>
      <c r="W51" s="149">
        <v>1266</v>
      </c>
      <c r="X51" s="149">
        <v>929</v>
      </c>
      <c r="Y51" s="149">
        <v>2600</v>
      </c>
      <c r="Z51" s="149">
        <v>1128</v>
      </c>
      <c r="AA51" s="149">
        <f>30378</f>
        <v>30378</v>
      </c>
      <c r="AB51" s="149">
        <v>0</v>
      </c>
      <c r="AC51" s="149">
        <v>29184</v>
      </c>
      <c r="AD51" s="149">
        <v>0</v>
      </c>
      <c r="AE51" s="149">
        <v>1528</v>
      </c>
      <c r="AF51" s="149">
        <v>39730</v>
      </c>
      <c r="AG51" s="149">
        <v>3008</v>
      </c>
      <c r="AH51" s="149">
        <v>1768</v>
      </c>
      <c r="AI51" s="149">
        <v>0</v>
      </c>
      <c r="AJ51" s="149">
        <f>346+1604</f>
        <v>1950</v>
      </c>
      <c r="AK51" s="149">
        <v>22710</v>
      </c>
      <c r="AL51" s="149">
        <v>72022</v>
      </c>
      <c r="AM51" s="149">
        <v>13562</v>
      </c>
      <c r="AN51" s="149">
        <v>42706</v>
      </c>
      <c r="AO51" s="149">
        <v>0</v>
      </c>
      <c r="AP51" s="149">
        <v>33716</v>
      </c>
      <c r="AQ51" s="149">
        <v>108721</v>
      </c>
      <c r="AR51" s="149">
        <v>0</v>
      </c>
      <c r="AS51" s="149">
        <v>0</v>
      </c>
      <c r="AT51" s="149">
        <v>49387</v>
      </c>
      <c r="AU51" s="149">
        <v>8886</v>
      </c>
      <c r="AV51" s="149">
        <v>16020</v>
      </c>
      <c r="AW51" s="149">
        <v>43158</v>
      </c>
      <c r="AX51" s="149">
        <v>45700</v>
      </c>
      <c r="AY51" s="149">
        <v>0</v>
      </c>
      <c r="AZ51" s="181">
        <v>0</v>
      </c>
      <c r="BA51" s="149">
        <v>17734</v>
      </c>
      <c r="BB51" s="149">
        <v>80774</v>
      </c>
      <c r="BC51" s="149">
        <v>15299</v>
      </c>
      <c r="BD51" s="149">
        <v>10579</v>
      </c>
      <c r="BE51" s="149">
        <v>18452</v>
      </c>
      <c r="BF51" s="149">
        <v>0</v>
      </c>
      <c r="BG51" s="149">
        <v>49662</v>
      </c>
      <c r="BH51" s="149">
        <v>0</v>
      </c>
      <c r="BI51" s="149">
        <v>47796</v>
      </c>
      <c r="BJ51" s="149">
        <v>49005.67</v>
      </c>
      <c r="BK51" s="149">
        <v>48921.97</v>
      </c>
      <c r="BL51" s="149">
        <v>0</v>
      </c>
      <c r="BM51" s="149">
        <v>0</v>
      </c>
      <c r="BN51" s="149">
        <v>43370.14</v>
      </c>
      <c r="BO51" s="149">
        <v>0</v>
      </c>
      <c r="BP51" s="149">
        <v>0</v>
      </c>
      <c r="BQ51" s="149">
        <v>1013.63</v>
      </c>
      <c r="BR51" s="465">
        <f>15744-BQ51</f>
        <v>14730.37</v>
      </c>
    </row>
    <row r="52" spans="3:206">
      <c r="C52" s="453" t="s">
        <v>245</v>
      </c>
      <c r="D52" s="454" t="s">
        <v>248</v>
      </c>
      <c r="E52" s="455" t="s">
        <v>249</v>
      </c>
      <c r="F52" s="167">
        <f t="shared" si="4"/>
        <v>10254</v>
      </c>
      <c r="G52" s="162">
        <v>0</v>
      </c>
      <c r="H52" s="149">
        <v>0</v>
      </c>
      <c r="I52" s="149">
        <v>0</v>
      </c>
      <c r="J52" s="149">
        <v>0</v>
      </c>
      <c r="K52" s="149">
        <v>0</v>
      </c>
      <c r="L52" s="149">
        <v>0</v>
      </c>
      <c r="M52" s="149">
        <v>0</v>
      </c>
      <c r="N52" s="149">
        <v>0</v>
      </c>
      <c r="O52" s="149">
        <v>0</v>
      </c>
      <c r="P52" s="149">
        <v>0</v>
      </c>
      <c r="Q52" s="149">
        <v>0</v>
      </c>
      <c r="R52" s="149">
        <v>0</v>
      </c>
      <c r="S52" s="149">
        <v>0</v>
      </c>
      <c r="T52" s="149">
        <v>0</v>
      </c>
      <c r="U52" s="149">
        <v>0</v>
      </c>
      <c r="V52" s="149">
        <v>0</v>
      </c>
      <c r="W52" s="149">
        <v>0</v>
      </c>
      <c r="X52" s="149">
        <v>0</v>
      </c>
      <c r="Y52" s="149">
        <v>0</v>
      </c>
      <c r="Z52" s="149">
        <v>0</v>
      </c>
      <c r="AA52" s="149">
        <v>0</v>
      </c>
      <c r="AB52" s="149">
        <v>0</v>
      </c>
      <c r="AC52" s="149">
        <v>0</v>
      </c>
      <c r="AD52" s="149">
        <v>0</v>
      </c>
      <c r="AE52" s="149">
        <v>0</v>
      </c>
      <c r="AF52" s="149">
        <v>0</v>
      </c>
      <c r="AG52" s="149">
        <v>0</v>
      </c>
      <c r="AH52" s="149">
        <v>0</v>
      </c>
      <c r="AI52" s="149">
        <v>0</v>
      </c>
      <c r="AJ52" s="149">
        <v>0</v>
      </c>
      <c r="AK52" s="149">
        <v>0</v>
      </c>
      <c r="AL52" s="149">
        <v>0</v>
      </c>
      <c r="AM52" s="149">
        <v>0</v>
      </c>
      <c r="AN52" s="149">
        <v>0</v>
      </c>
      <c r="AO52" s="149">
        <v>0</v>
      </c>
      <c r="AP52" s="149">
        <v>0</v>
      </c>
      <c r="AQ52" s="149">
        <v>0</v>
      </c>
      <c r="AR52" s="149">
        <v>0</v>
      </c>
      <c r="AS52" s="149">
        <v>0</v>
      </c>
      <c r="AT52" s="149">
        <v>0</v>
      </c>
      <c r="AU52" s="149">
        <v>0</v>
      </c>
      <c r="AV52" s="149">
        <v>0</v>
      </c>
      <c r="AW52" s="149">
        <v>0</v>
      </c>
      <c r="AX52" s="149">
        <v>0</v>
      </c>
      <c r="AY52" s="149">
        <v>0</v>
      </c>
      <c r="AZ52" s="149">
        <v>0</v>
      </c>
      <c r="BA52" s="149">
        <v>2345</v>
      </c>
      <c r="BB52" s="149">
        <v>4299</v>
      </c>
      <c r="BC52" s="149">
        <v>0</v>
      </c>
      <c r="BD52" s="149">
        <v>0</v>
      </c>
      <c r="BE52" s="149">
        <v>3610</v>
      </c>
      <c r="BF52" s="149">
        <v>0</v>
      </c>
      <c r="BG52" s="149">
        <v>0</v>
      </c>
      <c r="BH52" s="149">
        <v>0</v>
      </c>
      <c r="BI52" s="149">
        <v>0</v>
      </c>
      <c r="BJ52" s="149">
        <v>0</v>
      </c>
      <c r="BK52" s="149">
        <v>0</v>
      </c>
      <c r="BL52" s="149">
        <v>0</v>
      </c>
      <c r="BM52" s="149">
        <v>0</v>
      </c>
      <c r="BN52" s="149">
        <v>0</v>
      </c>
      <c r="BO52" s="149">
        <v>0</v>
      </c>
      <c r="BP52" s="149">
        <v>0</v>
      </c>
      <c r="BQ52" s="149">
        <v>0</v>
      </c>
      <c r="BR52" s="465">
        <v>0</v>
      </c>
    </row>
    <row r="53" spans="3:206">
      <c r="C53" s="453" t="s">
        <v>245</v>
      </c>
      <c r="D53" s="454" t="s">
        <v>250</v>
      </c>
      <c r="E53" s="455" t="s">
        <v>207</v>
      </c>
      <c r="F53" s="167">
        <f t="shared" si="4"/>
        <v>0</v>
      </c>
      <c r="G53" s="162">
        <v>0</v>
      </c>
      <c r="H53" s="149">
        <v>0</v>
      </c>
      <c r="I53" s="149">
        <v>0</v>
      </c>
      <c r="J53" s="149">
        <v>0</v>
      </c>
      <c r="K53" s="149">
        <v>0</v>
      </c>
      <c r="L53" s="149">
        <v>0</v>
      </c>
      <c r="M53" s="149">
        <v>0</v>
      </c>
      <c r="N53" s="149">
        <v>0</v>
      </c>
      <c r="O53" s="149">
        <v>0</v>
      </c>
      <c r="P53" s="149">
        <v>0</v>
      </c>
      <c r="Q53" s="149">
        <v>0</v>
      </c>
      <c r="R53" s="149">
        <v>0</v>
      </c>
      <c r="S53" s="149">
        <v>0</v>
      </c>
      <c r="T53" s="149">
        <v>0</v>
      </c>
      <c r="U53" s="149">
        <v>0</v>
      </c>
      <c r="V53" s="149">
        <v>0</v>
      </c>
      <c r="W53" s="149">
        <v>0</v>
      </c>
      <c r="X53" s="149">
        <v>0</v>
      </c>
      <c r="Y53" s="149">
        <v>0</v>
      </c>
      <c r="Z53" s="149">
        <v>0</v>
      </c>
      <c r="AA53" s="149">
        <v>0</v>
      </c>
      <c r="AB53" s="149">
        <v>0</v>
      </c>
      <c r="AC53" s="149">
        <v>0</v>
      </c>
      <c r="AD53" s="149">
        <v>0</v>
      </c>
      <c r="AE53" s="149">
        <v>0</v>
      </c>
      <c r="AF53" s="149">
        <v>0</v>
      </c>
      <c r="AG53" s="149">
        <v>0</v>
      </c>
      <c r="AH53" s="149">
        <v>0</v>
      </c>
      <c r="AI53" s="149">
        <v>0</v>
      </c>
      <c r="AJ53" s="149">
        <v>0</v>
      </c>
      <c r="AK53" s="149">
        <v>0</v>
      </c>
      <c r="AL53" s="149">
        <v>0</v>
      </c>
      <c r="AM53" s="149">
        <v>0</v>
      </c>
      <c r="AN53" s="149">
        <v>0</v>
      </c>
      <c r="AO53" s="149">
        <v>0</v>
      </c>
      <c r="AP53" s="149">
        <v>0</v>
      </c>
      <c r="AQ53" s="149">
        <v>0</v>
      </c>
      <c r="AR53" s="149">
        <v>0</v>
      </c>
      <c r="AS53" s="149">
        <v>0</v>
      </c>
      <c r="AT53" s="149">
        <v>0</v>
      </c>
      <c r="AU53" s="149">
        <v>0</v>
      </c>
      <c r="AV53" s="149">
        <v>0</v>
      </c>
      <c r="AW53" s="149">
        <v>0</v>
      </c>
      <c r="AX53" s="149">
        <v>0</v>
      </c>
      <c r="AY53" s="149">
        <v>0</v>
      </c>
      <c r="AZ53" s="149">
        <v>0</v>
      </c>
      <c r="BA53" s="149">
        <v>0</v>
      </c>
      <c r="BB53" s="149">
        <v>0</v>
      </c>
      <c r="BC53" s="149">
        <v>0</v>
      </c>
      <c r="BD53" s="149">
        <v>0</v>
      </c>
      <c r="BE53" s="149">
        <v>0</v>
      </c>
      <c r="BF53" s="149">
        <v>0</v>
      </c>
      <c r="BG53" s="149">
        <v>0</v>
      </c>
      <c r="BH53" s="149">
        <v>0</v>
      </c>
      <c r="BI53" s="149">
        <v>0</v>
      </c>
      <c r="BJ53" s="149">
        <v>0</v>
      </c>
      <c r="BK53" s="149">
        <v>0</v>
      </c>
      <c r="BL53" s="149">
        <v>0</v>
      </c>
      <c r="BM53" s="149">
        <v>0</v>
      </c>
      <c r="BN53" s="149">
        <v>0</v>
      </c>
      <c r="BO53" s="149">
        <v>0</v>
      </c>
      <c r="BP53" s="149">
        <v>0</v>
      </c>
      <c r="BQ53" s="149">
        <v>0</v>
      </c>
      <c r="BR53" s="465">
        <v>0</v>
      </c>
    </row>
    <row r="54" spans="3:206">
      <c r="C54" s="453" t="s">
        <v>245</v>
      </c>
      <c r="D54" s="454" t="s">
        <v>251</v>
      </c>
      <c r="E54" s="455" t="s">
        <v>252</v>
      </c>
      <c r="F54" s="167">
        <f t="shared" si="4"/>
        <v>21241.34</v>
      </c>
      <c r="G54" s="162">
        <v>0</v>
      </c>
      <c r="H54" s="149">
        <v>0</v>
      </c>
      <c r="I54" s="149">
        <v>0</v>
      </c>
      <c r="J54" s="149">
        <v>0</v>
      </c>
      <c r="K54" s="149">
        <v>0</v>
      </c>
      <c r="L54" s="149">
        <v>1106</v>
      </c>
      <c r="M54" s="149">
        <v>0</v>
      </c>
      <c r="N54" s="149">
        <v>0</v>
      </c>
      <c r="O54" s="149">
        <v>0</v>
      </c>
      <c r="P54" s="149">
        <v>1506</v>
      </c>
      <c r="Q54" s="149">
        <v>1590</v>
      </c>
      <c r="R54" s="149">
        <v>0</v>
      </c>
      <c r="S54" s="149">
        <v>0</v>
      </c>
      <c r="T54" s="149">
        <v>1631</v>
      </c>
      <c r="U54" s="149">
        <v>0</v>
      </c>
      <c r="V54" s="149">
        <v>0</v>
      </c>
      <c r="W54" s="149">
        <v>0</v>
      </c>
      <c r="X54" s="149">
        <v>0</v>
      </c>
      <c r="Y54" s="149">
        <v>0</v>
      </c>
      <c r="Z54" s="149">
        <v>189</v>
      </c>
      <c r="AA54" s="149">
        <v>3735</v>
      </c>
      <c r="AB54" s="149">
        <v>0</v>
      </c>
      <c r="AC54" s="149">
        <v>0</v>
      </c>
      <c r="AD54" s="149">
        <v>0</v>
      </c>
      <c r="AE54" s="149">
        <v>0</v>
      </c>
      <c r="AF54" s="149">
        <v>0</v>
      </c>
      <c r="AG54" s="149">
        <v>0</v>
      </c>
      <c r="AH54" s="149">
        <v>0</v>
      </c>
      <c r="AI54" s="149">
        <v>0</v>
      </c>
      <c r="AJ54" s="149">
        <v>0</v>
      </c>
      <c r="AK54" s="149">
        <v>3733</v>
      </c>
      <c r="AL54" s="149">
        <v>0</v>
      </c>
      <c r="AM54" s="149">
        <v>0</v>
      </c>
      <c r="AN54" s="149">
        <v>0</v>
      </c>
      <c r="AO54" s="149">
        <v>0</v>
      </c>
      <c r="AP54" s="149">
        <v>0</v>
      </c>
      <c r="AQ54" s="149">
        <v>0</v>
      </c>
      <c r="AR54" s="149">
        <v>0</v>
      </c>
      <c r="AS54" s="149">
        <v>0</v>
      </c>
      <c r="AT54" s="149">
        <v>0</v>
      </c>
      <c r="AU54" s="149">
        <v>0</v>
      </c>
      <c r="AV54" s="149">
        <v>0</v>
      </c>
      <c r="AW54" s="149">
        <v>0</v>
      </c>
      <c r="AX54" s="149">
        <v>0</v>
      </c>
      <c r="AY54" s="149">
        <v>0</v>
      </c>
      <c r="AZ54" s="149">
        <v>0</v>
      </c>
      <c r="BA54" s="149">
        <v>0</v>
      </c>
      <c r="BB54" s="149">
        <v>3674</v>
      </c>
      <c r="BC54" s="149">
        <v>0</v>
      </c>
      <c r="BD54" s="149">
        <v>0</v>
      </c>
      <c r="BE54" s="149">
        <v>0</v>
      </c>
      <c r="BF54" s="149">
        <v>0</v>
      </c>
      <c r="BG54" s="149">
        <v>0</v>
      </c>
      <c r="BH54" s="149">
        <v>0</v>
      </c>
      <c r="BI54" s="149">
        <v>526</v>
      </c>
      <c r="BJ54" s="149">
        <v>0</v>
      </c>
      <c r="BK54" s="149">
        <v>0</v>
      </c>
      <c r="BL54" s="149">
        <v>3551.34</v>
      </c>
      <c r="BM54" s="149">
        <v>0</v>
      </c>
      <c r="BN54" s="149">
        <v>0</v>
      </c>
      <c r="BO54" s="149">
        <v>0</v>
      </c>
      <c r="BP54" s="149">
        <v>0</v>
      </c>
      <c r="BQ54" s="149">
        <v>0</v>
      </c>
      <c r="BR54" s="465">
        <v>0</v>
      </c>
    </row>
    <row r="55" spans="3:206">
      <c r="C55" s="453" t="s">
        <v>245</v>
      </c>
      <c r="D55" s="454" t="s">
        <v>251</v>
      </c>
      <c r="E55" s="455" t="s">
        <v>253</v>
      </c>
      <c r="F55" s="167">
        <f t="shared" si="4"/>
        <v>1752</v>
      </c>
      <c r="G55" s="162">
        <v>0</v>
      </c>
      <c r="H55" s="149">
        <v>0</v>
      </c>
      <c r="I55" s="149">
        <v>0</v>
      </c>
      <c r="J55" s="149">
        <v>0</v>
      </c>
      <c r="K55" s="149">
        <v>0</v>
      </c>
      <c r="L55" s="149">
        <v>0</v>
      </c>
      <c r="M55" s="149">
        <v>0</v>
      </c>
      <c r="N55" s="149">
        <v>0</v>
      </c>
      <c r="O55" s="149">
        <v>0</v>
      </c>
      <c r="P55" s="149">
        <v>0</v>
      </c>
      <c r="Q55" s="149">
        <v>0</v>
      </c>
      <c r="R55" s="149">
        <v>0</v>
      </c>
      <c r="S55" s="149">
        <v>0</v>
      </c>
      <c r="T55" s="149">
        <v>0</v>
      </c>
      <c r="U55" s="149">
        <v>0</v>
      </c>
      <c r="V55" s="149">
        <v>0</v>
      </c>
      <c r="W55" s="149">
        <v>0</v>
      </c>
      <c r="X55" s="149">
        <v>0</v>
      </c>
      <c r="Y55" s="149">
        <v>0</v>
      </c>
      <c r="Z55" s="149">
        <v>0</v>
      </c>
      <c r="AA55" s="149">
        <v>0</v>
      </c>
      <c r="AB55" s="149">
        <v>0</v>
      </c>
      <c r="AC55" s="149">
        <v>0</v>
      </c>
      <c r="AD55" s="149">
        <v>0</v>
      </c>
      <c r="AE55" s="149">
        <v>0</v>
      </c>
      <c r="AF55" s="149">
        <v>0</v>
      </c>
      <c r="AG55" s="149">
        <v>0</v>
      </c>
      <c r="AH55" s="149">
        <v>0</v>
      </c>
      <c r="AI55" s="149">
        <v>0</v>
      </c>
      <c r="AJ55" s="149">
        <v>0</v>
      </c>
      <c r="AK55" s="149">
        <v>0</v>
      </c>
      <c r="AL55" s="149">
        <v>0</v>
      </c>
      <c r="AM55" s="149">
        <v>0</v>
      </c>
      <c r="AN55" s="149">
        <v>0</v>
      </c>
      <c r="AO55" s="149">
        <v>0</v>
      </c>
      <c r="AP55" s="149">
        <v>0</v>
      </c>
      <c r="AQ55" s="149">
        <v>0</v>
      </c>
      <c r="AR55" s="149">
        <v>0</v>
      </c>
      <c r="AS55" s="149">
        <v>225</v>
      </c>
      <c r="AT55" s="149">
        <v>0</v>
      </c>
      <c r="AU55" s="149">
        <v>0</v>
      </c>
      <c r="AV55" s="149">
        <v>0</v>
      </c>
      <c r="AW55" s="149">
        <v>0</v>
      </c>
      <c r="AX55" s="149">
        <v>1221</v>
      </c>
      <c r="AY55" s="149">
        <v>0</v>
      </c>
      <c r="AZ55" s="149">
        <v>0</v>
      </c>
      <c r="BA55" s="149">
        <v>0</v>
      </c>
      <c r="BB55" s="149">
        <v>0</v>
      </c>
      <c r="BC55" s="149">
        <v>0</v>
      </c>
      <c r="BD55" s="149">
        <v>306</v>
      </c>
      <c r="BE55" s="149">
        <v>0</v>
      </c>
      <c r="BF55" s="149">
        <v>0</v>
      </c>
      <c r="BG55" s="149">
        <v>0</v>
      </c>
      <c r="BH55" s="149">
        <v>0</v>
      </c>
      <c r="BI55" s="149">
        <v>0</v>
      </c>
      <c r="BJ55" s="149">
        <v>0</v>
      </c>
      <c r="BK55" s="149">
        <v>0</v>
      </c>
      <c r="BL55" s="149">
        <v>0</v>
      </c>
      <c r="BM55" s="149">
        <v>0</v>
      </c>
      <c r="BN55" s="149">
        <v>0</v>
      </c>
      <c r="BO55" s="149">
        <v>0</v>
      </c>
      <c r="BP55" s="149">
        <v>0</v>
      </c>
      <c r="BQ55" s="149">
        <v>0</v>
      </c>
      <c r="BR55" s="465">
        <v>0</v>
      </c>
    </row>
    <row r="56" spans="3:206">
      <c r="C56" s="453" t="s">
        <v>245</v>
      </c>
      <c r="D56" s="454" t="s">
        <v>254</v>
      </c>
      <c r="E56" s="455" t="s">
        <v>791</v>
      </c>
      <c r="F56" s="167">
        <f t="shared" si="4"/>
        <v>62.09609129492771</v>
      </c>
      <c r="G56" s="162">
        <v>0</v>
      </c>
      <c r="H56" s="149">
        <v>0</v>
      </c>
      <c r="I56" s="149">
        <v>0</v>
      </c>
      <c r="J56" s="149">
        <v>0</v>
      </c>
      <c r="K56" s="149">
        <v>0</v>
      </c>
      <c r="L56" s="149">
        <v>0</v>
      </c>
      <c r="M56" s="149">
        <v>0</v>
      </c>
      <c r="N56" s="149">
        <v>0</v>
      </c>
      <c r="O56" s="149">
        <v>0</v>
      </c>
      <c r="P56" s="149">
        <v>0</v>
      </c>
      <c r="Q56" s="149">
        <v>0</v>
      </c>
      <c r="R56" s="149">
        <v>0</v>
      </c>
      <c r="S56" s="149">
        <v>0</v>
      </c>
      <c r="T56" s="149">
        <v>0</v>
      </c>
      <c r="U56" s="149">
        <v>0</v>
      </c>
      <c r="V56" s="149">
        <v>0</v>
      </c>
      <c r="W56" s="149">
        <v>0</v>
      </c>
      <c r="X56" s="149">
        <v>0</v>
      </c>
      <c r="Y56" s="149">
        <v>0</v>
      </c>
      <c r="Z56" s="149">
        <v>0</v>
      </c>
      <c r="AA56" s="149">
        <v>0</v>
      </c>
      <c r="AB56" s="149">
        <v>0</v>
      </c>
      <c r="AC56" s="149">
        <v>0</v>
      </c>
      <c r="AD56" s="149">
        <v>0</v>
      </c>
      <c r="AE56" s="149">
        <v>0</v>
      </c>
      <c r="AF56" s="149">
        <v>0</v>
      </c>
      <c r="AG56" s="149">
        <v>0</v>
      </c>
      <c r="AH56" s="149">
        <v>0</v>
      </c>
      <c r="AI56" s="149">
        <v>0</v>
      </c>
      <c r="AJ56" s="149">
        <v>0</v>
      </c>
      <c r="AK56" s="149">
        <v>0</v>
      </c>
      <c r="AL56" s="149">
        <v>0</v>
      </c>
      <c r="AM56" s="149">
        <v>0</v>
      </c>
      <c r="AN56" s="149">
        <v>0</v>
      </c>
      <c r="AO56" s="149">
        <v>0</v>
      </c>
      <c r="AP56" s="149">
        <v>0</v>
      </c>
      <c r="AQ56" s="149">
        <v>0</v>
      </c>
      <c r="AR56" s="149">
        <v>0</v>
      </c>
      <c r="AS56" s="149">
        <v>0</v>
      </c>
      <c r="AT56" s="149">
        <v>0</v>
      </c>
      <c r="AU56" s="149">
        <v>0</v>
      </c>
      <c r="AV56" s="149">
        <v>0</v>
      </c>
      <c r="AW56" s="149">
        <v>0</v>
      </c>
      <c r="AX56" s="149">
        <v>0</v>
      </c>
      <c r="AY56" s="149">
        <v>0</v>
      </c>
      <c r="AZ56" s="149">
        <v>0</v>
      </c>
      <c r="BA56" s="149">
        <v>0</v>
      </c>
      <c r="BB56" s="149">
        <v>0</v>
      </c>
      <c r="BC56" s="149">
        <v>0</v>
      </c>
      <c r="BD56" s="149">
        <v>0</v>
      </c>
      <c r="BE56" s="149">
        <f>125000/39500</f>
        <v>3.1645569620253164</v>
      </c>
      <c r="BF56" s="149">
        <f>125000/39500</f>
        <v>3.1645569620253164</v>
      </c>
      <c r="BG56" s="149">
        <f>185000/39500</f>
        <v>4.6835443037974684</v>
      </c>
      <c r="BH56" s="149">
        <f>185000/39500</f>
        <v>4.6835443037974684</v>
      </c>
      <c r="BI56" s="149">
        <f>185000/39500</f>
        <v>4.6835443037974684</v>
      </c>
      <c r="BJ56" s="149">
        <f t="shared" ref="BJ56:BO56" si="58">185000/39700</f>
        <v>4.6599496221662466</v>
      </c>
      <c r="BK56" s="149">
        <f t="shared" si="58"/>
        <v>4.6599496221662466</v>
      </c>
      <c r="BL56" s="149">
        <f t="shared" si="58"/>
        <v>4.6599496221662466</v>
      </c>
      <c r="BM56" s="149">
        <f t="shared" si="58"/>
        <v>4.6599496221662466</v>
      </c>
      <c r="BN56" s="149">
        <f t="shared" si="58"/>
        <v>4.6599496221662466</v>
      </c>
      <c r="BO56" s="149">
        <f t="shared" si="58"/>
        <v>4.6599496221662466</v>
      </c>
      <c r="BP56" s="149">
        <f>185000/40120</f>
        <v>4.6111665004985047</v>
      </c>
      <c r="BQ56" s="149">
        <f>185000/40120</f>
        <v>4.6111665004985047</v>
      </c>
      <c r="BR56" s="468">
        <f>185000/40800</f>
        <v>4.534313725490196</v>
      </c>
    </row>
    <row r="57" spans="3:206">
      <c r="C57" s="453" t="s">
        <v>245</v>
      </c>
      <c r="D57" s="454" t="s">
        <v>254</v>
      </c>
      <c r="E57" s="455" t="s">
        <v>519</v>
      </c>
      <c r="F57" s="168">
        <f t="shared" si="4"/>
        <v>1601.57</v>
      </c>
      <c r="G57" s="162">
        <v>0</v>
      </c>
      <c r="H57" s="149">
        <v>0</v>
      </c>
      <c r="I57" s="149">
        <v>0</v>
      </c>
      <c r="J57" s="149">
        <v>0</v>
      </c>
      <c r="K57" s="149">
        <v>0</v>
      </c>
      <c r="L57" s="149">
        <v>0</v>
      </c>
      <c r="M57" s="149">
        <v>0</v>
      </c>
      <c r="N57" s="149">
        <v>0</v>
      </c>
      <c r="O57" s="149">
        <v>0</v>
      </c>
      <c r="P57" s="149">
        <v>0</v>
      </c>
      <c r="Q57" s="149">
        <v>0</v>
      </c>
      <c r="R57" s="149">
        <v>0</v>
      </c>
      <c r="S57" s="149">
        <v>0</v>
      </c>
      <c r="T57" s="149">
        <v>0</v>
      </c>
      <c r="U57" s="149">
        <v>0</v>
      </c>
      <c r="V57" s="149">
        <v>0</v>
      </c>
      <c r="W57" s="149">
        <v>0</v>
      </c>
      <c r="X57" s="149">
        <v>0</v>
      </c>
      <c r="Y57" s="149">
        <v>0</v>
      </c>
      <c r="Z57" s="149">
        <v>0</v>
      </c>
      <c r="AA57" s="149">
        <v>0</v>
      </c>
      <c r="AB57" s="149">
        <v>0</v>
      </c>
      <c r="AC57" s="149">
        <v>0</v>
      </c>
      <c r="AD57" s="149">
        <v>0</v>
      </c>
      <c r="AE57" s="149">
        <v>0</v>
      </c>
      <c r="AF57" s="149">
        <v>0</v>
      </c>
      <c r="AG57" s="149">
        <v>0</v>
      </c>
      <c r="AH57" s="149">
        <v>0</v>
      </c>
      <c r="AI57" s="149">
        <v>0</v>
      </c>
      <c r="AJ57" s="149">
        <v>0</v>
      </c>
      <c r="AK57" s="149">
        <v>0</v>
      </c>
      <c r="AL57" s="149">
        <v>0</v>
      </c>
      <c r="AM57" s="149">
        <v>0</v>
      </c>
      <c r="AN57" s="149">
        <v>0</v>
      </c>
      <c r="AO57" s="149">
        <v>0</v>
      </c>
      <c r="AP57" s="149">
        <v>0</v>
      </c>
      <c r="AQ57" s="149">
        <v>0</v>
      </c>
      <c r="AR57" s="149">
        <v>0</v>
      </c>
      <c r="AS57" s="149">
        <v>0</v>
      </c>
      <c r="AT57" s="149">
        <v>0</v>
      </c>
      <c r="AU57" s="149">
        <v>0</v>
      </c>
      <c r="AV57" s="149">
        <v>0</v>
      </c>
      <c r="AW57" s="149">
        <v>0</v>
      </c>
      <c r="AX57" s="149">
        <v>0</v>
      </c>
      <c r="AY57" s="149">
        <v>0</v>
      </c>
      <c r="AZ57" s="149">
        <v>0</v>
      </c>
      <c r="BA57" s="149">
        <v>0</v>
      </c>
      <c r="BB57" s="149">
        <v>0</v>
      </c>
      <c r="BC57" s="149">
        <v>0</v>
      </c>
      <c r="BD57" s="149">
        <v>113</v>
      </c>
      <c r="BE57" s="149">
        <v>123.36</v>
      </c>
      <c r="BF57" s="149">
        <v>102.29</v>
      </c>
      <c r="BG57" s="149">
        <v>102.29</v>
      </c>
      <c r="BH57" s="149">
        <v>111.29</v>
      </c>
      <c r="BI57" s="149">
        <v>102.29</v>
      </c>
      <c r="BJ57" s="149">
        <v>121.34</v>
      </c>
      <c r="BK57" s="149">
        <v>102.29</v>
      </c>
      <c r="BL57" s="149">
        <v>102.29</v>
      </c>
      <c r="BM57" s="149">
        <v>102.29</v>
      </c>
      <c r="BN57" s="149">
        <v>109.68</v>
      </c>
      <c r="BO57" s="149">
        <v>102.29</v>
      </c>
      <c r="BP57" s="149">
        <v>102.29</v>
      </c>
      <c r="BQ57" s="149">
        <v>102.29</v>
      </c>
      <c r="BR57" s="465">
        <v>102.29</v>
      </c>
    </row>
    <row r="58" spans="3:206">
      <c r="C58" s="453" t="s">
        <v>245</v>
      </c>
      <c r="D58" s="454" t="s">
        <v>254</v>
      </c>
      <c r="E58" s="455" t="s">
        <v>255</v>
      </c>
      <c r="F58" s="167">
        <f t="shared" si="4"/>
        <v>579</v>
      </c>
      <c r="G58" s="162">
        <v>0</v>
      </c>
      <c r="H58" s="149">
        <v>0</v>
      </c>
      <c r="I58" s="149">
        <v>0</v>
      </c>
      <c r="J58" s="149">
        <v>0</v>
      </c>
      <c r="K58" s="149">
        <v>0</v>
      </c>
      <c r="L58" s="149">
        <v>0</v>
      </c>
      <c r="M58" s="149">
        <v>0</v>
      </c>
      <c r="N58" s="149">
        <v>0</v>
      </c>
      <c r="O58" s="149">
        <v>0</v>
      </c>
      <c r="P58" s="149">
        <v>0</v>
      </c>
      <c r="Q58" s="149">
        <v>0</v>
      </c>
      <c r="R58" s="149">
        <v>0</v>
      </c>
      <c r="S58" s="149">
        <v>0</v>
      </c>
      <c r="T58" s="149">
        <v>0</v>
      </c>
      <c r="U58" s="149">
        <v>0</v>
      </c>
      <c r="V58" s="149">
        <v>0</v>
      </c>
      <c r="W58" s="149">
        <v>0</v>
      </c>
      <c r="X58" s="149">
        <v>0</v>
      </c>
      <c r="Y58" s="149">
        <v>0</v>
      </c>
      <c r="Z58" s="149">
        <v>0</v>
      </c>
      <c r="AA58" s="149">
        <v>0</v>
      </c>
      <c r="AB58" s="149">
        <v>0</v>
      </c>
      <c r="AC58" s="149">
        <v>0</v>
      </c>
      <c r="AD58" s="149">
        <v>0</v>
      </c>
      <c r="AE58" s="149">
        <v>0</v>
      </c>
      <c r="AF58" s="149">
        <v>0</v>
      </c>
      <c r="AG58" s="149">
        <v>0</v>
      </c>
      <c r="AH58" s="149">
        <v>0</v>
      </c>
      <c r="AI58" s="149">
        <v>0</v>
      </c>
      <c r="AJ58" s="149">
        <v>0</v>
      </c>
      <c r="AK58" s="149">
        <v>0</v>
      </c>
      <c r="AL58" s="149">
        <v>0</v>
      </c>
      <c r="AM58" s="149">
        <v>0</v>
      </c>
      <c r="AN58" s="149">
        <v>0</v>
      </c>
      <c r="AO58" s="149">
        <v>0</v>
      </c>
      <c r="AP58" s="149">
        <v>0</v>
      </c>
      <c r="AQ58" s="149">
        <v>0</v>
      </c>
      <c r="AR58" s="149">
        <v>0</v>
      </c>
      <c r="AS58" s="149">
        <v>0</v>
      </c>
      <c r="AT58" s="149">
        <v>0</v>
      </c>
      <c r="AU58" s="149">
        <v>579</v>
      </c>
      <c r="AV58" s="149">
        <v>0</v>
      </c>
      <c r="AW58" s="149">
        <v>0</v>
      </c>
      <c r="AX58" s="149">
        <v>0</v>
      </c>
      <c r="AY58" s="149">
        <v>0</v>
      </c>
      <c r="AZ58" s="149">
        <v>0</v>
      </c>
      <c r="BA58" s="149">
        <v>0</v>
      </c>
      <c r="BB58" s="149">
        <v>0</v>
      </c>
      <c r="BC58" s="149">
        <v>0</v>
      </c>
      <c r="BD58" s="149">
        <v>0</v>
      </c>
      <c r="BE58" s="149">
        <v>0</v>
      </c>
      <c r="BF58" s="149">
        <v>0</v>
      </c>
      <c r="BG58" s="149">
        <v>0</v>
      </c>
      <c r="BH58" s="149">
        <v>0</v>
      </c>
      <c r="BI58" s="149">
        <v>0</v>
      </c>
      <c r="BJ58" s="149">
        <v>0</v>
      </c>
      <c r="BK58" s="149">
        <v>0</v>
      </c>
      <c r="BL58" s="149">
        <v>0</v>
      </c>
      <c r="BM58" s="149">
        <v>0</v>
      </c>
      <c r="BN58" s="149">
        <v>0</v>
      </c>
      <c r="BO58" s="149">
        <v>0</v>
      </c>
      <c r="BP58" s="149">
        <v>0</v>
      </c>
      <c r="BQ58" s="149">
        <v>0</v>
      </c>
      <c r="BR58" s="465">
        <v>0</v>
      </c>
    </row>
    <row r="59" spans="3:206" s="189" customFormat="1">
      <c r="C59" s="470" t="s">
        <v>245</v>
      </c>
      <c r="D59" s="471" t="s">
        <v>254</v>
      </c>
      <c r="E59" s="472" t="s">
        <v>207</v>
      </c>
      <c r="F59" s="188">
        <f t="shared" si="4"/>
        <v>134438.88</v>
      </c>
      <c r="G59" s="180">
        <v>0</v>
      </c>
      <c r="H59" s="181">
        <v>0</v>
      </c>
      <c r="I59" s="181">
        <v>0</v>
      </c>
      <c r="J59" s="181">
        <v>0</v>
      </c>
      <c r="K59" s="181">
        <v>0</v>
      </c>
      <c r="L59" s="181">
        <v>0</v>
      </c>
      <c r="M59" s="181">
        <v>0</v>
      </c>
      <c r="N59" s="181">
        <v>0</v>
      </c>
      <c r="O59" s="181">
        <v>0</v>
      </c>
      <c r="P59" s="181">
        <v>0</v>
      </c>
      <c r="Q59" s="181">
        <v>0</v>
      </c>
      <c r="R59" s="181">
        <v>0</v>
      </c>
      <c r="S59" s="181">
        <v>0</v>
      </c>
      <c r="T59" s="181">
        <v>0</v>
      </c>
      <c r="U59" s="181">
        <v>0</v>
      </c>
      <c r="V59" s="181">
        <v>0</v>
      </c>
      <c r="W59" s="181">
        <v>0</v>
      </c>
      <c r="X59" s="181">
        <v>0</v>
      </c>
      <c r="Y59" s="181">
        <v>0</v>
      </c>
      <c r="Z59" s="181">
        <v>0</v>
      </c>
      <c r="AA59" s="181">
        <v>0</v>
      </c>
      <c r="AB59" s="181">
        <v>0</v>
      </c>
      <c r="AC59" s="181">
        <v>0</v>
      </c>
      <c r="AD59" s="181">
        <v>0</v>
      </c>
      <c r="AE59" s="181">
        <v>0</v>
      </c>
      <c r="AF59" s="181">
        <v>0</v>
      </c>
      <c r="AG59" s="181">
        <v>0</v>
      </c>
      <c r="AH59" s="181">
        <v>0</v>
      </c>
      <c r="AI59" s="181">
        <v>0</v>
      </c>
      <c r="AJ59" s="181">
        <v>0</v>
      </c>
      <c r="AK59" s="181">
        <v>0</v>
      </c>
      <c r="AL59" s="181">
        <v>0</v>
      </c>
      <c r="AM59" s="181">
        <v>0</v>
      </c>
      <c r="AN59" s="181">
        <v>0</v>
      </c>
      <c r="AO59" s="181">
        <v>0</v>
      </c>
      <c r="AP59" s="181">
        <v>0</v>
      </c>
      <c r="AQ59" s="181">
        <v>0</v>
      </c>
      <c r="AR59" s="181">
        <v>0</v>
      </c>
      <c r="AS59" s="181">
        <v>0</v>
      </c>
      <c r="AT59" s="181">
        <v>0</v>
      </c>
      <c r="AU59" s="181">
        <v>0</v>
      </c>
      <c r="AV59" s="181">
        <v>604</v>
      </c>
      <c r="AW59" s="181">
        <v>1146</v>
      </c>
      <c r="AX59" s="181">
        <v>0</v>
      </c>
      <c r="AY59" s="181">
        <v>3972</v>
      </c>
      <c r="AZ59" s="181">
        <v>20000</v>
      </c>
      <c r="BA59" s="181">
        <v>0</v>
      </c>
      <c r="BB59" s="181">
        <v>0</v>
      </c>
      <c r="BC59" s="181">
        <v>0</v>
      </c>
      <c r="BD59" s="181">
        <v>5989</v>
      </c>
      <c r="BE59" s="181">
        <v>0</v>
      </c>
      <c r="BF59" s="181">
        <v>0</v>
      </c>
      <c r="BG59" s="181">
        <v>0</v>
      </c>
      <c r="BH59" s="181">
        <v>0</v>
      </c>
      <c r="BI59" s="181">
        <v>0</v>
      </c>
      <c r="BJ59" s="181">
        <v>0</v>
      </c>
      <c r="BK59" s="181">
        <v>73319.399999999994</v>
      </c>
      <c r="BL59" s="181">
        <v>29408.48</v>
      </c>
      <c r="BM59" s="181">
        <v>0</v>
      </c>
      <c r="BN59" s="181">
        <v>0</v>
      </c>
      <c r="BO59" s="181">
        <v>0</v>
      </c>
      <c r="BP59" s="181">
        <v>0</v>
      </c>
      <c r="BQ59" s="181">
        <v>0</v>
      </c>
      <c r="BR59" s="465">
        <v>0</v>
      </c>
    </row>
    <row r="60" spans="3:206">
      <c r="C60" s="453" t="s">
        <v>245</v>
      </c>
      <c r="D60" s="454" t="s">
        <v>254</v>
      </c>
      <c r="E60" s="455" t="s">
        <v>256</v>
      </c>
      <c r="F60" s="167">
        <f t="shared" si="4"/>
        <v>384</v>
      </c>
      <c r="G60" s="162">
        <v>0</v>
      </c>
      <c r="H60" s="149">
        <v>0</v>
      </c>
      <c r="I60" s="149">
        <v>0</v>
      </c>
      <c r="J60" s="149">
        <v>0</v>
      </c>
      <c r="K60" s="149">
        <v>0</v>
      </c>
      <c r="L60" s="149">
        <v>0</v>
      </c>
      <c r="M60" s="149">
        <v>0</v>
      </c>
      <c r="N60" s="149">
        <v>0</v>
      </c>
      <c r="O60" s="149">
        <v>0</v>
      </c>
      <c r="P60" s="149">
        <v>0</v>
      </c>
      <c r="Q60" s="149">
        <v>384</v>
      </c>
      <c r="R60" s="149">
        <v>0</v>
      </c>
      <c r="S60" s="149">
        <v>0</v>
      </c>
      <c r="T60" s="149">
        <v>0</v>
      </c>
      <c r="U60" s="149">
        <v>0</v>
      </c>
      <c r="V60" s="149">
        <v>0</v>
      </c>
      <c r="W60" s="149">
        <v>0</v>
      </c>
      <c r="X60" s="149">
        <v>0</v>
      </c>
      <c r="Y60" s="149">
        <v>0</v>
      </c>
      <c r="Z60" s="149">
        <v>0</v>
      </c>
      <c r="AA60" s="149">
        <v>0</v>
      </c>
      <c r="AB60" s="149">
        <v>0</v>
      </c>
      <c r="AC60" s="149">
        <v>0</v>
      </c>
      <c r="AD60" s="149">
        <v>0</v>
      </c>
      <c r="AE60" s="149">
        <v>0</v>
      </c>
      <c r="AF60" s="149">
        <v>0</v>
      </c>
      <c r="AG60" s="149">
        <v>0</v>
      </c>
      <c r="AH60" s="149">
        <v>0</v>
      </c>
      <c r="AI60" s="149">
        <v>0</v>
      </c>
      <c r="AJ60" s="149">
        <v>0</v>
      </c>
      <c r="AK60" s="149">
        <v>0</v>
      </c>
      <c r="AL60" s="149">
        <v>0</v>
      </c>
      <c r="AM60" s="149">
        <v>0</v>
      </c>
      <c r="AN60" s="149">
        <v>0</v>
      </c>
      <c r="AO60" s="149">
        <v>0</v>
      </c>
      <c r="AP60" s="149">
        <v>0</v>
      </c>
      <c r="AQ60" s="149">
        <v>0</v>
      </c>
      <c r="AR60" s="149">
        <v>0</v>
      </c>
      <c r="AS60" s="149">
        <v>0</v>
      </c>
      <c r="AT60" s="149">
        <v>0</v>
      </c>
      <c r="AU60" s="149">
        <v>0</v>
      </c>
      <c r="AV60" s="149">
        <v>0</v>
      </c>
      <c r="AW60" s="149">
        <v>0</v>
      </c>
      <c r="AX60" s="149">
        <v>0</v>
      </c>
      <c r="AY60" s="149">
        <v>0</v>
      </c>
      <c r="AZ60" s="149">
        <v>0</v>
      </c>
      <c r="BA60" s="149">
        <v>0</v>
      </c>
      <c r="BB60" s="149">
        <v>0</v>
      </c>
      <c r="BC60" s="149">
        <v>0</v>
      </c>
      <c r="BD60" s="149">
        <v>0</v>
      </c>
      <c r="BE60" s="149">
        <v>0</v>
      </c>
      <c r="BF60" s="149">
        <v>0</v>
      </c>
      <c r="BG60" s="149">
        <v>0</v>
      </c>
      <c r="BH60" s="149">
        <v>0</v>
      </c>
      <c r="BI60" s="149">
        <v>0</v>
      </c>
      <c r="BJ60" s="149">
        <v>0</v>
      </c>
      <c r="BK60" s="149">
        <v>0</v>
      </c>
      <c r="BL60" s="149">
        <v>0</v>
      </c>
      <c r="BM60" s="149">
        <v>0</v>
      </c>
      <c r="BN60" s="149">
        <v>0</v>
      </c>
      <c r="BO60" s="149">
        <v>0</v>
      </c>
      <c r="BP60" s="149">
        <v>0</v>
      </c>
      <c r="BQ60" s="149">
        <v>0</v>
      </c>
      <c r="BR60" s="465">
        <v>0</v>
      </c>
    </row>
    <row r="61" spans="3:206" ht="16" thickBot="1">
      <c r="C61" s="456" t="s">
        <v>245</v>
      </c>
      <c r="D61" s="457" t="s">
        <v>254</v>
      </c>
      <c r="E61" s="458" t="s">
        <v>249</v>
      </c>
      <c r="F61" s="170">
        <f t="shared" si="4"/>
        <v>10211</v>
      </c>
      <c r="G61" s="171">
        <v>0</v>
      </c>
      <c r="H61" s="172">
        <v>0</v>
      </c>
      <c r="I61" s="172">
        <v>0</v>
      </c>
      <c r="J61" s="172">
        <v>0</v>
      </c>
      <c r="K61" s="172">
        <v>0</v>
      </c>
      <c r="L61" s="172">
        <v>0</v>
      </c>
      <c r="M61" s="172">
        <v>0</v>
      </c>
      <c r="N61" s="172">
        <v>0</v>
      </c>
      <c r="O61" s="172">
        <v>0</v>
      </c>
      <c r="P61" s="172">
        <v>0</v>
      </c>
      <c r="Q61" s="172">
        <v>0</v>
      </c>
      <c r="R61" s="172">
        <v>0</v>
      </c>
      <c r="S61" s="172">
        <v>0</v>
      </c>
      <c r="T61" s="172">
        <v>0</v>
      </c>
      <c r="U61" s="172">
        <v>0</v>
      </c>
      <c r="V61" s="172">
        <v>4163</v>
      </c>
      <c r="W61" s="172">
        <v>0</v>
      </c>
      <c r="X61" s="172">
        <v>1880</v>
      </c>
      <c r="Y61" s="172">
        <v>3324</v>
      </c>
      <c r="Z61" s="172">
        <v>741</v>
      </c>
      <c r="AA61" s="172">
        <v>0</v>
      </c>
      <c r="AB61" s="172">
        <v>0</v>
      </c>
      <c r="AC61" s="172">
        <v>0</v>
      </c>
      <c r="AD61" s="172">
        <v>0</v>
      </c>
      <c r="AE61" s="172">
        <v>0</v>
      </c>
      <c r="AF61" s="172">
        <v>0</v>
      </c>
      <c r="AG61" s="172">
        <v>0</v>
      </c>
      <c r="AH61" s="172">
        <v>0</v>
      </c>
      <c r="AI61" s="172">
        <v>0</v>
      </c>
      <c r="AJ61" s="172">
        <v>0</v>
      </c>
      <c r="AK61" s="172">
        <v>103</v>
      </c>
      <c r="AL61" s="172">
        <v>0</v>
      </c>
      <c r="AM61" s="172">
        <v>0</v>
      </c>
      <c r="AN61" s="172">
        <v>0</v>
      </c>
      <c r="AO61" s="172">
        <v>0</v>
      </c>
      <c r="AP61" s="172">
        <v>0</v>
      </c>
      <c r="AQ61" s="172">
        <v>0</v>
      </c>
      <c r="AR61" s="172">
        <v>0</v>
      </c>
      <c r="AS61" s="172">
        <v>0</v>
      </c>
      <c r="AT61" s="172">
        <v>0</v>
      </c>
      <c r="AU61" s="172">
        <v>0</v>
      </c>
      <c r="AV61" s="172">
        <v>0</v>
      </c>
      <c r="AW61" s="172">
        <v>0</v>
      </c>
      <c r="AX61" s="172">
        <v>0</v>
      </c>
      <c r="AY61" s="172">
        <v>0</v>
      </c>
      <c r="AZ61" s="172">
        <v>0</v>
      </c>
      <c r="BA61" s="172">
        <v>0</v>
      </c>
      <c r="BB61" s="172">
        <v>0</v>
      </c>
      <c r="BC61" s="172">
        <v>0</v>
      </c>
      <c r="BD61" s="172">
        <v>0</v>
      </c>
      <c r="BE61" s="172">
        <v>0</v>
      </c>
      <c r="BF61" s="172">
        <v>0</v>
      </c>
      <c r="BG61" s="172">
        <v>0</v>
      </c>
      <c r="BH61" s="172">
        <v>0</v>
      </c>
      <c r="BI61" s="172">
        <v>0</v>
      </c>
      <c r="BJ61" s="172">
        <v>0</v>
      </c>
      <c r="BK61" s="172">
        <v>0</v>
      </c>
      <c r="BL61" s="172">
        <v>0</v>
      </c>
      <c r="BM61" s="172">
        <v>0</v>
      </c>
      <c r="BN61" s="172">
        <v>0</v>
      </c>
      <c r="BO61" s="172">
        <v>0</v>
      </c>
      <c r="BP61" s="172">
        <v>0</v>
      </c>
      <c r="BQ61" s="172">
        <v>0</v>
      </c>
      <c r="BR61" s="466">
        <v>0</v>
      </c>
    </row>
    <row r="62" spans="3:206" s="157" customFormat="1" ht="16" thickBot="1">
      <c r="C62" s="173" t="s">
        <v>257</v>
      </c>
      <c r="D62" s="174" t="s">
        <v>257</v>
      </c>
      <c r="E62" s="175" t="s">
        <v>205</v>
      </c>
      <c r="F62" s="176">
        <f t="shared" si="4"/>
        <v>1808099.6170356504</v>
      </c>
      <c r="G62" s="163">
        <f t="shared" ref="G62:AL62" si="59">SUM(G63:G128)</f>
        <v>31312</v>
      </c>
      <c r="H62" s="177">
        <f t="shared" si="59"/>
        <v>17724</v>
      </c>
      <c r="I62" s="177">
        <f t="shared" si="59"/>
        <v>16577</v>
      </c>
      <c r="J62" s="177">
        <f t="shared" si="59"/>
        <v>17453</v>
      </c>
      <c r="K62" s="177">
        <f t="shared" si="59"/>
        <v>21441</v>
      </c>
      <c r="L62" s="177">
        <f t="shared" si="59"/>
        <v>32810</v>
      </c>
      <c r="M62" s="177">
        <f t="shared" si="59"/>
        <v>21600</v>
      </c>
      <c r="N62" s="177">
        <f t="shared" si="59"/>
        <v>20279</v>
      </c>
      <c r="O62" s="177">
        <f t="shared" si="59"/>
        <v>20673</v>
      </c>
      <c r="P62" s="177">
        <f t="shared" si="59"/>
        <v>26581</v>
      </c>
      <c r="Q62" s="177">
        <f t="shared" si="59"/>
        <v>20436</v>
      </c>
      <c r="R62" s="177">
        <f t="shared" si="59"/>
        <v>23054</v>
      </c>
      <c r="S62" s="177">
        <f t="shared" si="59"/>
        <v>21718</v>
      </c>
      <c r="T62" s="177">
        <f t="shared" si="59"/>
        <v>32734</v>
      </c>
      <c r="U62" s="177">
        <f t="shared" si="59"/>
        <v>26394</v>
      </c>
      <c r="V62" s="177">
        <f t="shared" si="59"/>
        <v>37233</v>
      </c>
      <c r="W62" s="177">
        <f t="shared" si="59"/>
        <v>22375</v>
      </c>
      <c r="X62" s="177">
        <f t="shared" si="59"/>
        <v>30426</v>
      </c>
      <c r="Y62" s="177">
        <f t="shared" si="59"/>
        <v>41333</v>
      </c>
      <c r="Z62" s="177">
        <f t="shared" si="59"/>
        <v>30681</v>
      </c>
      <c r="AA62" s="177">
        <f t="shared" si="59"/>
        <v>28349</v>
      </c>
      <c r="AB62" s="177">
        <f t="shared" si="59"/>
        <v>25224.2</v>
      </c>
      <c r="AC62" s="177">
        <f t="shared" si="59"/>
        <v>29087.119999999999</v>
      </c>
      <c r="AD62" s="177">
        <f t="shared" si="59"/>
        <v>28434.5</v>
      </c>
      <c r="AE62" s="177">
        <f t="shared" si="59"/>
        <v>31141.03</v>
      </c>
      <c r="AF62" s="177">
        <f t="shared" si="59"/>
        <v>33502.379999999997</v>
      </c>
      <c r="AG62" s="177">
        <f t="shared" si="59"/>
        <v>32146.99</v>
      </c>
      <c r="AH62" s="177">
        <f t="shared" si="59"/>
        <v>31773.7</v>
      </c>
      <c r="AI62" s="177">
        <f t="shared" si="59"/>
        <v>27651.040000000001</v>
      </c>
      <c r="AJ62" s="177">
        <f t="shared" si="59"/>
        <v>33069.79</v>
      </c>
      <c r="AK62" s="177">
        <f t="shared" si="59"/>
        <v>27861.55</v>
      </c>
      <c r="AL62" s="177">
        <f t="shared" si="59"/>
        <v>39612.450000000004</v>
      </c>
      <c r="AM62" s="177">
        <f t="shared" ref="AM62:BR62" si="60">SUM(AM63:AM128)</f>
        <v>26322.14</v>
      </c>
      <c r="AN62" s="177">
        <f t="shared" si="60"/>
        <v>24649.15</v>
      </c>
      <c r="AO62" s="177">
        <f t="shared" si="60"/>
        <v>32243.85</v>
      </c>
      <c r="AP62" s="177">
        <f t="shared" si="60"/>
        <v>30762.172500000001</v>
      </c>
      <c r="AQ62" s="177">
        <f t="shared" si="60"/>
        <v>26857.0425</v>
      </c>
      <c r="AR62" s="177">
        <f t="shared" si="60"/>
        <v>26654.5625</v>
      </c>
      <c r="AS62" s="177">
        <f t="shared" si="60"/>
        <v>32872.6325</v>
      </c>
      <c r="AT62" s="177">
        <f t="shared" si="60"/>
        <v>31571.922500000001</v>
      </c>
      <c r="AU62" s="177">
        <f t="shared" si="60"/>
        <v>32151.352500000001</v>
      </c>
      <c r="AV62" s="177">
        <f t="shared" si="60"/>
        <v>32061.072500000002</v>
      </c>
      <c r="AW62" s="177">
        <f t="shared" si="60"/>
        <v>28181.409166666668</v>
      </c>
      <c r="AX62" s="177">
        <f t="shared" si="60"/>
        <v>29354.415269230769</v>
      </c>
      <c r="AY62" s="177">
        <f t="shared" si="60"/>
        <v>29397.209166666671</v>
      </c>
      <c r="AZ62" s="177">
        <f t="shared" si="60"/>
        <v>29458.565833333334</v>
      </c>
      <c r="BA62" s="177">
        <f t="shared" si="60"/>
        <v>29869.915833333336</v>
      </c>
      <c r="BB62" s="177">
        <f t="shared" si="60"/>
        <v>31299.095833333333</v>
      </c>
      <c r="BC62" s="177">
        <f t="shared" si="60"/>
        <v>30439.962500000001</v>
      </c>
      <c r="BD62" s="177">
        <f t="shared" si="60"/>
        <v>31838.982500000002</v>
      </c>
      <c r="BE62" s="177">
        <f t="shared" si="60"/>
        <v>30191.154459534435</v>
      </c>
      <c r="BF62" s="177">
        <f t="shared" si="60"/>
        <v>28356.032500000001</v>
      </c>
      <c r="BG62" s="177">
        <f t="shared" si="60"/>
        <v>49109.582500000004</v>
      </c>
      <c r="BH62" s="177">
        <f t="shared" si="60"/>
        <v>27990.602500000005</v>
      </c>
      <c r="BI62" s="177">
        <f t="shared" si="60"/>
        <v>23918.422500000004</v>
      </c>
      <c r="BJ62" s="177">
        <f t="shared" si="60"/>
        <v>30331.722500000003</v>
      </c>
      <c r="BK62" s="177">
        <f t="shared" si="60"/>
        <v>25520.899930730477</v>
      </c>
      <c r="BL62" s="177">
        <f t="shared" si="60"/>
        <v>25404.22154282116</v>
      </c>
      <c r="BM62" s="177">
        <f t="shared" si="60"/>
        <v>25870.742500000008</v>
      </c>
      <c r="BN62" s="177">
        <f t="shared" si="60"/>
        <v>26422.582500000004</v>
      </c>
      <c r="BO62" s="177">
        <f t="shared" si="60"/>
        <v>25103.322500000002</v>
      </c>
      <c r="BP62" s="177">
        <f t="shared" si="60"/>
        <v>24200.002500000006</v>
      </c>
      <c r="BQ62" s="160">
        <f t="shared" si="60"/>
        <v>24085.532500000001</v>
      </c>
      <c r="BR62" s="467">
        <f t="shared" si="60"/>
        <v>24921.592500000002</v>
      </c>
      <c r="BS62" s="156"/>
      <c r="BT62" s="156"/>
      <c r="BU62" s="156"/>
      <c r="BV62" s="156"/>
      <c r="BW62" s="156"/>
      <c r="BX62" s="156"/>
      <c r="BY62" s="156"/>
      <c r="BZ62" s="156"/>
      <c r="CA62" s="156"/>
      <c r="CB62" s="156"/>
      <c r="CC62" s="156"/>
      <c r="CD62" s="156"/>
      <c r="CE62" s="156"/>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c r="DN62" s="156"/>
      <c r="DO62" s="156"/>
      <c r="DP62" s="156"/>
      <c r="DQ62" s="156"/>
      <c r="DR62" s="156"/>
      <c r="DS62" s="156"/>
      <c r="DT62" s="156"/>
      <c r="DU62" s="156"/>
      <c r="DV62" s="156"/>
      <c r="DW62" s="156"/>
      <c r="DX62" s="156"/>
      <c r="DY62" s="156"/>
      <c r="DZ62" s="156"/>
      <c r="EA62" s="156"/>
      <c r="EB62" s="156"/>
      <c r="EC62" s="156"/>
      <c r="ED62" s="156"/>
      <c r="EE62" s="156"/>
      <c r="EF62" s="156"/>
      <c r="EG62" s="156"/>
      <c r="EH62" s="156"/>
      <c r="EI62" s="156"/>
      <c r="EJ62" s="156"/>
      <c r="EK62" s="156"/>
      <c r="EL62" s="156"/>
      <c r="EM62" s="156"/>
      <c r="EN62" s="156"/>
      <c r="EO62" s="156"/>
      <c r="EP62" s="156"/>
      <c r="EQ62" s="156"/>
      <c r="ER62" s="156"/>
      <c r="ES62" s="156"/>
      <c r="ET62" s="156"/>
      <c r="EU62" s="156"/>
      <c r="EV62" s="156"/>
      <c r="EW62" s="156"/>
      <c r="EX62" s="156"/>
      <c r="EY62" s="156"/>
      <c r="EZ62" s="156"/>
      <c r="FA62" s="156"/>
      <c r="FB62" s="156"/>
      <c r="FC62" s="156"/>
      <c r="FD62" s="156"/>
      <c r="FE62" s="156"/>
      <c r="FF62" s="156"/>
      <c r="FG62" s="156"/>
      <c r="FH62" s="156"/>
      <c r="FI62" s="156"/>
      <c r="FJ62" s="156"/>
      <c r="FK62" s="156"/>
      <c r="FL62" s="156"/>
      <c r="FM62" s="156"/>
      <c r="FN62" s="156"/>
      <c r="FO62" s="156"/>
      <c r="FP62" s="156"/>
      <c r="FQ62" s="156"/>
      <c r="FR62" s="156"/>
      <c r="FS62" s="156"/>
      <c r="FT62" s="156"/>
      <c r="FU62" s="156"/>
      <c r="FV62" s="156"/>
      <c r="FW62" s="156"/>
      <c r="FX62" s="156"/>
      <c r="FY62" s="156"/>
      <c r="FZ62" s="156"/>
      <c r="GA62" s="156"/>
      <c r="GB62" s="156"/>
      <c r="GC62" s="156"/>
      <c r="GD62" s="156"/>
      <c r="GE62" s="156"/>
      <c r="GF62" s="156"/>
      <c r="GG62" s="156"/>
      <c r="GH62" s="156"/>
      <c r="GI62" s="156"/>
      <c r="GJ62" s="156"/>
      <c r="GK62" s="156"/>
      <c r="GL62" s="156"/>
      <c r="GM62" s="156"/>
      <c r="GN62" s="156"/>
      <c r="GO62" s="156"/>
      <c r="GP62" s="156"/>
      <c r="GQ62" s="156"/>
      <c r="GR62" s="156"/>
      <c r="GS62" s="156"/>
      <c r="GT62" s="156"/>
      <c r="GU62" s="156"/>
      <c r="GV62" s="156"/>
      <c r="GW62" s="156"/>
      <c r="GX62" s="156"/>
    </row>
    <row r="63" spans="3:206">
      <c r="C63" s="442" t="s">
        <v>257</v>
      </c>
      <c r="D63" s="448" t="s">
        <v>258</v>
      </c>
      <c r="E63" s="449" t="s">
        <v>259</v>
      </c>
      <c r="F63" s="167">
        <f t="shared" si="4"/>
        <v>1238136.77</v>
      </c>
      <c r="G63" s="161">
        <v>31310</v>
      </c>
      <c r="H63" s="159">
        <v>15794</v>
      </c>
      <c r="I63" s="159">
        <v>16496</v>
      </c>
      <c r="J63" s="159">
        <v>17329</v>
      </c>
      <c r="K63" s="159">
        <v>20361</v>
      </c>
      <c r="L63" s="159">
        <v>31595</v>
      </c>
      <c r="M63" s="159">
        <v>20556</v>
      </c>
      <c r="N63" s="159">
        <v>19698</v>
      </c>
      <c r="O63" s="159">
        <v>19439</v>
      </c>
      <c r="P63" s="159">
        <v>24634</v>
      </c>
      <c r="Q63" s="159">
        <v>19368</v>
      </c>
      <c r="R63" s="159">
        <v>21923</v>
      </c>
      <c r="S63" s="159">
        <v>19330</v>
      </c>
      <c r="T63" s="159">
        <v>31410</v>
      </c>
      <c r="U63" s="159">
        <v>22023</v>
      </c>
      <c r="V63" s="159">
        <v>30674</v>
      </c>
      <c r="W63" s="159">
        <v>19883</v>
      </c>
      <c r="X63" s="159">
        <v>19852</v>
      </c>
      <c r="Y63" s="159">
        <v>40019</v>
      </c>
      <c r="Z63" s="159">
        <v>25324</v>
      </c>
      <c r="AA63" s="159">
        <v>23216</v>
      </c>
      <c r="AB63" s="159">
        <v>19922</v>
      </c>
      <c r="AC63" s="159">
        <v>27595</v>
      </c>
      <c r="AD63" s="159">
        <v>20861</v>
      </c>
      <c r="AE63" s="159">
        <v>21488</v>
      </c>
      <c r="AF63" s="159">
        <v>20958</v>
      </c>
      <c r="AG63" s="159">
        <v>24801</v>
      </c>
      <c r="AH63" s="159">
        <v>26316</v>
      </c>
      <c r="AI63" s="159">
        <v>22328</v>
      </c>
      <c r="AJ63" s="159">
        <v>27232</v>
      </c>
      <c r="AK63" s="159">
        <v>22391</v>
      </c>
      <c r="AL63" s="159">
        <v>32504</v>
      </c>
      <c r="AM63" s="159">
        <v>21673</v>
      </c>
      <c r="AN63" s="159">
        <v>20693</v>
      </c>
      <c r="AO63" s="159">
        <v>23850</v>
      </c>
      <c r="AP63" s="159">
        <v>22903</v>
      </c>
      <c r="AQ63" s="159">
        <v>20898</v>
      </c>
      <c r="AR63" s="159">
        <v>22910</v>
      </c>
      <c r="AS63" s="159">
        <v>21272</v>
      </c>
      <c r="AT63" s="159">
        <v>25349</v>
      </c>
      <c r="AU63" s="159">
        <v>23233</v>
      </c>
      <c r="AV63" s="159">
        <v>23669</v>
      </c>
      <c r="AW63" s="159">
        <v>21291</v>
      </c>
      <c r="AX63" s="159">
        <v>21276</v>
      </c>
      <c r="AY63" s="159">
        <v>22545</v>
      </c>
      <c r="AZ63" s="159">
        <v>22132</v>
      </c>
      <c r="BA63" s="159">
        <v>22782</v>
      </c>
      <c r="BB63" s="159">
        <v>21268</v>
      </c>
      <c r="BC63" s="159">
        <v>22967</v>
      </c>
      <c r="BD63" s="159">
        <v>21819</v>
      </c>
      <c r="BE63" s="159">
        <v>21744</v>
      </c>
      <c r="BF63" s="159">
        <v>21750</v>
      </c>
      <c r="BG63" s="159">
        <v>21679</v>
      </c>
      <c r="BH63" s="159">
        <f>4019+305.12+385.65</f>
        <v>4709.7699999999995</v>
      </c>
      <c r="BI63" s="159">
        <v>0</v>
      </c>
      <c r="BJ63" s="159">
        <v>5948</v>
      </c>
      <c r="BK63" s="159">
        <v>1449</v>
      </c>
      <c r="BL63" s="159">
        <v>1697</v>
      </c>
      <c r="BM63" s="159">
        <v>0</v>
      </c>
      <c r="BN63" s="159">
        <v>0</v>
      </c>
      <c r="BO63" s="159">
        <v>0</v>
      </c>
      <c r="BP63" s="159">
        <v>0</v>
      </c>
      <c r="BQ63" s="159">
        <v>0</v>
      </c>
      <c r="BR63" s="464">
        <v>0</v>
      </c>
    </row>
    <row r="64" spans="3:206">
      <c r="C64" s="442" t="s">
        <v>257</v>
      </c>
      <c r="D64" s="448" t="s">
        <v>258</v>
      </c>
      <c r="E64" s="449" t="s">
        <v>260</v>
      </c>
      <c r="F64" s="167">
        <f t="shared" si="4"/>
        <v>1271</v>
      </c>
      <c r="G64" s="162">
        <v>0</v>
      </c>
      <c r="H64" s="149">
        <v>0</v>
      </c>
      <c r="I64" s="149">
        <v>0</v>
      </c>
      <c r="J64" s="149">
        <v>0</v>
      </c>
      <c r="K64" s="149">
        <v>0</v>
      </c>
      <c r="L64" s="149">
        <v>0</v>
      </c>
      <c r="M64" s="149">
        <v>0</v>
      </c>
      <c r="N64" s="149">
        <v>0</v>
      </c>
      <c r="O64" s="149">
        <v>0</v>
      </c>
      <c r="P64" s="149">
        <v>0</v>
      </c>
      <c r="Q64" s="149">
        <v>0</v>
      </c>
      <c r="R64" s="149">
        <v>0</v>
      </c>
      <c r="S64" s="149">
        <v>0</v>
      </c>
      <c r="T64" s="149">
        <v>0</v>
      </c>
      <c r="U64" s="149">
        <v>0</v>
      </c>
      <c r="V64" s="149">
        <v>666</v>
      </c>
      <c r="W64" s="149">
        <v>605</v>
      </c>
      <c r="X64" s="149">
        <v>0</v>
      </c>
      <c r="Y64" s="149">
        <v>0</v>
      </c>
      <c r="Z64" s="149">
        <v>0</v>
      </c>
      <c r="AA64" s="149">
        <v>0</v>
      </c>
      <c r="AB64" s="149">
        <v>0</v>
      </c>
      <c r="AC64" s="149">
        <v>0</v>
      </c>
      <c r="AD64" s="149">
        <v>0</v>
      </c>
      <c r="AE64" s="149">
        <v>0</v>
      </c>
      <c r="AF64" s="149">
        <v>0</v>
      </c>
      <c r="AG64" s="149">
        <v>0</v>
      </c>
      <c r="AH64" s="149">
        <v>0</v>
      </c>
      <c r="AI64" s="149">
        <v>0</v>
      </c>
      <c r="AJ64" s="149">
        <v>0</v>
      </c>
      <c r="AK64" s="149">
        <v>0</v>
      </c>
      <c r="AL64" s="149">
        <v>0</v>
      </c>
      <c r="AM64" s="149">
        <v>0</v>
      </c>
      <c r="AN64" s="149">
        <v>0</v>
      </c>
      <c r="AO64" s="149">
        <v>0</v>
      </c>
      <c r="AP64" s="149">
        <v>0</v>
      </c>
      <c r="AQ64" s="149">
        <v>0</v>
      </c>
      <c r="AR64" s="149">
        <v>0</v>
      </c>
      <c r="AS64" s="149">
        <v>0</v>
      </c>
      <c r="AT64" s="149">
        <v>0</v>
      </c>
      <c r="AU64" s="149">
        <v>0</v>
      </c>
      <c r="AV64" s="149">
        <v>0</v>
      </c>
      <c r="AW64" s="149">
        <v>0</v>
      </c>
      <c r="AX64" s="149">
        <v>0</v>
      </c>
      <c r="AY64" s="149">
        <v>0</v>
      </c>
      <c r="AZ64" s="149">
        <v>0</v>
      </c>
      <c r="BA64" s="149">
        <v>0</v>
      </c>
      <c r="BB64" s="149">
        <v>0</v>
      </c>
      <c r="BC64" s="149">
        <v>0</v>
      </c>
      <c r="BD64" s="149">
        <v>0</v>
      </c>
      <c r="BE64" s="149">
        <v>0</v>
      </c>
      <c r="BF64" s="149">
        <v>0</v>
      </c>
      <c r="BG64" s="149">
        <v>0</v>
      </c>
      <c r="BH64" s="149">
        <v>0</v>
      </c>
      <c r="BI64" s="149">
        <v>0</v>
      </c>
      <c r="BJ64" s="149">
        <v>0</v>
      </c>
      <c r="BK64" s="149">
        <v>0</v>
      </c>
      <c r="BL64" s="149">
        <v>0</v>
      </c>
      <c r="BM64" s="149">
        <v>0</v>
      </c>
      <c r="BN64" s="149">
        <v>0</v>
      </c>
      <c r="BO64" s="149">
        <v>0</v>
      </c>
      <c r="BP64" s="149">
        <v>0</v>
      </c>
      <c r="BQ64" s="149">
        <v>0</v>
      </c>
      <c r="BR64" s="465">
        <v>0</v>
      </c>
    </row>
    <row r="65" spans="3:70">
      <c r="C65" s="442" t="s">
        <v>257</v>
      </c>
      <c r="D65" s="443" t="s">
        <v>258</v>
      </c>
      <c r="E65" s="444" t="s">
        <v>207</v>
      </c>
      <c r="F65" s="167">
        <f t="shared" si="4"/>
        <v>1187</v>
      </c>
      <c r="G65" s="162">
        <v>0</v>
      </c>
      <c r="H65" s="149">
        <v>0</v>
      </c>
      <c r="I65" s="149">
        <v>0</v>
      </c>
      <c r="J65" s="149">
        <v>0</v>
      </c>
      <c r="K65" s="149">
        <v>0</v>
      </c>
      <c r="L65" s="149">
        <v>0</v>
      </c>
      <c r="M65" s="149">
        <v>0</v>
      </c>
      <c r="N65" s="149">
        <v>0</v>
      </c>
      <c r="O65" s="149">
        <v>0</v>
      </c>
      <c r="P65" s="149">
        <v>0</v>
      </c>
      <c r="Q65" s="149">
        <v>0</v>
      </c>
      <c r="R65" s="149">
        <v>0</v>
      </c>
      <c r="S65" s="149">
        <v>0</v>
      </c>
      <c r="T65" s="149">
        <v>0</v>
      </c>
      <c r="U65" s="149">
        <v>0</v>
      </c>
      <c r="V65" s="149">
        <v>0</v>
      </c>
      <c r="W65" s="149">
        <v>0</v>
      </c>
      <c r="X65" s="149">
        <v>0</v>
      </c>
      <c r="Y65" s="149">
        <v>0</v>
      </c>
      <c r="Z65" s="149">
        <v>0</v>
      </c>
      <c r="AA65" s="149">
        <v>0</v>
      </c>
      <c r="AB65" s="149">
        <v>0</v>
      </c>
      <c r="AC65" s="149">
        <v>0</v>
      </c>
      <c r="AD65" s="149">
        <v>0</v>
      </c>
      <c r="AE65" s="149">
        <v>0</v>
      </c>
      <c r="AF65" s="149">
        <v>0</v>
      </c>
      <c r="AG65" s="149">
        <v>0</v>
      </c>
      <c r="AH65" s="149">
        <v>0</v>
      </c>
      <c r="AI65" s="149">
        <v>0</v>
      </c>
      <c r="AJ65" s="149">
        <v>0</v>
      </c>
      <c r="AK65" s="149">
        <v>0</v>
      </c>
      <c r="AL65" s="149">
        <v>0</v>
      </c>
      <c r="AM65" s="149">
        <v>0</v>
      </c>
      <c r="AN65" s="149">
        <v>0</v>
      </c>
      <c r="AO65" s="149">
        <v>0</v>
      </c>
      <c r="AP65" s="149">
        <v>0</v>
      </c>
      <c r="AQ65" s="149">
        <v>0</v>
      </c>
      <c r="AR65" s="149">
        <v>0</v>
      </c>
      <c r="AS65" s="149">
        <v>0</v>
      </c>
      <c r="AT65" s="149">
        <v>0</v>
      </c>
      <c r="AU65" s="149">
        <v>0</v>
      </c>
      <c r="AV65" s="149">
        <v>0</v>
      </c>
      <c r="AW65" s="149">
        <v>0</v>
      </c>
      <c r="AX65" s="149">
        <v>0</v>
      </c>
      <c r="AY65" s="149">
        <v>0</v>
      </c>
      <c r="AZ65" s="149">
        <v>0</v>
      </c>
      <c r="BA65" s="149">
        <v>0</v>
      </c>
      <c r="BB65" s="149">
        <v>0</v>
      </c>
      <c r="BC65" s="149">
        <v>0</v>
      </c>
      <c r="BD65" s="149">
        <v>0</v>
      </c>
      <c r="BE65" s="149">
        <v>0</v>
      </c>
      <c r="BF65" s="149">
        <v>0</v>
      </c>
      <c r="BG65" s="149">
        <v>1187</v>
      </c>
      <c r="BH65" s="149">
        <v>0</v>
      </c>
      <c r="BI65" s="149">
        <v>0</v>
      </c>
      <c r="BJ65" s="149">
        <v>0</v>
      </c>
      <c r="BK65" s="149">
        <v>0</v>
      </c>
      <c r="BL65" s="149">
        <v>0</v>
      </c>
      <c r="BM65" s="149">
        <v>0</v>
      </c>
      <c r="BN65" s="149">
        <v>0</v>
      </c>
      <c r="BO65" s="149">
        <v>0</v>
      </c>
      <c r="BP65" s="149">
        <v>0</v>
      </c>
      <c r="BQ65" s="149">
        <v>0</v>
      </c>
      <c r="BR65" s="465">
        <v>0</v>
      </c>
    </row>
    <row r="66" spans="3:70">
      <c r="C66" s="442" t="s">
        <v>257</v>
      </c>
      <c r="D66" s="443" t="s">
        <v>258</v>
      </c>
      <c r="E66" s="444" t="s">
        <v>228</v>
      </c>
      <c r="F66" s="167">
        <f t="shared" si="4"/>
        <v>6945</v>
      </c>
      <c r="G66" s="162">
        <v>0</v>
      </c>
      <c r="H66" s="149">
        <v>0</v>
      </c>
      <c r="I66" s="149">
        <v>0</v>
      </c>
      <c r="J66" s="149">
        <v>0</v>
      </c>
      <c r="K66" s="149">
        <v>0</v>
      </c>
      <c r="L66" s="149">
        <v>0</v>
      </c>
      <c r="M66" s="149">
        <v>0</v>
      </c>
      <c r="N66" s="149">
        <v>0</v>
      </c>
      <c r="O66" s="149">
        <v>0</v>
      </c>
      <c r="P66" s="149">
        <v>0</v>
      </c>
      <c r="Q66" s="149">
        <v>0</v>
      </c>
      <c r="R66" s="149">
        <v>0</v>
      </c>
      <c r="S66" s="149">
        <v>0</v>
      </c>
      <c r="T66" s="149">
        <v>0</v>
      </c>
      <c r="U66" s="149">
        <v>2620</v>
      </c>
      <c r="V66" s="149">
        <v>4325</v>
      </c>
      <c r="W66" s="149">
        <v>0</v>
      </c>
      <c r="X66" s="149">
        <v>0</v>
      </c>
      <c r="Y66" s="149">
        <v>0</v>
      </c>
      <c r="Z66" s="149">
        <v>0</v>
      </c>
      <c r="AA66" s="149">
        <v>0</v>
      </c>
      <c r="AB66" s="149">
        <v>0</v>
      </c>
      <c r="AC66" s="149">
        <v>0</v>
      </c>
      <c r="AD66" s="149">
        <v>0</v>
      </c>
      <c r="AE66" s="149">
        <v>0</v>
      </c>
      <c r="AF66" s="149">
        <v>0</v>
      </c>
      <c r="AG66" s="149">
        <v>0</v>
      </c>
      <c r="AH66" s="149">
        <v>0</v>
      </c>
      <c r="AI66" s="149">
        <v>0</v>
      </c>
      <c r="AJ66" s="149">
        <v>0</v>
      </c>
      <c r="AK66" s="149">
        <v>0</v>
      </c>
      <c r="AL66" s="149">
        <v>0</v>
      </c>
      <c r="AM66" s="149">
        <v>0</v>
      </c>
      <c r="AN66" s="149">
        <v>0</v>
      </c>
      <c r="AO66" s="149">
        <v>0</v>
      </c>
      <c r="AP66" s="149">
        <v>0</v>
      </c>
      <c r="AQ66" s="149">
        <v>0</v>
      </c>
      <c r="AR66" s="149">
        <v>0</v>
      </c>
      <c r="AS66" s="149">
        <v>0</v>
      </c>
      <c r="AT66" s="149">
        <v>0</v>
      </c>
      <c r="AU66" s="149">
        <v>0</v>
      </c>
      <c r="AV66" s="149">
        <v>0</v>
      </c>
      <c r="AW66" s="149">
        <v>0</v>
      </c>
      <c r="AX66" s="149">
        <v>0</v>
      </c>
      <c r="AY66" s="149">
        <v>0</v>
      </c>
      <c r="AZ66" s="149">
        <v>0</v>
      </c>
      <c r="BA66" s="149">
        <v>0</v>
      </c>
      <c r="BB66" s="149">
        <v>0</v>
      </c>
      <c r="BC66" s="149">
        <v>0</v>
      </c>
      <c r="BD66" s="149">
        <v>0</v>
      </c>
      <c r="BE66" s="149">
        <v>0</v>
      </c>
      <c r="BF66" s="149">
        <v>0</v>
      </c>
      <c r="BG66" s="149">
        <v>0</v>
      </c>
      <c r="BH66" s="149">
        <v>0</v>
      </c>
      <c r="BI66" s="149">
        <v>0</v>
      </c>
      <c r="BJ66" s="149">
        <v>0</v>
      </c>
      <c r="BK66" s="149">
        <v>0</v>
      </c>
      <c r="BL66" s="149">
        <v>0</v>
      </c>
      <c r="BM66" s="149">
        <v>0</v>
      </c>
      <c r="BN66" s="149">
        <v>0</v>
      </c>
      <c r="BO66" s="149">
        <v>0</v>
      </c>
      <c r="BP66" s="149">
        <v>0</v>
      </c>
      <c r="BQ66" s="149">
        <v>0</v>
      </c>
      <c r="BR66" s="465">
        <v>0</v>
      </c>
    </row>
    <row r="67" spans="3:70">
      <c r="C67" s="442" t="s">
        <v>257</v>
      </c>
      <c r="D67" s="445" t="s">
        <v>700</v>
      </c>
      <c r="E67" s="444" t="s">
        <v>261</v>
      </c>
      <c r="F67" s="167">
        <f t="shared" si="4"/>
        <v>253</v>
      </c>
      <c r="G67" s="162">
        <v>2</v>
      </c>
      <c r="H67" s="149">
        <v>3</v>
      </c>
      <c r="I67" s="149">
        <v>3</v>
      </c>
      <c r="J67" s="149">
        <v>3</v>
      </c>
      <c r="K67" s="149">
        <v>3</v>
      </c>
      <c r="L67" s="149">
        <v>3</v>
      </c>
      <c r="M67" s="149">
        <v>3</v>
      </c>
      <c r="N67" s="149">
        <v>3</v>
      </c>
      <c r="O67" s="149">
        <v>3</v>
      </c>
      <c r="P67" s="149">
        <v>3</v>
      </c>
      <c r="Q67" s="149">
        <v>3</v>
      </c>
      <c r="R67" s="149">
        <v>3</v>
      </c>
      <c r="S67" s="149">
        <v>3</v>
      </c>
      <c r="T67" s="149">
        <v>3</v>
      </c>
      <c r="U67" s="149">
        <v>3</v>
      </c>
      <c r="V67" s="149">
        <v>3</v>
      </c>
      <c r="W67" s="149">
        <v>3</v>
      </c>
      <c r="X67" s="149">
        <v>3</v>
      </c>
      <c r="Y67" s="149">
        <v>3</v>
      </c>
      <c r="Z67" s="149">
        <v>3</v>
      </c>
      <c r="AA67" s="149">
        <v>3</v>
      </c>
      <c r="AB67" s="149">
        <v>33</v>
      </c>
      <c r="AC67" s="149">
        <v>53</v>
      </c>
      <c r="AD67" s="149">
        <v>36</v>
      </c>
      <c r="AE67" s="149">
        <v>29</v>
      </c>
      <c r="AF67" s="149">
        <v>0</v>
      </c>
      <c r="AG67" s="149">
        <v>11</v>
      </c>
      <c r="AH67" s="149">
        <v>3</v>
      </c>
      <c r="AI67" s="149">
        <v>3</v>
      </c>
      <c r="AJ67" s="149">
        <v>3</v>
      </c>
      <c r="AK67" s="149">
        <v>3</v>
      </c>
      <c r="AL67" s="149">
        <v>3</v>
      </c>
      <c r="AM67" s="149">
        <v>3</v>
      </c>
      <c r="AN67" s="149">
        <v>3</v>
      </c>
      <c r="AO67" s="149">
        <v>3</v>
      </c>
      <c r="AP67" s="149">
        <v>3</v>
      </c>
      <c r="AQ67" s="149">
        <v>2</v>
      </c>
      <c r="AR67" s="149">
        <v>0</v>
      </c>
      <c r="AS67" s="149">
        <v>0</v>
      </c>
      <c r="AT67" s="149">
        <v>0</v>
      </c>
      <c r="AU67" s="149">
        <v>0</v>
      </c>
      <c r="AV67" s="149">
        <v>0</v>
      </c>
      <c r="AW67" s="149">
        <v>0</v>
      </c>
      <c r="AX67" s="149">
        <v>0</v>
      </c>
      <c r="AY67" s="149">
        <v>0</v>
      </c>
      <c r="AZ67" s="149">
        <v>0</v>
      </c>
      <c r="BA67" s="149">
        <v>0</v>
      </c>
      <c r="BB67" s="149">
        <v>0</v>
      </c>
      <c r="BC67" s="149">
        <v>0</v>
      </c>
      <c r="BD67" s="149">
        <v>0</v>
      </c>
      <c r="BE67" s="149">
        <v>0</v>
      </c>
      <c r="BF67" s="149">
        <v>0</v>
      </c>
      <c r="BG67" s="149">
        <v>0</v>
      </c>
      <c r="BH67" s="149">
        <v>0</v>
      </c>
      <c r="BI67" s="149">
        <v>0</v>
      </c>
      <c r="BJ67" s="149">
        <v>0</v>
      </c>
      <c r="BK67" s="149">
        <v>0</v>
      </c>
      <c r="BL67" s="149">
        <v>0</v>
      </c>
      <c r="BM67" s="149">
        <v>0</v>
      </c>
      <c r="BN67" s="149">
        <v>0</v>
      </c>
      <c r="BO67" s="149">
        <v>0</v>
      </c>
      <c r="BP67" s="149">
        <v>0</v>
      </c>
      <c r="BQ67" s="149">
        <v>0</v>
      </c>
      <c r="BR67" s="465">
        <v>0</v>
      </c>
    </row>
    <row r="68" spans="3:70">
      <c r="C68" s="442" t="s">
        <v>257</v>
      </c>
      <c r="D68" s="443" t="s">
        <v>258</v>
      </c>
      <c r="E68" s="444" t="s">
        <v>262</v>
      </c>
      <c r="F68" s="167">
        <f t="shared" ref="F68:F130" si="61">SUM(G68:BR68)</f>
        <v>108</v>
      </c>
      <c r="G68" s="162">
        <v>0</v>
      </c>
      <c r="H68" s="149">
        <v>0</v>
      </c>
      <c r="I68" s="149">
        <v>0</v>
      </c>
      <c r="J68" s="149">
        <v>0</v>
      </c>
      <c r="K68" s="149">
        <v>0</v>
      </c>
      <c r="L68" s="149">
        <v>0</v>
      </c>
      <c r="M68" s="149">
        <v>0</v>
      </c>
      <c r="N68" s="149">
        <v>0</v>
      </c>
      <c r="O68" s="149">
        <v>0</v>
      </c>
      <c r="P68" s="149">
        <v>0</v>
      </c>
      <c r="Q68" s="149">
        <v>0</v>
      </c>
      <c r="R68" s="149">
        <v>0</v>
      </c>
      <c r="S68" s="149">
        <v>0</v>
      </c>
      <c r="T68" s="149">
        <v>0</v>
      </c>
      <c r="U68" s="149">
        <v>0</v>
      </c>
      <c r="V68" s="149">
        <v>78</v>
      </c>
      <c r="W68" s="149">
        <v>0</v>
      </c>
      <c r="X68" s="149">
        <v>0</v>
      </c>
      <c r="Y68" s="149">
        <v>0</v>
      </c>
      <c r="Z68" s="149">
        <v>0</v>
      </c>
      <c r="AA68" s="149">
        <v>0</v>
      </c>
      <c r="AB68" s="149">
        <v>0</v>
      </c>
      <c r="AC68" s="149">
        <v>0</v>
      </c>
      <c r="AD68" s="149">
        <v>0</v>
      </c>
      <c r="AE68" s="149">
        <v>0</v>
      </c>
      <c r="AF68" s="149">
        <v>0</v>
      </c>
      <c r="AG68" s="149">
        <v>30</v>
      </c>
      <c r="AH68" s="149">
        <v>0</v>
      </c>
      <c r="AI68" s="149">
        <v>0</v>
      </c>
      <c r="AJ68" s="149">
        <v>0</v>
      </c>
      <c r="AK68" s="149">
        <v>0</v>
      </c>
      <c r="AL68" s="149">
        <v>0</v>
      </c>
      <c r="AM68" s="149">
        <v>0</v>
      </c>
      <c r="AN68" s="149">
        <v>0</v>
      </c>
      <c r="AO68" s="149">
        <v>0</v>
      </c>
      <c r="AP68" s="149">
        <v>0</v>
      </c>
      <c r="AQ68" s="149">
        <v>0</v>
      </c>
      <c r="AR68" s="149">
        <v>0</v>
      </c>
      <c r="AS68" s="149">
        <v>0</v>
      </c>
      <c r="AT68" s="149">
        <v>0</v>
      </c>
      <c r="AU68" s="149">
        <v>0</v>
      </c>
      <c r="AV68" s="149">
        <v>0</v>
      </c>
      <c r="AW68" s="149">
        <v>0</v>
      </c>
      <c r="AX68" s="149">
        <v>0</v>
      </c>
      <c r="AY68" s="149">
        <v>0</v>
      </c>
      <c r="AZ68" s="149">
        <v>0</v>
      </c>
      <c r="BA68" s="149">
        <v>0</v>
      </c>
      <c r="BB68" s="149">
        <v>0</v>
      </c>
      <c r="BC68" s="149">
        <v>0</v>
      </c>
      <c r="BD68" s="149">
        <v>0</v>
      </c>
      <c r="BE68" s="149">
        <v>0</v>
      </c>
      <c r="BF68" s="149">
        <v>0</v>
      </c>
      <c r="BG68" s="149">
        <v>0</v>
      </c>
      <c r="BH68" s="149">
        <v>0</v>
      </c>
      <c r="BI68" s="149">
        <v>0</v>
      </c>
      <c r="BJ68" s="149">
        <v>0</v>
      </c>
      <c r="BK68" s="149">
        <v>0</v>
      </c>
      <c r="BL68" s="149">
        <v>0</v>
      </c>
      <c r="BM68" s="149">
        <v>0</v>
      </c>
      <c r="BN68" s="149">
        <v>0</v>
      </c>
      <c r="BO68" s="149">
        <v>0</v>
      </c>
      <c r="BP68" s="149">
        <v>0</v>
      </c>
      <c r="BQ68" s="149">
        <v>0</v>
      </c>
      <c r="BR68" s="465">
        <v>0</v>
      </c>
    </row>
    <row r="69" spans="3:70">
      <c r="C69" s="442" t="s">
        <v>257</v>
      </c>
      <c r="D69" s="445" t="s">
        <v>700</v>
      </c>
      <c r="E69" s="444" t="s">
        <v>263</v>
      </c>
      <c r="F69" s="167">
        <f t="shared" si="61"/>
        <v>494.22</v>
      </c>
      <c r="G69" s="162">
        <v>0</v>
      </c>
      <c r="H69" s="149">
        <v>0</v>
      </c>
      <c r="I69" s="149">
        <v>0</v>
      </c>
      <c r="J69" s="149">
        <v>3</v>
      </c>
      <c r="K69" s="149">
        <v>4</v>
      </c>
      <c r="L69" s="149">
        <v>10</v>
      </c>
      <c r="M69" s="149">
        <v>9</v>
      </c>
      <c r="N69" s="149">
        <v>14</v>
      </c>
      <c r="O69" s="149">
        <v>11</v>
      </c>
      <c r="P69" s="149">
        <v>9</v>
      </c>
      <c r="Q69" s="149">
        <v>14</v>
      </c>
      <c r="R69" s="149">
        <v>0</v>
      </c>
      <c r="S69" s="149">
        <v>24</v>
      </c>
      <c r="T69" s="149">
        <v>23</v>
      </c>
      <c r="U69" s="149">
        <v>4</v>
      </c>
      <c r="V69" s="149">
        <v>4</v>
      </c>
      <c r="W69" s="149">
        <v>2</v>
      </c>
      <c r="X69" s="149">
        <v>2</v>
      </c>
      <c r="Y69" s="149">
        <v>3</v>
      </c>
      <c r="Z69" s="149">
        <v>3</v>
      </c>
      <c r="AA69" s="149">
        <v>5</v>
      </c>
      <c r="AB69" s="149">
        <v>10</v>
      </c>
      <c r="AC69" s="149">
        <v>12</v>
      </c>
      <c r="AD69" s="149">
        <v>10</v>
      </c>
      <c r="AE69" s="149">
        <v>10</v>
      </c>
      <c r="AF69" s="149">
        <v>11</v>
      </c>
      <c r="AG69" s="149">
        <v>9</v>
      </c>
      <c r="AH69" s="149">
        <v>9</v>
      </c>
      <c r="AI69" s="149">
        <v>2</v>
      </c>
      <c r="AJ69" s="149">
        <v>2</v>
      </c>
      <c r="AK69" s="149">
        <v>2</v>
      </c>
      <c r="AL69" s="149">
        <v>5</v>
      </c>
      <c r="AM69" s="149">
        <v>3</v>
      </c>
      <c r="AN69" s="149">
        <v>0</v>
      </c>
      <c r="AO69" s="149">
        <v>8</v>
      </c>
      <c r="AP69" s="149">
        <v>7</v>
      </c>
      <c r="AQ69" s="149">
        <v>4</v>
      </c>
      <c r="AR69" s="149">
        <v>3</v>
      </c>
      <c r="AS69" s="149">
        <v>2</v>
      </c>
      <c r="AT69" s="149">
        <v>2</v>
      </c>
      <c r="AU69" s="149">
        <v>1</v>
      </c>
      <c r="AV69" s="149">
        <v>6</v>
      </c>
      <c r="AW69" s="149">
        <v>2</v>
      </c>
      <c r="AX69" s="149">
        <v>1</v>
      </c>
      <c r="AY69" s="149">
        <v>3</v>
      </c>
      <c r="AZ69" s="149">
        <v>6</v>
      </c>
      <c r="BA69" s="149">
        <v>11</v>
      </c>
      <c r="BB69" s="149">
        <v>11</v>
      </c>
      <c r="BC69" s="149">
        <v>8</v>
      </c>
      <c r="BD69" s="149">
        <v>8</v>
      </c>
      <c r="BE69" s="149">
        <v>7</v>
      </c>
      <c r="BF69" s="149">
        <v>8</v>
      </c>
      <c r="BG69" s="149">
        <v>7</v>
      </c>
      <c r="BH69" s="149">
        <v>8</v>
      </c>
      <c r="BI69" s="149">
        <v>12</v>
      </c>
      <c r="BJ69" s="149">
        <v>12</v>
      </c>
      <c r="BK69" s="149">
        <v>11.22</v>
      </c>
      <c r="BL69" s="149">
        <v>16</v>
      </c>
      <c r="BM69" s="149">
        <v>21</v>
      </c>
      <c r="BN69" s="149">
        <v>21</v>
      </c>
      <c r="BO69" s="149">
        <v>16</v>
      </c>
      <c r="BP69" s="149">
        <v>14</v>
      </c>
      <c r="BQ69" s="149">
        <v>14</v>
      </c>
      <c r="BR69" s="465">
        <v>15</v>
      </c>
    </row>
    <row r="70" spans="3:70">
      <c r="C70" s="442" t="s">
        <v>257</v>
      </c>
      <c r="D70" s="443" t="s">
        <v>258</v>
      </c>
      <c r="E70" s="444" t="s">
        <v>264</v>
      </c>
      <c r="F70" s="167">
        <f t="shared" si="61"/>
        <v>10381</v>
      </c>
      <c r="G70" s="162">
        <v>0</v>
      </c>
      <c r="H70" s="149">
        <v>0</v>
      </c>
      <c r="I70" s="149">
        <v>0</v>
      </c>
      <c r="J70" s="149">
        <v>0</v>
      </c>
      <c r="K70" s="149">
        <v>0</v>
      </c>
      <c r="L70" s="149">
        <v>0</v>
      </c>
      <c r="M70" s="149">
        <v>0</v>
      </c>
      <c r="N70" s="149">
        <v>0</v>
      </c>
      <c r="O70" s="149">
        <v>0</v>
      </c>
      <c r="P70" s="149">
        <v>0</v>
      </c>
      <c r="Q70" s="149">
        <v>0</v>
      </c>
      <c r="R70" s="149">
        <v>0</v>
      </c>
      <c r="S70" s="149">
        <v>0</v>
      </c>
      <c r="T70" s="149">
        <v>0</v>
      </c>
      <c r="U70" s="149">
        <v>0</v>
      </c>
      <c r="V70" s="149">
        <v>0</v>
      </c>
      <c r="W70" s="149">
        <v>0</v>
      </c>
      <c r="X70" s="149">
        <v>8737</v>
      </c>
      <c r="Y70" s="149">
        <v>0</v>
      </c>
      <c r="Z70" s="149">
        <v>0</v>
      </c>
      <c r="AA70" s="149">
        <v>0</v>
      </c>
      <c r="AB70" s="149">
        <v>0</v>
      </c>
      <c r="AC70" s="149">
        <v>0</v>
      </c>
      <c r="AD70" s="149">
        <v>0</v>
      </c>
      <c r="AE70" s="149">
        <v>0</v>
      </c>
      <c r="AF70" s="149">
        <v>0</v>
      </c>
      <c r="AG70" s="149">
        <v>0</v>
      </c>
      <c r="AH70" s="149">
        <v>0</v>
      </c>
      <c r="AI70" s="149">
        <v>686</v>
      </c>
      <c r="AJ70" s="149">
        <v>178</v>
      </c>
      <c r="AK70" s="149">
        <v>0</v>
      </c>
      <c r="AL70" s="149">
        <v>780</v>
      </c>
      <c r="AM70" s="149">
        <v>0</v>
      </c>
      <c r="AN70" s="149">
        <v>0</v>
      </c>
      <c r="AO70" s="149">
        <v>0</v>
      </c>
      <c r="AP70" s="149">
        <v>0</v>
      </c>
      <c r="AQ70" s="149">
        <v>0</v>
      </c>
      <c r="AR70" s="149">
        <v>0</v>
      </c>
      <c r="AS70" s="149">
        <v>0</v>
      </c>
      <c r="AT70" s="149">
        <v>0</v>
      </c>
      <c r="AU70" s="149">
        <v>0</v>
      </c>
      <c r="AV70" s="149">
        <v>0</v>
      </c>
      <c r="AW70" s="149">
        <v>0</v>
      </c>
      <c r="AX70" s="149">
        <v>0</v>
      </c>
      <c r="AY70" s="149">
        <v>0</v>
      </c>
      <c r="AZ70" s="149">
        <v>0</v>
      </c>
      <c r="BA70" s="149">
        <v>0</v>
      </c>
      <c r="BB70" s="149">
        <v>0</v>
      </c>
      <c r="BC70" s="149">
        <v>0</v>
      </c>
      <c r="BD70" s="149">
        <v>0</v>
      </c>
      <c r="BE70" s="149">
        <v>0</v>
      </c>
      <c r="BF70" s="149">
        <v>0</v>
      </c>
      <c r="BG70" s="149">
        <v>0</v>
      </c>
      <c r="BH70" s="149">
        <v>0</v>
      </c>
      <c r="BI70" s="149">
        <v>0</v>
      </c>
      <c r="BJ70" s="149">
        <v>0</v>
      </c>
      <c r="BK70" s="149">
        <v>0</v>
      </c>
      <c r="BL70" s="149">
        <v>0</v>
      </c>
      <c r="BM70" s="149">
        <v>0</v>
      </c>
      <c r="BN70" s="149">
        <v>0</v>
      </c>
      <c r="BO70" s="149">
        <v>0</v>
      </c>
      <c r="BP70" s="149">
        <v>0</v>
      </c>
      <c r="BQ70" s="149">
        <v>0</v>
      </c>
      <c r="BR70" s="465">
        <v>0</v>
      </c>
    </row>
    <row r="71" spans="3:70">
      <c r="C71" s="442" t="s">
        <v>257</v>
      </c>
      <c r="D71" s="443" t="s">
        <v>258</v>
      </c>
      <c r="E71" s="444" t="s">
        <v>265</v>
      </c>
      <c r="F71" s="167">
        <f t="shared" si="61"/>
        <v>27</v>
      </c>
      <c r="G71" s="162">
        <v>0</v>
      </c>
      <c r="H71" s="149">
        <v>27</v>
      </c>
      <c r="I71" s="149">
        <v>0</v>
      </c>
      <c r="J71" s="149">
        <v>0</v>
      </c>
      <c r="K71" s="149">
        <v>0</v>
      </c>
      <c r="L71" s="149">
        <v>0</v>
      </c>
      <c r="M71" s="149">
        <v>0</v>
      </c>
      <c r="N71" s="149">
        <v>0</v>
      </c>
      <c r="O71" s="149">
        <v>0</v>
      </c>
      <c r="P71" s="149">
        <v>0</v>
      </c>
      <c r="Q71" s="149">
        <v>0</v>
      </c>
      <c r="R71" s="149">
        <v>0</v>
      </c>
      <c r="S71" s="149">
        <v>0</v>
      </c>
      <c r="T71" s="149">
        <v>0</v>
      </c>
      <c r="U71" s="149">
        <v>0</v>
      </c>
      <c r="V71" s="149">
        <v>0</v>
      </c>
      <c r="W71" s="149">
        <v>0</v>
      </c>
      <c r="X71" s="149">
        <v>0</v>
      </c>
      <c r="Y71" s="149">
        <v>0</v>
      </c>
      <c r="Z71" s="149">
        <v>0</v>
      </c>
      <c r="AA71" s="149">
        <v>0</v>
      </c>
      <c r="AB71" s="149">
        <v>0</v>
      </c>
      <c r="AC71" s="149">
        <v>0</v>
      </c>
      <c r="AD71" s="149">
        <v>0</v>
      </c>
      <c r="AE71" s="149">
        <v>0</v>
      </c>
      <c r="AF71" s="149">
        <v>0</v>
      </c>
      <c r="AG71" s="149">
        <v>0</v>
      </c>
      <c r="AH71" s="149">
        <v>0</v>
      </c>
      <c r="AI71" s="149">
        <v>0</v>
      </c>
      <c r="AJ71" s="149">
        <v>0</v>
      </c>
      <c r="AK71" s="149">
        <v>0</v>
      </c>
      <c r="AL71" s="149">
        <v>0</v>
      </c>
      <c r="AM71" s="149">
        <v>0</v>
      </c>
      <c r="AN71" s="149">
        <v>0</v>
      </c>
      <c r="AO71" s="149">
        <v>0</v>
      </c>
      <c r="AP71" s="149">
        <v>0</v>
      </c>
      <c r="AQ71" s="149">
        <v>0</v>
      </c>
      <c r="AR71" s="149">
        <v>0</v>
      </c>
      <c r="AS71" s="149">
        <v>0</v>
      </c>
      <c r="AT71" s="149">
        <v>0</v>
      </c>
      <c r="AU71" s="149">
        <v>0</v>
      </c>
      <c r="AV71" s="149">
        <v>0</v>
      </c>
      <c r="AW71" s="149">
        <v>0</v>
      </c>
      <c r="AX71" s="149">
        <v>0</v>
      </c>
      <c r="AY71" s="149">
        <v>0</v>
      </c>
      <c r="AZ71" s="149">
        <v>0</v>
      </c>
      <c r="BA71" s="149">
        <v>0</v>
      </c>
      <c r="BB71" s="149">
        <v>0</v>
      </c>
      <c r="BC71" s="149">
        <v>0</v>
      </c>
      <c r="BD71" s="149">
        <v>0</v>
      </c>
      <c r="BE71" s="149">
        <v>0</v>
      </c>
      <c r="BF71" s="149">
        <v>0</v>
      </c>
      <c r="BG71" s="149">
        <v>0</v>
      </c>
      <c r="BH71" s="149">
        <v>0</v>
      </c>
      <c r="BI71" s="149">
        <v>0</v>
      </c>
      <c r="BJ71" s="149">
        <v>0</v>
      </c>
      <c r="BK71" s="149">
        <v>0</v>
      </c>
      <c r="BL71" s="149">
        <v>0</v>
      </c>
      <c r="BM71" s="149">
        <v>0</v>
      </c>
      <c r="BN71" s="149">
        <v>0</v>
      </c>
      <c r="BO71" s="149">
        <v>0</v>
      </c>
      <c r="BP71" s="149">
        <v>0</v>
      </c>
      <c r="BQ71" s="149">
        <v>0</v>
      </c>
      <c r="BR71" s="465">
        <v>0</v>
      </c>
    </row>
    <row r="72" spans="3:70">
      <c r="C72" s="442" t="s">
        <v>257</v>
      </c>
      <c r="D72" s="445" t="s">
        <v>700</v>
      </c>
      <c r="E72" s="444" t="s">
        <v>266</v>
      </c>
      <c r="F72" s="167">
        <f t="shared" si="61"/>
        <v>18.100000000000001</v>
      </c>
      <c r="G72" s="162">
        <v>0</v>
      </c>
      <c r="H72" s="149">
        <v>0</v>
      </c>
      <c r="I72" s="149">
        <v>1</v>
      </c>
      <c r="J72" s="149">
        <v>0</v>
      </c>
      <c r="K72" s="149">
        <v>0</v>
      </c>
      <c r="L72" s="149">
        <v>0</v>
      </c>
      <c r="M72" s="149">
        <v>0</v>
      </c>
      <c r="N72" s="149">
        <v>0</v>
      </c>
      <c r="O72" s="149">
        <v>0</v>
      </c>
      <c r="P72" s="149">
        <v>0</v>
      </c>
      <c r="Q72" s="149">
        <v>0</v>
      </c>
      <c r="R72" s="149">
        <v>0</v>
      </c>
      <c r="S72" s="149">
        <v>0</v>
      </c>
      <c r="T72" s="149">
        <v>0</v>
      </c>
      <c r="U72" s="149">
        <v>0</v>
      </c>
      <c r="V72" s="149">
        <v>0</v>
      </c>
      <c r="W72" s="149">
        <v>0</v>
      </c>
      <c r="X72" s="149">
        <v>0</v>
      </c>
      <c r="Y72" s="149">
        <v>0</v>
      </c>
      <c r="Z72" s="149">
        <v>0</v>
      </c>
      <c r="AA72" s="149">
        <v>0</v>
      </c>
      <c r="AB72" s="149">
        <v>0</v>
      </c>
      <c r="AC72" s="149">
        <v>0</v>
      </c>
      <c r="AD72" s="149">
        <v>0</v>
      </c>
      <c r="AE72" s="149">
        <v>0</v>
      </c>
      <c r="AF72" s="149">
        <v>0</v>
      </c>
      <c r="AG72" s="149">
        <v>0</v>
      </c>
      <c r="AH72" s="149">
        <v>0</v>
      </c>
      <c r="AI72" s="149">
        <v>0</v>
      </c>
      <c r="AJ72" s="149">
        <v>0</v>
      </c>
      <c r="AK72" s="149">
        <v>0</v>
      </c>
      <c r="AL72" s="149">
        <v>0</v>
      </c>
      <c r="AM72" s="149">
        <v>0</v>
      </c>
      <c r="AN72" s="149">
        <v>0</v>
      </c>
      <c r="AO72" s="149">
        <v>0</v>
      </c>
      <c r="AP72" s="149">
        <v>0</v>
      </c>
      <c r="AQ72" s="149">
        <v>0</v>
      </c>
      <c r="AR72" s="149">
        <v>0</v>
      </c>
      <c r="AS72" s="149">
        <v>0</v>
      </c>
      <c r="AT72" s="149">
        <v>0</v>
      </c>
      <c r="AU72" s="149">
        <v>0</v>
      </c>
      <c r="AV72" s="149">
        <v>0</v>
      </c>
      <c r="AW72" s="149">
        <v>0</v>
      </c>
      <c r="AX72" s="149">
        <v>0</v>
      </c>
      <c r="AY72" s="149">
        <v>0</v>
      </c>
      <c r="AZ72" s="149">
        <v>0</v>
      </c>
      <c r="BA72" s="149">
        <v>0</v>
      </c>
      <c r="BB72" s="149">
        <v>0</v>
      </c>
      <c r="BC72" s="149">
        <v>0</v>
      </c>
      <c r="BD72" s="149">
        <v>0</v>
      </c>
      <c r="BE72" s="149">
        <v>1</v>
      </c>
      <c r="BF72" s="149">
        <v>0</v>
      </c>
      <c r="BG72" s="149">
        <v>0</v>
      </c>
      <c r="BH72" s="149">
        <v>0</v>
      </c>
      <c r="BI72" s="149">
        <v>0</v>
      </c>
      <c r="BJ72" s="149">
        <v>0</v>
      </c>
      <c r="BK72" s="149">
        <v>0</v>
      </c>
      <c r="BL72" s="149">
        <v>0</v>
      </c>
      <c r="BM72" s="149">
        <v>1</v>
      </c>
      <c r="BN72" s="149">
        <v>15</v>
      </c>
      <c r="BO72" s="149">
        <v>0</v>
      </c>
      <c r="BP72" s="149">
        <v>0</v>
      </c>
      <c r="BQ72" s="149">
        <v>0.1</v>
      </c>
      <c r="BR72" s="465">
        <v>0</v>
      </c>
    </row>
    <row r="73" spans="3:70">
      <c r="C73" s="442" t="s">
        <v>257</v>
      </c>
      <c r="D73" s="443" t="s">
        <v>258</v>
      </c>
      <c r="E73" s="444" t="s">
        <v>267</v>
      </c>
      <c r="F73" s="167">
        <f t="shared" si="61"/>
        <v>0</v>
      </c>
      <c r="G73" s="162">
        <v>0</v>
      </c>
      <c r="H73" s="149">
        <v>0</v>
      </c>
      <c r="I73" s="149">
        <v>0</v>
      </c>
      <c r="J73" s="149">
        <v>0</v>
      </c>
      <c r="K73" s="149">
        <v>0</v>
      </c>
      <c r="L73" s="149">
        <v>0</v>
      </c>
      <c r="M73" s="149">
        <v>0</v>
      </c>
      <c r="N73" s="149">
        <v>0</v>
      </c>
      <c r="O73" s="149">
        <v>0</v>
      </c>
      <c r="P73" s="149">
        <v>0</v>
      </c>
      <c r="Q73" s="149">
        <v>0</v>
      </c>
      <c r="R73" s="149">
        <v>0</v>
      </c>
      <c r="S73" s="149">
        <v>0</v>
      </c>
      <c r="T73" s="149">
        <v>0</v>
      </c>
      <c r="U73" s="149">
        <v>0</v>
      </c>
      <c r="V73" s="149">
        <v>0</v>
      </c>
      <c r="W73" s="149">
        <v>0</v>
      </c>
      <c r="X73" s="149">
        <v>0</v>
      </c>
      <c r="Y73" s="149">
        <v>0</v>
      </c>
      <c r="Z73" s="149">
        <v>0</v>
      </c>
      <c r="AA73" s="149">
        <v>0</v>
      </c>
      <c r="AB73" s="149">
        <v>0</v>
      </c>
      <c r="AC73" s="149">
        <v>0</v>
      </c>
      <c r="AD73" s="149">
        <v>0</v>
      </c>
      <c r="AE73" s="149">
        <v>0</v>
      </c>
      <c r="AF73" s="149">
        <v>0</v>
      </c>
      <c r="AG73" s="149">
        <v>0</v>
      </c>
      <c r="AH73" s="149">
        <v>0</v>
      </c>
      <c r="AI73" s="149">
        <v>0</v>
      </c>
      <c r="AJ73" s="149">
        <v>0</v>
      </c>
      <c r="AK73" s="149">
        <v>0</v>
      </c>
      <c r="AL73" s="149">
        <v>0</v>
      </c>
      <c r="AM73" s="149">
        <v>0</v>
      </c>
      <c r="AN73" s="149">
        <v>0</v>
      </c>
      <c r="AO73" s="149">
        <v>0</v>
      </c>
      <c r="AP73" s="149">
        <v>0</v>
      </c>
      <c r="AQ73" s="149">
        <v>0</v>
      </c>
      <c r="AR73" s="149">
        <v>0</v>
      </c>
      <c r="AS73" s="149">
        <v>0</v>
      </c>
      <c r="AT73" s="149">
        <v>0</v>
      </c>
      <c r="AU73" s="149">
        <v>0</v>
      </c>
      <c r="AV73" s="149">
        <v>0</v>
      </c>
      <c r="AW73" s="149">
        <v>0</v>
      </c>
      <c r="AX73" s="149">
        <v>0</v>
      </c>
      <c r="AY73" s="149">
        <v>0</v>
      </c>
      <c r="AZ73" s="149">
        <v>0</v>
      </c>
      <c r="BA73" s="149">
        <v>0</v>
      </c>
      <c r="BB73" s="149">
        <v>0</v>
      </c>
      <c r="BC73" s="149">
        <v>0</v>
      </c>
      <c r="BD73" s="149">
        <v>0</v>
      </c>
      <c r="BE73" s="149">
        <v>0</v>
      </c>
      <c r="BF73" s="149">
        <v>0</v>
      </c>
      <c r="BG73" s="149">
        <v>0</v>
      </c>
      <c r="BH73" s="149">
        <v>0</v>
      </c>
      <c r="BI73" s="149">
        <v>0</v>
      </c>
      <c r="BJ73" s="149">
        <v>0</v>
      </c>
      <c r="BK73" s="149">
        <v>0</v>
      </c>
      <c r="BL73" s="149">
        <v>0</v>
      </c>
      <c r="BM73" s="149">
        <v>0</v>
      </c>
      <c r="BN73" s="149">
        <v>0</v>
      </c>
      <c r="BO73" s="149">
        <v>0</v>
      </c>
      <c r="BP73" s="149">
        <v>0</v>
      </c>
      <c r="BQ73" s="149">
        <v>0</v>
      </c>
      <c r="BR73" s="465">
        <v>0</v>
      </c>
    </row>
    <row r="74" spans="3:70">
      <c r="C74" s="442" t="s">
        <v>257</v>
      </c>
      <c r="D74" s="443" t="s">
        <v>258</v>
      </c>
      <c r="E74" s="444" t="s">
        <v>268</v>
      </c>
      <c r="F74" s="167">
        <f t="shared" si="61"/>
        <v>466</v>
      </c>
      <c r="G74" s="162">
        <v>0</v>
      </c>
      <c r="H74" s="149">
        <v>0</v>
      </c>
      <c r="I74" s="149">
        <v>0</v>
      </c>
      <c r="J74" s="149">
        <v>0</v>
      </c>
      <c r="K74" s="149">
        <v>0</v>
      </c>
      <c r="L74" s="149">
        <v>0</v>
      </c>
      <c r="M74" s="149">
        <v>0</v>
      </c>
      <c r="N74" s="149">
        <v>0</v>
      </c>
      <c r="O74" s="149">
        <v>0</v>
      </c>
      <c r="P74" s="149">
        <v>0</v>
      </c>
      <c r="Q74" s="149">
        <v>0</v>
      </c>
      <c r="R74" s="149">
        <v>0</v>
      </c>
      <c r="S74" s="149">
        <v>0</v>
      </c>
      <c r="T74" s="149">
        <v>0</v>
      </c>
      <c r="U74" s="149">
        <v>0</v>
      </c>
      <c r="V74" s="149">
        <v>0</v>
      </c>
      <c r="W74" s="149">
        <v>0</v>
      </c>
      <c r="X74" s="149">
        <v>0</v>
      </c>
      <c r="Y74" s="149">
        <v>0</v>
      </c>
      <c r="Z74" s="149">
        <v>0</v>
      </c>
      <c r="AA74" s="149">
        <v>0</v>
      </c>
      <c r="AB74" s="149">
        <v>0</v>
      </c>
      <c r="AC74" s="149">
        <v>0</v>
      </c>
      <c r="AD74" s="149">
        <v>0</v>
      </c>
      <c r="AE74" s="149">
        <v>0</v>
      </c>
      <c r="AF74" s="149">
        <v>0</v>
      </c>
      <c r="AG74" s="149">
        <v>0</v>
      </c>
      <c r="AH74" s="149">
        <v>0</v>
      </c>
      <c r="AI74" s="149">
        <v>0</v>
      </c>
      <c r="AJ74" s="149">
        <v>0</v>
      </c>
      <c r="AK74" s="149">
        <v>0</v>
      </c>
      <c r="AL74" s="149">
        <v>0</v>
      </c>
      <c r="AM74" s="149">
        <v>0</v>
      </c>
      <c r="AN74" s="149">
        <v>0</v>
      </c>
      <c r="AO74" s="149">
        <v>0</v>
      </c>
      <c r="AP74" s="149">
        <v>0</v>
      </c>
      <c r="AQ74" s="149">
        <v>0</v>
      </c>
      <c r="AR74" s="149">
        <v>466</v>
      </c>
      <c r="AS74" s="149">
        <v>0</v>
      </c>
      <c r="AT74" s="149">
        <v>0</v>
      </c>
      <c r="AU74" s="149">
        <v>0</v>
      </c>
      <c r="AV74" s="149">
        <v>0</v>
      </c>
      <c r="AW74" s="149">
        <v>0</v>
      </c>
      <c r="AX74" s="149">
        <v>0</v>
      </c>
      <c r="AY74" s="149">
        <v>0</v>
      </c>
      <c r="AZ74" s="149">
        <v>0</v>
      </c>
      <c r="BA74" s="149">
        <v>0</v>
      </c>
      <c r="BB74" s="149">
        <v>0</v>
      </c>
      <c r="BC74" s="149">
        <v>0</v>
      </c>
      <c r="BD74" s="149">
        <v>0</v>
      </c>
      <c r="BE74" s="149">
        <v>0</v>
      </c>
      <c r="BF74" s="149">
        <v>0</v>
      </c>
      <c r="BG74" s="149">
        <v>0</v>
      </c>
      <c r="BH74" s="149">
        <v>0</v>
      </c>
      <c r="BI74" s="149">
        <v>0</v>
      </c>
      <c r="BJ74" s="149">
        <v>0</v>
      </c>
      <c r="BK74" s="149">
        <v>0</v>
      </c>
      <c r="BL74" s="149">
        <v>0</v>
      </c>
      <c r="BM74" s="149">
        <v>0</v>
      </c>
      <c r="BN74" s="149">
        <v>0</v>
      </c>
      <c r="BO74" s="149">
        <v>0</v>
      </c>
      <c r="BP74" s="149">
        <v>0</v>
      </c>
      <c r="BQ74" s="149">
        <v>0</v>
      </c>
      <c r="BR74" s="465">
        <v>0</v>
      </c>
    </row>
    <row r="75" spans="3:70">
      <c r="C75" s="442" t="s">
        <v>257</v>
      </c>
      <c r="D75" s="445" t="s">
        <v>700</v>
      </c>
      <c r="E75" s="444" t="s">
        <v>269</v>
      </c>
      <c r="F75" s="167">
        <f t="shared" si="61"/>
        <v>158.72</v>
      </c>
      <c r="G75" s="162">
        <v>0</v>
      </c>
      <c r="H75" s="149">
        <v>3</v>
      </c>
      <c r="I75" s="149">
        <v>2</v>
      </c>
      <c r="J75" s="149">
        <v>3</v>
      </c>
      <c r="K75" s="149">
        <v>0</v>
      </c>
      <c r="L75" s="149">
        <v>1</v>
      </c>
      <c r="M75" s="149">
        <v>2</v>
      </c>
      <c r="N75" s="149">
        <v>1</v>
      </c>
      <c r="O75" s="149">
        <v>3</v>
      </c>
      <c r="P75" s="149">
        <v>3</v>
      </c>
      <c r="Q75" s="149">
        <v>7</v>
      </c>
      <c r="R75" s="149">
        <v>5</v>
      </c>
      <c r="S75" s="149">
        <v>0</v>
      </c>
      <c r="T75" s="149">
        <v>3</v>
      </c>
      <c r="U75" s="149">
        <v>2</v>
      </c>
      <c r="V75" s="149">
        <v>3</v>
      </c>
      <c r="W75" s="149">
        <v>0</v>
      </c>
      <c r="X75" s="149">
        <v>2</v>
      </c>
      <c r="Y75" s="149">
        <v>0</v>
      </c>
      <c r="Z75" s="149">
        <v>1</v>
      </c>
      <c r="AA75" s="149">
        <v>5</v>
      </c>
      <c r="AB75" s="149">
        <v>0</v>
      </c>
      <c r="AC75" s="149">
        <v>11</v>
      </c>
      <c r="AD75" s="149">
        <v>0</v>
      </c>
      <c r="AE75" s="149">
        <v>1</v>
      </c>
      <c r="AF75" s="149">
        <v>1</v>
      </c>
      <c r="AG75" s="149">
        <v>2</v>
      </c>
      <c r="AH75" s="149">
        <v>1</v>
      </c>
      <c r="AI75" s="149">
        <v>2</v>
      </c>
      <c r="AJ75" s="149">
        <v>2</v>
      </c>
      <c r="AK75" s="149">
        <v>2</v>
      </c>
      <c r="AL75" s="149">
        <v>3</v>
      </c>
      <c r="AM75" s="149">
        <v>2</v>
      </c>
      <c r="AN75" s="149">
        <v>3</v>
      </c>
      <c r="AO75" s="149">
        <v>4</v>
      </c>
      <c r="AP75" s="149">
        <v>3</v>
      </c>
      <c r="AQ75" s="149">
        <v>8</v>
      </c>
      <c r="AR75" s="149">
        <v>2</v>
      </c>
      <c r="AS75" s="149">
        <v>1</v>
      </c>
      <c r="AT75" s="149">
        <v>1</v>
      </c>
      <c r="AU75" s="149">
        <v>2</v>
      </c>
      <c r="AV75" s="149">
        <v>1</v>
      </c>
      <c r="AW75" s="149">
        <v>1</v>
      </c>
      <c r="AX75" s="149">
        <v>2</v>
      </c>
      <c r="AY75" s="149">
        <v>3</v>
      </c>
      <c r="AZ75" s="149">
        <v>4</v>
      </c>
      <c r="BA75" s="149">
        <v>6</v>
      </c>
      <c r="BB75" s="149">
        <v>3</v>
      </c>
      <c r="BC75" s="149">
        <v>1</v>
      </c>
      <c r="BD75" s="149">
        <v>1</v>
      </c>
      <c r="BE75" s="149">
        <v>0</v>
      </c>
      <c r="BF75" s="149">
        <v>2</v>
      </c>
      <c r="BG75" s="149">
        <v>2</v>
      </c>
      <c r="BH75" s="149">
        <v>2</v>
      </c>
      <c r="BI75" s="149">
        <v>2</v>
      </c>
      <c r="BJ75" s="149">
        <v>2</v>
      </c>
      <c r="BK75" s="149">
        <v>2.72</v>
      </c>
      <c r="BL75" s="149">
        <v>3</v>
      </c>
      <c r="BM75" s="149">
        <v>7</v>
      </c>
      <c r="BN75" s="149">
        <v>6</v>
      </c>
      <c r="BO75" s="149">
        <v>4</v>
      </c>
      <c r="BP75" s="149">
        <v>2</v>
      </c>
      <c r="BQ75" s="149">
        <v>2</v>
      </c>
      <c r="BR75" s="465">
        <v>3</v>
      </c>
    </row>
    <row r="76" spans="3:70" ht="14.25" customHeight="1">
      <c r="C76" s="442" t="s">
        <v>257</v>
      </c>
      <c r="D76" s="443" t="s">
        <v>258</v>
      </c>
      <c r="E76" s="444" t="s">
        <v>755</v>
      </c>
      <c r="F76" s="167">
        <f t="shared" si="61"/>
        <v>205770.25</v>
      </c>
      <c r="G76" s="162">
        <v>0</v>
      </c>
      <c r="H76" s="149">
        <v>0</v>
      </c>
      <c r="I76" s="149">
        <v>0</v>
      </c>
      <c r="J76" s="149">
        <v>0</v>
      </c>
      <c r="K76" s="149">
        <v>0</v>
      </c>
      <c r="L76" s="149">
        <v>0</v>
      </c>
      <c r="M76" s="149">
        <v>0</v>
      </c>
      <c r="N76" s="149">
        <v>0</v>
      </c>
      <c r="O76" s="149">
        <v>0</v>
      </c>
      <c r="P76" s="149">
        <v>0</v>
      </c>
      <c r="Q76" s="149">
        <v>0</v>
      </c>
      <c r="R76" s="149">
        <v>0</v>
      </c>
      <c r="S76" s="149">
        <v>0</v>
      </c>
      <c r="T76" s="149">
        <v>0</v>
      </c>
      <c r="U76" s="149">
        <v>0</v>
      </c>
      <c r="V76" s="149">
        <v>0</v>
      </c>
      <c r="W76" s="149">
        <v>0</v>
      </c>
      <c r="X76" s="149">
        <v>0</v>
      </c>
      <c r="Y76" s="149">
        <v>0</v>
      </c>
      <c r="Z76" s="149">
        <v>0</v>
      </c>
      <c r="AA76" s="149">
        <v>0</v>
      </c>
      <c r="AB76" s="149">
        <v>0</v>
      </c>
      <c r="AC76" s="149">
        <v>0</v>
      </c>
      <c r="AD76" s="149">
        <v>0</v>
      </c>
      <c r="AE76" s="149">
        <v>0</v>
      </c>
      <c r="AF76" s="149">
        <v>0</v>
      </c>
      <c r="AG76" s="149">
        <v>0</v>
      </c>
      <c r="AH76" s="149">
        <v>0</v>
      </c>
      <c r="AI76" s="149">
        <v>0</v>
      </c>
      <c r="AJ76" s="149">
        <v>0</v>
      </c>
      <c r="AK76" s="149">
        <v>0</v>
      </c>
      <c r="AL76" s="149">
        <v>0</v>
      </c>
      <c r="AM76" s="149">
        <v>0</v>
      </c>
      <c r="AN76" s="149">
        <v>0</v>
      </c>
      <c r="AO76" s="149">
        <v>0</v>
      </c>
      <c r="AP76" s="149">
        <v>0</v>
      </c>
      <c r="AQ76" s="149">
        <v>0</v>
      </c>
      <c r="AR76" s="149">
        <v>0</v>
      </c>
      <c r="AS76" s="149">
        <v>0</v>
      </c>
      <c r="AT76" s="149">
        <v>0</v>
      </c>
      <c r="AU76" s="149">
        <v>0</v>
      </c>
      <c r="AV76" s="149">
        <v>0</v>
      </c>
      <c r="AW76" s="149">
        <v>0</v>
      </c>
      <c r="AX76" s="149">
        <v>0</v>
      </c>
      <c r="AY76" s="149">
        <v>0</v>
      </c>
      <c r="AZ76" s="149">
        <v>0</v>
      </c>
      <c r="BA76" s="149">
        <v>0</v>
      </c>
      <c r="BB76" s="149">
        <v>0</v>
      </c>
      <c r="BC76" s="149">
        <v>0</v>
      </c>
      <c r="BD76" s="149">
        <v>0</v>
      </c>
      <c r="BE76" s="149">
        <v>0</v>
      </c>
      <c r="BF76" s="149">
        <v>0</v>
      </c>
      <c r="BG76" s="149">
        <v>17500</v>
      </c>
      <c r="BH76" s="149">
        <v>17144</v>
      </c>
      <c r="BI76" s="149">
        <v>17327.34</v>
      </c>
      <c r="BJ76" s="149">
        <v>16455</v>
      </c>
      <c r="BK76" s="149">
        <v>17098</v>
      </c>
      <c r="BL76" s="149">
        <v>17307</v>
      </c>
      <c r="BM76" s="149">
        <v>17072</v>
      </c>
      <c r="BN76" s="149">
        <v>17125</v>
      </c>
      <c r="BO76" s="149">
        <f>17500-401.07</f>
        <v>17098.93</v>
      </c>
      <c r="BP76" s="149">
        <f>17500-516.09</f>
        <v>16983.91</v>
      </c>
      <c r="BQ76" s="149">
        <f>17500-340.93</f>
        <v>17159.07</v>
      </c>
      <c r="BR76" s="465">
        <v>17500</v>
      </c>
    </row>
    <row r="77" spans="3:70">
      <c r="C77" s="442" t="s">
        <v>257</v>
      </c>
      <c r="D77" s="445" t="s">
        <v>700</v>
      </c>
      <c r="E77" s="444" t="s">
        <v>270</v>
      </c>
      <c r="F77" s="167">
        <f t="shared" si="61"/>
        <v>422.51</v>
      </c>
      <c r="G77" s="162">
        <v>0</v>
      </c>
      <c r="H77" s="149">
        <v>0</v>
      </c>
      <c r="I77" s="149">
        <v>6</v>
      </c>
      <c r="J77" s="149">
        <v>5</v>
      </c>
      <c r="K77" s="149">
        <v>5</v>
      </c>
      <c r="L77" s="149">
        <v>5</v>
      </c>
      <c r="M77" s="149">
        <v>6</v>
      </c>
      <c r="N77" s="149">
        <v>19</v>
      </c>
      <c r="O77" s="149">
        <v>9</v>
      </c>
      <c r="P77" s="149">
        <v>12</v>
      </c>
      <c r="Q77" s="149">
        <v>14</v>
      </c>
      <c r="R77" s="149">
        <v>14</v>
      </c>
      <c r="S77" s="149">
        <v>7</v>
      </c>
      <c r="T77" s="149">
        <v>6</v>
      </c>
      <c r="U77" s="149">
        <v>4</v>
      </c>
      <c r="V77" s="149">
        <v>4</v>
      </c>
      <c r="W77" s="149">
        <v>3</v>
      </c>
      <c r="X77" s="149">
        <v>4</v>
      </c>
      <c r="Y77" s="149">
        <v>2</v>
      </c>
      <c r="Z77" s="149">
        <v>5</v>
      </c>
      <c r="AA77" s="149">
        <v>12</v>
      </c>
      <c r="AB77" s="149">
        <v>8</v>
      </c>
      <c r="AC77" s="149">
        <v>10</v>
      </c>
      <c r="AD77" s="149">
        <v>6</v>
      </c>
      <c r="AE77" s="149">
        <v>5</v>
      </c>
      <c r="AF77" s="149">
        <v>4</v>
      </c>
      <c r="AG77" s="149">
        <v>2</v>
      </c>
      <c r="AH77" s="149">
        <v>3</v>
      </c>
      <c r="AI77" s="149">
        <v>5</v>
      </c>
      <c r="AJ77" s="149">
        <v>3</v>
      </c>
      <c r="AK77" s="149">
        <v>5</v>
      </c>
      <c r="AL77" s="149">
        <v>4</v>
      </c>
      <c r="AM77" s="149">
        <v>9</v>
      </c>
      <c r="AN77" s="149">
        <v>10</v>
      </c>
      <c r="AO77" s="149">
        <v>9</v>
      </c>
      <c r="AP77" s="149">
        <v>14</v>
      </c>
      <c r="AQ77" s="149">
        <v>5</v>
      </c>
      <c r="AR77" s="149">
        <v>4</v>
      </c>
      <c r="AS77" s="149">
        <v>6</v>
      </c>
      <c r="AT77" s="149">
        <v>6</v>
      </c>
      <c r="AU77" s="149">
        <v>5</v>
      </c>
      <c r="AV77" s="149">
        <v>6</v>
      </c>
      <c r="AW77" s="149">
        <v>9</v>
      </c>
      <c r="AX77" s="149">
        <v>10</v>
      </c>
      <c r="AY77" s="149">
        <v>12</v>
      </c>
      <c r="AZ77" s="149">
        <v>14</v>
      </c>
      <c r="BA77" s="149">
        <v>14</v>
      </c>
      <c r="BB77" s="149">
        <v>5</v>
      </c>
      <c r="BC77" s="149">
        <v>6</v>
      </c>
      <c r="BD77" s="149">
        <v>5</v>
      </c>
      <c r="BE77" s="149">
        <v>5</v>
      </c>
      <c r="BF77" s="149">
        <v>5</v>
      </c>
      <c r="BG77" s="149">
        <v>4</v>
      </c>
      <c r="BH77" s="149">
        <v>5</v>
      </c>
      <c r="BI77" s="149">
        <v>5</v>
      </c>
      <c r="BJ77" s="149">
        <v>5</v>
      </c>
      <c r="BK77" s="149">
        <v>7.51</v>
      </c>
      <c r="BL77" s="149">
        <v>8</v>
      </c>
      <c r="BM77" s="149">
        <v>8</v>
      </c>
      <c r="BN77" s="149">
        <v>8</v>
      </c>
      <c r="BO77" s="149">
        <v>5</v>
      </c>
      <c r="BP77" s="149">
        <v>4</v>
      </c>
      <c r="BQ77" s="149">
        <v>3</v>
      </c>
      <c r="BR77" s="465">
        <v>4</v>
      </c>
    </row>
    <row r="78" spans="3:70">
      <c r="C78" s="442" t="s">
        <v>257</v>
      </c>
      <c r="D78" s="443" t="s">
        <v>258</v>
      </c>
      <c r="E78" s="444" t="s">
        <v>271</v>
      </c>
      <c r="F78" s="167">
        <f t="shared" si="61"/>
        <v>1445</v>
      </c>
      <c r="G78" s="162">
        <v>0</v>
      </c>
      <c r="H78" s="149">
        <v>0</v>
      </c>
      <c r="I78" s="149">
        <v>0</v>
      </c>
      <c r="J78" s="149">
        <v>0</v>
      </c>
      <c r="K78" s="149">
        <v>436</v>
      </c>
      <c r="L78" s="149">
        <v>578</v>
      </c>
      <c r="M78" s="149">
        <v>431</v>
      </c>
      <c r="N78" s="149">
        <v>0</v>
      </c>
      <c r="O78" s="149">
        <v>0</v>
      </c>
      <c r="P78" s="149">
        <v>0</v>
      </c>
      <c r="Q78" s="149">
        <v>0</v>
      </c>
      <c r="R78" s="149">
        <v>0</v>
      </c>
      <c r="S78" s="149">
        <v>0</v>
      </c>
      <c r="T78" s="149">
        <v>0</v>
      </c>
      <c r="U78" s="149">
        <v>0</v>
      </c>
      <c r="V78" s="149">
        <v>0</v>
      </c>
      <c r="W78" s="149">
        <v>0</v>
      </c>
      <c r="X78" s="149">
        <v>0</v>
      </c>
      <c r="Y78" s="149">
        <v>0</v>
      </c>
      <c r="Z78" s="149">
        <v>0</v>
      </c>
      <c r="AA78" s="149">
        <v>0</v>
      </c>
      <c r="AB78" s="149">
        <v>0</v>
      </c>
      <c r="AC78" s="149">
        <v>0</v>
      </c>
      <c r="AD78" s="149">
        <v>0</v>
      </c>
      <c r="AE78" s="149">
        <v>0</v>
      </c>
      <c r="AF78" s="149">
        <v>0</v>
      </c>
      <c r="AG78" s="149">
        <v>0</v>
      </c>
      <c r="AH78" s="149">
        <v>0</v>
      </c>
      <c r="AI78" s="149">
        <v>0</v>
      </c>
      <c r="AJ78" s="149">
        <v>0</v>
      </c>
      <c r="AK78" s="149">
        <v>0</v>
      </c>
      <c r="AL78" s="149">
        <v>0</v>
      </c>
      <c r="AM78" s="149">
        <v>0</v>
      </c>
      <c r="AN78" s="149">
        <v>0</v>
      </c>
      <c r="AO78" s="149">
        <v>0</v>
      </c>
      <c r="AP78" s="149">
        <v>0</v>
      </c>
      <c r="AQ78" s="149">
        <v>0</v>
      </c>
      <c r="AR78" s="149">
        <v>0</v>
      </c>
      <c r="AS78" s="149">
        <v>0</v>
      </c>
      <c r="AT78" s="149">
        <v>0</v>
      </c>
      <c r="AU78" s="149">
        <v>0</v>
      </c>
      <c r="AV78" s="149">
        <v>0</v>
      </c>
      <c r="AW78" s="149">
        <v>0</v>
      </c>
      <c r="AX78" s="149">
        <v>0</v>
      </c>
      <c r="AY78" s="149">
        <v>0</v>
      </c>
      <c r="AZ78" s="149">
        <v>0</v>
      </c>
      <c r="BA78" s="149">
        <v>0</v>
      </c>
      <c r="BB78" s="149">
        <v>0</v>
      </c>
      <c r="BC78" s="149">
        <v>0</v>
      </c>
      <c r="BD78" s="149">
        <v>0</v>
      </c>
      <c r="BE78" s="149">
        <v>0</v>
      </c>
      <c r="BF78" s="149">
        <v>0</v>
      </c>
      <c r="BG78" s="149">
        <v>0</v>
      </c>
      <c r="BH78" s="149">
        <v>0</v>
      </c>
      <c r="BI78" s="149">
        <v>0</v>
      </c>
      <c r="BJ78" s="149">
        <v>0</v>
      </c>
      <c r="BK78" s="149">
        <v>0</v>
      </c>
      <c r="BL78" s="149">
        <v>0</v>
      </c>
      <c r="BM78" s="149">
        <v>0</v>
      </c>
      <c r="BN78" s="149">
        <v>0</v>
      </c>
      <c r="BO78" s="149">
        <v>0</v>
      </c>
      <c r="BP78" s="149">
        <v>0</v>
      </c>
      <c r="BQ78" s="149">
        <v>0</v>
      </c>
      <c r="BR78" s="465">
        <v>0</v>
      </c>
    </row>
    <row r="79" spans="3:70">
      <c r="C79" s="442" t="s">
        <v>257</v>
      </c>
      <c r="D79" s="443" t="s">
        <v>258</v>
      </c>
      <c r="E79" s="444" t="s">
        <v>272</v>
      </c>
      <c r="F79" s="167">
        <f t="shared" si="61"/>
        <v>2039</v>
      </c>
      <c r="G79" s="162">
        <v>0</v>
      </c>
      <c r="H79" s="149">
        <v>0</v>
      </c>
      <c r="I79" s="149">
        <v>0</v>
      </c>
      <c r="J79" s="149">
        <v>0</v>
      </c>
      <c r="K79" s="149">
        <v>0</v>
      </c>
      <c r="L79" s="149">
        <v>0</v>
      </c>
      <c r="M79" s="149">
        <v>0</v>
      </c>
      <c r="N79" s="149">
        <v>0</v>
      </c>
      <c r="O79" s="149">
        <v>0</v>
      </c>
      <c r="P79" s="149">
        <v>0</v>
      </c>
      <c r="Q79" s="149">
        <v>0</v>
      </c>
      <c r="R79" s="149">
        <v>0</v>
      </c>
      <c r="S79" s="149">
        <v>0</v>
      </c>
      <c r="T79" s="149">
        <v>0</v>
      </c>
      <c r="U79" s="149">
        <v>0</v>
      </c>
      <c r="V79" s="149">
        <v>0</v>
      </c>
      <c r="W79" s="149">
        <v>0</v>
      </c>
      <c r="X79" s="149">
        <v>0</v>
      </c>
      <c r="Y79" s="149">
        <v>0</v>
      </c>
      <c r="Z79" s="149">
        <v>0</v>
      </c>
      <c r="AA79" s="149">
        <v>0</v>
      </c>
      <c r="AB79" s="149">
        <v>0</v>
      </c>
      <c r="AC79" s="149">
        <v>0</v>
      </c>
      <c r="AD79" s="149">
        <v>1071</v>
      </c>
      <c r="AE79" s="149">
        <v>0</v>
      </c>
      <c r="AF79" s="149">
        <v>0</v>
      </c>
      <c r="AG79" s="149">
        <v>0</v>
      </c>
      <c r="AH79" s="149">
        <v>0</v>
      </c>
      <c r="AI79" s="149">
        <v>0</v>
      </c>
      <c r="AJ79" s="149">
        <v>0</v>
      </c>
      <c r="AK79" s="149">
        <v>0</v>
      </c>
      <c r="AL79" s="149">
        <v>0</v>
      </c>
      <c r="AM79" s="149">
        <v>0</v>
      </c>
      <c r="AN79" s="149">
        <v>0</v>
      </c>
      <c r="AO79" s="149">
        <v>0</v>
      </c>
      <c r="AP79" s="149">
        <v>0</v>
      </c>
      <c r="AQ79" s="149">
        <v>0</v>
      </c>
      <c r="AR79" s="149">
        <v>0</v>
      </c>
      <c r="AS79" s="149">
        <v>414</v>
      </c>
      <c r="AT79" s="149">
        <v>301</v>
      </c>
      <c r="AU79" s="149">
        <v>0</v>
      </c>
      <c r="AV79" s="149">
        <v>48</v>
      </c>
      <c r="AW79" s="149">
        <v>0</v>
      </c>
      <c r="AX79" s="149">
        <v>170</v>
      </c>
      <c r="AY79" s="149">
        <v>0</v>
      </c>
      <c r="AZ79" s="149">
        <v>0</v>
      </c>
      <c r="BA79" s="149">
        <v>0</v>
      </c>
      <c r="BB79" s="149">
        <v>0</v>
      </c>
      <c r="BC79" s="149">
        <v>0</v>
      </c>
      <c r="BD79" s="149">
        <v>0</v>
      </c>
      <c r="BE79" s="149">
        <v>0</v>
      </c>
      <c r="BF79" s="149">
        <v>0</v>
      </c>
      <c r="BG79" s="149">
        <v>0</v>
      </c>
      <c r="BH79" s="149">
        <v>0</v>
      </c>
      <c r="BI79" s="149">
        <v>0</v>
      </c>
      <c r="BJ79" s="149">
        <v>35</v>
      </c>
      <c r="BK79" s="149">
        <v>0</v>
      </c>
      <c r="BL79" s="149">
        <v>0</v>
      </c>
      <c r="BM79" s="149">
        <v>0</v>
      </c>
      <c r="BN79" s="149">
        <v>0</v>
      </c>
      <c r="BO79" s="149">
        <v>0</v>
      </c>
      <c r="BP79" s="149">
        <v>0</v>
      </c>
      <c r="BQ79" s="149">
        <v>0</v>
      </c>
      <c r="BR79" s="465">
        <v>0</v>
      </c>
    </row>
    <row r="80" spans="3:70">
      <c r="C80" s="442" t="s">
        <v>257</v>
      </c>
      <c r="D80" s="443" t="s">
        <v>258</v>
      </c>
      <c r="E80" s="444" t="s">
        <v>420</v>
      </c>
      <c r="F80" s="167">
        <f t="shared" si="61"/>
        <v>22</v>
      </c>
      <c r="G80" s="162">
        <v>0</v>
      </c>
      <c r="H80" s="149">
        <v>0</v>
      </c>
      <c r="I80" s="149">
        <v>0</v>
      </c>
      <c r="J80" s="149">
        <v>0</v>
      </c>
      <c r="K80" s="149">
        <v>0</v>
      </c>
      <c r="L80" s="149">
        <v>0</v>
      </c>
      <c r="M80" s="149">
        <v>0</v>
      </c>
      <c r="N80" s="149">
        <v>0</v>
      </c>
      <c r="O80" s="149">
        <v>0</v>
      </c>
      <c r="P80" s="149">
        <v>0</v>
      </c>
      <c r="Q80" s="149">
        <v>0</v>
      </c>
      <c r="R80" s="149">
        <v>0</v>
      </c>
      <c r="S80" s="149">
        <v>0</v>
      </c>
      <c r="T80" s="149">
        <v>0</v>
      </c>
      <c r="U80" s="149">
        <v>0</v>
      </c>
      <c r="V80" s="149">
        <v>0</v>
      </c>
      <c r="W80" s="149">
        <v>0</v>
      </c>
      <c r="X80" s="149">
        <v>0</v>
      </c>
      <c r="Y80" s="149">
        <v>0</v>
      </c>
      <c r="Z80" s="149">
        <v>0</v>
      </c>
      <c r="AA80" s="149">
        <v>0</v>
      </c>
      <c r="AB80" s="149">
        <v>0</v>
      </c>
      <c r="AC80" s="149">
        <v>0</v>
      </c>
      <c r="AD80" s="149">
        <v>0</v>
      </c>
      <c r="AE80" s="149">
        <v>0</v>
      </c>
      <c r="AF80" s="149">
        <v>0</v>
      </c>
      <c r="AG80" s="149">
        <v>0</v>
      </c>
      <c r="AH80" s="149">
        <v>0</v>
      </c>
      <c r="AI80" s="149">
        <v>0</v>
      </c>
      <c r="AJ80" s="149">
        <v>0</v>
      </c>
      <c r="AK80" s="149">
        <v>0</v>
      </c>
      <c r="AL80" s="149">
        <v>0</v>
      </c>
      <c r="AM80" s="149">
        <v>0</v>
      </c>
      <c r="AN80" s="149">
        <v>0</v>
      </c>
      <c r="AO80" s="149">
        <v>0</v>
      </c>
      <c r="AP80" s="149">
        <v>0</v>
      </c>
      <c r="AQ80" s="149">
        <v>0</v>
      </c>
      <c r="AR80" s="149">
        <v>0</v>
      </c>
      <c r="AS80" s="149">
        <v>0</v>
      </c>
      <c r="AT80" s="149">
        <v>0</v>
      </c>
      <c r="AU80" s="149">
        <v>0</v>
      </c>
      <c r="AV80" s="149">
        <v>0</v>
      </c>
      <c r="AW80" s="149">
        <v>0</v>
      </c>
      <c r="AX80" s="149">
        <v>0</v>
      </c>
      <c r="AY80" s="149">
        <v>0</v>
      </c>
      <c r="AZ80" s="149">
        <v>0</v>
      </c>
      <c r="BA80" s="149">
        <v>0</v>
      </c>
      <c r="BB80" s="149">
        <v>0</v>
      </c>
      <c r="BC80" s="149">
        <v>0</v>
      </c>
      <c r="BD80" s="149">
        <v>0</v>
      </c>
      <c r="BE80" s="149">
        <v>0</v>
      </c>
      <c r="BF80" s="149">
        <v>0</v>
      </c>
      <c r="BG80" s="149">
        <v>0</v>
      </c>
      <c r="BH80" s="149">
        <v>0</v>
      </c>
      <c r="BI80" s="149">
        <v>0</v>
      </c>
      <c r="BJ80" s="149">
        <v>0</v>
      </c>
      <c r="BK80" s="149">
        <v>0</v>
      </c>
      <c r="BL80" s="149">
        <v>22</v>
      </c>
      <c r="BM80" s="149">
        <v>0</v>
      </c>
      <c r="BN80" s="149">
        <v>0</v>
      </c>
      <c r="BO80" s="149">
        <v>0</v>
      </c>
      <c r="BP80" s="149">
        <v>0</v>
      </c>
      <c r="BQ80" s="149">
        <v>0</v>
      </c>
      <c r="BR80" s="465">
        <v>0</v>
      </c>
    </row>
    <row r="81" spans="2:70">
      <c r="C81" s="442" t="s">
        <v>257</v>
      </c>
      <c r="D81" s="443" t="s">
        <v>258</v>
      </c>
      <c r="E81" s="444" t="s">
        <v>783</v>
      </c>
      <c r="F81" s="167">
        <f t="shared" si="61"/>
        <v>4</v>
      </c>
      <c r="G81" s="162">
        <v>0</v>
      </c>
      <c r="H81" s="149">
        <v>0</v>
      </c>
      <c r="I81" s="149">
        <v>0</v>
      </c>
      <c r="J81" s="149">
        <v>0</v>
      </c>
      <c r="K81" s="149">
        <v>0</v>
      </c>
      <c r="L81" s="149">
        <v>0</v>
      </c>
      <c r="M81" s="149">
        <v>0</v>
      </c>
      <c r="N81" s="149">
        <v>0</v>
      </c>
      <c r="O81" s="149">
        <v>0</v>
      </c>
      <c r="P81" s="149">
        <v>0</v>
      </c>
      <c r="Q81" s="149">
        <v>0</v>
      </c>
      <c r="R81" s="149">
        <v>0</v>
      </c>
      <c r="S81" s="149">
        <v>0</v>
      </c>
      <c r="T81" s="149">
        <v>0</v>
      </c>
      <c r="U81" s="149">
        <v>0</v>
      </c>
      <c r="V81" s="149">
        <v>0</v>
      </c>
      <c r="W81" s="149">
        <v>0</v>
      </c>
      <c r="X81" s="149">
        <v>0</v>
      </c>
      <c r="Y81" s="149">
        <v>0</v>
      </c>
      <c r="Z81" s="149">
        <v>0</v>
      </c>
      <c r="AA81" s="149">
        <v>0</v>
      </c>
      <c r="AB81" s="149">
        <v>0</v>
      </c>
      <c r="AC81" s="149">
        <v>0</v>
      </c>
      <c r="AD81" s="149">
        <v>0</v>
      </c>
      <c r="AE81" s="149">
        <v>0</v>
      </c>
      <c r="AF81" s="149">
        <v>0</v>
      </c>
      <c r="AG81" s="149">
        <v>0</v>
      </c>
      <c r="AH81" s="149">
        <v>0</v>
      </c>
      <c r="AI81" s="149">
        <v>0</v>
      </c>
      <c r="AJ81" s="149">
        <v>0</v>
      </c>
      <c r="AK81" s="149">
        <v>0</v>
      </c>
      <c r="AL81" s="149">
        <v>0</v>
      </c>
      <c r="AM81" s="149">
        <v>0</v>
      </c>
      <c r="AN81" s="149">
        <v>0</v>
      </c>
      <c r="AO81" s="149">
        <v>0</v>
      </c>
      <c r="AP81" s="149">
        <v>0</v>
      </c>
      <c r="AQ81" s="149">
        <v>0</v>
      </c>
      <c r="AR81" s="149">
        <v>0</v>
      </c>
      <c r="AS81" s="149">
        <v>0</v>
      </c>
      <c r="AT81" s="149">
        <v>0</v>
      </c>
      <c r="AU81" s="149">
        <v>0</v>
      </c>
      <c r="AV81" s="149">
        <v>0</v>
      </c>
      <c r="AW81" s="149">
        <v>0</v>
      </c>
      <c r="AX81" s="149">
        <v>0</v>
      </c>
      <c r="AY81" s="149">
        <v>0</v>
      </c>
      <c r="AZ81" s="149">
        <v>0</v>
      </c>
      <c r="BA81" s="149">
        <v>0</v>
      </c>
      <c r="BB81" s="149">
        <v>0</v>
      </c>
      <c r="BC81" s="149">
        <v>0</v>
      </c>
      <c r="BD81" s="149">
        <v>0</v>
      </c>
      <c r="BE81" s="149">
        <v>0</v>
      </c>
      <c r="BF81" s="149">
        <v>0</v>
      </c>
      <c r="BG81" s="149">
        <v>0</v>
      </c>
      <c r="BH81" s="149">
        <v>0</v>
      </c>
      <c r="BI81" s="149">
        <v>0</v>
      </c>
      <c r="BJ81" s="149">
        <v>0</v>
      </c>
      <c r="BK81" s="149">
        <v>0</v>
      </c>
      <c r="BL81" s="149">
        <v>4</v>
      </c>
      <c r="BM81" s="149">
        <v>0</v>
      </c>
      <c r="BN81" s="149">
        <v>0</v>
      </c>
      <c r="BO81" s="149">
        <v>0</v>
      </c>
      <c r="BP81" s="149">
        <v>0</v>
      </c>
      <c r="BQ81" s="149">
        <v>0</v>
      </c>
      <c r="BR81" s="465">
        <v>0</v>
      </c>
    </row>
    <row r="82" spans="2:70">
      <c r="C82" s="442" t="s">
        <v>257</v>
      </c>
      <c r="D82" s="443" t="s">
        <v>258</v>
      </c>
      <c r="E82" s="444" t="s">
        <v>273</v>
      </c>
      <c r="F82" s="167">
        <f t="shared" si="61"/>
        <v>901</v>
      </c>
      <c r="G82" s="162">
        <v>0</v>
      </c>
      <c r="H82" s="149">
        <v>0</v>
      </c>
      <c r="I82" s="149">
        <v>11</v>
      </c>
      <c r="J82" s="149">
        <v>9</v>
      </c>
      <c r="K82" s="149">
        <v>11</v>
      </c>
      <c r="L82" s="149">
        <v>10</v>
      </c>
      <c r="M82" s="149">
        <v>10</v>
      </c>
      <c r="N82" s="149">
        <v>10</v>
      </c>
      <c r="O82" s="149">
        <v>10</v>
      </c>
      <c r="P82" s="149">
        <v>10</v>
      </c>
      <c r="Q82" s="149">
        <v>10</v>
      </c>
      <c r="R82" s="149">
        <v>10</v>
      </c>
      <c r="S82" s="149">
        <v>10</v>
      </c>
      <c r="T82" s="149">
        <v>10</v>
      </c>
      <c r="U82" s="149">
        <v>10</v>
      </c>
      <c r="V82" s="149">
        <v>9</v>
      </c>
      <c r="W82" s="149">
        <v>9</v>
      </c>
      <c r="X82" s="149">
        <v>10</v>
      </c>
      <c r="Y82" s="149">
        <v>10</v>
      </c>
      <c r="Z82" s="149">
        <v>10</v>
      </c>
      <c r="AA82" s="149">
        <v>10</v>
      </c>
      <c r="AB82" s="149">
        <v>10</v>
      </c>
      <c r="AC82" s="149">
        <v>10</v>
      </c>
      <c r="AD82" s="149">
        <v>10</v>
      </c>
      <c r="AE82" s="149">
        <v>10</v>
      </c>
      <c r="AF82" s="149">
        <v>10</v>
      </c>
      <c r="AG82" s="149">
        <v>15</v>
      </c>
      <c r="AH82" s="149">
        <v>14</v>
      </c>
      <c r="AI82" s="149">
        <v>14</v>
      </c>
      <c r="AJ82" s="149">
        <v>13</v>
      </c>
      <c r="AK82" s="149">
        <v>13</v>
      </c>
      <c r="AL82" s="149">
        <v>13</v>
      </c>
      <c r="AM82" s="149">
        <v>13</v>
      </c>
      <c r="AN82" s="149">
        <v>13</v>
      </c>
      <c r="AO82" s="149">
        <v>13</v>
      </c>
      <c r="AP82" s="149">
        <v>13</v>
      </c>
      <c r="AQ82" s="149">
        <v>13</v>
      </c>
      <c r="AR82" s="149">
        <v>13</v>
      </c>
      <c r="AS82" s="149">
        <v>13</v>
      </c>
      <c r="AT82" s="149">
        <v>20</v>
      </c>
      <c r="AU82" s="149">
        <v>30</v>
      </c>
      <c r="AV82" s="149">
        <v>31</v>
      </c>
      <c r="AW82" s="149">
        <v>32</v>
      </c>
      <c r="AX82" s="149">
        <v>34</v>
      </c>
      <c r="AY82" s="149">
        <v>34</v>
      </c>
      <c r="AZ82" s="149">
        <v>33</v>
      </c>
      <c r="BA82" s="149">
        <v>34</v>
      </c>
      <c r="BB82" s="149">
        <v>34</v>
      </c>
      <c r="BC82" s="149">
        <v>34</v>
      </c>
      <c r="BD82" s="149">
        <v>34</v>
      </c>
      <c r="BE82" s="149">
        <v>34</v>
      </c>
      <c r="BF82" s="149">
        <v>34</v>
      </c>
      <c r="BG82" s="149">
        <v>30</v>
      </c>
      <c r="BH82" s="149">
        <v>0</v>
      </c>
      <c r="BI82" s="149">
        <v>0</v>
      </c>
      <c r="BJ82" s="149">
        <v>41</v>
      </c>
      <c r="BK82" s="149">
        <v>0</v>
      </c>
      <c r="BL82" s="149">
        <v>0</v>
      </c>
      <c r="BM82" s="149">
        <v>0</v>
      </c>
      <c r="BN82" s="149">
        <v>0</v>
      </c>
      <c r="BO82" s="149">
        <v>0</v>
      </c>
      <c r="BP82" s="149">
        <v>0</v>
      </c>
      <c r="BQ82" s="149">
        <v>0</v>
      </c>
      <c r="BR82" s="465">
        <v>0</v>
      </c>
    </row>
    <row r="83" spans="2:70">
      <c r="C83" s="442" t="s">
        <v>257</v>
      </c>
      <c r="D83" s="443" t="s">
        <v>258</v>
      </c>
      <c r="E83" s="444" t="s">
        <v>274</v>
      </c>
      <c r="F83" s="167">
        <f t="shared" si="61"/>
        <v>1391</v>
      </c>
      <c r="G83" s="162">
        <v>0</v>
      </c>
      <c r="H83" s="149">
        <v>0</v>
      </c>
      <c r="I83" s="149">
        <v>2</v>
      </c>
      <c r="J83" s="149">
        <v>11</v>
      </c>
      <c r="K83" s="149">
        <v>63</v>
      </c>
      <c r="L83" s="149">
        <v>22</v>
      </c>
      <c r="M83" s="149">
        <v>24</v>
      </c>
      <c r="N83" s="149">
        <v>28</v>
      </c>
      <c r="O83" s="149">
        <v>24</v>
      </c>
      <c r="P83" s="149">
        <v>24</v>
      </c>
      <c r="Q83" s="149">
        <v>24</v>
      </c>
      <c r="R83" s="149">
        <v>23</v>
      </c>
      <c r="S83" s="149">
        <v>24</v>
      </c>
      <c r="T83" s="149">
        <v>25</v>
      </c>
      <c r="U83" s="149">
        <v>24</v>
      </c>
      <c r="V83" s="149">
        <v>28</v>
      </c>
      <c r="W83" s="149">
        <v>24</v>
      </c>
      <c r="X83" s="149">
        <v>28</v>
      </c>
      <c r="Y83" s="149">
        <v>23</v>
      </c>
      <c r="Z83" s="149">
        <v>27</v>
      </c>
      <c r="AA83" s="149">
        <v>23</v>
      </c>
      <c r="AB83" s="149">
        <v>23</v>
      </c>
      <c r="AC83" s="149">
        <v>22</v>
      </c>
      <c r="AD83" s="149">
        <v>22</v>
      </c>
      <c r="AE83" s="149">
        <v>22</v>
      </c>
      <c r="AF83" s="149">
        <v>22</v>
      </c>
      <c r="AG83" s="149">
        <v>24</v>
      </c>
      <c r="AH83" s="149">
        <v>22</v>
      </c>
      <c r="AI83" s="149">
        <v>22</v>
      </c>
      <c r="AJ83" s="149">
        <v>22</v>
      </c>
      <c r="AK83" s="149">
        <v>22</v>
      </c>
      <c r="AL83" s="149">
        <v>22</v>
      </c>
      <c r="AM83" s="149">
        <v>22</v>
      </c>
      <c r="AN83" s="149">
        <v>14</v>
      </c>
      <c r="AO83" s="149">
        <v>18</v>
      </c>
      <c r="AP83" s="149">
        <v>17</v>
      </c>
      <c r="AQ83" s="149">
        <v>17</v>
      </c>
      <c r="AR83" s="149">
        <v>17</v>
      </c>
      <c r="AS83" s="149">
        <v>20</v>
      </c>
      <c r="AT83" s="149">
        <v>19</v>
      </c>
      <c r="AU83" s="149">
        <v>22</v>
      </c>
      <c r="AV83" s="149">
        <v>20</v>
      </c>
      <c r="AW83" s="149">
        <v>17</v>
      </c>
      <c r="AX83" s="149">
        <v>17</v>
      </c>
      <c r="AY83" s="149">
        <v>17</v>
      </c>
      <c r="AZ83" s="149">
        <v>17</v>
      </c>
      <c r="BA83" s="149">
        <v>17</v>
      </c>
      <c r="BB83" s="149">
        <v>18</v>
      </c>
      <c r="BC83" s="149">
        <v>17</v>
      </c>
      <c r="BD83" s="149">
        <v>17</v>
      </c>
      <c r="BE83" s="149">
        <v>17</v>
      </c>
      <c r="BF83" s="149">
        <v>17</v>
      </c>
      <c r="BG83" s="149">
        <v>17</v>
      </c>
      <c r="BH83" s="149">
        <v>17</v>
      </c>
      <c r="BI83" s="149">
        <v>17</v>
      </c>
      <c r="BJ83" s="149">
        <v>17</v>
      </c>
      <c r="BK83" s="149">
        <v>17</v>
      </c>
      <c r="BL83" s="149">
        <v>17</v>
      </c>
      <c r="BM83" s="149">
        <v>15</v>
      </c>
      <c r="BN83" s="149">
        <v>139</v>
      </c>
      <c r="BO83" s="149">
        <v>17</v>
      </c>
      <c r="BP83" s="149">
        <v>15</v>
      </c>
      <c r="BQ83" s="149">
        <v>15</v>
      </c>
      <c r="BR83" s="465">
        <v>15</v>
      </c>
    </row>
    <row r="84" spans="2:70">
      <c r="C84" s="442" t="s">
        <v>257</v>
      </c>
      <c r="D84" s="443" t="s">
        <v>258</v>
      </c>
      <c r="E84" s="444" t="s">
        <v>793</v>
      </c>
      <c r="F84" s="167">
        <f t="shared" si="61"/>
        <v>60</v>
      </c>
      <c r="G84" s="162">
        <v>0</v>
      </c>
      <c r="H84" s="149">
        <v>0</v>
      </c>
      <c r="I84" s="149">
        <v>0</v>
      </c>
      <c r="J84" s="149">
        <v>0</v>
      </c>
      <c r="K84" s="149">
        <v>0</v>
      </c>
      <c r="L84" s="149">
        <v>0</v>
      </c>
      <c r="M84" s="149">
        <v>0</v>
      </c>
      <c r="N84" s="149">
        <v>0</v>
      </c>
      <c r="O84" s="149">
        <v>0</v>
      </c>
      <c r="P84" s="149">
        <v>0</v>
      </c>
      <c r="Q84" s="149">
        <v>0</v>
      </c>
      <c r="R84" s="149">
        <v>0</v>
      </c>
      <c r="S84" s="149">
        <v>0</v>
      </c>
      <c r="T84" s="149">
        <v>0</v>
      </c>
      <c r="U84" s="149">
        <v>0</v>
      </c>
      <c r="V84" s="149">
        <v>0</v>
      </c>
      <c r="W84" s="149">
        <v>0</v>
      </c>
      <c r="X84" s="149">
        <v>0</v>
      </c>
      <c r="Y84" s="149">
        <v>0</v>
      </c>
      <c r="Z84" s="149">
        <v>0</v>
      </c>
      <c r="AA84" s="149">
        <v>0</v>
      </c>
      <c r="AB84" s="149">
        <v>0</v>
      </c>
      <c r="AC84" s="149">
        <v>0</v>
      </c>
      <c r="AD84" s="149">
        <v>0</v>
      </c>
      <c r="AE84" s="149">
        <v>0</v>
      </c>
      <c r="AF84" s="149">
        <v>0</v>
      </c>
      <c r="AG84" s="149">
        <v>0</v>
      </c>
      <c r="AH84" s="149">
        <v>0</v>
      </c>
      <c r="AI84" s="149">
        <v>0</v>
      </c>
      <c r="AJ84" s="149">
        <v>0</v>
      </c>
      <c r="AK84" s="149">
        <v>0</v>
      </c>
      <c r="AL84" s="149">
        <v>0</v>
      </c>
      <c r="AM84" s="149">
        <v>0</v>
      </c>
      <c r="AN84" s="149">
        <v>0</v>
      </c>
      <c r="AO84" s="149">
        <v>0</v>
      </c>
      <c r="AP84" s="149">
        <v>0</v>
      </c>
      <c r="AQ84" s="149">
        <v>0</v>
      </c>
      <c r="AR84" s="149">
        <v>0</v>
      </c>
      <c r="AS84" s="149">
        <v>0</v>
      </c>
      <c r="AT84" s="149">
        <v>0</v>
      </c>
      <c r="AU84" s="149">
        <v>0</v>
      </c>
      <c r="AV84" s="149">
        <v>0</v>
      </c>
      <c r="AW84" s="149">
        <v>0</v>
      </c>
      <c r="AX84" s="149">
        <v>0</v>
      </c>
      <c r="AY84" s="149">
        <v>0</v>
      </c>
      <c r="AZ84" s="149">
        <v>0</v>
      </c>
      <c r="BA84" s="149">
        <v>0</v>
      </c>
      <c r="BB84" s="149">
        <v>0</v>
      </c>
      <c r="BC84" s="149">
        <v>0</v>
      </c>
      <c r="BD84" s="149">
        <v>0</v>
      </c>
      <c r="BE84" s="149">
        <v>0</v>
      </c>
      <c r="BF84" s="149">
        <v>0</v>
      </c>
      <c r="BG84" s="149">
        <v>0</v>
      </c>
      <c r="BH84" s="149">
        <v>0</v>
      </c>
      <c r="BI84" s="149">
        <v>0</v>
      </c>
      <c r="BJ84" s="149">
        <v>0</v>
      </c>
      <c r="BK84" s="149">
        <v>0</v>
      </c>
      <c r="BL84" s="149">
        <v>0</v>
      </c>
      <c r="BM84" s="149">
        <v>60</v>
      </c>
      <c r="BN84" s="149">
        <v>0</v>
      </c>
      <c r="BO84" s="149">
        <v>0</v>
      </c>
      <c r="BP84" s="149">
        <v>0</v>
      </c>
      <c r="BQ84" s="149">
        <v>0</v>
      </c>
      <c r="BR84" s="465">
        <v>0</v>
      </c>
    </row>
    <row r="85" spans="2:70">
      <c r="C85" s="442" t="s">
        <v>257</v>
      </c>
      <c r="D85" s="443" t="s">
        <v>258</v>
      </c>
      <c r="E85" s="444" t="s">
        <v>275</v>
      </c>
      <c r="F85" s="167">
        <f t="shared" si="61"/>
        <v>536.58000000000004</v>
      </c>
      <c r="G85" s="162">
        <v>0</v>
      </c>
      <c r="H85" s="149">
        <v>0</v>
      </c>
      <c r="I85" s="149">
        <v>0</v>
      </c>
      <c r="J85" s="149">
        <v>0</v>
      </c>
      <c r="K85" s="149">
        <v>0</v>
      </c>
      <c r="L85" s="149">
        <v>0</v>
      </c>
      <c r="M85" s="149">
        <v>0</v>
      </c>
      <c r="N85" s="149">
        <v>0</v>
      </c>
      <c r="O85" s="149">
        <v>0</v>
      </c>
      <c r="P85" s="149">
        <v>0</v>
      </c>
      <c r="Q85" s="149">
        <v>0</v>
      </c>
      <c r="R85" s="149">
        <v>0</v>
      </c>
      <c r="S85" s="149">
        <v>0</v>
      </c>
      <c r="T85" s="149">
        <v>0</v>
      </c>
      <c r="U85" s="149">
        <v>0</v>
      </c>
      <c r="V85" s="149">
        <v>0</v>
      </c>
      <c r="W85" s="149">
        <v>0</v>
      </c>
      <c r="X85" s="149">
        <v>0</v>
      </c>
      <c r="Y85" s="149">
        <v>0</v>
      </c>
      <c r="Z85" s="149">
        <v>0</v>
      </c>
      <c r="AA85" s="149">
        <v>0</v>
      </c>
      <c r="AB85" s="149">
        <v>0</v>
      </c>
      <c r="AC85" s="149">
        <v>0</v>
      </c>
      <c r="AD85" s="149">
        <v>0</v>
      </c>
      <c r="AE85" s="149">
        <v>0</v>
      </c>
      <c r="AF85" s="149">
        <v>0</v>
      </c>
      <c r="AG85" s="149">
        <v>0</v>
      </c>
      <c r="AH85" s="149">
        <v>0</v>
      </c>
      <c r="AI85" s="149">
        <v>0</v>
      </c>
      <c r="AJ85" s="149">
        <v>0</v>
      </c>
      <c r="AK85" s="149">
        <v>20</v>
      </c>
      <c r="AL85" s="149">
        <v>30</v>
      </c>
      <c r="AM85" s="149">
        <v>30</v>
      </c>
      <c r="AN85" s="149">
        <v>30</v>
      </c>
      <c r="AO85" s="149">
        <v>30</v>
      </c>
      <c r="AP85" s="149">
        <v>30</v>
      </c>
      <c r="AQ85" s="149">
        <v>31</v>
      </c>
      <c r="AR85" s="149">
        <v>30</v>
      </c>
      <c r="AS85" s="149">
        <v>37</v>
      </c>
      <c r="AT85" s="149">
        <v>37</v>
      </c>
      <c r="AU85" s="149">
        <v>37</v>
      </c>
      <c r="AV85" s="149">
        <v>37</v>
      </c>
      <c r="AW85" s="149">
        <v>38</v>
      </c>
      <c r="AX85" s="149">
        <v>37</v>
      </c>
      <c r="AY85" s="149">
        <v>37</v>
      </c>
      <c r="AZ85" s="149">
        <v>37</v>
      </c>
      <c r="BA85" s="149">
        <v>0</v>
      </c>
      <c r="BB85" s="149">
        <v>0</v>
      </c>
      <c r="BC85" s="149">
        <v>0</v>
      </c>
      <c r="BD85" s="149">
        <v>0</v>
      </c>
      <c r="BE85" s="149">
        <v>0</v>
      </c>
      <c r="BF85" s="149">
        <v>0</v>
      </c>
      <c r="BG85" s="149">
        <v>0</v>
      </c>
      <c r="BH85" s="149">
        <v>0</v>
      </c>
      <c r="BI85" s="149">
        <v>0</v>
      </c>
      <c r="BJ85" s="149">
        <v>0</v>
      </c>
      <c r="BK85" s="149">
        <v>0</v>
      </c>
      <c r="BL85" s="149">
        <v>8.58</v>
      </c>
      <c r="BM85" s="149">
        <v>0</v>
      </c>
      <c r="BN85" s="149">
        <v>0</v>
      </c>
      <c r="BO85" s="149">
        <v>0</v>
      </c>
      <c r="BP85" s="149">
        <v>0</v>
      </c>
      <c r="BQ85" s="149">
        <v>0</v>
      </c>
      <c r="BR85" s="465">
        <v>0</v>
      </c>
    </row>
    <row r="86" spans="2:70">
      <c r="B86" s="447"/>
      <c r="C86" s="442" t="s">
        <v>257</v>
      </c>
      <c r="D86" s="443" t="s">
        <v>258</v>
      </c>
      <c r="E86" s="444" t="s">
        <v>780</v>
      </c>
      <c r="F86" s="167">
        <f t="shared" si="61"/>
        <v>22985.46</v>
      </c>
      <c r="G86" s="162">
        <v>0</v>
      </c>
      <c r="H86" s="149">
        <v>0</v>
      </c>
      <c r="I86" s="149">
        <v>0</v>
      </c>
      <c r="J86" s="149">
        <v>0</v>
      </c>
      <c r="K86" s="149">
        <v>0</v>
      </c>
      <c r="L86" s="149">
        <v>0</v>
      </c>
      <c r="M86" s="149">
        <v>0</v>
      </c>
      <c r="N86" s="149">
        <v>0</v>
      </c>
      <c r="O86" s="149">
        <v>603</v>
      </c>
      <c r="P86" s="149">
        <v>301</v>
      </c>
      <c r="Q86" s="149">
        <v>301</v>
      </c>
      <c r="R86" s="149">
        <v>301</v>
      </c>
      <c r="S86" s="149">
        <v>301</v>
      </c>
      <c r="T86" s="149">
        <v>301</v>
      </c>
      <c r="U86" s="149">
        <v>301</v>
      </c>
      <c r="V86" s="149">
        <v>317</v>
      </c>
      <c r="W86" s="149">
        <v>308</v>
      </c>
      <c r="X86" s="149">
        <v>575</v>
      </c>
      <c r="Y86" s="149">
        <v>383</v>
      </c>
      <c r="Z86" s="149">
        <v>486</v>
      </c>
      <c r="AA86" s="149">
        <v>338</v>
      </c>
      <c r="AB86" s="149">
        <v>335</v>
      </c>
      <c r="AC86" s="149">
        <v>334</v>
      </c>
      <c r="AD86" s="149">
        <v>335</v>
      </c>
      <c r="AE86" s="149">
        <v>334</v>
      </c>
      <c r="AF86" s="149">
        <v>334</v>
      </c>
      <c r="AG86" s="149">
        <v>334</v>
      </c>
      <c r="AH86" s="149">
        <v>335</v>
      </c>
      <c r="AI86" s="149">
        <v>336</v>
      </c>
      <c r="AJ86" s="149">
        <v>337</v>
      </c>
      <c r="AK86" s="149">
        <v>339</v>
      </c>
      <c r="AL86" s="149">
        <v>337</v>
      </c>
      <c r="AM86" s="149">
        <v>336</v>
      </c>
      <c r="AN86" s="149">
        <v>338</v>
      </c>
      <c r="AO86" s="149">
        <v>340</v>
      </c>
      <c r="AP86" s="149">
        <v>339</v>
      </c>
      <c r="AQ86" s="149">
        <v>340</v>
      </c>
      <c r="AR86" s="149">
        <v>336</v>
      </c>
      <c r="AS86" s="149">
        <v>338</v>
      </c>
      <c r="AT86" s="149">
        <v>356</v>
      </c>
      <c r="AU86" s="149">
        <v>337</v>
      </c>
      <c r="AV86" s="149">
        <v>380</v>
      </c>
      <c r="AW86" s="149">
        <v>346</v>
      </c>
      <c r="AX86" s="149">
        <v>347</v>
      </c>
      <c r="AY86" s="149">
        <v>347</v>
      </c>
      <c r="AZ86" s="149">
        <v>348</v>
      </c>
      <c r="BA86" s="149">
        <v>346</v>
      </c>
      <c r="BB86" s="149">
        <v>344</v>
      </c>
      <c r="BC86" s="149">
        <v>346</v>
      </c>
      <c r="BD86" s="149">
        <v>345</v>
      </c>
      <c r="BE86" s="149">
        <f>686*0.5</f>
        <v>343</v>
      </c>
      <c r="BF86" s="149">
        <f>686*0.5</f>
        <v>343</v>
      </c>
      <c r="BG86" s="149">
        <f>1020/3</f>
        <v>340</v>
      </c>
      <c r="BH86" s="149">
        <f>1020/3</f>
        <v>340</v>
      </c>
      <c r="BI86" s="149">
        <f>1020/3</f>
        <v>340</v>
      </c>
      <c r="BJ86" s="149">
        <v>340</v>
      </c>
      <c r="BK86" s="149">
        <v>334</v>
      </c>
      <c r="BL86" s="149">
        <v>333.21</v>
      </c>
      <c r="BM86" s="149">
        <v>2603.37</v>
      </c>
      <c r="BN86" s="149">
        <v>637.88</v>
      </c>
      <c r="BO86" s="149">
        <v>579</v>
      </c>
      <c r="BP86" s="149">
        <v>579</v>
      </c>
      <c r="BQ86" s="149">
        <v>579</v>
      </c>
      <c r="BR86" s="465">
        <v>579</v>
      </c>
    </row>
    <row r="87" spans="2:70">
      <c r="C87" s="442" t="s">
        <v>257</v>
      </c>
      <c r="D87" s="443" t="s">
        <v>258</v>
      </c>
      <c r="E87" s="444" t="s">
        <v>276</v>
      </c>
      <c r="F87" s="167">
        <f t="shared" si="61"/>
        <v>2703</v>
      </c>
      <c r="G87" s="162">
        <v>0</v>
      </c>
      <c r="H87" s="149">
        <v>0</v>
      </c>
      <c r="I87" s="149">
        <v>0</v>
      </c>
      <c r="J87" s="149">
        <v>0</v>
      </c>
      <c r="K87" s="149">
        <v>0</v>
      </c>
      <c r="L87" s="149">
        <v>0</v>
      </c>
      <c r="M87" s="149">
        <v>0</v>
      </c>
      <c r="N87" s="149">
        <v>0</v>
      </c>
      <c r="O87" s="149">
        <v>0</v>
      </c>
      <c r="P87" s="149">
        <v>0</v>
      </c>
      <c r="Q87" s="149">
        <v>0</v>
      </c>
      <c r="R87" s="149">
        <v>0</v>
      </c>
      <c r="S87" s="149">
        <v>0</v>
      </c>
      <c r="T87" s="149">
        <v>90</v>
      </c>
      <c r="U87" s="149">
        <v>520</v>
      </c>
      <c r="V87" s="149">
        <v>170</v>
      </c>
      <c r="W87" s="149">
        <v>708</v>
      </c>
      <c r="X87" s="149">
        <v>177</v>
      </c>
      <c r="Y87" s="149">
        <v>0</v>
      </c>
      <c r="Z87" s="149">
        <v>0</v>
      </c>
      <c r="AA87" s="149">
        <v>0</v>
      </c>
      <c r="AB87" s="149">
        <v>0</v>
      </c>
      <c r="AC87" s="149">
        <v>0</v>
      </c>
      <c r="AD87" s="149">
        <v>0</v>
      </c>
      <c r="AE87" s="149">
        <v>0</v>
      </c>
      <c r="AF87" s="149">
        <v>0</v>
      </c>
      <c r="AG87" s="149">
        <v>0</v>
      </c>
      <c r="AH87" s="149">
        <v>0</v>
      </c>
      <c r="AI87" s="149">
        <v>0</v>
      </c>
      <c r="AJ87" s="149">
        <v>0</v>
      </c>
      <c r="AK87" s="149">
        <v>0</v>
      </c>
      <c r="AL87" s="149">
        <v>0</v>
      </c>
      <c r="AM87" s="149">
        <v>0</v>
      </c>
      <c r="AN87" s="149">
        <v>0</v>
      </c>
      <c r="AO87" s="149">
        <v>0</v>
      </c>
      <c r="AP87" s="149">
        <v>0</v>
      </c>
      <c r="AQ87" s="149">
        <v>0</v>
      </c>
      <c r="AR87" s="149">
        <v>0</v>
      </c>
      <c r="AS87" s="149">
        <v>0</v>
      </c>
      <c r="AT87" s="149">
        <v>0</v>
      </c>
      <c r="AU87" s="149">
        <v>198</v>
      </c>
      <c r="AV87" s="149">
        <v>0</v>
      </c>
      <c r="AW87" s="149">
        <v>0</v>
      </c>
      <c r="AX87" s="149">
        <v>0</v>
      </c>
      <c r="AY87" s="149">
        <v>0</v>
      </c>
      <c r="AZ87" s="149">
        <v>0</v>
      </c>
      <c r="BA87" s="149">
        <v>0</v>
      </c>
      <c r="BB87" s="149">
        <v>0</v>
      </c>
      <c r="BC87" s="149">
        <v>0</v>
      </c>
      <c r="BD87" s="149">
        <v>0</v>
      </c>
      <c r="BE87" s="149">
        <v>672</v>
      </c>
      <c r="BF87" s="149">
        <v>0</v>
      </c>
      <c r="BG87" s="149">
        <v>168</v>
      </c>
      <c r="BH87" s="149">
        <v>0</v>
      </c>
      <c r="BI87" s="149">
        <v>0</v>
      </c>
      <c r="BJ87" s="149">
        <v>0</v>
      </c>
      <c r="BK87" s="149">
        <v>0</v>
      </c>
      <c r="BL87" s="149">
        <v>0</v>
      </c>
      <c r="BM87" s="149">
        <v>0</v>
      </c>
      <c r="BN87" s="149">
        <v>0</v>
      </c>
      <c r="BO87" s="149">
        <v>0</v>
      </c>
      <c r="BP87" s="149">
        <v>0</v>
      </c>
      <c r="BQ87" s="149">
        <v>0</v>
      </c>
      <c r="BR87" s="465">
        <v>0</v>
      </c>
    </row>
    <row r="88" spans="2:70">
      <c r="C88" s="442" t="s">
        <v>257</v>
      </c>
      <c r="D88" s="443" t="s">
        <v>258</v>
      </c>
      <c r="E88" s="444" t="s">
        <v>277</v>
      </c>
      <c r="F88" s="167">
        <f t="shared" si="61"/>
        <v>46</v>
      </c>
      <c r="G88" s="162">
        <v>0</v>
      </c>
      <c r="H88" s="149">
        <v>0</v>
      </c>
      <c r="I88" s="149">
        <v>0</v>
      </c>
      <c r="J88" s="149">
        <v>0</v>
      </c>
      <c r="K88" s="149">
        <v>46</v>
      </c>
      <c r="L88" s="149">
        <v>0</v>
      </c>
      <c r="M88" s="149">
        <v>0</v>
      </c>
      <c r="N88" s="149">
        <v>0</v>
      </c>
      <c r="O88" s="149">
        <v>0</v>
      </c>
      <c r="P88" s="149">
        <v>0</v>
      </c>
      <c r="Q88" s="149">
        <v>0</v>
      </c>
      <c r="R88" s="149">
        <v>0</v>
      </c>
      <c r="S88" s="149">
        <v>0</v>
      </c>
      <c r="T88" s="149">
        <v>0</v>
      </c>
      <c r="U88" s="149">
        <v>0</v>
      </c>
      <c r="V88" s="149">
        <v>0</v>
      </c>
      <c r="W88" s="149">
        <v>0</v>
      </c>
      <c r="X88" s="149">
        <v>0</v>
      </c>
      <c r="Y88" s="149">
        <v>0</v>
      </c>
      <c r="Z88" s="149">
        <v>0</v>
      </c>
      <c r="AA88" s="149">
        <v>0</v>
      </c>
      <c r="AB88" s="149">
        <v>0</v>
      </c>
      <c r="AC88" s="149">
        <v>0</v>
      </c>
      <c r="AD88" s="149">
        <v>0</v>
      </c>
      <c r="AE88" s="149">
        <v>0</v>
      </c>
      <c r="AF88" s="149">
        <v>0</v>
      </c>
      <c r="AG88" s="149">
        <v>0</v>
      </c>
      <c r="AH88" s="149">
        <v>0</v>
      </c>
      <c r="AI88" s="149">
        <v>0</v>
      </c>
      <c r="AJ88" s="149">
        <v>0</v>
      </c>
      <c r="AK88" s="149">
        <v>0</v>
      </c>
      <c r="AL88" s="149">
        <v>0</v>
      </c>
      <c r="AM88" s="149">
        <v>0</v>
      </c>
      <c r="AN88" s="149">
        <v>0</v>
      </c>
      <c r="AO88" s="149">
        <v>0</v>
      </c>
      <c r="AP88" s="149">
        <v>0</v>
      </c>
      <c r="AQ88" s="149">
        <v>0</v>
      </c>
      <c r="AR88" s="149">
        <v>0</v>
      </c>
      <c r="AS88" s="149">
        <v>0</v>
      </c>
      <c r="AT88" s="149">
        <v>0</v>
      </c>
      <c r="AU88" s="149">
        <v>0</v>
      </c>
      <c r="AV88" s="149">
        <v>0</v>
      </c>
      <c r="AW88" s="149">
        <v>0</v>
      </c>
      <c r="AX88" s="149">
        <v>0</v>
      </c>
      <c r="AY88" s="149">
        <v>0</v>
      </c>
      <c r="AZ88" s="149">
        <v>0</v>
      </c>
      <c r="BA88" s="149">
        <v>0</v>
      </c>
      <c r="BB88" s="149">
        <v>0</v>
      </c>
      <c r="BC88" s="149">
        <v>0</v>
      </c>
      <c r="BD88" s="149">
        <v>0</v>
      </c>
      <c r="BE88" s="149">
        <v>0</v>
      </c>
      <c r="BF88" s="149">
        <v>0</v>
      </c>
      <c r="BG88" s="149">
        <v>0</v>
      </c>
      <c r="BH88" s="149">
        <v>0</v>
      </c>
      <c r="BI88" s="149">
        <v>0</v>
      </c>
      <c r="BJ88" s="149">
        <v>0</v>
      </c>
      <c r="BK88" s="149">
        <v>0</v>
      </c>
      <c r="BL88" s="149">
        <v>0</v>
      </c>
      <c r="BM88" s="149">
        <v>0</v>
      </c>
      <c r="BN88" s="149">
        <v>0</v>
      </c>
      <c r="BO88" s="149">
        <v>0</v>
      </c>
      <c r="BP88" s="149">
        <v>0</v>
      </c>
      <c r="BQ88" s="149">
        <v>0</v>
      </c>
      <c r="BR88" s="465">
        <v>0</v>
      </c>
    </row>
    <row r="89" spans="2:70">
      <c r="C89" s="442" t="s">
        <v>257</v>
      </c>
      <c r="D89" s="443" t="s">
        <v>258</v>
      </c>
      <c r="E89" s="444" t="s">
        <v>278</v>
      </c>
      <c r="F89" s="167">
        <f t="shared" si="61"/>
        <v>97</v>
      </c>
      <c r="G89" s="162">
        <v>0</v>
      </c>
      <c r="H89" s="149">
        <v>0</v>
      </c>
      <c r="I89" s="149">
        <v>0</v>
      </c>
      <c r="J89" s="149">
        <v>0</v>
      </c>
      <c r="K89" s="149">
        <v>0</v>
      </c>
      <c r="L89" s="149">
        <v>0</v>
      </c>
      <c r="M89" s="149">
        <v>0</v>
      </c>
      <c r="N89" s="149">
        <v>0</v>
      </c>
      <c r="O89" s="149">
        <v>0</v>
      </c>
      <c r="P89" s="149">
        <v>0</v>
      </c>
      <c r="Q89" s="149">
        <v>0</v>
      </c>
      <c r="R89" s="149">
        <v>0</v>
      </c>
      <c r="S89" s="149">
        <v>0</v>
      </c>
      <c r="T89" s="149">
        <v>0</v>
      </c>
      <c r="U89" s="149">
        <v>0</v>
      </c>
      <c r="V89" s="149">
        <v>0</v>
      </c>
      <c r="W89" s="149">
        <v>0</v>
      </c>
      <c r="X89" s="149">
        <v>3</v>
      </c>
      <c r="Y89" s="149">
        <v>0</v>
      </c>
      <c r="Z89" s="149">
        <v>3</v>
      </c>
      <c r="AA89" s="149">
        <v>3</v>
      </c>
      <c r="AB89" s="149">
        <v>3</v>
      </c>
      <c r="AC89" s="149">
        <v>3</v>
      </c>
      <c r="AD89" s="149">
        <v>0</v>
      </c>
      <c r="AE89" s="149">
        <v>5</v>
      </c>
      <c r="AF89" s="149">
        <v>3</v>
      </c>
      <c r="AG89" s="149">
        <v>0</v>
      </c>
      <c r="AH89" s="149">
        <v>6</v>
      </c>
      <c r="AI89" s="149">
        <v>3</v>
      </c>
      <c r="AJ89" s="149">
        <v>3</v>
      </c>
      <c r="AK89" s="149">
        <v>3</v>
      </c>
      <c r="AL89" s="149">
        <v>3</v>
      </c>
      <c r="AM89" s="149">
        <v>3</v>
      </c>
      <c r="AN89" s="149">
        <v>3</v>
      </c>
      <c r="AO89" s="149">
        <v>3</v>
      </c>
      <c r="AP89" s="149">
        <v>3</v>
      </c>
      <c r="AQ89" s="149">
        <v>3</v>
      </c>
      <c r="AR89" s="149">
        <v>0</v>
      </c>
      <c r="AS89" s="149">
        <v>6</v>
      </c>
      <c r="AT89" s="149">
        <v>0</v>
      </c>
      <c r="AU89" s="149">
        <v>0</v>
      </c>
      <c r="AV89" s="149">
        <v>5</v>
      </c>
      <c r="AW89" s="149">
        <v>3</v>
      </c>
      <c r="AX89" s="149">
        <v>3</v>
      </c>
      <c r="AY89" s="149">
        <v>3</v>
      </c>
      <c r="AZ89" s="149">
        <v>3</v>
      </c>
      <c r="BA89" s="149">
        <v>3</v>
      </c>
      <c r="BB89" s="149">
        <v>3</v>
      </c>
      <c r="BC89" s="149">
        <v>3</v>
      </c>
      <c r="BD89" s="149">
        <v>3</v>
      </c>
      <c r="BE89" s="149">
        <v>3</v>
      </c>
      <c r="BF89" s="149">
        <v>3</v>
      </c>
      <c r="BG89" s="149">
        <v>0</v>
      </c>
      <c r="BH89" s="149">
        <v>0</v>
      </c>
      <c r="BI89" s="149">
        <v>0</v>
      </c>
      <c r="BJ89" s="149">
        <v>0</v>
      </c>
      <c r="BK89" s="149">
        <v>0</v>
      </c>
      <c r="BL89" s="149">
        <v>0</v>
      </c>
      <c r="BM89" s="149">
        <v>0</v>
      </c>
      <c r="BN89" s="149">
        <v>0</v>
      </c>
      <c r="BO89" s="149">
        <v>0</v>
      </c>
      <c r="BP89" s="149">
        <v>0</v>
      </c>
      <c r="BQ89" s="149">
        <v>0</v>
      </c>
      <c r="BR89" s="465">
        <v>0</v>
      </c>
    </row>
    <row r="90" spans="2:70">
      <c r="C90" s="442" t="s">
        <v>257</v>
      </c>
      <c r="D90" s="443" t="s">
        <v>258</v>
      </c>
      <c r="E90" s="444" t="s">
        <v>279</v>
      </c>
      <c r="F90" s="167">
        <f t="shared" si="61"/>
        <v>424</v>
      </c>
      <c r="G90" s="162">
        <v>0</v>
      </c>
      <c r="H90" s="149">
        <v>0</v>
      </c>
      <c r="I90" s="149">
        <v>4</v>
      </c>
      <c r="J90" s="149">
        <v>5</v>
      </c>
      <c r="K90" s="149">
        <v>6</v>
      </c>
      <c r="L90" s="149">
        <v>5</v>
      </c>
      <c r="M90" s="149">
        <v>8</v>
      </c>
      <c r="N90" s="149">
        <v>6</v>
      </c>
      <c r="O90" s="149">
        <v>6</v>
      </c>
      <c r="P90" s="149">
        <v>27</v>
      </c>
      <c r="Q90" s="149">
        <v>18</v>
      </c>
      <c r="R90" s="149">
        <v>19</v>
      </c>
      <c r="S90" s="149">
        <v>5</v>
      </c>
      <c r="T90" s="149">
        <v>4</v>
      </c>
      <c r="U90" s="149">
        <v>4</v>
      </c>
      <c r="V90" s="149">
        <v>5</v>
      </c>
      <c r="W90" s="149">
        <v>5</v>
      </c>
      <c r="X90" s="149">
        <v>5</v>
      </c>
      <c r="Y90" s="149">
        <v>4</v>
      </c>
      <c r="Z90" s="149">
        <v>5</v>
      </c>
      <c r="AA90" s="149">
        <v>7</v>
      </c>
      <c r="AB90" s="149">
        <v>7</v>
      </c>
      <c r="AC90" s="149">
        <v>5</v>
      </c>
      <c r="AD90" s="149">
        <v>7</v>
      </c>
      <c r="AE90" s="149">
        <v>4</v>
      </c>
      <c r="AF90" s="149">
        <v>2</v>
      </c>
      <c r="AG90" s="149">
        <v>3</v>
      </c>
      <c r="AH90" s="149">
        <v>2</v>
      </c>
      <c r="AI90" s="149">
        <v>2</v>
      </c>
      <c r="AJ90" s="149">
        <v>7</v>
      </c>
      <c r="AK90" s="149">
        <v>2</v>
      </c>
      <c r="AL90" s="149">
        <v>5</v>
      </c>
      <c r="AM90" s="149">
        <v>8</v>
      </c>
      <c r="AN90" s="149">
        <v>12</v>
      </c>
      <c r="AO90" s="149">
        <v>12</v>
      </c>
      <c r="AP90" s="149">
        <v>7</v>
      </c>
      <c r="AQ90" s="149">
        <v>3</v>
      </c>
      <c r="AR90" s="149">
        <v>2</v>
      </c>
      <c r="AS90" s="149">
        <v>2</v>
      </c>
      <c r="AT90" s="149">
        <v>3</v>
      </c>
      <c r="AU90" s="149">
        <v>2</v>
      </c>
      <c r="AV90" s="149">
        <v>2</v>
      </c>
      <c r="AW90" s="149">
        <v>3</v>
      </c>
      <c r="AX90" s="149">
        <v>4</v>
      </c>
      <c r="AY90" s="149">
        <v>6</v>
      </c>
      <c r="AZ90" s="149">
        <v>3</v>
      </c>
      <c r="BA90" s="149">
        <v>3</v>
      </c>
      <c r="BB90" s="149">
        <v>34</v>
      </c>
      <c r="BC90" s="149">
        <v>26</v>
      </c>
      <c r="BD90" s="149">
        <v>3</v>
      </c>
      <c r="BE90" s="149">
        <v>2</v>
      </c>
      <c r="BF90" s="149">
        <v>3</v>
      </c>
      <c r="BG90" s="149">
        <v>4</v>
      </c>
      <c r="BH90" s="149">
        <v>2</v>
      </c>
      <c r="BI90" s="149">
        <v>0</v>
      </c>
      <c r="BJ90" s="149">
        <v>0</v>
      </c>
      <c r="BK90" s="149">
        <v>0</v>
      </c>
      <c r="BL90" s="149">
        <v>13</v>
      </c>
      <c r="BM90" s="149">
        <v>20</v>
      </c>
      <c r="BN90" s="149">
        <v>12</v>
      </c>
      <c r="BO90" s="149">
        <v>21</v>
      </c>
      <c r="BP90" s="149">
        <v>5</v>
      </c>
      <c r="BQ90" s="149">
        <v>3</v>
      </c>
      <c r="BR90" s="465">
        <v>10</v>
      </c>
    </row>
    <row r="91" spans="2:70">
      <c r="C91" s="442" t="s">
        <v>257</v>
      </c>
      <c r="D91" s="443" t="s">
        <v>258</v>
      </c>
      <c r="E91" s="444" t="s">
        <v>280</v>
      </c>
      <c r="F91" s="167">
        <f t="shared" si="61"/>
        <v>30</v>
      </c>
      <c r="G91" s="162">
        <v>0</v>
      </c>
      <c r="H91" s="149">
        <v>0</v>
      </c>
      <c r="I91" s="149">
        <v>0</v>
      </c>
      <c r="J91" s="149">
        <v>0</v>
      </c>
      <c r="K91" s="149">
        <v>0</v>
      </c>
      <c r="L91" s="149">
        <v>0</v>
      </c>
      <c r="M91" s="149">
        <v>0</v>
      </c>
      <c r="N91" s="149">
        <v>0</v>
      </c>
      <c r="O91" s="149">
        <v>0</v>
      </c>
      <c r="P91" s="149">
        <v>0</v>
      </c>
      <c r="Q91" s="149">
        <v>0</v>
      </c>
      <c r="R91" s="149">
        <v>0</v>
      </c>
      <c r="S91" s="149">
        <v>0</v>
      </c>
      <c r="T91" s="149">
        <v>0</v>
      </c>
      <c r="U91" s="149">
        <v>0</v>
      </c>
      <c r="V91" s="149">
        <v>0</v>
      </c>
      <c r="W91" s="149">
        <v>0</v>
      </c>
      <c r="X91" s="149">
        <v>0</v>
      </c>
      <c r="Y91" s="149">
        <v>0</v>
      </c>
      <c r="Z91" s="149">
        <v>0</v>
      </c>
      <c r="AA91" s="149">
        <v>0</v>
      </c>
      <c r="AB91" s="149">
        <v>0</v>
      </c>
      <c r="AC91" s="149">
        <v>0</v>
      </c>
      <c r="AD91" s="149">
        <v>0</v>
      </c>
      <c r="AE91" s="149">
        <v>0</v>
      </c>
      <c r="AF91" s="149">
        <v>0</v>
      </c>
      <c r="AG91" s="149">
        <v>0</v>
      </c>
      <c r="AH91" s="149">
        <v>0</v>
      </c>
      <c r="AI91" s="149">
        <v>0</v>
      </c>
      <c r="AJ91" s="149">
        <v>0</v>
      </c>
      <c r="AK91" s="149">
        <v>0</v>
      </c>
      <c r="AL91" s="149">
        <v>0</v>
      </c>
      <c r="AM91" s="149">
        <v>0</v>
      </c>
      <c r="AN91" s="149">
        <v>0</v>
      </c>
      <c r="AO91" s="149">
        <v>0</v>
      </c>
      <c r="AP91" s="149">
        <v>0</v>
      </c>
      <c r="AQ91" s="149">
        <v>0</v>
      </c>
      <c r="AR91" s="149">
        <v>30</v>
      </c>
      <c r="AS91" s="149">
        <v>0</v>
      </c>
      <c r="AT91" s="149">
        <v>0</v>
      </c>
      <c r="AU91" s="149">
        <v>0</v>
      </c>
      <c r="AV91" s="149">
        <v>0</v>
      </c>
      <c r="AW91" s="149">
        <v>0</v>
      </c>
      <c r="AX91" s="149">
        <v>0</v>
      </c>
      <c r="AY91" s="149">
        <v>0</v>
      </c>
      <c r="AZ91" s="149">
        <v>0</v>
      </c>
      <c r="BA91" s="149">
        <v>0</v>
      </c>
      <c r="BB91" s="149">
        <v>0</v>
      </c>
      <c r="BC91" s="149">
        <v>0</v>
      </c>
      <c r="BD91" s="149">
        <v>0</v>
      </c>
      <c r="BE91" s="149">
        <v>0</v>
      </c>
      <c r="BF91" s="149">
        <v>0</v>
      </c>
      <c r="BG91" s="149">
        <v>0</v>
      </c>
      <c r="BH91" s="149">
        <v>0</v>
      </c>
      <c r="BI91" s="149">
        <v>0</v>
      </c>
      <c r="BJ91" s="149">
        <v>0</v>
      </c>
      <c r="BK91" s="149">
        <v>0</v>
      </c>
      <c r="BL91" s="149">
        <v>0</v>
      </c>
      <c r="BM91" s="149">
        <v>0</v>
      </c>
      <c r="BN91" s="149">
        <v>0</v>
      </c>
      <c r="BO91" s="149">
        <v>0</v>
      </c>
      <c r="BP91" s="149">
        <v>0</v>
      </c>
      <c r="BQ91" s="149">
        <v>0</v>
      </c>
      <c r="BR91" s="465">
        <v>0</v>
      </c>
    </row>
    <row r="92" spans="2:70">
      <c r="C92" s="442" t="s">
        <v>257</v>
      </c>
      <c r="D92" s="443" t="s">
        <v>258</v>
      </c>
      <c r="E92" s="444" t="s">
        <v>281</v>
      </c>
      <c r="F92" s="167">
        <f t="shared" si="61"/>
        <v>1606</v>
      </c>
      <c r="G92" s="162">
        <v>0</v>
      </c>
      <c r="H92" s="149">
        <v>0</v>
      </c>
      <c r="I92" s="149">
        <v>0</v>
      </c>
      <c r="J92" s="149">
        <v>0</v>
      </c>
      <c r="K92" s="149">
        <v>0</v>
      </c>
      <c r="L92" s="149">
        <v>0</v>
      </c>
      <c r="M92" s="149">
        <v>0</v>
      </c>
      <c r="N92" s="149">
        <v>0</v>
      </c>
      <c r="O92" s="149">
        <v>0</v>
      </c>
      <c r="P92" s="149">
        <v>0</v>
      </c>
      <c r="Q92" s="149">
        <v>0</v>
      </c>
      <c r="R92" s="149">
        <v>0</v>
      </c>
      <c r="S92" s="149">
        <v>0</v>
      </c>
      <c r="T92" s="149">
        <v>0</v>
      </c>
      <c r="U92" s="149">
        <v>0</v>
      </c>
      <c r="V92" s="149">
        <v>0</v>
      </c>
      <c r="W92" s="149">
        <v>0</v>
      </c>
      <c r="X92" s="149">
        <v>0</v>
      </c>
      <c r="Y92" s="149">
        <v>0</v>
      </c>
      <c r="Z92" s="149">
        <v>0</v>
      </c>
      <c r="AA92" s="149">
        <v>0</v>
      </c>
      <c r="AB92" s="149">
        <v>0</v>
      </c>
      <c r="AC92" s="149">
        <v>0</v>
      </c>
      <c r="AD92" s="149">
        <v>0</v>
      </c>
      <c r="AE92" s="149">
        <v>0</v>
      </c>
      <c r="AF92" s="149">
        <v>164</v>
      </c>
      <c r="AG92" s="149">
        <v>0</v>
      </c>
      <c r="AH92" s="149">
        <v>82</v>
      </c>
      <c r="AI92" s="149">
        <v>82</v>
      </c>
      <c r="AJ92" s="149">
        <v>82</v>
      </c>
      <c r="AK92" s="149">
        <v>82</v>
      </c>
      <c r="AL92" s="149">
        <v>82</v>
      </c>
      <c r="AM92" s="149">
        <v>82</v>
      </c>
      <c r="AN92" s="149">
        <v>82</v>
      </c>
      <c r="AO92" s="149">
        <v>82</v>
      </c>
      <c r="AP92" s="149">
        <v>82</v>
      </c>
      <c r="AQ92" s="149">
        <v>82</v>
      </c>
      <c r="AR92" s="149">
        <v>84</v>
      </c>
      <c r="AS92" s="149">
        <v>82</v>
      </c>
      <c r="AT92" s="149">
        <v>82</v>
      </c>
      <c r="AU92" s="149">
        <v>82</v>
      </c>
      <c r="AV92" s="149">
        <v>0</v>
      </c>
      <c r="AW92" s="149">
        <v>82</v>
      </c>
      <c r="AX92" s="149">
        <v>70</v>
      </c>
      <c r="AY92" s="149">
        <v>70</v>
      </c>
      <c r="AZ92" s="149">
        <v>70</v>
      </c>
      <c r="BA92" s="149">
        <v>0</v>
      </c>
      <c r="BB92" s="149">
        <v>0</v>
      </c>
      <c r="BC92" s="149">
        <v>0</v>
      </c>
      <c r="BD92" s="149">
        <v>0</v>
      </c>
      <c r="BE92" s="149">
        <v>0</v>
      </c>
      <c r="BF92" s="149">
        <v>0</v>
      </c>
      <c r="BG92" s="149">
        <v>0</v>
      </c>
      <c r="BH92" s="149">
        <v>0</v>
      </c>
      <c r="BI92" s="149">
        <v>0</v>
      </c>
      <c r="BJ92" s="149">
        <v>0</v>
      </c>
      <c r="BK92" s="149">
        <v>0</v>
      </c>
      <c r="BL92" s="149">
        <v>0</v>
      </c>
      <c r="BM92" s="149">
        <v>0</v>
      </c>
      <c r="BN92" s="149">
        <v>0</v>
      </c>
      <c r="BO92" s="149">
        <v>0</v>
      </c>
      <c r="BP92" s="149">
        <v>0</v>
      </c>
      <c r="BQ92" s="149">
        <v>0</v>
      </c>
      <c r="BR92" s="465">
        <v>0</v>
      </c>
    </row>
    <row r="93" spans="2:70">
      <c r="C93" s="442" t="s">
        <v>257</v>
      </c>
      <c r="D93" s="445" t="s">
        <v>700</v>
      </c>
      <c r="E93" s="444" t="s">
        <v>282</v>
      </c>
      <c r="F93" s="167">
        <f t="shared" si="61"/>
        <v>1884</v>
      </c>
      <c r="G93" s="162">
        <v>0</v>
      </c>
      <c r="H93" s="149">
        <v>1884</v>
      </c>
      <c r="I93" s="149">
        <v>0</v>
      </c>
      <c r="J93" s="149">
        <v>0</v>
      </c>
      <c r="K93" s="149">
        <v>0</v>
      </c>
      <c r="L93" s="149">
        <v>0</v>
      </c>
      <c r="M93" s="149">
        <v>0</v>
      </c>
      <c r="N93" s="149">
        <v>0</v>
      </c>
      <c r="O93" s="149">
        <v>0</v>
      </c>
      <c r="P93" s="149">
        <v>0</v>
      </c>
      <c r="Q93" s="149">
        <v>0</v>
      </c>
      <c r="R93" s="149">
        <v>0</v>
      </c>
      <c r="S93" s="149">
        <v>0</v>
      </c>
      <c r="T93" s="149">
        <v>0</v>
      </c>
      <c r="U93" s="149">
        <v>0</v>
      </c>
      <c r="V93" s="149">
        <v>0</v>
      </c>
      <c r="W93" s="149">
        <v>0</v>
      </c>
      <c r="X93" s="149">
        <v>0</v>
      </c>
      <c r="Y93" s="149">
        <v>0</v>
      </c>
      <c r="Z93" s="149">
        <v>0</v>
      </c>
      <c r="AA93" s="149">
        <v>0</v>
      </c>
      <c r="AB93" s="149">
        <v>0</v>
      </c>
      <c r="AC93" s="149">
        <v>0</v>
      </c>
      <c r="AD93" s="149">
        <v>0</v>
      </c>
      <c r="AE93" s="149">
        <v>0</v>
      </c>
      <c r="AF93" s="149">
        <v>0</v>
      </c>
      <c r="AG93" s="149">
        <v>0</v>
      </c>
      <c r="AH93" s="149">
        <v>0</v>
      </c>
      <c r="AI93" s="149">
        <v>0</v>
      </c>
      <c r="AJ93" s="149">
        <v>0</v>
      </c>
      <c r="AK93" s="149">
        <v>0</v>
      </c>
      <c r="AL93" s="149">
        <v>0</v>
      </c>
      <c r="AM93" s="149">
        <v>0</v>
      </c>
      <c r="AN93" s="149">
        <v>0</v>
      </c>
      <c r="AO93" s="149">
        <v>0</v>
      </c>
      <c r="AP93" s="149">
        <v>0</v>
      </c>
      <c r="AQ93" s="149">
        <v>0</v>
      </c>
      <c r="AR93" s="149">
        <v>0</v>
      </c>
      <c r="AS93" s="149">
        <v>0</v>
      </c>
      <c r="AT93" s="149">
        <v>0</v>
      </c>
      <c r="AU93" s="149">
        <v>0</v>
      </c>
      <c r="AV93" s="149">
        <v>0</v>
      </c>
      <c r="AW93" s="149">
        <v>0</v>
      </c>
      <c r="AX93" s="149">
        <v>0</v>
      </c>
      <c r="AY93" s="149">
        <v>0</v>
      </c>
      <c r="AZ93" s="149">
        <v>0</v>
      </c>
      <c r="BA93" s="149">
        <v>0</v>
      </c>
      <c r="BB93" s="149">
        <v>0</v>
      </c>
      <c r="BC93" s="149">
        <v>0</v>
      </c>
      <c r="BD93" s="149">
        <v>0</v>
      </c>
      <c r="BE93" s="149">
        <v>0</v>
      </c>
      <c r="BF93" s="149">
        <v>0</v>
      </c>
      <c r="BG93" s="149">
        <v>0</v>
      </c>
      <c r="BH93" s="149">
        <v>0</v>
      </c>
      <c r="BI93" s="149">
        <v>0</v>
      </c>
      <c r="BJ93" s="149">
        <v>0</v>
      </c>
      <c r="BK93" s="149">
        <v>0</v>
      </c>
      <c r="BL93" s="149">
        <v>0</v>
      </c>
      <c r="BM93" s="149">
        <v>0</v>
      </c>
      <c r="BN93" s="149">
        <v>0</v>
      </c>
      <c r="BO93" s="149">
        <v>0</v>
      </c>
      <c r="BP93" s="149">
        <v>0</v>
      </c>
      <c r="BQ93" s="149">
        <v>0</v>
      </c>
      <c r="BR93" s="465">
        <v>0</v>
      </c>
    </row>
    <row r="94" spans="2:70">
      <c r="C94" s="453" t="s">
        <v>257</v>
      </c>
      <c r="D94" s="457" t="s">
        <v>258</v>
      </c>
      <c r="E94" s="458" t="s">
        <v>701</v>
      </c>
      <c r="F94" s="169">
        <f t="shared" si="61"/>
        <v>57035</v>
      </c>
      <c r="G94" s="162">
        <v>0</v>
      </c>
      <c r="H94" s="149">
        <v>0</v>
      </c>
      <c r="I94" s="149">
        <v>0</v>
      </c>
      <c r="J94" s="149">
        <v>0</v>
      </c>
      <c r="K94" s="149">
        <v>414</v>
      </c>
      <c r="L94" s="149">
        <v>455</v>
      </c>
      <c r="M94" s="149">
        <v>435</v>
      </c>
      <c r="N94" s="149">
        <v>385</v>
      </c>
      <c r="O94" s="149">
        <v>413</v>
      </c>
      <c r="P94" s="149">
        <v>1446</v>
      </c>
      <c r="Q94" s="149">
        <v>494</v>
      </c>
      <c r="R94" s="149">
        <v>610</v>
      </c>
      <c r="S94" s="149">
        <v>1728</v>
      </c>
      <c r="T94" s="149">
        <v>683</v>
      </c>
      <c r="U94" s="149">
        <v>706</v>
      </c>
      <c r="V94" s="149">
        <v>775</v>
      </c>
      <c r="W94" s="149">
        <v>735</v>
      </c>
      <c r="X94" s="149">
        <v>863</v>
      </c>
      <c r="Y94" s="149">
        <v>733</v>
      </c>
      <c r="Z94" s="149">
        <v>941</v>
      </c>
      <c r="AA94" s="149">
        <v>650</v>
      </c>
      <c r="AB94" s="149">
        <v>655</v>
      </c>
      <c r="AC94" s="149">
        <v>600</v>
      </c>
      <c r="AD94" s="149">
        <v>1335</v>
      </c>
      <c r="AE94" s="149">
        <v>701</v>
      </c>
      <c r="AF94" s="149">
        <v>938</v>
      </c>
      <c r="AG94" s="149">
        <v>1015</v>
      </c>
      <c r="AH94" s="149">
        <v>982</v>
      </c>
      <c r="AI94" s="149">
        <v>1031</v>
      </c>
      <c r="AJ94" s="149">
        <v>994</v>
      </c>
      <c r="AK94" s="149">
        <v>819</v>
      </c>
      <c r="AL94" s="149">
        <v>762</v>
      </c>
      <c r="AM94" s="149">
        <v>831</v>
      </c>
      <c r="AN94" s="149">
        <v>756</v>
      </c>
      <c r="AO94" s="149">
        <v>756</v>
      </c>
      <c r="AP94" s="149">
        <v>710</v>
      </c>
      <c r="AQ94" s="149">
        <v>874</v>
      </c>
      <c r="AR94" s="149">
        <v>834</v>
      </c>
      <c r="AS94" s="149">
        <v>2683</v>
      </c>
      <c r="AT94" s="149">
        <v>949</v>
      </c>
      <c r="AU94" s="149">
        <v>1436</v>
      </c>
      <c r="AV94" s="149">
        <v>1360</v>
      </c>
      <c r="AW94" s="149">
        <v>1069</v>
      </c>
      <c r="AX94" s="149">
        <v>1065</v>
      </c>
      <c r="AY94" s="149">
        <v>1132</v>
      </c>
      <c r="AZ94" s="149">
        <v>1025</v>
      </c>
      <c r="BA94" s="149">
        <v>995</v>
      </c>
      <c r="BB94" s="149">
        <v>971</v>
      </c>
      <c r="BC94" s="149">
        <v>1051</v>
      </c>
      <c r="BD94" s="149">
        <v>1127</v>
      </c>
      <c r="BE94" s="149">
        <v>1137</v>
      </c>
      <c r="BF94" s="149">
        <v>1042</v>
      </c>
      <c r="BG94" s="149">
        <v>1007</v>
      </c>
      <c r="BH94" s="149">
        <v>657</v>
      </c>
      <c r="BI94" s="149">
        <v>1070</v>
      </c>
      <c r="BJ94" s="149">
        <v>1594</v>
      </c>
      <c r="BK94" s="149">
        <v>964</v>
      </c>
      <c r="BL94" s="149">
        <v>717</v>
      </c>
      <c r="BM94" s="149">
        <v>706</v>
      </c>
      <c r="BN94" s="149">
        <v>796</v>
      </c>
      <c r="BO94" s="149">
        <v>1776</v>
      </c>
      <c r="BP94" s="149">
        <v>1260</v>
      </c>
      <c r="BQ94" s="149">
        <v>1031</v>
      </c>
      <c r="BR94" s="465">
        <v>1356</v>
      </c>
    </row>
    <row r="95" spans="2:70">
      <c r="C95" s="453" t="s">
        <v>257</v>
      </c>
      <c r="D95" s="457" t="s">
        <v>258</v>
      </c>
      <c r="E95" s="458" t="s">
        <v>702</v>
      </c>
      <c r="F95" s="169">
        <f t="shared" si="61"/>
        <v>3379</v>
      </c>
      <c r="G95" s="162">
        <v>0</v>
      </c>
      <c r="H95" s="149">
        <v>13</v>
      </c>
      <c r="I95" s="149">
        <v>44</v>
      </c>
      <c r="J95" s="149">
        <v>49</v>
      </c>
      <c r="K95" s="149">
        <v>55</v>
      </c>
      <c r="L95" s="149">
        <v>52</v>
      </c>
      <c r="M95" s="149">
        <v>62</v>
      </c>
      <c r="N95" s="149">
        <v>55</v>
      </c>
      <c r="O95" s="149">
        <v>50</v>
      </c>
      <c r="P95" s="149">
        <v>49</v>
      </c>
      <c r="Q95" s="149">
        <v>42</v>
      </c>
      <c r="R95" s="149">
        <v>47</v>
      </c>
      <c r="S95" s="149">
        <v>51</v>
      </c>
      <c r="T95" s="149">
        <v>52</v>
      </c>
      <c r="U95" s="149">
        <v>55</v>
      </c>
      <c r="V95" s="149">
        <v>57</v>
      </c>
      <c r="W95" s="149">
        <v>15</v>
      </c>
      <c r="X95" s="149">
        <v>54</v>
      </c>
      <c r="Y95" s="149">
        <v>58</v>
      </c>
      <c r="Z95" s="149">
        <v>49</v>
      </c>
      <c r="AA95" s="149">
        <v>48</v>
      </c>
      <c r="AB95" s="149">
        <v>49</v>
      </c>
      <c r="AC95" s="149">
        <v>47</v>
      </c>
      <c r="AD95" s="149">
        <v>49</v>
      </c>
      <c r="AE95" s="149">
        <v>48</v>
      </c>
      <c r="AF95" s="149">
        <v>57</v>
      </c>
      <c r="AG95" s="149">
        <v>60</v>
      </c>
      <c r="AH95" s="149">
        <v>61</v>
      </c>
      <c r="AI95" s="149">
        <v>57</v>
      </c>
      <c r="AJ95" s="149">
        <v>60</v>
      </c>
      <c r="AK95" s="149">
        <v>45</v>
      </c>
      <c r="AL95" s="149">
        <v>39</v>
      </c>
      <c r="AM95" s="149">
        <v>37</v>
      </c>
      <c r="AN95" s="149">
        <v>39</v>
      </c>
      <c r="AO95" s="149">
        <v>46</v>
      </c>
      <c r="AP95" s="149">
        <v>50</v>
      </c>
      <c r="AQ95" s="149">
        <v>41</v>
      </c>
      <c r="AR95" s="149">
        <v>52</v>
      </c>
      <c r="AS95" s="149">
        <v>61</v>
      </c>
      <c r="AT95" s="149">
        <v>64</v>
      </c>
      <c r="AU95" s="149">
        <v>71</v>
      </c>
      <c r="AV95" s="149">
        <v>74</v>
      </c>
      <c r="AW95" s="149">
        <v>75</v>
      </c>
      <c r="AX95" s="149">
        <v>57</v>
      </c>
      <c r="AY95" s="149">
        <v>61</v>
      </c>
      <c r="AZ95" s="149">
        <v>56</v>
      </c>
      <c r="BA95" s="149">
        <v>53</v>
      </c>
      <c r="BB95" s="149">
        <v>53</v>
      </c>
      <c r="BC95" s="149">
        <v>53</v>
      </c>
      <c r="BD95" s="149">
        <v>60</v>
      </c>
      <c r="BE95" s="149">
        <v>69</v>
      </c>
      <c r="BF95" s="149">
        <v>70</v>
      </c>
      <c r="BG95" s="149">
        <v>69</v>
      </c>
      <c r="BH95" s="149">
        <v>53</v>
      </c>
      <c r="BI95" s="149">
        <v>0</v>
      </c>
      <c r="BJ95" s="149">
        <v>94</v>
      </c>
      <c r="BK95" s="149">
        <v>57</v>
      </c>
      <c r="BL95" s="149">
        <v>69</v>
      </c>
      <c r="BM95" s="149">
        <v>69</v>
      </c>
      <c r="BN95" s="149">
        <v>60</v>
      </c>
      <c r="BO95" s="149">
        <v>105</v>
      </c>
      <c r="BP95" s="149">
        <v>16</v>
      </c>
      <c r="BQ95" s="149">
        <v>57</v>
      </c>
      <c r="BR95" s="465">
        <v>59</v>
      </c>
    </row>
    <row r="96" spans="2:70">
      <c r="C96" s="453" t="s">
        <v>257</v>
      </c>
      <c r="D96" s="457" t="s">
        <v>258</v>
      </c>
      <c r="E96" s="458" t="s">
        <v>704</v>
      </c>
      <c r="F96" s="169">
        <f t="shared" si="61"/>
        <v>1645</v>
      </c>
      <c r="G96" s="162">
        <v>0</v>
      </c>
      <c r="H96" s="149">
        <v>0</v>
      </c>
      <c r="I96" s="149">
        <v>6</v>
      </c>
      <c r="J96" s="149">
        <v>15</v>
      </c>
      <c r="K96" s="149">
        <v>7</v>
      </c>
      <c r="L96" s="149">
        <v>41</v>
      </c>
      <c r="M96" s="149">
        <v>28</v>
      </c>
      <c r="N96" s="149">
        <v>25</v>
      </c>
      <c r="O96" s="149">
        <v>23</v>
      </c>
      <c r="P96" s="149">
        <v>23</v>
      </c>
      <c r="Q96" s="149">
        <v>23</v>
      </c>
      <c r="R96" s="149">
        <v>20</v>
      </c>
      <c r="S96" s="149">
        <v>16</v>
      </c>
      <c r="T96" s="149">
        <v>20</v>
      </c>
      <c r="U96" s="149">
        <v>21</v>
      </c>
      <c r="V96" s="149">
        <v>34</v>
      </c>
      <c r="W96" s="149">
        <v>29</v>
      </c>
      <c r="X96" s="149">
        <v>23</v>
      </c>
      <c r="Y96" s="149">
        <v>24</v>
      </c>
      <c r="Z96" s="149">
        <v>19</v>
      </c>
      <c r="AA96" s="149">
        <v>19</v>
      </c>
      <c r="AB96" s="149">
        <v>19</v>
      </c>
      <c r="AC96" s="149">
        <v>16</v>
      </c>
      <c r="AD96" s="149">
        <v>18</v>
      </c>
      <c r="AE96" s="149">
        <v>26</v>
      </c>
      <c r="AF96" s="149">
        <v>32</v>
      </c>
      <c r="AG96" s="149">
        <v>31</v>
      </c>
      <c r="AH96" s="149">
        <v>32</v>
      </c>
      <c r="AI96" s="149">
        <v>32</v>
      </c>
      <c r="AJ96" s="149">
        <v>30</v>
      </c>
      <c r="AK96" s="149">
        <v>26</v>
      </c>
      <c r="AL96" s="149">
        <v>22</v>
      </c>
      <c r="AM96" s="149">
        <v>22</v>
      </c>
      <c r="AN96" s="149">
        <v>21</v>
      </c>
      <c r="AO96" s="149">
        <v>22</v>
      </c>
      <c r="AP96" s="149">
        <v>25</v>
      </c>
      <c r="AQ96" s="149">
        <v>24</v>
      </c>
      <c r="AR96" s="149">
        <v>26</v>
      </c>
      <c r="AS96" s="149">
        <v>35</v>
      </c>
      <c r="AT96" s="149">
        <v>30</v>
      </c>
      <c r="AU96" s="149">
        <v>41</v>
      </c>
      <c r="AV96" s="149">
        <v>15</v>
      </c>
      <c r="AW96" s="149">
        <v>55</v>
      </c>
      <c r="AX96" s="149">
        <v>19</v>
      </c>
      <c r="AY96" s="149">
        <v>38</v>
      </c>
      <c r="AZ96" s="149">
        <v>27</v>
      </c>
      <c r="BA96" s="149">
        <v>24</v>
      </c>
      <c r="BB96" s="149">
        <v>29</v>
      </c>
      <c r="BC96" s="149">
        <v>27</v>
      </c>
      <c r="BD96" s="149">
        <v>37</v>
      </c>
      <c r="BE96" s="149">
        <v>39</v>
      </c>
      <c r="BF96" s="149">
        <v>38</v>
      </c>
      <c r="BG96" s="149">
        <v>39</v>
      </c>
      <c r="BH96" s="149">
        <v>34</v>
      </c>
      <c r="BI96" s="149">
        <v>0</v>
      </c>
      <c r="BJ96" s="149">
        <v>40</v>
      </c>
      <c r="BK96" s="149">
        <v>32</v>
      </c>
      <c r="BL96" s="149">
        <v>26</v>
      </c>
      <c r="BM96" s="149">
        <v>29</v>
      </c>
      <c r="BN96" s="149">
        <v>28</v>
      </c>
      <c r="BO96" s="149">
        <v>28</v>
      </c>
      <c r="BP96" s="149">
        <v>64</v>
      </c>
      <c r="BQ96" s="149">
        <v>0</v>
      </c>
      <c r="BR96" s="465">
        <v>31</v>
      </c>
    </row>
    <row r="97" spans="3:70">
      <c r="C97" s="453" t="s">
        <v>257</v>
      </c>
      <c r="D97" s="457" t="s">
        <v>258</v>
      </c>
      <c r="E97" s="458" t="s">
        <v>705</v>
      </c>
      <c r="F97" s="169">
        <f t="shared" si="61"/>
        <v>3064</v>
      </c>
      <c r="G97" s="162">
        <v>0</v>
      </c>
      <c r="H97" s="149">
        <v>0</v>
      </c>
      <c r="I97" s="149">
        <v>0</v>
      </c>
      <c r="J97" s="149">
        <v>0</v>
      </c>
      <c r="K97" s="149">
        <v>0</v>
      </c>
      <c r="L97" s="149">
        <v>0</v>
      </c>
      <c r="M97" s="149">
        <v>0</v>
      </c>
      <c r="N97" s="149">
        <v>0</v>
      </c>
      <c r="O97" s="149">
        <v>40</v>
      </c>
      <c r="P97" s="149">
        <v>8</v>
      </c>
      <c r="Q97" s="149">
        <v>38</v>
      </c>
      <c r="R97" s="149">
        <v>26</v>
      </c>
      <c r="S97" s="149">
        <v>55</v>
      </c>
      <c r="T97" s="149">
        <v>23</v>
      </c>
      <c r="U97" s="149">
        <v>61</v>
      </c>
      <c r="V97" s="149">
        <v>50</v>
      </c>
      <c r="W97" s="149">
        <v>4</v>
      </c>
      <c r="X97" s="149">
        <v>62</v>
      </c>
      <c r="Y97" s="149">
        <v>48</v>
      </c>
      <c r="Z97" s="149">
        <v>27</v>
      </c>
      <c r="AA97" s="149">
        <v>63</v>
      </c>
      <c r="AB97" s="149">
        <v>37</v>
      </c>
      <c r="AC97" s="149">
        <v>43</v>
      </c>
      <c r="AD97" s="149">
        <v>48</v>
      </c>
      <c r="AE97" s="149">
        <v>41</v>
      </c>
      <c r="AF97" s="149">
        <v>47</v>
      </c>
      <c r="AG97" s="149">
        <v>47</v>
      </c>
      <c r="AH97" s="149">
        <v>46</v>
      </c>
      <c r="AI97" s="149">
        <v>111</v>
      </c>
      <c r="AJ97" s="149">
        <v>58</v>
      </c>
      <c r="AK97" s="149">
        <v>48</v>
      </c>
      <c r="AL97" s="149">
        <v>54</v>
      </c>
      <c r="AM97" s="149">
        <v>42</v>
      </c>
      <c r="AN97" s="149">
        <v>52</v>
      </c>
      <c r="AO97" s="149">
        <v>40</v>
      </c>
      <c r="AP97" s="149">
        <v>47</v>
      </c>
      <c r="AQ97" s="149">
        <v>52</v>
      </c>
      <c r="AR97" s="149">
        <v>61</v>
      </c>
      <c r="AS97" s="149">
        <v>78</v>
      </c>
      <c r="AT97" s="149">
        <v>71</v>
      </c>
      <c r="AU97" s="149">
        <v>89</v>
      </c>
      <c r="AV97" s="149">
        <v>57</v>
      </c>
      <c r="AW97" s="149">
        <v>82</v>
      </c>
      <c r="AX97" s="149">
        <v>66</v>
      </c>
      <c r="AY97" s="149">
        <v>52</v>
      </c>
      <c r="AZ97" s="149">
        <v>57</v>
      </c>
      <c r="BA97" s="149">
        <v>62</v>
      </c>
      <c r="BB97" s="149">
        <v>66</v>
      </c>
      <c r="BC97" s="149">
        <v>65</v>
      </c>
      <c r="BD97" s="149">
        <v>72</v>
      </c>
      <c r="BE97" s="149">
        <v>73</v>
      </c>
      <c r="BF97" s="149">
        <v>76</v>
      </c>
      <c r="BG97" s="149">
        <v>88</v>
      </c>
      <c r="BH97" s="149">
        <v>77</v>
      </c>
      <c r="BI97" s="149">
        <v>0</v>
      </c>
      <c r="BJ97" s="149">
        <v>1</v>
      </c>
      <c r="BK97" s="149">
        <v>60</v>
      </c>
      <c r="BL97" s="149">
        <v>55</v>
      </c>
      <c r="BM97" s="149">
        <v>67</v>
      </c>
      <c r="BN97" s="149">
        <v>52</v>
      </c>
      <c r="BO97" s="149">
        <v>63</v>
      </c>
      <c r="BP97" s="149">
        <v>57</v>
      </c>
      <c r="BQ97" s="149">
        <v>119</v>
      </c>
      <c r="BR97" s="465">
        <v>80</v>
      </c>
    </row>
    <row r="98" spans="3:70">
      <c r="C98" s="453" t="s">
        <v>257</v>
      </c>
      <c r="D98" s="457" t="s">
        <v>258</v>
      </c>
      <c r="E98" s="458" t="s">
        <v>706</v>
      </c>
      <c r="F98" s="169">
        <f t="shared" si="61"/>
        <v>2</v>
      </c>
      <c r="G98" s="162">
        <v>0</v>
      </c>
      <c r="H98" s="149">
        <v>0</v>
      </c>
      <c r="I98" s="149">
        <v>0</v>
      </c>
      <c r="J98" s="149">
        <v>0</v>
      </c>
      <c r="K98" s="149">
        <v>0</v>
      </c>
      <c r="L98" s="149">
        <v>0</v>
      </c>
      <c r="M98" s="149">
        <v>0</v>
      </c>
      <c r="N98" s="149">
        <v>0</v>
      </c>
      <c r="O98" s="149">
        <v>0</v>
      </c>
      <c r="P98" s="149">
        <v>0</v>
      </c>
      <c r="Q98" s="149">
        <v>0</v>
      </c>
      <c r="R98" s="149">
        <v>2</v>
      </c>
      <c r="S98" s="149">
        <v>0</v>
      </c>
      <c r="T98" s="149">
        <v>0</v>
      </c>
      <c r="U98" s="149">
        <v>0</v>
      </c>
      <c r="V98" s="149">
        <v>0</v>
      </c>
      <c r="W98" s="149">
        <v>0</v>
      </c>
      <c r="X98" s="149">
        <v>0</v>
      </c>
      <c r="Y98" s="149">
        <v>0</v>
      </c>
      <c r="Z98" s="149">
        <v>0</v>
      </c>
      <c r="AA98" s="149">
        <v>0</v>
      </c>
      <c r="AB98" s="149">
        <v>0</v>
      </c>
      <c r="AC98" s="149">
        <v>0</v>
      </c>
      <c r="AD98" s="149">
        <v>0</v>
      </c>
      <c r="AE98" s="149">
        <v>0</v>
      </c>
      <c r="AF98" s="149">
        <v>0</v>
      </c>
      <c r="AG98" s="149">
        <v>0</v>
      </c>
      <c r="AH98" s="149">
        <v>0</v>
      </c>
      <c r="AI98" s="149">
        <v>0</v>
      </c>
      <c r="AJ98" s="149">
        <v>0</v>
      </c>
      <c r="AK98" s="149">
        <v>0</v>
      </c>
      <c r="AL98" s="149">
        <v>0</v>
      </c>
      <c r="AM98" s="149">
        <v>0</v>
      </c>
      <c r="AN98" s="149">
        <v>0</v>
      </c>
      <c r="AO98" s="149">
        <v>0</v>
      </c>
      <c r="AP98" s="149">
        <v>0</v>
      </c>
      <c r="AQ98" s="149">
        <v>0</v>
      </c>
      <c r="AR98" s="149">
        <v>0</v>
      </c>
      <c r="AS98" s="149">
        <v>0</v>
      </c>
      <c r="AT98" s="149">
        <v>0</v>
      </c>
      <c r="AU98" s="149">
        <v>0</v>
      </c>
      <c r="AV98" s="149">
        <v>0</v>
      </c>
      <c r="AW98" s="149">
        <v>0</v>
      </c>
      <c r="AX98" s="149">
        <v>0</v>
      </c>
      <c r="AY98" s="149">
        <v>0</v>
      </c>
      <c r="AZ98" s="149">
        <v>0</v>
      </c>
      <c r="BA98" s="149">
        <v>0</v>
      </c>
      <c r="BB98" s="149">
        <v>0</v>
      </c>
      <c r="BC98" s="149">
        <v>0</v>
      </c>
      <c r="BD98" s="149">
        <v>0</v>
      </c>
      <c r="BE98" s="149">
        <v>0</v>
      </c>
      <c r="BF98" s="149">
        <v>0</v>
      </c>
      <c r="BG98" s="149">
        <v>0</v>
      </c>
      <c r="BH98" s="149">
        <v>0</v>
      </c>
      <c r="BI98" s="149">
        <v>0</v>
      </c>
      <c r="BJ98" s="149">
        <v>0</v>
      </c>
      <c r="BK98" s="149">
        <v>0</v>
      </c>
      <c r="BL98" s="149">
        <v>0</v>
      </c>
      <c r="BM98" s="149">
        <v>0</v>
      </c>
      <c r="BN98" s="149">
        <v>0</v>
      </c>
      <c r="BO98" s="149">
        <v>0</v>
      </c>
      <c r="BP98" s="149">
        <v>0</v>
      </c>
      <c r="BQ98" s="149">
        <v>0</v>
      </c>
      <c r="BR98" s="465">
        <v>0</v>
      </c>
    </row>
    <row r="99" spans="3:70">
      <c r="C99" s="442" t="s">
        <v>257</v>
      </c>
      <c r="D99" s="443" t="s">
        <v>258</v>
      </c>
      <c r="E99" s="444" t="s">
        <v>247</v>
      </c>
      <c r="F99" s="167">
        <f t="shared" si="61"/>
        <v>356</v>
      </c>
      <c r="G99" s="162">
        <v>0</v>
      </c>
      <c r="H99" s="149">
        <v>0</v>
      </c>
      <c r="I99" s="149">
        <v>0</v>
      </c>
      <c r="J99" s="149">
        <v>0</v>
      </c>
      <c r="K99" s="149">
        <v>0</v>
      </c>
      <c r="L99" s="149">
        <v>0</v>
      </c>
      <c r="M99" s="149">
        <v>0</v>
      </c>
      <c r="N99" s="149">
        <v>0</v>
      </c>
      <c r="O99" s="149">
        <v>0</v>
      </c>
      <c r="P99" s="149">
        <v>0</v>
      </c>
      <c r="Q99" s="149">
        <v>0</v>
      </c>
      <c r="R99" s="149">
        <v>0</v>
      </c>
      <c r="S99" s="149">
        <v>0</v>
      </c>
      <c r="T99" s="149">
        <v>0</v>
      </c>
      <c r="U99" s="149">
        <v>0</v>
      </c>
      <c r="V99" s="149">
        <v>0</v>
      </c>
      <c r="W99" s="149">
        <v>0</v>
      </c>
      <c r="X99" s="149">
        <v>0</v>
      </c>
      <c r="Y99" s="149">
        <v>0</v>
      </c>
      <c r="Z99" s="149">
        <v>0</v>
      </c>
      <c r="AA99" s="149">
        <v>0</v>
      </c>
      <c r="AB99" s="149">
        <v>0</v>
      </c>
      <c r="AC99" s="149">
        <v>0</v>
      </c>
      <c r="AD99" s="149">
        <v>0</v>
      </c>
      <c r="AE99" s="149">
        <v>0</v>
      </c>
      <c r="AF99" s="149">
        <v>0</v>
      </c>
      <c r="AG99" s="149">
        <v>0</v>
      </c>
      <c r="AH99" s="149">
        <v>0</v>
      </c>
      <c r="AI99" s="149">
        <v>0</v>
      </c>
      <c r="AJ99" s="149">
        <v>0</v>
      </c>
      <c r="AK99" s="149">
        <v>0</v>
      </c>
      <c r="AL99" s="149">
        <v>0</v>
      </c>
      <c r="AM99" s="149">
        <v>0</v>
      </c>
      <c r="AN99" s="149">
        <v>0</v>
      </c>
      <c r="AO99" s="149">
        <v>0</v>
      </c>
      <c r="AP99" s="149">
        <v>0</v>
      </c>
      <c r="AQ99" s="149">
        <v>0</v>
      </c>
      <c r="AR99" s="149">
        <v>0</v>
      </c>
      <c r="AS99" s="149">
        <v>0</v>
      </c>
      <c r="AT99" s="149">
        <v>0</v>
      </c>
      <c r="AU99" s="149">
        <v>356</v>
      </c>
      <c r="AV99" s="149">
        <v>0</v>
      </c>
      <c r="AW99" s="149">
        <v>0</v>
      </c>
      <c r="AX99" s="149">
        <v>0</v>
      </c>
      <c r="AY99" s="149">
        <v>0</v>
      </c>
      <c r="AZ99" s="149">
        <v>0</v>
      </c>
      <c r="BA99" s="149">
        <v>0</v>
      </c>
      <c r="BB99" s="149">
        <v>0</v>
      </c>
      <c r="BC99" s="149">
        <v>0</v>
      </c>
      <c r="BD99" s="149">
        <v>0</v>
      </c>
      <c r="BE99" s="149">
        <v>0</v>
      </c>
      <c r="BF99" s="149">
        <v>0</v>
      </c>
      <c r="BG99" s="149">
        <v>0</v>
      </c>
      <c r="BH99" s="149">
        <v>0</v>
      </c>
      <c r="BI99" s="149">
        <v>0</v>
      </c>
      <c r="BJ99" s="149">
        <v>0</v>
      </c>
      <c r="BK99" s="149">
        <v>0</v>
      </c>
      <c r="BL99" s="149">
        <v>0</v>
      </c>
      <c r="BM99" s="149">
        <v>0</v>
      </c>
      <c r="BN99" s="149">
        <v>0</v>
      </c>
      <c r="BO99" s="149">
        <v>0</v>
      </c>
      <c r="BP99" s="149">
        <v>0</v>
      </c>
      <c r="BQ99" s="149">
        <v>0</v>
      </c>
      <c r="BR99" s="465">
        <v>0</v>
      </c>
    </row>
    <row r="100" spans="3:70">
      <c r="C100" s="442" t="s">
        <v>257</v>
      </c>
      <c r="D100" s="443" t="s">
        <v>258</v>
      </c>
      <c r="E100" s="444" t="s">
        <v>283</v>
      </c>
      <c r="F100" s="167">
        <f t="shared" si="61"/>
        <v>8858</v>
      </c>
      <c r="G100" s="162">
        <v>0</v>
      </c>
      <c r="H100" s="149">
        <v>0</v>
      </c>
      <c r="I100" s="149">
        <v>0</v>
      </c>
      <c r="J100" s="149">
        <v>0</v>
      </c>
      <c r="K100" s="149">
        <v>0</v>
      </c>
      <c r="L100" s="149">
        <v>0</v>
      </c>
      <c r="M100" s="149">
        <v>0</v>
      </c>
      <c r="N100" s="149">
        <v>0</v>
      </c>
      <c r="O100" s="149">
        <v>0</v>
      </c>
      <c r="P100" s="149">
        <v>0</v>
      </c>
      <c r="Q100" s="149">
        <v>0</v>
      </c>
      <c r="R100" s="149">
        <v>0</v>
      </c>
      <c r="S100" s="149">
        <v>0</v>
      </c>
      <c r="T100" s="149">
        <v>0</v>
      </c>
      <c r="U100" s="149">
        <v>0</v>
      </c>
      <c r="V100" s="149">
        <v>0</v>
      </c>
      <c r="W100" s="149">
        <v>0</v>
      </c>
      <c r="X100" s="149">
        <v>0</v>
      </c>
      <c r="Y100" s="149">
        <v>0</v>
      </c>
      <c r="Z100" s="149">
        <v>0</v>
      </c>
      <c r="AA100" s="149">
        <v>0</v>
      </c>
      <c r="AB100" s="149">
        <v>0</v>
      </c>
      <c r="AC100" s="149">
        <v>0</v>
      </c>
      <c r="AD100" s="149">
        <v>0</v>
      </c>
      <c r="AE100" s="149">
        <v>0</v>
      </c>
      <c r="AF100" s="149">
        <v>0</v>
      </c>
      <c r="AG100" s="149">
        <v>0</v>
      </c>
      <c r="AH100" s="149">
        <v>0</v>
      </c>
      <c r="AI100" s="149">
        <v>0</v>
      </c>
      <c r="AJ100" s="149">
        <v>0</v>
      </c>
      <c r="AK100" s="149">
        <v>349</v>
      </c>
      <c r="AL100" s="149">
        <v>348</v>
      </c>
      <c r="AM100" s="149">
        <v>0</v>
      </c>
      <c r="AN100" s="149">
        <v>0</v>
      </c>
      <c r="AO100" s="149">
        <v>0</v>
      </c>
      <c r="AP100" s="149">
        <v>0</v>
      </c>
      <c r="AQ100" s="149">
        <v>0</v>
      </c>
      <c r="AR100" s="149">
        <v>0</v>
      </c>
      <c r="AS100" s="149">
        <v>2411</v>
      </c>
      <c r="AT100" s="149">
        <v>0</v>
      </c>
      <c r="AU100" s="149">
        <v>0</v>
      </c>
      <c r="AV100" s="149">
        <v>1044</v>
      </c>
      <c r="AW100" s="149">
        <v>0</v>
      </c>
      <c r="AX100" s="149">
        <v>0</v>
      </c>
      <c r="AY100" s="149">
        <v>0</v>
      </c>
      <c r="AZ100" s="149">
        <v>0</v>
      </c>
      <c r="BA100" s="149">
        <v>0</v>
      </c>
      <c r="BB100" s="149">
        <v>1828</v>
      </c>
      <c r="BC100" s="149">
        <v>0</v>
      </c>
      <c r="BD100" s="149">
        <v>2878</v>
      </c>
      <c r="BE100" s="149">
        <v>0</v>
      </c>
      <c r="BF100" s="149">
        <v>0</v>
      </c>
      <c r="BG100" s="149">
        <v>0</v>
      </c>
      <c r="BH100" s="149">
        <v>0</v>
      </c>
      <c r="BI100" s="149">
        <v>0</v>
      </c>
      <c r="BJ100" s="149">
        <v>0</v>
      </c>
      <c r="BK100" s="149">
        <v>0</v>
      </c>
      <c r="BL100" s="149">
        <v>0</v>
      </c>
      <c r="BM100" s="149">
        <v>0</v>
      </c>
      <c r="BN100" s="149">
        <v>0</v>
      </c>
      <c r="BO100" s="149">
        <v>0</v>
      </c>
      <c r="BP100" s="149">
        <v>0</v>
      </c>
      <c r="BQ100" s="149">
        <v>0</v>
      </c>
      <c r="BR100" s="465">
        <v>0</v>
      </c>
    </row>
    <row r="101" spans="3:70">
      <c r="C101" s="442" t="s">
        <v>257</v>
      </c>
      <c r="D101" s="443" t="s">
        <v>258</v>
      </c>
      <c r="E101" s="444" t="s">
        <v>284</v>
      </c>
      <c r="F101" s="167">
        <f t="shared" si="61"/>
        <v>48</v>
      </c>
      <c r="G101" s="162">
        <v>0</v>
      </c>
      <c r="H101" s="149">
        <v>0</v>
      </c>
      <c r="I101" s="149">
        <v>0</v>
      </c>
      <c r="J101" s="149">
        <v>0</v>
      </c>
      <c r="K101" s="149">
        <v>0</v>
      </c>
      <c r="L101" s="149">
        <v>0</v>
      </c>
      <c r="M101" s="149">
        <v>0</v>
      </c>
      <c r="N101" s="149">
        <v>0</v>
      </c>
      <c r="O101" s="149">
        <v>0</v>
      </c>
      <c r="P101" s="149">
        <v>0</v>
      </c>
      <c r="Q101" s="149">
        <v>48</v>
      </c>
      <c r="R101" s="149">
        <v>0</v>
      </c>
      <c r="S101" s="149">
        <v>0</v>
      </c>
      <c r="T101" s="149">
        <v>0</v>
      </c>
      <c r="U101" s="149">
        <v>0</v>
      </c>
      <c r="V101" s="149">
        <v>0</v>
      </c>
      <c r="W101" s="149">
        <v>0</v>
      </c>
      <c r="X101" s="149">
        <v>0</v>
      </c>
      <c r="Y101" s="149">
        <v>0</v>
      </c>
      <c r="Z101" s="149">
        <v>0</v>
      </c>
      <c r="AA101" s="149">
        <v>0</v>
      </c>
      <c r="AB101" s="149">
        <v>0</v>
      </c>
      <c r="AC101" s="149">
        <v>0</v>
      </c>
      <c r="AD101" s="149">
        <v>0</v>
      </c>
      <c r="AE101" s="149">
        <v>0</v>
      </c>
      <c r="AF101" s="149">
        <v>0</v>
      </c>
      <c r="AG101" s="149">
        <v>0</v>
      </c>
      <c r="AH101" s="149">
        <v>0</v>
      </c>
      <c r="AI101" s="149">
        <v>0</v>
      </c>
      <c r="AJ101" s="149">
        <v>0</v>
      </c>
      <c r="AK101" s="149">
        <v>0</v>
      </c>
      <c r="AL101" s="149">
        <v>0</v>
      </c>
      <c r="AM101" s="149">
        <v>0</v>
      </c>
      <c r="AN101" s="149">
        <v>0</v>
      </c>
      <c r="AO101" s="149">
        <v>0</v>
      </c>
      <c r="AP101" s="149">
        <v>0</v>
      </c>
      <c r="AQ101" s="149">
        <v>0</v>
      </c>
      <c r="AR101" s="149">
        <v>0</v>
      </c>
      <c r="AS101" s="149">
        <v>0</v>
      </c>
      <c r="AT101" s="149">
        <v>0</v>
      </c>
      <c r="AU101" s="149">
        <v>0</v>
      </c>
      <c r="AV101" s="149">
        <v>0</v>
      </c>
      <c r="AW101" s="149">
        <v>0</v>
      </c>
      <c r="AX101" s="149">
        <v>0</v>
      </c>
      <c r="AY101" s="149">
        <v>0</v>
      </c>
      <c r="AZ101" s="149">
        <v>0</v>
      </c>
      <c r="BA101" s="149">
        <v>0</v>
      </c>
      <c r="BB101" s="149">
        <v>0</v>
      </c>
      <c r="BC101" s="149">
        <v>0</v>
      </c>
      <c r="BD101" s="149">
        <v>0</v>
      </c>
      <c r="BE101" s="149">
        <v>0</v>
      </c>
      <c r="BF101" s="149">
        <v>0</v>
      </c>
      <c r="BG101" s="149">
        <v>0</v>
      </c>
      <c r="BH101" s="149">
        <v>0</v>
      </c>
      <c r="BI101" s="149">
        <v>0</v>
      </c>
      <c r="BJ101" s="149">
        <v>0</v>
      </c>
      <c r="BK101" s="149">
        <v>0</v>
      </c>
      <c r="BL101" s="149">
        <v>0</v>
      </c>
      <c r="BM101" s="149">
        <v>0</v>
      </c>
      <c r="BN101" s="149">
        <v>0</v>
      </c>
      <c r="BO101" s="149">
        <v>0</v>
      </c>
      <c r="BP101" s="149">
        <v>0</v>
      </c>
      <c r="BQ101" s="149">
        <v>0</v>
      </c>
      <c r="BR101" s="465">
        <v>0</v>
      </c>
    </row>
    <row r="102" spans="3:70">
      <c r="C102" s="442" t="s">
        <v>257</v>
      </c>
      <c r="D102" s="443" t="s">
        <v>258</v>
      </c>
      <c r="E102" s="444" t="s">
        <v>285</v>
      </c>
      <c r="F102" s="167">
        <f t="shared" si="61"/>
        <v>160</v>
      </c>
      <c r="G102" s="162">
        <v>0</v>
      </c>
      <c r="H102" s="149">
        <v>0</v>
      </c>
      <c r="I102" s="149">
        <v>0</v>
      </c>
      <c r="J102" s="149">
        <v>0</v>
      </c>
      <c r="K102" s="149">
        <v>0</v>
      </c>
      <c r="L102" s="149">
        <v>0</v>
      </c>
      <c r="M102" s="149">
        <v>0</v>
      </c>
      <c r="N102" s="149">
        <v>0</v>
      </c>
      <c r="O102" s="149">
        <v>0</v>
      </c>
      <c r="P102" s="149">
        <v>0</v>
      </c>
      <c r="Q102" s="149">
        <v>0</v>
      </c>
      <c r="R102" s="149">
        <v>0</v>
      </c>
      <c r="S102" s="149">
        <v>129</v>
      </c>
      <c r="T102" s="149">
        <v>31</v>
      </c>
      <c r="U102" s="149">
        <v>0</v>
      </c>
      <c r="V102" s="149">
        <v>0</v>
      </c>
      <c r="W102" s="149">
        <v>0</v>
      </c>
      <c r="X102" s="149">
        <v>0</v>
      </c>
      <c r="Y102" s="149">
        <v>0</v>
      </c>
      <c r="Z102" s="149">
        <v>0</v>
      </c>
      <c r="AA102" s="149">
        <v>0</v>
      </c>
      <c r="AB102" s="149">
        <v>0</v>
      </c>
      <c r="AC102" s="149">
        <v>0</v>
      </c>
      <c r="AD102" s="149">
        <v>0</v>
      </c>
      <c r="AE102" s="149">
        <v>0</v>
      </c>
      <c r="AF102" s="149">
        <v>0</v>
      </c>
      <c r="AG102" s="149">
        <v>0</v>
      </c>
      <c r="AH102" s="149">
        <v>0</v>
      </c>
      <c r="AI102" s="149">
        <v>0</v>
      </c>
      <c r="AJ102" s="149">
        <v>0</v>
      </c>
      <c r="AK102" s="149">
        <v>0</v>
      </c>
      <c r="AL102" s="149">
        <v>0</v>
      </c>
      <c r="AM102" s="149">
        <v>0</v>
      </c>
      <c r="AN102" s="149">
        <v>0</v>
      </c>
      <c r="AO102" s="149">
        <v>0</v>
      </c>
      <c r="AP102" s="149">
        <v>0</v>
      </c>
      <c r="AQ102" s="149">
        <v>0</v>
      </c>
      <c r="AR102" s="149">
        <v>0</v>
      </c>
      <c r="AS102" s="149">
        <v>0</v>
      </c>
      <c r="AT102" s="149">
        <v>0</v>
      </c>
      <c r="AU102" s="149">
        <v>0</v>
      </c>
      <c r="AV102" s="149">
        <v>0</v>
      </c>
      <c r="AW102" s="149">
        <v>0</v>
      </c>
      <c r="AX102" s="149">
        <v>0</v>
      </c>
      <c r="AY102" s="149">
        <v>0</v>
      </c>
      <c r="AZ102" s="149">
        <v>0</v>
      </c>
      <c r="BA102" s="149">
        <v>0</v>
      </c>
      <c r="BB102" s="149">
        <v>0</v>
      </c>
      <c r="BC102" s="149">
        <v>0</v>
      </c>
      <c r="BD102" s="149">
        <v>0</v>
      </c>
      <c r="BE102" s="149">
        <v>0</v>
      </c>
      <c r="BF102" s="149">
        <v>0</v>
      </c>
      <c r="BG102" s="149">
        <v>0</v>
      </c>
      <c r="BH102" s="149">
        <v>0</v>
      </c>
      <c r="BI102" s="149">
        <v>0</v>
      </c>
      <c r="BJ102" s="149">
        <v>0</v>
      </c>
      <c r="BK102" s="149">
        <v>0</v>
      </c>
      <c r="BL102" s="149">
        <v>0</v>
      </c>
      <c r="BM102" s="149">
        <v>0</v>
      </c>
      <c r="BN102" s="149">
        <v>0</v>
      </c>
      <c r="BO102" s="149">
        <v>0</v>
      </c>
      <c r="BP102" s="149">
        <v>0</v>
      </c>
      <c r="BQ102" s="149">
        <v>0</v>
      </c>
      <c r="BR102" s="465">
        <v>0</v>
      </c>
    </row>
    <row r="103" spans="3:70">
      <c r="C103" s="442" t="s">
        <v>257</v>
      </c>
      <c r="D103" s="443" t="s">
        <v>258</v>
      </c>
      <c r="E103" s="444" t="s">
        <v>286</v>
      </c>
      <c r="F103" s="167">
        <f t="shared" si="61"/>
        <v>135.50250000000003</v>
      </c>
      <c r="G103" s="162">
        <v>0</v>
      </c>
      <c r="H103" s="149">
        <v>0</v>
      </c>
      <c r="I103" s="149">
        <v>0</v>
      </c>
      <c r="J103" s="149">
        <v>0</v>
      </c>
      <c r="K103" s="149">
        <v>0</v>
      </c>
      <c r="L103" s="149">
        <v>0</v>
      </c>
      <c r="M103" s="149">
        <v>0</v>
      </c>
      <c r="N103" s="149">
        <v>0</v>
      </c>
      <c r="O103" s="149">
        <v>0</v>
      </c>
      <c r="P103" s="149">
        <v>0</v>
      </c>
      <c r="Q103" s="149">
        <v>0</v>
      </c>
      <c r="R103" s="149">
        <v>0</v>
      </c>
      <c r="S103" s="149">
        <v>0</v>
      </c>
      <c r="T103" s="149">
        <v>0</v>
      </c>
      <c r="U103" s="149">
        <v>0</v>
      </c>
      <c r="V103" s="149">
        <v>0</v>
      </c>
      <c r="W103" s="149">
        <v>0</v>
      </c>
      <c r="X103" s="149">
        <v>0</v>
      </c>
      <c r="Y103" s="149">
        <v>0</v>
      </c>
      <c r="Z103" s="149">
        <v>0</v>
      </c>
      <c r="AA103" s="149">
        <v>0</v>
      </c>
      <c r="AB103" s="149">
        <v>0</v>
      </c>
      <c r="AC103" s="149">
        <v>0</v>
      </c>
      <c r="AD103" s="149">
        <v>0</v>
      </c>
      <c r="AE103" s="149">
        <v>0</v>
      </c>
      <c r="AF103" s="149">
        <v>0</v>
      </c>
      <c r="AG103" s="149">
        <v>0</v>
      </c>
      <c r="AH103" s="149">
        <v>0</v>
      </c>
      <c r="AI103" s="149">
        <v>0</v>
      </c>
      <c r="AJ103" s="149">
        <v>0</v>
      </c>
      <c r="AK103" s="149">
        <v>0</v>
      </c>
      <c r="AL103" s="149">
        <v>0</v>
      </c>
      <c r="AM103" s="149">
        <v>0</v>
      </c>
      <c r="AN103" s="149">
        <v>0</v>
      </c>
      <c r="AO103" s="149">
        <v>0</v>
      </c>
      <c r="AP103" s="149">
        <v>4.6725000000000003</v>
      </c>
      <c r="AQ103" s="149">
        <v>4.6725000000000003</v>
      </c>
      <c r="AR103" s="149">
        <v>4.6725000000000003</v>
      </c>
      <c r="AS103" s="149">
        <v>4.6725000000000003</v>
      </c>
      <c r="AT103" s="149">
        <v>4.6725000000000003</v>
      </c>
      <c r="AU103" s="149">
        <v>4.6725000000000003</v>
      </c>
      <c r="AV103" s="149">
        <v>4.6725000000000003</v>
      </c>
      <c r="AW103" s="149">
        <v>4.6725000000000003</v>
      </c>
      <c r="AX103" s="149">
        <v>4.6725000000000003</v>
      </c>
      <c r="AY103" s="149">
        <v>4.6725000000000003</v>
      </c>
      <c r="AZ103" s="149">
        <v>4.6725000000000003</v>
      </c>
      <c r="BA103" s="149">
        <v>4.6725000000000003</v>
      </c>
      <c r="BB103" s="149">
        <v>4.6725000000000003</v>
      </c>
      <c r="BC103" s="149">
        <v>4.6725000000000003</v>
      </c>
      <c r="BD103" s="149">
        <v>4.6725000000000003</v>
      </c>
      <c r="BE103" s="149">
        <v>4.6725000000000003</v>
      </c>
      <c r="BF103" s="149">
        <v>4.6725000000000003</v>
      </c>
      <c r="BG103" s="149">
        <v>4.6725000000000003</v>
      </c>
      <c r="BH103" s="149">
        <v>4.6725000000000003</v>
      </c>
      <c r="BI103" s="149">
        <v>4.6725000000000003</v>
      </c>
      <c r="BJ103" s="149">
        <v>4.6725000000000003</v>
      </c>
      <c r="BK103" s="149">
        <v>4.6725000000000003</v>
      </c>
      <c r="BL103" s="149">
        <v>4.6725000000000003</v>
      </c>
      <c r="BM103" s="149">
        <v>4.6725000000000003</v>
      </c>
      <c r="BN103" s="149">
        <v>4.6725000000000003</v>
      </c>
      <c r="BO103" s="149">
        <v>4.6725000000000003</v>
      </c>
      <c r="BP103" s="149">
        <v>4.6725000000000003</v>
      </c>
      <c r="BQ103" s="149">
        <v>4.6725000000000003</v>
      </c>
      <c r="BR103" s="465">
        <v>4.6725000000000003</v>
      </c>
    </row>
    <row r="104" spans="3:70">
      <c r="C104" s="442" t="s">
        <v>257</v>
      </c>
      <c r="D104" s="443" t="s">
        <v>287</v>
      </c>
      <c r="E104" s="444" t="s">
        <v>259</v>
      </c>
      <c r="F104" s="167">
        <f t="shared" si="61"/>
        <v>60442</v>
      </c>
      <c r="G104" s="162">
        <v>0</v>
      </c>
      <c r="H104" s="149">
        <v>0</v>
      </c>
      <c r="I104" s="149">
        <v>0</v>
      </c>
      <c r="J104" s="149">
        <v>0</v>
      </c>
      <c r="K104" s="149">
        <v>0</v>
      </c>
      <c r="L104" s="149">
        <v>0</v>
      </c>
      <c r="M104" s="149">
        <v>0</v>
      </c>
      <c r="N104" s="149">
        <v>0</v>
      </c>
      <c r="O104" s="149">
        <v>0</v>
      </c>
      <c r="P104" s="149">
        <v>0</v>
      </c>
      <c r="Q104" s="149">
        <v>0</v>
      </c>
      <c r="R104" s="149">
        <v>0</v>
      </c>
      <c r="S104" s="149">
        <v>0</v>
      </c>
      <c r="T104" s="149">
        <v>0</v>
      </c>
      <c r="U104" s="149">
        <v>0</v>
      </c>
      <c r="V104" s="149">
        <v>0</v>
      </c>
      <c r="W104" s="149">
        <v>0</v>
      </c>
      <c r="X104" s="149">
        <v>0</v>
      </c>
      <c r="Y104" s="149">
        <v>0</v>
      </c>
      <c r="Z104" s="149">
        <v>0</v>
      </c>
      <c r="AA104" s="149">
        <v>0</v>
      </c>
      <c r="AB104" s="149">
        <v>0</v>
      </c>
      <c r="AC104" s="149">
        <v>0</v>
      </c>
      <c r="AD104" s="149">
        <v>0</v>
      </c>
      <c r="AE104" s="149">
        <v>0</v>
      </c>
      <c r="AF104" s="149">
        <v>0</v>
      </c>
      <c r="AG104" s="149">
        <v>1415</v>
      </c>
      <c r="AH104" s="149">
        <v>1417</v>
      </c>
      <c r="AI104" s="149">
        <v>1561</v>
      </c>
      <c r="AJ104" s="149">
        <v>1431</v>
      </c>
      <c r="AK104" s="149">
        <v>1456</v>
      </c>
      <c r="AL104" s="149">
        <v>1456</v>
      </c>
      <c r="AM104" s="149">
        <v>1412</v>
      </c>
      <c r="AN104" s="149">
        <v>1501</v>
      </c>
      <c r="AO104" s="149">
        <v>1460</v>
      </c>
      <c r="AP104" s="149">
        <v>4173</v>
      </c>
      <c r="AQ104" s="149">
        <v>2720</v>
      </c>
      <c r="AR104" s="149">
        <v>0</v>
      </c>
      <c r="AS104" s="149">
        <v>4018</v>
      </c>
      <c r="AT104" s="149">
        <v>1416</v>
      </c>
      <c r="AU104" s="149">
        <v>2719</v>
      </c>
      <c r="AV104" s="149">
        <v>2714</v>
      </c>
      <c r="AW104" s="149">
        <v>2717</v>
      </c>
      <c r="AX104" s="149">
        <v>2714</v>
      </c>
      <c r="AY104" s="149">
        <v>2710</v>
      </c>
      <c r="AZ104" s="149">
        <v>2719</v>
      </c>
      <c r="BA104" s="149">
        <v>2713</v>
      </c>
      <c r="BB104" s="149">
        <v>2708</v>
      </c>
      <c r="BC104" s="149">
        <f>5306/2</f>
        <v>2653</v>
      </c>
      <c r="BD104" s="149">
        <f>5306/2</f>
        <v>2653</v>
      </c>
      <c r="BE104" s="149">
        <f>5210/2</f>
        <v>2605</v>
      </c>
      <c r="BF104" s="149">
        <f>5210/2</f>
        <v>2605</v>
      </c>
      <c r="BG104" s="149">
        <v>2596</v>
      </c>
      <c r="BH104" s="149">
        <v>0</v>
      </c>
      <c r="BI104" s="149">
        <v>0</v>
      </c>
      <c r="BJ104" s="149">
        <v>0</v>
      </c>
      <c r="BK104" s="149">
        <v>180</v>
      </c>
      <c r="BL104" s="149">
        <v>0</v>
      </c>
      <c r="BM104" s="149">
        <v>0</v>
      </c>
      <c r="BN104" s="149">
        <v>0</v>
      </c>
      <c r="BO104" s="149">
        <v>0</v>
      </c>
      <c r="BP104" s="149">
        <v>0</v>
      </c>
      <c r="BQ104" s="149">
        <v>0</v>
      </c>
      <c r="BR104" s="465">
        <v>0</v>
      </c>
    </row>
    <row r="105" spans="3:70">
      <c r="C105" s="442" t="s">
        <v>257</v>
      </c>
      <c r="D105" s="443" t="s">
        <v>287</v>
      </c>
      <c r="E105" s="444" t="s">
        <v>749</v>
      </c>
      <c r="F105" s="167">
        <f t="shared" si="61"/>
        <v>27850.52</v>
      </c>
      <c r="G105" s="162">
        <v>0</v>
      </c>
      <c r="H105" s="149">
        <v>0</v>
      </c>
      <c r="I105" s="149">
        <v>0</v>
      </c>
      <c r="J105" s="149">
        <v>0</v>
      </c>
      <c r="K105" s="149">
        <v>0</v>
      </c>
      <c r="L105" s="149">
        <v>0</v>
      </c>
      <c r="M105" s="149">
        <v>0</v>
      </c>
      <c r="N105" s="149">
        <v>0</v>
      </c>
      <c r="O105" s="149">
        <v>0</v>
      </c>
      <c r="P105" s="149">
        <v>0</v>
      </c>
      <c r="Q105" s="149">
        <v>0</v>
      </c>
      <c r="R105" s="149">
        <v>0</v>
      </c>
      <c r="S105" s="149">
        <v>0</v>
      </c>
      <c r="T105" s="149">
        <v>0</v>
      </c>
      <c r="U105" s="149">
        <v>0</v>
      </c>
      <c r="V105" s="149">
        <v>0</v>
      </c>
      <c r="W105" s="149">
        <v>0</v>
      </c>
      <c r="X105" s="149">
        <v>0</v>
      </c>
      <c r="Y105" s="149">
        <v>0</v>
      </c>
      <c r="Z105" s="149">
        <v>0</v>
      </c>
      <c r="AA105" s="149">
        <v>0</v>
      </c>
      <c r="AB105" s="149">
        <v>0</v>
      </c>
      <c r="AC105" s="149">
        <v>0</v>
      </c>
      <c r="AD105" s="149">
        <v>0</v>
      </c>
      <c r="AE105" s="149">
        <v>0</v>
      </c>
      <c r="AF105" s="149">
        <v>0</v>
      </c>
      <c r="AG105" s="149">
        <v>0</v>
      </c>
      <c r="AH105" s="149">
        <v>0</v>
      </c>
      <c r="AI105" s="149">
        <v>0</v>
      </c>
      <c r="AJ105" s="149">
        <v>0</v>
      </c>
      <c r="AK105" s="149">
        <v>0</v>
      </c>
      <c r="AL105" s="149">
        <v>0</v>
      </c>
      <c r="AM105" s="149">
        <v>0</v>
      </c>
      <c r="AN105" s="149">
        <v>0</v>
      </c>
      <c r="AO105" s="149">
        <v>0</v>
      </c>
      <c r="AP105" s="149">
        <v>0</v>
      </c>
      <c r="AQ105" s="149">
        <v>0</v>
      </c>
      <c r="AR105" s="149">
        <v>0</v>
      </c>
      <c r="AS105" s="149">
        <v>0</v>
      </c>
      <c r="AT105" s="149">
        <v>0</v>
      </c>
      <c r="AU105" s="149">
        <v>0</v>
      </c>
      <c r="AV105" s="149">
        <v>0</v>
      </c>
      <c r="AW105" s="149">
        <v>0</v>
      </c>
      <c r="AX105" s="149">
        <v>0</v>
      </c>
      <c r="AY105" s="149">
        <v>0</v>
      </c>
      <c r="AZ105" s="149">
        <v>0</v>
      </c>
      <c r="BA105" s="149">
        <v>0</v>
      </c>
      <c r="BB105" s="149">
        <v>0</v>
      </c>
      <c r="BC105" s="149">
        <v>0</v>
      </c>
      <c r="BD105" s="149">
        <v>0</v>
      </c>
      <c r="BE105" s="149">
        <v>0</v>
      </c>
      <c r="BF105" s="149">
        <v>0</v>
      </c>
      <c r="BG105" s="149">
        <v>2320.5100000000002</v>
      </c>
      <c r="BH105" s="149">
        <v>2320.5</v>
      </c>
      <c r="BI105" s="149">
        <v>2320.5100000000002</v>
      </c>
      <c r="BJ105" s="149">
        <v>2321</v>
      </c>
      <c r="BK105" s="149">
        <v>2321</v>
      </c>
      <c r="BL105" s="149">
        <v>2321</v>
      </c>
      <c r="BM105" s="149">
        <v>2321</v>
      </c>
      <c r="BN105" s="149">
        <v>2321</v>
      </c>
      <c r="BO105" s="149">
        <v>2321</v>
      </c>
      <c r="BP105" s="149">
        <v>2321</v>
      </c>
      <c r="BQ105" s="149">
        <v>2321</v>
      </c>
      <c r="BR105" s="465">
        <v>2321</v>
      </c>
    </row>
    <row r="106" spans="3:70">
      <c r="C106" s="442" t="s">
        <v>257</v>
      </c>
      <c r="D106" s="443" t="s">
        <v>287</v>
      </c>
      <c r="E106" s="444" t="s">
        <v>289</v>
      </c>
      <c r="F106" s="167">
        <f t="shared" si="61"/>
        <v>2</v>
      </c>
      <c r="G106" s="162">
        <v>0</v>
      </c>
      <c r="H106" s="149">
        <v>0</v>
      </c>
      <c r="I106" s="149">
        <v>0</v>
      </c>
      <c r="J106" s="149">
        <v>0</v>
      </c>
      <c r="K106" s="149">
        <v>0</v>
      </c>
      <c r="L106" s="149">
        <v>0</v>
      </c>
      <c r="M106" s="149">
        <v>0</v>
      </c>
      <c r="N106" s="149">
        <v>0</v>
      </c>
      <c r="O106" s="149">
        <v>0</v>
      </c>
      <c r="P106" s="149">
        <v>0</v>
      </c>
      <c r="Q106" s="149">
        <v>0</v>
      </c>
      <c r="R106" s="149">
        <v>0</v>
      </c>
      <c r="S106" s="149">
        <v>0</v>
      </c>
      <c r="T106" s="149">
        <v>0</v>
      </c>
      <c r="U106" s="149">
        <v>0</v>
      </c>
      <c r="V106" s="149">
        <v>0</v>
      </c>
      <c r="W106" s="149">
        <v>0</v>
      </c>
      <c r="X106" s="149">
        <v>0</v>
      </c>
      <c r="Y106" s="149">
        <v>0</v>
      </c>
      <c r="Z106" s="149">
        <v>0</v>
      </c>
      <c r="AA106" s="149">
        <v>0</v>
      </c>
      <c r="AB106" s="149">
        <v>0</v>
      </c>
      <c r="AC106" s="149">
        <v>0</v>
      </c>
      <c r="AD106" s="149">
        <v>0</v>
      </c>
      <c r="AE106" s="149">
        <v>0</v>
      </c>
      <c r="AF106" s="149">
        <v>0</v>
      </c>
      <c r="AG106" s="149">
        <v>0</v>
      </c>
      <c r="AH106" s="149">
        <v>0</v>
      </c>
      <c r="AI106" s="149">
        <v>0</v>
      </c>
      <c r="AJ106" s="149">
        <v>0</v>
      </c>
      <c r="AK106" s="149">
        <v>0</v>
      </c>
      <c r="AL106" s="149">
        <v>0</v>
      </c>
      <c r="AM106" s="149">
        <v>1</v>
      </c>
      <c r="AN106" s="149">
        <v>0</v>
      </c>
      <c r="AO106" s="149">
        <v>0</v>
      </c>
      <c r="AP106" s="149">
        <v>0</v>
      </c>
      <c r="AQ106" s="149">
        <v>0</v>
      </c>
      <c r="AR106" s="149">
        <v>0</v>
      </c>
      <c r="AS106" s="149">
        <v>0</v>
      </c>
      <c r="AT106" s="149">
        <v>0</v>
      </c>
      <c r="AU106" s="149">
        <v>0</v>
      </c>
      <c r="AV106" s="149">
        <v>0</v>
      </c>
      <c r="AW106" s="149">
        <v>0</v>
      </c>
      <c r="AX106" s="149">
        <v>0</v>
      </c>
      <c r="AY106" s="149">
        <v>0</v>
      </c>
      <c r="AZ106" s="149">
        <v>0</v>
      </c>
      <c r="BA106" s="149">
        <v>0</v>
      </c>
      <c r="BB106" s="149">
        <v>0</v>
      </c>
      <c r="BC106" s="149">
        <v>0</v>
      </c>
      <c r="BD106" s="149">
        <v>0</v>
      </c>
      <c r="BE106" s="149">
        <v>0</v>
      </c>
      <c r="BF106" s="149">
        <v>0</v>
      </c>
      <c r="BG106" s="149">
        <v>0</v>
      </c>
      <c r="BH106" s="149">
        <v>0</v>
      </c>
      <c r="BI106" s="149">
        <v>0</v>
      </c>
      <c r="BJ106" s="149">
        <v>0</v>
      </c>
      <c r="BK106" s="149">
        <v>0</v>
      </c>
      <c r="BL106" s="149">
        <v>0</v>
      </c>
      <c r="BM106" s="149">
        <v>0</v>
      </c>
      <c r="BN106" s="149">
        <v>1</v>
      </c>
      <c r="BO106" s="149">
        <v>0</v>
      </c>
      <c r="BP106" s="149">
        <v>0</v>
      </c>
      <c r="BQ106" s="450">
        <v>0</v>
      </c>
      <c r="BR106" s="465">
        <v>0</v>
      </c>
    </row>
    <row r="107" spans="3:70">
      <c r="C107" s="442" t="s">
        <v>257</v>
      </c>
      <c r="D107" s="443" t="s">
        <v>287</v>
      </c>
      <c r="E107" s="444" t="s">
        <v>290</v>
      </c>
      <c r="F107" s="167">
        <f t="shared" si="61"/>
        <v>5538.1</v>
      </c>
      <c r="G107" s="162">
        <v>0</v>
      </c>
      <c r="H107" s="149">
        <v>0</v>
      </c>
      <c r="I107" s="149">
        <v>0</v>
      </c>
      <c r="J107" s="149">
        <v>0</v>
      </c>
      <c r="K107" s="149">
        <v>0</v>
      </c>
      <c r="L107" s="149">
        <v>0</v>
      </c>
      <c r="M107" s="149">
        <v>0</v>
      </c>
      <c r="N107" s="149">
        <v>0</v>
      </c>
      <c r="O107" s="149">
        <v>0</v>
      </c>
      <c r="P107" s="149">
        <v>0</v>
      </c>
      <c r="Q107" s="149">
        <v>0</v>
      </c>
      <c r="R107" s="149">
        <v>0</v>
      </c>
      <c r="S107" s="149">
        <v>0</v>
      </c>
      <c r="T107" s="149">
        <v>0</v>
      </c>
      <c r="U107" s="149">
        <v>0</v>
      </c>
      <c r="V107" s="149">
        <v>0</v>
      </c>
      <c r="W107" s="149">
        <v>0</v>
      </c>
      <c r="X107" s="149">
        <v>0</v>
      </c>
      <c r="Y107" s="149">
        <v>0</v>
      </c>
      <c r="Z107" s="149">
        <v>0</v>
      </c>
      <c r="AA107" s="149">
        <v>0</v>
      </c>
      <c r="AB107" s="149">
        <v>0</v>
      </c>
      <c r="AC107" s="149">
        <v>0</v>
      </c>
      <c r="AD107" s="149">
        <v>0</v>
      </c>
      <c r="AE107" s="149">
        <v>0</v>
      </c>
      <c r="AF107" s="149">
        <v>0</v>
      </c>
      <c r="AG107" s="149">
        <v>0</v>
      </c>
      <c r="AH107" s="149">
        <v>0</v>
      </c>
      <c r="AI107" s="149">
        <v>0</v>
      </c>
      <c r="AJ107" s="149">
        <v>0</v>
      </c>
      <c r="AK107" s="149">
        <v>0</v>
      </c>
      <c r="AL107" s="149">
        <v>915</v>
      </c>
      <c r="AM107" s="149">
        <v>0</v>
      </c>
      <c r="AN107" s="149">
        <v>0</v>
      </c>
      <c r="AO107" s="149">
        <v>450</v>
      </c>
      <c r="AP107" s="149">
        <v>0</v>
      </c>
      <c r="AQ107" s="149">
        <v>0</v>
      </c>
      <c r="AR107" s="149">
        <v>0</v>
      </c>
      <c r="AS107" s="149">
        <v>0</v>
      </c>
      <c r="AT107" s="149">
        <v>533</v>
      </c>
      <c r="AU107" s="149">
        <v>0</v>
      </c>
      <c r="AV107" s="149">
        <v>336</v>
      </c>
      <c r="AW107" s="149">
        <v>0</v>
      </c>
      <c r="AX107" s="149">
        <v>686</v>
      </c>
      <c r="AY107" s="149">
        <v>0</v>
      </c>
      <c r="AZ107" s="149">
        <v>164</v>
      </c>
      <c r="BA107" s="149">
        <v>163</v>
      </c>
      <c r="BB107" s="149">
        <v>181</v>
      </c>
      <c r="BC107" s="149">
        <v>220</v>
      </c>
      <c r="BD107" s="149">
        <v>225</v>
      </c>
      <c r="BE107" s="149">
        <v>182</v>
      </c>
      <c r="BF107" s="149">
        <v>206</v>
      </c>
      <c r="BG107" s="149">
        <v>118</v>
      </c>
      <c r="BH107" s="149">
        <v>113</v>
      </c>
      <c r="BI107" s="149">
        <v>191</v>
      </c>
      <c r="BJ107" s="149">
        <v>35.799999999999997</v>
      </c>
      <c r="BK107" s="149">
        <v>106.98</v>
      </c>
      <c r="BL107" s="149">
        <v>97.6</v>
      </c>
      <c r="BM107" s="149">
        <v>41.2</v>
      </c>
      <c r="BN107" s="149">
        <v>213</v>
      </c>
      <c r="BO107" s="149">
        <v>94</v>
      </c>
      <c r="BP107" s="149">
        <v>101.1</v>
      </c>
      <c r="BQ107" s="149">
        <v>75.42</v>
      </c>
      <c r="BR107" s="465">
        <v>90</v>
      </c>
    </row>
    <row r="108" spans="3:70">
      <c r="C108" s="442" t="s">
        <v>257</v>
      </c>
      <c r="D108" s="443" t="s">
        <v>287</v>
      </c>
      <c r="E108" s="444" t="s">
        <v>291</v>
      </c>
      <c r="F108" s="167">
        <f t="shared" si="61"/>
        <v>2430.5000000000009</v>
      </c>
      <c r="G108" s="162">
        <v>0</v>
      </c>
      <c r="H108" s="149">
        <v>0</v>
      </c>
      <c r="I108" s="149">
        <v>0</v>
      </c>
      <c r="J108" s="149">
        <v>0</v>
      </c>
      <c r="K108" s="149">
        <v>0</v>
      </c>
      <c r="L108" s="149">
        <v>0</v>
      </c>
      <c r="M108" s="149">
        <v>0</v>
      </c>
      <c r="N108" s="149">
        <v>0</v>
      </c>
      <c r="O108" s="149">
        <v>0</v>
      </c>
      <c r="P108" s="149">
        <v>0</v>
      </c>
      <c r="Q108" s="149">
        <v>0</v>
      </c>
      <c r="R108" s="149">
        <v>0</v>
      </c>
      <c r="S108" s="149">
        <v>0</v>
      </c>
      <c r="T108" s="149">
        <v>0</v>
      </c>
      <c r="U108" s="149">
        <v>0</v>
      </c>
      <c r="V108" s="149">
        <v>0</v>
      </c>
      <c r="W108" s="149">
        <v>0</v>
      </c>
      <c r="X108" s="149">
        <v>0</v>
      </c>
      <c r="Y108" s="149">
        <v>0</v>
      </c>
      <c r="Z108" s="149">
        <v>0</v>
      </c>
      <c r="AA108" s="149">
        <v>0</v>
      </c>
      <c r="AB108" s="149">
        <v>0</v>
      </c>
      <c r="AC108" s="149">
        <v>0</v>
      </c>
      <c r="AD108" s="149">
        <v>0</v>
      </c>
      <c r="AE108" s="149">
        <v>0</v>
      </c>
      <c r="AF108" s="149">
        <v>0</v>
      </c>
      <c r="AG108" s="149">
        <v>0</v>
      </c>
      <c r="AH108" s="149">
        <v>141</v>
      </c>
      <c r="AI108" s="149">
        <v>47</v>
      </c>
      <c r="AJ108" s="149">
        <v>47</v>
      </c>
      <c r="AK108" s="149">
        <v>0</v>
      </c>
      <c r="AL108" s="149">
        <v>0</v>
      </c>
      <c r="AM108" s="149">
        <v>0</v>
      </c>
      <c r="AN108" s="149">
        <v>93</v>
      </c>
      <c r="AO108" s="149">
        <v>94</v>
      </c>
      <c r="AP108" s="149">
        <v>0</v>
      </c>
      <c r="AQ108" s="149">
        <v>83</v>
      </c>
      <c r="AR108" s="149">
        <v>118</v>
      </c>
      <c r="AS108" s="149">
        <v>0</v>
      </c>
      <c r="AT108" s="149">
        <v>0</v>
      </c>
      <c r="AU108" s="149">
        <v>177</v>
      </c>
      <c r="AV108" s="149">
        <v>118</v>
      </c>
      <c r="AW108" s="149">
        <v>59</v>
      </c>
      <c r="AX108" s="149">
        <v>59</v>
      </c>
      <c r="AY108" s="149">
        <v>59</v>
      </c>
      <c r="AZ108" s="149">
        <v>59</v>
      </c>
      <c r="BA108" s="149">
        <v>0</v>
      </c>
      <c r="BB108" s="149">
        <v>124</v>
      </c>
      <c r="BC108" s="149">
        <v>60</v>
      </c>
      <c r="BD108" s="149">
        <v>71</v>
      </c>
      <c r="BE108" s="149">
        <v>65</v>
      </c>
      <c r="BF108" s="149">
        <v>65</v>
      </c>
      <c r="BG108" s="149">
        <v>65</v>
      </c>
      <c r="BH108" s="149">
        <v>65</v>
      </c>
      <c r="BI108" s="149">
        <v>76.150000000000006</v>
      </c>
      <c r="BJ108" s="149">
        <v>76.150000000000006</v>
      </c>
      <c r="BK108" s="149">
        <v>76.150000000000006</v>
      </c>
      <c r="BL108" s="149">
        <v>76.150000000000006</v>
      </c>
      <c r="BM108" s="149">
        <v>76.150000000000006</v>
      </c>
      <c r="BN108" s="149">
        <v>76.150000000000006</v>
      </c>
      <c r="BO108" s="149">
        <v>76.150000000000006</v>
      </c>
      <c r="BP108" s="149">
        <v>76.150000000000006</v>
      </c>
      <c r="BQ108" s="149">
        <v>76.150000000000006</v>
      </c>
      <c r="BR108" s="465">
        <v>76.150000000000006</v>
      </c>
    </row>
    <row r="109" spans="3:70" ht="16" customHeight="1">
      <c r="C109" s="442" t="s">
        <v>257</v>
      </c>
      <c r="D109" s="443" t="s">
        <v>287</v>
      </c>
      <c r="E109" s="444" t="s">
        <v>292</v>
      </c>
      <c r="F109" s="167">
        <f t="shared" si="61"/>
        <v>2314.8000000000002</v>
      </c>
      <c r="G109" s="162">
        <v>0</v>
      </c>
      <c r="H109" s="149">
        <v>0</v>
      </c>
      <c r="I109" s="149">
        <v>0</v>
      </c>
      <c r="J109" s="149">
        <v>0</v>
      </c>
      <c r="K109" s="149">
        <v>0</v>
      </c>
      <c r="L109" s="149">
        <v>0</v>
      </c>
      <c r="M109" s="149">
        <v>0</v>
      </c>
      <c r="N109" s="149">
        <v>0</v>
      </c>
      <c r="O109" s="149">
        <v>0</v>
      </c>
      <c r="P109" s="149">
        <v>0</v>
      </c>
      <c r="Q109" s="149">
        <v>0</v>
      </c>
      <c r="R109" s="149">
        <v>0</v>
      </c>
      <c r="S109" s="149">
        <v>0</v>
      </c>
      <c r="T109" s="149">
        <v>0</v>
      </c>
      <c r="U109" s="149">
        <v>0</v>
      </c>
      <c r="V109" s="149">
        <v>0</v>
      </c>
      <c r="W109" s="149">
        <v>0</v>
      </c>
      <c r="X109" s="149">
        <v>0</v>
      </c>
      <c r="Y109" s="149">
        <v>0</v>
      </c>
      <c r="Z109" s="149">
        <v>0</v>
      </c>
      <c r="AA109" s="149">
        <v>0</v>
      </c>
      <c r="AB109" s="149">
        <v>0</v>
      </c>
      <c r="AC109" s="149">
        <v>0</v>
      </c>
      <c r="AD109" s="149">
        <v>0</v>
      </c>
      <c r="AE109" s="149">
        <v>0</v>
      </c>
      <c r="AF109" s="149">
        <v>0</v>
      </c>
      <c r="AG109" s="149">
        <v>0</v>
      </c>
      <c r="AH109" s="149">
        <v>0</v>
      </c>
      <c r="AI109" s="149">
        <v>0</v>
      </c>
      <c r="AJ109" s="149">
        <v>0</v>
      </c>
      <c r="AK109" s="149">
        <v>0</v>
      </c>
      <c r="AL109" s="149">
        <v>0</v>
      </c>
      <c r="AM109" s="149">
        <v>524</v>
      </c>
      <c r="AN109" s="149">
        <v>0</v>
      </c>
      <c r="AO109" s="149">
        <v>44</v>
      </c>
      <c r="AP109" s="149">
        <v>0</v>
      </c>
      <c r="AQ109" s="149">
        <v>0</v>
      </c>
      <c r="AR109" s="149">
        <v>0</v>
      </c>
      <c r="AS109" s="149">
        <v>0</v>
      </c>
      <c r="AT109" s="149">
        <v>300</v>
      </c>
      <c r="AU109" s="149">
        <v>300</v>
      </c>
      <c r="AV109" s="149">
        <v>0</v>
      </c>
      <c r="AW109" s="149">
        <v>0</v>
      </c>
      <c r="AX109" s="149">
        <v>204</v>
      </c>
      <c r="AY109" s="149">
        <v>167</v>
      </c>
      <c r="AZ109" s="149">
        <v>29.79</v>
      </c>
      <c r="BA109" s="149">
        <v>52.57</v>
      </c>
      <c r="BB109" s="149">
        <v>55.75</v>
      </c>
      <c r="BC109" s="149">
        <v>44.9</v>
      </c>
      <c r="BD109" s="149">
        <v>29.89</v>
      </c>
      <c r="BE109" s="149">
        <v>21.57</v>
      </c>
      <c r="BF109" s="149">
        <v>29.26</v>
      </c>
      <c r="BG109" s="149">
        <v>9.6999999999999993</v>
      </c>
      <c r="BH109" s="149">
        <v>40.57</v>
      </c>
      <c r="BI109" s="149">
        <v>24.63</v>
      </c>
      <c r="BJ109" s="149">
        <v>214.16</v>
      </c>
      <c r="BK109" s="149">
        <v>25.5</v>
      </c>
      <c r="BL109" s="149">
        <v>23.03</v>
      </c>
      <c r="BM109" s="149">
        <v>13.15</v>
      </c>
      <c r="BN109" s="149">
        <v>47</v>
      </c>
      <c r="BO109" s="149">
        <v>24</v>
      </c>
      <c r="BP109" s="149">
        <v>26.33</v>
      </c>
      <c r="BQ109" s="451">
        <v>32</v>
      </c>
      <c r="BR109" s="465">
        <v>32</v>
      </c>
    </row>
    <row r="110" spans="3:70">
      <c r="C110" s="442" t="s">
        <v>257</v>
      </c>
      <c r="D110" s="443" t="s">
        <v>287</v>
      </c>
      <c r="E110" s="444" t="s">
        <v>742</v>
      </c>
      <c r="F110" s="167">
        <f t="shared" si="61"/>
        <v>2317.1385894206551</v>
      </c>
      <c r="G110" s="162">
        <v>0</v>
      </c>
      <c r="H110" s="149">
        <v>0</v>
      </c>
      <c r="I110" s="149">
        <v>0</v>
      </c>
      <c r="J110" s="149">
        <v>0</v>
      </c>
      <c r="K110" s="149">
        <v>0</v>
      </c>
      <c r="L110" s="149">
        <v>0</v>
      </c>
      <c r="M110" s="149">
        <v>0</v>
      </c>
      <c r="N110" s="149">
        <v>0</v>
      </c>
      <c r="O110" s="149">
        <v>0</v>
      </c>
      <c r="P110" s="149">
        <v>0</v>
      </c>
      <c r="Q110" s="149">
        <v>0</v>
      </c>
      <c r="R110" s="149">
        <v>0</v>
      </c>
      <c r="S110" s="149">
        <v>0</v>
      </c>
      <c r="T110" s="149">
        <v>0</v>
      </c>
      <c r="U110" s="149">
        <v>0</v>
      </c>
      <c r="V110" s="149">
        <v>0</v>
      </c>
      <c r="W110" s="149">
        <v>0</v>
      </c>
      <c r="X110" s="149">
        <v>0</v>
      </c>
      <c r="Y110" s="149">
        <v>0</v>
      </c>
      <c r="Z110" s="149">
        <v>0</v>
      </c>
      <c r="AA110" s="149">
        <v>0</v>
      </c>
      <c r="AB110" s="149">
        <v>0</v>
      </c>
      <c r="AC110" s="149">
        <v>0</v>
      </c>
      <c r="AD110" s="149">
        <v>0</v>
      </c>
      <c r="AE110" s="149">
        <v>0</v>
      </c>
      <c r="AF110" s="149">
        <v>0</v>
      </c>
      <c r="AG110" s="149">
        <v>0</v>
      </c>
      <c r="AH110" s="149">
        <v>0</v>
      </c>
      <c r="AI110" s="149">
        <v>0</v>
      </c>
      <c r="AJ110" s="149">
        <v>0</v>
      </c>
      <c r="AK110" s="149">
        <v>0</v>
      </c>
      <c r="AL110" s="149">
        <v>0</v>
      </c>
      <c r="AM110" s="149">
        <v>0</v>
      </c>
      <c r="AN110" s="149">
        <v>0</v>
      </c>
      <c r="AO110" s="149">
        <v>0</v>
      </c>
      <c r="AP110" s="149">
        <v>0</v>
      </c>
      <c r="AQ110" s="149">
        <v>0</v>
      </c>
      <c r="AR110" s="149">
        <v>0</v>
      </c>
      <c r="AS110" s="149">
        <v>0</v>
      </c>
      <c r="AT110" s="149">
        <v>0</v>
      </c>
      <c r="AU110" s="149">
        <v>0</v>
      </c>
      <c r="AV110" s="149">
        <v>0</v>
      </c>
      <c r="AW110" s="149">
        <v>0</v>
      </c>
      <c r="AX110" s="149">
        <v>0</v>
      </c>
      <c r="AY110" s="149">
        <v>0</v>
      </c>
      <c r="AZ110" s="149">
        <v>0</v>
      </c>
      <c r="BA110" s="149">
        <v>204</v>
      </c>
      <c r="BB110" s="149">
        <v>301</v>
      </c>
      <c r="BC110" s="149">
        <v>247</v>
      </c>
      <c r="BD110" s="149">
        <f>471/5</f>
        <v>94.2</v>
      </c>
      <c r="BE110" s="149">
        <f>471/5</f>
        <v>94.2</v>
      </c>
      <c r="BF110" s="149">
        <f>471/5</f>
        <v>94.2</v>
      </c>
      <c r="BG110" s="149">
        <f>471/5</f>
        <v>94.2</v>
      </c>
      <c r="BH110" s="149">
        <f>471/5</f>
        <v>94.2</v>
      </c>
      <c r="BI110" s="149">
        <v>0.5</v>
      </c>
      <c r="BJ110" s="149">
        <v>103.46</v>
      </c>
      <c r="BK110" s="149">
        <f>4153709/39700</f>
        <v>104.62743073047859</v>
      </c>
      <c r="BL110" s="149">
        <f>3797351/39700</f>
        <v>95.651158690176317</v>
      </c>
      <c r="BM110" s="149">
        <v>103.13</v>
      </c>
      <c r="BN110" s="149">
        <v>174</v>
      </c>
      <c r="BO110" s="149">
        <v>134</v>
      </c>
      <c r="BP110" s="149">
        <v>143.27000000000001</v>
      </c>
      <c r="BQ110" s="149">
        <v>107.5</v>
      </c>
      <c r="BR110" s="465">
        <v>128</v>
      </c>
    </row>
    <row r="111" spans="3:70">
      <c r="C111" s="442" t="s">
        <v>257</v>
      </c>
      <c r="D111" s="443" t="s">
        <v>287</v>
      </c>
      <c r="E111" s="444" t="s">
        <v>293</v>
      </c>
      <c r="F111" s="167">
        <f t="shared" si="61"/>
        <v>126</v>
      </c>
      <c r="G111" s="162">
        <v>0</v>
      </c>
      <c r="H111" s="149">
        <v>0</v>
      </c>
      <c r="I111" s="149">
        <v>0</v>
      </c>
      <c r="J111" s="149">
        <v>0</v>
      </c>
      <c r="K111" s="149">
        <v>0</v>
      </c>
      <c r="L111" s="149">
        <v>0</v>
      </c>
      <c r="M111" s="149">
        <v>0</v>
      </c>
      <c r="N111" s="149">
        <v>0</v>
      </c>
      <c r="O111" s="149">
        <v>0</v>
      </c>
      <c r="P111" s="149">
        <v>0</v>
      </c>
      <c r="Q111" s="149">
        <v>0</v>
      </c>
      <c r="R111" s="149">
        <v>0</v>
      </c>
      <c r="S111" s="149">
        <v>0</v>
      </c>
      <c r="T111" s="149">
        <v>0</v>
      </c>
      <c r="U111" s="149">
        <v>0</v>
      </c>
      <c r="V111" s="149">
        <v>0</v>
      </c>
      <c r="W111" s="149">
        <v>0</v>
      </c>
      <c r="X111" s="149">
        <v>0</v>
      </c>
      <c r="Y111" s="149">
        <v>0</v>
      </c>
      <c r="Z111" s="149">
        <v>0</v>
      </c>
      <c r="AA111" s="149">
        <v>0</v>
      </c>
      <c r="AB111" s="149">
        <v>0</v>
      </c>
      <c r="AC111" s="149">
        <v>0</v>
      </c>
      <c r="AD111" s="149">
        <v>0</v>
      </c>
      <c r="AE111" s="149">
        <v>0</v>
      </c>
      <c r="AF111" s="149">
        <v>0</v>
      </c>
      <c r="AG111" s="149">
        <v>42</v>
      </c>
      <c r="AH111" s="149">
        <v>21</v>
      </c>
      <c r="AI111" s="149">
        <v>21</v>
      </c>
      <c r="AJ111" s="149">
        <v>21</v>
      </c>
      <c r="AK111" s="149">
        <v>21</v>
      </c>
      <c r="AL111" s="149">
        <v>0</v>
      </c>
      <c r="AM111" s="149">
        <v>0</v>
      </c>
      <c r="AN111" s="149">
        <v>0</v>
      </c>
      <c r="AO111" s="149">
        <v>0</v>
      </c>
      <c r="AP111" s="149">
        <v>0</v>
      </c>
      <c r="AQ111" s="149">
        <v>0</v>
      </c>
      <c r="AR111" s="149">
        <v>0</v>
      </c>
      <c r="AS111" s="149">
        <v>0</v>
      </c>
      <c r="AT111" s="149">
        <v>0</v>
      </c>
      <c r="AU111" s="149">
        <v>0</v>
      </c>
      <c r="AV111" s="149">
        <v>0</v>
      </c>
      <c r="AW111" s="149">
        <v>0</v>
      </c>
      <c r="AX111" s="149">
        <v>0</v>
      </c>
      <c r="AY111" s="149">
        <v>0</v>
      </c>
      <c r="AZ111" s="149">
        <v>0</v>
      </c>
      <c r="BA111" s="149">
        <v>0</v>
      </c>
      <c r="BB111" s="149">
        <v>0</v>
      </c>
      <c r="BC111" s="149">
        <v>0</v>
      </c>
      <c r="BD111" s="149">
        <v>0</v>
      </c>
      <c r="BE111" s="149">
        <v>0</v>
      </c>
      <c r="BF111" s="149">
        <v>0</v>
      </c>
      <c r="BG111" s="149">
        <v>0</v>
      </c>
      <c r="BH111" s="149">
        <v>0</v>
      </c>
      <c r="BI111" s="149">
        <v>0</v>
      </c>
      <c r="BJ111" s="149">
        <v>0</v>
      </c>
      <c r="BK111" s="149">
        <v>0</v>
      </c>
      <c r="BL111" s="149">
        <v>0</v>
      </c>
      <c r="BM111" s="149">
        <v>0</v>
      </c>
      <c r="BN111" s="149">
        <v>0</v>
      </c>
      <c r="BO111" s="149">
        <v>0</v>
      </c>
      <c r="BP111" s="149">
        <v>0</v>
      </c>
      <c r="BQ111" s="149">
        <v>0</v>
      </c>
      <c r="BR111" s="465">
        <v>0</v>
      </c>
    </row>
    <row r="112" spans="3:70">
      <c r="C112" s="442" t="s">
        <v>257</v>
      </c>
      <c r="D112" s="443" t="s">
        <v>287</v>
      </c>
      <c r="E112" s="444" t="s">
        <v>294</v>
      </c>
      <c r="F112" s="167">
        <f t="shared" si="61"/>
        <v>29525</v>
      </c>
      <c r="G112" s="162">
        <v>0</v>
      </c>
      <c r="H112" s="149">
        <v>0</v>
      </c>
      <c r="I112" s="149">
        <v>0</v>
      </c>
      <c r="J112" s="149">
        <v>0</v>
      </c>
      <c r="K112" s="149">
        <v>0</v>
      </c>
      <c r="L112" s="149">
        <v>0</v>
      </c>
      <c r="M112" s="149">
        <v>0</v>
      </c>
      <c r="N112" s="149">
        <v>0</v>
      </c>
      <c r="O112" s="149">
        <v>0</v>
      </c>
      <c r="P112" s="149">
        <v>0</v>
      </c>
      <c r="Q112" s="149">
        <v>0</v>
      </c>
      <c r="R112" s="149">
        <v>0</v>
      </c>
      <c r="S112" s="149">
        <v>0</v>
      </c>
      <c r="T112" s="149">
        <v>0</v>
      </c>
      <c r="U112" s="149">
        <v>0</v>
      </c>
      <c r="V112" s="149">
        <v>0</v>
      </c>
      <c r="W112" s="149">
        <v>0</v>
      </c>
      <c r="X112" s="149">
        <v>0</v>
      </c>
      <c r="Y112" s="149">
        <v>0</v>
      </c>
      <c r="Z112" s="149">
        <v>3736</v>
      </c>
      <c r="AA112" s="149">
        <v>3736</v>
      </c>
      <c r="AB112" s="149">
        <v>3736</v>
      </c>
      <c r="AC112" s="149">
        <v>0</v>
      </c>
      <c r="AD112" s="149">
        <v>3736</v>
      </c>
      <c r="AE112" s="149">
        <v>7473</v>
      </c>
      <c r="AF112" s="149">
        <v>7108</v>
      </c>
      <c r="AG112" s="149">
        <v>0</v>
      </c>
      <c r="AH112" s="149">
        <v>0</v>
      </c>
      <c r="AI112" s="149">
        <v>0</v>
      </c>
      <c r="AJ112" s="149">
        <v>0</v>
      </c>
      <c r="AK112" s="149">
        <v>0</v>
      </c>
      <c r="AL112" s="149">
        <v>0</v>
      </c>
      <c r="AM112" s="149">
        <v>0</v>
      </c>
      <c r="AN112" s="149">
        <v>0</v>
      </c>
      <c r="AO112" s="149">
        <v>0</v>
      </c>
      <c r="AP112" s="149">
        <v>0</v>
      </c>
      <c r="AQ112" s="149">
        <v>0</v>
      </c>
      <c r="AR112" s="149">
        <v>0</v>
      </c>
      <c r="AS112" s="149">
        <v>0</v>
      </c>
      <c r="AT112" s="149">
        <v>0</v>
      </c>
      <c r="AU112" s="149">
        <v>0</v>
      </c>
      <c r="AV112" s="149">
        <v>0</v>
      </c>
      <c r="AW112" s="149">
        <v>0</v>
      </c>
      <c r="AX112" s="149">
        <v>0</v>
      </c>
      <c r="AY112" s="149">
        <v>0</v>
      </c>
      <c r="AZ112" s="149">
        <v>0</v>
      </c>
      <c r="BA112" s="149">
        <v>0</v>
      </c>
      <c r="BB112" s="149">
        <v>0</v>
      </c>
      <c r="BC112" s="149">
        <v>0</v>
      </c>
      <c r="BD112" s="149">
        <v>0</v>
      </c>
      <c r="BE112" s="149">
        <v>0</v>
      </c>
      <c r="BF112" s="149">
        <v>0</v>
      </c>
      <c r="BG112" s="149">
        <v>0</v>
      </c>
      <c r="BH112" s="149">
        <v>0</v>
      </c>
      <c r="BI112" s="149">
        <v>0</v>
      </c>
      <c r="BJ112" s="149">
        <v>0</v>
      </c>
      <c r="BK112" s="149">
        <v>0</v>
      </c>
      <c r="BL112" s="149">
        <v>0</v>
      </c>
      <c r="BM112" s="149">
        <v>0</v>
      </c>
      <c r="BN112" s="149">
        <v>0</v>
      </c>
      <c r="BO112" s="149">
        <v>0</v>
      </c>
      <c r="BP112" s="149">
        <v>0</v>
      </c>
      <c r="BQ112" s="149">
        <v>0</v>
      </c>
      <c r="BR112" s="465">
        <v>0</v>
      </c>
    </row>
    <row r="113" spans="3:70">
      <c r="C113" s="442" t="s">
        <v>257</v>
      </c>
      <c r="D113" s="443" t="s">
        <v>287</v>
      </c>
      <c r="E113" s="444" t="s">
        <v>295</v>
      </c>
      <c r="F113" s="167">
        <f t="shared" si="61"/>
        <v>463.38999999999987</v>
      </c>
      <c r="G113" s="162">
        <v>0</v>
      </c>
      <c r="H113" s="149">
        <v>0</v>
      </c>
      <c r="I113" s="149">
        <v>0</v>
      </c>
      <c r="J113" s="149">
        <v>0</v>
      </c>
      <c r="K113" s="149">
        <v>0</v>
      </c>
      <c r="L113" s="149">
        <v>0</v>
      </c>
      <c r="M113" s="149">
        <v>0</v>
      </c>
      <c r="N113" s="149">
        <v>0</v>
      </c>
      <c r="O113" s="149">
        <v>0</v>
      </c>
      <c r="P113" s="149">
        <v>0</v>
      </c>
      <c r="Q113" s="149">
        <v>0</v>
      </c>
      <c r="R113" s="149">
        <v>0</v>
      </c>
      <c r="S113" s="149">
        <v>0</v>
      </c>
      <c r="T113" s="149">
        <v>0</v>
      </c>
      <c r="U113" s="149">
        <v>0</v>
      </c>
      <c r="V113" s="149">
        <v>0</v>
      </c>
      <c r="W113" s="149">
        <v>0</v>
      </c>
      <c r="X113" s="149">
        <v>0</v>
      </c>
      <c r="Y113" s="149">
        <v>0</v>
      </c>
      <c r="Z113" s="149">
        <v>0</v>
      </c>
      <c r="AA113" s="149">
        <v>0</v>
      </c>
      <c r="AB113" s="149">
        <v>0</v>
      </c>
      <c r="AC113" s="149">
        <v>0</v>
      </c>
      <c r="AD113" s="149">
        <v>106</v>
      </c>
      <c r="AE113" s="149">
        <v>9</v>
      </c>
      <c r="AF113" s="149">
        <v>9</v>
      </c>
      <c r="AG113" s="149">
        <v>9</v>
      </c>
      <c r="AH113" s="149">
        <v>9</v>
      </c>
      <c r="AI113" s="149">
        <v>9</v>
      </c>
      <c r="AJ113" s="149">
        <v>9</v>
      </c>
      <c r="AK113" s="149">
        <v>9</v>
      </c>
      <c r="AL113" s="149">
        <v>9</v>
      </c>
      <c r="AM113" s="149">
        <v>9</v>
      </c>
      <c r="AN113" s="149">
        <v>9</v>
      </c>
      <c r="AO113" s="149">
        <v>9</v>
      </c>
      <c r="AP113" s="149">
        <v>9</v>
      </c>
      <c r="AQ113" s="149">
        <v>9</v>
      </c>
      <c r="AR113" s="149">
        <v>0</v>
      </c>
      <c r="AS113" s="149">
        <v>0</v>
      </c>
      <c r="AT113" s="149">
        <v>19</v>
      </c>
      <c r="AU113" s="149">
        <v>0</v>
      </c>
      <c r="AV113" s="149">
        <v>28</v>
      </c>
      <c r="AW113" s="149">
        <v>0</v>
      </c>
      <c r="AX113" s="149">
        <v>9</v>
      </c>
      <c r="AY113" s="149">
        <v>0</v>
      </c>
      <c r="AZ113" s="149">
        <v>19</v>
      </c>
      <c r="BA113" s="149">
        <v>9</v>
      </c>
      <c r="BB113" s="149">
        <v>19</v>
      </c>
      <c r="BC113" s="149">
        <v>0</v>
      </c>
      <c r="BD113" s="149">
        <v>19</v>
      </c>
      <c r="BE113" s="149">
        <v>0</v>
      </c>
      <c r="BF113" s="149">
        <v>19</v>
      </c>
      <c r="BG113" s="149">
        <v>9</v>
      </c>
      <c r="BH113" s="149">
        <v>9</v>
      </c>
      <c r="BI113" s="149">
        <v>9</v>
      </c>
      <c r="BJ113" s="149">
        <v>9</v>
      </c>
      <c r="BK113" s="149">
        <v>9</v>
      </c>
      <c r="BL113" s="149">
        <v>7.77</v>
      </c>
      <c r="BM113" s="149">
        <v>7.77</v>
      </c>
      <c r="BN113" s="149">
        <v>7.77</v>
      </c>
      <c r="BO113" s="149">
        <v>7.77</v>
      </c>
      <c r="BP113" s="149">
        <v>7.77</v>
      </c>
      <c r="BQ113" s="149">
        <v>7.77</v>
      </c>
      <c r="BR113" s="465">
        <v>7.77</v>
      </c>
    </row>
    <row r="114" spans="3:70">
      <c r="C114" s="442" t="s">
        <v>257</v>
      </c>
      <c r="D114" s="443" t="s">
        <v>287</v>
      </c>
      <c r="E114" s="444" t="s">
        <v>296</v>
      </c>
      <c r="F114" s="167">
        <f t="shared" si="61"/>
        <v>9247.84</v>
      </c>
      <c r="G114" s="162">
        <v>0</v>
      </c>
      <c r="H114" s="149">
        <v>0</v>
      </c>
      <c r="I114" s="149">
        <v>0</v>
      </c>
      <c r="J114" s="149">
        <v>0</v>
      </c>
      <c r="K114" s="149">
        <v>0</v>
      </c>
      <c r="L114" s="149">
        <v>0</v>
      </c>
      <c r="M114" s="149">
        <v>0</v>
      </c>
      <c r="N114" s="149">
        <v>0</v>
      </c>
      <c r="O114" s="149">
        <v>0</v>
      </c>
      <c r="P114" s="149">
        <v>0</v>
      </c>
      <c r="Q114" s="149">
        <v>0</v>
      </c>
      <c r="R114" s="149">
        <v>0</v>
      </c>
      <c r="S114" s="149">
        <v>0</v>
      </c>
      <c r="T114" s="149">
        <v>0</v>
      </c>
      <c r="U114" s="149">
        <v>0</v>
      </c>
      <c r="V114" s="149">
        <v>0</v>
      </c>
      <c r="W114" s="149">
        <v>0</v>
      </c>
      <c r="X114" s="149">
        <v>0</v>
      </c>
      <c r="Y114" s="149">
        <v>0</v>
      </c>
      <c r="Z114" s="149">
        <v>0</v>
      </c>
      <c r="AA114" s="149">
        <v>0</v>
      </c>
      <c r="AB114" s="149">
        <v>0</v>
      </c>
      <c r="AC114" s="149">
        <v>0</v>
      </c>
      <c r="AD114" s="149">
        <v>0</v>
      </c>
      <c r="AE114" s="149">
        <v>0</v>
      </c>
      <c r="AF114" s="149">
        <v>0</v>
      </c>
      <c r="AG114" s="149">
        <v>0</v>
      </c>
      <c r="AH114" s="149">
        <v>0</v>
      </c>
      <c r="AI114" s="149">
        <v>0</v>
      </c>
      <c r="AJ114" s="149">
        <v>0</v>
      </c>
      <c r="AK114" s="149">
        <v>0</v>
      </c>
      <c r="AL114" s="149">
        <v>0</v>
      </c>
      <c r="AM114" s="149">
        <v>0</v>
      </c>
      <c r="AN114" s="149">
        <v>0</v>
      </c>
      <c r="AO114" s="149">
        <v>0</v>
      </c>
      <c r="AP114" s="149">
        <v>0</v>
      </c>
      <c r="AQ114" s="149">
        <v>0</v>
      </c>
      <c r="AR114" s="149">
        <v>0</v>
      </c>
      <c r="AS114" s="149">
        <v>0</v>
      </c>
      <c r="AT114" s="149">
        <v>0</v>
      </c>
      <c r="AU114" s="149">
        <v>1017</v>
      </c>
      <c r="AV114" s="149">
        <f>1437/4</f>
        <v>359.25</v>
      </c>
      <c r="AW114" s="149">
        <f>1437/4</f>
        <v>359.25</v>
      </c>
      <c r="AX114" s="149">
        <f>1437/4</f>
        <v>359.25</v>
      </c>
      <c r="AY114" s="149">
        <f>1437/4</f>
        <v>359.25</v>
      </c>
      <c r="AZ114" s="149">
        <f>1630/3</f>
        <v>543.33333333333337</v>
      </c>
      <c r="BA114" s="149">
        <f>1630/3</f>
        <v>543.33333333333337</v>
      </c>
      <c r="BB114" s="149">
        <f>1630/3</f>
        <v>543.33333333333337</v>
      </c>
      <c r="BC114" s="149">
        <v>393</v>
      </c>
      <c r="BD114" s="149">
        <v>316</v>
      </c>
      <c r="BE114" s="149">
        <v>310</v>
      </c>
      <c r="BF114" s="149">
        <v>295</v>
      </c>
      <c r="BG114" s="149">
        <v>180</v>
      </c>
      <c r="BH114" s="149">
        <v>210</v>
      </c>
      <c r="BI114" s="149">
        <v>222</v>
      </c>
      <c r="BJ114" s="149">
        <v>285</v>
      </c>
      <c r="BK114" s="149">
        <v>309.67</v>
      </c>
      <c r="BL114" s="149">
        <v>322.33999999999997</v>
      </c>
      <c r="BM114" s="149">
        <v>338</v>
      </c>
      <c r="BN114" s="149">
        <v>467.91</v>
      </c>
      <c r="BO114" s="149">
        <v>353.92</v>
      </c>
      <c r="BP114" s="451">
        <v>387</v>
      </c>
      <c r="BQ114" s="451">
        <v>387</v>
      </c>
      <c r="BR114" s="465">
        <v>387</v>
      </c>
    </row>
    <row r="115" spans="3:70">
      <c r="C115" s="442" t="s">
        <v>257</v>
      </c>
      <c r="D115" s="443" t="s">
        <v>287</v>
      </c>
      <c r="E115" s="444" t="s">
        <v>297</v>
      </c>
      <c r="F115" s="167">
        <f t="shared" si="61"/>
        <v>8366.2178841309833</v>
      </c>
      <c r="G115" s="162">
        <v>0</v>
      </c>
      <c r="H115" s="149">
        <v>0</v>
      </c>
      <c r="I115" s="149">
        <v>0</v>
      </c>
      <c r="J115" s="149">
        <v>0</v>
      </c>
      <c r="K115" s="149">
        <v>0</v>
      </c>
      <c r="L115" s="149">
        <v>0</v>
      </c>
      <c r="M115" s="149">
        <v>0</v>
      </c>
      <c r="N115" s="149">
        <v>0</v>
      </c>
      <c r="O115" s="149">
        <v>0</v>
      </c>
      <c r="P115" s="149">
        <v>0</v>
      </c>
      <c r="Q115" s="149">
        <v>0</v>
      </c>
      <c r="R115" s="149">
        <v>0</v>
      </c>
      <c r="S115" s="149">
        <v>0</v>
      </c>
      <c r="T115" s="149">
        <v>0</v>
      </c>
      <c r="U115" s="149">
        <v>0</v>
      </c>
      <c r="V115" s="149">
        <v>0</v>
      </c>
      <c r="W115" s="149">
        <v>0</v>
      </c>
      <c r="X115" s="149">
        <v>0</v>
      </c>
      <c r="Y115" s="149">
        <v>0</v>
      </c>
      <c r="Z115" s="149">
        <v>0</v>
      </c>
      <c r="AA115" s="149">
        <v>0</v>
      </c>
      <c r="AB115" s="149">
        <v>0</v>
      </c>
      <c r="AC115" s="149">
        <v>0</v>
      </c>
      <c r="AD115" s="149">
        <v>0</v>
      </c>
      <c r="AE115" s="149">
        <v>0</v>
      </c>
      <c r="AF115" s="149">
        <v>0</v>
      </c>
      <c r="AG115" s="149">
        <v>0</v>
      </c>
      <c r="AH115" s="149">
        <v>0</v>
      </c>
      <c r="AI115" s="149">
        <v>0</v>
      </c>
      <c r="AJ115" s="149">
        <v>0</v>
      </c>
      <c r="AK115" s="149">
        <v>0</v>
      </c>
      <c r="AL115" s="149">
        <v>0</v>
      </c>
      <c r="AM115" s="149">
        <v>0</v>
      </c>
      <c r="AN115" s="149">
        <v>0</v>
      </c>
      <c r="AO115" s="149">
        <v>0</v>
      </c>
      <c r="AP115" s="149">
        <v>0</v>
      </c>
      <c r="AQ115" s="149">
        <v>0</v>
      </c>
      <c r="AR115" s="149">
        <v>366.93</v>
      </c>
      <c r="AS115" s="149">
        <v>300.97000000000003</v>
      </c>
      <c r="AT115" s="149">
        <v>353.65</v>
      </c>
      <c r="AU115" s="149">
        <v>319.39999999999998</v>
      </c>
      <c r="AV115" s="149">
        <v>346.2</v>
      </c>
      <c r="AW115" s="149">
        <v>326.88</v>
      </c>
      <c r="AX115" s="149">
        <v>254.82</v>
      </c>
      <c r="AY115" s="149">
        <v>291.88</v>
      </c>
      <c r="AZ115" s="149">
        <v>387.77</v>
      </c>
      <c r="BA115" s="149">
        <v>246.11</v>
      </c>
      <c r="BB115" s="149">
        <v>293.77</v>
      </c>
      <c r="BC115" s="149">
        <v>285.55</v>
      </c>
      <c r="BD115" s="149">
        <v>452.85</v>
      </c>
      <c r="BE115" s="149">
        <v>323.13</v>
      </c>
      <c r="BF115" s="149">
        <v>233.36</v>
      </c>
      <c r="BG115" s="149">
        <v>206.23</v>
      </c>
      <c r="BH115" s="149">
        <v>193.92</v>
      </c>
      <c r="BI115" s="149">
        <v>242.91</v>
      </c>
      <c r="BJ115" s="149">
        <v>243</v>
      </c>
      <c r="BK115" s="149">
        <v>366.79</v>
      </c>
      <c r="BL115" s="149">
        <f>10999198/39700</f>
        <v>277.05788413098236</v>
      </c>
      <c r="BM115" s="149">
        <v>367</v>
      </c>
      <c r="BN115" s="149">
        <v>404.55</v>
      </c>
      <c r="BO115" s="149">
        <f>270.77+30</f>
        <v>300.77</v>
      </c>
      <c r="BP115" s="149">
        <f>276.72+30</f>
        <v>306.72000000000003</v>
      </c>
      <c r="BQ115" s="451">
        <v>337</v>
      </c>
      <c r="BR115" s="465">
        <v>337</v>
      </c>
    </row>
    <row r="116" spans="3:70">
      <c r="C116" s="442" t="s">
        <v>257</v>
      </c>
      <c r="D116" s="443" t="s">
        <v>287</v>
      </c>
      <c r="E116" s="444" t="s">
        <v>241</v>
      </c>
      <c r="F116" s="167">
        <f t="shared" si="61"/>
        <v>6589</v>
      </c>
      <c r="G116" s="162">
        <v>0</v>
      </c>
      <c r="H116" s="149">
        <v>0</v>
      </c>
      <c r="I116" s="149">
        <v>0</v>
      </c>
      <c r="J116" s="149">
        <v>0</v>
      </c>
      <c r="K116" s="149">
        <v>0</v>
      </c>
      <c r="L116" s="149">
        <v>0</v>
      </c>
      <c r="M116" s="149">
        <v>0</v>
      </c>
      <c r="N116" s="149">
        <v>0</v>
      </c>
      <c r="O116" s="149">
        <v>0</v>
      </c>
      <c r="P116" s="149">
        <v>0</v>
      </c>
      <c r="Q116" s="149">
        <v>0</v>
      </c>
      <c r="R116" s="149">
        <v>0</v>
      </c>
      <c r="S116" s="149">
        <v>0</v>
      </c>
      <c r="T116" s="149">
        <v>0</v>
      </c>
      <c r="U116" s="149">
        <v>0</v>
      </c>
      <c r="V116" s="149">
        <v>0</v>
      </c>
      <c r="W116" s="149">
        <v>0</v>
      </c>
      <c r="X116" s="149">
        <v>0</v>
      </c>
      <c r="Y116" s="149">
        <v>0</v>
      </c>
      <c r="Z116" s="149">
        <v>0</v>
      </c>
      <c r="AA116" s="149">
        <v>0</v>
      </c>
      <c r="AB116" s="149">
        <v>0</v>
      </c>
      <c r="AC116" s="149">
        <v>0</v>
      </c>
      <c r="AD116" s="149">
        <v>0</v>
      </c>
      <c r="AE116" s="149">
        <v>0</v>
      </c>
      <c r="AF116" s="149">
        <v>0</v>
      </c>
      <c r="AG116" s="149">
        <v>0</v>
      </c>
      <c r="AH116" s="149">
        <v>0</v>
      </c>
      <c r="AI116" s="149">
        <v>0</v>
      </c>
      <c r="AJ116" s="149">
        <v>0</v>
      </c>
      <c r="AK116" s="149">
        <v>0</v>
      </c>
      <c r="AL116" s="149">
        <v>0</v>
      </c>
      <c r="AM116" s="149">
        <v>0</v>
      </c>
      <c r="AN116" s="149">
        <v>0</v>
      </c>
      <c r="AO116" s="149">
        <v>0</v>
      </c>
      <c r="AP116" s="149">
        <v>0</v>
      </c>
      <c r="AQ116" s="149">
        <v>0</v>
      </c>
      <c r="AR116" s="149">
        <v>0</v>
      </c>
      <c r="AS116" s="149">
        <v>0</v>
      </c>
      <c r="AT116" s="149">
        <v>0</v>
      </c>
      <c r="AU116" s="149">
        <v>0</v>
      </c>
      <c r="AV116" s="149">
        <v>0</v>
      </c>
      <c r="AW116" s="149">
        <v>0</v>
      </c>
      <c r="AX116" s="149">
        <v>0</v>
      </c>
      <c r="AY116" s="149">
        <v>0</v>
      </c>
      <c r="AZ116" s="149">
        <v>0</v>
      </c>
      <c r="BA116" s="149">
        <v>0</v>
      </c>
      <c r="BB116" s="149">
        <v>0</v>
      </c>
      <c r="BC116" s="149">
        <v>0</v>
      </c>
      <c r="BD116" s="149">
        <v>0</v>
      </c>
      <c r="BE116" s="149">
        <v>0</v>
      </c>
      <c r="BF116" s="149">
        <v>0</v>
      </c>
      <c r="BG116" s="149">
        <v>0</v>
      </c>
      <c r="BH116" s="149">
        <v>599</v>
      </c>
      <c r="BI116" s="149">
        <v>599</v>
      </c>
      <c r="BJ116" s="149">
        <v>599</v>
      </c>
      <c r="BK116" s="149">
        <v>599</v>
      </c>
      <c r="BL116" s="149">
        <v>599</v>
      </c>
      <c r="BM116" s="149">
        <v>599</v>
      </c>
      <c r="BN116" s="149">
        <v>599</v>
      </c>
      <c r="BO116" s="149">
        <v>599</v>
      </c>
      <c r="BP116" s="149">
        <v>599</v>
      </c>
      <c r="BQ116" s="149">
        <v>599</v>
      </c>
      <c r="BR116" s="465">
        <v>599</v>
      </c>
    </row>
    <row r="117" spans="3:70">
      <c r="C117" s="442" t="s">
        <v>257</v>
      </c>
      <c r="D117" s="443" t="s">
        <v>287</v>
      </c>
      <c r="E117" s="444" t="s">
        <v>298</v>
      </c>
      <c r="F117" s="167">
        <f t="shared" si="61"/>
        <v>954</v>
      </c>
      <c r="G117" s="162">
        <v>0</v>
      </c>
      <c r="H117" s="149">
        <v>0</v>
      </c>
      <c r="I117" s="149">
        <v>0</v>
      </c>
      <c r="J117" s="149">
        <v>0</v>
      </c>
      <c r="K117" s="149">
        <v>0</v>
      </c>
      <c r="L117" s="149">
        <v>0</v>
      </c>
      <c r="M117" s="149">
        <v>0</v>
      </c>
      <c r="N117" s="149">
        <v>0</v>
      </c>
      <c r="O117" s="149">
        <v>0</v>
      </c>
      <c r="P117" s="149">
        <v>0</v>
      </c>
      <c r="Q117" s="149">
        <v>0</v>
      </c>
      <c r="R117" s="149">
        <v>0</v>
      </c>
      <c r="S117" s="149">
        <v>0</v>
      </c>
      <c r="T117" s="149">
        <v>0</v>
      </c>
      <c r="U117" s="149">
        <v>0</v>
      </c>
      <c r="V117" s="149">
        <v>0</v>
      </c>
      <c r="W117" s="149">
        <v>0</v>
      </c>
      <c r="X117" s="149">
        <v>0</v>
      </c>
      <c r="Y117" s="149">
        <v>0</v>
      </c>
      <c r="Z117" s="149">
        <v>0</v>
      </c>
      <c r="AA117" s="149">
        <v>0</v>
      </c>
      <c r="AB117" s="149">
        <v>0</v>
      </c>
      <c r="AC117" s="149">
        <v>0</v>
      </c>
      <c r="AD117" s="149">
        <v>0</v>
      </c>
      <c r="AE117" s="149">
        <v>0</v>
      </c>
      <c r="AF117" s="149">
        <v>0</v>
      </c>
      <c r="AG117" s="149">
        <v>0</v>
      </c>
      <c r="AH117" s="149">
        <v>0</v>
      </c>
      <c r="AI117" s="149">
        <v>0</v>
      </c>
      <c r="AJ117" s="149">
        <v>0</v>
      </c>
      <c r="AK117" s="149">
        <v>174</v>
      </c>
      <c r="AL117" s="149">
        <v>0</v>
      </c>
      <c r="AM117" s="149">
        <v>0</v>
      </c>
      <c r="AN117" s="149">
        <v>0</v>
      </c>
      <c r="AO117" s="149">
        <v>40</v>
      </c>
      <c r="AP117" s="149">
        <v>15</v>
      </c>
      <c r="AQ117" s="149">
        <v>0</v>
      </c>
      <c r="AR117" s="149">
        <v>0</v>
      </c>
      <c r="AS117" s="149">
        <v>0</v>
      </c>
      <c r="AT117" s="149">
        <v>0</v>
      </c>
      <c r="AU117" s="149">
        <v>89</v>
      </c>
      <c r="AV117" s="149">
        <v>0</v>
      </c>
      <c r="AW117" s="149">
        <v>0</v>
      </c>
      <c r="AX117" s="149">
        <v>175</v>
      </c>
      <c r="AY117" s="149">
        <v>74</v>
      </c>
      <c r="AZ117" s="149">
        <v>0</v>
      </c>
      <c r="BA117" s="149">
        <v>0</v>
      </c>
      <c r="BB117" s="149">
        <v>0</v>
      </c>
      <c r="BC117" s="149">
        <v>118</v>
      </c>
      <c r="BD117" s="149">
        <v>0</v>
      </c>
      <c r="BE117" s="149">
        <v>129</v>
      </c>
      <c r="BF117" s="149">
        <v>70</v>
      </c>
      <c r="BG117" s="149">
        <v>35</v>
      </c>
      <c r="BH117" s="149">
        <v>35</v>
      </c>
      <c r="BI117" s="149">
        <v>0</v>
      </c>
      <c r="BJ117" s="149">
        <v>0</v>
      </c>
      <c r="BK117" s="149">
        <v>0</v>
      </c>
      <c r="BL117" s="149">
        <v>0</v>
      </c>
      <c r="BM117" s="149">
        <v>0</v>
      </c>
      <c r="BN117" s="149">
        <v>0</v>
      </c>
      <c r="BO117" s="149">
        <v>0</v>
      </c>
      <c r="BP117" s="149">
        <v>0</v>
      </c>
      <c r="BQ117" s="149">
        <v>0</v>
      </c>
      <c r="BR117" s="465">
        <v>0</v>
      </c>
    </row>
    <row r="118" spans="3:70">
      <c r="C118" s="442" t="s">
        <v>257</v>
      </c>
      <c r="D118" s="443" t="s">
        <v>287</v>
      </c>
      <c r="E118" s="444" t="s">
        <v>765</v>
      </c>
      <c r="F118" s="167">
        <f t="shared" si="61"/>
        <v>312</v>
      </c>
      <c r="G118" s="162">
        <v>0</v>
      </c>
      <c r="H118" s="149">
        <v>0</v>
      </c>
      <c r="I118" s="149">
        <v>0</v>
      </c>
      <c r="J118" s="149">
        <v>0</v>
      </c>
      <c r="K118" s="149">
        <v>0</v>
      </c>
      <c r="L118" s="149">
        <v>0</v>
      </c>
      <c r="M118" s="149">
        <v>0</v>
      </c>
      <c r="N118" s="149">
        <v>0</v>
      </c>
      <c r="O118" s="149">
        <v>0</v>
      </c>
      <c r="P118" s="149">
        <v>0</v>
      </c>
      <c r="Q118" s="149">
        <v>0</v>
      </c>
      <c r="R118" s="149">
        <v>0</v>
      </c>
      <c r="S118" s="149">
        <v>0</v>
      </c>
      <c r="T118" s="149">
        <v>0</v>
      </c>
      <c r="U118" s="149">
        <v>0</v>
      </c>
      <c r="V118" s="149">
        <v>0</v>
      </c>
      <c r="W118" s="149">
        <v>0</v>
      </c>
      <c r="X118" s="149">
        <v>0</v>
      </c>
      <c r="Y118" s="149">
        <v>0</v>
      </c>
      <c r="Z118" s="149">
        <v>0</v>
      </c>
      <c r="AA118" s="149">
        <v>0</v>
      </c>
      <c r="AB118" s="149">
        <v>0</v>
      </c>
      <c r="AC118" s="149">
        <v>0</v>
      </c>
      <c r="AD118" s="149">
        <v>0</v>
      </c>
      <c r="AE118" s="149">
        <v>0</v>
      </c>
      <c r="AF118" s="149">
        <v>0</v>
      </c>
      <c r="AG118" s="149">
        <v>0</v>
      </c>
      <c r="AH118" s="149">
        <v>0</v>
      </c>
      <c r="AI118" s="149">
        <v>0</v>
      </c>
      <c r="AJ118" s="149">
        <v>0</v>
      </c>
      <c r="AK118" s="149">
        <v>0</v>
      </c>
      <c r="AL118" s="149">
        <v>0</v>
      </c>
      <c r="AM118" s="149">
        <v>0</v>
      </c>
      <c r="AN118" s="149">
        <v>0</v>
      </c>
      <c r="AO118" s="149">
        <v>0</v>
      </c>
      <c r="AP118" s="149">
        <v>0</v>
      </c>
      <c r="AQ118" s="149">
        <v>0</v>
      </c>
      <c r="AR118" s="149">
        <v>0</v>
      </c>
      <c r="AS118" s="149">
        <v>0</v>
      </c>
      <c r="AT118" s="149">
        <v>0</v>
      </c>
      <c r="AU118" s="149">
        <v>0</v>
      </c>
      <c r="AV118" s="149">
        <v>0</v>
      </c>
      <c r="AW118" s="149">
        <v>0</v>
      </c>
      <c r="AX118" s="149">
        <v>0</v>
      </c>
      <c r="AY118" s="149">
        <v>0</v>
      </c>
      <c r="AZ118" s="149">
        <v>0</v>
      </c>
      <c r="BA118" s="149">
        <v>0</v>
      </c>
      <c r="BB118" s="149">
        <v>0</v>
      </c>
      <c r="BC118" s="149">
        <v>0</v>
      </c>
      <c r="BD118" s="149">
        <v>0</v>
      </c>
      <c r="BE118" s="149">
        <v>0</v>
      </c>
      <c r="BF118" s="149">
        <v>52</v>
      </c>
      <c r="BG118" s="149">
        <v>52</v>
      </c>
      <c r="BH118" s="149">
        <v>52</v>
      </c>
      <c r="BI118" s="149">
        <v>52</v>
      </c>
      <c r="BJ118" s="149">
        <v>52</v>
      </c>
      <c r="BK118" s="149">
        <v>52</v>
      </c>
      <c r="BL118" s="149">
        <v>0</v>
      </c>
      <c r="BM118" s="149">
        <v>0</v>
      </c>
      <c r="BN118" s="149">
        <v>0</v>
      </c>
      <c r="BO118" s="149">
        <v>0</v>
      </c>
      <c r="BP118" s="149">
        <v>0</v>
      </c>
      <c r="BQ118" s="149">
        <v>0</v>
      </c>
      <c r="BR118" s="465">
        <v>0</v>
      </c>
    </row>
    <row r="119" spans="3:70">
      <c r="C119" s="442" t="s">
        <v>257</v>
      </c>
      <c r="D119" s="443" t="s">
        <v>287</v>
      </c>
      <c r="E119" s="444" t="s">
        <v>766</v>
      </c>
      <c r="F119" s="167">
        <f t="shared" si="61"/>
        <v>2066</v>
      </c>
      <c r="G119" s="162">
        <v>0</v>
      </c>
      <c r="H119" s="149">
        <v>0</v>
      </c>
      <c r="I119" s="149">
        <v>0</v>
      </c>
      <c r="J119" s="149">
        <v>0</v>
      </c>
      <c r="K119" s="149">
        <v>0</v>
      </c>
      <c r="L119" s="149">
        <v>0</v>
      </c>
      <c r="M119" s="149">
        <v>0</v>
      </c>
      <c r="N119" s="149">
        <v>0</v>
      </c>
      <c r="O119" s="149">
        <v>0</v>
      </c>
      <c r="P119" s="149">
        <v>0</v>
      </c>
      <c r="Q119" s="149">
        <v>0</v>
      </c>
      <c r="R119" s="149">
        <v>0</v>
      </c>
      <c r="S119" s="149">
        <v>0</v>
      </c>
      <c r="T119" s="149">
        <v>0</v>
      </c>
      <c r="U119" s="149">
        <v>0</v>
      </c>
      <c r="V119" s="149">
        <v>0</v>
      </c>
      <c r="W119" s="149">
        <v>0</v>
      </c>
      <c r="X119" s="149">
        <v>0</v>
      </c>
      <c r="Y119" s="149">
        <v>0</v>
      </c>
      <c r="Z119" s="149">
        <v>0</v>
      </c>
      <c r="AA119" s="149">
        <v>0</v>
      </c>
      <c r="AB119" s="149">
        <v>0</v>
      </c>
      <c r="AC119" s="149">
        <v>0</v>
      </c>
      <c r="AD119" s="149">
        <v>0</v>
      </c>
      <c r="AE119" s="149">
        <v>0</v>
      </c>
      <c r="AF119" s="149">
        <v>0</v>
      </c>
      <c r="AG119" s="149">
        <v>0</v>
      </c>
      <c r="AH119" s="149">
        <v>0</v>
      </c>
      <c r="AI119" s="149">
        <v>0</v>
      </c>
      <c r="AJ119" s="149">
        <v>0</v>
      </c>
      <c r="AK119" s="149">
        <v>0</v>
      </c>
      <c r="AL119" s="149">
        <v>0</v>
      </c>
      <c r="AM119" s="149">
        <v>0</v>
      </c>
      <c r="AN119" s="149">
        <v>0</v>
      </c>
      <c r="AO119" s="149">
        <v>0</v>
      </c>
      <c r="AP119" s="149">
        <v>0</v>
      </c>
      <c r="AQ119" s="149">
        <v>0</v>
      </c>
      <c r="AR119" s="149">
        <v>0</v>
      </c>
      <c r="AS119" s="149">
        <v>0</v>
      </c>
      <c r="AT119" s="149">
        <v>0</v>
      </c>
      <c r="AU119" s="149">
        <v>0</v>
      </c>
      <c r="AV119" s="149">
        <v>0</v>
      </c>
      <c r="AW119" s="149">
        <v>0</v>
      </c>
      <c r="AX119" s="149">
        <v>0</v>
      </c>
      <c r="AY119" s="149">
        <v>0</v>
      </c>
      <c r="AZ119" s="149">
        <v>0</v>
      </c>
      <c r="BA119" s="149">
        <v>0</v>
      </c>
      <c r="BB119" s="149">
        <v>0</v>
      </c>
      <c r="BC119" s="149">
        <v>0</v>
      </c>
      <c r="BD119" s="149">
        <v>0</v>
      </c>
      <c r="BE119" s="149">
        <v>0</v>
      </c>
      <c r="BF119" s="149">
        <v>0</v>
      </c>
      <c r="BG119" s="149">
        <v>0</v>
      </c>
      <c r="BH119" s="149">
        <v>0</v>
      </c>
      <c r="BI119" s="149">
        <v>160</v>
      </c>
      <c r="BJ119" s="149">
        <f>466+160</f>
        <v>626</v>
      </c>
      <c r="BK119" s="149">
        <v>160</v>
      </c>
      <c r="BL119" s="149">
        <v>160</v>
      </c>
      <c r="BM119" s="149">
        <v>160</v>
      </c>
      <c r="BN119" s="149">
        <v>160</v>
      </c>
      <c r="BO119" s="149">
        <v>160</v>
      </c>
      <c r="BP119" s="149">
        <v>160</v>
      </c>
      <c r="BQ119" s="149">
        <v>160</v>
      </c>
      <c r="BR119" s="465">
        <v>160</v>
      </c>
    </row>
    <row r="120" spans="3:70">
      <c r="C120" s="442" t="s">
        <v>257</v>
      </c>
      <c r="D120" s="443" t="s">
        <v>287</v>
      </c>
      <c r="E120" s="444" t="s">
        <v>299</v>
      </c>
      <c r="F120" s="167">
        <f t="shared" si="61"/>
        <v>7182.7699999999995</v>
      </c>
      <c r="G120" s="162">
        <v>0</v>
      </c>
      <c r="H120" s="149">
        <v>0</v>
      </c>
      <c r="I120" s="149">
        <v>0</v>
      </c>
      <c r="J120" s="149">
        <v>0</v>
      </c>
      <c r="K120" s="149">
        <v>0</v>
      </c>
      <c r="L120" s="149">
        <v>0</v>
      </c>
      <c r="M120" s="149">
        <v>0</v>
      </c>
      <c r="N120" s="149">
        <v>0</v>
      </c>
      <c r="O120" s="149">
        <v>0</v>
      </c>
      <c r="P120" s="149">
        <v>0</v>
      </c>
      <c r="Q120" s="149">
        <v>0</v>
      </c>
      <c r="R120" s="149">
        <v>0</v>
      </c>
      <c r="S120" s="149">
        <v>0</v>
      </c>
      <c r="T120" s="149">
        <v>0</v>
      </c>
      <c r="U120" s="149">
        <v>0</v>
      </c>
      <c r="V120" s="149">
        <v>0</v>
      </c>
      <c r="W120" s="149">
        <v>0</v>
      </c>
      <c r="X120" s="149">
        <v>0</v>
      </c>
      <c r="Y120" s="149">
        <v>0</v>
      </c>
      <c r="Z120" s="149">
        <v>0</v>
      </c>
      <c r="AA120" s="149">
        <v>0</v>
      </c>
      <c r="AB120" s="149">
        <v>0</v>
      </c>
      <c r="AC120" s="149">
        <v>0</v>
      </c>
      <c r="AD120" s="149">
        <v>324</v>
      </c>
      <c r="AE120" s="149">
        <v>297</v>
      </c>
      <c r="AF120" s="149">
        <v>255</v>
      </c>
      <c r="AG120" s="149">
        <v>146</v>
      </c>
      <c r="AH120" s="149">
        <v>139</v>
      </c>
      <c r="AI120" s="149">
        <v>152</v>
      </c>
      <c r="AJ120" s="149">
        <v>289</v>
      </c>
      <c r="AK120" s="149">
        <v>121</v>
      </c>
      <c r="AL120" s="149">
        <v>125.58</v>
      </c>
      <c r="AM120" s="149">
        <v>209</v>
      </c>
      <c r="AN120" s="149">
        <v>152</v>
      </c>
      <c r="AO120" s="149">
        <v>162</v>
      </c>
      <c r="AP120" s="149">
        <v>250</v>
      </c>
      <c r="AQ120" s="149">
        <v>166</v>
      </c>
      <c r="AR120" s="149">
        <v>189.76</v>
      </c>
      <c r="AS120" s="149">
        <v>117</v>
      </c>
      <c r="AT120" s="149">
        <v>122</v>
      </c>
      <c r="AU120" s="149">
        <v>143</v>
      </c>
      <c r="AV120" s="149">
        <v>210.83</v>
      </c>
      <c r="AW120" s="149">
        <v>112</v>
      </c>
      <c r="AX120" s="149">
        <v>201</v>
      </c>
      <c r="AY120" s="149">
        <v>131</v>
      </c>
      <c r="AZ120" s="149">
        <v>123</v>
      </c>
      <c r="BA120" s="149">
        <v>173</v>
      </c>
      <c r="BB120" s="149">
        <v>233</v>
      </c>
      <c r="BC120" s="149">
        <v>153</v>
      </c>
      <c r="BD120" s="149">
        <v>155</v>
      </c>
      <c r="BE120" s="149">
        <v>214</v>
      </c>
      <c r="BF120" s="149">
        <v>178</v>
      </c>
      <c r="BG120" s="149">
        <v>98.4</v>
      </c>
      <c r="BH120" s="149">
        <v>203.08</v>
      </c>
      <c r="BI120" s="149">
        <v>128.88</v>
      </c>
      <c r="BJ120" s="149">
        <v>121.34</v>
      </c>
      <c r="BK120" s="149">
        <v>205.12</v>
      </c>
      <c r="BL120" s="149">
        <v>103.76</v>
      </c>
      <c r="BM120" s="149">
        <v>186.12</v>
      </c>
      <c r="BN120" s="149">
        <v>221</v>
      </c>
      <c r="BO120" s="149">
        <v>232</v>
      </c>
      <c r="BP120" s="149">
        <v>144.19999999999999</v>
      </c>
      <c r="BQ120" s="149">
        <v>127.7</v>
      </c>
      <c r="BR120" s="465">
        <v>168</v>
      </c>
    </row>
    <row r="121" spans="3:70">
      <c r="C121" s="442" t="s">
        <v>257</v>
      </c>
      <c r="D121" s="443" t="s">
        <v>287</v>
      </c>
      <c r="E121" s="444" t="s">
        <v>300</v>
      </c>
      <c r="F121" s="167">
        <f t="shared" si="61"/>
        <v>13168</v>
      </c>
      <c r="G121" s="162">
        <v>0</v>
      </c>
      <c r="H121" s="149">
        <v>0</v>
      </c>
      <c r="I121" s="149">
        <v>0</v>
      </c>
      <c r="J121" s="149">
        <v>0</v>
      </c>
      <c r="K121" s="149">
        <v>0</v>
      </c>
      <c r="L121" s="149">
        <v>0</v>
      </c>
      <c r="M121" s="149">
        <v>0</v>
      </c>
      <c r="N121" s="149">
        <v>0</v>
      </c>
      <c r="O121" s="149">
        <v>0</v>
      </c>
      <c r="P121" s="149">
        <v>0</v>
      </c>
      <c r="Q121" s="149">
        <v>0</v>
      </c>
      <c r="R121" s="149">
        <v>0</v>
      </c>
      <c r="S121" s="149">
        <v>0</v>
      </c>
      <c r="T121" s="149">
        <v>0</v>
      </c>
      <c r="U121" s="149">
        <v>0</v>
      </c>
      <c r="V121" s="149">
        <v>0</v>
      </c>
      <c r="W121" s="149">
        <v>0</v>
      </c>
      <c r="X121" s="149">
        <v>0</v>
      </c>
      <c r="Y121" s="149">
        <v>0</v>
      </c>
      <c r="Z121" s="149">
        <v>0</v>
      </c>
      <c r="AA121" s="149">
        <v>0</v>
      </c>
      <c r="AB121" s="149">
        <v>0</v>
      </c>
      <c r="AC121" s="149">
        <v>0</v>
      </c>
      <c r="AD121" s="149">
        <v>0</v>
      </c>
      <c r="AE121" s="149">
        <v>0</v>
      </c>
      <c r="AF121" s="149">
        <v>2997</v>
      </c>
      <c r="AG121" s="149">
        <v>2497</v>
      </c>
      <c r="AH121" s="149">
        <v>970</v>
      </c>
      <c r="AI121" s="149">
        <v>0</v>
      </c>
      <c r="AJ121" s="149">
        <v>1000</v>
      </c>
      <c r="AK121" s="149">
        <v>971</v>
      </c>
      <c r="AL121" s="149">
        <v>994</v>
      </c>
      <c r="AM121" s="149">
        <v>0</v>
      </c>
      <c r="AN121" s="149">
        <v>0</v>
      </c>
      <c r="AO121" s="149">
        <v>3739</v>
      </c>
      <c r="AP121" s="149">
        <v>0</v>
      </c>
      <c r="AQ121" s="149">
        <v>0</v>
      </c>
      <c r="AR121" s="149">
        <v>0</v>
      </c>
      <c r="AS121" s="149">
        <v>0</v>
      </c>
      <c r="AT121" s="149">
        <v>0</v>
      </c>
      <c r="AU121" s="149">
        <v>0</v>
      </c>
      <c r="AV121" s="149">
        <v>0</v>
      </c>
      <c r="AW121" s="149">
        <v>0</v>
      </c>
      <c r="AX121" s="149">
        <v>0</v>
      </c>
      <c r="AY121" s="149">
        <v>0</v>
      </c>
      <c r="AZ121" s="149">
        <v>0</v>
      </c>
      <c r="BA121" s="149">
        <v>0</v>
      </c>
      <c r="BB121" s="149">
        <v>0</v>
      </c>
      <c r="BC121" s="149">
        <v>0</v>
      </c>
      <c r="BD121" s="149">
        <v>0</v>
      </c>
      <c r="BE121" s="149">
        <v>0</v>
      </c>
      <c r="BF121" s="149">
        <v>0</v>
      </c>
      <c r="BG121" s="149">
        <v>0</v>
      </c>
      <c r="BH121" s="149">
        <v>0</v>
      </c>
      <c r="BI121" s="149">
        <v>0</v>
      </c>
      <c r="BJ121" s="149">
        <v>0</v>
      </c>
      <c r="BK121" s="149">
        <v>0</v>
      </c>
      <c r="BL121" s="149">
        <v>0</v>
      </c>
      <c r="BM121" s="149">
        <v>0</v>
      </c>
      <c r="BN121" s="149">
        <v>0</v>
      </c>
      <c r="BO121" s="149">
        <v>0</v>
      </c>
      <c r="BP121" s="149">
        <v>0</v>
      </c>
      <c r="BQ121" s="149">
        <v>0</v>
      </c>
      <c r="BR121" s="465">
        <v>0</v>
      </c>
    </row>
    <row r="122" spans="3:70">
      <c r="C122" s="442" t="s">
        <v>257</v>
      </c>
      <c r="D122" s="443" t="s">
        <v>287</v>
      </c>
      <c r="E122" s="444" t="s">
        <v>301</v>
      </c>
      <c r="F122" s="167">
        <f t="shared" si="61"/>
        <v>357.28999999999991</v>
      </c>
      <c r="G122" s="162">
        <v>0</v>
      </c>
      <c r="H122" s="149">
        <v>0</v>
      </c>
      <c r="I122" s="149">
        <v>0</v>
      </c>
      <c r="J122" s="149">
        <v>0</v>
      </c>
      <c r="K122" s="149">
        <v>0</v>
      </c>
      <c r="L122" s="149">
        <v>0</v>
      </c>
      <c r="M122" s="149">
        <v>0</v>
      </c>
      <c r="N122" s="149">
        <v>0</v>
      </c>
      <c r="O122" s="149">
        <v>0</v>
      </c>
      <c r="P122" s="149">
        <v>0</v>
      </c>
      <c r="Q122" s="149">
        <v>0</v>
      </c>
      <c r="R122" s="149">
        <v>0</v>
      </c>
      <c r="S122" s="149">
        <v>0</v>
      </c>
      <c r="T122" s="149">
        <v>0</v>
      </c>
      <c r="U122" s="149">
        <v>0</v>
      </c>
      <c r="V122" s="149">
        <v>0</v>
      </c>
      <c r="W122" s="149">
        <v>0</v>
      </c>
      <c r="X122" s="149">
        <v>0</v>
      </c>
      <c r="Y122" s="149">
        <v>0</v>
      </c>
      <c r="Z122" s="149">
        <v>0</v>
      </c>
      <c r="AA122" s="149">
        <v>0</v>
      </c>
      <c r="AB122" s="149">
        <v>0</v>
      </c>
      <c r="AC122" s="149">
        <v>0</v>
      </c>
      <c r="AD122" s="149">
        <v>0</v>
      </c>
      <c r="AE122" s="149">
        <v>0</v>
      </c>
      <c r="AF122" s="149">
        <v>0</v>
      </c>
      <c r="AG122" s="149">
        <v>0</v>
      </c>
      <c r="AH122" s="149">
        <v>0</v>
      </c>
      <c r="AI122" s="149">
        <v>0</v>
      </c>
      <c r="AJ122" s="149">
        <v>0</v>
      </c>
      <c r="AK122" s="149">
        <v>0</v>
      </c>
      <c r="AL122" s="149">
        <v>0</v>
      </c>
      <c r="AM122" s="149">
        <v>0</v>
      </c>
      <c r="AN122" s="149">
        <v>0</v>
      </c>
      <c r="AO122" s="149">
        <v>0</v>
      </c>
      <c r="AP122" s="149">
        <v>0</v>
      </c>
      <c r="AQ122" s="149">
        <v>0</v>
      </c>
      <c r="AR122" s="149">
        <v>0</v>
      </c>
      <c r="AS122" s="149">
        <v>0</v>
      </c>
      <c r="AT122" s="149">
        <v>0</v>
      </c>
      <c r="AU122" s="149">
        <v>0</v>
      </c>
      <c r="AV122" s="149">
        <v>0</v>
      </c>
      <c r="AW122" s="149">
        <v>0</v>
      </c>
      <c r="AX122" s="149">
        <v>0</v>
      </c>
      <c r="AY122" s="149">
        <v>6.65</v>
      </c>
      <c r="AZ122" s="149">
        <v>149.91</v>
      </c>
      <c r="BA122" s="149">
        <v>6.65</v>
      </c>
      <c r="BB122" s="149">
        <v>6.65</v>
      </c>
      <c r="BC122" s="149">
        <v>6.65</v>
      </c>
      <c r="BD122" s="149">
        <v>6.65</v>
      </c>
      <c r="BE122" s="149">
        <v>6.65</v>
      </c>
      <c r="BF122" s="149">
        <v>6.65</v>
      </c>
      <c r="BG122" s="149">
        <v>6.65</v>
      </c>
      <c r="BH122" s="149">
        <v>6.65</v>
      </c>
      <c r="BI122" s="149">
        <v>86.63</v>
      </c>
      <c r="BJ122" s="149">
        <v>6.65</v>
      </c>
      <c r="BK122" s="149">
        <v>6.65</v>
      </c>
      <c r="BL122" s="149">
        <v>6.65</v>
      </c>
      <c r="BM122" s="149">
        <v>6.65</v>
      </c>
      <c r="BN122" s="149">
        <v>6.65</v>
      </c>
      <c r="BO122" s="149">
        <v>6.65</v>
      </c>
      <c r="BP122" s="149">
        <v>7</v>
      </c>
      <c r="BQ122" s="149">
        <v>7</v>
      </c>
      <c r="BR122" s="465">
        <v>7</v>
      </c>
    </row>
    <row r="123" spans="3:70">
      <c r="C123" s="442" t="s">
        <v>257</v>
      </c>
      <c r="D123" s="443" t="s">
        <v>287</v>
      </c>
      <c r="E123" s="444" t="s">
        <v>302</v>
      </c>
      <c r="F123" s="167">
        <f t="shared" si="61"/>
        <v>128</v>
      </c>
      <c r="G123" s="162">
        <v>0</v>
      </c>
      <c r="H123" s="149">
        <v>0</v>
      </c>
      <c r="I123" s="149">
        <v>0</v>
      </c>
      <c r="J123" s="149">
        <v>0</v>
      </c>
      <c r="K123" s="149">
        <v>0</v>
      </c>
      <c r="L123" s="149">
        <v>0</v>
      </c>
      <c r="M123" s="149">
        <v>0</v>
      </c>
      <c r="N123" s="149">
        <v>0</v>
      </c>
      <c r="O123" s="149">
        <v>0</v>
      </c>
      <c r="P123" s="149">
        <v>0</v>
      </c>
      <c r="Q123" s="149">
        <v>0</v>
      </c>
      <c r="R123" s="149">
        <v>0</v>
      </c>
      <c r="S123" s="149">
        <v>0</v>
      </c>
      <c r="T123" s="149">
        <v>0</v>
      </c>
      <c r="U123" s="149">
        <v>0</v>
      </c>
      <c r="V123" s="149">
        <v>0</v>
      </c>
      <c r="W123" s="149">
        <v>0</v>
      </c>
      <c r="X123" s="149">
        <v>0</v>
      </c>
      <c r="Y123" s="149">
        <v>0</v>
      </c>
      <c r="Z123" s="149">
        <v>0</v>
      </c>
      <c r="AA123" s="149">
        <v>0</v>
      </c>
      <c r="AB123" s="149">
        <v>98</v>
      </c>
      <c r="AC123" s="149">
        <v>0</v>
      </c>
      <c r="AD123" s="149">
        <v>0</v>
      </c>
      <c r="AE123" s="149">
        <v>30</v>
      </c>
      <c r="AF123" s="149">
        <v>0</v>
      </c>
      <c r="AG123" s="149">
        <v>0</v>
      </c>
      <c r="AH123" s="149">
        <v>0</v>
      </c>
      <c r="AI123" s="149">
        <v>0</v>
      </c>
      <c r="AJ123" s="149">
        <v>0</v>
      </c>
      <c r="AK123" s="149">
        <v>0</v>
      </c>
      <c r="AL123" s="149">
        <v>0</v>
      </c>
      <c r="AM123" s="149">
        <v>0</v>
      </c>
      <c r="AN123" s="149">
        <v>0</v>
      </c>
      <c r="AO123" s="149">
        <v>0</v>
      </c>
      <c r="AP123" s="149">
        <v>0</v>
      </c>
      <c r="AQ123" s="149">
        <v>0</v>
      </c>
      <c r="AR123" s="149">
        <v>0</v>
      </c>
      <c r="AS123" s="149">
        <v>0</v>
      </c>
      <c r="AT123" s="149">
        <v>0</v>
      </c>
      <c r="AU123" s="149">
        <v>0</v>
      </c>
      <c r="AV123" s="149">
        <v>0</v>
      </c>
      <c r="AW123" s="149">
        <v>0</v>
      </c>
      <c r="AX123" s="149">
        <v>0</v>
      </c>
      <c r="AY123" s="149">
        <v>0</v>
      </c>
      <c r="AZ123" s="149">
        <v>0</v>
      </c>
      <c r="BA123" s="149">
        <v>0</v>
      </c>
      <c r="BB123" s="149">
        <v>0</v>
      </c>
      <c r="BC123" s="149">
        <v>0</v>
      </c>
      <c r="BD123" s="149">
        <v>0</v>
      </c>
      <c r="BE123" s="149">
        <v>0</v>
      </c>
      <c r="BF123" s="149">
        <v>0</v>
      </c>
      <c r="BG123" s="149">
        <v>0</v>
      </c>
      <c r="BH123" s="149">
        <v>0</v>
      </c>
      <c r="BI123" s="149">
        <v>0</v>
      </c>
      <c r="BJ123" s="149">
        <v>0</v>
      </c>
      <c r="BK123" s="149">
        <v>0</v>
      </c>
      <c r="BL123" s="149">
        <v>0</v>
      </c>
      <c r="BM123" s="149">
        <v>0</v>
      </c>
      <c r="BN123" s="149">
        <v>0</v>
      </c>
      <c r="BO123" s="149">
        <v>0</v>
      </c>
      <c r="BP123" s="149">
        <v>0</v>
      </c>
      <c r="BQ123" s="149">
        <v>0</v>
      </c>
      <c r="BR123" s="465">
        <v>0</v>
      </c>
    </row>
    <row r="124" spans="3:70">
      <c r="C124" s="442" t="s">
        <v>257</v>
      </c>
      <c r="D124" s="443" t="s">
        <v>287</v>
      </c>
      <c r="E124" s="444" t="s">
        <v>303</v>
      </c>
      <c r="F124" s="167">
        <f t="shared" si="61"/>
        <v>28486.710000000003</v>
      </c>
      <c r="G124" s="162">
        <v>0</v>
      </c>
      <c r="H124" s="149">
        <v>0</v>
      </c>
      <c r="I124" s="149">
        <v>0</v>
      </c>
      <c r="J124" s="149">
        <v>0</v>
      </c>
      <c r="K124" s="149">
        <v>0</v>
      </c>
      <c r="L124" s="149">
        <v>0</v>
      </c>
      <c r="M124" s="149">
        <v>0</v>
      </c>
      <c r="N124" s="149">
        <v>0</v>
      </c>
      <c r="O124" s="149">
        <v>0</v>
      </c>
      <c r="P124" s="149">
        <v>0</v>
      </c>
      <c r="Q124" s="149">
        <v>0</v>
      </c>
      <c r="R124" s="149">
        <v>0</v>
      </c>
      <c r="S124" s="149">
        <v>0</v>
      </c>
      <c r="T124" s="149">
        <v>0</v>
      </c>
      <c r="U124" s="149">
        <v>0</v>
      </c>
      <c r="V124" s="149">
        <v>0</v>
      </c>
      <c r="W124" s="149">
        <v>0</v>
      </c>
      <c r="X124" s="149">
        <v>0</v>
      </c>
      <c r="Y124" s="149">
        <v>0</v>
      </c>
      <c r="Z124" s="149">
        <v>0</v>
      </c>
      <c r="AA124" s="149">
        <v>0</v>
      </c>
      <c r="AB124" s="149">
        <v>0</v>
      </c>
      <c r="AC124" s="149">
        <v>0</v>
      </c>
      <c r="AD124" s="149">
        <v>0</v>
      </c>
      <c r="AE124" s="149">
        <v>0</v>
      </c>
      <c r="AF124" s="149">
        <v>0</v>
      </c>
      <c r="AG124" s="149">
        <v>1018</v>
      </c>
      <c r="AH124" s="149">
        <v>641</v>
      </c>
      <c r="AI124" s="149">
        <v>657</v>
      </c>
      <c r="AJ124" s="149">
        <v>914</v>
      </c>
      <c r="AK124" s="149">
        <v>592</v>
      </c>
      <c r="AL124" s="149">
        <v>637</v>
      </c>
      <c r="AM124" s="149">
        <v>823</v>
      </c>
      <c r="AN124" s="149">
        <v>520</v>
      </c>
      <c r="AO124" s="149">
        <v>671</v>
      </c>
      <c r="AP124" s="149">
        <v>1733</v>
      </c>
      <c r="AQ124" s="149">
        <v>1134</v>
      </c>
      <c r="AR124" s="149">
        <v>752</v>
      </c>
      <c r="AS124" s="149">
        <v>626</v>
      </c>
      <c r="AT124" s="149">
        <v>569</v>
      </c>
      <c r="AU124" s="149">
        <v>838</v>
      </c>
      <c r="AV124" s="149">
        <v>578</v>
      </c>
      <c r="AW124" s="149">
        <v>809</v>
      </c>
      <c r="AX124" s="149">
        <v>637</v>
      </c>
      <c r="AY124" s="149">
        <v>632</v>
      </c>
      <c r="AZ124" s="149">
        <v>676</v>
      </c>
      <c r="BA124" s="149">
        <v>707</v>
      </c>
      <c r="BB124" s="149">
        <v>1143</v>
      </c>
      <c r="BC124" s="149">
        <v>773</v>
      </c>
      <c r="BD124" s="149">
        <v>695</v>
      </c>
      <c r="BE124" s="149">
        <v>656</v>
      </c>
      <c r="BF124" s="149">
        <v>530</v>
      </c>
      <c r="BG124" s="149">
        <v>578</v>
      </c>
      <c r="BH124" s="149">
        <v>645</v>
      </c>
      <c r="BI124" s="149">
        <v>620</v>
      </c>
      <c r="BJ124" s="149">
        <v>642</v>
      </c>
      <c r="BK124" s="149">
        <v>654.65</v>
      </c>
      <c r="BL124" s="149">
        <v>656.62</v>
      </c>
      <c r="BM124" s="149">
        <v>718.74</v>
      </c>
      <c r="BN124" s="149">
        <v>1252</v>
      </c>
      <c r="BO124" s="149">
        <v>775</v>
      </c>
      <c r="BP124" s="149">
        <v>658.32</v>
      </c>
      <c r="BQ124" s="149">
        <v>635.38</v>
      </c>
      <c r="BR124" s="465">
        <v>690</v>
      </c>
    </row>
    <row r="125" spans="3:70">
      <c r="C125" s="442" t="s">
        <v>257</v>
      </c>
      <c r="D125" s="443" t="s">
        <v>287</v>
      </c>
      <c r="E125" s="444" t="s">
        <v>787</v>
      </c>
      <c r="F125" s="167">
        <f t="shared" si="61"/>
        <v>2288.0480620985345</v>
      </c>
      <c r="G125" s="162"/>
      <c r="H125" s="149"/>
      <c r="I125" s="149"/>
      <c r="J125" s="149"/>
      <c r="K125" s="149"/>
      <c r="L125" s="149"/>
      <c r="M125" s="149"/>
      <c r="N125" s="149"/>
      <c r="O125" s="149">
        <v>0</v>
      </c>
      <c r="P125" s="149">
        <v>0</v>
      </c>
      <c r="Q125" s="149">
        <v>0</v>
      </c>
      <c r="R125" s="149">
        <v>0</v>
      </c>
      <c r="S125" s="149">
        <v>0</v>
      </c>
      <c r="T125" s="149">
        <v>0</v>
      </c>
      <c r="U125" s="149">
        <v>0</v>
      </c>
      <c r="V125" s="149">
        <v>0</v>
      </c>
      <c r="W125" s="149">
        <v>0</v>
      </c>
      <c r="X125" s="149">
        <v>0</v>
      </c>
      <c r="Y125" s="149">
        <v>0</v>
      </c>
      <c r="Z125" s="149">
        <v>0</v>
      </c>
      <c r="AA125" s="149">
        <v>0</v>
      </c>
      <c r="AB125" s="149">
        <v>0</v>
      </c>
      <c r="AC125" s="149">
        <v>0</v>
      </c>
      <c r="AD125" s="149">
        <v>0</v>
      </c>
      <c r="AE125" s="149">
        <v>0</v>
      </c>
      <c r="AF125" s="149">
        <v>0</v>
      </c>
      <c r="AG125" s="149">
        <v>0</v>
      </c>
      <c r="AH125" s="149">
        <v>0</v>
      </c>
      <c r="AI125" s="149">
        <v>0</v>
      </c>
      <c r="AJ125" s="149">
        <v>0</v>
      </c>
      <c r="AK125" s="149">
        <v>0</v>
      </c>
      <c r="AL125" s="149">
        <v>0</v>
      </c>
      <c r="AM125" s="149">
        <v>0</v>
      </c>
      <c r="AN125" s="149">
        <v>0</v>
      </c>
      <c r="AO125" s="149">
        <v>0</v>
      </c>
      <c r="AP125" s="149">
        <v>0</v>
      </c>
      <c r="AQ125" s="149">
        <v>0</v>
      </c>
      <c r="AR125" s="149">
        <v>0</v>
      </c>
      <c r="AS125" s="149">
        <v>0</v>
      </c>
      <c r="AT125" s="149">
        <v>0</v>
      </c>
      <c r="AU125" s="149">
        <v>0</v>
      </c>
      <c r="AV125" s="149">
        <v>0</v>
      </c>
      <c r="AW125" s="149">
        <v>0</v>
      </c>
      <c r="AX125" s="149">
        <f>8329078/39000</f>
        <v>213.56610256410255</v>
      </c>
      <c r="AY125" s="149">
        <v>0</v>
      </c>
      <c r="AZ125" s="149">
        <v>0</v>
      </c>
      <c r="BA125" s="149">
        <v>0</v>
      </c>
      <c r="BB125" s="149">
        <v>0</v>
      </c>
      <c r="BC125" s="149">
        <v>0</v>
      </c>
      <c r="BD125" s="149">
        <v>0</v>
      </c>
      <c r="BE125" s="149">
        <f>904.973531845974/1.19</f>
        <v>760.48195953443189</v>
      </c>
      <c r="BF125" s="149">
        <v>0</v>
      </c>
      <c r="BG125" s="149">
        <v>0</v>
      </c>
      <c r="BH125" s="149">
        <v>0</v>
      </c>
      <c r="BI125" s="149">
        <v>0</v>
      </c>
      <c r="BJ125" s="149">
        <v>0</v>
      </c>
      <c r="BK125" s="149">
        <v>0</v>
      </c>
      <c r="BL125" s="149">
        <v>131</v>
      </c>
      <c r="BM125" s="149">
        <v>0</v>
      </c>
      <c r="BN125" s="149">
        <v>1183</v>
      </c>
      <c r="BO125" s="149">
        <v>0</v>
      </c>
      <c r="BP125" s="149">
        <v>0</v>
      </c>
      <c r="BQ125" s="149">
        <v>0</v>
      </c>
      <c r="BR125" s="465">
        <v>0</v>
      </c>
    </row>
    <row r="126" spans="3:70">
      <c r="C126" s="442" t="s">
        <v>257</v>
      </c>
      <c r="D126" s="445" t="s">
        <v>287</v>
      </c>
      <c r="E126" s="446" t="s">
        <v>304</v>
      </c>
      <c r="F126" s="167">
        <f t="shared" si="61"/>
        <v>5029.34</v>
      </c>
      <c r="G126" s="162">
        <v>0</v>
      </c>
      <c r="H126" s="149">
        <v>0</v>
      </c>
      <c r="I126" s="149">
        <v>0</v>
      </c>
      <c r="J126" s="149">
        <v>0</v>
      </c>
      <c r="K126" s="149">
        <v>0</v>
      </c>
      <c r="L126" s="149">
        <v>0</v>
      </c>
      <c r="M126" s="149">
        <v>0</v>
      </c>
      <c r="N126" s="149">
        <v>0</v>
      </c>
      <c r="O126" s="149">
        <v>0</v>
      </c>
      <c r="P126" s="149">
        <v>0</v>
      </c>
      <c r="Q126" s="149">
        <v>0</v>
      </c>
      <c r="R126" s="149">
        <v>0</v>
      </c>
      <c r="S126" s="149">
        <v>0</v>
      </c>
      <c r="T126" s="149">
        <v>0</v>
      </c>
      <c r="U126" s="149">
        <v>0</v>
      </c>
      <c r="V126" s="149">
        <v>0</v>
      </c>
      <c r="W126" s="149">
        <v>0</v>
      </c>
      <c r="X126" s="149">
        <v>0</v>
      </c>
      <c r="Y126" s="149">
        <v>0</v>
      </c>
      <c r="Z126" s="149">
        <v>0</v>
      </c>
      <c r="AA126" s="149">
        <v>0</v>
      </c>
      <c r="AB126" s="149">
        <v>0</v>
      </c>
      <c r="AC126" s="149">
        <v>0</v>
      </c>
      <c r="AD126" s="149">
        <v>0</v>
      </c>
      <c r="AE126" s="149">
        <v>0</v>
      </c>
      <c r="AF126" s="149">
        <v>0</v>
      </c>
      <c r="AG126" s="149">
        <v>0</v>
      </c>
      <c r="AH126" s="149">
        <v>0</v>
      </c>
      <c r="AI126" s="149">
        <v>0</v>
      </c>
      <c r="AJ126" s="149">
        <v>0</v>
      </c>
      <c r="AK126" s="149">
        <v>0</v>
      </c>
      <c r="AL126" s="149">
        <v>0</v>
      </c>
      <c r="AM126" s="149">
        <v>0</v>
      </c>
      <c r="AN126" s="149">
        <v>0</v>
      </c>
      <c r="AO126" s="149">
        <v>0</v>
      </c>
      <c r="AP126" s="149">
        <v>0</v>
      </c>
      <c r="AQ126" s="149">
        <v>0</v>
      </c>
      <c r="AR126" s="149">
        <v>0</v>
      </c>
      <c r="AS126" s="149">
        <v>0</v>
      </c>
      <c r="AT126" s="149">
        <v>639</v>
      </c>
      <c r="AU126" s="149">
        <f>568/2</f>
        <v>284</v>
      </c>
      <c r="AV126" s="149">
        <f>568/2</f>
        <v>284</v>
      </c>
      <c r="AW126" s="149">
        <f>680/3</f>
        <v>226.66666666666666</v>
      </c>
      <c r="AX126" s="149">
        <f>680/3</f>
        <v>226.66666666666666</v>
      </c>
      <c r="AY126" s="149">
        <f>680/3</f>
        <v>226.66666666666666</v>
      </c>
      <c r="AZ126" s="149">
        <f>591/2</f>
        <v>295.5</v>
      </c>
      <c r="BA126" s="149">
        <f>591/2</f>
        <v>295.5</v>
      </c>
      <c r="BB126" s="149">
        <f>864/2</f>
        <v>432</v>
      </c>
      <c r="BC126" s="149">
        <f>864/2</f>
        <v>432</v>
      </c>
      <c r="BD126" s="149">
        <f>575/2</f>
        <v>287.5</v>
      </c>
      <c r="BE126" s="149">
        <f>575/2</f>
        <v>287.5</v>
      </c>
      <c r="BF126" s="149">
        <f>502/2</f>
        <v>251</v>
      </c>
      <c r="BG126" s="149">
        <f>502/2</f>
        <v>251</v>
      </c>
      <c r="BH126" s="149">
        <v>156</v>
      </c>
      <c r="BI126" s="149">
        <v>186</v>
      </c>
      <c r="BJ126" s="149">
        <v>182</v>
      </c>
      <c r="BK126" s="149">
        <v>86.34</v>
      </c>
      <c r="BL126" s="149">
        <v>0</v>
      </c>
      <c r="BM126" s="149">
        <v>0</v>
      </c>
      <c r="BN126" s="149">
        <v>0</v>
      </c>
      <c r="BO126" s="149">
        <v>0</v>
      </c>
      <c r="BP126" s="149">
        <v>0</v>
      </c>
      <c r="BQ126" s="149">
        <v>0</v>
      </c>
      <c r="BR126" s="465">
        <v>0</v>
      </c>
    </row>
    <row r="127" spans="3:70">
      <c r="C127" s="442" t="s">
        <v>257</v>
      </c>
      <c r="D127" s="445" t="s">
        <v>287</v>
      </c>
      <c r="E127" s="446" t="s">
        <v>305</v>
      </c>
      <c r="F127" s="167">
        <f t="shared" si="61"/>
        <v>11018</v>
      </c>
      <c r="G127" s="162">
        <v>0</v>
      </c>
      <c r="H127" s="149">
        <v>0</v>
      </c>
      <c r="I127" s="149">
        <v>2</v>
      </c>
      <c r="J127" s="149">
        <v>21</v>
      </c>
      <c r="K127" s="149">
        <v>30</v>
      </c>
      <c r="L127" s="149">
        <v>33</v>
      </c>
      <c r="M127" s="149">
        <v>26</v>
      </c>
      <c r="N127" s="149">
        <v>35</v>
      </c>
      <c r="O127" s="149">
        <v>39</v>
      </c>
      <c r="P127" s="149">
        <v>32</v>
      </c>
      <c r="Q127" s="149">
        <v>32</v>
      </c>
      <c r="R127" s="149">
        <v>51</v>
      </c>
      <c r="S127" s="149">
        <v>35</v>
      </c>
      <c r="T127" s="149">
        <v>50</v>
      </c>
      <c r="U127" s="149">
        <v>36</v>
      </c>
      <c r="V127" s="149">
        <v>31</v>
      </c>
      <c r="W127" s="149">
        <v>42</v>
      </c>
      <c r="X127" s="149">
        <v>26</v>
      </c>
      <c r="Y127" s="149">
        <v>23</v>
      </c>
      <c r="Z127" s="149">
        <v>42</v>
      </c>
      <c r="AA127" s="149">
        <v>211</v>
      </c>
      <c r="AB127" s="149">
        <v>279</v>
      </c>
      <c r="AC127" s="149">
        <v>316</v>
      </c>
      <c r="AD127" s="149">
        <v>450</v>
      </c>
      <c r="AE127" s="149">
        <v>604</v>
      </c>
      <c r="AF127" s="149">
        <v>526</v>
      </c>
      <c r="AG127" s="149">
        <v>616</v>
      </c>
      <c r="AH127" s="149">
        <v>494</v>
      </c>
      <c r="AI127" s="149">
        <v>460</v>
      </c>
      <c r="AJ127" s="149">
        <v>307</v>
      </c>
      <c r="AK127" s="149">
        <v>324</v>
      </c>
      <c r="AL127" s="149">
        <v>459</v>
      </c>
      <c r="AM127" s="149">
        <v>218</v>
      </c>
      <c r="AN127" s="149">
        <v>288</v>
      </c>
      <c r="AO127" s="149">
        <v>319</v>
      </c>
      <c r="AP127" s="149">
        <v>303</v>
      </c>
      <c r="AQ127" s="149">
        <v>331</v>
      </c>
      <c r="AR127" s="149">
        <v>342</v>
      </c>
      <c r="AS127" s="149">
        <v>336</v>
      </c>
      <c r="AT127" s="149">
        <v>317</v>
      </c>
      <c r="AU127" s="149">
        <v>312</v>
      </c>
      <c r="AV127" s="149">
        <v>321</v>
      </c>
      <c r="AW127" s="149">
        <v>386</v>
      </c>
      <c r="AX127" s="149">
        <v>226</v>
      </c>
      <c r="AY127" s="149">
        <v>172</v>
      </c>
      <c r="AZ127" s="149">
        <v>253</v>
      </c>
      <c r="BA127" s="149">
        <v>167</v>
      </c>
      <c r="BB127" s="149">
        <v>211</v>
      </c>
      <c r="BC127" s="149">
        <v>223</v>
      </c>
      <c r="BD127" s="149">
        <v>200</v>
      </c>
      <c r="BE127" s="149">
        <v>163</v>
      </c>
      <c r="BF127" s="149">
        <v>160</v>
      </c>
      <c r="BG127" s="149">
        <v>134</v>
      </c>
      <c r="BH127" s="149">
        <v>4</v>
      </c>
      <c r="BI127" s="149">
        <v>0</v>
      </c>
      <c r="BJ127" s="149">
        <v>0</v>
      </c>
      <c r="BK127" s="149">
        <v>0</v>
      </c>
      <c r="BL127" s="149">
        <v>0</v>
      </c>
      <c r="BM127" s="149">
        <v>0</v>
      </c>
      <c r="BN127" s="149">
        <v>0</v>
      </c>
      <c r="BO127" s="149">
        <v>0</v>
      </c>
      <c r="BP127" s="149">
        <v>0</v>
      </c>
      <c r="BQ127" s="149">
        <v>0</v>
      </c>
      <c r="BR127" s="465">
        <v>0</v>
      </c>
    </row>
    <row r="128" spans="3:70" ht="16" thickBot="1">
      <c r="C128" s="442" t="s">
        <v>257</v>
      </c>
      <c r="D128" s="445" t="s">
        <v>287</v>
      </c>
      <c r="E128" s="446" t="s">
        <v>306</v>
      </c>
      <c r="F128" s="170">
        <f t="shared" si="61"/>
        <v>5401.84</v>
      </c>
      <c r="G128" s="171">
        <v>0</v>
      </c>
      <c r="H128" s="172">
        <v>0</v>
      </c>
      <c r="I128" s="172">
        <v>0</v>
      </c>
      <c r="J128" s="172">
        <v>0</v>
      </c>
      <c r="K128" s="172">
        <v>0</v>
      </c>
      <c r="L128" s="172">
        <v>0</v>
      </c>
      <c r="M128" s="172">
        <v>0</v>
      </c>
      <c r="N128" s="172">
        <v>0</v>
      </c>
      <c r="O128" s="172">
        <v>0</v>
      </c>
      <c r="P128" s="172">
        <v>0</v>
      </c>
      <c r="Q128" s="172">
        <v>0</v>
      </c>
      <c r="R128" s="172">
        <v>0</v>
      </c>
      <c r="S128" s="172">
        <v>0</v>
      </c>
      <c r="T128" s="172">
        <v>0</v>
      </c>
      <c r="U128" s="172">
        <v>0</v>
      </c>
      <c r="V128" s="172">
        <v>0</v>
      </c>
      <c r="W128" s="172">
        <v>0</v>
      </c>
      <c r="X128" s="172">
        <v>0</v>
      </c>
      <c r="Y128" s="172">
        <v>0</v>
      </c>
      <c r="Z128" s="172">
        <v>0</v>
      </c>
      <c r="AA128" s="172">
        <v>0</v>
      </c>
      <c r="AB128" s="172">
        <v>0.2</v>
      </c>
      <c r="AC128" s="172">
        <v>10.119999999999999</v>
      </c>
      <c r="AD128" s="172">
        <v>10.5</v>
      </c>
      <c r="AE128" s="172">
        <v>4.03</v>
      </c>
      <c r="AF128" s="172">
        <v>24.38</v>
      </c>
      <c r="AG128" s="172">
        <v>19.989999999999998</v>
      </c>
      <c r="AH128" s="172">
        <v>27.7</v>
      </c>
      <c r="AI128" s="172">
        <v>28.04</v>
      </c>
      <c r="AJ128" s="172">
        <v>25.79</v>
      </c>
      <c r="AK128" s="172">
        <v>22.55</v>
      </c>
      <c r="AL128" s="172">
        <v>0.87</v>
      </c>
      <c r="AM128" s="172">
        <v>10.14</v>
      </c>
      <c r="AN128" s="172">
        <v>17.149999999999999</v>
      </c>
      <c r="AO128" s="172">
        <v>19.850000000000001</v>
      </c>
      <c r="AP128" s="172">
        <v>21.5</v>
      </c>
      <c r="AQ128" s="172">
        <v>12.37</v>
      </c>
      <c r="AR128" s="172">
        <v>11.2</v>
      </c>
      <c r="AS128" s="172">
        <v>8.99</v>
      </c>
      <c r="AT128" s="172">
        <v>8.6</v>
      </c>
      <c r="AU128" s="172">
        <v>6.28</v>
      </c>
      <c r="AV128" s="172">
        <v>6.12</v>
      </c>
      <c r="AW128" s="172">
        <v>75.94</v>
      </c>
      <c r="AX128" s="172">
        <v>206.44</v>
      </c>
      <c r="AY128" s="172">
        <v>203.08999999999997</v>
      </c>
      <c r="AZ128" s="172">
        <v>202.59</v>
      </c>
      <c r="BA128" s="172">
        <v>235.07999999999998</v>
      </c>
      <c r="BB128" s="172">
        <v>375.92</v>
      </c>
      <c r="BC128" s="172">
        <v>222.19</v>
      </c>
      <c r="BD128" s="172">
        <v>220.22</v>
      </c>
      <c r="BE128" s="172">
        <v>222.95000000000002</v>
      </c>
      <c r="BF128" s="172">
        <v>165.89000000000001</v>
      </c>
      <c r="BG128" s="172">
        <v>210.22</v>
      </c>
      <c r="BH128" s="172">
        <v>190.23999999999998</v>
      </c>
      <c r="BI128" s="172">
        <v>221.2</v>
      </c>
      <c r="BJ128" s="172">
        <v>226.49</v>
      </c>
      <c r="BK128" s="172">
        <v>220.3</v>
      </c>
      <c r="BL128" s="172">
        <f>9.37+216.76</f>
        <v>226.13</v>
      </c>
      <c r="BM128" s="172">
        <f>239.18+10.61</f>
        <v>249.79000000000002</v>
      </c>
      <c r="BN128" s="172">
        <v>384</v>
      </c>
      <c r="BO128" s="172">
        <v>301.45999999999998</v>
      </c>
      <c r="BP128" s="172">
        <v>257.56</v>
      </c>
      <c r="BQ128" s="172">
        <v>225.77</v>
      </c>
      <c r="BR128" s="466">
        <v>262</v>
      </c>
    </row>
    <row r="129" spans="3:206" s="157" customFormat="1" ht="16" thickBot="1">
      <c r="C129" s="173" t="s">
        <v>307</v>
      </c>
      <c r="D129" s="174" t="s">
        <v>307</v>
      </c>
      <c r="E129" s="175" t="s">
        <v>205</v>
      </c>
      <c r="F129" s="176">
        <f t="shared" si="61"/>
        <v>625741.07360000012</v>
      </c>
      <c r="G129" s="163">
        <f t="shared" ref="G129:M129" si="62">SUM(G130:G596)</f>
        <v>760</v>
      </c>
      <c r="H129" s="160">
        <f t="shared" si="62"/>
        <v>5027</v>
      </c>
      <c r="I129" s="160">
        <f t="shared" si="62"/>
        <v>4700</v>
      </c>
      <c r="J129" s="160">
        <f t="shared" si="62"/>
        <v>3416</v>
      </c>
      <c r="K129" s="160">
        <f t="shared" si="62"/>
        <v>15672</v>
      </c>
      <c r="L129" s="160">
        <f t="shared" si="62"/>
        <v>3729</v>
      </c>
      <c r="M129" s="160">
        <f t="shared" si="62"/>
        <v>11017</v>
      </c>
      <c r="N129" s="160">
        <f t="shared" ref="N129:AL129" si="63">SUM(N130:N596)</f>
        <v>7959</v>
      </c>
      <c r="O129" s="160">
        <f t="shared" si="63"/>
        <v>8296</v>
      </c>
      <c r="P129" s="160">
        <f t="shared" si="63"/>
        <v>3171</v>
      </c>
      <c r="Q129" s="160">
        <f t="shared" si="63"/>
        <v>9823</v>
      </c>
      <c r="R129" s="160">
        <f t="shared" si="63"/>
        <v>13080</v>
      </c>
      <c r="S129" s="160">
        <f t="shared" si="63"/>
        <v>3217</v>
      </c>
      <c r="T129" s="160">
        <f t="shared" si="63"/>
        <v>14912</v>
      </c>
      <c r="U129" s="160">
        <f t="shared" si="63"/>
        <v>10998</v>
      </c>
      <c r="V129" s="160">
        <f t="shared" si="63"/>
        <v>3606</v>
      </c>
      <c r="W129" s="160">
        <f t="shared" si="63"/>
        <v>14761</v>
      </c>
      <c r="X129" s="160">
        <f t="shared" si="63"/>
        <v>10135</v>
      </c>
      <c r="Y129" s="160">
        <f t="shared" si="63"/>
        <v>9232</v>
      </c>
      <c r="Z129" s="160">
        <f t="shared" si="63"/>
        <v>9890</v>
      </c>
      <c r="AA129" s="160">
        <f t="shared" si="63"/>
        <v>9090</v>
      </c>
      <c r="AB129" s="160">
        <f t="shared" si="63"/>
        <v>9731</v>
      </c>
      <c r="AC129" s="160">
        <f t="shared" si="63"/>
        <v>8421</v>
      </c>
      <c r="AD129" s="160">
        <f t="shared" si="63"/>
        <v>16722</v>
      </c>
      <c r="AE129" s="160">
        <f t="shared" si="63"/>
        <v>11520</v>
      </c>
      <c r="AF129" s="160">
        <f t="shared" si="63"/>
        <v>9542</v>
      </c>
      <c r="AG129" s="160">
        <f t="shared" si="63"/>
        <v>14013</v>
      </c>
      <c r="AH129" s="160">
        <f t="shared" si="63"/>
        <v>5249</v>
      </c>
      <c r="AI129" s="160">
        <f t="shared" si="63"/>
        <v>9851</v>
      </c>
      <c r="AJ129" s="160">
        <f t="shared" si="63"/>
        <v>4638</v>
      </c>
      <c r="AK129" s="160">
        <f t="shared" si="63"/>
        <v>5792</v>
      </c>
      <c r="AL129" s="160">
        <f t="shared" si="63"/>
        <v>18869</v>
      </c>
      <c r="AM129" s="160">
        <f t="shared" ref="AM129:BP129" si="64">SUM(AM130:AM596)</f>
        <v>5155</v>
      </c>
      <c r="AN129" s="160">
        <f t="shared" si="64"/>
        <v>14370</v>
      </c>
      <c r="AO129" s="160">
        <f t="shared" si="64"/>
        <v>12342</v>
      </c>
      <c r="AP129" s="160">
        <f t="shared" si="64"/>
        <v>17016</v>
      </c>
      <c r="AQ129" s="160">
        <f t="shared" si="64"/>
        <v>6419</v>
      </c>
      <c r="AR129" s="160">
        <f t="shared" si="64"/>
        <v>6290</v>
      </c>
      <c r="AS129" s="160">
        <f t="shared" si="64"/>
        <v>14101</v>
      </c>
      <c r="AT129" s="160">
        <f t="shared" si="64"/>
        <v>14803</v>
      </c>
      <c r="AU129" s="160">
        <f t="shared" si="64"/>
        <v>23365</v>
      </c>
      <c r="AV129" s="160">
        <f t="shared" si="64"/>
        <v>17354</v>
      </c>
      <c r="AW129" s="160">
        <f t="shared" si="64"/>
        <v>7032</v>
      </c>
      <c r="AX129" s="160">
        <f t="shared" si="64"/>
        <v>5747</v>
      </c>
      <c r="AY129" s="160">
        <f t="shared" si="64"/>
        <v>16948</v>
      </c>
      <c r="AZ129" s="160">
        <f t="shared" si="64"/>
        <v>8674</v>
      </c>
      <c r="BA129" s="160">
        <f t="shared" si="64"/>
        <v>12784</v>
      </c>
      <c r="BB129" s="160">
        <f t="shared" si="64"/>
        <v>7823</v>
      </c>
      <c r="BC129" s="160">
        <f t="shared" si="64"/>
        <v>39067</v>
      </c>
      <c r="BD129" s="160">
        <f t="shared" si="64"/>
        <v>9595</v>
      </c>
      <c r="BE129" s="160">
        <f t="shared" si="64"/>
        <v>6995</v>
      </c>
      <c r="BF129" s="160">
        <f t="shared" si="64"/>
        <v>12102</v>
      </c>
      <c r="BG129" s="160">
        <f t="shared" si="64"/>
        <v>13134</v>
      </c>
      <c r="BH129" s="160">
        <f t="shared" si="64"/>
        <v>6117</v>
      </c>
      <c r="BI129" s="160">
        <f t="shared" si="64"/>
        <v>4904</v>
      </c>
      <c r="BJ129" s="160">
        <f t="shared" si="64"/>
        <v>10058.950000000001</v>
      </c>
      <c r="BK129" s="160">
        <f t="shared" si="64"/>
        <v>5560.5599999999995</v>
      </c>
      <c r="BL129" s="160">
        <f t="shared" si="64"/>
        <v>5058.37</v>
      </c>
      <c r="BM129" s="160">
        <f t="shared" si="64"/>
        <v>8996.93</v>
      </c>
      <c r="BN129" s="160">
        <f t="shared" si="64"/>
        <v>4823</v>
      </c>
      <c r="BO129" s="160">
        <f t="shared" si="64"/>
        <v>4870.1399999999994</v>
      </c>
      <c r="BP129" s="160">
        <f t="shared" si="64"/>
        <v>4551.29</v>
      </c>
      <c r="BQ129" s="160">
        <f t="shared" ref="BQ129:BR129" si="65">SUM(BQ130:BQ596)</f>
        <v>7161.9218000000001</v>
      </c>
      <c r="BR129" s="463">
        <f t="shared" si="65"/>
        <v>5683.9117999999999</v>
      </c>
      <c r="BS129" s="156"/>
      <c r="BT129" s="156"/>
      <c r="BU129" s="156"/>
      <c r="BV129" s="156"/>
      <c r="BW129" s="156"/>
      <c r="BX129" s="156"/>
      <c r="BY129" s="156"/>
      <c r="BZ129" s="156"/>
      <c r="CA129" s="156"/>
      <c r="CB129" s="156"/>
      <c r="CC129" s="156"/>
      <c r="CD129" s="156"/>
      <c r="CE129" s="156"/>
      <c r="CF129" s="156"/>
      <c r="CG129" s="156"/>
      <c r="CH129" s="156"/>
      <c r="CI129" s="156"/>
      <c r="CJ129" s="156"/>
      <c r="CK129" s="156"/>
      <c r="CL129" s="156"/>
      <c r="CM129" s="156"/>
      <c r="CN129" s="156"/>
      <c r="CO129" s="156"/>
      <c r="CP129" s="156"/>
      <c r="CQ129" s="156"/>
      <c r="CR129" s="156"/>
      <c r="CS129" s="156"/>
      <c r="CT129" s="156"/>
      <c r="CU129" s="156"/>
      <c r="CV129" s="156"/>
      <c r="CW129" s="156"/>
      <c r="CX129" s="156"/>
      <c r="CY129" s="156"/>
      <c r="CZ129" s="156"/>
      <c r="DA129" s="156"/>
      <c r="DB129" s="156"/>
      <c r="DC129" s="156"/>
      <c r="DD129" s="156"/>
      <c r="DE129" s="156"/>
      <c r="DF129" s="156"/>
      <c r="DG129" s="156"/>
      <c r="DH129" s="156"/>
      <c r="DI129" s="156"/>
      <c r="DJ129" s="156"/>
      <c r="DK129" s="156"/>
      <c r="DL129" s="156"/>
      <c r="DM129" s="156"/>
      <c r="DN129" s="156"/>
      <c r="DO129" s="156"/>
      <c r="DP129" s="156"/>
      <c r="DQ129" s="156"/>
      <c r="DR129" s="156"/>
      <c r="DS129" s="156"/>
      <c r="DT129" s="156"/>
      <c r="DU129" s="156"/>
      <c r="DV129" s="156"/>
      <c r="DW129" s="156"/>
      <c r="DX129" s="156"/>
      <c r="DY129" s="156"/>
      <c r="DZ129" s="156"/>
      <c r="EA129" s="156"/>
      <c r="EB129" s="156"/>
      <c r="EC129" s="156"/>
      <c r="ED129" s="156"/>
      <c r="EE129" s="156"/>
      <c r="EF129" s="156"/>
      <c r="EG129" s="156"/>
      <c r="EH129" s="156"/>
      <c r="EI129" s="156"/>
      <c r="EJ129" s="156"/>
      <c r="EK129" s="156"/>
      <c r="EL129" s="156"/>
      <c r="EM129" s="156"/>
      <c r="EN129" s="156"/>
      <c r="EO129" s="156"/>
      <c r="EP129" s="156"/>
      <c r="EQ129" s="156"/>
      <c r="ER129" s="156"/>
      <c r="ES129" s="156"/>
      <c r="ET129" s="156"/>
      <c r="EU129" s="156"/>
      <c r="EV129" s="156"/>
      <c r="EW129" s="156"/>
      <c r="EX129" s="156"/>
      <c r="EY129" s="156"/>
      <c r="EZ129" s="156"/>
      <c r="FA129" s="156"/>
      <c r="FB129" s="156"/>
      <c r="FC129" s="156"/>
      <c r="FD129" s="156"/>
      <c r="FE129" s="156"/>
      <c r="FF129" s="156"/>
      <c r="FG129" s="156"/>
      <c r="FH129" s="156"/>
      <c r="FI129" s="156"/>
      <c r="FJ129" s="156"/>
      <c r="FK129" s="156"/>
      <c r="FL129" s="156"/>
      <c r="FM129" s="156"/>
      <c r="FN129" s="156"/>
      <c r="FO129" s="156"/>
      <c r="FP129" s="156"/>
      <c r="FQ129" s="156"/>
      <c r="FR129" s="156"/>
      <c r="FS129" s="156"/>
      <c r="FT129" s="156"/>
      <c r="FU129" s="156"/>
      <c r="FV129" s="156"/>
      <c r="FW129" s="156"/>
      <c r="FX129" s="156"/>
      <c r="FY129" s="156"/>
      <c r="FZ129" s="156"/>
      <c r="GA129" s="156"/>
      <c r="GB129" s="156"/>
      <c r="GC129" s="156"/>
      <c r="GD129" s="156"/>
      <c r="GE129" s="156"/>
      <c r="GF129" s="156"/>
      <c r="GG129" s="156"/>
      <c r="GH129" s="156"/>
      <c r="GI129" s="156"/>
      <c r="GJ129" s="156"/>
      <c r="GK129" s="156"/>
      <c r="GL129" s="156"/>
      <c r="GM129" s="156"/>
      <c r="GN129" s="156"/>
      <c r="GO129" s="156"/>
      <c r="GP129" s="156"/>
      <c r="GQ129" s="156"/>
      <c r="GR129" s="156"/>
      <c r="GS129" s="156"/>
      <c r="GT129" s="156"/>
      <c r="GU129" s="156"/>
      <c r="GV129" s="156"/>
      <c r="GW129" s="156"/>
      <c r="GX129" s="156"/>
    </row>
    <row r="130" spans="3:206">
      <c r="C130" s="164" t="s">
        <v>307</v>
      </c>
      <c r="D130" s="165" t="s">
        <v>309</v>
      </c>
      <c r="E130" s="166" t="s">
        <v>308</v>
      </c>
      <c r="F130" s="167">
        <f t="shared" si="61"/>
        <v>1</v>
      </c>
      <c r="G130" s="178">
        <v>0</v>
      </c>
      <c r="H130" s="179">
        <v>0</v>
      </c>
      <c r="I130" s="179">
        <v>0</v>
      </c>
      <c r="J130" s="179">
        <v>0</v>
      </c>
      <c r="K130" s="179">
        <v>0</v>
      </c>
      <c r="L130" s="179">
        <v>0</v>
      </c>
      <c r="M130" s="179">
        <v>0</v>
      </c>
      <c r="N130" s="179">
        <v>0</v>
      </c>
      <c r="O130" s="179">
        <v>0</v>
      </c>
      <c r="P130" s="179">
        <v>0</v>
      </c>
      <c r="Q130" s="179">
        <v>0</v>
      </c>
      <c r="R130" s="179">
        <v>0</v>
      </c>
      <c r="S130" s="179">
        <v>0</v>
      </c>
      <c r="T130" s="179">
        <v>0</v>
      </c>
      <c r="U130" s="179">
        <v>0</v>
      </c>
      <c r="V130" s="179">
        <v>0</v>
      </c>
      <c r="W130" s="179">
        <v>0</v>
      </c>
      <c r="X130" s="179">
        <v>0</v>
      </c>
      <c r="Y130" s="179">
        <v>0</v>
      </c>
      <c r="Z130" s="179">
        <v>0</v>
      </c>
      <c r="AA130" s="179">
        <v>0</v>
      </c>
      <c r="AB130" s="179">
        <v>0</v>
      </c>
      <c r="AC130" s="179">
        <v>0</v>
      </c>
      <c r="AD130" s="179">
        <v>0</v>
      </c>
      <c r="AE130" s="179">
        <v>0</v>
      </c>
      <c r="AF130" s="179">
        <v>0</v>
      </c>
      <c r="AG130" s="179">
        <v>0</v>
      </c>
      <c r="AH130" s="179">
        <v>0</v>
      </c>
      <c r="AI130" s="179">
        <v>0</v>
      </c>
      <c r="AJ130" s="179">
        <v>0</v>
      </c>
      <c r="AK130" s="179">
        <v>1</v>
      </c>
      <c r="AL130" s="179">
        <v>0</v>
      </c>
      <c r="AM130" s="179">
        <v>0</v>
      </c>
      <c r="AN130" s="179">
        <v>0</v>
      </c>
      <c r="AO130" s="179">
        <v>0</v>
      </c>
      <c r="AP130" s="179">
        <v>0</v>
      </c>
      <c r="AQ130" s="179">
        <v>0</v>
      </c>
      <c r="AR130" s="179">
        <v>0</v>
      </c>
      <c r="AS130" s="179">
        <v>0</v>
      </c>
      <c r="AT130" s="179">
        <v>0</v>
      </c>
      <c r="AU130" s="179">
        <v>0</v>
      </c>
      <c r="AV130" s="179">
        <v>0</v>
      </c>
      <c r="AW130" s="179">
        <v>0</v>
      </c>
      <c r="AX130" s="179">
        <v>0</v>
      </c>
      <c r="AY130" s="179">
        <v>0</v>
      </c>
      <c r="AZ130" s="179">
        <v>0</v>
      </c>
      <c r="BA130" s="179">
        <v>0</v>
      </c>
      <c r="BB130" s="179">
        <v>0</v>
      </c>
      <c r="BC130" s="179">
        <v>0</v>
      </c>
      <c r="BD130" s="179">
        <v>0</v>
      </c>
      <c r="BE130" s="179">
        <v>0</v>
      </c>
      <c r="BF130" s="179">
        <v>0</v>
      </c>
      <c r="BG130" s="179">
        <v>0</v>
      </c>
      <c r="BH130" s="179">
        <v>0</v>
      </c>
      <c r="BI130" s="179">
        <v>0</v>
      </c>
      <c r="BJ130" s="179">
        <v>0</v>
      </c>
      <c r="BK130" s="179">
        <v>0</v>
      </c>
      <c r="BL130" s="179">
        <v>0</v>
      </c>
      <c r="BM130" s="179">
        <v>0</v>
      </c>
      <c r="BN130" s="179">
        <v>0</v>
      </c>
      <c r="BO130" s="179">
        <v>0</v>
      </c>
      <c r="BP130" s="179">
        <v>0</v>
      </c>
      <c r="BQ130" s="179">
        <v>0</v>
      </c>
      <c r="BR130" s="469">
        <v>0</v>
      </c>
    </row>
    <row r="131" spans="3:206">
      <c r="C131" s="453" t="s">
        <v>307</v>
      </c>
      <c r="D131" s="454" t="s">
        <v>309</v>
      </c>
      <c r="E131" s="455" t="s">
        <v>632</v>
      </c>
      <c r="F131" s="168">
        <f t="shared" ref="F131:F194" si="66">SUM(G131:BR131)</f>
        <v>1</v>
      </c>
      <c r="G131" s="162">
        <v>0</v>
      </c>
      <c r="H131" s="149">
        <v>0</v>
      </c>
      <c r="I131" s="149">
        <v>0</v>
      </c>
      <c r="J131" s="149">
        <v>0</v>
      </c>
      <c r="K131" s="149">
        <v>0</v>
      </c>
      <c r="L131" s="149">
        <v>0</v>
      </c>
      <c r="M131" s="149">
        <v>0</v>
      </c>
      <c r="N131" s="149">
        <v>0</v>
      </c>
      <c r="O131" s="149">
        <v>0</v>
      </c>
      <c r="P131" s="149">
        <v>0</v>
      </c>
      <c r="Q131" s="149">
        <v>0</v>
      </c>
      <c r="R131" s="149">
        <v>0</v>
      </c>
      <c r="S131" s="149">
        <v>0</v>
      </c>
      <c r="T131" s="149">
        <v>0</v>
      </c>
      <c r="U131" s="149">
        <v>0</v>
      </c>
      <c r="V131" s="149">
        <v>0</v>
      </c>
      <c r="W131" s="149">
        <v>0</v>
      </c>
      <c r="X131" s="149">
        <v>0</v>
      </c>
      <c r="Y131" s="149">
        <v>0</v>
      </c>
      <c r="Z131" s="149">
        <v>0</v>
      </c>
      <c r="AA131" s="149">
        <v>0</v>
      </c>
      <c r="AB131" s="149">
        <v>0</v>
      </c>
      <c r="AC131" s="149">
        <v>0</v>
      </c>
      <c r="AD131" s="149">
        <v>0</v>
      </c>
      <c r="AE131" s="149">
        <v>0</v>
      </c>
      <c r="AF131" s="149">
        <v>0</v>
      </c>
      <c r="AG131" s="149">
        <v>0</v>
      </c>
      <c r="AH131" s="149">
        <v>0</v>
      </c>
      <c r="AI131" s="149">
        <v>0</v>
      </c>
      <c r="AJ131" s="149">
        <v>0</v>
      </c>
      <c r="AK131" s="149">
        <v>0</v>
      </c>
      <c r="AL131" s="149">
        <v>0</v>
      </c>
      <c r="AM131" s="149">
        <v>0</v>
      </c>
      <c r="AN131" s="149">
        <v>0</v>
      </c>
      <c r="AO131" s="149">
        <v>0</v>
      </c>
      <c r="AP131" s="149">
        <v>0</v>
      </c>
      <c r="AQ131" s="149">
        <v>0</v>
      </c>
      <c r="AR131" s="149">
        <v>0</v>
      </c>
      <c r="AS131" s="149">
        <v>0</v>
      </c>
      <c r="AT131" s="149">
        <v>0</v>
      </c>
      <c r="AU131" s="149">
        <v>0</v>
      </c>
      <c r="AV131" s="149">
        <v>0</v>
      </c>
      <c r="AW131" s="149">
        <v>0</v>
      </c>
      <c r="AX131" s="149">
        <v>0</v>
      </c>
      <c r="AY131" s="149">
        <v>0</v>
      </c>
      <c r="AZ131" s="149">
        <v>0</v>
      </c>
      <c r="BA131" s="149">
        <v>0</v>
      </c>
      <c r="BB131" s="149">
        <v>0</v>
      </c>
      <c r="BC131" s="149">
        <v>1</v>
      </c>
      <c r="BD131" s="149">
        <v>0</v>
      </c>
      <c r="BE131" s="149">
        <v>0</v>
      </c>
      <c r="BF131" s="149">
        <v>0</v>
      </c>
      <c r="BG131" s="149">
        <v>0</v>
      </c>
      <c r="BH131" s="149">
        <v>0</v>
      </c>
      <c r="BI131" s="149">
        <v>0</v>
      </c>
      <c r="BJ131" s="149">
        <v>0</v>
      </c>
      <c r="BK131" s="149">
        <v>0</v>
      </c>
      <c r="BL131" s="149">
        <v>0</v>
      </c>
      <c r="BM131" s="149">
        <v>0</v>
      </c>
      <c r="BN131" s="149">
        <v>0</v>
      </c>
      <c r="BO131" s="149">
        <v>0</v>
      </c>
      <c r="BP131" s="149">
        <v>0</v>
      </c>
      <c r="BQ131" s="149">
        <v>0</v>
      </c>
      <c r="BR131" s="465">
        <v>0</v>
      </c>
    </row>
    <row r="132" spans="3:206">
      <c r="C132" s="453" t="s">
        <v>307</v>
      </c>
      <c r="D132" s="454" t="s">
        <v>309</v>
      </c>
      <c r="E132" s="455" t="s">
        <v>310</v>
      </c>
      <c r="F132" s="168">
        <f t="shared" si="66"/>
        <v>1</v>
      </c>
      <c r="G132" s="162">
        <v>0</v>
      </c>
      <c r="H132" s="149">
        <v>0</v>
      </c>
      <c r="I132" s="149">
        <v>0</v>
      </c>
      <c r="J132" s="149">
        <v>0</v>
      </c>
      <c r="K132" s="149">
        <v>0</v>
      </c>
      <c r="L132" s="149">
        <v>0</v>
      </c>
      <c r="M132" s="149">
        <v>0</v>
      </c>
      <c r="N132" s="149">
        <v>0</v>
      </c>
      <c r="O132" s="149">
        <v>0</v>
      </c>
      <c r="P132" s="149">
        <v>0</v>
      </c>
      <c r="Q132" s="149">
        <v>0</v>
      </c>
      <c r="R132" s="149">
        <v>0</v>
      </c>
      <c r="S132" s="149">
        <v>0</v>
      </c>
      <c r="T132" s="149">
        <v>0</v>
      </c>
      <c r="U132" s="149">
        <v>0</v>
      </c>
      <c r="V132" s="149">
        <v>0</v>
      </c>
      <c r="W132" s="149">
        <v>0</v>
      </c>
      <c r="X132" s="149">
        <v>0</v>
      </c>
      <c r="Y132" s="149">
        <v>0</v>
      </c>
      <c r="Z132" s="149">
        <v>0</v>
      </c>
      <c r="AA132" s="149">
        <v>0</v>
      </c>
      <c r="AB132" s="149">
        <v>0</v>
      </c>
      <c r="AC132" s="149">
        <v>0</v>
      </c>
      <c r="AD132" s="149">
        <v>0</v>
      </c>
      <c r="AE132" s="149">
        <v>1</v>
      </c>
      <c r="AF132" s="149">
        <v>0</v>
      </c>
      <c r="AG132" s="149">
        <v>0</v>
      </c>
      <c r="AH132" s="149">
        <v>0</v>
      </c>
      <c r="AI132" s="149">
        <v>0</v>
      </c>
      <c r="AJ132" s="149">
        <v>0</v>
      </c>
      <c r="AK132" s="149">
        <v>0</v>
      </c>
      <c r="AL132" s="149">
        <v>0</v>
      </c>
      <c r="AM132" s="149">
        <v>0</v>
      </c>
      <c r="AN132" s="149">
        <v>0</v>
      </c>
      <c r="AO132" s="149">
        <v>0</v>
      </c>
      <c r="AP132" s="149">
        <v>0</v>
      </c>
      <c r="AQ132" s="149">
        <v>0</v>
      </c>
      <c r="AR132" s="149">
        <v>0</v>
      </c>
      <c r="AS132" s="149">
        <v>0</v>
      </c>
      <c r="AT132" s="149">
        <v>0</v>
      </c>
      <c r="AU132" s="149">
        <v>0</v>
      </c>
      <c r="AV132" s="149">
        <v>0</v>
      </c>
      <c r="AW132" s="149">
        <v>0</v>
      </c>
      <c r="AX132" s="149">
        <v>0</v>
      </c>
      <c r="AY132" s="149">
        <v>0</v>
      </c>
      <c r="AZ132" s="149">
        <v>0</v>
      </c>
      <c r="BA132" s="149">
        <v>0</v>
      </c>
      <c r="BB132" s="149">
        <v>0</v>
      </c>
      <c r="BC132" s="149">
        <v>0</v>
      </c>
      <c r="BD132" s="149">
        <v>0</v>
      </c>
      <c r="BE132" s="149">
        <v>0</v>
      </c>
      <c r="BF132" s="149">
        <v>0</v>
      </c>
      <c r="BG132" s="149">
        <v>0</v>
      </c>
      <c r="BH132" s="149">
        <v>0</v>
      </c>
      <c r="BI132" s="149">
        <v>0</v>
      </c>
      <c r="BJ132" s="149">
        <v>0</v>
      </c>
      <c r="BK132" s="149">
        <v>0</v>
      </c>
      <c r="BL132" s="149">
        <v>0</v>
      </c>
      <c r="BM132" s="149">
        <v>0</v>
      </c>
      <c r="BN132" s="149">
        <v>0</v>
      </c>
      <c r="BO132" s="149">
        <v>0</v>
      </c>
      <c r="BP132" s="149">
        <v>0</v>
      </c>
      <c r="BQ132" s="149">
        <v>0</v>
      </c>
      <c r="BR132" s="469">
        <v>0</v>
      </c>
    </row>
    <row r="133" spans="3:206">
      <c r="C133" s="453" t="s">
        <v>307</v>
      </c>
      <c r="D133" s="454" t="s">
        <v>309</v>
      </c>
      <c r="E133" s="455" t="s">
        <v>311</v>
      </c>
      <c r="F133" s="168">
        <f t="shared" si="66"/>
        <v>1</v>
      </c>
      <c r="G133" s="162">
        <v>0</v>
      </c>
      <c r="H133" s="149">
        <v>0</v>
      </c>
      <c r="I133" s="149">
        <v>0</v>
      </c>
      <c r="J133" s="149">
        <v>0</v>
      </c>
      <c r="K133" s="149">
        <v>0</v>
      </c>
      <c r="L133" s="149">
        <v>0</v>
      </c>
      <c r="M133" s="149">
        <v>0</v>
      </c>
      <c r="N133" s="149">
        <v>0</v>
      </c>
      <c r="O133" s="149">
        <v>0</v>
      </c>
      <c r="P133" s="149">
        <v>0</v>
      </c>
      <c r="Q133" s="149">
        <v>0</v>
      </c>
      <c r="R133" s="149">
        <v>0</v>
      </c>
      <c r="S133" s="149">
        <v>0</v>
      </c>
      <c r="T133" s="149">
        <v>0</v>
      </c>
      <c r="U133" s="149">
        <v>0</v>
      </c>
      <c r="V133" s="149">
        <v>0</v>
      </c>
      <c r="W133" s="149">
        <v>1</v>
      </c>
      <c r="X133" s="149">
        <v>0</v>
      </c>
      <c r="Y133" s="149">
        <v>0</v>
      </c>
      <c r="Z133" s="149">
        <v>0</v>
      </c>
      <c r="AA133" s="149">
        <v>0</v>
      </c>
      <c r="AB133" s="149">
        <v>0</v>
      </c>
      <c r="AC133" s="149">
        <v>0</v>
      </c>
      <c r="AD133" s="149">
        <v>0</v>
      </c>
      <c r="AE133" s="149">
        <v>0</v>
      </c>
      <c r="AF133" s="149">
        <v>0</v>
      </c>
      <c r="AG133" s="149">
        <v>0</v>
      </c>
      <c r="AH133" s="149">
        <v>0</v>
      </c>
      <c r="AI133" s="149">
        <v>0</v>
      </c>
      <c r="AJ133" s="149">
        <v>0</v>
      </c>
      <c r="AK133" s="149">
        <v>0</v>
      </c>
      <c r="AL133" s="149">
        <v>0</v>
      </c>
      <c r="AM133" s="149">
        <v>0</v>
      </c>
      <c r="AN133" s="149">
        <v>0</v>
      </c>
      <c r="AO133" s="149">
        <v>0</v>
      </c>
      <c r="AP133" s="149">
        <v>0</v>
      </c>
      <c r="AQ133" s="149">
        <v>0</v>
      </c>
      <c r="AR133" s="149">
        <v>0</v>
      </c>
      <c r="AS133" s="149">
        <v>0</v>
      </c>
      <c r="AT133" s="149">
        <v>0</v>
      </c>
      <c r="AU133" s="149">
        <v>0</v>
      </c>
      <c r="AV133" s="149">
        <v>0</v>
      </c>
      <c r="AW133" s="149">
        <v>0</v>
      </c>
      <c r="AX133" s="149">
        <v>0</v>
      </c>
      <c r="AY133" s="149">
        <v>0</v>
      </c>
      <c r="AZ133" s="149">
        <v>0</v>
      </c>
      <c r="BA133" s="149">
        <v>0</v>
      </c>
      <c r="BB133" s="149">
        <v>0</v>
      </c>
      <c r="BC133" s="149">
        <v>0</v>
      </c>
      <c r="BD133" s="149">
        <v>0</v>
      </c>
      <c r="BE133" s="149">
        <v>0</v>
      </c>
      <c r="BF133" s="149">
        <v>0</v>
      </c>
      <c r="BG133" s="149">
        <v>0</v>
      </c>
      <c r="BH133" s="149">
        <v>0</v>
      </c>
      <c r="BI133" s="149">
        <v>0</v>
      </c>
      <c r="BJ133" s="149">
        <v>0</v>
      </c>
      <c r="BK133" s="149">
        <v>0</v>
      </c>
      <c r="BL133" s="149">
        <v>0</v>
      </c>
      <c r="BM133" s="149">
        <v>0</v>
      </c>
      <c r="BN133" s="149">
        <v>0</v>
      </c>
      <c r="BO133" s="149">
        <v>0</v>
      </c>
      <c r="BP133" s="149">
        <v>0</v>
      </c>
      <c r="BQ133" s="149">
        <v>0</v>
      </c>
      <c r="BR133" s="465">
        <v>0</v>
      </c>
    </row>
    <row r="134" spans="3:206">
      <c r="C134" s="453" t="s">
        <v>307</v>
      </c>
      <c r="D134" s="454" t="s">
        <v>309</v>
      </c>
      <c r="E134" s="455" t="s">
        <v>312</v>
      </c>
      <c r="F134" s="168">
        <f t="shared" si="66"/>
        <v>22</v>
      </c>
      <c r="G134" s="162">
        <v>4</v>
      </c>
      <c r="H134" s="149">
        <v>0</v>
      </c>
      <c r="I134" s="149">
        <v>0</v>
      </c>
      <c r="J134" s="149">
        <v>0</v>
      </c>
      <c r="K134" s="149">
        <v>0</v>
      </c>
      <c r="L134" s="149">
        <v>0</v>
      </c>
      <c r="M134" s="149">
        <v>0</v>
      </c>
      <c r="N134" s="149">
        <v>0</v>
      </c>
      <c r="O134" s="149">
        <v>0</v>
      </c>
      <c r="P134" s="149">
        <v>0</v>
      </c>
      <c r="Q134" s="149">
        <v>0</v>
      </c>
      <c r="R134" s="149">
        <v>0</v>
      </c>
      <c r="S134" s="149">
        <v>0</v>
      </c>
      <c r="T134" s="149">
        <v>0</v>
      </c>
      <c r="U134" s="149">
        <v>0</v>
      </c>
      <c r="V134" s="149">
        <v>0</v>
      </c>
      <c r="W134" s="149">
        <v>0</v>
      </c>
      <c r="X134" s="149">
        <v>0</v>
      </c>
      <c r="Y134" s="149">
        <v>0</v>
      </c>
      <c r="Z134" s="149">
        <v>0</v>
      </c>
      <c r="AA134" s="149">
        <v>0</v>
      </c>
      <c r="AB134" s="149">
        <v>0</v>
      </c>
      <c r="AC134" s="149">
        <v>0</v>
      </c>
      <c r="AD134" s="149">
        <v>0</v>
      </c>
      <c r="AE134" s="149">
        <v>0</v>
      </c>
      <c r="AF134" s="149">
        <v>0</v>
      </c>
      <c r="AG134" s="149">
        <v>0</v>
      </c>
      <c r="AH134" s="149">
        <v>6</v>
      </c>
      <c r="AI134" s="149">
        <v>0</v>
      </c>
      <c r="AJ134" s="149">
        <v>0</v>
      </c>
      <c r="AK134" s="149">
        <v>1</v>
      </c>
      <c r="AL134" s="149">
        <v>0</v>
      </c>
      <c r="AM134" s="149">
        <v>0</v>
      </c>
      <c r="AN134" s="149">
        <v>0</v>
      </c>
      <c r="AO134" s="149">
        <v>0</v>
      </c>
      <c r="AP134" s="149">
        <v>1</v>
      </c>
      <c r="AQ134" s="149">
        <v>0</v>
      </c>
      <c r="AR134" s="149">
        <v>0</v>
      </c>
      <c r="AS134" s="149">
        <v>0</v>
      </c>
      <c r="AT134" s="149">
        <v>0</v>
      </c>
      <c r="AU134" s="149">
        <v>0</v>
      </c>
      <c r="AV134" s="149">
        <v>0</v>
      </c>
      <c r="AW134" s="149">
        <v>9</v>
      </c>
      <c r="AX134" s="149">
        <v>1</v>
      </c>
      <c r="AY134" s="149">
        <v>0</v>
      </c>
      <c r="AZ134" s="149">
        <v>0</v>
      </c>
      <c r="BA134" s="149">
        <v>0</v>
      </c>
      <c r="BB134" s="149">
        <v>0</v>
      </c>
      <c r="BC134" s="149">
        <v>0</v>
      </c>
      <c r="BD134" s="149">
        <v>0</v>
      </c>
      <c r="BE134" s="149">
        <v>0</v>
      </c>
      <c r="BF134" s="149">
        <v>0</v>
      </c>
      <c r="BG134" s="149">
        <v>0</v>
      </c>
      <c r="BH134" s="149">
        <v>0</v>
      </c>
      <c r="BI134" s="149">
        <v>0</v>
      </c>
      <c r="BJ134" s="149">
        <v>0</v>
      </c>
      <c r="BK134" s="149">
        <v>0</v>
      </c>
      <c r="BL134" s="149">
        <v>0</v>
      </c>
      <c r="BM134" s="149">
        <v>0</v>
      </c>
      <c r="BN134" s="149">
        <v>0</v>
      </c>
      <c r="BO134" s="149">
        <v>0</v>
      </c>
      <c r="BP134" s="149">
        <v>0</v>
      </c>
      <c r="BQ134" s="149">
        <v>0</v>
      </c>
      <c r="BR134" s="469">
        <v>0</v>
      </c>
    </row>
    <row r="135" spans="3:206">
      <c r="C135" s="453" t="s">
        <v>307</v>
      </c>
      <c r="D135" s="454" t="s">
        <v>309</v>
      </c>
      <c r="E135" s="455" t="s">
        <v>313</v>
      </c>
      <c r="F135" s="168">
        <f t="shared" si="66"/>
        <v>9</v>
      </c>
      <c r="G135" s="162">
        <v>0</v>
      </c>
      <c r="H135" s="149">
        <v>0</v>
      </c>
      <c r="I135" s="149">
        <v>0</v>
      </c>
      <c r="J135" s="149">
        <v>0</v>
      </c>
      <c r="K135" s="149">
        <v>0</v>
      </c>
      <c r="L135" s="149">
        <v>0</v>
      </c>
      <c r="M135" s="149">
        <v>0</v>
      </c>
      <c r="N135" s="149">
        <v>0</v>
      </c>
      <c r="O135" s="149">
        <v>0</v>
      </c>
      <c r="P135" s="149">
        <v>0</v>
      </c>
      <c r="Q135" s="149">
        <v>0</v>
      </c>
      <c r="R135" s="149">
        <v>0</v>
      </c>
      <c r="S135" s="149">
        <v>0</v>
      </c>
      <c r="T135" s="149">
        <v>0</v>
      </c>
      <c r="U135" s="149">
        <v>0</v>
      </c>
      <c r="V135" s="149">
        <v>0</v>
      </c>
      <c r="W135" s="149">
        <v>0</v>
      </c>
      <c r="X135" s="149">
        <v>0</v>
      </c>
      <c r="Y135" s="149">
        <v>0</v>
      </c>
      <c r="Z135" s="149">
        <v>0</v>
      </c>
      <c r="AA135" s="149">
        <v>0</v>
      </c>
      <c r="AB135" s="149">
        <v>0</v>
      </c>
      <c r="AC135" s="149">
        <v>0</v>
      </c>
      <c r="AD135" s="149">
        <v>0</v>
      </c>
      <c r="AE135" s="149">
        <v>0</v>
      </c>
      <c r="AF135" s="149">
        <v>0</v>
      </c>
      <c r="AG135" s="149">
        <v>0</v>
      </c>
      <c r="AH135" s="149">
        <v>0</v>
      </c>
      <c r="AI135" s="149">
        <v>0</v>
      </c>
      <c r="AJ135" s="149">
        <v>0</v>
      </c>
      <c r="AK135" s="149">
        <v>0</v>
      </c>
      <c r="AL135" s="149">
        <v>0</v>
      </c>
      <c r="AM135" s="149">
        <v>0</v>
      </c>
      <c r="AN135" s="149">
        <v>0</v>
      </c>
      <c r="AO135" s="149">
        <v>0</v>
      </c>
      <c r="AP135" s="149">
        <v>2</v>
      </c>
      <c r="AQ135" s="149">
        <v>0</v>
      </c>
      <c r="AR135" s="149">
        <v>2</v>
      </c>
      <c r="AS135" s="149">
        <v>2</v>
      </c>
      <c r="AT135" s="149">
        <v>1</v>
      </c>
      <c r="AU135" s="149">
        <v>0</v>
      </c>
      <c r="AV135" s="149">
        <v>2</v>
      </c>
      <c r="AW135" s="149">
        <v>0</v>
      </c>
      <c r="AX135" s="149">
        <v>0</v>
      </c>
      <c r="AY135" s="149">
        <v>0</v>
      </c>
      <c r="AZ135" s="149">
        <v>0</v>
      </c>
      <c r="BA135" s="149">
        <v>0</v>
      </c>
      <c r="BB135" s="149">
        <v>0</v>
      </c>
      <c r="BC135" s="149">
        <v>0</v>
      </c>
      <c r="BD135" s="149">
        <v>0</v>
      </c>
      <c r="BE135" s="149">
        <v>0</v>
      </c>
      <c r="BF135" s="149">
        <v>0</v>
      </c>
      <c r="BG135" s="149">
        <v>0</v>
      </c>
      <c r="BH135" s="149">
        <v>0</v>
      </c>
      <c r="BI135" s="149">
        <v>0</v>
      </c>
      <c r="BJ135" s="149">
        <v>0</v>
      </c>
      <c r="BK135" s="149">
        <v>0</v>
      </c>
      <c r="BL135" s="149">
        <v>0</v>
      </c>
      <c r="BM135" s="149">
        <v>0</v>
      </c>
      <c r="BN135" s="149">
        <v>0</v>
      </c>
      <c r="BO135" s="149">
        <v>0</v>
      </c>
      <c r="BP135" s="149">
        <v>0</v>
      </c>
      <c r="BQ135" s="149">
        <v>0</v>
      </c>
      <c r="BR135" s="465">
        <v>0</v>
      </c>
    </row>
    <row r="136" spans="3:206">
      <c r="C136" s="453" t="s">
        <v>307</v>
      </c>
      <c r="D136" s="454" t="s">
        <v>309</v>
      </c>
      <c r="E136" s="455" t="s">
        <v>314</v>
      </c>
      <c r="F136" s="168">
        <f t="shared" si="66"/>
        <v>38</v>
      </c>
      <c r="G136" s="162">
        <v>0</v>
      </c>
      <c r="H136" s="149">
        <v>0</v>
      </c>
      <c r="I136" s="149">
        <v>0</v>
      </c>
      <c r="J136" s="149">
        <v>0</v>
      </c>
      <c r="K136" s="149">
        <v>0</v>
      </c>
      <c r="L136" s="149">
        <v>0</v>
      </c>
      <c r="M136" s="149">
        <v>0</v>
      </c>
      <c r="N136" s="149">
        <v>0</v>
      </c>
      <c r="O136" s="149">
        <v>0</v>
      </c>
      <c r="P136" s="149">
        <v>0</v>
      </c>
      <c r="Q136" s="149">
        <v>0</v>
      </c>
      <c r="R136" s="149">
        <v>0</v>
      </c>
      <c r="S136" s="149">
        <v>0</v>
      </c>
      <c r="T136" s="149">
        <v>0</v>
      </c>
      <c r="U136" s="149">
        <v>1</v>
      </c>
      <c r="V136" s="149">
        <v>0</v>
      </c>
      <c r="W136" s="149">
        <v>3</v>
      </c>
      <c r="X136" s="149">
        <v>2</v>
      </c>
      <c r="Y136" s="149">
        <v>0</v>
      </c>
      <c r="Z136" s="149">
        <v>1</v>
      </c>
      <c r="AA136" s="149">
        <v>0</v>
      </c>
      <c r="AB136" s="149">
        <v>0</v>
      </c>
      <c r="AC136" s="149">
        <v>0</v>
      </c>
      <c r="AD136" s="149">
        <v>2</v>
      </c>
      <c r="AE136" s="149">
        <v>5</v>
      </c>
      <c r="AF136" s="149">
        <v>2</v>
      </c>
      <c r="AG136" s="149">
        <v>0</v>
      </c>
      <c r="AH136" s="149">
        <v>0</v>
      </c>
      <c r="AI136" s="149">
        <v>1</v>
      </c>
      <c r="AJ136" s="149">
        <v>0</v>
      </c>
      <c r="AK136" s="149">
        <v>0</v>
      </c>
      <c r="AL136" s="149">
        <v>0</v>
      </c>
      <c r="AM136" s="149">
        <v>0</v>
      </c>
      <c r="AN136" s="149">
        <v>0</v>
      </c>
      <c r="AO136" s="149">
        <v>0</v>
      </c>
      <c r="AP136" s="149">
        <v>1</v>
      </c>
      <c r="AQ136" s="149">
        <v>0</v>
      </c>
      <c r="AR136" s="149">
        <v>4</v>
      </c>
      <c r="AS136" s="149">
        <v>1</v>
      </c>
      <c r="AT136" s="149">
        <v>2</v>
      </c>
      <c r="AU136" s="149">
        <v>1</v>
      </c>
      <c r="AV136" s="149">
        <v>3</v>
      </c>
      <c r="AW136" s="149">
        <v>0</v>
      </c>
      <c r="AX136" s="149">
        <v>2</v>
      </c>
      <c r="AY136" s="149">
        <v>1</v>
      </c>
      <c r="AZ136" s="149">
        <v>0</v>
      </c>
      <c r="BA136" s="149">
        <v>0</v>
      </c>
      <c r="BB136" s="149">
        <v>0</v>
      </c>
      <c r="BC136" s="149">
        <v>0</v>
      </c>
      <c r="BD136" s="149">
        <v>0</v>
      </c>
      <c r="BE136" s="149">
        <v>0</v>
      </c>
      <c r="BF136" s="149">
        <v>0</v>
      </c>
      <c r="BG136" s="149">
        <v>5</v>
      </c>
      <c r="BH136" s="149">
        <v>0</v>
      </c>
      <c r="BI136" s="149">
        <v>0</v>
      </c>
      <c r="BJ136" s="149">
        <v>0</v>
      </c>
      <c r="BK136" s="149">
        <v>0</v>
      </c>
      <c r="BL136" s="149">
        <v>0</v>
      </c>
      <c r="BM136" s="149">
        <v>0</v>
      </c>
      <c r="BN136" s="149">
        <v>1</v>
      </c>
      <c r="BO136" s="149">
        <v>0</v>
      </c>
      <c r="BP136" s="149">
        <v>0</v>
      </c>
      <c r="BQ136" s="149">
        <v>0</v>
      </c>
      <c r="BR136" s="469">
        <v>0</v>
      </c>
    </row>
    <row r="137" spans="3:206">
      <c r="C137" s="453" t="s">
        <v>307</v>
      </c>
      <c r="D137" s="454" t="s">
        <v>309</v>
      </c>
      <c r="E137" s="455" t="s">
        <v>315</v>
      </c>
      <c r="F137" s="168">
        <f t="shared" si="66"/>
        <v>2</v>
      </c>
      <c r="G137" s="162">
        <v>0</v>
      </c>
      <c r="H137" s="149">
        <v>0</v>
      </c>
      <c r="I137" s="149">
        <v>0</v>
      </c>
      <c r="J137" s="149">
        <v>0</v>
      </c>
      <c r="K137" s="149">
        <v>0</v>
      </c>
      <c r="L137" s="149">
        <v>0</v>
      </c>
      <c r="M137" s="149">
        <v>0</v>
      </c>
      <c r="N137" s="149">
        <v>0</v>
      </c>
      <c r="O137" s="149">
        <v>2</v>
      </c>
      <c r="P137" s="149">
        <v>0</v>
      </c>
      <c r="Q137" s="149">
        <v>0</v>
      </c>
      <c r="R137" s="149">
        <v>0</v>
      </c>
      <c r="S137" s="149">
        <v>0</v>
      </c>
      <c r="T137" s="149">
        <v>0</v>
      </c>
      <c r="U137" s="149">
        <v>0</v>
      </c>
      <c r="V137" s="149">
        <v>0</v>
      </c>
      <c r="W137" s="149">
        <v>0</v>
      </c>
      <c r="X137" s="149">
        <v>0</v>
      </c>
      <c r="Y137" s="149">
        <v>0</v>
      </c>
      <c r="Z137" s="149">
        <v>0</v>
      </c>
      <c r="AA137" s="149">
        <v>0</v>
      </c>
      <c r="AB137" s="149">
        <v>0</v>
      </c>
      <c r="AC137" s="149">
        <v>0</v>
      </c>
      <c r="AD137" s="149">
        <v>0</v>
      </c>
      <c r="AE137" s="149">
        <v>0</v>
      </c>
      <c r="AF137" s="149">
        <v>0</v>
      </c>
      <c r="AG137" s="149">
        <v>0</v>
      </c>
      <c r="AH137" s="149">
        <v>0</v>
      </c>
      <c r="AI137" s="149">
        <v>0</v>
      </c>
      <c r="AJ137" s="149">
        <v>0</v>
      </c>
      <c r="AK137" s="149">
        <v>0</v>
      </c>
      <c r="AL137" s="149">
        <v>0</v>
      </c>
      <c r="AM137" s="149">
        <v>0</v>
      </c>
      <c r="AN137" s="149">
        <v>0</v>
      </c>
      <c r="AO137" s="149">
        <v>0</v>
      </c>
      <c r="AP137" s="149">
        <v>0</v>
      </c>
      <c r="AQ137" s="149">
        <v>0</v>
      </c>
      <c r="AR137" s="149">
        <v>0</v>
      </c>
      <c r="AS137" s="149">
        <v>0</v>
      </c>
      <c r="AT137" s="149">
        <v>0</v>
      </c>
      <c r="AU137" s="149">
        <v>0</v>
      </c>
      <c r="AV137" s="149">
        <v>0</v>
      </c>
      <c r="AW137" s="149">
        <v>0</v>
      </c>
      <c r="AX137" s="149">
        <v>0</v>
      </c>
      <c r="AY137" s="149">
        <v>0</v>
      </c>
      <c r="AZ137" s="149">
        <v>0</v>
      </c>
      <c r="BA137" s="149">
        <v>0</v>
      </c>
      <c r="BB137" s="149">
        <v>0</v>
      </c>
      <c r="BC137" s="149">
        <v>0</v>
      </c>
      <c r="BD137" s="149">
        <v>0</v>
      </c>
      <c r="BE137" s="149">
        <v>0</v>
      </c>
      <c r="BF137" s="149">
        <v>0</v>
      </c>
      <c r="BG137" s="149">
        <v>0</v>
      </c>
      <c r="BH137" s="149">
        <v>0</v>
      </c>
      <c r="BI137" s="149">
        <v>0</v>
      </c>
      <c r="BJ137" s="149">
        <v>0</v>
      </c>
      <c r="BK137" s="149">
        <v>0</v>
      </c>
      <c r="BL137" s="149">
        <v>0</v>
      </c>
      <c r="BM137" s="149">
        <v>0</v>
      </c>
      <c r="BN137" s="149">
        <v>0</v>
      </c>
      <c r="BO137" s="149">
        <v>0</v>
      </c>
      <c r="BP137" s="149">
        <v>0</v>
      </c>
      <c r="BQ137" s="149">
        <v>0</v>
      </c>
      <c r="BR137" s="465">
        <v>0</v>
      </c>
    </row>
    <row r="138" spans="3:206">
      <c r="C138" s="453" t="s">
        <v>307</v>
      </c>
      <c r="D138" s="454" t="s">
        <v>309</v>
      </c>
      <c r="E138" s="455" t="s">
        <v>316</v>
      </c>
      <c r="F138" s="168">
        <f t="shared" si="66"/>
        <v>66</v>
      </c>
      <c r="G138" s="162">
        <v>0</v>
      </c>
      <c r="H138" s="149">
        <v>0</v>
      </c>
      <c r="I138" s="149">
        <v>0</v>
      </c>
      <c r="J138" s="149">
        <v>0</v>
      </c>
      <c r="K138" s="149">
        <v>0</v>
      </c>
      <c r="L138" s="149">
        <v>0</v>
      </c>
      <c r="M138" s="149">
        <v>0</v>
      </c>
      <c r="N138" s="149">
        <v>0</v>
      </c>
      <c r="O138" s="149">
        <v>0</v>
      </c>
      <c r="P138" s="149">
        <v>0</v>
      </c>
      <c r="Q138" s="149">
        <v>0</v>
      </c>
      <c r="R138" s="149">
        <v>0</v>
      </c>
      <c r="S138" s="149">
        <v>1</v>
      </c>
      <c r="T138" s="149">
        <v>1</v>
      </c>
      <c r="U138" s="149">
        <v>2</v>
      </c>
      <c r="V138" s="149">
        <v>1</v>
      </c>
      <c r="W138" s="149">
        <v>0</v>
      </c>
      <c r="X138" s="149">
        <v>1</v>
      </c>
      <c r="Y138" s="149">
        <v>1</v>
      </c>
      <c r="Z138" s="149">
        <v>2</v>
      </c>
      <c r="AA138" s="149">
        <v>0</v>
      </c>
      <c r="AB138" s="149">
        <v>1</v>
      </c>
      <c r="AC138" s="149">
        <v>1</v>
      </c>
      <c r="AD138" s="149">
        <v>0</v>
      </c>
      <c r="AE138" s="149">
        <v>2</v>
      </c>
      <c r="AF138" s="149">
        <v>2</v>
      </c>
      <c r="AG138" s="149">
        <v>0</v>
      </c>
      <c r="AH138" s="149">
        <v>3</v>
      </c>
      <c r="AI138" s="149">
        <v>0</v>
      </c>
      <c r="AJ138" s="149">
        <v>2</v>
      </c>
      <c r="AK138" s="149">
        <v>1</v>
      </c>
      <c r="AL138" s="149">
        <v>2</v>
      </c>
      <c r="AM138" s="149">
        <v>0</v>
      </c>
      <c r="AN138" s="149">
        <v>2</v>
      </c>
      <c r="AO138" s="149">
        <v>2</v>
      </c>
      <c r="AP138" s="149">
        <v>1</v>
      </c>
      <c r="AQ138" s="149">
        <v>1</v>
      </c>
      <c r="AR138" s="149">
        <v>2</v>
      </c>
      <c r="AS138" s="149">
        <v>1</v>
      </c>
      <c r="AT138" s="149">
        <v>2</v>
      </c>
      <c r="AU138" s="149">
        <v>1</v>
      </c>
      <c r="AV138" s="149">
        <v>0</v>
      </c>
      <c r="AW138" s="149">
        <v>3</v>
      </c>
      <c r="AX138" s="149">
        <v>4</v>
      </c>
      <c r="AY138" s="149">
        <v>3</v>
      </c>
      <c r="AZ138" s="149">
        <v>4</v>
      </c>
      <c r="BA138" s="149">
        <v>2</v>
      </c>
      <c r="BB138" s="149">
        <v>5</v>
      </c>
      <c r="BC138" s="149">
        <v>0</v>
      </c>
      <c r="BD138" s="149">
        <v>2</v>
      </c>
      <c r="BE138" s="149">
        <v>2</v>
      </c>
      <c r="BF138" s="149">
        <v>3</v>
      </c>
      <c r="BG138" s="149">
        <v>3</v>
      </c>
      <c r="BH138" s="149">
        <v>0</v>
      </c>
      <c r="BI138" s="149">
        <v>0</v>
      </c>
      <c r="BJ138" s="149">
        <v>0</v>
      </c>
      <c r="BK138" s="149">
        <v>0</v>
      </c>
      <c r="BL138" s="149">
        <v>0</v>
      </c>
      <c r="BM138" s="149">
        <v>0</v>
      </c>
      <c r="BN138" s="149">
        <v>0</v>
      </c>
      <c r="BO138" s="149">
        <v>0</v>
      </c>
      <c r="BP138" s="149">
        <v>0</v>
      </c>
      <c r="BQ138" s="149">
        <v>0</v>
      </c>
      <c r="BR138" s="469">
        <v>0</v>
      </c>
    </row>
    <row r="139" spans="3:206">
      <c r="C139" s="453" t="s">
        <v>307</v>
      </c>
      <c r="D139" s="454" t="s">
        <v>309</v>
      </c>
      <c r="E139" s="455" t="s">
        <v>317</v>
      </c>
      <c r="F139" s="168">
        <f t="shared" si="66"/>
        <v>1</v>
      </c>
      <c r="G139" s="162">
        <v>0</v>
      </c>
      <c r="H139" s="149">
        <v>0</v>
      </c>
      <c r="I139" s="149">
        <v>0</v>
      </c>
      <c r="J139" s="149">
        <v>0</v>
      </c>
      <c r="K139" s="149">
        <v>0</v>
      </c>
      <c r="L139" s="149">
        <v>0</v>
      </c>
      <c r="M139" s="149">
        <v>0</v>
      </c>
      <c r="N139" s="149">
        <v>0</v>
      </c>
      <c r="O139" s="149">
        <v>0</v>
      </c>
      <c r="P139" s="149">
        <v>0</v>
      </c>
      <c r="Q139" s="149">
        <v>0</v>
      </c>
      <c r="R139" s="149">
        <v>0</v>
      </c>
      <c r="S139" s="149">
        <v>0</v>
      </c>
      <c r="T139" s="149">
        <v>0</v>
      </c>
      <c r="U139" s="149">
        <v>0</v>
      </c>
      <c r="V139" s="149">
        <v>0</v>
      </c>
      <c r="W139" s="149">
        <v>0</v>
      </c>
      <c r="X139" s="149">
        <v>0</v>
      </c>
      <c r="Y139" s="149">
        <v>0</v>
      </c>
      <c r="Z139" s="149">
        <v>0</v>
      </c>
      <c r="AA139" s="149">
        <v>0</v>
      </c>
      <c r="AB139" s="149">
        <v>0</v>
      </c>
      <c r="AC139" s="149">
        <v>0</v>
      </c>
      <c r="AD139" s="149">
        <v>0</v>
      </c>
      <c r="AE139" s="149">
        <v>0</v>
      </c>
      <c r="AF139" s="149">
        <v>0</v>
      </c>
      <c r="AG139" s="149">
        <v>0</v>
      </c>
      <c r="AH139" s="149">
        <v>0</v>
      </c>
      <c r="AI139" s="149">
        <v>0</v>
      </c>
      <c r="AJ139" s="149">
        <v>0</v>
      </c>
      <c r="AK139" s="149">
        <v>0</v>
      </c>
      <c r="AL139" s="149">
        <v>0</v>
      </c>
      <c r="AM139" s="149">
        <v>0</v>
      </c>
      <c r="AN139" s="149">
        <v>0</v>
      </c>
      <c r="AO139" s="149">
        <v>0</v>
      </c>
      <c r="AP139" s="149">
        <v>0</v>
      </c>
      <c r="AQ139" s="149">
        <v>0</v>
      </c>
      <c r="AR139" s="149">
        <v>0</v>
      </c>
      <c r="AS139" s="149">
        <v>0</v>
      </c>
      <c r="AT139" s="149">
        <v>0</v>
      </c>
      <c r="AU139" s="149">
        <v>0</v>
      </c>
      <c r="AV139" s="149">
        <v>1</v>
      </c>
      <c r="AW139" s="149">
        <v>0</v>
      </c>
      <c r="AX139" s="149">
        <v>0</v>
      </c>
      <c r="AY139" s="149">
        <v>0</v>
      </c>
      <c r="AZ139" s="149">
        <v>0</v>
      </c>
      <c r="BA139" s="149">
        <v>0</v>
      </c>
      <c r="BB139" s="149">
        <v>0</v>
      </c>
      <c r="BC139" s="149">
        <v>0</v>
      </c>
      <c r="BD139" s="149">
        <v>0</v>
      </c>
      <c r="BE139" s="149">
        <v>0</v>
      </c>
      <c r="BF139" s="149">
        <v>0</v>
      </c>
      <c r="BG139" s="149">
        <v>0</v>
      </c>
      <c r="BH139" s="149">
        <v>0</v>
      </c>
      <c r="BI139" s="149">
        <v>0</v>
      </c>
      <c r="BJ139" s="149">
        <v>0</v>
      </c>
      <c r="BK139" s="149">
        <v>0</v>
      </c>
      <c r="BL139" s="149">
        <v>0</v>
      </c>
      <c r="BM139" s="149">
        <v>0</v>
      </c>
      <c r="BN139" s="149">
        <v>0</v>
      </c>
      <c r="BO139" s="149">
        <v>0</v>
      </c>
      <c r="BP139" s="149">
        <v>0</v>
      </c>
      <c r="BQ139" s="149">
        <v>0</v>
      </c>
      <c r="BR139" s="465">
        <v>0</v>
      </c>
    </row>
    <row r="140" spans="3:206">
      <c r="C140" s="453" t="s">
        <v>307</v>
      </c>
      <c r="D140" s="454" t="s">
        <v>309</v>
      </c>
      <c r="E140" s="455" t="s">
        <v>318</v>
      </c>
      <c r="F140" s="168">
        <f t="shared" si="66"/>
        <v>8</v>
      </c>
      <c r="G140" s="162">
        <v>0</v>
      </c>
      <c r="H140" s="149">
        <v>1</v>
      </c>
      <c r="I140" s="149">
        <v>1</v>
      </c>
      <c r="J140" s="149">
        <v>1</v>
      </c>
      <c r="K140" s="149">
        <v>1</v>
      </c>
      <c r="L140" s="149">
        <v>1</v>
      </c>
      <c r="M140" s="149">
        <v>1</v>
      </c>
      <c r="N140" s="149">
        <v>0</v>
      </c>
      <c r="O140" s="149">
        <v>1</v>
      </c>
      <c r="P140" s="149">
        <v>1</v>
      </c>
      <c r="Q140" s="149">
        <v>0</v>
      </c>
      <c r="R140" s="149">
        <v>0</v>
      </c>
      <c r="S140" s="149">
        <v>0</v>
      </c>
      <c r="T140" s="149">
        <v>0</v>
      </c>
      <c r="U140" s="149">
        <v>0</v>
      </c>
      <c r="V140" s="149">
        <v>0</v>
      </c>
      <c r="W140" s="149">
        <v>0</v>
      </c>
      <c r="X140" s="149">
        <v>0</v>
      </c>
      <c r="Y140" s="149">
        <v>0</v>
      </c>
      <c r="Z140" s="149">
        <v>0</v>
      </c>
      <c r="AA140" s="149">
        <v>0</v>
      </c>
      <c r="AB140" s="149">
        <v>0</v>
      </c>
      <c r="AC140" s="149">
        <v>0</v>
      </c>
      <c r="AD140" s="149">
        <v>0</v>
      </c>
      <c r="AE140" s="149">
        <v>0</v>
      </c>
      <c r="AF140" s="149">
        <v>0</v>
      </c>
      <c r="AG140" s="149">
        <v>0</v>
      </c>
      <c r="AH140" s="149">
        <v>0</v>
      </c>
      <c r="AI140" s="149">
        <v>0</v>
      </c>
      <c r="AJ140" s="149">
        <v>0</v>
      </c>
      <c r="AK140" s="149">
        <v>0</v>
      </c>
      <c r="AL140" s="149">
        <v>0</v>
      </c>
      <c r="AM140" s="149">
        <v>0</v>
      </c>
      <c r="AN140" s="149">
        <v>0</v>
      </c>
      <c r="AO140" s="149">
        <v>0</v>
      </c>
      <c r="AP140" s="149">
        <v>0</v>
      </c>
      <c r="AQ140" s="149">
        <v>0</v>
      </c>
      <c r="AR140" s="149">
        <v>0</v>
      </c>
      <c r="AS140" s="149">
        <v>0</v>
      </c>
      <c r="AT140" s="149">
        <v>0</v>
      </c>
      <c r="AU140" s="149">
        <v>0</v>
      </c>
      <c r="AV140" s="149">
        <v>0</v>
      </c>
      <c r="AW140" s="149">
        <v>0</v>
      </c>
      <c r="AX140" s="149">
        <v>0</v>
      </c>
      <c r="AY140" s="149">
        <v>0</v>
      </c>
      <c r="AZ140" s="149">
        <v>0</v>
      </c>
      <c r="BA140" s="149">
        <v>0</v>
      </c>
      <c r="BB140" s="149">
        <v>0</v>
      </c>
      <c r="BC140" s="149">
        <v>0</v>
      </c>
      <c r="BD140" s="149">
        <v>0</v>
      </c>
      <c r="BE140" s="149">
        <v>0</v>
      </c>
      <c r="BF140" s="149">
        <v>0</v>
      </c>
      <c r="BG140" s="149">
        <v>0</v>
      </c>
      <c r="BH140" s="149">
        <v>0</v>
      </c>
      <c r="BI140" s="149">
        <v>0</v>
      </c>
      <c r="BJ140" s="149">
        <v>0</v>
      </c>
      <c r="BK140" s="149">
        <v>0</v>
      </c>
      <c r="BL140" s="149">
        <v>0</v>
      </c>
      <c r="BM140" s="149">
        <v>0</v>
      </c>
      <c r="BN140" s="149">
        <v>0</v>
      </c>
      <c r="BO140" s="149">
        <v>0</v>
      </c>
      <c r="BP140" s="149">
        <v>0</v>
      </c>
      <c r="BQ140" s="149">
        <v>0</v>
      </c>
      <c r="BR140" s="469">
        <v>0</v>
      </c>
    </row>
    <row r="141" spans="3:206">
      <c r="C141" s="453" t="s">
        <v>307</v>
      </c>
      <c r="D141" s="454" t="s">
        <v>309</v>
      </c>
      <c r="E141" s="455" t="s">
        <v>319</v>
      </c>
      <c r="F141" s="168">
        <f t="shared" si="66"/>
        <v>1</v>
      </c>
      <c r="G141" s="162">
        <v>0</v>
      </c>
      <c r="H141" s="149">
        <v>0</v>
      </c>
      <c r="I141" s="149">
        <v>0</v>
      </c>
      <c r="J141" s="149">
        <v>0</v>
      </c>
      <c r="K141" s="149">
        <v>0</v>
      </c>
      <c r="L141" s="149">
        <v>0</v>
      </c>
      <c r="M141" s="149">
        <v>0</v>
      </c>
      <c r="N141" s="149">
        <v>0</v>
      </c>
      <c r="O141" s="149">
        <v>0</v>
      </c>
      <c r="P141" s="149">
        <v>0</v>
      </c>
      <c r="Q141" s="149">
        <v>0</v>
      </c>
      <c r="R141" s="149">
        <v>0</v>
      </c>
      <c r="S141" s="149">
        <v>0</v>
      </c>
      <c r="T141" s="149">
        <v>0</v>
      </c>
      <c r="U141" s="149">
        <v>0</v>
      </c>
      <c r="V141" s="149">
        <v>0</v>
      </c>
      <c r="W141" s="149">
        <v>0</v>
      </c>
      <c r="X141" s="149">
        <v>0</v>
      </c>
      <c r="Y141" s="149">
        <v>0</v>
      </c>
      <c r="Z141" s="149">
        <v>0</v>
      </c>
      <c r="AA141" s="149">
        <v>0</v>
      </c>
      <c r="AB141" s="149">
        <v>0</v>
      </c>
      <c r="AC141" s="149">
        <v>0</v>
      </c>
      <c r="AD141" s="149">
        <v>0</v>
      </c>
      <c r="AE141" s="149">
        <v>0</v>
      </c>
      <c r="AF141" s="149">
        <v>0</v>
      </c>
      <c r="AG141" s="149">
        <v>0</v>
      </c>
      <c r="AH141" s="149">
        <v>0</v>
      </c>
      <c r="AI141" s="149">
        <v>0</v>
      </c>
      <c r="AJ141" s="149">
        <v>0</v>
      </c>
      <c r="AK141" s="149">
        <v>0</v>
      </c>
      <c r="AL141" s="149">
        <v>0</v>
      </c>
      <c r="AM141" s="149">
        <v>0</v>
      </c>
      <c r="AN141" s="149">
        <v>0</v>
      </c>
      <c r="AO141" s="149">
        <v>0</v>
      </c>
      <c r="AP141" s="149">
        <v>1</v>
      </c>
      <c r="AQ141" s="149">
        <v>0</v>
      </c>
      <c r="AR141" s="149">
        <v>0</v>
      </c>
      <c r="AS141" s="149">
        <v>0</v>
      </c>
      <c r="AT141" s="149">
        <v>0</v>
      </c>
      <c r="AU141" s="149">
        <v>0</v>
      </c>
      <c r="AV141" s="149">
        <v>0</v>
      </c>
      <c r="AW141" s="149">
        <v>0</v>
      </c>
      <c r="AX141" s="149">
        <v>0</v>
      </c>
      <c r="AY141" s="149">
        <v>0</v>
      </c>
      <c r="AZ141" s="149">
        <v>0</v>
      </c>
      <c r="BA141" s="149">
        <v>0</v>
      </c>
      <c r="BB141" s="149">
        <v>0</v>
      </c>
      <c r="BC141" s="149">
        <v>0</v>
      </c>
      <c r="BD141" s="149">
        <v>0</v>
      </c>
      <c r="BE141" s="149">
        <v>0</v>
      </c>
      <c r="BF141" s="149">
        <v>0</v>
      </c>
      <c r="BG141" s="149">
        <v>0</v>
      </c>
      <c r="BH141" s="149">
        <v>0</v>
      </c>
      <c r="BI141" s="149">
        <v>0</v>
      </c>
      <c r="BJ141" s="149">
        <v>0</v>
      </c>
      <c r="BK141" s="149">
        <v>0</v>
      </c>
      <c r="BL141" s="149">
        <v>0</v>
      </c>
      <c r="BM141" s="149">
        <v>0</v>
      </c>
      <c r="BN141" s="149">
        <v>0</v>
      </c>
      <c r="BO141" s="149">
        <v>0</v>
      </c>
      <c r="BP141" s="149">
        <v>0</v>
      </c>
      <c r="BQ141" s="149">
        <v>0</v>
      </c>
      <c r="BR141" s="465">
        <v>0</v>
      </c>
    </row>
    <row r="142" spans="3:206">
      <c r="C142" s="453" t="s">
        <v>307</v>
      </c>
      <c r="D142" s="454" t="s">
        <v>309</v>
      </c>
      <c r="E142" s="455" t="s">
        <v>320</v>
      </c>
      <c r="F142" s="168">
        <f t="shared" si="66"/>
        <v>40</v>
      </c>
      <c r="G142" s="162">
        <v>0</v>
      </c>
      <c r="H142" s="149">
        <v>0</v>
      </c>
      <c r="I142" s="149">
        <v>0</v>
      </c>
      <c r="J142" s="149">
        <v>0</v>
      </c>
      <c r="K142" s="149">
        <v>0</v>
      </c>
      <c r="L142" s="149">
        <v>0</v>
      </c>
      <c r="M142" s="149">
        <v>0</v>
      </c>
      <c r="N142" s="149">
        <v>0</v>
      </c>
      <c r="O142" s="149">
        <v>0</v>
      </c>
      <c r="P142" s="149">
        <v>0</v>
      </c>
      <c r="Q142" s="149">
        <v>0</v>
      </c>
      <c r="R142" s="149">
        <v>0</v>
      </c>
      <c r="S142" s="149">
        <v>0</v>
      </c>
      <c r="T142" s="149">
        <v>0</v>
      </c>
      <c r="U142" s="149">
        <v>0</v>
      </c>
      <c r="V142" s="149">
        <v>0</v>
      </c>
      <c r="W142" s="149">
        <v>0</v>
      </c>
      <c r="X142" s="149">
        <v>0</v>
      </c>
      <c r="Y142" s="149">
        <v>1</v>
      </c>
      <c r="Z142" s="149">
        <v>0</v>
      </c>
      <c r="AA142" s="149">
        <v>0</v>
      </c>
      <c r="AB142" s="149">
        <v>0</v>
      </c>
      <c r="AC142" s="149">
        <v>0</v>
      </c>
      <c r="AD142" s="149">
        <v>0</v>
      </c>
      <c r="AE142" s="149">
        <v>0</v>
      </c>
      <c r="AF142" s="149">
        <v>0</v>
      </c>
      <c r="AG142" s="149">
        <v>0</v>
      </c>
      <c r="AH142" s="149">
        <v>0</v>
      </c>
      <c r="AI142" s="149">
        <v>15</v>
      </c>
      <c r="AJ142" s="149">
        <v>0</v>
      </c>
      <c r="AK142" s="149">
        <v>0</v>
      </c>
      <c r="AL142" s="149">
        <v>9</v>
      </c>
      <c r="AM142" s="149">
        <v>0</v>
      </c>
      <c r="AN142" s="149">
        <v>3</v>
      </c>
      <c r="AO142" s="149">
        <v>0</v>
      </c>
      <c r="AP142" s="149">
        <v>0</v>
      </c>
      <c r="AQ142" s="149">
        <v>0</v>
      </c>
      <c r="AR142" s="149">
        <v>0</v>
      </c>
      <c r="AS142" s="149">
        <v>0</v>
      </c>
      <c r="AT142" s="149">
        <v>0</v>
      </c>
      <c r="AU142" s="149">
        <v>0</v>
      </c>
      <c r="AV142" s="149">
        <v>0</v>
      </c>
      <c r="AW142" s="149">
        <v>0</v>
      </c>
      <c r="AX142" s="149">
        <v>0</v>
      </c>
      <c r="AY142" s="149">
        <v>12</v>
      </c>
      <c r="AZ142" s="149">
        <v>0</v>
      </c>
      <c r="BA142" s="149">
        <v>0</v>
      </c>
      <c r="BB142" s="149">
        <v>0</v>
      </c>
      <c r="BC142" s="149">
        <v>0</v>
      </c>
      <c r="BD142" s="149">
        <v>0</v>
      </c>
      <c r="BE142" s="149">
        <v>0</v>
      </c>
      <c r="BF142" s="149">
        <v>0</v>
      </c>
      <c r="BG142" s="149">
        <v>0</v>
      </c>
      <c r="BH142" s="149">
        <v>0</v>
      </c>
      <c r="BI142" s="149">
        <v>0</v>
      </c>
      <c r="BJ142" s="149">
        <v>0</v>
      </c>
      <c r="BK142" s="149">
        <v>0</v>
      </c>
      <c r="BL142" s="149">
        <v>0</v>
      </c>
      <c r="BM142" s="149">
        <v>0</v>
      </c>
      <c r="BN142" s="149">
        <v>0</v>
      </c>
      <c r="BO142" s="149">
        <v>0</v>
      </c>
      <c r="BP142" s="149">
        <v>0</v>
      </c>
      <c r="BQ142" s="149">
        <v>0</v>
      </c>
      <c r="BR142" s="469">
        <v>0</v>
      </c>
    </row>
    <row r="143" spans="3:206">
      <c r="C143" s="453" t="s">
        <v>307</v>
      </c>
      <c r="D143" s="454" t="s">
        <v>309</v>
      </c>
      <c r="E143" s="455" t="s">
        <v>321</v>
      </c>
      <c r="F143" s="168">
        <f t="shared" si="66"/>
        <v>0</v>
      </c>
      <c r="G143" s="162">
        <v>0</v>
      </c>
      <c r="H143" s="149">
        <v>0</v>
      </c>
      <c r="I143" s="149">
        <v>0</v>
      </c>
      <c r="J143" s="149">
        <v>0</v>
      </c>
      <c r="K143" s="149">
        <v>0</v>
      </c>
      <c r="L143" s="149">
        <v>0</v>
      </c>
      <c r="M143" s="149">
        <v>0</v>
      </c>
      <c r="N143" s="149">
        <v>0</v>
      </c>
      <c r="O143" s="149">
        <v>0</v>
      </c>
      <c r="P143" s="149">
        <v>0</v>
      </c>
      <c r="Q143" s="149">
        <v>0</v>
      </c>
      <c r="R143" s="149">
        <v>0</v>
      </c>
      <c r="S143" s="149">
        <v>0</v>
      </c>
      <c r="T143" s="149">
        <v>0</v>
      </c>
      <c r="U143" s="149">
        <v>0</v>
      </c>
      <c r="V143" s="149">
        <v>0</v>
      </c>
      <c r="W143" s="149">
        <v>0</v>
      </c>
      <c r="X143" s="149">
        <v>0</v>
      </c>
      <c r="Y143" s="149">
        <v>0</v>
      </c>
      <c r="Z143" s="149">
        <v>0</v>
      </c>
      <c r="AA143" s="149">
        <v>0</v>
      </c>
      <c r="AB143" s="149">
        <v>0</v>
      </c>
      <c r="AC143" s="149">
        <v>0</v>
      </c>
      <c r="AD143" s="149">
        <v>0</v>
      </c>
      <c r="AE143" s="149">
        <v>0</v>
      </c>
      <c r="AF143" s="149">
        <v>0</v>
      </c>
      <c r="AG143" s="149">
        <v>0</v>
      </c>
      <c r="AH143" s="149">
        <v>0</v>
      </c>
      <c r="AI143" s="149">
        <v>0</v>
      </c>
      <c r="AJ143" s="149">
        <v>0</v>
      </c>
      <c r="AK143" s="149">
        <v>0</v>
      </c>
      <c r="AL143" s="149">
        <v>0</v>
      </c>
      <c r="AM143" s="149">
        <v>0</v>
      </c>
      <c r="AN143" s="149">
        <v>0</v>
      </c>
      <c r="AO143" s="149">
        <v>0</v>
      </c>
      <c r="AP143" s="149">
        <v>0</v>
      </c>
      <c r="AQ143" s="149">
        <v>0</v>
      </c>
      <c r="AR143" s="149">
        <v>0</v>
      </c>
      <c r="AS143" s="149">
        <v>0</v>
      </c>
      <c r="AT143" s="149">
        <v>0</v>
      </c>
      <c r="AU143" s="149">
        <v>0</v>
      </c>
      <c r="AV143" s="149">
        <v>0</v>
      </c>
      <c r="AW143" s="149">
        <v>0</v>
      </c>
      <c r="AX143" s="149">
        <v>0</v>
      </c>
      <c r="AY143" s="149">
        <v>0</v>
      </c>
      <c r="AZ143" s="149">
        <v>0</v>
      </c>
      <c r="BA143" s="149">
        <v>0</v>
      </c>
      <c r="BB143" s="149">
        <v>0</v>
      </c>
      <c r="BC143" s="149">
        <v>0</v>
      </c>
      <c r="BD143" s="149">
        <v>0</v>
      </c>
      <c r="BE143" s="149">
        <v>0</v>
      </c>
      <c r="BF143" s="149">
        <v>0</v>
      </c>
      <c r="BG143" s="149">
        <v>0</v>
      </c>
      <c r="BH143" s="149">
        <v>0</v>
      </c>
      <c r="BI143" s="149">
        <v>0</v>
      </c>
      <c r="BJ143" s="149">
        <v>0</v>
      </c>
      <c r="BK143" s="149">
        <v>0</v>
      </c>
      <c r="BL143" s="149">
        <v>0</v>
      </c>
      <c r="BM143" s="149">
        <v>0</v>
      </c>
      <c r="BN143" s="149">
        <v>0</v>
      </c>
      <c r="BO143" s="149">
        <v>0</v>
      </c>
      <c r="BP143" s="149">
        <v>0</v>
      </c>
      <c r="BQ143" s="149">
        <v>0</v>
      </c>
      <c r="BR143" s="465">
        <v>0</v>
      </c>
    </row>
    <row r="144" spans="3:206">
      <c r="C144" s="453" t="s">
        <v>307</v>
      </c>
      <c r="D144" s="454" t="s">
        <v>309</v>
      </c>
      <c r="E144" s="455" t="s">
        <v>322</v>
      </c>
      <c r="F144" s="168">
        <f t="shared" si="66"/>
        <v>17</v>
      </c>
      <c r="G144" s="162">
        <v>0</v>
      </c>
      <c r="H144" s="149">
        <v>0</v>
      </c>
      <c r="I144" s="149">
        <v>0</v>
      </c>
      <c r="J144" s="149">
        <v>0</v>
      </c>
      <c r="K144" s="149">
        <v>0</v>
      </c>
      <c r="L144" s="149">
        <v>0</v>
      </c>
      <c r="M144" s="149">
        <v>0</v>
      </c>
      <c r="N144" s="149">
        <v>0</v>
      </c>
      <c r="O144" s="149">
        <v>0</v>
      </c>
      <c r="P144" s="149">
        <v>0</v>
      </c>
      <c r="Q144" s="149">
        <v>0</v>
      </c>
      <c r="R144" s="149">
        <v>0</v>
      </c>
      <c r="S144" s="149">
        <v>0</v>
      </c>
      <c r="T144" s="149">
        <v>0</v>
      </c>
      <c r="U144" s="149">
        <v>0</v>
      </c>
      <c r="V144" s="149">
        <v>0</v>
      </c>
      <c r="W144" s="149">
        <v>0</v>
      </c>
      <c r="X144" s="149">
        <v>0</v>
      </c>
      <c r="Y144" s="149">
        <v>0</v>
      </c>
      <c r="Z144" s="149">
        <v>0</v>
      </c>
      <c r="AA144" s="149">
        <v>0</v>
      </c>
      <c r="AB144" s="149">
        <v>0</v>
      </c>
      <c r="AC144" s="149">
        <v>0</v>
      </c>
      <c r="AD144" s="149">
        <v>0</v>
      </c>
      <c r="AE144" s="149">
        <v>0</v>
      </c>
      <c r="AF144" s="149">
        <v>17</v>
      </c>
      <c r="AG144" s="149">
        <v>0</v>
      </c>
      <c r="AH144" s="149">
        <v>0</v>
      </c>
      <c r="AI144" s="149">
        <v>0</v>
      </c>
      <c r="AJ144" s="149">
        <v>0</v>
      </c>
      <c r="AK144" s="149">
        <v>0</v>
      </c>
      <c r="AL144" s="149">
        <v>0</v>
      </c>
      <c r="AM144" s="149">
        <v>0</v>
      </c>
      <c r="AN144" s="149">
        <v>0</v>
      </c>
      <c r="AO144" s="149">
        <v>0</v>
      </c>
      <c r="AP144" s="149">
        <v>0</v>
      </c>
      <c r="AQ144" s="149">
        <v>0</v>
      </c>
      <c r="AR144" s="149">
        <v>0</v>
      </c>
      <c r="AS144" s="149">
        <v>0</v>
      </c>
      <c r="AT144" s="149">
        <v>0</v>
      </c>
      <c r="AU144" s="149">
        <v>0</v>
      </c>
      <c r="AV144" s="149">
        <v>0</v>
      </c>
      <c r="AW144" s="149">
        <v>0</v>
      </c>
      <c r="AX144" s="149">
        <v>0</v>
      </c>
      <c r="AY144" s="149">
        <v>0</v>
      </c>
      <c r="AZ144" s="149">
        <v>0</v>
      </c>
      <c r="BA144" s="149">
        <v>0</v>
      </c>
      <c r="BB144" s="149">
        <v>0</v>
      </c>
      <c r="BC144" s="149">
        <v>0</v>
      </c>
      <c r="BD144" s="149">
        <v>0</v>
      </c>
      <c r="BE144" s="149">
        <v>0</v>
      </c>
      <c r="BF144" s="149">
        <v>0</v>
      </c>
      <c r="BG144" s="149">
        <v>0</v>
      </c>
      <c r="BH144" s="149">
        <v>0</v>
      </c>
      <c r="BI144" s="149">
        <v>0</v>
      </c>
      <c r="BJ144" s="149">
        <v>0</v>
      </c>
      <c r="BK144" s="149">
        <v>0</v>
      </c>
      <c r="BL144" s="149">
        <v>0</v>
      </c>
      <c r="BM144" s="149">
        <v>0</v>
      </c>
      <c r="BN144" s="149">
        <v>0</v>
      </c>
      <c r="BO144" s="149">
        <v>0</v>
      </c>
      <c r="BP144" s="149">
        <v>0</v>
      </c>
      <c r="BQ144" s="149">
        <v>0</v>
      </c>
      <c r="BR144" s="469">
        <v>0</v>
      </c>
    </row>
    <row r="145" spans="3:70">
      <c r="C145" s="453" t="s">
        <v>307</v>
      </c>
      <c r="D145" s="454" t="s">
        <v>309</v>
      </c>
      <c r="E145" s="455" t="s">
        <v>323</v>
      </c>
      <c r="F145" s="168">
        <f t="shared" si="66"/>
        <v>1</v>
      </c>
      <c r="G145" s="162">
        <v>0</v>
      </c>
      <c r="H145" s="149">
        <v>0</v>
      </c>
      <c r="I145" s="149">
        <v>0</v>
      </c>
      <c r="J145" s="149">
        <v>0</v>
      </c>
      <c r="K145" s="149">
        <v>0</v>
      </c>
      <c r="L145" s="149">
        <v>0</v>
      </c>
      <c r="M145" s="149">
        <v>0</v>
      </c>
      <c r="N145" s="149">
        <v>0</v>
      </c>
      <c r="O145" s="149">
        <v>0</v>
      </c>
      <c r="P145" s="149">
        <v>0</v>
      </c>
      <c r="Q145" s="149">
        <v>0</v>
      </c>
      <c r="R145" s="149">
        <v>0</v>
      </c>
      <c r="S145" s="149">
        <v>0</v>
      </c>
      <c r="T145" s="149">
        <v>0</v>
      </c>
      <c r="U145" s="149">
        <v>0</v>
      </c>
      <c r="V145" s="149">
        <v>0</v>
      </c>
      <c r="W145" s="149">
        <v>0</v>
      </c>
      <c r="X145" s="149">
        <v>0</v>
      </c>
      <c r="Y145" s="149">
        <v>0</v>
      </c>
      <c r="Z145" s="149">
        <v>0</v>
      </c>
      <c r="AA145" s="149">
        <v>0</v>
      </c>
      <c r="AB145" s="149">
        <v>0</v>
      </c>
      <c r="AC145" s="149">
        <v>0</v>
      </c>
      <c r="AD145" s="149">
        <v>0</v>
      </c>
      <c r="AE145" s="149">
        <v>0</v>
      </c>
      <c r="AF145" s="149">
        <v>0</v>
      </c>
      <c r="AG145" s="149">
        <v>1</v>
      </c>
      <c r="AH145" s="149">
        <v>0</v>
      </c>
      <c r="AI145" s="149">
        <v>0</v>
      </c>
      <c r="AJ145" s="149">
        <v>0</v>
      </c>
      <c r="AK145" s="149">
        <v>0</v>
      </c>
      <c r="AL145" s="149">
        <v>0</v>
      </c>
      <c r="AM145" s="149">
        <v>0</v>
      </c>
      <c r="AN145" s="149">
        <v>0</v>
      </c>
      <c r="AO145" s="149">
        <v>0</v>
      </c>
      <c r="AP145" s="149">
        <v>0</v>
      </c>
      <c r="AQ145" s="149">
        <v>0</v>
      </c>
      <c r="AR145" s="149">
        <v>0</v>
      </c>
      <c r="AS145" s="149">
        <v>0</v>
      </c>
      <c r="AT145" s="149">
        <v>0</v>
      </c>
      <c r="AU145" s="149">
        <v>0</v>
      </c>
      <c r="AV145" s="149">
        <v>0</v>
      </c>
      <c r="AW145" s="149">
        <v>0</v>
      </c>
      <c r="AX145" s="149">
        <v>0</v>
      </c>
      <c r="AY145" s="149">
        <v>0</v>
      </c>
      <c r="AZ145" s="149">
        <v>0</v>
      </c>
      <c r="BA145" s="149">
        <v>0</v>
      </c>
      <c r="BB145" s="149">
        <v>0</v>
      </c>
      <c r="BC145" s="149">
        <v>0</v>
      </c>
      <c r="BD145" s="149">
        <v>0</v>
      </c>
      <c r="BE145" s="149">
        <v>0</v>
      </c>
      <c r="BF145" s="149">
        <v>0</v>
      </c>
      <c r="BG145" s="149">
        <v>0</v>
      </c>
      <c r="BH145" s="149">
        <v>0</v>
      </c>
      <c r="BI145" s="149">
        <v>0</v>
      </c>
      <c r="BJ145" s="149">
        <v>0</v>
      </c>
      <c r="BK145" s="149">
        <v>0</v>
      </c>
      <c r="BL145" s="149">
        <v>0</v>
      </c>
      <c r="BM145" s="149">
        <v>0</v>
      </c>
      <c r="BN145" s="149">
        <v>0</v>
      </c>
      <c r="BO145" s="149">
        <v>0</v>
      </c>
      <c r="BP145" s="149">
        <v>0</v>
      </c>
      <c r="BQ145" s="149">
        <v>0</v>
      </c>
      <c r="BR145" s="465">
        <v>0</v>
      </c>
    </row>
    <row r="146" spans="3:70">
      <c r="C146" s="453" t="s">
        <v>307</v>
      </c>
      <c r="D146" s="454" t="s">
        <v>309</v>
      </c>
      <c r="E146" s="455" t="s">
        <v>324</v>
      </c>
      <c r="F146" s="168">
        <f t="shared" si="66"/>
        <v>2</v>
      </c>
      <c r="G146" s="162">
        <v>0</v>
      </c>
      <c r="H146" s="149">
        <v>0</v>
      </c>
      <c r="I146" s="149">
        <v>0</v>
      </c>
      <c r="J146" s="149">
        <v>0</v>
      </c>
      <c r="K146" s="149">
        <v>0</v>
      </c>
      <c r="L146" s="149">
        <v>0</v>
      </c>
      <c r="M146" s="149">
        <v>0</v>
      </c>
      <c r="N146" s="149">
        <v>0</v>
      </c>
      <c r="O146" s="149">
        <v>0</v>
      </c>
      <c r="P146" s="149">
        <v>0</v>
      </c>
      <c r="Q146" s="149">
        <v>0</v>
      </c>
      <c r="R146" s="149">
        <v>0</v>
      </c>
      <c r="S146" s="149">
        <v>0</v>
      </c>
      <c r="T146" s="149">
        <v>0</v>
      </c>
      <c r="U146" s="149">
        <v>0</v>
      </c>
      <c r="V146" s="149">
        <v>0</v>
      </c>
      <c r="W146" s="149">
        <v>0</v>
      </c>
      <c r="X146" s="149">
        <v>0</v>
      </c>
      <c r="Y146" s="149">
        <v>0</v>
      </c>
      <c r="Z146" s="149">
        <v>0</v>
      </c>
      <c r="AA146" s="149">
        <v>0</v>
      </c>
      <c r="AB146" s="149">
        <v>0</v>
      </c>
      <c r="AC146" s="149">
        <v>0</v>
      </c>
      <c r="AD146" s="149">
        <v>0</v>
      </c>
      <c r="AE146" s="149">
        <v>0</v>
      </c>
      <c r="AF146" s="149">
        <v>0</v>
      </c>
      <c r="AG146" s="149">
        <v>0</v>
      </c>
      <c r="AH146" s="149">
        <v>0</v>
      </c>
      <c r="AI146" s="149">
        <v>0</v>
      </c>
      <c r="AJ146" s="149">
        <v>0</v>
      </c>
      <c r="AK146" s="149">
        <v>0</v>
      </c>
      <c r="AL146" s="149">
        <v>0</v>
      </c>
      <c r="AM146" s="149">
        <v>0</v>
      </c>
      <c r="AN146" s="149">
        <v>0</v>
      </c>
      <c r="AO146" s="149">
        <v>0</v>
      </c>
      <c r="AP146" s="149">
        <v>0</v>
      </c>
      <c r="AQ146" s="149">
        <v>1</v>
      </c>
      <c r="AR146" s="149">
        <v>0</v>
      </c>
      <c r="AS146" s="149">
        <v>0</v>
      </c>
      <c r="AT146" s="149">
        <v>0</v>
      </c>
      <c r="AU146" s="149">
        <v>1</v>
      </c>
      <c r="AV146" s="149">
        <v>0</v>
      </c>
      <c r="AW146" s="149">
        <v>0</v>
      </c>
      <c r="AX146" s="149">
        <v>0</v>
      </c>
      <c r="AY146" s="149">
        <v>0</v>
      </c>
      <c r="AZ146" s="149">
        <v>0</v>
      </c>
      <c r="BA146" s="149">
        <v>0</v>
      </c>
      <c r="BB146" s="149">
        <v>0</v>
      </c>
      <c r="BC146" s="149">
        <v>0</v>
      </c>
      <c r="BD146" s="149">
        <v>0</v>
      </c>
      <c r="BE146" s="149">
        <v>0</v>
      </c>
      <c r="BF146" s="149">
        <v>0</v>
      </c>
      <c r="BG146" s="149">
        <v>0</v>
      </c>
      <c r="BH146" s="149">
        <v>0</v>
      </c>
      <c r="BI146" s="149">
        <v>0</v>
      </c>
      <c r="BJ146" s="149">
        <v>0</v>
      </c>
      <c r="BK146" s="149">
        <v>0</v>
      </c>
      <c r="BL146" s="149">
        <v>0</v>
      </c>
      <c r="BM146" s="149">
        <v>0</v>
      </c>
      <c r="BN146" s="149">
        <v>0</v>
      </c>
      <c r="BO146" s="149">
        <v>0</v>
      </c>
      <c r="BP146" s="149">
        <v>0</v>
      </c>
      <c r="BQ146" s="149">
        <v>0</v>
      </c>
      <c r="BR146" s="469">
        <v>0</v>
      </c>
    </row>
    <row r="147" spans="3:70">
      <c r="C147" s="453" t="s">
        <v>307</v>
      </c>
      <c r="D147" s="454" t="s">
        <v>309</v>
      </c>
      <c r="E147" s="455" t="s">
        <v>767</v>
      </c>
      <c r="F147" s="168">
        <f t="shared" si="66"/>
        <v>700</v>
      </c>
      <c r="G147" s="162">
        <v>0</v>
      </c>
      <c r="H147" s="149">
        <v>0</v>
      </c>
      <c r="I147" s="149">
        <v>0</v>
      </c>
      <c r="J147" s="149">
        <v>0</v>
      </c>
      <c r="K147" s="149">
        <v>0</v>
      </c>
      <c r="L147" s="149">
        <v>0</v>
      </c>
      <c r="M147" s="149">
        <v>0</v>
      </c>
      <c r="N147" s="149">
        <v>0</v>
      </c>
      <c r="O147" s="149">
        <v>0</v>
      </c>
      <c r="P147" s="149">
        <v>0</v>
      </c>
      <c r="Q147" s="149">
        <v>0</v>
      </c>
      <c r="R147" s="149">
        <v>0</v>
      </c>
      <c r="S147" s="149">
        <v>0</v>
      </c>
      <c r="T147" s="149">
        <v>0</v>
      </c>
      <c r="U147" s="149">
        <v>0</v>
      </c>
      <c r="V147" s="149">
        <v>0</v>
      </c>
      <c r="W147" s="149">
        <v>0</v>
      </c>
      <c r="X147" s="149">
        <v>0</v>
      </c>
      <c r="Y147" s="149">
        <v>0</v>
      </c>
      <c r="Z147" s="149">
        <v>0</v>
      </c>
      <c r="AA147" s="149">
        <v>0</v>
      </c>
      <c r="AB147" s="149">
        <v>0</v>
      </c>
      <c r="AC147" s="149">
        <v>0</v>
      </c>
      <c r="AD147" s="149">
        <v>0</v>
      </c>
      <c r="AE147" s="149">
        <v>0</v>
      </c>
      <c r="AF147" s="149">
        <v>0</v>
      </c>
      <c r="AG147" s="149">
        <v>0</v>
      </c>
      <c r="AH147" s="149">
        <v>0</v>
      </c>
      <c r="AI147" s="149">
        <v>0</v>
      </c>
      <c r="AJ147" s="149">
        <v>0</v>
      </c>
      <c r="AK147" s="149">
        <v>0</v>
      </c>
      <c r="AL147" s="149">
        <v>0</v>
      </c>
      <c r="AM147" s="149">
        <v>0</v>
      </c>
      <c r="AN147" s="149">
        <v>166</v>
      </c>
      <c r="AO147" s="149">
        <v>0</v>
      </c>
      <c r="AP147" s="149">
        <v>0</v>
      </c>
      <c r="AQ147" s="149">
        <v>0</v>
      </c>
      <c r="AR147" s="149">
        <v>0</v>
      </c>
      <c r="AS147" s="149">
        <v>0</v>
      </c>
      <c r="AT147" s="149">
        <v>0</v>
      </c>
      <c r="AU147" s="149">
        <v>0</v>
      </c>
      <c r="AV147" s="149">
        <v>0</v>
      </c>
      <c r="AW147" s="149">
        <v>0</v>
      </c>
      <c r="AX147" s="149">
        <v>0</v>
      </c>
      <c r="AY147" s="149">
        <v>0</v>
      </c>
      <c r="AZ147" s="149">
        <v>341</v>
      </c>
      <c r="BA147" s="149">
        <v>0</v>
      </c>
      <c r="BB147" s="149">
        <v>0</v>
      </c>
      <c r="BC147" s="149">
        <v>0</v>
      </c>
      <c r="BD147" s="149">
        <v>0</v>
      </c>
      <c r="BE147" s="149">
        <v>0</v>
      </c>
      <c r="BF147" s="149">
        <v>0</v>
      </c>
      <c r="BG147" s="149">
        <v>0</v>
      </c>
      <c r="BH147" s="149">
        <v>0</v>
      </c>
      <c r="BI147" s="149">
        <v>0</v>
      </c>
      <c r="BJ147" s="149">
        <v>29</v>
      </c>
      <c r="BK147" s="149">
        <v>42</v>
      </c>
      <c r="BL147" s="149">
        <v>15</v>
      </c>
      <c r="BM147" s="149">
        <v>15</v>
      </c>
      <c r="BN147" s="149">
        <v>15</v>
      </c>
      <c r="BO147" s="149">
        <v>15</v>
      </c>
      <c r="BP147" s="149">
        <v>15</v>
      </c>
      <c r="BQ147" s="149">
        <v>32</v>
      </c>
      <c r="BR147" s="469">
        <v>15</v>
      </c>
    </row>
    <row r="148" spans="3:70">
      <c r="C148" s="453" t="s">
        <v>307</v>
      </c>
      <c r="D148" s="454" t="s">
        <v>309</v>
      </c>
      <c r="E148" s="455" t="s">
        <v>325</v>
      </c>
      <c r="F148" s="168">
        <f t="shared" si="66"/>
        <v>127</v>
      </c>
      <c r="G148" s="162">
        <v>127</v>
      </c>
      <c r="H148" s="149">
        <v>0</v>
      </c>
      <c r="I148" s="149">
        <v>0</v>
      </c>
      <c r="J148" s="149">
        <v>0</v>
      </c>
      <c r="K148" s="149">
        <v>0</v>
      </c>
      <c r="L148" s="149">
        <v>0</v>
      </c>
      <c r="M148" s="149">
        <v>0</v>
      </c>
      <c r="N148" s="149">
        <v>0</v>
      </c>
      <c r="O148" s="149">
        <v>0</v>
      </c>
      <c r="P148" s="149">
        <v>0</v>
      </c>
      <c r="Q148" s="149">
        <v>0</v>
      </c>
      <c r="R148" s="149">
        <v>0</v>
      </c>
      <c r="S148" s="149">
        <v>0</v>
      </c>
      <c r="T148" s="149">
        <v>0</v>
      </c>
      <c r="U148" s="149">
        <v>0</v>
      </c>
      <c r="V148" s="149">
        <v>0</v>
      </c>
      <c r="W148" s="149">
        <v>0</v>
      </c>
      <c r="X148" s="149">
        <v>0</v>
      </c>
      <c r="Y148" s="149">
        <v>0</v>
      </c>
      <c r="Z148" s="149">
        <v>0</v>
      </c>
      <c r="AA148" s="149">
        <v>0</v>
      </c>
      <c r="AB148" s="149">
        <v>0</v>
      </c>
      <c r="AC148" s="149">
        <v>0</v>
      </c>
      <c r="AD148" s="149">
        <v>0</v>
      </c>
      <c r="AE148" s="149">
        <v>0</v>
      </c>
      <c r="AF148" s="149">
        <v>0</v>
      </c>
      <c r="AG148" s="149">
        <v>0</v>
      </c>
      <c r="AH148" s="149">
        <v>0</v>
      </c>
      <c r="AI148" s="149">
        <v>0</v>
      </c>
      <c r="AJ148" s="149">
        <v>0</v>
      </c>
      <c r="AK148" s="149">
        <v>0</v>
      </c>
      <c r="AL148" s="149">
        <v>0</v>
      </c>
      <c r="AM148" s="149">
        <v>0</v>
      </c>
      <c r="AN148" s="149">
        <v>0</v>
      </c>
      <c r="AO148" s="149">
        <v>0</v>
      </c>
      <c r="AP148" s="149">
        <v>0</v>
      </c>
      <c r="AQ148" s="149">
        <v>0</v>
      </c>
      <c r="AR148" s="149">
        <v>0</v>
      </c>
      <c r="AS148" s="149">
        <v>0</v>
      </c>
      <c r="AT148" s="149">
        <v>0</v>
      </c>
      <c r="AU148" s="149">
        <v>0</v>
      </c>
      <c r="AV148" s="149">
        <v>0</v>
      </c>
      <c r="AW148" s="149">
        <v>0</v>
      </c>
      <c r="AX148" s="149">
        <v>0</v>
      </c>
      <c r="AY148" s="149">
        <v>0</v>
      </c>
      <c r="AZ148" s="149">
        <v>0</v>
      </c>
      <c r="BA148" s="149">
        <v>0</v>
      </c>
      <c r="BB148" s="149">
        <v>0</v>
      </c>
      <c r="BC148" s="149">
        <v>0</v>
      </c>
      <c r="BD148" s="149">
        <v>0</v>
      </c>
      <c r="BE148" s="149">
        <v>0</v>
      </c>
      <c r="BF148" s="149">
        <v>0</v>
      </c>
      <c r="BG148" s="149">
        <v>0</v>
      </c>
      <c r="BH148" s="149">
        <v>0</v>
      </c>
      <c r="BI148" s="149">
        <v>0</v>
      </c>
      <c r="BJ148" s="149">
        <v>0</v>
      </c>
      <c r="BK148" s="149">
        <v>0</v>
      </c>
      <c r="BL148" s="149">
        <v>0</v>
      </c>
      <c r="BM148" s="149">
        <v>0</v>
      </c>
      <c r="BN148" s="149">
        <v>0</v>
      </c>
      <c r="BO148" s="149">
        <v>0</v>
      </c>
      <c r="BP148" s="149">
        <v>0</v>
      </c>
      <c r="BQ148" s="149">
        <v>0</v>
      </c>
      <c r="BR148" s="465">
        <v>0</v>
      </c>
    </row>
    <row r="149" spans="3:70">
      <c r="C149" s="453" t="s">
        <v>307</v>
      </c>
      <c r="D149" s="454" t="s">
        <v>309</v>
      </c>
      <c r="E149" s="455" t="s">
        <v>326</v>
      </c>
      <c r="F149" s="168">
        <f t="shared" si="66"/>
        <v>29</v>
      </c>
      <c r="G149" s="162">
        <v>0</v>
      </c>
      <c r="H149" s="149">
        <v>0</v>
      </c>
      <c r="I149" s="149">
        <v>0</v>
      </c>
      <c r="J149" s="149">
        <v>0</v>
      </c>
      <c r="K149" s="149">
        <v>0</v>
      </c>
      <c r="L149" s="149">
        <v>0</v>
      </c>
      <c r="M149" s="149">
        <v>0</v>
      </c>
      <c r="N149" s="149">
        <v>0</v>
      </c>
      <c r="O149" s="149">
        <v>0</v>
      </c>
      <c r="P149" s="149">
        <v>0</v>
      </c>
      <c r="Q149" s="149">
        <v>0</v>
      </c>
      <c r="R149" s="149">
        <v>0</v>
      </c>
      <c r="S149" s="149">
        <v>0</v>
      </c>
      <c r="T149" s="149">
        <v>0</v>
      </c>
      <c r="U149" s="149">
        <v>0</v>
      </c>
      <c r="V149" s="149">
        <v>29</v>
      </c>
      <c r="W149" s="149">
        <v>0</v>
      </c>
      <c r="X149" s="149">
        <v>0</v>
      </c>
      <c r="Y149" s="149">
        <v>0</v>
      </c>
      <c r="Z149" s="149">
        <v>0</v>
      </c>
      <c r="AA149" s="149">
        <v>0</v>
      </c>
      <c r="AB149" s="149">
        <v>0</v>
      </c>
      <c r="AC149" s="149">
        <v>0</v>
      </c>
      <c r="AD149" s="149">
        <v>0</v>
      </c>
      <c r="AE149" s="149">
        <v>0</v>
      </c>
      <c r="AF149" s="149">
        <v>0</v>
      </c>
      <c r="AG149" s="149">
        <v>0</v>
      </c>
      <c r="AH149" s="149">
        <v>0</v>
      </c>
      <c r="AI149" s="149">
        <v>0</v>
      </c>
      <c r="AJ149" s="149">
        <v>0</v>
      </c>
      <c r="AK149" s="149">
        <v>0</v>
      </c>
      <c r="AL149" s="149">
        <v>0</v>
      </c>
      <c r="AM149" s="149">
        <v>0</v>
      </c>
      <c r="AN149" s="149">
        <v>0</v>
      </c>
      <c r="AO149" s="149">
        <v>0</v>
      </c>
      <c r="AP149" s="149">
        <v>0</v>
      </c>
      <c r="AQ149" s="149">
        <v>0</v>
      </c>
      <c r="AR149" s="149">
        <v>0</v>
      </c>
      <c r="AS149" s="149">
        <v>0</v>
      </c>
      <c r="AT149" s="149">
        <v>0</v>
      </c>
      <c r="AU149" s="149">
        <v>0</v>
      </c>
      <c r="AV149" s="149">
        <v>0</v>
      </c>
      <c r="AW149" s="149">
        <v>0</v>
      </c>
      <c r="AX149" s="149">
        <v>0</v>
      </c>
      <c r="AY149" s="149">
        <v>0</v>
      </c>
      <c r="AZ149" s="149">
        <v>0</v>
      </c>
      <c r="BA149" s="149">
        <v>0</v>
      </c>
      <c r="BB149" s="149">
        <v>0</v>
      </c>
      <c r="BC149" s="149">
        <v>0</v>
      </c>
      <c r="BD149" s="149">
        <v>0</v>
      </c>
      <c r="BE149" s="149">
        <v>0</v>
      </c>
      <c r="BF149" s="149">
        <v>0</v>
      </c>
      <c r="BG149" s="149">
        <v>0</v>
      </c>
      <c r="BH149" s="149">
        <v>0</v>
      </c>
      <c r="BI149" s="149">
        <v>0</v>
      </c>
      <c r="BJ149" s="149">
        <v>0</v>
      </c>
      <c r="BK149" s="149">
        <v>0</v>
      </c>
      <c r="BL149" s="149">
        <v>0</v>
      </c>
      <c r="BM149" s="149">
        <v>0</v>
      </c>
      <c r="BN149" s="149">
        <v>0</v>
      </c>
      <c r="BO149" s="149">
        <v>0</v>
      </c>
      <c r="BP149" s="149">
        <v>0</v>
      </c>
      <c r="BQ149" s="149">
        <v>0</v>
      </c>
      <c r="BR149" s="465">
        <v>0</v>
      </c>
    </row>
    <row r="150" spans="3:70">
      <c r="C150" s="453" t="s">
        <v>307</v>
      </c>
      <c r="D150" s="454" t="s">
        <v>309</v>
      </c>
      <c r="E150" s="455" t="s">
        <v>784</v>
      </c>
      <c r="F150" s="168">
        <f t="shared" si="66"/>
        <v>2412.14</v>
      </c>
      <c r="G150" s="162"/>
      <c r="H150" s="149"/>
      <c r="I150" s="149"/>
      <c r="J150" s="149"/>
      <c r="K150" s="149"/>
      <c r="L150" s="149"/>
      <c r="M150" s="149"/>
      <c r="N150" s="149"/>
      <c r="O150" s="149">
        <v>0</v>
      </c>
      <c r="P150" s="149">
        <v>0</v>
      </c>
      <c r="Q150" s="149">
        <v>0</v>
      </c>
      <c r="R150" s="149">
        <v>0</v>
      </c>
      <c r="S150" s="149">
        <v>0</v>
      </c>
      <c r="T150" s="149">
        <v>0</v>
      </c>
      <c r="U150" s="149">
        <v>0</v>
      </c>
      <c r="V150" s="149">
        <v>0</v>
      </c>
      <c r="W150" s="149">
        <v>0</v>
      </c>
      <c r="X150" s="149">
        <v>0</v>
      </c>
      <c r="Y150" s="149">
        <v>0</v>
      </c>
      <c r="Z150" s="149">
        <v>0</v>
      </c>
      <c r="AA150" s="149">
        <v>0</v>
      </c>
      <c r="AB150" s="149">
        <v>0</v>
      </c>
      <c r="AC150" s="149">
        <v>0</v>
      </c>
      <c r="AD150" s="149">
        <v>0</v>
      </c>
      <c r="AE150" s="149">
        <v>0</v>
      </c>
      <c r="AF150" s="149">
        <v>0</v>
      </c>
      <c r="AG150" s="149">
        <v>0</v>
      </c>
      <c r="AH150" s="149">
        <v>0</v>
      </c>
      <c r="AI150" s="149">
        <v>0</v>
      </c>
      <c r="AJ150" s="149">
        <v>0</v>
      </c>
      <c r="AK150" s="149">
        <v>0</v>
      </c>
      <c r="AL150" s="149">
        <v>0</v>
      </c>
      <c r="AM150" s="149">
        <v>0</v>
      </c>
      <c r="AN150" s="149">
        <v>0</v>
      </c>
      <c r="AO150" s="149">
        <v>0</v>
      </c>
      <c r="AP150" s="149">
        <v>0</v>
      </c>
      <c r="AQ150" s="149">
        <v>0</v>
      </c>
      <c r="AR150" s="149">
        <v>0</v>
      </c>
      <c r="AS150" s="149">
        <v>0</v>
      </c>
      <c r="AT150" s="149">
        <v>0</v>
      </c>
      <c r="AU150" s="149">
        <v>0</v>
      </c>
      <c r="AV150" s="149">
        <v>0</v>
      </c>
      <c r="AW150" s="149">
        <v>0</v>
      </c>
      <c r="AX150" s="149">
        <v>0</v>
      </c>
      <c r="AY150" s="149">
        <v>0</v>
      </c>
      <c r="AZ150" s="149">
        <v>0</v>
      </c>
      <c r="BA150" s="149">
        <v>0</v>
      </c>
      <c r="BB150" s="149">
        <v>0</v>
      </c>
      <c r="BC150" s="149">
        <v>0</v>
      </c>
      <c r="BD150" s="149">
        <v>0</v>
      </c>
      <c r="BE150" s="149">
        <v>0</v>
      </c>
      <c r="BF150" s="149">
        <v>0</v>
      </c>
      <c r="BG150" s="149">
        <v>0</v>
      </c>
      <c r="BH150" s="149">
        <v>0</v>
      </c>
      <c r="BI150" s="149">
        <v>355</v>
      </c>
      <c r="BJ150" s="149">
        <v>351</v>
      </c>
      <c r="BK150" s="149">
        <v>344</v>
      </c>
      <c r="BL150" s="149">
        <v>333</v>
      </c>
      <c r="BM150" s="149">
        <v>341</v>
      </c>
      <c r="BN150" s="149">
        <v>351</v>
      </c>
      <c r="BO150" s="149">
        <v>337.14</v>
      </c>
      <c r="BP150" s="149">
        <v>0</v>
      </c>
      <c r="BQ150" s="149">
        <v>0</v>
      </c>
      <c r="BR150" s="465">
        <v>0</v>
      </c>
    </row>
    <row r="151" spans="3:70">
      <c r="C151" s="453" t="s">
        <v>307</v>
      </c>
      <c r="D151" s="454" t="s">
        <v>309</v>
      </c>
      <c r="E151" s="455" t="s">
        <v>785</v>
      </c>
      <c r="F151" s="168">
        <f t="shared" si="66"/>
        <v>46</v>
      </c>
      <c r="G151" s="162"/>
      <c r="H151" s="149"/>
      <c r="I151" s="149"/>
      <c r="J151" s="149"/>
      <c r="K151" s="149"/>
      <c r="L151" s="149"/>
      <c r="M151" s="149"/>
      <c r="N151" s="149"/>
      <c r="O151" s="149">
        <v>0</v>
      </c>
      <c r="P151" s="149">
        <v>0</v>
      </c>
      <c r="Q151" s="149">
        <v>0</v>
      </c>
      <c r="R151" s="149">
        <v>0</v>
      </c>
      <c r="S151" s="149">
        <v>0</v>
      </c>
      <c r="T151" s="149">
        <v>0</v>
      </c>
      <c r="U151" s="149">
        <v>0</v>
      </c>
      <c r="V151" s="149">
        <v>0</v>
      </c>
      <c r="W151" s="149">
        <v>0</v>
      </c>
      <c r="X151" s="149">
        <v>0</v>
      </c>
      <c r="Y151" s="149">
        <v>0</v>
      </c>
      <c r="Z151" s="149">
        <v>0</v>
      </c>
      <c r="AA151" s="149">
        <v>0</v>
      </c>
      <c r="AB151" s="149">
        <v>0</v>
      </c>
      <c r="AC151" s="149">
        <v>0</v>
      </c>
      <c r="AD151" s="149">
        <v>0</v>
      </c>
      <c r="AE151" s="149">
        <v>0</v>
      </c>
      <c r="AF151" s="149">
        <v>0</v>
      </c>
      <c r="AG151" s="149">
        <v>0</v>
      </c>
      <c r="AH151" s="149">
        <v>0</v>
      </c>
      <c r="AI151" s="149">
        <v>0</v>
      </c>
      <c r="AJ151" s="149">
        <v>0</v>
      </c>
      <c r="AK151" s="149">
        <v>0</v>
      </c>
      <c r="AL151" s="149">
        <v>0</v>
      </c>
      <c r="AM151" s="149">
        <v>0</v>
      </c>
      <c r="AN151" s="149">
        <v>0</v>
      </c>
      <c r="AO151" s="149">
        <v>0</v>
      </c>
      <c r="AP151" s="149">
        <v>0</v>
      </c>
      <c r="AQ151" s="149">
        <v>0</v>
      </c>
      <c r="AR151" s="149">
        <v>0</v>
      </c>
      <c r="AS151" s="149">
        <v>0</v>
      </c>
      <c r="AT151" s="149">
        <v>0</v>
      </c>
      <c r="AU151" s="149">
        <v>0</v>
      </c>
      <c r="AV151" s="149">
        <v>0</v>
      </c>
      <c r="AW151" s="149">
        <v>0</v>
      </c>
      <c r="AX151" s="149">
        <v>0</v>
      </c>
      <c r="AY151" s="149">
        <v>0</v>
      </c>
      <c r="AZ151" s="149">
        <v>0</v>
      </c>
      <c r="BA151" s="149">
        <v>0</v>
      </c>
      <c r="BB151" s="149">
        <v>0</v>
      </c>
      <c r="BC151" s="149">
        <v>0</v>
      </c>
      <c r="BD151" s="149">
        <v>0</v>
      </c>
      <c r="BE151" s="149">
        <v>0</v>
      </c>
      <c r="BF151" s="149">
        <v>0</v>
      </c>
      <c r="BG151" s="149">
        <v>0</v>
      </c>
      <c r="BH151" s="149">
        <v>0</v>
      </c>
      <c r="BI151" s="149">
        <v>0</v>
      </c>
      <c r="BJ151" s="149">
        <v>0</v>
      </c>
      <c r="BK151" s="149">
        <v>23</v>
      </c>
      <c r="BL151" s="149">
        <v>0</v>
      </c>
      <c r="BM151" s="149">
        <v>0</v>
      </c>
      <c r="BN151" s="149">
        <v>23</v>
      </c>
      <c r="BO151" s="149">
        <v>0</v>
      </c>
      <c r="BP151" s="149">
        <v>0</v>
      </c>
      <c r="BQ151" s="149">
        <v>0</v>
      </c>
      <c r="BR151" s="465">
        <v>0</v>
      </c>
    </row>
    <row r="152" spans="3:70">
      <c r="C152" s="453" t="s">
        <v>307</v>
      </c>
      <c r="D152" s="454" t="s">
        <v>309</v>
      </c>
      <c r="E152" s="455" t="s">
        <v>327</v>
      </c>
      <c r="F152" s="168">
        <f t="shared" si="66"/>
        <v>3668</v>
      </c>
      <c r="G152" s="162">
        <v>0</v>
      </c>
      <c r="H152" s="149">
        <v>0</v>
      </c>
      <c r="I152" s="149">
        <v>0</v>
      </c>
      <c r="J152" s="149">
        <v>0</v>
      </c>
      <c r="K152" s="149">
        <v>0</v>
      </c>
      <c r="L152" s="149">
        <v>0</v>
      </c>
      <c r="M152" s="149">
        <v>0</v>
      </c>
      <c r="N152" s="149">
        <v>0</v>
      </c>
      <c r="O152" s="149">
        <v>0</v>
      </c>
      <c r="P152" s="149">
        <v>0</v>
      </c>
      <c r="Q152" s="149">
        <v>0</v>
      </c>
      <c r="R152" s="149">
        <v>0</v>
      </c>
      <c r="S152" s="149">
        <v>0</v>
      </c>
      <c r="T152" s="149">
        <v>0</v>
      </c>
      <c r="U152" s="149">
        <v>0</v>
      </c>
      <c r="V152" s="149">
        <v>328</v>
      </c>
      <c r="W152" s="149">
        <v>0</v>
      </c>
      <c r="X152" s="149">
        <v>328</v>
      </c>
      <c r="Y152" s="149">
        <v>0</v>
      </c>
      <c r="Z152" s="149">
        <v>656</v>
      </c>
      <c r="AA152" s="149">
        <v>568</v>
      </c>
      <c r="AB152" s="149">
        <v>84</v>
      </c>
      <c r="AC152" s="149">
        <v>568</v>
      </c>
      <c r="AD152" s="149">
        <v>0</v>
      </c>
      <c r="AE152" s="149">
        <v>0</v>
      </c>
      <c r="AF152" s="149">
        <v>0</v>
      </c>
      <c r="AG152" s="149">
        <v>0</v>
      </c>
      <c r="AH152" s="149">
        <v>284</v>
      </c>
      <c r="AI152" s="149">
        <v>284</v>
      </c>
      <c r="AJ152" s="149">
        <v>284</v>
      </c>
      <c r="AK152" s="149">
        <v>284</v>
      </c>
      <c r="AL152" s="149">
        <v>0</v>
      </c>
      <c r="AM152" s="149">
        <v>0</v>
      </c>
      <c r="AN152" s="149">
        <v>0</v>
      </c>
      <c r="AO152" s="149">
        <v>0</v>
      </c>
      <c r="AP152" s="149">
        <v>0</v>
      </c>
      <c r="AQ152" s="149">
        <v>0</v>
      </c>
      <c r="AR152" s="149">
        <v>0</v>
      </c>
      <c r="AS152" s="149">
        <v>0</v>
      </c>
      <c r="AT152" s="149">
        <v>0</v>
      </c>
      <c r="AU152" s="149">
        <v>0</v>
      </c>
      <c r="AV152" s="149">
        <v>0</v>
      </c>
      <c r="AW152" s="149">
        <v>0</v>
      </c>
      <c r="AX152" s="149">
        <v>0</v>
      </c>
      <c r="AY152" s="149">
        <v>0</v>
      </c>
      <c r="AZ152" s="149">
        <v>0</v>
      </c>
      <c r="BA152" s="149">
        <v>0</v>
      </c>
      <c r="BB152" s="149">
        <v>0</v>
      </c>
      <c r="BC152" s="149">
        <v>0</v>
      </c>
      <c r="BD152" s="149">
        <v>0</v>
      </c>
      <c r="BE152" s="149">
        <v>0</v>
      </c>
      <c r="BF152" s="149">
        <v>0</v>
      </c>
      <c r="BG152" s="149">
        <v>0</v>
      </c>
      <c r="BH152" s="149">
        <v>0</v>
      </c>
      <c r="BI152" s="149">
        <v>0</v>
      </c>
      <c r="BJ152" s="149">
        <v>0</v>
      </c>
      <c r="BK152" s="149">
        <v>0</v>
      </c>
      <c r="BL152" s="149">
        <v>0</v>
      </c>
      <c r="BM152" s="149">
        <v>0</v>
      </c>
      <c r="BN152" s="149">
        <v>0</v>
      </c>
      <c r="BO152" s="149">
        <v>0</v>
      </c>
      <c r="BP152" s="149">
        <v>0</v>
      </c>
      <c r="BQ152" s="149">
        <v>0</v>
      </c>
      <c r="BR152" s="465">
        <v>0</v>
      </c>
    </row>
    <row r="153" spans="3:70">
      <c r="C153" s="453" t="s">
        <v>307</v>
      </c>
      <c r="D153" s="454" t="s">
        <v>309</v>
      </c>
      <c r="E153" s="455" t="s">
        <v>328</v>
      </c>
      <c r="F153" s="168">
        <f t="shared" si="66"/>
        <v>9</v>
      </c>
      <c r="G153" s="162">
        <v>0</v>
      </c>
      <c r="H153" s="149">
        <v>0</v>
      </c>
      <c r="I153" s="149">
        <v>0</v>
      </c>
      <c r="J153" s="149">
        <v>0</v>
      </c>
      <c r="K153" s="149">
        <v>0</v>
      </c>
      <c r="L153" s="149">
        <v>0</v>
      </c>
      <c r="M153" s="149">
        <v>0</v>
      </c>
      <c r="N153" s="149">
        <v>0</v>
      </c>
      <c r="O153" s="149">
        <v>0</v>
      </c>
      <c r="P153" s="149">
        <v>0</v>
      </c>
      <c r="Q153" s="149">
        <v>0</v>
      </c>
      <c r="R153" s="149">
        <v>0</v>
      </c>
      <c r="S153" s="149">
        <v>0</v>
      </c>
      <c r="T153" s="149">
        <v>0</v>
      </c>
      <c r="U153" s="149">
        <v>0</v>
      </c>
      <c r="V153" s="149">
        <v>0</v>
      </c>
      <c r="W153" s="149">
        <v>0</v>
      </c>
      <c r="X153" s="149">
        <v>0</v>
      </c>
      <c r="Y153" s="149">
        <v>0</v>
      </c>
      <c r="Z153" s="149">
        <v>0</v>
      </c>
      <c r="AA153" s="149">
        <v>0</v>
      </c>
      <c r="AB153" s="149">
        <v>0</v>
      </c>
      <c r="AC153" s="149">
        <v>0</v>
      </c>
      <c r="AD153" s="149">
        <v>0</v>
      </c>
      <c r="AE153" s="149">
        <v>0</v>
      </c>
      <c r="AF153" s="149">
        <v>0</v>
      </c>
      <c r="AG153" s="149">
        <v>0</v>
      </c>
      <c r="AH153" s="149">
        <v>0</v>
      </c>
      <c r="AI153" s="149">
        <v>0</v>
      </c>
      <c r="AJ153" s="149">
        <v>0</v>
      </c>
      <c r="AK153" s="149">
        <v>0</v>
      </c>
      <c r="AL153" s="149">
        <v>0</v>
      </c>
      <c r="AM153" s="149">
        <v>0</v>
      </c>
      <c r="AN153" s="149">
        <v>0</v>
      </c>
      <c r="AO153" s="149">
        <v>0</v>
      </c>
      <c r="AP153" s="149">
        <v>0</v>
      </c>
      <c r="AQ153" s="149">
        <v>0</v>
      </c>
      <c r="AR153" s="149">
        <v>0</v>
      </c>
      <c r="AS153" s="149">
        <v>0</v>
      </c>
      <c r="AT153" s="149">
        <v>0</v>
      </c>
      <c r="AU153" s="149">
        <v>0</v>
      </c>
      <c r="AV153" s="149">
        <v>0</v>
      </c>
      <c r="AW153" s="149">
        <v>0</v>
      </c>
      <c r="AX153" s="149">
        <v>9</v>
      </c>
      <c r="AY153" s="149">
        <v>0</v>
      </c>
      <c r="AZ153" s="149">
        <v>0</v>
      </c>
      <c r="BA153" s="149">
        <v>0</v>
      </c>
      <c r="BB153" s="149">
        <v>0</v>
      </c>
      <c r="BC153" s="149">
        <v>0</v>
      </c>
      <c r="BD153" s="149">
        <v>0</v>
      </c>
      <c r="BE153" s="149">
        <v>0</v>
      </c>
      <c r="BF153" s="149">
        <v>0</v>
      </c>
      <c r="BG153" s="149">
        <v>0</v>
      </c>
      <c r="BH153" s="149">
        <v>0</v>
      </c>
      <c r="BI153" s="149">
        <v>0</v>
      </c>
      <c r="BJ153" s="149">
        <v>0</v>
      </c>
      <c r="BK153" s="149">
        <v>0</v>
      </c>
      <c r="BL153" s="149">
        <v>0</v>
      </c>
      <c r="BM153" s="149">
        <v>0</v>
      </c>
      <c r="BN153" s="149">
        <v>0</v>
      </c>
      <c r="BO153" s="149">
        <v>0</v>
      </c>
      <c r="BP153" s="149">
        <v>0</v>
      </c>
      <c r="BQ153" s="149">
        <v>0</v>
      </c>
      <c r="BR153" s="465">
        <v>0</v>
      </c>
    </row>
    <row r="154" spans="3:70">
      <c r="C154" s="453" t="s">
        <v>307</v>
      </c>
      <c r="D154" s="454" t="s">
        <v>309</v>
      </c>
      <c r="E154" s="455" t="s">
        <v>329</v>
      </c>
      <c r="F154" s="168">
        <f t="shared" si="66"/>
        <v>525.1</v>
      </c>
      <c r="G154" s="162">
        <v>0</v>
      </c>
      <c r="H154" s="149">
        <v>0</v>
      </c>
      <c r="I154" s="149">
        <v>0</v>
      </c>
      <c r="J154" s="149">
        <v>0</v>
      </c>
      <c r="K154" s="149">
        <v>0</v>
      </c>
      <c r="L154" s="149">
        <v>0</v>
      </c>
      <c r="M154" s="149">
        <v>0</v>
      </c>
      <c r="N154" s="149">
        <v>0</v>
      </c>
      <c r="O154" s="149">
        <v>0</v>
      </c>
      <c r="P154" s="149">
        <v>0</v>
      </c>
      <c r="Q154" s="149">
        <v>0</v>
      </c>
      <c r="R154" s="149">
        <v>0</v>
      </c>
      <c r="S154" s="149">
        <v>0</v>
      </c>
      <c r="T154" s="149">
        <v>0</v>
      </c>
      <c r="U154" s="149">
        <v>0</v>
      </c>
      <c r="V154" s="149">
        <v>0</v>
      </c>
      <c r="W154" s="149">
        <v>0</v>
      </c>
      <c r="X154" s="149">
        <v>0</v>
      </c>
      <c r="Y154" s="149">
        <v>0</v>
      </c>
      <c r="Z154" s="149">
        <v>0</v>
      </c>
      <c r="AA154" s="149">
        <v>0</v>
      </c>
      <c r="AB154" s="149">
        <v>0</v>
      </c>
      <c r="AC154" s="149">
        <v>0</v>
      </c>
      <c r="AD154" s="149">
        <v>0</v>
      </c>
      <c r="AE154" s="149">
        <v>0</v>
      </c>
      <c r="AF154" s="149">
        <v>0</v>
      </c>
      <c r="AG154" s="149">
        <v>0</v>
      </c>
      <c r="AH154" s="149">
        <v>0</v>
      </c>
      <c r="AI154" s="149">
        <v>0</v>
      </c>
      <c r="AJ154" s="149">
        <v>30</v>
      </c>
      <c r="AK154" s="149">
        <v>0</v>
      </c>
      <c r="AL154" s="149">
        <v>11</v>
      </c>
      <c r="AM154" s="149">
        <v>11</v>
      </c>
      <c r="AN154" s="149">
        <v>2</v>
      </c>
      <c r="AO154" s="149">
        <v>28</v>
      </c>
      <c r="AP154" s="149">
        <v>9</v>
      </c>
      <c r="AQ154" s="149">
        <v>0</v>
      </c>
      <c r="AR154" s="149">
        <v>12</v>
      </c>
      <c r="AS154" s="149">
        <v>87</v>
      </c>
      <c r="AT154" s="149">
        <v>0</v>
      </c>
      <c r="AU154" s="149">
        <v>98</v>
      </c>
      <c r="AV154" s="149">
        <v>0</v>
      </c>
      <c r="AW154" s="149">
        <v>0</v>
      </c>
      <c r="AX154" s="149">
        <v>2</v>
      </c>
      <c r="AY154" s="149">
        <v>5</v>
      </c>
      <c r="AZ154" s="149">
        <v>219</v>
      </c>
      <c r="BA154" s="149">
        <v>0</v>
      </c>
      <c r="BB154" s="149">
        <v>3</v>
      </c>
      <c r="BC154" s="149">
        <v>0</v>
      </c>
      <c r="BD154" s="149">
        <v>0</v>
      </c>
      <c r="BE154" s="149">
        <v>0</v>
      </c>
      <c r="BF154" s="149">
        <v>3</v>
      </c>
      <c r="BG154" s="149">
        <v>2</v>
      </c>
      <c r="BH154" s="149">
        <v>0</v>
      </c>
      <c r="BI154" s="149">
        <v>0</v>
      </c>
      <c r="BJ154" s="149">
        <v>0</v>
      </c>
      <c r="BK154" s="149">
        <v>0</v>
      </c>
      <c r="BL154" s="149">
        <v>0</v>
      </c>
      <c r="BM154" s="149">
        <v>2.1</v>
      </c>
      <c r="BN154" s="149">
        <v>1</v>
      </c>
      <c r="BO154" s="149">
        <v>0</v>
      </c>
      <c r="BP154" s="149">
        <v>0</v>
      </c>
      <c r="BQ154" s="149">
        <v>0</v>
      </c>
      <c r="BR154" s="465">
        <v>0</v>
      </c>
    </row>
    <row r="155" spans="3:70">
      <c r="C155" s="453" t="s">
        <v>307</v>
      </c>
      <c r="D155" s="454" t="s">
        <v>309</v>
      </c>
      <c r="E155" s="455" t="s">
        <v>330</v>
      </c>
      <c r="F155" s="168">
        <f t="shared" si="66"/>
        <v>3175</v>
      </c>
      <c r="G155" s="162">
        <v>0</v>
      </c>
      <c r="H155" s="149">
        <v>0</v>
      </c>
      <c r="I155" s="149">
        <v>0</v>
      </c>
      <c r="J155" s="149">
        <v>0</v>
      </c>
      <c r="K155" s="149">
        <v>0</v>
      </c>
      <c r="L155" s="149">
        <v>0</v>
      </c>
      <c r="M155" s="149">
        <v>0</v>
      </c>
      <c r="N155" s="149">
        <v>0</v>
      </c>
      <c r="O155" s="149">
        <v>0</v>
      </c>
      <c r="P155" s="149">
        <v>0</v>
      </c>
      <c r="Q155" s="149">
        <v>0</v>
      </c>
      <c r="R155" s="149">
        <v>0</v>
      </c>
      <c r="S155" s="149">
        <v>0</v>
      </c>
      <c r="T155" s="149">
        <v>0</v>
      </c>
      <c r="U155" s="149">
        <v>0</v>
      </c>
      <c r="V155" s="149">
        <v>0</v>
      </c>
      <c r="W155" s="149">
        <v>0</v>
      </c>
      <c r="X155" s="149">
        <v>0</v>
      </c>
      <c r="Y155" s="149">
        <v>0</v>
      </c>
      <c r="Z155" s="149">
        <v>0</v>
      </c>
      <c r="AA155" s="149">
        <v>0</v>
      </c>
      <c r="AB155" s="149">
        <v>1163</v>
      </c>
      <c r="AC155" s="149">
        <v>0</v>
      </c>
      <c r="AD155" s="149">
        <v>1152</v>
      </c>
      <c r="AE155" s="149">
        <v>0</v>
      </c>
      <c r="AF155" s="149">
        <v>0</v>
      </c>
      <c r="AG155" s="149">
        <v>0</v>
      </c>
      <c r="AH155" s="149">
        <v>5</v>
      </c>
      <c r="AI155" s="149">
        <v>0</v>
      </c>
      <c r="AJ155" s="149">
        <v>0</v>
      </c>
      <c r="AK155" s="149">
        <v>0</v>
      </c>
      <c r="AL155" s="149">
        <v>626</v>
      </c>
      <c r="AM155" s="149">
        <v>0</v>
      </c>
      <c r="AN155" s="149">
        <v>0</v>
      </c>
      <c r="AO155" s="149">
        <v>0</v>
      </c>
      <c r="AP155" s="149">
        <v>0</v>
      </c>
      <c r="AQ155" s="149">
        <v>0</v>
      </c>
      <c r="AR155" s="149">
        <v>0</v>
      </c>
      <c r="AS155" s="149">
        <v>0</v>
      </c>
      <c r="AT155" s="149">
        <v>18</v>
      </c>
      <c r="AU155" s="149">
        <v>0</v>
      </c>
      <c r="AV155" s="149">
        <v>0</v>
      </c>
      <c r="AW155" s="149">
        <v>19</v>
      </c>
      <c r="AX155" s="149">
        <v>0</v>
      </c>
      <c r="AY155" s="149">
        <v>14</v>
      </c>
      <c r="AZ155" s="149">
        <v>14</v>
      </c>
      <c r="BA155" s="149">
        <v>0</v>
      </c>
      <c r="BB155" s="149">
        <v>8</v>
      </c>
      <c r="BC155" s="149">
        <v>0</v>
      </c>
      <c r="BD155" s="149">
        <v>0</v>
      </c>
      <c r="BE155" s="149">
        <v>0</v>
      </c>
      <c r="BF155" s="149">
        <v>33</v>
      </c>
      <c r="BG155" s="149">
        <v>0</v>
      </c>
      <c r="BH155" s="149">
        <v>0</v>
      </c>
      <c r="BI155" s="149">
        <v>24</v>
      </c>
      <c r="BJ155" s="149">
        <v>9</v>
      </c>
      <c r="BK155" s="149">
        <v>0</v>
      </c>
      <c r="BL155" s="149">
        <v>0</v>
      </c>
      <c r="BM155" s="149">
        <v>0</v>
      </c>
      <c r="BN155" s="149">
        <v>21</v>
      </c>
      <c r="BO155" s="149">
        <v>0</v>
      </c>
      <c r="BP155" s="149">
        <v>25</v>
      </c>
      <c r="BQ155" s="149">
        <v>21</v>
      </c>
      <c r="BR155" s="465">
        <v>23</v>
      </c>
    </row>
    <row r="156" spans="3:70">
      <c r="C156" s="453" t="s">
        <v>307</v>
      </c>
      <c r="D156" s="454" t="s">
        <v>309</v>
      </c>
      <c r="E156" s="455" t="s">
        <v>331</v>
      </c>
      <c r="F156" s="168">
        <f t="shared" si="66"/>
        <v>5</v>
      </c>
      <c r="G156" s="162">
        <v>0</v>
      </c>
      <c r="H156" s="149">
        <v>0</v>
      </c>
      <c r="I156" s="149">
        <v>0</v>
      </c>
      <c r="J156" s="149">
        <v>0</v>
      </c>
      <c r="K156" s="149">
        <v>0</v>
      </c>
      <c r="L156" s="149">
        <v>0</v>
      </c>
      <c r="M156" s="149">
        <v>0</v>
      </c>
      <c r="N156" s="149">
        <v>0</v>
      </c>
      <c r="O156" s="149">
        <v>0</v>
      </c>
      <c r="P156" s="149">
        <v>0</v>
      </c>
      <c r="Q156" s="149">
        <v>0</v>
      </c>
      <c r="R156" s="149">
        <v>0</v>
      </c>
      <c r="S156" s="149">
        <v>0</v>
      </c>
      <c r="T156" s="149">
        <v>0</v>
      </c>
      <c r="U156" s="149">
        <v>0</v>
      </c>
      <c r="V156" s="149">
        <v>0</v>
      </c>
      <c r="W156" s="149">
        <v>0</v>
      </c>
      <c r="X156" s="149">
        <v>0</v>
      </c>
      <c r="Y156" s="149">
        <v>0</v>
      </c>
      <c r="Z156" s="149">
        <v>0</v>
      </c>
      <c r="AA156" s="149">
        <v>0</v>
      </c>
      <c r="AB156" s="149">
        <v>0</v>
      </c>
      <c r="AC156" s="149">
        <v>0</v>
      </c>
      <c r="AD156" s="149">
        <v>0</v>
      </c>
      <c r="AE156" s="149">
        <v>0</v>
      </c>
      <c r="AF156" s="149">
        <v>0</v>
      </c>
      <c r="AG156" s="149">
        <v>0</v>
      </c>
      <c r="AH156" s="149">
        <v>0</v>
      </c>
      <c r="AI156" s="149">
        <v>0</v>
      </c>
      <c r="AJ156" s="149">
        <v>0</v>
      </c>
      <c r="AK156" s="149">
        <v>0</v>
      </c>
      <c r="AL156" s="149">
        <v>0</v>
      </c>
      <c r="AM156" s="149">
        <v>0</v>
      </c>
      <c r="AN156" s="149">
        <v>0</v>
      </c>
      <c r="AO156" s="149">
        <v>0</v>
      </c>
      <c r="AP156" s="149">
        <v>0</v>
      </c>
      <c r="AQ156" s="149">
        <v>0</v>
      </c>
      <c r="AR156" s="149">
        <v>0</v>
      </c>
      <c r="AS156" s="149">
        <v>0</v>
      </c>
      <c r="AT156" s="149">
        <v>0</v>
      </c>
      <c r="AU156" s="149">
        <v>0</v>
      </c>
      <c r="AV156" s="149">
        <v>0</v>
      </c>
      <c r="AW156" s="149">
        <v>1</v>
      </c>
      <c r="AX156" s="149">
        <v>0</v>
      </c>
      <c r="AY156" s="149">
        <v>0</v>
      </c>
      <c r="AZ156" s="149">
        <v>0</v>
      </c>
      <c r="BA156" s="149">
        <v>0</v>
      </c>
      <c r="BB156" s="149">
        <v>0</v>
      </c>
      <c r="BC156" s="149">
        <v>1</v>
      </c>
      <c r="BD156" s="149">
        <v>1</v>
      </c>
      <c r="BE156" s="149">
        <v>1</v>
      </c>
      <c r="BF156" s="149">
        <v>1</v>
      </c>
      <c r="BG156" s="149">
        <v>0</v>
      </c>
      <c r="BH156" s="149">
        <v>0</v>
      </c>
      <c r="BI156" s="149">
        <v>0</v>
      </c>
      <c r="BJ156" s="149">
        <v>0</v>
      </c>
      <c r="BK156" s="149">
        <v>0</v>
      </c>
      <c r="BL156" s="149">
        <v>0</v>
      </c>
      <c r="BM156" s="149">
        <v>0</v>
      </c>
      <c r="BN156" s="149">
        <v>0</v>
      </c>
      <c r="BO156" s="149">
        <v>0</v>
      </c>
      <c r="BP156" s="149">
        <v>0</v>
      </c>
      <c r="BQ156" s="149">
        <v>0</v>
      </c>
      <c r="BR156" s="465">
        <v>0</v>
      </c>
    </row>
    <row r="157" spans="3:70">
      <c r="C157" s="453" t="s">
        <v>307</v>
      </c>
      <c r="D157" s="454" t="s">
        <v>309</v>
      </c>
      <c r="E157" s="455" t="s">
        <v>332</v>
      </c>
      <c r="F157" s="168">
        <f t="shared" si="66"/>
        <v>120</v>
      </c>
      <c r="G157" s="162">
        <v>1</v>
      </c>
      <c r="H157" s="149">
        <v>1</v>
      </c>
      <c r="I157" s="149">
        <v>7</v>
      </c>
      <c r="J157" s="149">
        <v>10</v>
      </c>
      <c r="K157" s="149">
        <v>5</v>
      </c>
      <c r="L157" s="149">
        <v>3</v>
      </c>
      <c r="M157" s="149">
        <v>1</v>
      </c>
      <c r="N157" s="149">
        <v>2</v>
      </c>
      <c r="O157" s="149">
        <v>1</v>
      </c>
      <c r="P157" s="149">
        <v>1</v>
      </c>
      <c r="Q157" s="149">
        <v>2</v>
      </c>
      <c r="R157" s="149">
        <v>2</v>
      </c>
      <c r="S157" s="149">
        <v>21</v>
      </c>
      <c r="T157" s="149">
        <v>6</v>
      </c>
      <c r="U157" s="149">
        <v>0</v>
      </c>
      <c r="V157" s="149">
        <v>0</v>
      </c>
      <c r="W157" s="149">
        <v>0</v>
      </c>
      <c r="X157" s="149">
        <v>0</v>
      </c>
      <c r="Y157" s="149">
        <v>0</v>
      </c>
      <c r="Z157" s="149">
        <v>0</v>
      </c>
      <c r="AA157" s="149">
        <v>0</v>
      </c>
      <c r="AB157" s="149">
        <v>0</v>
      </c>
      <c r="AC157" s="149">
        <v>0</v>
      </c>
      <c r="AD157" s="149">
        <v>0</v>
      </c>
      <c r="AE157" s="149">
        <v>0</v>
      </c>
      <c r="AF157" s="149">
        <v>0</v>
      </c>
      <c r="AG157" s="149">
        <v>0</v>
      </c>
      <c r="AH157" s="149">
        <v>0</v>
      </c>
      <c r="AI157" s="149">
        <v>0</v>
      </c>
      <c r="AJ157" s="149">
        <v>0</v>
      </c>
      <c r="AK157" s="149">
        <v>1</v>
      </c>
      <c r="AL157" s="149">
        <v>0</v>
      </c>
      <c r="AM157" s="149">
        <v>0</v>
      </c>
      <c r="AN157" s="149">
        <v>1</v>
      </c>
      <c r="AO157" s="149">
        <v>1</v>
      </c>
      <c r="AP157" s="149">
        <v>1</v>
      </c>
      <c r="AQ157" s="149">
        <v>1</v>
      </c>
      <c r="AR157" s="149">
        <v>1</v>
      </c>
      <c r="AS157" s="149">
        <v>1</v>
      </c>
      <c r="AT157" s="149">
        <v>1</v>
      </c>
      <c r="AU157" s="149">
        <v>1</v>
      </c>
      <c r="AV157" s="149">
        <v>1</v>
      </c>
      <c r="AW157" s="149">
        <v>1</v>
      </c>
      <c r="AX157" s="149">
        <v>1</v>
      </c>
      <c r="AY157" s="149">
        <v>4</v>
      </c>
      <c r="AZ157" s="149">
        <v>16</v>
      </c>
      <c r="BA157" s="149">
        <v>1</v>
      </c>
      <c r="BB157" s="149">
        <v>1</v>
      </c>
      <c r="BC157" s="149">
        <v>1</v>
      </c>
      <c r="BD157" s="149">
        <v>1</v>
      </c>
      <c r="BE157" s="149">
        <v>1</v>
      </c>
      <c r="BF157" s="149">
        <v>1</v>
      </c>
      <c r="BG157" s="149">
        <v>1</v>
      </c>
      <c r="BH157" s="149">
        <v>1</v>
      </c>
      <c r="BI157" s="149">
        <v>0</v>
      </c>
      <c r="BJ157" s="149">
        <v>4</v>
      </c>
      <c r="BK157" s="149">
        <v>4</v>
      </c>
      <c r="BL157" s="149">
        <v>1</v>
      </c>
      <c r="BM157" s="149">
        <v>1</v>
      </c>
      <c r="BN157" s="149">
        <v>2</v>
      </c>
      <c r="BO157" s="149">
        <v>2</v>
      </c>
      <c r="BP157" s="149">
        <v>1</v>
      </c>
      <c r="BQ157" s="149">
        <v>1</v>
      </c>
      <c r="BR157" s="465">
        <v>1</v>
      </c>
    </row>
    <row r="158" spans="3:70">
      <c r="C158" s="453" t="s">
        <v>307</v>
      </c>
      <c r="D158" s="454" t="s">
        <v>309</v>
      </c>
      <c r="E158" s="455" t="s">
        <v>333</v>
      </c>
      <c r="F158" s="168">
        <f t="shared" si="66"/>
        <v>8</v>
      </c>
      <c r="G158" s="162">
        <v>0</v>
      </c>
      <c r="H158" s="149">
        <v>0</v>
      </c>
      <c r="I158" s="149">
        <v>0</v>
      </c>
      <c r="J158" s="149">
        <v>0</v>
      </c>
      <c r="K158" s="149">
        <v>0</v>
      </c>
      <c r="L158" s="149">
        <v>0</v>
      </c>
      <c r="M158" s="149">
        <v>0</v>
      </c>
      <c r="N158" s="149">
        <v>0</v>
      </c>
      <c r="O158" s="149">
        <v>0</v>
      </c>
      <c r="P158" s="149">
        <v>0</v>
      </c>
      <c r="Q158" s="149">
        <v>0</v>
      </c>
      <c r="R158" s="149">
        <v>0</v>
      </c>
      <c r="S158" s="149">
        <v>0</v>
      </c>
      <c r="T158" s="149">
        <v>0</v>
      </c>
      <c r="U158" s="149">
        <v>0</v>
      </c>
      <c r="V158" s="149">
        <v>0</v>
      </c>
      <c r="W158" s="149">
        <v>2</v>
      </c>
      <c r="X158" s="149">
        <v>0</v>
      </c>
      <c r="Y158" s="149">
        <v>0</v>
      </c>
      <c r="Z158" s="149">
        <v>0</v>
      </c>
      <c r="AA158" s="149">
        <v>0</v>
      </c>
      <c r="AB158" s="149">
        <v>0</v>
      </c>
      <c r="AC158" s="149">
        <v>0</v>
      </c>
      <c r="AD158" s="149">
        <v>0</v>
      </c>
      <c r="AE158" s="149">
        <v>1</v>
      </c>
      <c r="AF158" s="149">
        <v>0</v>
      </c>
      <c r="AG158" s="149">
        <v>0</v>
      </c>
      <c r="AH158" s="149">
        <v>0</v>
      </c>
      <c r="AI158" s="149">
        <v>0</v>
      </c>
      <c r="AJ158" s="149">
        <v>0</v>
      </c>
      <c r="AK158" s="149">
        <v>1</v>
      </c>
      <c r="AL158" s="149">
        <v>0</v>
      </c>
      <c r="AM158" s="149">
        <v>0</v>
      </c>
      <c r="AN158" s="149">
        <v>0</v>
      </c>
      <c r="AO158" s="149">
        <v>0</v>
      </c>
      <c r="AP158" s="149">
        <v>0</v>
      </c>
      <c r="AQ158" s="149">
        <v>0</v>
      </c>
      <c r="AR158" s="149">
        <v>0</v>
      </c>
      <c r="AS158" s="149">
        <v>0</v>
      </c>
      <c r="AT158" s="149">
        <v>0</v>
      </c>
      <c r="AU158" s="149">
        <v>0</v>
      </c>
      <c r="AV158" s="149">
        <v>0</v>
      </c>
      <c r="AW158" s="149">
        <v>0</v>
      </c>
      <c r="AX158" s="149">
        <v>0</v>
      </c>
      <c r="AY158" s="149">
        <v>0</v>
      </c>
      <c r="AZ158" s="149">
        <v>0</v>
      </c>
      <c r="BA158" s="149">
        <v>0</v>
      </c>
      <c r="BB158" s="149">
        <v>0</v>
      </c>
      <c r="BC158" s="149">
        <v>0</v>
      </c>
      <c r="BD158" s="149">
        <v>0</v>
      </c>
      <c r="BE158" s="149">
        <v>2</v>
      </c>
      <c r="BF158" s="149">
        <v>0</v>
      </c>
      <c r="BG158" s="149">
        <v>0</v>
      </c>
      <c r="BH158" s="149">
        <v>0</v>
      </c>
      <c r="BI158" s="149">
        <v>0</v>
      </c>
      <c r="BJ158" s="149">
        <v>0</v>
      </c>
      <c r="BK158" s="149">
        <v>0</v>
      </c>
      <c r="BL158" s="149">
        <v>0</v>
      </c>
      <c r="BM158" s="149">
        <v>0</v>
      </c>
      <c r="BN158" s="149">
        <v>2</v>
      </c>
      <c r="BO158" s="149">
        <v>0</v>
      </c>
      <c r="BP158" s="149">
        <v>0</v>
      </c>
      <c r="BQ158" s="149">
        <v>0</v>
      </c>
      <c r="BR158" s="465">
        <v>0</v>
      </c>
    </row>
    <row r="159" spans="3:70">
      <c r="C159" s="453" t="s">
        <v>307</v>
      </c>
      <c r="D159" s="454" t="s">
        <v>309</v>
      </c>
      <c r="E159" s="455" t="s">
        <v>334</v>
      </c>
      <c r="F159" s="168">
        <f t="shared" si="66"/>
        <v>3</v>
      </c>
      <c r="G159" s="162">
        <v>0</v>
      </c>
      <c r="H159" s="149">
        <v>0</v>
      </c>
      <c r="I159" s="149">
        <v>0</v>
      </c>
      <c r="J159" s="149">
        <v>0</v>
      </c>
      <c r="K159" s="149">
        <v>0</v>
      </c>
      <c r="L159" s="149">
        <v>0</v>
      </c>
      <c r="M159" s="149">
        <v>0</v>
      </c>
      <c r="N159" s="149">
        <v>0</v>
      </c>
      <c r="O159" s="149">
        <v>0</v>
      </c>
      <c r="P159" s="149">
        <v>0</v>
      </c>
      <c r="Q159" s="149">
        <v>0</v>
      </c>
      <c r="R159" s="149">
        <v>0</v>
      </c>
      <c r="S159" s="149">
        <v>0</v>
      </c>
      <c r="T159" s="149">
        <v>0</v>
      </c>
      <c r="U159" s="149">
        <v>0</v>
      </c>
      <c r="V159" s="149">
        <v>0</v>
      </c>
      <c r="W159" s="149">
        <v>0</v>
      </c>
      <c r="X159" s="149">
        <v>0</v>
      </c>
      <c r="Y159" s="149">
        <v>0</v>
      </c>
      <c r="Z159" s="149">
        <v>0</v>
      </c>
      <c r="AA159" s="149">
        <v>0</v>
      </c>
      <c r="AB159" s="149">
        <v>0</v>
      </c>
      <c r="AC159" s="149">
        <v>0</v>
      </c>
      <c r="AD159" s="149">
        <v>3</v>
      </c>
      <c r="AE159" s="149">
        <v>0</v>
      </c>
      <c r="AF159" s="149">
        <v>0</v>
      </c>
      <c r="AG159" s="149">
        <v>0</v>
      </c>
      <c r="AH159" s="149">
        <v>0</v>
      </c>
      <c r="AI159" s="149">
        <v>0</v>
      </c>
      <c r="AJ159" s="149">
        <v>0</v>
      </c>
      <c r="AK159" s="149">
        <v>0</v>
      </c>
      <c r="AL159" s="149">
        <v>0</v>
      </c>
      <c r="AM159" s="149">
        <v>0</v>
      </c>
      <c r="AN159" s="149">
        <v>0</v>
      </c>
      <c r="AO159" s="149">
        <v>0</v>
      </c>
      <c r="AP159" s="149">
        <v>0</v>
      </c>
      <c r="AQ159" s="149">
        <v>0</v>
      </c>
      <c r="AR159" s="149">
        <v>0</v>
      </c>
      <c r="AS159" s="149">
        <v>0</v>
      </c>
      <c r="AT159" s="149">
        <v>0</v>
      </c>
      <c r="AU159" s="149">
        <v>0</v>
      </c>
      <c r="AV159" s="149">
        <v>0</v>
      </c>
      <c r="AW159" s="149">
        <v>0</v>
      </c>
      <c r="AX159" s="149">
        <v>0</v>
      </c>
      <c r="AY159" s="149">
        <v>0</v>
      </c>
      <c r="AZ159" s="149">
        <v>0</v>
      </c>
      <c r="BA159" s="149">
        <v>0</v>
      </c>
      <c r="BB159" s="149">
        <v>0</v>
      </c>
      <c r="BC159" s="149">
        <v>0</v>
      </c>
      <c r="BD159" s="149">
        <v>0</v>
      </c>
      <c r="BE159" s="149">
        <v>0</v>
      </c>
      <c r="BF159" s="149">
        <v>0</v>
      </c>
      <c r="BG159" s="149">
        <v>0</v>
      </c>
      <c r="BH159" s="149">
        <v>0</v>
      </c>
      <c r="BI159" s="149">
        <v>0</v>
      </c>
      <c r="BJ159" s="149">
        <v>0</v>
      </c>
      <c r="BK159" s="149">
        <v>0</v>
      </c>
      <c r="BL159" s="149">
        <v>0</v>
      </c>
      <c r="BM159" s="149">
        <v>0</v>
      </c>
      <c r="BN159" s="149">
        <v>0</v>
      </c>
      <c r="BO159" s="149">
        <v>0</v>
      </c>
      <c r="BP159" s="149">
        <v>0</v>
      </c>
      <c r="BQ159" s="149">
        <v>0</v>
      </c>
      <c r="BR159" s="465">
        <v>0</v>
      </c>
    </row>
    <row r="160" spans="3:70">
      <c r="C160" s="453" t="s">
        <v>307</v>
      </c>
      <c r="D160" s="454" t="s">
        <v>309</v>
      </c>
      <c r="E160" s="455" t="s">
        <v>786</v>
      </c>
      <c r="F160" s="168">
        <f t="shared" si="66"/>
        <v>36</v>
      </c>
      <c r="G160" s="162"/>
      <c r="H160" s="149"/>
      <c r="I160" s="149"/>
      <c r="J160" s="149"/>
      <c r="K160" s="149"/>
      <c r="L160" s="149"/>
      <c r="M160" s="149"/>
      <c r="N160" s="149"/>
      <c r="O160" s="149">
        <v>0</v>
      </c>
      <c r="P160" s="149"/>
      <c r="Q160" s="149"/>
      <c r="R160" s="149"/>
      <c r="S160" s="149"/>
      <c r="T160" s="149"/>
      <c r="U160" s="149"/>
      <c r="V160" s="149"/>
      <c r="W160" s="149"/>
      <c r="X160" s="149"/>
      <c r="Y160" s="149"/>
      <c r="Z160" s="149"/>
      <c r="AA160" s="149">
        <v>0</v>
      </c>
      <c r="AB160" s="149"/>
      <c r="AC160" s="149"/>
      <c r="AD160" s="149"/>
      <c r="AE160" s="149"/>
      <c r="AF160" s="149"/>
      <c r="AG160" s="149"/>
      <c r="AH160" s="149"/>
      <c r="AI160" s="149"/>
      <c r="AJ160" s="149"/>
      <c r="AK160" s="149"/>
      <c r="AL160" s="149"/>
      <c r="AM160" s="149">
        <v>0</v>
      </c>
      <c r="AN160" s="149"/>
      <c r="AO160" s="149"/>
      <c r="AP160" s="149"/>
      <c r="AQ160" s="149"/>
      <c r="AR160" s="149"/>
      <c r="AS160" s="149"/>
      <c r="AT160" s="149"/>
      <c r="AU160" s="149"/>
      <c r="AV160" s="149"/>
      <c r="AW160" s="149"/>
      <c r="AX160" s="149"/>
      <c r="AY160" s="149">
        <v>0</v>
      </c>
      <c r="AZ160" s="149">
        <v>0</v>
      </c>
      <c r="BA160" s="149">
        <v>0</v>
      </c>
      <c r="BB160" s="149">
        <v>0</v>
      </c>
      <c r="BC160" s="149">
        <v>0</v>
      </c>
      <c r="BD160" s="149">
        <v>0</v>
      </c>
      <c r="BE160" s="149">
        <v>0</v>
      </c>
      <c r="BF160" s="149">
        <v>0</v>
      </c>
      <c r="BG160" s="149">
        <v>0</v>
      </c>
      <c r="BH160" s="149">
        <v>0</v>
      </c>
      <c r="BI160" s="149">
        <v>0</v>
      </c>
      <c r="BJ160" s="149">
        <v>0</v>
      </c>
      <c r="BK160" s="149">
        <v>0</v>
      </c>
      <c r="BL160" s="149">
        <v>36</v>
      </c>
      <c r="BM160" s="149">
        <v>0</v>
      </c>
      <c r="BN160" s="149">
        <v>0</v>
      </c>
      <c r="BO160" s="149">
        <v>0</v>
      </c>
      <c r="BP160" s="149">
        <v>0</v>
      </c>
      <c r="BQ160" s="149">
        <v>0</v>
      </c>
      <c r="BR160" s="465">
        <v>0</v>
      </c>
    </row>
    <row r="161" spans="3:70">
      <c r="C161" s="453" t="s">
        <v>307</v>
      </c>
      <c r="D161" s="454" t="s">
        <v>309</v>
      </c>
      <c r="E161" s="455" t="s">
        <v>335</v>
      </c>
      <c r="F161" s="168">
        <f t="shared" si="66"/>
        <v>26</v>
      </c>
      <c r="G161" s="162">
        <v>0</v>
      </c>
      <c r="H161" s="149">
        <v>26</v>
      </c>
      <c r="I161" s="149">
        <v>0</v>
      </c>
      <c r="J161" s="149">
        <v>0</v>
      </c>
      <c r="K161" s="149">
        <v>0</v>
      </c>
      <c r="L161" s="149">
        <v>0</v>
      </c>
      <c r="M161" s="149">
        <v>0</v>
      </c>
      <c r="N161" s="149">
        <v>0</v>
      </c>
      <c r="O161" s="149">
        <v>0</v>
      </c>
      <c r="P161" s="149">
        <v>0</v>
      </c>
      <c r="Q161" s="149">
        <v>0</v>
      </c>
      <c r="R161" s="149">
        <v>0</v>
      </c>
      <c r="S161" s="149">
        <v>0</v>
      </c>
      <c r="T161" s="149">
        <v>0</v>
      </c>
      <c r="U161" s="149">
        <v>0</v>
      </c>
      <c r="V161" s="149">
        <v>0</v>
      </c>
      <c r="W161" s="149">
        <v>0</v>
      </c>
      <c r="X161" s="149">
        <v>0</v>
      </c>
      <c r="Y161" s="149">
        <v>0</v>
      </c>
      <c r="Z161" s="149">
        <v>0</v>
      </c>
      <c r="AA161" s="149">
        <v>0</v>
      </c>
      <c r="AB161" s="149">
        <v>0</v>
      </c>
      <c r="AC161" s="149">
        <v>0</v>
      </c>
      <c r="AD161" s="149">
        <v>0</v>
      </c>
      <c r="AE161" s="149">
        <v>0</v>
      </c>
      <c r="AF161" s="149">
        <v>0</v>
      </c>
      <c r="AG161" s="149">
        <v>0</v>
      </c>
      <c r="AH161" s="149">
        <v>0</v>
      </c>
      <c r="AI161" s="149">
        <v>0</v>
      </c>
      <c r="AJ161" s="149">
        <v>0</v>
      </c>
      <c r="AK161" s="149">
        <v>0</v>
      </c>
      <c r="AL161" s="149">
        <v>0</v>
      </c>
      <c r="AM161" s="149">
        <v>0</v>
      </c>
      <c r="AN161" s="149">
        <v>0</v>
      </c>
      <c r="AO161" s="149">
        <v>0</v>
      </c>
      <c r="AP161" s="149">
        <v>0</v>
      </c>
      <c r="AQ161" s="149">
        <v>0</v>
      </c>
      <c r="AR161" s="149">
        <v>0</v>
      </c>
      <c r="AS161" s="149">
        <v>0</v>
      </c>
      <c r="AT161" s="149">
        <v>0</v>
      </c>
      <c r="AU161" s="149">
        <v>0</v>
      </c>
      <c r="AV161" s="149">
        <v>0</v>
      </c>
      <c r="AW161" s="149">
        <v>0</v>
      </c>
      <c r="AX161" s="149">
        <v>0</v>
      </c>
      <c r="AY161" s="149">
        <v>0</v>
      </c>
      <c r="AZ161" s="149">
        <v>0</v>
      </c>
      <c r="BA161" s="149">
        <v>0</v>
      </c>
      <c r="BB161" s="149">
        <v>0</v>
      </c>
      <c r="BC161" s="149">
        <v>0</v>
      </c>
      <c r="BD161" s="149">
        <v>0</v>
      </c>
      <c r="BE161" s="149">
        <v>0</v>
      </c>
      <c r="BF161" s="149">
        <v>0</v>
      </c>
      <c r="BG161" s="149">
        <v>0</v>
      </c>
      <c r="BH161" s="149">
        <v>0</v>
      </c>
      <c r="BI161" s="149">
        <v>0</v>
      </c>
      <c r="BJ161" s="149">
        <v>0</v>
      </c>
      <c r="BK161" s="149">
        <v>0</v>
      </c>
      <c r="BL161" s="149">
        <v>0</v>
      </c>
      <c r="BM161" s="149">
        <v>0</v>
      </c>
      <c r="BN161" s="149">
        <v>0</v>
      </c>
      <c r="BO161" s="149">
        <v>0</v>
      </c>
      <c r="BP161" s="149">
        <v>0</v>
      </c>
      <c r="BQ161" s="149">
        <v>0</v>
      </c>
      <c r="BR161" s="465">
        <v>0</v>
      </c>
    </row>
    <row r="162" spans="3:70">
      <c r="C162" s="453" t="s">
        <v>307</v>
      </c>
      <c r="D162" s="454" t="s">
        <v>309</v>
      </c>
      <c r="E162" s="455" t="s">
        <v>336</v>
      </c>
      <c r="F162" s="168">
        <f t="shared" si="66"/>
        <v>2</v>
      </c>
      <c r="G162" s="162">
        <v>0</v>
      </c>
      <c r="H162" s="149">
        <v>0</v>
      </c>
      <c r="I162" s="149">
        <v>0</v>
      </c>
      <c r="J162" s="149">
        <v>0</v>
      </c>
      <c r="K162" s="149">
        <v>0</v>
      </c>
      <c r="L162" s="149">
        <v>0</v>
      </c>
      <c r="M162" s="149">
        <v>0</v>
      </c>
      <c r="N162" s="149">
        <v>0</v>
      </c>
      <c r="O162" s="149">
        <v>0</v>
      </c>
      <c r="P162" s="149">
        <v>0</v>
      </c>
      <c r="Q162" s="149">
        <v>0</v>
      </c>
      <c r="R162" s="149">
        <v>0</v>
      </c>
      <c r="S162" s="149">
        <v>0</v>
      </c>
      <c r="T162" s="149">
        <v>0</v>
      </c>
      <c r="U162" s="149">
        <v>0</v>
      </c>
      <c r="V162" s="149">
        <v>0</v>
      </c>
      <c r="W162" s="149">
        <v>0</v>
      </c>
      <c r="X162" s="149">
        <v>0</v>
      </c>
      <c r="Y162" s="149">
        <v>0</v>
      </c>
      <c r="Z162" s="149">
        <v>0</v>
      </c>
      <c r="AA162" s="149">
        <v>0</v>
      </c>
      <c r="AB162" s="149">
        <v>0</v>
      </c>
      <c r="AC162" s="149">
        <v>0</v>
      </c>
      <c r="AD162" s="149">
        <v>0</v>
      </c>
      <c r="AE162" s="149">
        <v>1</v>
      </c>
      <c r="AF162" s="149">
        <v>0</v>
      </c>
      <c r="AG162" s="149">
        <v>0</v>
      </c>
      <c r="AH162" s="149">
        <v>0</v>
      </c>
      <c r="AI162" s="149">
        <v>0</v>
      </c>
      <c r="AJ162" s="149">
        <v>0</v>
      </c>
      <c r="AK162" s="149">
        <v>0</v>
      </c>
      <c r="AL162" s="149">
        <v>0</v>
      </c>
      <c r="AM162" s="149">
        <v>0</v>
      </c>
      <c r="AN162" s="149">
        <v>0</v>
      </c>
      <c r="AO162" s="149">
        <v>0</v>
      </c>
      <c r="AP162" s="149">
        <v>0</v>
      </c>
      <c r="AQ162" s="149">
        <v>0</v>
      </c>
      <c r="AR162" s="149">
        <v>0</v>
      </c>
      <c r="AS162" s="149">
        <v>1</v>
      </c>
      <c r="AT162" s="149">
        <v>0</v>
      </c>
      <c r="AU162" s="149">
        <v>0</v>
      </c>
      <c r="AV162" s="149">
        <v>0</v>
      </c>
      <c r="AW162" s="149">
        <v>0</v>
      </c>
      <c r="AX162" s="149">
        <v>0</v>
      </c>
      <c r="AY162" s="149">
        <v>0</v>
      </c>
      <c r="AZ162" s="149">
        <v>0</v>
      </c>
      <c r="BA162" s="149">
        <v>0</v>
      </c>
      <c r="BB162" s="149">
        <v>0</v>
      </c>
      <c r="BC162" s="149">
        <v>0</v>
      </c>
      <c r="BD162" s="149">
        <v>0</v>
      </c>
      <c r="BE162" s="149">
        <v>0</v>
      </c>
      <c r="BF162" s="149">
        <v>0</v>
      </c>
      <c r="BG162" s="149">
        <v>0</v>
      </c>
      <c r="BH162" s="149">
        <v>0</v>
      </c>
      <c r="BI162" s="149">
        <v>0</v>
      </c>
      <c r="BJ162" s="149">
        <v>0</v>
      </c>
      <c r="BK162" s="149">
        <v>0</v>
      </c>
      <c r="BL162" s="149">
        <v>0</v>
      </c>
      <c r="BM162" s="149">
        <v>0</v>
      </c>
      <c r="BN162" s="149">
        <v>0</v>
      </c>
      <c r="BO162" s="149">
        <v>0</v>
      </c>
      <c r="BP162" s="149">
        <v>0</v>
      </c>
      <c r="BQ162" s="149">
        <v>0</v>
      </c>
      <c r="BR162" s="465">
        <v>0</v>
      </c>
    </row>
    <row r="163" spans="3:70">
      <c r="C163" s="453" t="s">
        <v>307</v>
      </c>
      <c r="D163" s="454" t="s">
        <v>309</v>
      </c>
      <c r="E163" s="455" t="s">
        <v>337</v>
      </c>
      <c r="F163" s="168">
        <f t="shared" si="66"/>
        <v>36</v>
      </c>
      <c r="G163" s="162">
        <v>0</v>
      </c>
      <c r="H163" s="149">
        <v>0</v>
      </c>
      <c r="I163" s="149">
        <v>0</v>
      </c>
      <c r="J163" s="149">
        <v>0</v>
      </c>
      <c r="K163" s="149">
        <v>0</v>
      </c>
      <c r="L163" s="149">
        <v>0</v>
      </c>
      <c r="M163" s="149">
        <v>0</v>
      </c>
      <c r="N163" s="149">
        <v>0</v>
      </c>
      <c r="O163" s="149">
        <v>0</v>
      </c>
      <c r="P163" s="149">
        <v>0</v>
      </c>
      <c r="Q163" s="149">
        <v>0</v>
      </c>
      <c r="R163" s="149">
        <v>0</v>
      </c>
      <c r="S163" s="149">
        <v>0</v>
      </c>
      <c r="T163" s="149">
        <v>0</v>
      </c>
      <c r="U163" s="149">
        <v>0</v>
      </c>
      <c r="V163" s="149">
        <v>0</v>
      </c>
      <c r="W163" s="149">
        <v>0</v>
      </c>
      <c r="X163" s="149">
        <v>0</v>
      </c>
      <c r="Y163" s="149">
        <v>0</v>
      </c>
      <c r="Z163" s="149">
        <v>0</v>
      </c>
      <c r="AA163" s="149">
        <v>0</v>
      </c>
      <c r="AB163" s="149">
        <v>0</v>
      </c>
      <c r="AC163" s="149">
        <v>0</v>
      </c>
      <c r="AD163" s="149">
        <v>0</v>
      </c>
      <c r="AE163" s="149">
        <v>0</v>
      </c>
      <c r="AF163" s="149">
        <v>0</v>
      </c>
      <c r="AG163" s="149">
        <v>0</v>
      </c>
      <c r="AH163" s="149">
        <v>0</v>
      </c>
      <c r="AI163" s="149">
        <v>36</v>
      </c>
      <c r="AJ163" s="149">
        <v>0</v>
      </c>
      <c r="AK163" s="149">
        <v>0</v>
      </c>
      <c r="AL163" s="149">
        <v>0</v>
      </c>
      <c r="AM163" s="149">
        <v>0</v>
      </c>
      <c r="AN163" s="149">
        <v>0</v>
      </c>
      <c r="AO163" s="149">
        <v>0</v>
      </c>
      <c r="AP163" s="149">
        <v>0</v>
      </c>
      <c r="AQ163" s="149">
        <v>0</v>
      </c>
      <c r="AR163" s="149">
        <v>0</v>
      </c>
      <c r="AS163" s="149">
        <v>0</v>
      </c>
      <c r="AT163" s="149">
        <v>0</v>
      </c>
      <c r="AU163" s="149">
        <v>0</v>
      </c>
      <c r="AV163" s="149">
        <v>0</v>
      </c>
      <c r="AW163" s="149">
        <v>0</v>
      </c>
      <c r="AX163" s="149">
        <v>0</v>
      </c>
      <c r="AY163" s="149">
        <v>0</v>
      </c>
      <c r="AZ163" s="149">
        <v>0</v>
      </c>
      <c r="BA163" s="149">
        <v>0</v>
      </c>
      <c r="BB163" s="149">
        <v>0</v>
      </c>
      <c r="BC163" s="149">
        <v>0</v>
      </c>
      <c r="BD163" s="149">
        <v>0</v>
      </c>
      <c r="BE163" s="149">
        <v>0</v>
      </c>
      <c r="BF163" s="149">
        <v>0</v>
      </c>
      <c r="BG163" s="149">
        <v>0</v>
      </c>
      <c r="BH163" s="149">
        <v>0</v>
      </c>
      <c r="BI163" s="149">
        <v>0</v>
      </c>
      <c r="BJ163" s="149">
        <v>0</v>
      </c>
      <c r="BK163" s="149">
        <v>0</v>
      </c>
      <c r="BL163" s="149">
        <v>0</v>
      </c>
      <c r="BM163" s="149">
        <v>0</v>
      </c>
      <c r="BN163" s="149">
        <v>0</v>
      </c>
      <c r="BO163" s="149">
        <v>0</v>
      </c>
      <c r="BP163" s="149">
        <v>0</v>
      </c>
      <c r="BQ163" s="149">
        <v>0</v>
      </c>
      <c r="BR163" s="465">
        <v>0</v>
      </c>
    </row>
    <row r="164" spans="3:70">
      <c r="C164" s="453" t="s">
        <v>307</v>
      </c>
      <c r="D164" s="454" t="s">
        <v>309</v>
      </c>
      <c r="E164" s="455" t="s">
        <v>338</v>
      </c>
      <c r="F164" s="168">
        <f t="shared" si="66"/>
        <v>2</v>
      </c>
      <c r="G164" s="162">
        <v>0</v>
      </c>
      <c r="H164" s="149">
        <v>0</v>
      </c>
      <c r="I164" s="149">
        <v>0</v>
      </c>
      <c r="J164" s="149">
        <v>0</v>
      </c>
      <c r="K164" s="149">
        <v>0</v>
      </c>
      <c r="L164" s="149">
        <v>0</v>
      </c>
      <c r="M164" s="149">
        <v>0</v>
      </c>
      <c r="N164" s="149">
        <v>0</v>
      </c>
      <c r="O164" s="149">
        <v>0</v>
      </c>
      <c r="P164" s="149">
        <v>0</v>
      </c>
      <c r="Q164" s="149">
        <v>0</v>
      </c>
      <c r="R164" s="149">
        <v>0</v>
      </c>
      <c r="S164" s="149">
        <v>0</v>
      </c>
      <c r="T164" s="149">
        <v>0</v>
      </c>
      <c r="U164" s="149">
        <v>0</v>
      </c>
      <c r="V164" s="149">
        <v>0</v>
      </c>
      <c r="W164" s="149">
        <v>0</v>
      </c>
      <c r="X164" s="149">
        <v>0</v>
      </c>
      <c r="Y164" s="149">
        <v>0</v>
      </c>
      <c r="Z164" s="149">
        <v>2</v>
      </c>
      <c r="AA164" s="149">
        <v>0</v>
      </c>
      <c r="AB164" s="149">
        <v>0</v>
      </c>
      <c r="AC164" s="149">
        <v>0</v>
      </c>
      <c r="AD164" s="149">
        <v>0</v>
      </c>
      <c r="AE164" s="149">
        <v>0</v>
      </c>
      <c r="AF164" s="149">
        <v>0</v>
      </c>
      <c r="AG164" s="149">
        <v>0</v>
      </c>
      <c r="AH164" s="149">
        <v>0</v>
      </c>
      <c r="AI164" s="149">
        <v>0</v>
      </c>
      <c r="AJ164" s="149">
        <v>0</v>
      </c>
      <c r="AK164" s="149">
        <v>0</v>
      </c>
      <c r="AL164" s="149">
        <v>0</v>
      </c>
      <c r="AM164" s="149">
        <v>0</v>
      </c>
      <c r="AN164" s="149">
        <v>0</v>
      </c>
      <c r="AO164" s="149">
        <v>0</v>
      </c>
      <c r="AP164" s="149">
        <v>0</v>
      </c>
      <c r="AQ164" s="149">
        <v>0</v>
      </c>
      <c r="AR164" s="149">
        <v>0</v>
      </c>
      <c r="AS164" s="149">
        <v>0</v>
      </c>
      <c r="AT164" s="149">
        <v>0</v>
      </c>
      <c r="AU164" s="149">
        <v>0</v>
      </c>
      <c r="AV164" s="149">
        <v>0</v>
      </c>
      <c r="AW164" s="149">
        <v>0</v>
      </c>
      <c r="AX164" s="149">
        <v>0</v>
      </c>
      <c r="AY164" s="149">
        <v>0</v>
      </c>
      <c r="AZ164" s="149">
        <v>0</v>
      </c>
      <c r="BA164" s="149">
        <v>0</v>
      </c>
      <c r="BB164" s="149">
        <v>0</v>
      </c>
      <c r="BC164" s="149">
        <v>0</v>
      </c>
      <c r="BD164" s="149">
        <v>0</v>
      </c>
      <c r="BE164" s="149">
        <v>0</v>
      </c>
      <c r="BF164" s="149">
        <v>0</v>
      </c>
      <c r="BG164" s="149">
        <v>0</v>
      </c>
      <c r="BH164" s="149">
        <v>0</v>
      </c>
      <c r="BI164" s="149">
        <v>0</v>
      </c>
      <c r="BJ164" s="149">
        <v>0</v>
      </c>
      <c r="BK164" s="149">
        <v>0</v>
      </c>
      <c r="BL164" s="149">
        <v>0</v>
      </c>
      <c r="BM164" s="149">
        <v>0</v>
      </c>
      <c r="BN164" s="149">
        <v>0</v>
      </c>
      <c r="BO164" s="149">
        <v>0</v>
      </c>
      <c r="BP164" s="149">
        <v>0</v>
      </c>
      <c r="BQ164" s="149">
        <v>0</v>
      </c>
      <c r="BR164" s="465">
        <v>0</v>
      </c>
    </row>
    <row r="165" spans="3:70">
      <c r="C165" s="453" t="s">
        <v>307</v>
      </c>
      <c r="D165" s="454" t="s">
        <v>309</v>
      </c>
      <c r="E165" s="455" t="s">
        <v>339</v>
      </c>
      <c r="F165" s="168">
        <f t="shared" si="66"/>
        <v>13</v>
      </c>
      <c r="G165" s="162">
        <v>0</v>
      </c>
      <c r="H165" s="149">
        <v>0</v>
      </c>
      <c r="I165" s="149">
        <v>0</v>
      </c>
      <c r="J165" s="149">
        <v>0</v>
      </c>
      <c r="K165" s="149">
        <v>0</v>
      </c>
      <c r="L165" s="149">
        <v>0</v>
      </c>
      <c r="M165" s="149">
        <v>0</v>
      </c>
      <c r="N165" s="149">
        <v>0</v>
      </c>
      <c r="O165" s="149">
        <v>0</v>
      </c>
      <c r="P165" s="149">
        <v>0</v>
      </c>
      <c r="Q165" s="149">
        <v>0</v>
      </c>
      <c r="R165" s="149">
        <v>0</v>
      </c>
      <c r="S165" s="149">
        <v>0</v>
      </c>
      <c r="T165" s="149">
        <v>0</v>
      </c>
      <c r="U165" s="149">
        <v>0</v>
      </c>
      <c r="V165" s="149">
        <v>0</v>
      </c>
      <c r="W165" s="149">
        <v>0</v>
      </c>
      <c r="X165" s="149">
        <v>0</v>
      </c>
      <c r="Y165" s="149">
        <v>0</v>
      </c>
      <c r="Z165" s="149">
        <v>0</v>
      </c>
      <c r="AA165" s="149">
        <v>0</v>
      </c>
      <c r="AB165" s="149">
        <v>0</v>
      </c>
      <c r="AC165" s="149">
        <v>0</v>
      </c>
      <c r="AD165" s="149">
        <v>0</v>
      </c>
      <c r="AE165" s="149">
        <v>4</v>
      </c>
      <c r="AF165" s="149">
        <v>0</v>
      </c>
      <c r="AG165" s="149">
        <v>0</v>
      </c>
      <c r="AH165" s="149">
        <v>0</v>
      </c>
      <c r="AI165" s="149">
        <v>0</v>
      </c>
      <c r="AJ165" s="149">
        <v>0</v>
      </c>
      <c r="AK165" s="149">
        <v>0</v>
      </c>
      <c r="AL165" s="149">
        <v>0</v>
      </c>
      <c r="AM165" s="149">
        <v>9</v>
      </c>
      <c r="AN165" s="149">
        <v>0</v>
      </c>
      <c r="AO165" s="149">
        <v>0</v>
      </c>
      <c r="AP165" s="149">
        <v>0</v>
      </c>
      <c r="AQ165" s="149">
        <v>0</v>
      </c>
      <c r="AR165" s="149">
        <v>0</v>
      </c>
      <c r="AS165" s="149">
        <v>0</v>
      </c>
      <c r="AT165" s="149">
        <v>0</v>
      </c>
      <c r="AU165" s="149">
        <v>0</v>
      </c>
      <c r="AV165" s="149">
        <v>0</v>
      </c>
      <c r="AW165" s="149">
        <v>0</v>
      </c>
      <c r="AX165" s="149">
        <v>0</v>
      </c>
      <c r="AY165" s="149">
        <v>0</v>
      </c>
      <c r="AZ165" s="149">
        <v>0</v>
      </c>
      <c r="BA165" s="149">
        <v>0</v>
      </c>
      <c r="BB165" s="149">
        <v>0</v>
      </c>
      <c r="BC165" s="149">
        <v>0</v>
      </c>
      <c r="BD165" s="149">
        <v>0</v>
      </c>
      <c r="BE165" s="149">
        <v>0</v>
      </c>
      <c r="BF165" s="149">
        <v>0</v>
      </c>
      <c r="BG165" s="149">
        <v>0</v>
      </c>
      <c r="BH165" s="149">
        <v>0</v>
      </c>
      <c r="BI165" s="149">
        <v>0</v>
      </c>
      <c r="BJ165" s="149">
        <v>0</v>
      </c>
      <c r="BK165" s="149">
        <v>0</v>
      </c>
      <c r="BL165" s="149">
        <v>0</v>
      </c>
      <c r="BM165" s="149">
        <v>0</v>
      </c>
      <c r="BN165" s="149">
        <v>0</v>
      </c>
      <c r="BO165" s="149">
        <v>0</v>
      </c>
      <c r="BP165" s="149">
        <v>0</v>
      </c>
      <c r="BQ165" s="149">
        <v>0</v>
      </c>
      <c r="BR165" s="465">
        <v>0</v>
      </c>
    </row>
    <row r="166" spans="3:70">
      <c r="C166" s="453" t="s">
        <v>307</v>
      </c>
      <c r="D166" s="454" t="s">
        <v>309</v>
      </c>
      <c r="E166" s="455" t="s">
        <v>340</v>
      </c>
      <c r="F166" s="168">
        <f t="shared" si="66"/>
        <v>175</v>
      </c>
      <c r="G166" s="162">
        <v>0</v>
      </c>
      <c r="H166" s="149">
        <v>0</v>
      </c>
      <c r="I166" s="149">
        <v>0</v>
      </c>
      <c r="J166" s="149">
        <v>0</v>
      </c>
      <c r="K166" s="149">
        <v>0</v>
      </c>
      <c r="L166" s="149">
        <v>57</v>
      </c>
      <c r="M166" s="149">
        <v>0</v>
      </c>
      <c r="N166" s="149">
        <v>0</v>
      </c>
      <c r="O166" s="149">
        <v>0</v>
      </c>
      <c r="P166" s="149">
        <v>0</v>
      </c>
      <c r="Q166" s="149">
        <v>0</v>
      </c>
      <c r="R166" s="149">
        <v>0</v>
      </c>
      <c r="S166" s="149">
        <v>0</v>
      </c>
      <c r="T166" s="149">
        <v>0</v>
      </c>
      <c r="U166" s="149">
        <v>0</v>
      </c>
      <c r="V166" s="149">
        <v>0</v>
      </c>
      <c r="W166" s="149">
        <v>0</v>
      </c>
      <c r="X166" s="149">
        <v>0</v>
      </c>
      <c r="Y166" s="149">
        <v>0</v>
      </c>
      <c r="Z166" s="149">
        <v>0</v>
      </c>
      <c r="AA166" s="149">
        <v>57</v>
      </c>
      <c r="AB166" s="149">
        <v>0</v>
      </c>
      <c r="AC166" s="149">
        <v>0</v>
      </c>
      <c r="AD166" s="149">
        <v>0</v>
      </c>
      <c r="AE166" s="149">
        <v>0</v>
      </c>
      <c r="AF166" s="149">
        <v>0</v>
      </c>
      <c r="AG166" s="149">
        <v>0</v>
      </c>
      <c r="AH166" s="149">
        <v>0</v>
      </c>
      <c r="AI166" s="149">
        <v>61</v>
      </c>
      <c r="AJ166" s="149">
        <v>0</v>
      </c>
      <c r="AK166" s="149">
        <v>0</v>
      </c>
      <c r="AL166" s="149">
        <v>0</v>
      </c>
      <c r="AM166" s="149">
        <v>0</v>
      </c>
      <c r="AN166" s="149">
        <v>0</v>
      </c>
      <c r="AO166" s="149">
        <v>0</v>
      </c>
      <c r="AP166" s="149">
        <v>0</v>
      </c>
      <c r="AQ166" s="149">
        <v>0</v>
      </c>
      <c r="AR166" s="149">
        <v>0</v>
      </c>
      <c r="AS166" s="149">
        <v>0</v>
      </c>
      <c r="AT166" s="149">
        <v>0</v>
      </c>
      <c r="AU166" s="149">
        <v>0</v>
      </c>
      <c r="AV166" s="149">
        <v>0</v>
      </c>
      <c r="AW166" s="149">
        <v>0</v>
      </c>
      <c r="AX166" s="149">
        <v>0</v>
      </c>
      <c r="AY166" s="149">
        <v>0</v>
      </c>
      <c r="AZ166" s="149">
        <v>0</v>
      </c>
      <c r="BA166" s="149">
        <v>0</v>
      </c>
      <c r="BB166" s="149">
        <v>0</v>
      </c>
      <c r="BC166" s="149">
        <v>0</v>
      </c>
      <c r="BD166" s="149">
        <v>0</v>
      </c>
      <c r="BE166" s="149">
        <v>0</v>
      </c>
      <c r="BF166" s="149">
        <v>0</v>
      </c>
      <c r="BG166" s="149">
        <v>0</v>
      </c>
      <c r="BH166" s="149">
        <v>0</v>
      </c>
      <c r="BI166" s="149">
        <v>0</v>
      </c>
      <c r="BJ166" s="149">
        <v>0</v>
      </c>
      <c r="BK166" s="149">
        <v>0</v>
      </c>
      <c r="BL166" s="149">
        <v>0</v>
      </c>
      <c r="BM166" s="149">
        <v>0</v>
      </c>
      <c r="BN166" s="149">
        <v>0</v>
      </c>
      <c r="BO166" s="149">
        <v>0</v>
      </c>
      <c r="BP166" s="149">
        <v>0</v>
      </c>
      <c r="BQ166" s="149">
        <v>0</v>
      </c>
      <c r="BR166" s="465">
        <v>0</v>
      </c>
    </row>
    <row r="167" spans="3:70">
      <c r="C167" s="453" t="s">
        <v>307</v>
      </c>
      <c r="D167" s="454" t="s">
        <v>309</v>
      </c>
      <c r="E167" s="455" t="s">
        <v>341</v>
      </c>
      <c r="F167" s="168">
        <f t="shared" si="66"/>
        <v>141</v>
      </c>
      <c r="G167" s="162">
        <v>0</v>
      </c>
      <c r="H167" s="149">
        <v>0</v>
      </c>
      <c r="I167" s="149">
        <v>0</v>
      </c>
      <c r="J167" s="149">
        <v>0</v>
      </c>
      <c r="K167" s="149">
        <v>0</v>
      </c>
      <c r="L167" s="149">
        <v>0</v>
      </c>
      <c r="M167" s="149">
        <v>0</v>
      </c>
      <c r="N167" s="149">
        <v>0</v>
      </c>
      <c r="O167" s="149">
        <v>0</v>
      </c>
      <c r="P167" s="149">
        <v>0</v>
      </c>
      <c r="Q167" s="149">
        <v>0</v>
      </c>
      <c r="R167" s="149">
        <v>0</v>
      </c>
      <c r="S167" s="149">
        <v>0</v>
      </c>
      <c r="T167" s="149">
        <v>0</v>
      </c>
      <c r="U167" s="149">
        <v>0</v>
      </c>
      <c r="V167" s="149">
        <v>0</v>
      </c>
      <c r="W167" s="149">
        <v>0</v>
      </c>
      <c r="X167" s="149">
        <v>0</v>
      </c>
      <c r="Y167" s="149">
        <v>0</v>
      </c>
      <c r="Z167" s="149">
        <v>0</v>
      </c>
      <c r="AA167" s="149">
        <v>0</v>
      </c>
      <c r="AB167" s="149">
        <v>0</v>
      </c>
      <c r="AC167" s="149">
        <v>0</v>
      </c>
      <c r="AD167" s="149">
        <v>0</v>
      </c>
      <c r="AE167" s="149">
        <v>0</v>
      </c>
      <c r="AF167" s="149">
        <v>0</v>
      </c>
      <c r="AG167" s="149">
        <v>0</v>
      </c>
      <c r="AH167" s="149">
        <v>0</v>
      </c>
      <c r="AI167" s="149">
        <v>0</v>
      </c>
      <c r="AJ167" s="149">
        <v>0</v>
      </c>
      <c r="AK167" s="149">
        <v>0</v>
      </c>
      <c r="AL167" s="149">
        <v>0</v>
      </c>
      <c r="AM167" s="149">
        <v>0</v>
      </c>
      <c r="AN167" s="149">
        <v>0</v>
      </c>
      <c r="AO167" s="149">
        <v>0</v>
      </c>
      <c r="AP167" s="149">
        <v>141</v>
      </c>
      <c r="AQ167" s="149">
        <v>0</v>
      </c>
      <c r="AR167" s="149">
        <v>0</v>
      </c>
      <c r="AS167" s="149">
        <v>0</v>
      </c>
      <c r="AT167" s="149">
        <v>0</v>
      </c>
      <c r="AU167" s="149">
        <v>0</v>
      </c>
      <c r="AV167" s="149">
        <v>0</v>
      </c>
      <c r="AW167" s="149">
        <v>0</v>
      </c>
      <c r="AX167" s="149">
        <v>0</v>
      </c>
      <c r="AY167" s="149">
        <v>0</v>
      </c>
      <c r="AZ167" s="149">
        <v>0</v>
      </c>
      <c r="BA167" s="149">
        <v>0</v>
      </c>
      <c r="BB167" s="149">
        <v>0</v>
      </c>
      <c r="BC167" s="149">
        <v>0</v>
      </c>
      <c r="BD167" s="149">
        <v>0</v>
      </c>
      <c r="BE167" s="149">
        <v>0</v>
      </c>
      <c r="BF167" s="149">
        <v>0</v>
      </c>
      <c r="BG167" s="149">
        <v>0</v>
      </c>
      <c r="BH167" s="149">
        <v>0</v>
      </c>
      <c r="BI167" s="149">
        <v>0</v>
      </c>
      <c r="BJ167" s="149">
        <v>0</v>
      </c>
      <c r="BK167" s="149">
        <v>0</v>
      </c>
      <c r="BL167" s="149">
        <v>0</v>
      </c>
      <c r="BM167" s="149">
        <v>0</v>
      </c>
      <c r="BN167" s="149">
        <v>0</v>
      </c>
      <c r="BO167" s="149">
        <v>0</v>
      </c>
      <c r="BP167" s="149">
        <v>0</v>
      </c>
      <c r="BQ167" s="149">
        <v>0</v>
      </c>
      <c r="BR167" s="465">
        <v>0</v>
      </c>
    </row>
    <row r="168" spans="3:70">
      <c r="C168" s="453" t="s">
        <v>307</v>
      </c>
      <c r="D168" s="454" t="s">
        <v>309</v>
      </c>
      <c r="E168" s="455" t="s">
        <v>342</v>
      </c>
      <c r="F168" s="168">
        <f t="shared" si="66"/>
        <v>30</v>
      </c>
      <c r="G168" s="162">
        <v>0</v>
      </c>
      <c r="H168" s="149">
        <v>0</v>
      </c>
      <c r="I168" s="149">
        <v>0</v>
      </c>
      <c r="J168" s="149">
        <v>0</v>
      </c>
      <c r="K168" s="149">
        <v>0</v>
      </c>
      <c r="L168" s="149">
        <v>0</v>
      </c>
      <c r="M168" s="149">
        <v>0</v>
      </c>
      <c r="N168" s="149">
        <v>0</v>
      </c>
      <c r="O168" s="149">
        <v>0</v>
      </c>
      <c r="P168" s="149">
        <v>0</v>
      </c>
      <c r="Q168" s="149">
        <v>0</v>
      </c>
      <c r="R168" s="149">
        <v>0</v>
      </c>
      <c r="S168" s="149">
        <v>0</v>
      </c>
      <c r="T168" s="149">
        <v>0</v>
      </c>
      <c r="U168" s="149">
        <v>0</v>
      </c>
      <c r="V168" s="149">
        <v>0</v>
      </c>
      <c r="W168" s="149">
        <v>0</v>
      </c>
      <c r="X168" s="149">
        <v>0</v>
      </c>
      <c r="Y168" s="149">
        <v>0</v>
      </c>
      <c r="Z168" s="149">
        <v>0</v>
      </c>
      <c r="AA168" s="149">
        <v>0</v>
      </c>
      <c r="AB168" s="149">
        <v>5</v>
      </c>
      <c r="AC168" s="149">
        <v>0</v>
      </c>
      <c r="AD168" s="149">
        <v>0</v>
      </c>
      <c r="AE168" s="149">
        <v>0</v>
      </c>
      <c r="AF168" s="149">
        <v>0</v>
      </c>
      <c r="AG168" s="149">
        <v>0</v>
      </c>
      <c r="AH168" s="149">
        <v>25</v>
      </c>
      <c r="AI168" s="149">
        <v>0</v>
      </c>
      <c r="AJ168" s="149">
        <v>0</v>
      </c>
      <c r="AK168" s="149">
        <v>0</v>
      </c>
      <c r="AL168" s="149">
        <v>0</v>
      </c>
      <c r="AM168" s="149">
        <v>0</v>
      </c>
      <c r="AN168" s="149">
        <v>0</v>
      </c>
      <c r="AO168" s="149">
        <v>0</v>
      </c>
      <c r="AP168" s="149">
        <v>0</v>
      </c>
      <c r="AQ168" s="149">
        <v>0</v>
      </c>
      <c r="AR168" s="149">
        <v>0</v>
      </c>
      <c r="AS168" s="149">
        <v>0</v>
      </c>
      <c r="AT168" s="149">
        <v>0</v>
      </c>
      <c r="AU168" s="149">
        <v>0</v>
      </c>
      <c r="AV168" s="149">
        <v>0</v>
      </c>
      <c r="AW168" s="149">
        <v>0</v>
      </c>
      <c r="AX168" s="149">
        <v>0</v>
      </c>
      <c r="AY168" s="149">
        <v>0</v>
      </c>
      <c r="AZ168" s="149">
        <v>0</v>
      </c>
      <c r="BA168" s="149">
        <v>0</v>
      </c>
      <c r="BB168" s="149">
        <v>0</v>
      </c>
      <c r="BC168" s="149">
        <v>0</v>
      </c>
      <c r="BD168" s="149">
        <v>0</v>
      </c>
      <c r="BE168" s="149">
        <v>0</v>
      </c>
      <c r="BF168" s="149">
        <v>0</v>
      </c>
      <c r="BG168" s="149">
        <v>0</v>
      </c>
      <c r="BH168" s="149">
        <v>0</v>
      </c>
      <c r="BI168" s="149">
        <v>0</v>
      </c>
      <c r="BJ168" s="149">
        <v>0</v>
      </c>
      <c r="BK168" s="149">
        <v>0</v>
      </c>
      <c r="BL168" s="149">
        <v>0</v>
      </c>
      <c r="BM168" s="149">
        <v>0</v>
      </c>
      <c r="BN168" s="149">
        <v>0</v>
      </c>
      <c r="BO168" s="149">
        <v>0</v>
      </c>
      <c r="BP168" s="149">
        <v>0</v>
      </c>
      <c r="BQ168" s="149">
        <v>0</v>
      </c>
      <c r="BR168" s="465">
        <v>0</v>
      </c>
    </row>
    <row r="169" spans="3:70">
      <c r="C169" s="453" t="s">
        <v>307</v>
      </c>
      <c r="D169" s="454" t="s">
        <v>309</v>
      </c>
      <c r="E169" s="455" t="s">
        <v>343</v>
      </c>
      <c r="F169" s="168">
        <f t="shared" si="66"/>
        <v>19</v>
      </c>
      <c r="G169" s="162">
        <v>0</v>
      </c>
      <c r="H169" s="149">
        <v>0</v>
      </c>
      <c r="I169" s="149">
        <v>0</v>
      </c>
      <c r="J169" s="149">
        <v>0</v>
      </c>
      <c r="K169" s="149">
        <v>0</v>
      </c>
      <c r="L169" s="149">
        <v>0</v>
      </c>
      <c r="M169" s="149">
        <v>0</v>
      </c>
      <c r="N169" s="149">
        <v>0</v>
      </c>
      <c r="O169" s="149">
        <v>0</v>
      </c>
      <c r="P169" s="149">
        <v>0</v>
      </c>
      <c r="Q169" s="149">
        <v>0</v>
      </c>
      <c r="R169" s="149">
        <v>0</v>
      </c>
      <c r="S169" s="149">
        <v>0</v>
      </c>
      <c r="T169" s="149">
        <v>0</v>
      </c>
      <c r="U169" s="149">
        <v>0</v>
      </c>
      <c r="V169" s="149">
        <v>0</v>
      </c>
      <c r="W169" s="149">
        <v>0</v>
      </c>
      <c r="X169" s="149">
        <v>0</v>
      </c>
      <c r="Y169" s="149">
        <v>0</v>
      </c>
      <c r="Z169" s="149">
        <v>0</v>
      </c>
      <c r="AA169" s="149">
        <v>0</v>
      </c>
      <c r="AB169" s="149">
        <v>0</v>
      </c>
      <c r="AC169" s="149">
        <v>0</v>
      </c>
      <c r="AD169" s="149">
        <v>0</v>
      </c>
      <c r="AE169" s="149">
        <v>0</v>
      </c>
      <c r="AF169" s="149">
        <v>0</v>
      </c>
      <c r="AG169" s="149">
        <v>0</v>
      </c>
      <c r="AH169" s="149">
        <v>0</v>
      </c>
      <c r="AI169" s="149">
        <v>0</v>
      </c>
      <c r="AJ169" s="149">
        <v>0</v>
      </c>
      <c r="AK169" s="149">
        <v>0</v>
      </c>
      <c r="AL169" s="149">
        <v>14</v>
      </c>
      <c r="AM169" s="149">
        <v>5</v>
      </c>
      <c r="AN169" s="149">
        <v>0</v>
      </c>
      <c r="AO169" s="149">
        <v>0</v>
      </c>
      <c r="AP169" s="149">
        <v>0</v>
      </c>
      <c r="AQ169" s="149">
        <v>0</v>
      </c>
      <c r="AR169" s="149">
        <v>0</v>
      </c>
      <c r="AS169" s="149">
        <v>0</v>
      </c>
      <c r="AT169" s="149">
        <v>0</v>
      </c>
      <c r="AU169" s="149">
        <v>0</v>
      </c>
      <c r="AV169" s="149">
        <v>0</v>
      </c>
      <c r="AW169" s="149">
        <v>0</v>
      </c>
      <c r="AX169" s="149">
        <v>0</v>
      </c>
      <c r="AY169" s="149">
        <v>0</v>
      </c>
      <c r="AZ169" s="149">
        <v>0</v>
      </c>
      <c r="BA169" s="149">
        <v>0</v>
      </c>
      <c r="BB169" s="149">
        <v>0</v>
      </c>
      <c r="BC169" s="149">
        <v>0</v>
      </c>
      <c r="BD169" s="149">
        <v>0</v>
      </c>
      <c r="BE169" s="149">
        <v>0</v>
      </c>
      <c r="BF169" s="149">
        <v>0</v>
      </c>
      <c r="BG169" s="149">
        <v>0</v>
      </c>
      <c r="BH169" s="149">
        <v>0</v>
      </c>
      <c r="BI169" s="149">
        <v>0</v>
      </c>
      <c r="BJ169" s="149">
        <v>0</v>
      </c>
      <c r="BK169" s="149">
        <v>0</v>
      </c>
      <c r="BL169" s="149">
        <v>0</v>
      </c>
      <c r="BM169" s="149">
        <v>0</v>
      </c>
      <c r="BN169" s="149">
        <v>0</v>
      </c>
      <c r="BO169" s="149">
        <v>0</v>
      </c>
      <c r="BP169" s="149">
        <v>0</v>
      </c>
      <c r="BQ169" s="149">
        <v>0</v>
      </c>
      <c r="BR169" s="465">
        <v>0</v>
      </c>
    </row>
    <row r="170" spans="3:70">
      <c r="C170" s="453" t="s">
        <v>307</v>
      </c>
      <c r="D170" s="454" t="s">
        <v>309</v>
      </c>
      <c r="E170" s="455" t="s">
        <v>344</v>
      </c>
      <c r="F170" s="168">
        <f t="shared" si="66"/>
        <v>25</v>
      </c>
      <c r="G170" s="162">
        <v>0</v>
      </c>
      <c r="H170" s="149">
        <v>0</v>
      </c>
      <c r="I170" s="149">
        <v>0</v>
      </c>
      <c r="J170" s="149">
        <v>0</v>
      </c>
      <c r="K170" s="149">
        <v>0</v>
      </c>
      <c r="L170" s="149">
        <v>0</v>
      </c>
      <c r="M170" s="149">
        <v>0</v>
      </c>
      <c r="N170" s="149">
        <v>8</v>
      </c>
      <c r="O170" s="149">
        <v>0</v>
      </c>
      <c r="P170" s="149">
        <v>0</v>
      </c>
      <c r="Q170" s="149">
        <v>0</v>
      </c>
      <c r="R170" s="149">
        <v>0</v>
      </c>
      <c r="S170" s="149">
        <v>0</v>
      </c>
      <c r="T170" s="149">
        <v>0</v>
      </c>
      <c r="U170" s="149">
        <v>0</v>
      </c>
      <c r="V170" s="149">
        <v>0</v>
      </c>
      <c r="W170" s="149">
        <v>0</v>
      </c>
      <c r="X170" s="149">
        <v>0</v>
      </c>
      <c r="Y170" s="149">
        <v>0</v>
      </c>
      <c r="Z170" s="149">
        <v>0</v>
      </c>
      <c r="AA170" s="149">
        <v>0</v>
      </c>
      <c r="AB170" s="149">
        <v>0</v>
      </c>
      <c r="AC170" s="149">
        <v>0</v>
      </c>
      <c r="AD170" s="149">
        <v>0</v>
      </c>
      <c r="AE170" s="149">
        <v>0</v>
      </c>
      <c r="AF170" s="149">
        <v>0</v>
      </c>
      <c r="AG170" s="149">
        <v>0</v>
      </c>
      <c r="AH170" s="149">
        <v>0</v>
      </c>
      <c r="AI170" s="149">
        <v>0</v>
      </c>
      <c r="AJ170" s="149">
        <v>0</v>
      </c>
      <c r="AK170" s="149">
        <v>0</v>
      </c>
      <c r="AL170" s="149">
        <v>0</v>
      </c>
      <c r="AM170" s="149">
        <v>0</v>
      </c>
      <c r="AN170" s="149">
        <v>3</v>
      </c>
      <c r="AO170" s="149">
        <v>0</v>
      </c>
      <c r="AP170" s="149">
        <v>0</v>
      </c>
      <c r="AQ170" s="149">
        <v>0</v>
      </c>
      <c r="AR170" s="149">
        <v>0</v>
      </c>
      <c r="AS170" s="149">
        <v>1</v>
      </c>
      <c r="AT170" s="149">
        <v>0</v>
      </c>
      <c r="AU170" s="149">
        <v>0</v>
      </c>
      <c r="AV170" s="149">
        <v>0</v>
      </c>
      <c r="AW170" s="149">
        <v>0</v>
      </c>
      <c r="AX170" s="149">
        <v>0</v>
      </c>
      <c r="AY170" s="149">
        <v>0</v>
      </c>
      <c r="AZ170" s="149">
        <v>0</v>
      </c>
      <c r="BA170" s="149">
        <v>0</v>
      </c>
      <c r="BB170" s="149">
        <v>0</v>
      </c>
      <c r="BC170" s="149">
        <v>0</v>
      </c>
      <c r="BD170" s="149">
        <v>0</v>
      </c>
      <c r="BE170" s="149">
        <v>0</v>
      </c>
      <c r="BF170" s="149">
        <v>0</v>
      </c>
      <c r="BG170" s="149">
        <v>0</v>
      </c>
      <c r="BH170" s="149">
        <v>0</v>
      </c>
      <c r="BI170" s="149">
        <v>0</v>
      </c>
      <c r="BJ170" s="149">
        <v>0</v>
      </c>
      <c r="BK170" s="149">
        <v>0</v>
      </c>
      <c r="BL170" s="149">
        <v>13</v>
      </c>
      <c r="BM170" s="149">
        <v>0</v>
      </c>
      <c r="BN170" s="149">
        <v>0</v>
      </c>
      <c r="BO170" s="149">
        <v>0</v>
      </c>
      <c r="BP170" s="149">
        <v>0</v>
      </c>
      <c r="BQ170" s="149">
        <v>0</v>
      </c>
      <c r="BR170" s="465">
        <v>0</v>
      </c>
    </row>
    <row r="171" spans="3:70">
      <c r="C171" s="453" t="s">
        <v>307</v>
      </c>
      <c r="D171" s="454" t="s">
        <v>309</v>
      </c>
      <c r="E171" s="455" t="s">
        <v>345</v>
      </c>
      <c r="F171" s="168">
        <f t="shared" si="66"/>
        <v>54.7</v>
      </c>
      <c r="G171" s="162">
        <v>0</v>
      </c>
      <c r="H171" s="149">
        <v>0</v>
      </c>
      <c r="I171" s="149">
        <v>0</v>
      </c>
      <c r="J171" s="149">
        <v>0</v>
      </c>
      <c r="K171" s="149">
        <v>0</v>
      </c>
      <c r="L171" s="149">
        <v>0</v>
      </c>
      <c r="M171" s="149">
        <v>0</v>
      </c>
      <c r="N171" s="149">
        <v>0</v>
      </c>
      <c r="O171" s="149">
        <v>0</v>
      </c>
      <c r="P171" s="149">
        <v>0</v>
      </c>
      <c r="Q171" s="149">
        <v>0</v>
      </c>
      <c r="R171" s="149">
        <v>0</v>
      </c>
      <c r="S171" s="149">
        <v>0</v>
      </c>
      <c r="T171" s="149">
        <v>0</v>
      </c>
      <c r="U171" s="149">
        <v>0</v>
      </c>
      <c r="V171" s="149">
        <v>0</v>
      </c>
      <c r="W171" s="149">
        <v>1</v>
      </c>
      <c r="X171" s="149">
        <v>0</v>
      </c>
      <c r="Y171" s="149">
        <v>0</v>
      </c>
      <c r="Z171" s="149">
        <v>0</v>
      </c>
      <c r="AA171" s="149">
        <v>0</v>
      </c>
      <c r="AB171" s="149">
        <v>0</v>
      </c>
      <c r="AC171" s="149">
        <v>0</v>
      </c>
      <c r="AD171" s="149">
        <v>0</v>
      </c>
      <c r="AE171" s="149">
        <v>2</v>
      </c>
      <c r="AF171" s="149">
        <v>2</v>
      </c>
      <c r="AG171" s="149">
        <v>0</v>
      </c>
      <c r="AH171" s="149">
        <v>1</v>
      </c>
      <c r="AI171" s="149">
        <v>0</v>
      </c>
      <c r="AJ171" s="149">
        <v>0</v>
      </c>
      <c r="AK171" s="149">
        <v>0</v>
      </c>
      <c r="AL171" s="149">
        <v>3</v>
      </c>
      <c r="AM171" s="149">
        <v>12</v>
      </c>
      <c r="AN171" s="149">
        <v>0</v>
      </c>
      <c r="AO171" s="149">
        <v>0</v>
      </c>
      <c r="AP171" s="149">
        <v>0</v>
      </c>
      <c r="AQ171" s="149">
        <v>0</v>
      </c>
      <c r="AR171" s="149">
        <v>1</v>
      </c>
      <c r="AS171" s="149">
        <v>0</v>
      </c>
      <c r="AT171" s="149">
        <v>18</v>
      </c>
      <c r="AU171" s="149">
        <v>11</v>
      </c>
      <c r="AV171" s="149">
        <v>0</v>
      </c>
      <c r="AW171" s="149">
        <v>0</v>
      </c>
      <c r="AX171" s="149">
        <v>0</v>
      </c>
      <c r="AY171" s="149">
        <v>0</v>
      </c>
      <c r="AZ171" s="149">
        <v>0</v>
      </c>
      <c r="BA171" s="149">
        <v>0</v>
      </c>
      <c r="BB171" s="149">
        <v>0</v>
      </c>
      <c r="BC171" s="149">
        <v>0</v>
      </c>
      <c r="BD171" s="149">
        <v>0</v>
      </c>
      <c r="BE171" s="149">
        <v>0</v>
      </c>
      <c r="BF171" s="149">
        <v>0</v>
      </c>
      <c r="BG171" s="149">
        <v>0</v>
      </c>
      <c r="BH171" s="149">
        <v>0</v>
      </c>
      <c r="BI171" s="149">
        <v>0</v>
      </c>
      <c r="BJ171" s="149">
        <v>0</v>
      </c>
      <c r="BK171" s="149">
        <v>0</v>
      </c>
      <c r="BL171" s="149">
        <v>0</v>
      </c>
      <c r="BM171" s="149">
        <v>3.7</v>
      </c>
      <c r="BN171" s="149">
        <v>0</v>
      </c>
      <c r="BO171" s="149">
        <v>0</v>
      </c>
      <c r="BP171" s="149">
        <v>0</v>
      </c>
      <c r="BQ171" s="149">
        <v>0</v>
      </c>
      <c r="BR171" s="465">
        <v>0</v>
      </c>
    </row>
    <row r="172" spans="3:70">
      <c r="C172" s="453" t="s">
        <v>307</v>
      </c>
      <c r="D172" s="454" t="s">
        <v>309</v>
      </c>
      <c r="E172" s="455" t="s">
        <v>346</v>
      </c>
      <c r="F172" s="168">
        <f t="shared" si="66"/>
        <v>765</v>
      </c>
      <c r="G172" s="162">
        <v>0</v>
      </c>
      <c r="H172" s="149">
        <v>0</v>
      </c>
      <c r="I172" s="149">
        <v>0</v>
      </c>
      <c r="J172" s="149">
        <v>0</v>
      </c>
      <c r="K172" s="149">
        <v>0</v>
      </c>
      <c r="L172" s="149">
        <v>0</v>
      </c>
      <c r="M172" s="149">
        <v>0</v>
      </c>
      <c r="N172" s="149">
        <v>0</v>
      </c>
      <c r="O172" s="149">
        <v>0</v>
      </c>
      <c r="P172" s="149">
        <v>0</v>
      </c>
      <c r="Q172" s="149">
        <v>0</v>
      </c>
      <c r="R172" s="149">
        <v>0</v>
      </c>
      <c r="S172" s="149">
        <v>0</v>
      </c>
      <c r="T172" s="149">
        <v>0</v>
      </c>
      <c r="U172" s="149">
        <v>0</v>
      </c>
      <c r="V172" s="149">
        <v>0</v>
      </c>
      <c r="W172" s="149">
        <v>0</v>
      </c>
      <c r="X172" s="149">
        <v>0</v>
      </c>
      <c r="Y172" s="149">
        <v>651</v>
      </c>
      <c r="Z172" s="149">
        <v>0</v>
      </c>
      <c r="AA172" s="149">
        <v>0</v>
      </c>
      <c r="AB172" s="149">
        <v>0</v>
      </c>
      <c r="AC172" s="149">
        <v>0</v>
      </c>
      <c r="AD172" s="149">
        <v>0</v>
      </c>
      <c r="AE172" s="149">
        <v>50</v>
      </c>
      <c r="AF172" s="149">
        <v>0</v>
      </c>
      <c r="AG172" s="149">
        <v>0</v>
      </c>
      <c r="AH172" s="149">
        <v>0</v>
      </c>
      <c r="AI172" s="149">
        <v>0</v>
      </c>
      <c r="AJ172" s="149">
        <v>64</v>
      </c>
      <c r="AK172" s="149">
        <v>0</v>
      </c>
      <c r="AL172" s="149">
        <v>0</v>
      </c>
      <c r="AM172" s="149">
        <v>0</v>
      </c>
      <c r="AN172" s="149">
        <v>0</v>
      </c>
      <c r="AO172" s="149">
        <v>0</v>
      </c>
      <c r="AP172" s="149">
        <v>0</v>
      </c>
      <c r="AQ172" s="149">
        <v>0</v>
      </c>
      <c r="AR172" s="149">
        <v>0</v>
      </c>
      <c r="AS172" s="149">
        <v>0</v>
      </c>
      <c r="AT172" s="149">
        <v>0</v>
      </c>
      <c r="AU172" s="149">
        <v>0</v>
      </c>
      <c r="AV172" s="149">
        <v>0</v>
      </c>
      <c r="AW172" s="149">
        <v>0</v>
      </c>
      <c r="AX172" s="149">
        <v>0</v>
      </c>
      <c r="AY172" s="149">
        <v>0</v>
      </c>
      <c r="AZ172" s="149">
        <v>0</v>
      </c>
      <c r="BA172" s="149">
        <v>0</v>
      </c>
      <c r="BB172" s="149">
        <v>0</v>
      </c>
      <c r="BC172" s="149">
        <v>0</v>
      </c>
      <c r="BD172" s="149">
        <v>0</v>
      </c>
      <c r="BE172" s="149">
        <v>0</v>
      </c>
      <c r="BF172" s="149">
        <v>0</v>
      </c>
      <c r="BG172" s="149">
        <v>0</v>
      </c>
      <c r="BH172" s="149">
        <v>0</v>
      </c>
      <c r="BI172" s="149">
        <v>0</v>
      </c>
      <c r="BJ172" s="149">
        <v>0</v>
      </c>
      <c r="BK172" s="149">
        <v>0</v>
      </c>
      <c r="BL172" s="149">
        <v>0</v>
      </c>
      <c r="BM172" s="149">
        <v>0</v>
      </c>
      <c r="BN172" s="149">
        <v>0</v>
      </c>
      <c r="BO172" s="149">
        <v>0</v>
      </c>
      <c r="BP172" s="149">
        <v>0</v>
      </c>
      <c r="BQ172" s="149">
        <v>0</v>
      </c>
      <c r="BR172" s="465">
        <v>0</v>
      </c>
    </row>
    <row r="173" spans="3:70">
      <c r="C173" s="453" t="s">
        <v>307</v>
      </c>
      <c r="D173" s="454" t="s">
        <v>309</v>
      </c>
      <c r="E173" s="455" t="s">
        <v>730</v>
      </c>
      <c r="F173" s="168">
        <f t="shared" si="66"/>
        <v>1</v>
      </c>
      <c r="G173" s="162">
        <v>0</v>
      </c>
      <c r="H173" s="149">
        <v>0</v>
      </c>
      <c r="I173" s="149">
        <v>0</v>
      </c>
      <c r="J173" s="149">
        <v>0</v>
      </c>
      <c r="K173" s="149">
        <v>0</v>
      </c>
      <c r="L173" s="149">
        <v>0</v>
      </c>
      <c r="M173" s="149">
        <v>0</v>
      </c>
      <c r="N173" s="149">
        <v>0</v>
      </c>
      <c r="O173" s="149">
        <v>0</v>
      </c>
      <c r="P173" s="149">
        <v>0</v>
      </c>
      <c r="Q173" s="149">
        <v>0</v>
      </c>
      <c r="R173" s="149">
        <v>0</v>
      </c>
      <c r="S173" s="149">
        <v>0</v>
      </c>
      <c r="T173" s="149">
        <v>0</v>
      </c>
      <c r="U173" s="149">
        <v>0</v>
      </c>
      <c r="V173" s="149">
        <v>0</v>
      </c>
      <c r="W173" s="149">
        <v>0</v>
      </c>
      <c r="X173" s="149">
        <v>0</v>
      </c>
      <c r="Y173" s="149">
        <v>0</v>
      </c>
      <c r="Z173" s="149">
        <v>0</v>
      </c>
      <c r="AA173" s="149">
        <v>0</v>
      </c>
      <c r="AB173" s="149">
        <v>0</v>
      </c>
      <c r="AC173" s="149">
        <v>0</v>
      </c>
      <c r="AD173" s="149">
        <v>0</v>
      </c>
      <c r="AE173" s="149">
        <v>0</v>
      </c>
      <c r="AF173" s="149">
        <v>0</v>
      </c>
      <c r="AG173" s="149">
        <v>0</v>
      </c>
      <c r="AH173" s="149">
        <v>0</v>
      </c>
      <c r="AI173" s="149">
        <v>0</v>
      </c>
      <c r="AJ173" s="149">
        <v>0</v>
      </c>
      <c r="AK173" s="149">
        <v>0</v>
      </c>
      <c r="AL173" s="149">
        <v>0</v>
      </c>
      <c r="AM173" s="149">
        <v>0</v>
      </c>
      <c r="AN173" s="149">
        <v>0</v>
      </c>
      <c r="AO173" s="149">
        <v>0</v>
      </c>
      <c r="AP173" s="149">
        <v>0</v>
      </c>
      <c r="AQ173" s="149">
        <v>0</v>
      </c>
      <c r="AR173" s="149">
        <v>0</v>
      </c>
      <c r="AS173" s="149">
        <v>0</v>
      </c>
      <c r="AT173" s="149">
        <v>0</v>
      </c>
      <c r="AU173" s="149">
        <v>0</v>
      </c>
      <c r="AV173" s="149">
        <v>1</v>
      </c>
      <c r="AW173" s="149">
        <v>0</v>
      </c>
      <c r="AX173" s="149">
        <v>0</v>
      </c>
      <c r="AY173" s="149">
        <v>0</v>
      </c>
      <c r="AZ173" s="149">
        <v>0</v>
      </c>
      <c r="BA173" s="149">
        <v>0</v>
      </c>
      <c r="BB173" s="149">
        <v>0</v>
      </c>
      <c r="BC173" s="149">
        <v>0</v>
      </c>
      <c r="BD173" s="149">
        <v>0</v>
      </c>
      <c r="BE173" s="149">
        <v>0</v>
      </c>
      <c r="BF173" s="149">
        <v>0</v>
      </c>
      <c r="BG173" s="149">
        <v>0</v>
      </c>
      <c r="BH173" s="149">
        <v>0</v>
      </c>
      <c r="BI173" s="149">
        <v>0</v>
      </c>
      <c r="BJ173" s="149">
        <v>0</v>
      </c>
      <c r="BK173" s="149">
        <v>0</v>
      </c>
      <c r="BL173" s="149">
        <v>0</v>
      </c>
      <c r="BM173" s="149">
        <v>0</v>
      </c>
      <c r="BN173" s="149">
        <v>0</v>
      </c>
      <c r="BO173" s="149">
        <v>0</v>
      </c>
      <c r="BP173" s="149">
        <v>0</v>
      </c>
      <c r="BQ173" s="149">
        <v>0</v>
      </c>
      <c r="BR173" s="465">
        <v>0</v>
      </c>
    </row>
    <row r="174" spans="3:70">
      <c r="C174" s="453" t="s">
        <v>307</v>
      </c>
      <c r="D174" s="454" t="s">
        <v>309</v>
      </c>
      <c r="E174" s="455" t="s">
        <v>347</v>
      </c>
      <c r="F174" s="168">
        <f t="shared" si="66"/>
        <v>8</v>
      </c>
      <c r="G174" s="162">
        <v>0</v>
      </c>
      <c r="H174" s="149">
        <v>0</v>
      </c>
      <c r="I174" s="149">
        <v>0</v>
      </c>
      <c r="J174" s="149">
        <v>0</v>
      </c>
      <c r="K174" s="149">
        <v>0</v>
      </c>
      <c r="L174" s="149">
        <v>0</v>
      </c>
      <c r="M174" s="149">
        <v>0</v>
      </c>
      <c r="N174" s="149">
        <v>0</v>
      </c>
      <c r="O174" s="149">
        <v>0</v>
      </c>
      <c r="P174" s="149">
        <v>0</v>
      </c>
      <c r="Q174" s="149">
        <v>0</v>
      </c>
      <c r="R174" s="149">
        <v>0</v>
      </c>
      <c r="S174" s="149">
        <v>0</v>
      </c>
      <c r="T174" s="149">
        <v>0</v>
      </c>
      <c r="U174" s="149">
        <v>0</v>
      </c>
      <c r="V174" s="149">
        <v>0</v>
      </c>
      <c r="W174" s="149">
        <v>0</v>
      </c>
      <c r="X174" s="149">
        <v>0</v>
      </c>
      <c r="Y174" s="149">
        <v>0</v>
      </c>
      <c r="Z174" s="149">
        <v>0</v>
      </c>
      <c r="AA174" s="149">
        <v>0</v>
      </c>
      <c r="AB174" s="149">
        <v>0</v>
      </c>
      <c r="AC174" s="149">
        <v>0</v>
      </c>
      <c r="AD174" s="149">
        <v>0</v>
      </c>
      <c r="AE174" s="149">
        <v>0</v>
      </c>
      <c r="AF174" s="149">
        <v>0</v>
      </c>
      <c r="AG174" s="149">
        <v>0</v>
      </c>
      <c r="AH174" s="149">
        <v>0</v>
      </c>
      <c r="AI174" s="149">
        <v>0</v>
      </c>
      <c r="AJ174" s="149">
        <v>0</v>
      </c>
      <c r="AK174" s="149">
        <v>0</v>
      </c>
      <c r="AL174" s="149">
        <v>0</v>
      </c>
      <c r="AM174" s="149">
        <v>0</v>
      </c>
      <c r="AN174" s="149">
        <v>0</v>
      </c>
      <c r="AO174" s="149">
        <v>0</v>
      </c>
      <c r="AP174" s="149">
        <v>8</v>
      </c>
      <c r="AQ174" s="149">
        <v>0</v>
      </c>
      <c r="AR174" s="149">
        <v>0</v>
      </c>
      <c r="AS174" s="149">
        <v>0</v>
      </c>
      <c r="AT174" s="149">
        <v>0</v>
      </c>
      <c r="AU174" s="149">
        <v>0</v>
      </c>
      <c r="AV174" s="149">
        <v>0</v>
      </c>
      <c r="AW174" s="149">
        <v>0</v>
      </c>
      <c r="AX174" s="149">
        <v>0</v>
      </c>
      <c r="AY174" s="149">
        <v>0</v>
      </c>
      <c r="AZ174" s="149">
        <v>0</v>
      </c>
      <c r="BA174" s="149">
        <v>0</v>
      </c>
      <c r="BB174" s="149">
        <v>0</v>
      </c>
      <c r="BC174" s="149">
        <v>0</v>
      </c>
      <c r="BD174" s="149">
        <v>0</v>
      </c>
      <c r="BE174" s="149">
        <v>0</v>
      </c>
      <c r="BF174" s="149">
        <v>0</v>
      </c>
      <c r="BG174" s="149">
        <v>0</v>
      </c>
      <c r="BH174" s="149">
        <v>0</v>
      </c>
      <c r="BI174" s="149">
        <v>0</v>
      </c>
      <c r="BJ174" s="149">
        <v>0</v>
      </c>
      <c r="BK174" s="149">
        <v>0</v>
      </c>
      <c r="BL174" s="149">
        <v>0</v>
      </c>
      <c r="BM174" s="149">
        <v>0</v>
      </c>
      <c r="BN174" s="149">
        <v>0</v>
      </c>
      <c r="BO174" s="149">
        <v>0</v>
      </c>
      <c r="BP174" s="149">
        <v>0</v>
      </c>
      <c r="BQ174" s="149">
        <v>0</v>
      </c>
      <c r="BR174" s="465">
        <v>0</v>
      </c>
    </row>
    <row r="175" spans="3:70">
      <c r="C175" s="453" t="s">
        <v>307</v>
      </c>
      <c r="D175" s="454" t="s">
        <v>309</v>
      </c>
      <c r="E175" s="455" t="s">
        <v>348</v>
      </c>
      <c r="F175" s="168">
        <f t="shared" si="66"/>
        <v>9</v>
      </c>
      <c r="G175" s="162">
        <v>0</v>
      </c>
      <c r="H175" s="149">
        <v>0</v>
      </c>
      <c r="I175" s="149">
        <v>0</v>
      </c>
      <c r="J175" s="149">
        <v>0</v>
      </c>
      <c r="K175" s="149">
        <v>0</v>
      </c>
      <c r="L175" s="149">
        <v>0</v>
      </c>
      <c r="M175" s="149">
        <v>0</v>
      </c>
      <c r="N175" s="149">
        <v>0</v>
      </c>
      <c r="O175" s="149">
        <v>0</v>
      </c>
      <c r="P175" s="149">
        <v>0</v>
      </c>
      <c r="Q175" s="149">
        <v>0</v>
      </c>
      <c r="R175" s="149">
        <v>2</v>
      </c>
      <c r="S175" s="149">
        <v>0</v>
      </c>
      <c r="T175" s="149">
        <v>0</v>
      </c>
      <c r="U175" s="149">
        <v>0</v>
      </c>
      <c r="V175" s="149">
        <v>0</v>
      </c>
      <c r="W175" s="149">
        <v>0</v>
      </c>
      <c r="X175" s="149">
        <v>0</v>
      </c>
      <c r="Y175" s="149">
        <v>0</v>
      </c>
      <c r="Z175" s="149">
        <v>0</v>
      </c>
      <c r="AA175" s="149">
        <v>0</v>
      </c>
      <c r="AB175" s="149">
        <v>0</v>
      </c>
      <c r="AC175" s="149">
        <v>0</v>
      </c>
      <c r="AD175" s="149">
        <v>0</v>
      </c>
      <c r="AE175" s="149">
        <v>0</v>
      </c>
      <c r="AF175" s="149">
        <v>0</v>
      </c>
      <c r="AG175" s="149">
        <v>0</v>
      </c>
      <c r="AH175" s="149">
        <v>0</v>
      </c>
      <c r="AI175" s="149">
        <v>0</v>
      </c>
      <c r="AJ175" s="149">
        <v>0</v>
      </c>
      <c r="AK175" s="149">
        <v>1</v>
      </c>
      <c r="AL175" s="149">
        <v>0</v>
      </c>
      <c r="AM175" s="149">
        <v>0</v>
      </c>
      <c r="AN175" s="149">
        <v>2</v>
      </c>
      <c r="AO175" s="149">
        <v>0</v>
      </c>
      <c r="AP175" s="149">
        <v>4</v>
      </c>
      <c r="AQ175" s="149">
        <v>0</v>
      </c>
      <c r="AR175" s="149">
        <v>0</v>
      </c>
      <c r="AS175" s="149">
        <v>0</v>
      </c>
      <c r="AT175" s="149">
        <v>0</v>
      </c>
      <c r="AU175" s="149">
        <v>0</v>
      </c>
      <c r="AV175" s="149">
        <v>0</v>
      </c>
      <c r="AW175" s="149">
        <v>0</v>
      </c>
      <c r="AX175" s="149">
        <v>0</v>
      </c>
      <c r="AY175" s="149">
        <v>0</v>
      </c>
      <c r="AZ175" s="149">
        <v>0</v>
      </c>
      <c r="BA175" s="149">
        <v>0</v>
      </c>
      <c r="BB175" s="149">
        <v>0</v>
      </c>
      <c r="BC175" s="149">
        <v>0</v>
      </c>
      <c r="BD175" s="149">
        <v>0</v>
      </c>
      <c r="BE175" s="149">
        <v>0</v>
      </c>
      <c r="BF175" s="149">
        <v>0</v>
      </c>
      <c r="BG175" s="149">
        <v>0</v>
      </c>
      <c r="BH175" s="149">
        <v>0</v>
      </c>
      <c r="BI175" s="149">
        <v>0</v>
      </c>
      <c r="BJ175" s="149">
        <v>0</v>
      </c>
      <c r="BK175" s="149">
        <v>0</v>
      </c>
      <c r="BL175" s="149">
        <v>0</v>
      </c>
      <c r="BM175" s="149">
        <v>0</v>
      </c>
      <c r="BN175" s="149">
        <v>0</v>
      </c>
      <c r="BO175" s="149">
        <v>0</v>
      </c>
      <c r="BP175" s="149">
        <v>0</v>
      </c>
      <c r="BQ175" s="149">
        <v>0</v>
      </c>
      <c r="BR175" s="465">
        <v>0</v>
      </c>
    </row>
    <row r="176" spans="3:70">
      <c r="C176" s="453" t="s">
        <v>307</v>
      </c>
      <c r="D176" s="454" t="s">
        <v>309</v>
      </c>
      <c r="E176" s="455" t="s">
        <v>349</v>
      </c>
      <c r="F176" s="168">
        <f t="shared" si="66"/>
        <v>4</v>
      </c>
      <c r="G176" s="162">
        <v>0</v>
      </c>
      <c r="H176" s="149">
        <v>0</v>
      </c>
      <c r="I176" s="149">
        <v>0</v>
      </c>
      <c r="J176" s="149">
        <v>0</v>
      </c>
      <c r="K176" s="149">
        <v>0</v>
      </c>
      <c r="L176" s="149">
        <v>2</v>
      </c>
      <c r="M176" s="149">
        <v>0</v>
      </c>
      <c r="N176" s="149">
        <v>0</v>
      </c>
      <c r="O176" s="149">
        <v>2</v>
      </c>
      <c r="P176" s="149">
        <v>0</v>
      </c>
      <c r="Q176" s="149">
        <v>0</v>
      </c>
      <c r="R176" s="149">
        <v>0</v>
      </c>
      <c r="S176" s="149">
        <v>0</v>
      </c>
      <c r="T176" s="149">
        <v>0</v>
      </c>
      <c r="U176" s="149">
        <v>0</v>
      </c>
      <c r="V176" s="149">
        <v>0</v>
      </c>
      <c r="W176" s="149">
        <v>0</v>
      </c>
      <c r="X176" s="149">
        <v>0</v>
      </c>
      <c r="Y176" s="149">
        <v>0</v>
      </c>
      <c r="Z176" s="149">
        <v>0</v>
      </c>
      <c r="AA176" s="149">
        <v>0</v>
      </c>
      <c r="AB176" s="149">
        <v>0</v>
      </c>
      <c r="AC176" s="149">
        <v>0</v>
      </c>
      <c r="AD176" s="149">
        <v>0</v>
      </c>
      <c r="AE176" s="149">
        <v>0</v>
      </c>
      <c r="AF176" s="149">
        <v>0</v>
      </c>
      <c r="AG176" s="149">
        <v>0</v>
      </c>
      <c r="AH176" s="149">
        <v>0</v>
      </c>
      <c r="AI176" s="149">
        <v>0</v>
      </c>
      <c r="AJ176" s="149">
        <v>0</v>
      </c>
      <c r="AK176" s="149">
        <v>0</v>
      </c>
      <c r="AL176" s="149">
        <v>0</v>
      </c>
      <c r="AM176" s="149">
        <v>0</v>
      </c>
      <c r="AN176" s="149">
        <v>0</v>
      </c>
      <c r="AO176" s="149">
        <v>0</v>
      </c>
      <c r="AP176" s="149">
        <v>0</v>
      </c>
      <c r="AQ176" s="149">
        <v>0</v>
      </c>
      <c r="AR176" s="149">
        <v>0</v>
      </c>
      <c r="AS176" s="149">
        <v>0</v>
      </c>
      <c r="AT176" s="149">
        <v>0</v>
      </c>
      <c r="AU176" s="149">
        <v>0</v>
      </c>
      <c r="AV176" s="149">
        <v>0</v>
      </c>
      <c r="AW176" s="149">
        <v>0</v>
      </c>
      <c r="AX176" s="149">
        <v>0</v>
      </c>
      <c r="AY176" s="149">
        <v>0</v>
      </c>
      <c r="AZ176" s="149">
        <v>0</v>
      </c>
      <c r="BA176" s="149">
        <v>0</v>
      </c>
      <c r="BB176" s="149">
        <v>0</v>
      </c>
      <c r="BC176" s="149">
        <v>0</v>
      </c>
      <c r="BD176" s="149">
        <v>0</v>
      </c>
      <c r="BE176" s="149">
        <v>0</v>
      </c>
      <c r="BF176" s="149">
        <v>0</v>
      </c>
      <c r="BG176" s="149">
        <v>0</v>
      </c>
      <c r="BH176" s="149">
        <v>0</v>
      </c>
      <c r="BI176" s="149">
        <v>0</v>
      </c>
      <c r="BJ176" s="149">
        <v>0</v>
      </c>
      <c r="BK176" s="149">
        <v>0</v>
      </c>
      <c r="BL176" s="149">
        <v>0</v>
      </c>
      <c r="BM176" s="149">
        <v>0</v>
      </c>
      <c r="BN176" s="149">
        <v>0</v>
      </c>
      <c r="BO176" s="149">
        <v>0</v>
      </c>
      <c r="BP176" s="149">
        <v>0</v>
      </c>
      <c r="BQ176" s="149">
        <v>0</v>
      </c>
      <c r="BR176" s="465">
        <v>0</v>
      </c>
    </row>
    <row r="177" spans="3:70">
      <c r="C177" s="453" t="s">
        <v>307</v>
      </c>
      <c r="D177" s="454" t="s">
        <v>309</v>
      </c>
      <c r="E177" s="455" t="s">
        <v>350</v>
      </c>
      <c r="F177" s="168">
        <f t="shared" si="66"/>
        <v>25</v>
      </c>
      <c r="G177" s="162">
        <v>0</v>
      </c>
      <c r="H177" s="149">
        <v>0</v>
      </c>
      <c r="I177" s="149">
        <v>14</v>
      </c>
      <c r="J177" s="149">
        <v>0</v>
      </c>
      <c r="K177" s="149">
        <v>0</v>
      </c>
      <c r="L177" s="149">
        <v>0</v>
      </c>
      <c r="M177" s="149">
        <v>0</v>
      </c>
      <c r="N177" s="149">
        <v>0</v>
      </c>
      <c r="O177" s="149">
        <v>0</v>
      </c>
      <c r="P177" s="149">
        <v>0</v>
      </c>
      <c r="Q177" s="149">
        <v>0</v>
      </c>
      <c r="R177" s="149">
        <v>0</v>
      </c>
      <c r="S177" s="149">
        <v>0</v>
      </c>
      <c r="T177" s="149">
        <v>0</v>
      </c>
      <c r="U177" s="149">
        <v>0</v>
      </c>
      <c r="V177" s="149">
        <v>0</v>
      </c>
      <c r="W177" s="149">
        <v>0</v>
      </c>
      <c r="X177" s="149">
        <v>0</v>
      </c>
      <c r="Y177" s="149">
        <v>0</v>
      </c>
      <c r="Z177" s="149">
        <v>0</v>
      </c>
      <c r="AA177" s="149">
        <v>0</v>
      </c>
      <c r="AB177" s="149">
        <v>0</v>
      </c>
      <c r="AC177" s="149">
        <v>0</v>
      </c>
      <c r="AD177" s="149">
        <v>0</v>
      </c>
      <c r="AE177" s="149">
        <v>11</v>
      </c>
      <c r="AF177" s="149">
        <v>0</v>
      </c>
      <c r="AG177" s="149">
        <v>0</v>
      </c>
      <c r="AH177" s="149">
        <v>0</v>
      </c>
      <c r="AI177" s="149">
        <v>0</v>
      </c>
      <c r="AJ177" s="149">
        <v>0</v>
      </c>
      <c r="AK177" s="149">
        <v>0</v>
      </c>
      <c r="AL177" s="149">
        <v>0</v>
      </c>
      <c r="AM177" s="149">
        <v>0</v>
      </c>
      <c r="AN177" s="149">
        <v>0</v>
      </c>
      <c r="AO177" s="149">
        <v>0</v>
      </c>
      <c r="AP177" s="149">
        <v>0</v>
      </c>
      <c r="AQ177" s="149">
        <v>0</v>
      </c>
      <c r="AR177" s="149">
        <v>0</v>
      </c>
      <c r="AS177" s="149">
        <v>0</v>
      </c>
      <c r="AT177" s="149">
        <v>0</v>
      </c>
      <c r="AU177" s="149">
        <v>0</v>
      </c>
      <c r="AV177" s="149">
        <v>0</v>
      </c>
      <c r="AW177" s="149">
        <v>0</v>
      </c>
      <c r="AX177" s="149">
        <v>0</v>
      </c>
      <c r="AY177" s="149">
        <v>0</v>
      </c>
      <c r="AZ177" s="149">
        <v>0</v>
      </c>
      <c r="BA177" s="149">
        <v>0</v>
      </c>
      <c r="BB177" s="149">
        <v>0</v>
      </c>
      <c r="BC177" s="149">
        <v>0</v>
      </c>
      <c r="BD177" s="149">
        <v>0</v>
      </c>
      <c r="BE177" s="149">
        <v>0</v>
      </c>
      <c r="BF177" s="149">
        <v>0</v>
      </c>
      <c r="BG177" s="149">
        <v>0</v>
      </c>
      <c r="BH177" s="149">
        <v>0</v>
      </c>
      <c r="BI177" s="149">
        <v>0</v>
      </c>
      <c r="BJ177" s="149">
        <v>0</v>
      </c>
      <c r="BK177" s="149">
        <v>0</v>
      </c>
      <c r="BL177" s="149">
        <v>0</v>
      </c>
      <c r="BM177" s="149">
        <v>0</v>
      </c>
      <c r="BN177" s="149">
        <v>0</v>
      </c>
      <c r="BO177" s="149">
        <v>0</v>
      </c>
      <c r="BP177" s="149">
        <v>0</v>
      </c>
      <c r="BQ177" s="149">
        <v>0</v>
      </c>
      <c r="BR177" s="465">
        <v>0</v>
      </c>
    </row>
    <row r="178" spans="3:70">
      <c r="C178" s="453" t="s">
        <v>307</v>
      </c>
      <c r="D178" s="454" t="s">
        <v>309</v>
      </c>
      <c r="E178" s="455" t="s">
        <v>731</v>
      </c>
      <c r="F178" s="168">
        <f t="shared" si="66"/>
        <v>4</v>
      </c>
      <c r="G178" s="162">
        <v>0</v>
      </c>
      <c r="H178" s="149">
        <v>0</v>
      </c>
      <c r="I178" s="149">
        <v>0</v>
      </c>
      <c r="J178" s="149">
        <v>0</v>
      </c>
      <c r="K178" s="149">
        <v>0</v>
      </c>
      <c r="L178" s="149">
        <v>0</v>
      </c>
      <c r="M178" s="149">
        <v>0</v>
      </c>
      <c r="N178" s="149">
        <v>0</v>
      </c>
      <c r="O178" s="149">
        <v>0</v>
      </c>
      <c r="P178" s="149">
        <v>0</v>
      </c>
      <c r="Q178" s="149">
        <v>0</v>
      </c>
      <c r="R178" s="149">
        <v>0</v>
      </c>
      <c r="S178" s="149">
        <v>0</v>
      </c>
      <c r="T178" s="149">
        <v>0</v>
      </c>
      <c r="U178" s="149">
        <v>0</v>
      </c>
      <c r="V178" s="149">
        <v>0</v>
      </c>
      <c r="W178" s="149">
        <v>0</v>
      </c>
      <c r="X178" s="149">
        <v>0</v>
      </c>
      <c r="Y178" s="149">
        <v>0</v>
      </c>
      <c r="Z178" s="149">
        <v>0</v>
      </c>
      <c r="AA178" s="149">
        <v>0</v>
      </c>
      <c r="AB178" s="149">
        <v>0</v>
      </c>
      <c r="AC178" s="149">
        <v>0</v>
      </c>
      <c r="AD178" s="149">
        <v>0</v>
      </c>
      <c r="AE178" s="149">
        <v>0</v>
      </c>
      <c r="AF178" s="149">
        <v>0</v>
      </c>
      <c r="AG178" s="149">
        <v>0</v>
      </c>
      <c r="AH178" s="149">
        <v>0</v>
      </c>
      <c r="AI178" s="149">
        <v>0</v>
      </c>
      <c r="AJ178" s="149">
        <v>0</v>
      </c>
      <c r="AK178" s="149">
        <v>0</v>
      </c>
      <c r="AL178" s="149">
        <v>0</v>
      </c>
      <c r="AM178" s="149">
        <v>0</v>
      </c>
      <c r="AN178" s="149">
        <v>0</v>
      </c>
      <c r="AO178" s="149">
        <v>0</v>
      </c>
      <c r="AP178" s="149">
        <v>0</v>
      </c>
      <c r="AQ178" s="149">
        <v>0</v>
      </c>
      <c r="AR178" s="149">
        <v>0</v>
      </c>
      <c r="AS178" s="149">
        <v>0</v>
      </c>
      <c r="AT178" s="149">
        <v>0</v>
      </c>
      <c r="AU178" s="149">
        <v>0</v>
      </c>
      <c r="AV178" s="149">
        <v>0</v>
      </c>
      <c r="AW178" s="149">
        <v>0</v>
      </c>
      <c r="AX178" s="149">
        <v>0</v>
      </c>
      <c r="AY178" s="149">
        <v>0</v>
      </c>
      <c r="AZ178" s="149">
        <v>4</v>
      </c>
      <c r="BA178" s="149">
        <v>0</v>
      </c>
      <c r="BB178" s="149">
        <v>0</v>
      </c>
      <c r="BC178" s="149">
        <v>0</v>
      </c>
      <c r="BD178" s="149">
        <v>0</v>
      </c>
      <c r="BE178" s="149">
        <v>0</v>
      </c>
      <c r="BF178" s="149">
        <v>0</v>
      </c>
      <c r="BG178" s="149">
        <v>0</v>
      </c>
      <c r="BH178" s="149">
        <v>0</v>
      </c>
      <c r="BI178" s="149">
        <v>0</v>
      </c>
      <c r="BJ178" s="149">
        <v>0</v>
      </c>
      <c r="BK178" s="149">
        <v>0</v>
      </c>
      <c r="BL178" s="149">
        <v>0</v>
      </c>
      <c r="BM178" s="149">
        <v>0</v>
      </c>
      <c r="BN178" s="149">
        <v>0</v>
      </c>
      <c r="BO178" s="149">
        <v>0</v>
      </c>
      <c r="BP178" s="149">
        <v>0</v>
      </c>
      <c r="BQ178" s="149">
        <v>0</v>
      </c>
      <c r="BR178" s="465">
        <v>0</v>
      </c>
    </row>
    <row r="179" spans="3:70">
      <c r="C179" s="453" t="s">
        <v>307</v>
      </c>
      <c r="D179" s="454" t="s">
        <v>309</v>
      </c>
      <c r="E179" s="455" t="s">
        <v>351</v>
      </c>
      <c r="F179" s="168">
        <f t="shared" si="66"/>
        <v>95</v>
      </c>
      <c r="G179" s="162">
        <v>0</v>
      </c>
      <c r="H179" s="149">
        <v>0</v>
      </c>
      <c r="I179" s="149">
        <v>0</v>
      </c>
      <c r="J179" s="149">
        <v>0</v>
      </c>
      <c r="K179" s="149">
        <v>0</v>
      </c>
      <c r="L179" s="149">
        <v>0</v>
      </c>
      <c r="M179" s="149">
        <v>3</v>
      </c>
      <c r="N179" s="149">
        <v>0</v>
      </c>
      <c r="O179" s="149">
        <v>0</v>
      </c>
      <c r="P179" s="149">
        <v>0</v>
      </c>
      <c r="Q179" s="149">
        <v>0</v>
      </c>
      <c r="R179" s="149">
        <v>0</v>
      </c>
      <c r="S179" s="149">
        <v>0</v>
      </c>
      <c r="T179" s="149">
        <v>0</v>
      </c>
      <c r="U179" s="149">
        <v>0</v>
      </c>
      <c r="V179" s="149">
        <v>0</v>
      </c>
      <c r="W179" s="149">
        <v>0</v>
      </c>
      <c r="X179" s="149">
        <v>0</v>
      </c>
      <c r="Y179" s="149">
        <v>0</v>
      </c>
      <c r="Z179" s="149">
        <v>0</v>
      </c>
      <c r="AA179" s="149">
        <v>0</v>
      </c>
      <c r="AB179" s="149">
        <v>0</v>
      </c>
      <c r="AC179" s="149">
        <v>0</v>
      </c>
      <c r="AD179" s="149">
        <v>0</v>
      </c>
      <c r="AE179" s="149">
        <v>45</v>
      </c>
      <c r="AF179" s="149">
        <v>6</v>
      </c>
      <c r="AG179" s="149">
        <v>10</v>
      </c>
      <c r="AH179" s="149">
        <v>2</v>
      </c>
      <c r="AI179" s="149">
        <v>3</v>
      </c>
      <c r="AJ179" s="149">
        <v>6</v>
      </c>
      <c r="AK179" s="149">
        <v>7</v>
      </c>
      <c r="AL179" s="149">
        <v>2</v>
      </c>
      <c r="AM179" s="149">
        <v>0</v>
      </c>
      <c r="AN179" s="149">
        <v>7</v>
      </c>
      <c r="AO179" s="149">
        <v>0</v>
      </c>
      <c r="AP179" s="149">
        <v>0</v>
      </c>
      <c r="AQ179" s="149">
        <v>0</v>
      </c>
      <c r="AR179" s="149">
        <v>0</v>
      </c>
      <c r="AS179" s="149">
        <v>4</v>
      </c>
      <c r="AT179" s="149">
        <v>0</v>
      </c>
      <c r="AU179" s="149">
        <v>0</v>
      </c>
      <c r="AV179" s="149">
        <v>0</v>
      </c>
      <c r="AW179" s="149">
        <v>0</v>
      </c>
      <c r="AX179" s="149">
        <v>0</v>
      </c>
      <c r="AY179" s="149">
        <v>0</v>
      </c>
      <c r="AZ179" s="149">
        <v>0</v>
      </c>
      <c r="BA179" s="149">
        <v>0</v>
      </c>
      <c r="BB179" s="149">
        <v>0</v>
      </c>
      <c r="BC179" s="149">
        <v>0</v>
      </c>
      <c r="BD179" s="149">
        <v>0</v>
      </c>
      <c r="BE179" s="149">
        <v>0</v>
      </c>
      <c r="BF179" s="149">
        <v>0</v>
      </c>
      <c r="BG179" s="149">
        <v>0</v>
      </c>
      <c r="BH179" s="149">
        <v>0</v>
      </c>
      <c r="BI179" s="149">
        <v>0</v>
      </c>
      <c r="BJ179" s="149">
        <v>0</v>
      </c>
      <c r="BK179" s="149">
        <v>0</v>
      </c>
      <c r="BL179" s="149">
        <v>0</v>
      </c>
      <c r="BM179" s="149">
        <v>0</v>
      </c>
      <c r="BN179" s="149">
        <v>0</v>
      </c>
      <c r="BO179" s="149">
        <v>0</v>
      </c>
      <c r="BP179" s="149">
        <v>0</v>
      </c>
      <c r="BQ179" s="149">
        <v>0</v>
      </c>
      <c r="BR179" s="465">
        <v>0</v>
      </c>
    </row>
    <row r="180" spans="3:70">
      <c r="C180" s="453" t="s">
        <v>307</v>
      </c>
      <c r="D180" s="454" t="s">
        <v>309</v>
      </c>
      <c r="E180" s="455" t="s">
        <v>352</v>
      </c>
      <c r="F180" s="168">
        <f t="shared" si="66"/>
        <v>12</v>
      </c>
      <c r="G180" s="162">
        <v>0</v>
      </c>
      <c r="H180" s="149">
        <v>0</v>
      </c>
      <c r="I180" s="149">
        <v>0</v>
      </c>
      <c r="J180" s="149">
        <v>0</v>
      </c>
      <c r="K180" s="149">
        <v>0</v>
      </c>
      <c r="L180" s="149">
        <v>0</v>
      </c>
      <c r="M180" s="149">
        <v>0</v>
      </c>
      <c r="N180" s="149">
        <v>0</v>
      </c>
      <c r="O180" s="149">
        <v>0</v>
      </c>
      <c r="P180" s="149">
        <v>0</v>
      </c>
      <c r="Q180" s="149">
        <v>0</v>
      </c>
      <c r="R180" s="149">
        <v>0</v>
      </c>
      <c r="S180" s="149">
        <v>0</v>
      </c>
      <c r="T180" s="149">
        <v>0</v>
      </c>
      <c r="U180" s="149">
        <v>0</v>
      </c>
      <c r="V180" s="149">
        <v>0</v>
      </c>
      <c r="W180" s="149">
        <v>0</v>
      </c>
      <c r="X180" s="149">
        <v>0</v>
      </c>
      <c r="Y180" s="149">
        <v>0</v>
      </c>
      <c r="Z180" s="149">
        <v>0</v>
      </c>
      <c r="AA180" s="149">
        <v>0</v>
      </c>
      <c r="AB180" s="149">
        <v>0</v>
      </c>
      <c r="AC180" s="149">
        <v>0</v>
      </c>
      <c r="AD180" s="149">
        <v>0</v>
      </c>
      <c r="AE180" s="149">
        <v>6</v>
      </c>
      <c r="AF180" s="149">
        <v>0</v>
      </c>
      <c r="AG180" s="149">
        <v>0</v>
      </c>
      <c r="AH180" s="149">
        <v>0</v>
      </c>
      <c r="AI180" s="149">
        <v>0</v>
      </c>
      <c r="AJ180" s="149">
        <v>0</v>
      </c>
      <c r="AK180" s="149">
        <v>6</v>
      </c>
      <c r="AL180" s="149">
        <v>0</v>
      </c>
      <c r="AM180" s="149">
        <v>0</v>
      </c>
      <c r="AN180" s="149">
        <v>0</v>
      </c>
      <c r="AO180" s="149">
        <v>0</v>
      </c>
      <c r="AP180" s="149">
        <v>0</v>
      </c>
      <c r="AQ180" s="149">
        <v>0</v>
      </c>
      <c r="AR180" s="149">
        <v>0</v>
      </c>
      <c r="AS180" s="149">
        <v>0</v>
      </c>
      <c r="AT180" s="149">
        <v>0</v>
      </c>
      <c r="AU180" s="149">
        <v>0</v>
      </c>
      <c r="AV180" s="149">
        <v>0</v>
      </c>
      <c r="AW180" s="149">
        <v>0</v>
      </c>
      <c r="AX180" s="149">
        <v>0</v>
      </c>
      <c r="AY180" s="149">
        <v>0</v>
      </c>
      <c r="AZ180" s="149">
        <v>0</v>
      </c>
      <c r="BA180" s="149">
        <v>0</v>
      </c>
      <c r="BB180" s="149">
        <v>0</v>
      </c>
      <c r="BC180" s="149">
        <v>0</v>
      </c>
      <c r="BD180" s="149">
        <v>0</v>
      </c>
      <c r="BE180" s="149">
        <v>0</v>
      </c>
      <c r="BF180" s="149">
        <v>0</v>
      </c>
      <c r="BG180" s="149">
        <v>0</v>
      </c>
      <c r="BH180" s="149">
        <v>0</v>
      </c>
      <c r="BI180" s="149">
        <v>0</v>
      </c>
      <c r="BJ180" s="149">
        <v>0</v>
      </c>
      <c r="BK180" s="149">
        <v>0</v>
      </c>
      <c r="BL180" s="149">
        <v>0</v>
      </c>
      <c r="BM180" s="149">
        <v>0</v>
      </c>
      <c r="BN180" s="149">
        <v>0</v>
      </c>
      <c r="BO180" s="149">
        <v>0</v>
      </c>
      <c r="BP180" s="149">
        <v>0</v>
      </c>
      <c r="BQ180" s="149">
        <v>0</v>
      </c>
      <c r="BR180" s="465">
        <v>0</v>
      </c>
    </row>
    <row r="181" spans="3:70">
      <c r="C181" s="453" t="s">
        <v>307</v>
      </c>
      <c r="D181" s="454" t="s">
        <v>309</v>
      </c>
      <c r="E181" s="455" t="s">
        <v>353</v>
      </c>
      <c r="F181" s="168">
        <f t="shared" si="66"/>
        <v>77</v>
      </c>
      <c r="G181" s="162">
        <v>0</v>
      </c>
      <c r="H181" s="149">
        <v>0</v>
      </c>
      <c r="I181" s="149">
        <v>0</v>
      </c>
      <c r="J181" s="149">
        <v>0</v>
      </c>
      <c r="K181" s="149">
        <v>0</v>
      </c>
      <c r="L181" s="149">
        <v>0</v>
      </c>
      <c r="M181" s="149">
        <v>0</v>
      </c>
      <c r="N181" s="149">
        <v>0</v>
      </c>
      <c r="O181" s="149">
        <v>38</v>
      </c>
      <c r="P181" s="149">
        <v>0</v>
      </c>
      <c r="Q181" s="149">
        <v>0</v>
      </c>
      <c r="R181" s="149">
        <v>0</v>
      </c>
      <c r="S181" s="149">
        <v>0</v>
      </c>
      <c r="T181" s="149">
        <v>0</v>
      </c>
      <c r="U181" s="149">
        <v>0</v>
      </c>
      <c r="V181" s="149">
        <v>0</v>
      </c>
      <c r="W181" s="149">
        <v>0</v>
      </c>
      <c r="X181" s="149">
        <v>0</v>
      </c>
      <c r="Y181" s="149">
        <v>0</v>
      </c>
      <c r="Z181" s="149">
        <v>0</v>
      </c>
      <c r="AA181" s="149">
        <v>0</v>
      </c>
      <c r="AB181" s="149">
        <v>0</v>
      </c>
      <c r="AC181" s="149">
        <v>0</v>
      </c>
      <c r="AD181" s="149">
        <v>0</v>
      </c>
      <c r="AE181" s="149">
        <v>0</v>
      </c>
      <c r="AF181" s="149">
        <v>0</v>
      </c>
      <c r="AG181" s="149">
        <v>0</v>
      </c>
      <c r="AH181" s="149">
        <v>0</v>
      </c>
      <c r="AI181" s="149">
        <v>0</v>
      </c>
      <c r="AJ181" s="149">
        <v>0</v>
      </c>
      <c r="AK181" s="149">
        <v>0</v>
      </c>
      <c r="AL181" s="149">
        <v>0</v>
      </c>
      <c r="AM181" s="149">
        <v>39</v>
      </c>
      <c r="AN181" s="149">
        <v>0</v>
      </c>
      <c r="AO181" s="149">
        <v>0</v>
      </c>
      <c r="AP181" s="149">
        <v>0</v>
      </c>
      <c r="AQ181" s="149">
        <v>0</v>
      </c>
      <c r="AR181" s="149">
        <v>0</v>
      </c>
      <c r="AS181" s="149">
        <v>0</v>
      </c>
      <c r="AT181" s="149">
        <v>0</v>
      </c>
      <c r="AU181" s="149">
        <v>0</v>
      </c>
      <c r="AV181" s="149">
        <v>0</v>
      </c>
      <c r="AW181" s="149">
        <v>0</v>
      </c>
      <c r="AX181" s="149">
        <v>0</v>
      </c>
      <c r="AY181" s="149">
        <v>0</v>
      </c>
      <c r="AZ181" s="149">
        <v>0</v>
      </c>
      <c r="BA181" s="149">
        <v>0</v>
      </c>
      <c r="BB181" s="149">
        <v>0</v>
      </c>
      <c r="BC181" s="149">
        <v>0</v>
      </c>
      <c r="BD181" s="149">
        <v>0</v>
      </c>
      <c r="BE181" s="149">
        <v>0</v>
      </c>
      <c r="BF181" s="149">
        <v>0</v>
      </c>
      <c r="BG181" s="149">
        <v>0</v>
      </c>
      <c r="BH181" s="149">
        <v>0</v>
      </c>
      <c r="BI181" s="149">
        <v>0</v>
      </c>
      <c r="BJ181" s="149">
        <v>0</v>
      </c>
      <c r="BK181" s="149">
        <v>0</v>
      </c>
      <c r="BL181" s="149">
        <v>0</v>
      </c>
      <c r="BM181" s="149">
        <v>0</v>
      </c>
      <c r="BN181" s="149">
        <v>0</v>
      </c>
      <c r="BO181" s="149">
        <v>0</v>
      </c>
      <c r="BP181" s="149">
        <v>0</v>
      </c>
      <c r="BQ181" s="149">
        <v>0</v>
      </c>
      <c r="BR181" s="465">
        <v>0</v>
      </c>
    </row>
    <row r="182" spans="3:70">
      <c r="C182" s="453" t="s">
        <v>307</v>
      </c>
      <c r="D182" s="454" t="s">
        <v>309</v>
      </c>
      <c r="E182" s="455" t="s">
        <v>354</v>
      </c>
      <c r="F182" s="168">
        <f t="shared" si="66"/>
        <v>6</v>
      </c>
      <c r="G182" s="162">
        <v>0</v>
      </c>
      <c r="H182" s="149">
        <v>0</v>
      </c>
      <c r="I182" s="149">
        <v>0</v>
      </c>
      <c r="J182" s="149">
        <v>0</v>
      </c>
      <c r="K182" s="149">
        <v>0</v>
      </c>
      <c r="L182" s="149">
        <v>0</v>
      </c>
      <c r="M182" s="149">
        <v>0</v>
      </c>
      <c r="N182" s="149">
        <v>0</v>
      </c>
      <c r="O182" s="149">
        <v>0</v>
      </c>
      <c r="P182" s="149">
        <v>0</v>
      </c>
      <c r="Q182" s="149">
        <v>0</v>
      </c>
      <c r="R182" s="149">
        <v>0</v>
      </c>
      <c r="S182" s="149">
        <v>0</v>
      </c>
      <c r="T182" s="149">
        <v>0</v>
      </c>
      <c r="U182" s="149">
        <v>0</v>
      </c>
      <c r="V182" s="149">
        <v>0</v>
      </c>
      <c r="W182" s="149">
        <v>0</v>
      </c>
      <c r="X182" s="149">
        <v>0</v>
      </c>
      <c r="Y182" s="149">
        <v>0</v>
      </c>
      <c r="Z182" s="149">
        <v>0</v>
      </c>
      <c r="AA182" s="149">
        <v>0</v>
      </c>
      <c r="AB182" s="149">
        <v>0</v>
      </c>
      <c r="AC182" s="149">
        <v>0</v>
      </c>
      <c r="AD182" s="149">
        <v>3</v>
      </c>
      <c r="AE182" s="149">
        <v>0</v>
      </c>
      <c r="AF182" s="149">
        <v>0</v>
      </c>
      <c r="AG182" s="149">
        <v>0</v>
      </c>
      <c r="AH182" s="149">
        <v>0</v>
      </c>
      <c r="AI182" s="149">
        <v>0</v>
      </c>
      <c r="AJ182" s="149">
        <v>3</v>
      </c>
      <c r="AK182" s="149">
        <v>0</v>
      </c>
      <c r="AL182" s="149">
        <v>0</v>
      </c>
      <c r="AM182" s="149">
        <v>0</v>
      </c>
      <c r="AN182" s="149">
        <v>0</v>
      </c>
      <c r="AO182" s="149">
        <v>0</v>
      </c>
      <c r="AP182" s="149">
        <v>0</v>
      </c>
      <c r="AQ182" s="149">
        <v>0</v>
      </c>
      <c r="AR182" s="149">
        <v>0</v>
      </c>
      <c r="AS182" s="149">
        <v>0</v>
      </c>
      <c r="AT182" s="149">
        <v>0</v>
      </c>
      <c r="AU182" s="149">
        <v>0</v>
      </c>
      <c r="AV182" s="149">
        <v>0</v>
      </c>
      <c r="AW182" s="149">
        <v>0</v>
      </c>
      <c r="AX182" s="149">
        <v>0</v>
      </c>
      <c r="AY182" s="149">
        <v>0</v>
      </c>
      <c r="AZ182" s="149">
        <v>0</v>
      </c>
      <c r="BA182" s="149">
        <v>0</v>
      </c>
      <c r="BB182" s="149">
        <v>0</v>
      </c>
      <c r="BC182" s="149">
        <v>0</v>
      </c>
      <c r="BD182" s="149">
        <v>0</v>
      </c>
      <c r="BE182" s="149">
        <v>0</v>
      </c>
      <c r="BF182" s="149">
        <v>0</v>
      </c>
      <c r="BG182" s="149">
        <v>0</v>
      </c>
      <c r="BH182" s="149">
        <v>0</v>
      </c>
      <c r="BI182" s="149">
        <v>0</v>
      </c>
      <c r="BJ182" s="149">
        <v>0</v>
      </c>
      <c r="BK182" s="149">
        <v>0</v>
      </c>
      <c r="BL182" s="149">
        <v>0</v>
      </c>
      <c r="BM182" s="149">
        <v>0</v>
      </c>
      <c r="BN182" s="149">
        <v>0</v>
      </c>
      <c r="BO182" s="149">
        <v>0</v>
      </c>
      <c r="BP182" s="149">
        <v>0</v>
      </c>
      <c r="BQ182" s="149">
        <v>0</v>
      </c>
      <c r="BR182" s="465">
        <v>0</v>
      </c>
    </row>
    <row r="183" spans="3:70">
      <c r="C183" s="453" t="s">
        <v>307</v>
      </c>
      <c r="D183" s="454" t="s">
        <v>309</v>
      </c>
      <c r="E183" s="455" t="s">
        <v>355</v>
      </c>
      <c r="F183" s="168">
        <f t="shared" si="66"/>
        <v>1</v>
      </c>
      <c r="G183" s="162">
        <v>0</v>
      </c>
      <c r="H183" s="149">
        <v>0</v>
      </c>
      <c r="I183" s="149">
        <v>0</v>
      </c>
      <c r="J183" s="149">
        <v>0</v>
      </c>
      <c r="K183" s="149">
        <v>0</v>
      </c>
      <c r="L183" s="149">
        <v>0</v>
      </c>
      <c r="M183" s="149">
        <v>0</v>
      </c>
      <c r="N183" s="149">
        <v>0</v>
      </c>
      <c r="O183" s="149">
        <v>0</v>
      </c>
      <c r="P183" s="149">
        <v>0</v>
      </c>
      <c r="Q183" s="149">
        <v>0</v>
      </c>
      <c r="R183" s="149">
        <v>0</v>
      </c>
      <c r="S183" s="149">
        <v>0</v>
      </c>
      <c r="T183" s="149">
        <v>0</v>
      </c>
      <c r="U183" s="149">
        <v>0</v>
      </c>
      <c r="V183" s="149">
        <v>0</v>
      </c>
      <c r="W183" s="149">
        <v>0</v>
      </c>
      <c r="X183" s="149">
        <v>0</v>
      </c>
      <c r="Y183" s="149">
        <v>0</v>
      </c>
      <c r="Z183" s="149">
        <v>0</v>
      </c>
      <c r="AA183" s="149">
        <v>0</v>
      </c>
      <c r="AB183" s="149">
        <v>0</v>
      </c>
      <c r="AC183" s="149">
        <v>0</v>
      </c>
      <c r="AD183" s="149">
        <v>0</v>
      </c>
      <c r="AE183" s="149">
        <v>0</v>
      </c>
      <c r="AF183" s="149">
        <v>1</v>
      </c>
      <c r="AG183" s="149">
        <v>0</v>
      </c>
      <c r="AH183" s="149">
        <v>0</v>
      </c>
      <c r="AI183" s="149">
        <v>0</v>
      </c>
      <c r="AJ183" s="149">
        <v>0</v>
      </c>
      <c r="AK183" s="149">
        <v>0</v>
      </c>
      <c r="AL183" s="149">
        <v>0</v>
      </c>
      <c r="AM183" s="149">
        <v>0</v>
      </c>
      <c r="AN183" s="149">
        <v>0</v>
      </c>
      <c r="AO183" s="149">
        <v>0</v>
      </c>
      <c r="AP183" s="149">
        <v>0</v>
      </c>
      <c r="AQ183" s="149">
        <v>0</v>
      </c>
      <c r="AR183" s="149">
        <v>0</v>
      </c>
      <c r="AS183" s="149">
        <v>0</v>
      </c>
      <c r="AT183" s="149">
        <v>0</v>
      </c>
      <c r="AU183" s="149">
        <v>0</v>
      </c>
      <c r="AV183" s="149">
        <v>0</v>
      </c>
      <c r="AW183" s="149">
        <v>0</v>
      </c>
      <c r="AX183" s="149">
        <v>0</v>
      </c>
      <c r="AY183" s="149">
        <v>0</v>
      </c>
      <c r="AZ183" s="149">
        <v>0</v>
      </c>
      <c r="BA183" s="149">
        <v>0</v>
      </c>
      <c r="BB183" s="149">
        <v>0</v>
      </c>
      <c r="BC183" s="149">
        <v>0</v>
      </c>
      <c r="BD183" s="149">
        <v>0</v>
      </c>
      <c r="BE183" s="149">
        <v>0</v>
      </c>
      <c r="BF183" s="149">
        <v>0</v>
      </c>
      <c r="BG183" s="149">
        <v>0</v>
      </c>
      <c r="BH183" s="149">
        <v>0</v>
      </c>
      <c r="BI183" s="149">
        <v>0</v>
      </c>
      <c r="BJ183" s="149">
        <v>0</v>
      </c>
      <c r="BK183" s="149">
        <v>0</v>
      </c>
      <c r="BL183" s="149">
        <v>0</v>
      </c>
      <c r="BM183" s="149">
        <v>0</v>
      </c>
      <c r="BN183" s="149">
        <v>0</v>
      </c>
      <c r="BO183" s="149">
        <v>0</v>
      </c>
      <c r="BP183" s="149">
        <v>0</v>
      </c>
      <c r="BQ183" s="149">
        <v>0</v>
      </c>
      <c r="BR183" s="465">
        <v>0</v>
      </c>
    </row>
    <row r="184" spans="3:70">
      <c r="C184" s="453" t="s">
        <v>307</v>
      </c>
      <c r="D184" s="454" t="s">
        <v>309</v>
      </c>
      <c r="E184" s="455" t="s">
        <v>356</v>
      </c>
      <c r="F184" s="168">
        <f t="shared" si="66"/>
        <v>1</v>
      </c>
      <c r="G184" s="162">
        <v>0</v>
      </c>
      <c r="H184" s="149">
        <v>0</v>
      </c>
      <c r="I184" s="149">
        <v>0</v>
      </c>
      <c r="J184" s="149">
        <v>0</v>
      </c>
      <c r="K184" s="149">
        <v>0</v>
      </c>
      <c r="L184" s="149">
        <v>0</v>
      </c>
      <c r="M184" s="149">
        <v>0</v>
      </c>
      <c r="N184" s="149">
        <v>0</v>
      </c>
      <c r="O184" s="149">
        <v>1</v>
      </c>
      <c r="P184" s="149">
        <v>0</v>
      </c>
      <c r="Q184" s="149">
        <v>0</v>
      </c>
      <c r="R184" s="149">
        <v>0</v>
      </c>
      <c r="S184" s="149">
        <v>0</v>
      </c>
      <c r="T184" s="149">
        <v>0</v>
      </c>
      <c r="U184" s="149">
        <v>0</v>
      </c>
      <c r="V184" s="149">
        <v>0</v>
      </c>
      <c r="W184" s="149">
        <v>0</v>
      </c>
      <c r="X184" s="149">
        <v>0</v>
      </c>
      <c r="Y184" s="149">
        <v>0</v>
      </c>
      <c r="Z184" s="149">
        <v>0</v>
      </c>
      <c r="AA184" s="149">
        <v>0</v>
      </c>
      <c r="AB184" s="149">
        <v>0</v>
      </c>
      <c r="AC184" s="149">
        <v>0</v>
      </c>
      <c r="AD184" s="149">
        <v>0</v>
      </c>
      <c r="AE184" s="149">
        <v>0</v>
      </c>
      <c r="AF184" s="149">
        <v>0</v>
      </c>
      <c r="AG184" s="149">
        <v>0</v>
      </c>
      <c r="AH184" s="149">
        <v>0</v>
      </c>
      <c r="AI184" s="149">
        <v>0</v>
      </c>
      <c r="AJ184" s="149">
        <v>0</v>
      </c>
      <c r="AK184" s="149">
        <v>0</v>
      </c>
      <c r="AL184" s="149">
        <v>0</v>
      </c>
      <c r="AM184" s="149">
        <v>0</v>
      </c>
      <c r="AN184" s="149">
        <v>0</v>
      </c>
      <c r="AO184" s="149">
        <v>0</v>
      </c>
      <c r="AP184" s="149">
        <v>0</v>
      </c>
      <c r="AQ184" s="149">
        <v>0</v>
      </c>
      <c r="AR184" s="149">
        <v>0</v>
      </c>
      <c r="AS184" s="149">
        <v>0</v>
      </c>
      <c r="AT184" s="149">
        <v>0</v>
      </c>
      <c r="AU184" s="149">
        <v>0</v>
      </c>
      <c r="AV184" s="149">
        <v>0</v>
      </c>
      <c r="AW184" s="149">
        <v>0</v>
      </c>
      <c r="AX184" s="149">
        <v>0</v>
      </c>
      <c r="AY184" s="149">
        <v>0</v>
      </c>
      <c r="AZ184" s="149">
        <v>0</v>
      </c>
      <c r="BA184" s="149">
        <v>0</v>
      </c>
      <c r="BB184" s="149">
        <v>0</v>
      </c>
      <c r="BC184" s="149">
        <v>0</v>
      </c>
      <c r="BD184" s="149">
        <v>0</v>
      </c>
      <c r="BE184" s="149">
        <v>0</v>
      </c>
      <c r="BF184" s="149">
        <v>0</v>
      </c>
      <c r="BG184" s="149">
        <v>0</v>
      </c>
      <c r="BH184" s="149">
        <v>0</v>
      </c>
      <c r="BI184" s="149">
        <v>0</v>
      </c>
      <c r="BJ184" s="149">
        <v>0</v>
      </c>
      <c r="BK184" s="149">
        <v>0</v>
      </c>
      <c r="BL184" s="149">
        <v>0</v>
      </c>
      <c r="BM184" s="149">
        <v>0</v>
      </c>
      <c r="BN184" s="149">
        <v>0</v>
      </c>
      <c r="BO184" s="149">
        <v>0</v>
      </c>
      <c r="BP184" s="149">
        <v>0</v>
      </c>
      <c r="BQ184" s="149">
        <v>0</v>
      </c>
      <c r="BR184" s="465">
        <v>0</v>
      </c>
    </row>
    <row r="185" spans="3:70">
      <c r="C185" s="453" t="s">
        <v>307</v>
      </c>
      <c r="D185" s="454" t="s">
        <v>309</v>
      </c>
      <c r="E185" s="455" t="s">
        <v>357</v>
      </c>
      <c r="F185" s="168">
        <f t="shared" si="66"/>
        <v>1</v>
      </c>
      <c r="G185" s="162">
        <v>0</v>
      </c>
      <c r="H185" s="149">
        <v>0</v>
      </c>
      <c r="I185" s="149">
        <v>0</v>
      </c>
      <c r="J185" s="149">
        <v>0</v>
      </c>
      <c r="K185" s="149">
        <v>0</v>
      </c>
      <c r="L185" s="149">
        <v>0</v>
      </c>
      <c r="M185" s="149">
        <v>0</v>
      </c>
      <c r="N185" s="149">
        <v>0</v>
      </c>
      <c r="O185" s="149">
        <v>0</v>
      </c>
      <c r="P185" s="149">
        <v>0</v>
      </c>
      <c r="Q185" s="149">
        <v>0</v>
      </c>
      <c r="R185" s="149">
        <v>0</v>
      </c>
      <c r="S185" s="149">
        <v>0</v>
      </c>
      <c r="T185" s="149">
        <v>0</v>
      </c>
      <c r="U185" s="149">
        <v>0</v>
      </c>
      <c r="V185" s="149">
        <v>0</v>
      </c>
      <c r="W185" s="149">
        <v>0</v>
      </c>
      <c r="X185" s="149">
        <v>0</v>
      </c>
      <c r="Y185" s="149">
        <v>0</v>
      </c>
      <c r="Z185" s="149">
        <v>0</v>
      </c>
      <c r="AA185" s="149">
        <v>0</v>
      </c>
      <c r="AB185" s="149">
        <v>0</v>
      </c>
      <c r="AC185" s="149">
        <v>0</v>
      </c>
      <c r="AD185" s="149">
        <v>0</v>
      </c>
      <c r="AE185" s="149">
        <v>0</v>
      </c>
      <c r="AF185" s="149">
        <v>0</v>
      </c>
      <c r="AG185" s="149">
        <v>0</v>
      </c>
      <c r="AH185" s="149">
        <v>0</v>
      </c>
      <c r="AI185" s="149">
        <v>0</v>
      </c>
      <c r="AJ185" s="149">
        <v>0</v>
      </c>
      <c r="AK185" s="149">
        <v>0</v>
      </c>
      <c r="AL185" s="149">
        <v>0</v>
      </c>
      <c r="AM185" s="149">
        <v>0</v>
      </c>
      <c r="AN185" s="149">
        <v>0</v>
      </c>
      <c r="AO185" s="149">
        <v>0</v>
      </c>
      <c r="AP185" s="149">
        <v>0</v>
      </c>
      <c r="AQ185" s="149">
        <v>0</v>
      </c>
      <c r="AR185" s="149">
        <v>0</v>
      </c>
      <c r="AS185" s="149">
        <v>0</v>
      </c>
      <c r="AT185" s="149">
        <v>0</v>
      </c>
      <c r="AU185" s="149">
        <v>0</v>
      </c>
      <c r="AV185" s="149">
        <v>0</v>
      </c>
      <c r="AW185" s="149">
        <v>0</v>
      </c>
      <c r="AX185" s="149">
        <v>0</v>
      </c>
      <c r="AY185" s="149">
        <v>1</v>
      </c>
      <c r="AZ185" s="149">
        <v>0</v>
      </c>
      <c r="BA185" s="149">
        <v>0</v>
      </c>
      <c r="BB185" s="149">
        <v>0</v>
      </c>
      <c r="BC185" s="149">
        <v>0</v>
      </c>
      <c r="BD185" s="149">
        <v>0</v>
      </c>
      <c r="BE185" s="149">
        <v>0</v>
      </c>
      <c r="BF185" s="149">
        <v>0</v>
      </c>
      <c r="BG185" s="149">
        <v>0</v>
      </c>
      <c r="BH185" s="149">
        <v>0</v>
      </c>
      <c r="BI185" s="149">
        <v>0</v>
      </c>
      <c r="BJ185" s="149">
        <v>0</v>
      </c>
      <c r="BK185" s="149">
        <v>0</v>
      </c>
      <c r="BL185" s="149">
        <v>0</v>
      </c>
      <c r="BM185" s="149">
        <v>0</v>
      </c>
      <c r="BN185" s="149">
        <v>0</v>
      </c>
      <c r="BO185" s="149">
        <v>0</v>
      </c>
      <c r="BP185" s="149">
        <v>0</v>
      </c>
      <c r="BQ185" s="149">
        <v>0</v>
      </c>
      <c r="BR185" s="465">
        <v>0</v>
      </c>
    </row>
    <row r="186" spans="3:70">
      <c r="C186" s="453" t="s">
        <v>307</v>
      </c>
      <c r="D186" s="454" t="s">
        <v>309</v>
      </c>
      <c r="E186" s="455" t="s">
        <v>358</v>
      </c>
      <c r="F186" s="168">
        <f t="shared" si="66"/>
        <v>282</v>
      </c>
      <c r="G186" s="162">
        <v>5</v>
      </c>
      <c r="H186" s="149">
        <v>5</v>
      </c>
      <c r="I186" s="149">
        <v>12</v>
      </c>
      <c r="J186" s="149">
        <v>0</v>
      </c>
      <c r="K186" s="149">
        <v>6</v>
      </c>
      <c r="L186" s="149">
        <v>9</v>
      </c>
      <c r="M186" s="149">
        <v>0</v>
      </c>
      <c r="N186" s="149">
        <v>14</v>
      </c>
      <c r="O186" s="149">
        <v>0</v>
      </c>
      <c r="P186" s="149">
        <v>0</v>
      </c>
      <c r="Q186" s="149">
        <v>9</v>
      </c>
      <c r="R186" s="149">
        <v>0</v>
      </c>
      <c r="S186" s="149">
        <v>12</v>
      </c>
      <c r="T186" s="149">
        <v>0</v>
      </c>
      <c r="U186" s="149">
        <v>7</v>
      </c>
      <c r="V186" s="149">
        <v>0</v>
      </c>
      <c r="W186" s="149">
        <v>7</v>
      </c>
      <c r="X186" s="149">
        <v>0</v>
      </c>
      <c r="Y186" s="149">
        <v>9</v>
      </c>
      <c r="Z186" s="149">
        <v>0</v>
      </c>
      <c r="AA186" s="149">
        <v>10</v>
      </c>
      <c r="AB186" s="149">
        <v>0</v>
      </c>
      <c r="AC186" s="149">
        <v>0</v>
      </c>
      <c r="AD186" s="149">
        <v>12</v>
      </c>
      <c r="AE186" s="149">
        <v>0</v>
      </c>
      <c r="AF186" s="149">
        <v>13</v>
      </c>
      <c r="AG186" s="149">
        <v>16</v>
      </c>
      <c r="AH186" s="149">
        <v>4</v>
      </c>
      <c r="AI186" s="149">
        <v>0</v>
      </c>
      <c r="AJ186" s="149">
        <v>16</v>
      </c>
      <c r="AK186" s="149">
        <v>4</v>
      </c>
      <c r="AL186" s="149">
        <v>0</v>
      </c>
      <c r="AM186" s="149">
        <v>13</v>
      </c>
      <c r="AN186" s="149">
        <v>0</v>
      </c>
      <c r="AO186" s="149">
        <v>0</v>
      </c>
      <c r="AP186" s="149">
        <v>3</v>
      </c>
      <c r="AQ186" s="149">
        <v>6</v>
      </c>
      <c r="AR186" s="149">
        <v>7</v>
      </c>
      <c r="AS186" s="149">
        <v>7</v>
      </c>
      <c r="AT186" s="149">
        <v>15</v>
      </c>
      <c r="AU186" s="149">
        <v>0</v>
      </c>
      <c r="AV186" s="149">
        <v>6</v>
      </c>
      <c r="AW186" s="149">
        <v>6</v>
      </c>
      <c r="AX186" s="149">
        <v>18</v>
      </c>
      <c r="AY186" s="149">
        <v>11</v>
      </c>
      <c r="AZ186" s="149">
        <v>16</v>
      </c>
      <c r="BA186" s="149">
        <v>4</v>
      </c>
      <c r="BB186" s="149">
        <v>0</v>
      </c>
      <c r="BC186" s="149">
        <v>0</v>
      </c>
      <c r="BD186" s="149">
        <v>0</v>
      </c>
      <c r="BE186" s="149">
        <v>0</v>
      </c>
      <c r="BF186" s="149">
        <v>0</v>
      </c>
      <c r="BG186" s="149">
        <v>0</v>
      </c>
      <c r="BH186" s="149">
        <v>0</v>
      </c>
      <c r="BI186" s="149">
        <v>0</v>
      </c>
      <c r="BJ186" s="149">
        <v>0</v>
      </c>
      <c r="BK186" s="149">
        <v>0</v>
      </c>
      <c r="BL186" s="149">
        <v>0</v>
      </c>
      <c r="BM186" s="149">
        <v>0</v>
      </c>
      <c r="BN186" s="149">
        <v>0</v>
      </c>
      <c r="BO186" s="149">
        <v>0</v>
      </c>
      <c r="BP186" s="149">
        <v>0</v>
      </c>
      <c r="BQ186" s="149">
        <v>0</v>
      </c>
      <c r="BR186" s="465">
        <v>0</v>
      </c>
    </row>
    <row r="187" spans="3:70">
      <c r="C187" s="453" t="s">
        <v>307</v>
      </c>
      <c r="D187" s="454" t="s">
        <v>309</v>
      </c>
      <c r="E187" s="455" t="s">
        <v>359</v>
      </c>
      <c r="F187" s="168">
        <f t="shared" si="66"/>
        <v>1</v>
      </c>
      <c r="G187" s="162">
        <v>0</v>
      </c>
      <c r="H187" s="149">
        <v>0</v>
      </c>
      <c r="I187" s="149">
        <v>0</v>
      </c>
      <c r="J187" s="149">
        <v>0</v>
      </c>
      <c r="K187" s="149">
        <v>0</v>
      </c>
      <c r="L187" s="149">
        <v>0</v>
      </c>
      <c r="M187" s="149">
        <v>0</v>
      </c>
      <c r="N187" s="149">
        <v>0</v>
      </c>
      <c r="O187" s="149">
        <v>0</v>
      </c>
      <c r="P187" s="149">
        <v>0</v>
      </c>
      <c r="Q187" s="149">
        <v>0</v>
      </c>
      <c r="R187" s="149">
        <v>0</v>
      </c>
      <c r="S187" s="149">
        <v>0</v>
      </c>
      <c r="T187" s="149">
        <v>0</v>
      </c>
      <c r="U187" s="149">
        <v>0</v>
      </c>
      <c r="V187" s="149">
        <v>0</v>
      </c>
      <c r="W187" s="149">
        <v>0</v>
      </c>
      <c r="X187" s="149">
        <v>0</v>
      </c>
      <c r="Y187" s="149">
        <v>0</v>
      </c>
      <c r="Z187" s="149">
        <v>0</v>
      </c>
      <c r="AA187" s="149">
        <v>0</v>
      </c>
      <c r="AB187" s="149">
        <v>0</v>
      </c>
      <c r="AC187" s="149">
        <v>0</v>
      </c>
      <c r="AD187" s="149">
        <v>0</v>
      </c>
      <c r="AE187" s="149">
        <v>1</v>
      </c>
      <c r="AF187" s="149">
        <v>0</v>
      </c>
      <c r="AG187" s="149">
        <v>0</v>
      </c>
      <c r="AH187" s="149">
        <v>0</v>
      </c>
      <c r="AI187" s="149">
        <v>0</v>
      </c>
      <c r="AJ187" s="149">
        <v>0</v>
      </c>
      <c r="AK187" s="149">
        <v>0</v>
      </c>
      <c r="AL187" s="149">
        <v>0</v>
      </c>
      <c r="AM187" s="149">
        <v>0</v>
      </c>
      <c r="AN187" s="149">
        <v>0</v>
      </c>
      <c r="AO187" s="149">
        <v>0</v>
      </c>
      <c r="AP187" s="149">
        <v>0</v>
      </c>
      <c r="AQ187" s="149">
        <v>0</v>
      </c>
      <c r="AR187" s="149">
        <v>0</v>
      </c>
      <c r="AS187" s="149">
        <v>0</v>
      </c>
      <c r="AT187" s="149">
        <v>0</v>
      </c>
      <c r="AU187" s="149">
        <v>0</v>
      </c>
      <c r="AV187" s="149">
        <v>0</v>
      </c>
      <c r="AW187" s="149">
        <v>0</v>
      </c>
      <c r="AX187" s="149">
        <v>0</v>
      </c>
      <c r="AY187" s="149">
        <v>0</v>
      </c>
      <c r="AZ187" s="149">
        <v>0</v>
      </c>
      <c r="BA187" s="149">
        <v>0</v>
      </c>
      <c r="BB187" s="149">
        <v>0</v>
      </c>
      <c r="BC187" s="149">
        <v>0</v>
      </c>
      <c r="BD187" s="149">
        <v>0</v>
      </c>
      <c r="BE187" s="149">
        <v>0</v>
      </c>
      <c r="BF187" s="149">
        <v>0</v>
      </c>
      <c r="BG187" s="149">
        <v>0</v>
      </c>
      <c r="BH187" s="149">
        <v>0</v>
      </c>
      <c r="BI187" s="149">
        <v>0</v>
      </c>
      <c r="BJ187" s="149">
        <v>0</v>
      </c>
      <c r="BK187" s="149">
        <v>0</v>
      </c>
      <c r="BL187" s="149">
        <v>0</v>
      </c>
      <c r="BM187" s="149">
        <v>0</v>
      </c>
      <c r="BN187" s="149">
        <v>0</v>
      </c>
      <c r="BO187" s="149">
        <v>0</v>
      </c>
      <c r="BP187" s="149">
        <v>0</v>
      </c>
      <c r="BQ187" s="149">
        <v>0</v>
      </c>
      <c r="BR187" s="465">
        <v>0</v>
      </c>
    </row>
    <row r="188" spans="3:70">
      <c r="C188" s="453" t="s">
        <v>307</v>
      </c>
      <c r="D188" s="454" t="s">
        <v>309</v>
      </c>
      <c r="E188" s="455" t="s">
        <v>360</v>
      </c>
      <c r="F188" s="168">
        <f t="shared" si="66"/>
        <v>9</v>
      </c>
      <c r="G188" s="162">
        <v>0</v>
      </c>
      <c r="H188" s="149">
        <v>0</v>
      </c>
      <c r="I188" s="149">
        <v>0</v>
      </c>
      <c r="J188" s="149">
        <v>0</v>
      </c>
      <c r="K188" s="149">
        <v>0</v>
      </c>
      <c r="L188" s="149">
        <v>0</v>
      </c>
      <c r="M188" s="149">
        <v>0</v>
      </c>
      <c r="N188" s="149">
        <v>0</v>
      </c>
      <c r="O188" s="149">
        <v>0</v>
      </c>
      <c r="P188" s="149">
        <v>3</v>
      </c>
      <c r="Q188" s="149">
        <v>0</v>
      </c>
      <c r="R188" s="149">
        <v>0</v>
      </c>
      <c r="S188" s="149">
        <v>6</v>
      </c>
      <c r="T188" s="149">
        <v>0</v>
      </c>
      <c r="U188" s="149">
        <v>0</v>
      </c>
      <c r="V188" s="149">
        <v>0</v>
      </c>
      <c r="W188" s="149">
        <v>0</v>
      </c>
      <c r="X188" s="149">
        <v>0</v>
      </c>
      <c r="Y188" s="149">
        <v>0</v>
      </c>
      <c r="Z188" s="149">
        <v>0</v>
      </c>
      <c r="AA188" s="149">
        <v>0</v>
      </c>
      <c r="AB188" s="149">
        <v>0</v>
      </c>
      <c r="AC188" s="149">
        <v>0</v>
      </c>
      <c r="AD188" s="149">
        <v>0</v>
      </c>
      <c r="AE188" s="149">
        <v>0</v>
      </c>
      <c r="AF188" s="149">
        <v>0</v>
      </c>
      <c r="AG188" s="149">
        <v>0</v>
      </c>
      <c r="AH188" s="149">
        <v>0</v>
      </c>
      <c r="AI188" s="149">
        <v>0</v>
      </c>
      <c r="AJ188" s="149">
        <v>0</v>
      </c>
      <c r="AK188" s="149">
        <v>0</v>
      </c>
      <c r="AL188" s="149">
        <v>0</v>
      </c>
      <c r="AM188" s="149">
        <v>0</v>
      </c>
      <c r="AN188" s="149">
        <v>0</v>
      </c>
      <c r="AO188" s="149">
        <v>0</v>
      </c>
      <c r="AP188" s="149">
        <v>0</v>
      </c>
      <c r="AQ188" s="149">
        <v>0</v>
      </c>
      <c r="AR188" s="149">
        <v>0</v>
      </c>
      <c r="AS188" s="149">
        <v>0</v>
      </c>
      <c r="AT188" s="149">
        <v>0</v>
      </c>
      <c r="AU188" s="149">
        <v>0</v>
      </c>
      <c r="AV188" s="149">
        <v>0</v>
      </c>
      <c r="AW188" s="149">
        <v>0</v>
      </c>
      <c r="AX188" s="149">
        <v>0</v>
      </c>
      <c r="AY188" s="149">
        <v>0</v>
      </c>
      <c r="AZ188" s="149">
        <v>0</v>
      </c>
      <c r="BA188" s="149">
        <v>0</v>
      </c>
      <c r="BB188" s="149">
        <v>0</v>
      </c>
      <c r="BC188" s="149">
        <v>0</v>
      </c>
      <c r="BD188" s="149">
        <v>0</v>
      </c>
      <c r="BE188" s="149">
        <v>0</v>
      </c>
      <c r="BF188" s="149">
        <v>0</v>
      </c>
      <c r="BG188" s="149">
        <v>0</v>
      </c>
      <c r="BH188" s="149">
        <v>0</v>
      </c>
      <c r="BI188" s="149">
        <v>0</v>
      </c>
      <c r="BJ188" s="149">
        <v>0</v>
      </c>
      <c r="BK188" s="149">
        <v>0</v>
      </c>
      <c r="BL188" s="149">
        <v>0</v>
      </c>
      <c r="BM188" s="149">
        <v>0</v>
      </c>
      <c r="BN188" s="149">
        <v>0</v>
      </c>
      <c r="BO188" s="149">
        <v>0</v>
      </c>
      <c r="BP188" s="149">
        <v>0</v>
      </c>
      <c r="BQ188" s="149">
        <v>0</v>
      </c>
      <c r="BR188" s="465">
        <v>0</v>
      </c>
    </row>
    <row r="189" spans="3:70">
      <c r="C189" s="453" t="s">
        <v>307</v>
      </c>
      <c r="D189" s="454" t="s">
        <v>309</v>
      </c>
      <c r="E189" s="455" t="s">
        <v>361</v>
      </c>
      <c r="F189" s="168">
        <f t="shared" si="66"/>
        <v>2</v>
      </c>
      <c r="G189" s="162">
        <v>0</v>
      </c>
      <c r="H189" s="149">
        <v>0</v>
      </c>
      <c r="I189" s="149">
        <v>0</v>
      </c>
      <c r="J189" s="149">
        <v>0</v>
      </c>
      <c r="K189" s="149">
        <v>0</v>
      </c>
      <c r="L189" s="149">
        <v>0</v>
      </c>
      <c r="M189" s="149">
        <v>0</v>
      </c>
      <c r="N189" s="149">
        <v>0</v>
      </c>
      <c r="O189" s="149">
        <v>0</v>
      </c>
      <c r="P189" s="149">
        <v>0</v>
      </c>
      <c r="Q189" s="149">
        <v>0</v>
      </c>
      <c r="R189" s="149">
        <v>0</v>
      </c>
      <c r="S189" s="149">
        <v>0</v>
      </c>
      <c r="T189" s="149">
        <v>0</v>
      </c>
      <c r="U189" s="149">
        <v>0</v>
      </c>
      <c r="V189" s="149">
        <v>0</v>
      </c>
      <c r="W189" s="149">
        <v>0</v>
      </c>
      <c r="X189" s="149">
        <v>0</v>
      </c>
      <c r="Y189" s="149">
        <v>0</v>
      </c>
      <c r="Z189" s="149">
        <v>0</v>
      </c>
      <c r="AA189" s="149">
        <v>0</v>
      </c>
      <c r="AB189" s="149">
        <v>0</v>
      </c>
      <c r="AC189" s="149">
        <v>0</v>
      </c>
      <c r="AD189" s="149">
        <v>0</v>
      </c>
      <c r="AE189" s="149">
        <v>0</v>
      </c>
      <c r="AF189" s="149">
        <v>0</v>
      </c>
      <c r="AG189" s="149">
        <v>2</v>
      </c>
      <c r="AH189" s="149">
        <v>0</v>
      </c>
      <c r="AI189" s="149">
        <v>0</v>
      </c>
      <c r="AJ189" s="149">
        <v>0</v>
      </c>
      <c r="AK189" s="149">
        <v>0</v>
      </c>
      <c r="AL189" s="149">
        <v>0</v>
      </c>
      <c r="AM189" s="149">
        <v>0</v>
      </c>
      <c r="AN189" s="149">
        <v>0</v>
      </c>
      <c r="AO189" s="149">
        <v>0</v>
      </c>
      <c r="AP189" s="149">
        <v>0</v>
      </c>
      <c r="AQ189" s="149">
        <v>0</v>
      </c>
      <c r="AR189" s="149">
        <v>0</v>
      </c>
      <c r="AS189" s="149">
        <v>0</v>
      </c>
      <c r="AT189" s="149">
        <v>0</v>
      </c>
      <c r="AU189" s="149">
        <v>0</v>
      </c>
      <c r="AV189" s="149">
        <v>0</v>
      </c>
      <c r="AW189" s="149">
        <v>0</v>
      </c>
      <c r="AX189" s="149">
        <v>0</v>
      </c>
      <c r="AY189" s="149">
        <v>0</v>
      </c>
      <c r="AZ189" s="149">
        <v>0</v>
      </c>
      <c r="BA189" s="149">
        <v>0</v>
      </c>
      <c r="BB189" s="149">
        <v>0</v>
      </c>
      <c r="BC189" s="149">
        <v>0</v>
      </c>
      <c r="BD189" s="149">
        <v>0</v>
      </c>
      <c r="BE189" s="149">
        <v>0</v>
      </c>
      <c r="BF189" s="149">
        <v>0</v>
      </c>
      <c r="BG189" s="149">
        <v>0</v>
      </c>
      <c r="BH189" s="149">
        <v>0</v>
      </c>
      <c r="BI189" s="149">
        <v>0</v>
      </c>
      <c r="BJ189" s="149">
        <v>0</v>
      </c>
      <c r="BK189" s="149">
        <v>0</v>
      </c>
      <c r="BL189" s="149">
        <v>0</v>
      </c>
      <c r="BM189" s="149">
        <v>0</v>
      </c>
      <c r="BN189" s="149">
        <v>0</v>
      </c>
      <c r="BO189" s="149">
        <v>0</v>
      </c>
      <c r="BP189" s="149">
        <v>0</v>
      </c>
      <c r="BQ189" s="149">
        <v>0</v>
      </c>
      <c r="BR189" s="465">
        <v>0</v>
      </c>
    </row>
    <row r="190" spans="3:70">
      <c r="C190" s="453" t="s">
        <v>307</v>
      </c>
      <c r="D190" s="454" t="s">
        <v>309</v>
      </c>
      <c r="E190" s="455" t="s">
        <v>362</v>
      </c>
      <c r="F190" s="168">
        <f t="shared" si="66"/>
        <v>1</v>
      </c>
      <c r="G190" s="162">
        <v>0</v>
      </c>
      <c r="H190" s="149">
        <v>0</v>
      </c>
      <c r="I190" s="149">
        <v>0</v>
      </c>
      <c r="J190" s="149">
        <v>0</v>
      </c>
      <c r="K190" s="149">
        <v>0</v>
      </c>
      <c r="L190" s="149">
        <v>0</v>
      </c>
      <c r="M190" s="149">
        <v>0</v>
      </c>
      <c r="N190" s="149">
        <v>0</v>
      </c>
      <c r="O190" s="149">
        <v>0</v>
      </c>
      <c r="P190" s="149">
        <v>0</v>
      </c>
      <c r="Q190" s="149">
        <v>0</v>
      </c>
      <c r="R190" s="149">
        <v>0</v>
      </c>
      <c r="S190" s="149">
        <v>0</v>
      </c>
      <c r="T190" s="149">
        <v>0</v>
      </c>
      <c r="U190" s="149">
        <v>0</v>
      </c>
      <c r="V190" s="149">
        <v>0</v>
      </c>
      <c r="W190" s="149">
        <v>0</v>
      </c>
      <c r="X190" s="149">
        <v>0</v>
      </c>
      <c r="Y190" s="149">
        <v>0</v>
      </c>
      <c r="Z190" s="149">
        <v>0</v>
      </c>
      <c r="AA190" s="149">
        <v>0</v>
      </c>
      <c r="AB190" s="149">
        <v>0</v>
      </c>
      <c r="AC190" s="149">
        <v>0</v>
      </c>
      <c r="AD190" s="149">
        <v>0</v>
      </c>
      <c r="AE190" s="149">
        <v>0</v>
      </c>
      <c r="AF190" s="149">
        <v>0</v>
      </c>
      <c r="AG190" s="149">
        <v>0</v>
      </c>
      <c r="AH190" s="149">
        <v>0</v>
      </c>
      <c r="AI190" s="149">
        <v>0</v>
      </c>
      <c r="AJ190" s="149">
        <v>0</v>
      </c>
      <c r="AK190" s="149">
        <v>0</v>
      </c>
      <c r="AL190" s="149">
        <v>0</v>
      </c>
      <c r="AM190" s="149">
        <v>0</v>
      </c>
      <c r="AN190" s="149">
        <v>1</v>
      </c>
      <c r="AO190" s="149">
        <v>0</v>
      </c>
      <c r="AP190" s="149">
        <v>0</v>
      </c>
      <c r="AQ190" s="149">
        <v>0</v>
      </c>
      <c r="AR190" s="149">
        <v>0</v>
      </c>
      <c r="AS190" s="149">
        <v>0</v>
      </c>
      <c r="AT190" s="149">
        <v>0</v>
      </c>
      <c r="AU190" s="149">
        <v>0</v>
      </c>
      <c r="AV190" s="149">
        <v>0</v>
      </c>
      <c r="AW190" s="149">
        <v>0</v>
      </c>
      <c r="AX190" s="149">
        <v>0</v>
      </c>
      <c r="AY190" s="149">
        <v>0</v>
      </c>
      <c r="AZ190" s="149">
        <v>0</v>
      </c>
      <c r="BA190" s="149">
        <v>0</v>
      </c>
      <c r="BB190" s="149">
        <v>0</v>
      </c>
      <c r="BC190" s="149">
        <v>0</v>
      </c>
      <c r="BD190" s="149">
        <v>0</v>
      </c>
      <c r="BE190" s="149">
        <v>0</v>
      </c>
      <c r="BF190" s="149">
        <v>0</v>
      </c>
      <c r="BG190" s="149">
        <v>0</v>
      </c>
      <c r="BH190" s="149">
        <v>0</v>
      </c>
      <c r="BI190" s="149">
        <v>0</v>
      </c>
      <c r="BJ190" s="149">
        <v>0</v>
      </c>
      <c r="BK190" s="149">
        <v>0</v>
      </c>
      <c r="BL190" s="149">
        <v>0</v>
      </c>
      <c r="BM190" s="149">
        <v>0</v>
      </c>
      <c r="BN190" s="149">
        <v>0</v>
      </c>
      <c r="BO190" s="149">
        <v>0</v>
      </c>
      <c r="BP190" s="149">
        <v>0</v>
      </c>
      <c r="BQ190" s="149">
        <v>0</v>
      </c>
      <c r="BR190" s="465">
        <v>0</v>
      </c>
    </row>
    <row r="191" spans="3:70">
      <c r="C191" s="453" t="s">
        <v>307</v>
      </c>
      <c r="D191" s="454" t="s">
        <v>309</v>
      </c>
      <c r="E191" s="455" t="s">
        <v>363</v>
      </c>
      <c r="F191" s="168">
        <f t="shared" si="66"/>
        <v>5</v>
      </c>
      <c r="G191" s="162">
        <v>0</v>
      </c>
      <c r="H191" s="149">
        <v>0</v>
      </c>
      <c r="I191" s="149">
        <v>0</v>
      </c>
      <c r="J191" s="149">
        <v>0</v>
      </c>
      <c r="K191" s="149">
        <v>0</v>
      </c>
      <c r="L191" s="149">
        <v>0</v>
      </c>
      <c r="M191" s="149">
        <v>0</v>
      </c>
      <c r="N191" s="149">
        <v>0</v>
      </c>
      <c r="O191" s="149">
        <v>0</v>
      </c>
      <c r="P191" s="149">
        <v>0</v>
      </c>
      <c r="Q191" s="149">
        <v>0</v>
      </c>
      <c r="R191" s="149">
        <v>0</v>
      </c>
      <c r="S191" s="149">
        <v>0</v>
      </c>
      <c r="T191" s="149">
        <v>0</v>
      </c>
      <c r="U191" s="149">
        <v>0</v>
      </c>
      <c r="V191" s="149">
        <v>0</v>
      </c>
      <c r="W191" s="149">
        <v>0</v>
      </c>
      <c r="X191" s="149">
        <v>0</v>
      </c>
      <c r="Y191" s="149">
        <v>0</v>
      </c>
      <c r="Z191" s="149">
        <v>0</v>
      </c>
      <c r="AA191" s="149">
        <v>0</v>
      </c>
      <c r="AB191" s="149">
        <v>0</v>
      </c>
      <c r="AC191" s="149">
        <v>0</v>
      </c>
      <c r="AD191" s="149">
        <v>0</v>
      </c>
      <c r="AE191" s="149">
        <v>0</v>
      </c>
      <c r="AF191" s="149">
        <v>5</v>
      </c>
      <c r="AG191" s="149">
        <v>0</v>
      </c>
      <c r="AH191" s="149">
        <v>0</v>
      </c>
      <c r="AI191" s="149">
        <v>0</v>
      </c>
      <c r="AJ191" s="149">
        <v>0</v>
      </c>
      <c r="AK191" s="149">
        <v>0</v>
      </c>
      <c r="AL191" s="149">
        <v>0</v>
      </c>
      <c r="AM191" s="149">
        <v>0</v>
      </c>
      <c r="AN191" s="149">
        <v>0</v>
      </c>
      <c r="AO191" s="149">
        <v>0</v>
      </c>
      <c r="AP191" s="149">
        <v>0</v>
      </c>
      <c r="AQ191" s="149">
        <v>0</v>
      </c>
      <c r="AR191" s="149">
        <v>0</v>
      </c>
      <c r="AS191" s="149">
        <v>0</v>
      </c>
      <c r="AT191" s="149">
        <v>0</v>
      </c>
      <c r="AU191" s="149">
        <v>0</v>
      </c>
      <c r="AV191" s="149">
        <v>0</v>
      </c>
      <c r="AW191" s="149">
        <v>0</v>
      </c>
      <c r="AX191" s="149">
        <v>0</v>
      </c>
      <c r="AY191" s="149">
        <v>0</v>
      </c>
      <c r="AZ191" s="149">
        <v>0</v>
      </c>
      <c r="BA191" s="149">
        <v>0</v>
      </c>
      <c r="BB191" s="149">
        <v>0</v>
      </c>
      <c r="BC191" s="149">
        <v>0</v>
      </c>
      <c r="BD191" s="149">
        <v>0</v>
      </c>
      <c r="BE191" s="149">
        <v>0</v>
      </c>
      <c r="BF191" s="149">
        <v>0</v>
      </c>
      <c r="BG191" s="149">
        <v>0</v>
      </c>
      <c r="BH191" s="149">
        <v>0</v>
      </c>
      <c r="BI191" s="149">
        <v>0</v>
      </c>
      <c r="BJ191" s="149">
        <v>0</v>
      </c>
      <c r="BK191" s="149">
        <v>0</v>
      </c>
      <c r="BL191" s="149">
        <v>0</v>
      </c>
      <c r="BM191" s="149">
        <v>0</v>
      </c>
      <c r="BN191" s="149">
        <v>0</v>
      </c>
      <c r="BO191" s="149">
        <v>0</v>
      </c>
      <c r="BP191" s="149">
        <v>0</v>
      </c>
      <c r="BQ191" s="149">
        <v>0</v>
      </c>
      <c r="BR191" s="465">
        <v>0</v>
      </c>
    </row>
    <row r="192" spans="3:70">
      <c r="C192" s="453" t="s">
        <v>307</v>
      </c>
      <c r="D192" s="454" t="s">
        <v>309</v>
      </c>
      <c r="E192" s="455" t="s">
        <v>364</v>
      </c>
      <c r="F192" s="168">
        <f t="shared" si="66"/>
        <v>33</v>
      </c>
      <c r="G192" s="162">
        <v>0</v>
      </c>
      <c r="H192" s="149">
        <v>0</v>
      </c>
      <c r="I192" s="149">
        <v>0</v>
      </c>
      <c r="J192" s="149">
        <v>0</v>
      </c>
      <c r="K192" s="149">
        <v>0</v>
      </c>
      <c r="L192" s="149">
        <v>0</v>
      </c>
      <c r="M192" s="149">
        <v>0</v>
      </c>
      <c r="N192" s="149">
        <v>0</v>
      </c>
      <c r="O192" s="149">
        <v>5</v>
      </c>
      <c r="P192" s="149">
        <v>0</v>
      </c>
      <c r="Q192" s="149">
        <v>0</v>
      </c>
      <c r="R192" s="149">
        <v>0</v>
      </c>
      <c r="S192" s="149">
        <v>11</v>
      </c>
      <c r="T192" s="149">
        <v>0</v>
      </c>
      <c r="U192" s="149">
        <v>11</v>
      </c>
      <c r="V192" s="149">
        <v>0</v>
      </c>
      <c r="W192" s="149">
        <v>0</v>
      </c>
      <c r="X192" s="149">
        <v>0</v>
      </c>
      <c r="Y192" s="149">
        <v>6</v>
      </c>
      <c r="Z192" s="149">
        <v>0</v>
      </c>
      <c r="AA192" s="149">
        <v>0</v>
      </c>
      <c r="AB192" s="149">
        <v>0</v>
      </c>
      <c r="AC192" s="149">
        <v>0</v>
      </c>
      <c r="AD192" s="149">
        <v>0</v>
      </c>
      <c r="AE192" s="149">
        <v>0</v>
      </c>
      <c r="AF192" s="149">
        <v>0</v>
      </c>
      <c r="AG192" s="149">
        <v>0</v>
      </c>
      <c r="AH192" s="149">
        <v>0</v>
      </c>
      <c r="AI192" s="149">
        <v>0</v>
      </c>
      <c r="AJ192" s="149">
        <v>0</v>
      </c>
      <c r="AK192" s="149">
        <v>0</v>
      </c>
      <c r="AL192" s="149">
        <v>0</v>
      </c>
      <c r="AM192" s="149">
        <v>0</v>
      </c>
      <c r="AN192" s="149">
        <v>0</v>
      </c>
      <c r="AO192" s="149">
        <v>0</v>
      </c>
      <c r="AP192" s="149">
        <v>0</v>
      </c>
      <c r="AQ192" s="149">
        <v>0</v>
      </c>
      <c r="AR192" s="149">
        <v>0</v>
      </c>
      <c r="AS192" s="149">
        <v>0</v>
      </c>
      <c r="AT192" s="149">
        <v>0</v>
      </c>
      <c r="AU192" s="149">
        <v>0</v>
      </c>
      <c r="AV192" s="149">
        <v>0</v>
      </c>
      <c r="AW192" s="149">
        <v>0</v>
      </c>
      <c r="AX192" s="149">
        <v>0</v>
      </c>
      <c r="AY192" s="149">
        <v>0</v>
      </c>
      <c r="AZ192" s="149">
        <v>0</v>
      </c>
      <c r="BA192" s="149">
        <v>0</v>
      </c>
      <c r="BB192" s="149">
        <v>0</v>
      </c>
      <c r="BC192" s="149">
        <v>0</v>
      </c>
      <c r="BD192" s="149">
        <v>0</v>
      </c>
      <c r="BE192" s="149">
        <v>0</v>
      </c>
      <c r="BF192" s="149">
        <v>0</v>
      </c>
      <c r="BG192" s="149">
        <v>0</v>
      </c>
      <c r="BH192" s="149">
        <v>0</v>
      </c>
      <c r="BI192" s="149">
        <v>0</v>
      </c>
      <c r="BJ192" s="149">
        <v>0</v>
      </c>
      <c r="BK192" s="149">
        <v>0</v>
      </c>
      <c r="BL192" s="149">
        <v>0</v>
      </c>
      <c r="BM192" s="149">
        <v>0</v>
      </c>
      <c r="BN192" s="149">
        <v>0</v>
      </c>
      <c r="BO192" s="149">
        <v>0</v>
      </c>
      <c r="BP192" s="149">
        <v>0</v>
      </c>
      <c r="BQ192" s="149">
        <v>0</v>
      </c>
      <c r="BR192" s="465">
        <v>0</v>
      </c>
    </row>
    <row r="193" spans="3:70">
      <c r="C193" s="453" t="s">
        <v>307</v>
      </c>
      <c r="D193" s="454" t="s">
        <v>309</v>
      </c>
      <c r="E193" s="455" t="s">
        <v>365</v>
      </c>
      <c r="F193" s="168">
        <f t="shared" si="66"/>
        <v>6</v>
      </c>
      <c r="G193" s="162">
        <v>0</v>
      </c>
      <c r="H193" s="149">
        <v>0</v>
      </c>
      <c r="I193" s="149">
        <v>0</v>
      </c>
      <c r="J193" s="149">
        <v>0</v>
      </c>
      <c r="K193" s="149">
        <v>0</v>
      </c>
      <c r="L193" s="149">
        <v>0</v>
      </c>
      <c r="M193" s="149">
        <v>0</v>
      </c>
      <c r="N193" s="149">
        <v>0</v>
      </c>
      <c r="O193" s="149">
        <v>0</v>
      </c>
      <c r="P193" s="149">
        <v>0</v>
      </c>
      <c r="Q193" s="149">
        <v>0</v>
      </c>
      <c r="R193" s="149">
        <v>0</v>
      </c>
      <c r="S193" s="149">
        <v>0</v>
      </c>
      <c r="T193" s="149">
        <v>0</v>
      </c>
      <c r="U193" s="149">
        <v>0</v>
      </c>
      <c r="V193" s="149">
        <v>0</v>
      </c>
      <c r="W193" s="149">
        <v>0</v>
      </c>
      <c r="X193" s="149">
        <v>2</v>
      </c>
      <c r="Y193" s="149">
        <v>0</v>
      </c>
      <c r="Z193" s="149">
        <v>0</v>
      </c>
      <c r="AA193" s="149">
        <v>0</v>
      </c>
      <c r="AB193" s="149">
        <v>1</v>
      </c>
      <c r="AC193" s="149">
        <v>0</v>
      </c>
      <c r="AD193" s="149">
        <v>0</v>
      </c>
      <c r="AE193" s="149">
        <v>0</v>
      </c>
      <c r="AF193" s="149">
        <v>1</v>
      </c>
      <c r="AG193" s="149">
        <v>0</v>
      </c>
      <c r="AH193" s="149">
        <v>0</v>
      </c>
      <c r="AI193" s="149">
        <v>0</v>
      </c>
      <c r="AJ193" s="149">
        <v>0</v>
      </c>
      <c r="AK193" s="149">
        <v>0</v>
      </c>
      <c r="AL193" s="149">
        <v>0</v>
      </c>
      <c r="AM193" s="149">
        <v>0</v>
      </c>
      <c r="AN193" s="149">
        <v>0</v>
      </c>
      <c r="AO193" s="149">
        <v>0</v>
      </c>
      <c r="AP193" s="149">
        <v>1</v>
      </c>
      <c r="AQ193" s="149">
        <v>0</v>
      </c>
      <c r="AR193" s="149">
        <v>0</v>
      </c>
      <c r="AS193" s="149">
        <v>0</v>
      </c>
      <c r="AT193" s="149">
        <v>1</v>
      </c>
      <c r="AU193" s="149">
        <v>0</v>
      </c>
      <c r="AV193" s="149">
        <v>0</v>
      </c>
      <c r="AW193" s="149">
        <v>0</v>
      </c>
      <c r="AX193" s="149">
        <v>0</v>
      </c>
      <c r="AY193" s="149">
        <v>0</v>
      </c>
      <c r="AZ193" s="149">
        <v>0</v>
      </c>
      <c r="BA193" s="149">
        <v>0</v>
      </c>
      <c r="BB193" s="149">
        <v>0</v>
      </c>
      <c r="BC193" s="149">
        <v>0</v>
      </c>
      <c r="BD193" s="149">
        <v>0</v>
      </c>
      <c r="BE193" s="149">
        <v>0</v>
      </c>
      <c r="BF193" s="149">
        <v>0</v>
      </c>
      <c r="BG193" s="149">
        <v>0</v>
      </c>
      <c r="BH193" s="149">
        <v>0</v>
      </c>
      <c r="BI193" s="149">
        <v>0</v>
      </c>
      <c r="BJ193" s="149">
        <v>0</v>
      </c>
      <c r="BK193" s="149">
        <v>0</v>
      </c>
      <c r="BL193" s="149">
        <v>0</v>
      </c>
      <c r="BM193" s="149">
        <v>0</v>
      </c>
      <c r="BN193" s="149">
        <v>0</v>
      </c>
      <c r="BO193" s="149">
        <v>0</v>
      </c>
      <c r="BP193" s="149">
        <v>0</v>
      </c>
      <c r="BQ193" s="149">
        <v>0</v>
      </c>
      <c r="BR193" s="465">
        <v>0</v>
      </c>
    </row>
    <row r="194" spans="3:70">
      <c r="C194" s="453" t="s">
        <v>307</v>
      </c>
      <c r="D194" s="454" t="s">
        <v>309</v>
      </c>
      <c r="E194" s="455" t="s">
        <v>366</v>
      </c>
      <c r="F194" s="168">
        <f t="shared" si="66"/>
        <v>1</v>
      </c>
      <c r="G194" s="162">
        <v>0</v>
      </c>
      <c r="H194" s="149">
        <v>0</v>
      </c>
      <c r="I194" s="149">
        <v>0</v>
      </c>
      <c r="J194" s="149">
        <v>0</v>
      </c>
      <c r="K194" s="149">
        <v>0</v>
      </c>
      <c r="L194" s="149">
        <v>0</v>
      </c>
      <c r="M194" s="149">
        <v>0</v>
      </c>
      <c r="N194" s="149">
        <v>0</v>
      </c>
      <c r="O194" s="149">
        <v>1</v>
      </c>
      <c r="P194" s="149">
        <v>0</v>
      </c>
      <c r="Q194" s="149">
        <v>0</v>
      </c>
      <c r="R194" s="149">
        <v>0</v>
      </c>
      <c r="S194" s="149">
        <v>0</v>
      </c>
      <c r="T194" s="149">
        <v>0</v>
      </c>
      <c r="U194" s="149">
        <v>0</v>
      </c>
      <c r="V194" s="149">
        <v>0</v>
      </c>
      <c r="W194" s="149">
        <v>0</v>
      </c>
      <c r="X194" s="149">
        <v>0</v>
      </c>
      <c r="Y194" s="149">
        <v>0</v>
      </c>
      <c r="Z194" s="149">
        <v>0</v>
      </c>
      <c r="AA194" s="149">
        <v>0</v>
      </c>
      <c r="AB194" s="149">
        <v>0</v>
      </c>
      <c r="AC194" s="149">
        <v>0</v>
      </c>
      <c r="AD194" s="149">
        <v>0</v>
      </c>
      <c r="AE194" s="149">
        <v>0</v>
      </c>
      <c r="AF194" s="149">
        <v>0</v>
      </c>
      <c r="AG194" s="149">
        <v>0</v>
      </c>
      <c r="AH194" s="149">
        <v>0</v>
      </c>
      <c r="AI194" s="149">
        <v>0</v>
      </c>
      <c r="AJ194" s="149">
        <v>0</v>
      </c>
      <c r="AK194" s="149">
        <v>0</v>
      </c>
      <c r="AL194" s="149">
        <v>0</v>
      </c>
      <c r="AM194" s="149">
        <v>0</v>
      </c>
      <c r="AN194" s="149">
        <v>0</v>
      </c>
      <c r="AO194" s="149">
        <v>0</v>
      </c>
      <c r="AP194" s="149">
        <v>0</v>
      </c>
      <c r="AQ194" s="149">
        <v>0</v>
      </c>
      <c r="AR194" s="149">
        <v>0</v>
      </c>
      <c r="AS194" s="149">
        <v>0</v>
      </c>
      <c r="AT194" s="149">
        <v>0</v>
      </c>
      <c r="AU194" s="149">
        <v>0</v>
      </c>
      <c r="AV194" s="149">
        <v>0</v>
      </c>
      <c r="AW194" s="149">
        <v>0</v>
      </c>
      <c r="AX194" s="149">
        <v>0</v>
      </c>
      <c r="AY194" s="149">
        <v>0</v>
      </c>
      <c r="AZ194" s="149">
        <v>0</v>
      </c>
      <c r="BA194" s="149">
        <v>0</v>
      </c>
      <c r="BB194" s="149">
        <v>0</v>
      </c>
      <c r="BC194" s="149">
        <v>0</v>
      </c>
      <c r="BD194" s="149">
        <v>0</v>
      </c>
      <c r="BE194" s="149">
        <v>0</v>
      </c>
      <c r="BF194" s="149">
        <v>0</v>
      </c>
      <c r="BG194" s="149">
        <v>0</v>
      </c>
      <c r="BH194" s="149">
        <v>0</v>
      </c>
      <c r="BI194" s="149">
        <v>0</v>
      </c>
      <c r="BJ194" s="149">
        <v>0</v>
      </c>
      <c r="BK194" s="149">
        <v>0</v>
      </c>
      <c r="BL194" s="149">
        <v>0</v>
      </c>
      <c r="BM194" s="149">
        <v>0</v>
      </c>
      <c r="BN194" s="149">
        <v>0</v>
      </c>
      <c r="BO194" s="149">
        <v>0</v>
      </c>
      <c r="BP194" s="149">
        <v>0</v>
      </c>
      <c r="BQ194" s="149">
        <v>0</v>
      </c>
      <c r="BR194" s="465">
        <v>0</v>
      </c>
    </row>
    <row r="195" spans="3:70">
      <c r="C195" s="453" t="s">
        <v>307</v>
      </c>
      <c r="D195" s="454" t="s">
        <v>309</v>
      </c>
      <c r="E195" s="455" t="s">
        <v>367</v>
      </c>
      <c r="F195" s="168">
        <f t="shared" ref="F195:F258" si="67">SUM(G195:BR195)</f>
        <v>1</v>
      </c>
      <c r="G195" s="162">
        <v>0</v>
      </c>
      <c r="H195" s="149">
        <v>0</v>
      </c>
      <c r="I195" s="149">
        <v>0</v>
      </c>
      <c r="J195" s="149">
        <v>0</v>
      </c>
      <c r="K195" s="149">
        <v>0</v>
      </c>
      <c r="L195" s="149">
        <v>0</v>
      </c>
      <c r="M195" s="149">
        <v>0</v>
      </c>
      <c r="N195" s="149">
        <v>0</v>
      </c>
      <c r="O195" s="149">
        <v>0</v>
      </c>
      <c r="P195" s="149">
        <v>0</v>
      </c>
      <c r="Q195" s="149">
        <v>0</v>
      </c>
      <c r="R195" s="149">
        <v>0</v>
      </c>
      <c r="S195" s="149">
        <v>0</v>
      </c>
      <c r="T195" s="149">
        <v>0</v>
      </c>
      <c r="U195" s="149">
        <v>1</v>
      </c>
      <c r="V195" s="149">
        <v>0</v>
      </c>
      <c r="W195" s="149">
        <v>0</v>
      </c>
      <c r="X195" s="149">
        <v>0</v>
      </c>
      <c r="Y195" s="149">
        <v>0</v>
      </c>
      <c r="Z195" s="149">
        <v>0</v>
      </c>
      <c r="AA195" s="149">
        <v>0</v>
      </c>
      <c r="AB195" s="149">
        <v>0</v>
      </c>
      <c r="AC195" s="149">
        <v>0</v>
      </c>
      <c r="AD195" s="149">
        <v>0</v>
      </c>
      <c r="AE195" s="149">
        <v>0</v>
      </c>
      <c r="AF195" s="149">
        <v>0</v>
      </c>
      <c r="AG195" s="149">
        <v>0</v>
      </c>
      <c r="AH195" s="149">
        <v>0</v>
      </c>
      <c r="AI195" s="149">
        <v>0</v>
      </c>
      <c r="AJ195" s="149">
        <v>0</v>
      </c>
      <c r="AK195" s="149">
        <v>0</v>
      </c>
      <c r="AL195" s="149">
        <v>0</v>
      </c>
      <c r="AM195" s="149">
        <v>0</v>
      </c>
      <c r="AN195" s="149">
        <v>0</v>
      </c>
      <c r="AO195" s="149">
        <v>0</v>
      </c>
      <c r="AP195" s="149">
        <v>0</v>
      </c>
      <c r="AQ195" s="149">
        <v>0</v>
      </c>
      <c r="AR195" s="149">
        <v>0</v>
      </c>
      <c r="AS195" s="149">
        <v>0</v>
      </c>
      <c r="AT195" s="149">
        <v>0</v>
      </c>
      <c r="AU195" s="149">
        <v>0</v>
      </c>
      <c r="AV195" s="149">
        <v>0</v>
      </c>
      <c r="AW195" s="149">
        <v>0</v>
      </c>
      <c r="AX195" s="149">
        <v>0</v>
      </c>
      <c r="AY195" s="149">
        <v>0</v>
      </c>
      <c r="AZ195" s="149">
        <v>0</v>
      </c>
      <c r="BA195" s="149">
        <v>0</v>
      </c>
      <c r="BB195" s="149">
        <v>0</v>
      </c>
      <c r="BC195" s="149">
        <v>0</v>
      </c>
      <c r="BD195" s="149">
        <v>0</v>
      </c>
      <c r="BE195" s="149">
        <v>0</v>
      </c>
      <c r="BF195" s="149">
        <v>0</v>
      </c>
      <c r="BG195" s="149">
        <v>0</v>
      </c>
      <c r="BH195" s="149">
        <v>0</v>
      </c>
      <c r="BI195" s="149">
        <v>0</v>
      </c>
      <c r="BJ195" s="149">
        <v>0</v>
      </c>
      <c r="BK195" s="149">
        <v>0</v>
      </c>
      <c r="BL195" s="149">
        <v>0</v>
      </c>
      <c r="BM195" s="149">
        <v>0</v>
      </c>
      <c r="BN195" s="149">
        <v>0</v>
      </c>
      <c r="BO195" s="149">
        <v>0</v>
      </c>
      <c r="BP195" s="149">
        <v>0</v>
      </c>
      <c r="BQ195" s="149">
        <v>0</v>
      </c>
      <c r="BR195" s="465">
        <v>0</v>
      </c>
    </row>
    <row r="196" spans="3:70">
      <c r="C196" s="453" t="s">
        <v>307</v>
      </c>
      <c r="D196" s="454" t="s">
        <v>309</v>
      </c>
      <c r="E196" s="455" t="s">
        <v>368</v>
      </c>
      <c r="F196" s="168">
        <f t="shared" si="67"/>
        <v>1</v>
      </c>
      <c r="G196" s="162">
        <v>0</v>
      </c>
      <c r="H196" s="149">
        <v>0</v>
      </c>
      <c r="I196" s="149">
        <v>0</v>
      </c>
      <c r="J196" s="149">
        <v>0</v>
      </c>
      <c r="K196" s="149">
        <v>0</v>
      </c>
      <c r="L196" s="149">
        <v>0</v>
      </c>
      <c r="M196" s="149">
        <v>0</v>
      </c>
      <c r="N196" s="149">
        <v>0</v>
      </c>
      <c r="O196" s="149">
        <v>0</v>
      </c>
      <c r="P196" s="149">
        <v>1</v>
      </c>
      <c r="Q196" s="149">
        <v>0</v>
      </c>
      <c r="R196" s="149">
        <v>0</v>
      </c>
      <c r="S196" s="149">
        <v>0</v>
      </c>
      <c r="T196" s="149">
        <v>0</v>
      </c>
      <c r="U196" s="149">
        <v>0</v>
      </c>
      <c r="V196" s="149">
        <v>0</v>
      </c>
      <c r="W196" s="149">
        <v>0</v>
      </c>
      <c r="X196" s="149">
        <v>0</v>
      </c>
      <c r="Y196" s="149">
        <v>0</v>
      </c>
      <c r="Z196" s="149">
        <v>0</v>
      </c>
      <c r="AA196" s="149">
        <v>0</v>
      </c>
      <c r="AB196" s="149">
        <v>0</v>
      </c>
      <c r="AC196" s="149">
        <v>0</v>
      </c>
      <c r="AD196" s="149">
        <v>0</v>
      </c>
      <c r="AE196" s="149">
        <v>0</v>
      </c>
      <c r="AF196" s="149">
        <v>0</v>
      </c>
      <c r="AG196" s="149">
        <v>0</v>
      </c>
      <c r="AH196" s="149">
        <v>0</v>
      </c>
      <c r="AI196" s="149">
        <v>0</v>
      </c>
      <c r="AJ196" s="149">
        <v>0</v>
      </c>
      <c r="AK196" s="149">
        <v>0</v>
      </c>
      <c r="AL196" s="149">
        <v>0</v>
      </c>
      <c r="AM196" s="149">
        <v>0</v>
      </c>
      <c r="AN196" s="149">
        <v>0</v>
      </c>
      <c r="AO196" s="149">
        <v>0</v>
      </c>
      <c r="AP196" s="149">
        <v>0</v>
      </c>
      <c r="AQ196" s="149">
        <v>0</v>
      </c>
      <c r="AR196" s="149">
        <v>0</v>
      </c>
      <c r="AS196" s="149">
        <v>0</v>
      </c>
      <c r="AT196" s="149">
        <v>0</v>
      </c>
      <c r="AU196" s="149">
        <v>0</v>
      </c>
      <c r="AV196" s="149">
        <v>0</v>
      </c>
      <c r="AW196" s="149">
        <v>0</v>
      </c>
      <c r="AX196" s="149">
        <v>0</v>
      </c>
      <c r="AY196" s="149">
        <v>0</v>
      </c>
      <c r="AZ196" s="149">
        <v>0</v>
      </c>
      <c r="BA196" s="149">
        <v>0</v>
      </c>
      <c r="BB196" s="149">
        <v>0</v>
      </c>
      <c r="BC196" s="149">
        <v>0</v>
      </c>
      <c r="BD196" s="149">
        <v>0</v>
      </c>
      <c r="BE196" s="149">
        <v>0</v>
      </c>
      <c r="BF196" s="149">
        <v>0</v>
      </c>
      <c r="BG196" s="149">
        <v>0</v>
      </c>
      <c r="BH196" s="149">
        <v>0</v>
      </c>
      <c r="BI196" s="149">
        <v>0</v>
      </c>
      <c r="BJ196" s="149">
        <v>0</v>
      </c>
      <c r="BK196" s="149">
        <v>0</v>
      </c>
      <c r="BL196" s="149">
        <v>0</v>
      </c>
      <c r="BM196" s="149">
        <v>0</v>
      </c>
      <c r="BN196" s="149">
        <v>0</v>
      </c>
      <c r="BO196" s="149">
        <v>0</v>
      </c>
      <c r="BP196" s="149">
        <v>0</v>
      </c>
      <c r="BQ196" s="149">
        <v>0</v>
      </c>
      <c r="BR196" s="465">
        <v>0</v>
      </c>
    </row>
    <row r="197" spans="3:70">
      <c r="C197" s="453" t="s">
        <v>307</v>
      </c>
      <c r="D197" s="454" t="s">
        <v>309</v>
      </c>
      <c r="E197" s="455" t="s">
        <v>369</v>
      </c>
      <c r="F197" s="168">
        <f t="shared" si="67"/>
        <v>74</v>
      </c>
      <c r="G197" s="162">
        <v>0</v>
      </c>
      <c r="H197" s="149">
        <v>0</v>
      </c>
      <c r="I197" s="149">
        <v>0</v>
      </c>
      <c r="J197" s="149">
        <v>0</v>
      </c>
      <c r="K197" s="149">
        <v>0</v>
      </c>
      <c r="L197" s="149">
        <v>0</v>
      </c>
      <c r="M197" s="149">
        <v>0</v>
      </c>
      <c r="N197" s="149">
        <v>0</v>
      </c>
      <c r="O197" s="149">
        <v>0</v>
      </c>
      <c r="P197" s="149">
        <v>0</v>
      </c>
      <c r="Q197" s="149">
        <v>0</v>
      </c>
      <c r="R197" s="149">
        <v>0</v>
      </c>
      <c r="S197" s="149">
        <v>0</v>
      </c>
      <c r="T197" s="149">
        <v>0</v>
      </c>
      <c r="U197" s="149">
        <v>0</v>
      </c>
      <c r="V197" s="149">
        <v>0</v>
      </c>
      <c r="W197" s="149">
        <v>0</v>
      </c>
      <c r="X197" s="149">
        <v>0</v>
      </c>
      <c r="Y197" s="149">
        <v>0</v>
      </c>
      <c r="Z197" s="149">
        <v>0</v>
      </c>
      <c r="AA197" s="149">
        <v>0</v>
      </c>
      <c r="AB197" s="149">
        <v>0</v>
      </c>
      <c r="AC197" s="149">
        <v>0</v>
      </c>
      <c r="AD197" s="149">
        <v>0</v>
      </c>
      <c r="AE197" s="149">
        <v>0</v>
      </c>
      <c r="AF197" s="149">
        <v>0</v>
      </c>
      <c r="AG197" s="149">
        <v>0</v>
      </c>
      <c r="AH197" s="149">
        <v>0</v>
      </c>
      <c r="AI197" s="149">
        <v>0</v>
      </c>
      <c r="AJ197" s="149">
        <v>0</v>
      </c>
      <c r="AK197" s="149">
        <v>2</v>
      </c>
      <c r="AL197" s="149">
        <v>0</v>
      </c>
      <c r="AM197" s="149">
        <v>1</v>
      </c>
      <c r="AN197" s="149">
        <v>0</v>
      </c>
      <c r="AO197" s="149">
        <v>0</v>
      </c>
      <c r="AP197" s="149">
        <v>0</v>
      </c>
      <c r="AQ197" s="149">
        <v>0</v>
      </c>
      <c r="AR197" s="149">
        <v>1</v>
      </c>
      <c r="AS197" s="149">
        <v>0</v>
      </c>
      <c r="AT197" s="149">
        <v>0</v>
      </c>
      <c r="AU197" s="149">
        <v>0</v>
      </c>
      <c r="AV197" s="149">
        <v>0</v>
      </c>
      <c r="AW197" s="149">
        <v>0</v>
      </c>
      <c r="AX197" s="149">
        <v>70</v>
      </c>
      <c r="AY197" s="149">
        <v>0</v>
      </c>
      <c r="AZ197" s="149">
        <v>0</v>
      </c>
      <c r="BA197" s="149">
        <v>0</v>
      </c>
      <c r="BB197" s="149">
        <v>0</v>
      </c>
      <c r="BC197" s="149">
        <v>0</v>
      </c>
      <c r="BD197" s="149">
        <v>0</v>
      </c>
      <c r="BE197" s="149">
        <v>0</v>
      </c>
      <c r="BF197" s="149">
        <v>0</v>
      </c>
      <c r="BG197" s="149">
        <v>0</v>
      </c>
      <c r="BH197" s="149">
        <v>0</v>
      </c>
      <c r="BI197" s="149">
        <v>0</v>
      </c>
      <c r="BJ197" s="149">
        <v>0</v>
      </c>
      <c r="BK197" s="149">
        <v>0</v>
      </c>
      <c r="BL197" s="149">
        <v>0</v>
      </c>
      <c r="BM197" s="149">
        <v>0</v>
      </c>
      <c r="BN197" s="149">
        <v>0</v>
      </c>
      <c r="BO197" s="149">
        <v>0</v>
      </c>
      <c r="BP197" s="149">
        <v>0</v>
      </c>
      <c r="BQ197" s="149">
        <v>0</v>
      </c>
      <c r="BR197" s="465">
        <v>0</v>
      </c>
    </row>
    <row r="198" spans="3:70">
      <c r="C198" s="453" t="s">
        <v>307</v>
      </c>
      <c r="D198" s="454" t="s">
        <v>309</v>
      </c>
      <c r="E198" s="455" t="s">
        <v>370</v>
      </c>
      <c r="F198" s="168">
        <f t="shared" si="67"/>
        <v>5</v>
      </c>
      <c r="G198" s="162">
        <v>0</v>
      </c>
      <c r="H198" s="149">
        <v>0</v>
      </c>
      <c r="I198" s="149">
        <v>0</v>
      </c>
      <c r="J198" s="149">
        <v>0</v>
      </c>
      <c r="K198" s="149">
        <v>0</v>
      </c>
      <c r="L198" s="149">
        <v>0</v>
      </c>
      <c r="M198" s="149">
        <v>0</v>
      </c>
      <c r="N198" s="149">
        <v>0</v>
      </c>
      <c r="O198" s="149">
        <v>0</v>
      </c>
      <c r="P198" s="149">
        <v>0</v>
      </c>
      <c r="Q198" s="149">
        <v>0</v>
      </c>
      <c r="R198" s="149">
        <v>0</v>
      </c>
      <c r="S198" s="149">
        <v>0</v>
      </c>
      <c r="T198" s="149">
        <v>0</v>
      </c>
      <c r="U198" s="149">
        <v>0</v>
      </c>
      <c r="V198" s="149">
        <v>2</v>
      </c>
      <c r="W198" s="149">
        <v>0</v>
      </c>
      <c r="X198" s="149">
        <v>0</v>
      </c>
      <c r="Y198" s="149">
        <v>0</v>
      </c>
      <c r="Z198" s="149">
        <v>0</v>
      </c>
      <c r="AA198" s="149">
        <v>0</v>
      </c>
      <c r="AB198" s="149">
        <v>0</v>
      </c>
      <c r="AC198" s="149">
        <v>0</v>
      </c>
      <c r="AD198" s="149">
        <v>0</v>
      </c>
      <c r="AE198" s="149">
        <v>1</v>
      </c>
      <c r="AF198" s="149">
        <v>0</v>
      </c>
      <c r="AG198" s="149">
        <v>0</v>
      </c>
      <c r="AH198" s="149">
        <v>0</v>
      </c>
      <c r="AI198" s="149">
        <v>0</v>
      </c>
      <c r="AJ198" s="149">
        <v>0</v>
      </c>
      <c r="AK198" s="149">
        <v>0</v>
      </c>
      <c r="AL198" s="149">
        <v>0</v>
      </c>
      <c r="AM198" s="149">
        <v>0</v>
      </c>
      <c r="AN198" s="149">
        <v>0</v>
      </c>
      <c r="AO198" s="149">
        <v>0</v>
      </c>
      <c r="AP198" s="149">
        <v>2</v>
      </c>
      <c r="AQ198" s="149">
        <v>0</v>
      </c>
      <c r="AR198" s="149">
        <v>0</v>
      </c>
      <c r="AS198" s="149">
        <v>0</v>
      </c>
      <c r="AT198" s="149">
        <v>0</v>
      </c>
      <c r="AU198" s="149">
        <v>0</v>
      </c>
      <c r="AV198" s="149">
        <v>0</v>
      </c>
      <c r="AW198" s="149">
        <v>0</v>
      </c>
      <c r="AX198" s="149">
        <v>0</v>
      </c>
      <c r="AY198" s="149">
        <v>0</v>
      </c>
      <c r="AZ198" s="149">
        <v>0</v>
      </c>
      <c r="BA198" s="149">
        <v>0</v>
      </c>
      <c r="BB198" s="149">
        <v>0</v>
      </c>
      <c r="BC198" s="149">
        <v>0</v>
      </c>
      <c r="BD198" s="149">
        <v>0</v>
      </c>
      <c r="BE198" s="149">
        <v>0</v>
      </c>
      <c r="BF198" s="149">
        <v>0</v>
      </c>
      <c r="BG198" s="149">
        <v>0</v>
      </c>
      <c r="BH198" s="149">
        <v>0</v>
      </c>
      <c r="BI198" s="149">
        <v>0</v>
      </c>
      <c r="BJ198" s="149">
        <v>0</v>
      </c>
      <c r="BK198" s="149">
        <v>0</v>
      </c>
      <c r="BL198" s="149">
        <v>0</v>
      </c>
      <c r="BM198" s="149">
        <v>0</v>
      </c>
      <c r="BN198" s="149">
        <v>0</v>
      </c>
      <c r="BO198" s="149">
        <v>0</v>
      </c>
      <c r="BP198" s="149">
        <v>0</v>
      </c>
      <c r="BQ198" s="149">
        <v>0</v>
      </c>
      <c r="BR198" s="465">
        <v>0</v>
      </c>
    </row>
    <row r="199" spans="3:70">
      <c r="C199" s="453" t="s">
        <v>307</v>
      </c>
      <c r="D199" s="454" t="s">
        <v>309</v>
      </c>
      <c r="E199" s="455" t="s">
        <v>371</v>
      </c>
      <c r="F199" s="168">
        <f t="shared" si="67"/>
        <v>8</v>
      </c>
      <c r="G199" s="162">
        <v>0</v>
      </c>
      <c r="H199" s="149">
        <v>0</v>
      </c>
      <c r="I199" s="149">
        <v>0</v>
      </c>
      <c r="J199" s="149">
        <v>0</v>
      </c>
      <c r="K199" s="149">
        <v>0</v>
      </c>
      <c r="L199" s="149">
        <v>0</v>
      </c>
      <c r="M199" s="149">
        <v>0</v>
      </c>
      <c r="N199" s="149">
        <v>0</v>
      </c>
      <c r="O199" s="149">
        <v>0</v>
      </c>
      <c r="P199" s="149">
        <v>8</v>
      </c>
      <c r="Q199" s="149">
        <v>0</v>
      </c>
      <c r="R199" s="149">
        <v>0</v>
      </c>
      <c r="S199" s="149">
        <v>0</v>
      </c>
      <c r="T199" s="149">
        <v>0</v>
      </c>
      <c r="U199" s="149">
        <v>0</v>
      </c>
      <c r="V199" s="149">
        <v>0</v>
      </c>
      <c r="W199" s="149">
        <v>0</v>
      </c>
      <c r="X199" s="149">
        <v>0</v>
      </c>
      <c r="Y199" s="149">
        <v>0</v>
      </c>
      <c r="Z199" s="149">
        <v>0</v>
      </c>
      <c r="AA199" s="149">
        <v>0</v>
      </c>
      <c r="AB199" s="149">
        <v>0</v>
      </c>
      <c r="AC199" s="149">
        <v>0</v>
      </c>
      <c r="AD199" s="149">
        <v>0</v>
      </c>
      <c r="AE199" s="149">
        <v>0</v>
      </c>
      <c r="AF199" s="149">
        <v>0</v>
      </c>
      <c r="AG199" s="149">
        <v>0</v>
      </c>
      <c r="AH199" s="149">
        <v>0</v>
      </c>
      <c r="AI199" s="149">
        <v>0</v>
      </c>
      <c r="AJ199" s="149">
        <v>0</v>
      </c>
      <c r="AK199" s="149">
        <v>0</v>
      </c>
      <c r="AL199" s="149">
        <v>0</v>
      </c>
      <c r="AM199" s="149">
        <v>0</v>
      </c>
      <c r="AN199" s="149">
        <v>0</v>
      </c>
      <c r="AO199" s="149">
        <v>0</v>
      </c>
      <c r="AP199" s="149">
        <v>0</v>
      </c>
      <c r="AQ199" s="149">
        <v>0</v>
      </c>
      <c r="AR199" s="149">
        <v>0</v>
      </c>
      <c r="AS199" s="149">
        <v>0</v>
      </c>
      <c r="AT199" s="149">
        <v>0</v>
      </c>
      <c r="AU199" s="149">
        <v>0</v>
      </c>
      <c r="AV199" s="149">
        <v>0</v>
      </c>
      <c r="AW199" s="149">
        <v>0</v>
      </c>
      <c r="AX199" s="149">
        <v>0</v>
      </c>
      <c r="AY199" s="149">
        <v>0</v>
      </c>
      <c r="AZ199" s="149">
        <v>0</v>
      </c>
      <c r="BA199" s="149">
        <v>0</v>
      </c>
      <c r="BB199" s="149">
        <v>0</v>
      </c>
      <c r="BC199" s="149">
        <v>0</v>
      </c>
      <c r="BD199" s="149">
        <v>0</v>
      </c>
      <c r="BE199" s="149">
        <v>0</v>
      </c>
      <c r="BF199" s="149">
        <v>0</v>
      </c>
      <c r="BG199" s="149">
        <v>0</v>
      </c>
      <c r="BH199" s="149">
        <v>0</v>
      </c>
      <c r="BI199" s="149">
        <v>0</v>
      </c>
      <c r="BJ199" s="149">
        <v>0</v>
      </c>
      <c r="BK199" s="149">
        <v>0</v>
      </c>
      <c r="BL199" s="149">
        <v>0</v>
      </c>
      <c r="BM199" s="149">
        <v>0</v>
      </c>
      <c r="BN199" s="149">
        <v>0</v>
      </c>
      <c r="BO199" s="149">
        <v>0</v>
      </c>
      <c r="BP199" s="149">
        <v>0</v>
      </c>
      <c r="BQ199" s="149">
        <v>0</v>
      </c>
      <c r="BR199" s="465">
        <v>0</v>
      </c>
    </row>
    <row r="200" spans="3:70">
      <c r="C200" s="453" t="s">
        <v>307</v>
      </c>
      <c r="D200" s="454" t="s">
        <v>309</v>
      </c>
      <c r="E200" s="455" t="s">
        <v>372</v>
      </c>
      <c r="F200" s="168">
        <f t="shared" si="67"/>
        <v>1</v>
      </c>
      <c r="G200" s="162">
        <v>0</v>
      </c>
      <c r="H200" s="149">
        <v>0</v>
      </c>
      <c r="I200" s="149">
        <v>0</v>
      </c>
      <c r="J200" s="149">
        <v>0</v>
      </c>
      <c r="K200" s="149">
        <v>0</v>
      </c>
      <c r="L200" s="149">
        <v>0</v>
      </c>
      <c r="M200" s="149">
        <v>0</v>
      </c>
      <c r="N200" s="149">
        <v>0</v>
      </c>
      <c r="O200" s="149">
        <v>0</v>
      </c>
      <c r="P200" s="149">
        <v>0</v>
      </c>
      <c r="Q200" s="149">
        <v>0</v>
      </c>
      <c r="R200" s="149">
        <v>0</v>
      </c>
      <c r="S200" s="149">
        <v>0</v>
      </c>
      <c r="T200" s="149">
        <v>0</v>
      </c>
      <c r="U200" s="149">
        <v>0</v>
      </c>
      <c r="V200" s="149">
        <v>0</v>
      </c>
      <c r="W200" s="149">
        <v>0</v>
      </c>
      <c r="X200" s="149">
        <v>0</v>
      </c>
      <c r="Y200" s="149">
        <v>0</v>
      </c>
      <c r="Z200" s="149">
        <v>0</v>
      </c>
      <c r="AA200" s="149">
        <v>0</v>
      </c>
      <c r="AB200" s="149">
        <v>0</v>
      </c>
      <c r="AC200" s="149">
        <v>0</v>
      </c>
      <c r="AD200" s="149">
        <v>0</v>
      </c>
      <c r="AE200" s="149">
        <v>0</v>
      </c>
      <c r="AF200" s="149">
        <v>1</v>
      </c>
      <c r="AG200" s="149">
        <v>0</v>
      </c>
      <c r="AH200" s="149">
        <v>0</v>
      </c>
      <c r="AI200" s="149">
        <v>0</v>
      </c>
      <c r="AJ200" s="149">
        <v>0</v>
      </c>
      <c r="AK200" s="149">
        <v>0</v>
      </c>
      <c r="AL200" s="149">
        <v>0</v>
      </c>
      <c r="AM200" s="149">
        <v>0</v>
      </c>
      <c r="AN200" s="149">
        <v>0</v>
      </c>
      <c r="AO200" s="149">
        <v>0</v>
      </c>
      <c r="AP200" s="149">
        <v>0</v>
      </c>
      <c r="AQ200" s="149">
        <v>0</v>
      </c>
      <c r="AR200" s="149">
        <v>0</v>
      </c>
      <c r="AS200" s="149">
        <v>0</v>
      </c>
      <c r="AT200" s="149">
        <v>0</v>
      </c>
      <c r="AU200" s="149">
        <v>0</v>
      </c>
      <c r="AV200" s="149">
        <v>0</v>
      </c>
      <c r="AW200" s="149">
        <v>0</v>
      </c>
      <c r="AX200" s="149">
        <v>0</v>
      </c>
      <c r="AY200" s="149">
        <v>0</v>
      </c>
      <c r="AZ200" s="149">
        <v>0</v>
      </c>
      <c r="BA200" s="149">
        <v>0</v>
      </c>
      <c r="BB200" s="149">
        <v>0</v>
      </c>
      <c r="BC200" s="149">
        <v>0</v>
      </c>
      <c r="BD200" s="149">
        <v>0</v>
      </c>
      <c r="BE200" s="149">
        <v>0</v>
      </c>
      <c r="BF200" s="149">
        <v>0</v>
      </c>
      <c r="BG200" s="149">
        <v>0</v>
      </c>
      <c r="BH200" s="149">
        <v>0</v>
      </c>
      <c r="BI200" s="149">
        <v>0</v>
      </c>
      <c r="BJ200" s="149">
        <v>0</v>
      </c>
      <c r="BK200" s="149">
        <v>0</v>
      </c>
      <c r="BL200" s="149">
        <v>0</v>
      </c>
      <c r="BM200" s="149">
        <v>0</v>
      </c>
      <c r="BN200" s="149">
        <v>0</v>
      </c>
      <c r="BO200" s="149">
        <v>0</v>
      </c>
      <c r="BP200" s="149">
        <v>0</v>
      </c>
      <c r="BQ200" s="149">
        <v>0</v>
      </c>
      <c r="BR200" s="465">
        <v>0</v>
      </c>
    </row>
    <row r="201" spans="3:70">
      <c r="C201" s="453" t="s">
        <v>307</v>
      </c>
      <c r="D201" s="454" t="s">
        <v>309</v>
      </c>
      <c r="E201" s="455" t="s">
        <v>373</v>
      </c>
      <c r="F201" s="168">
        <f t="shared" si="67"/>
        <v>5</v>
      </c>
      <c r="G201" s="162">
        <v>0</v>
      </c>
      <c r="H201" s="149">
        <v>0</v>
      </c>
      <c r="I201" s="149">
        <v>0</v>
      </c>
      <c r="J201" s="149">
        <v>0</v>
      </c>
      <c r="K201" s="149">
        <v>0</v>
      </c>
      <c r="L201" s="149">
        <v>0</v>
      </c>
      <c r="M201" s="149">
        <v>0</v>
      </c>
      <c r="N201" s="149">
        <v>0</v>
      </c>
      <c r="O201" s="149">
        <v>0</v>
      </c>
      <c r="P201" s="149">
        <v>0</v>
      </c>
      <c r="Q201" s="149">
        <v>0</v>
      </c>
      <c r="R201" s="149">
        <v>0</v>
      </c>
      <c r="S201" s="149">
        <v>0</v>
      </c>
      <c r="T201" s="149">
        <v>0</v>
      </c>
      <c r="U201" s="149">
        <v>0</v>
      </c>
      <c r="V201" s="149">
        <v>0</v>
      </c>
      <c r="W201" s="149">
        <v>0</v>
      </c>
      <c r="X201" s="149">
        <v>0</v>
      </c>
      <c r="Y201" s="149">
        <v>0</v>
      </c>
      <c r="Z201" s="149">
        <v>0</v>
      </c>
      <c r="AA201" s="149">
        <v>0</v>
      </c>
      <c r="AB201" s="149">
        <v>0</v>
      </c>
      <c r="AC201" s="149">
        <v>0</v>
      </c>
      <c r="AD201" s="149">
        <v>0</v>
      </c>
      <c r="AE201" s="149">
        <v>0</v>
      </c>
      <c r="AF201" s="149">
        <v>0</v>
      </c>
      <c r="AG201" s="149">
        <v>0</v>
      </c>
      <c r="AH201" s="149">
        <v>0</v>
      </c>
      <c r="AI201" s="149">
        <v>0</v>
      </c>
      <c r="AJ201" s="149">
        <v>0</v>
      </c>
      <c r="AK201" s="149">
        <v>0</v>
      </c>
      <c r="AL201" s="149">
        <v>0</v>
      </c>
      <c r="AM201" s="149">
        <v>0</v>
      </c>
      <c r="AN201" s="149">
        <v>0</v>
      </c>
      <c r="AO201" s="149">
        <v>0</v>
      </c>
      <c r="AP201" s="149">
        <v>0</v>
      </c>
      <c r="AQ201" s="149">
        <v>0</v>
      </c>
      <c r="AR201" s="149">
        <v>0</v>
      </c>
      <c r="AS201" s="149">
        <v>0</v>
      </c>
      <c r="AT201" s="149">
        <v>1</v>
      </c>
      <c r="AU201" s="149">
        <v>1</v>
      </c>
      <c r="AV201" s="149">
        <v>0</v>
      </c>
      <c r="AW201" s="149">
        <v>1</v>
      </c>
      <c r="AX201" s="149">
        <v>2</v>
      </c>
      <c r="AY201" s="149">
        <v>0</v>
      </c>
      <c r="AZ201" s="149">
        <v>0</v>
      </c>
      <c r="BA201" s="149">
        <v>0</v>
      </c>
      <c r="BB201" s="149">
        <v>0</v>
      </c>
      <c r="BC201" s="149">
        <v>0</v>
      </c>
      <c r="BD201" s="149">
        <v>0</v>
      </c>
      <c r="BE201" s="149">
        <v>0</v>
      </c>
      <c r="BF201" s="149">
        <v>0</v>
      </c>
      <c r="BG201" s="149">
        <v>0</v>
      </c>
      <c r="BH201" s="149">
        <v>0</v>
      </c>
      <c r="BI201" s="149">
        <v>0</v>
      </c>
      <c r="BJ201" s="149">
        <v>0</v>
      </c>
      <c r="BK201" s="149">
        <v>0</v>
      </c>
      <c r="BL201" s="149">
        <v>0</v>
      </c>
      <c r="BM201" s="149">
        <v>0</v>
      </c>
      <c r="BN201" s="149">
        <v>0</v>
      </c>
      <c r="BO201" s="149">
        <v>0</v>
      </c>
      <c r="BP201" s="149">
        <v>0</v>
      </c>
      <c r="BQ201" s="149">
        <v>0</v>
      </c>
      <c r="BR201" s="465">
        <v>0</v>
      </c>
    </row>
    <row r="202" spans="3:70">
      <c r="C202" s="453" t="s">
        <v>307</v>
      </c>
      <c r="D202" s="454" t="s">
        <v>309</v>
      </c>
      <c r="E202" s="455" t="s">
        <v>374</v>
      </c>
      <c r="F202" s="168">
        <f t="shared" si="67"/>
        <v>2</v>
      </c>
      <c r="G202" s="162">
        <v>0</v>
      </c>
      <c r="H202" s="149">
        <v>0</v>
      </c>
      <c r="I202" s="149">
        <v>0</v>
      </c>
      <c r="J202" s="149">
        <v>0</v>
      </c>
      <c r="K202" s="149">
        <v>0</v>
      </c>
      <c r="L202" s="149">
        <v>0</v>
      </c>
      <c r="M202" s="149">
        <v>0</v>
      </c>
      <c r="N202" s="149">
        <v>0</v>
      </c>
      <c r="O202" s="149">
        <v>0</v>
      </c>
      <c r="P202" s="149">
        <v>0</v>
      </c>
      <c r="Q202" s="149">
        <v>0</v>
      </c>
      <c r="R202" s="149">
        <v>0</v>
      </c>
      <c r="S202" s="149">
        <v>0</v>
      </c>
      <c r="T202" s="149">
        <v>0</v>
      </c>
      <c r="U202" s="149">
        <v>0</v>
      </c>
      <c r="V202" s="149">
        <v>0</v>
      </c>
      <c r="W202" s="149">
        <v>0</v>
      </c>
      <c r="X202" s="149">
        <v>0</v>
      </c>
      <c r="Y202" s="149">
        <v>0</v>
      </c>
      <c r="Z202" s="149">
        <v>0</v>
      </c>
      <c r="AA202" s="149">
        <v>0</v>
      </c>
      <c r="AB202" s="149">
        <v>0</v>
      </c>
      <c r="AC202" s="149">
        <v>0</v>
      </c>
      <c r="AD202" s="149">
        <v>0</v>
      </c>
      <c r="AE202" s="149">
        <v>0</v>
      </c>
      <c r="AF202" s="149">
        <v>0</v>
      </c>
      <c r="AG202" s="149">
        <v>0</v>
      </c>
      <c r="AH202" s="149">
        <v>0</v>
      </c>
      <c r="AI202" s="149">
        <v>0</v>
      </c>
      <c r="AJ202" s="149">
        <v>0</v>
      </c>
      <c r="AK202" s="149">
        <v>0</v>
      </c>
      <c r="AL202" s="149">
        <v>0</v>
      </c>
      <c r="AM202" s="149">
        <v>0</v>
      </c>
      <c r="AN202" s="149">
        <v>0</v>
      </c>
      <c r="AO202" s="149">
        <v>0</v>
      </c>
      <c r="AP202" s="149">
        <v>1</v>
      </c>
      <c r="AQ202" s="149">
        <v>0</v>
      </c>
      <c r="AR202" s="149">
        <v>0</v>
      </c>
      <c r="AS202" s="149">
        <v>0</v>
      </c>
      <c r="AT202" s="149">
        <v>0</v>
      </c>
      <c r="AU202" s="149">
        <v>0</v>
      </c>
      <c r="AV202" s="149">
        <v>0</v>
      </c>
      <c r="AW202" s="149">
        <v>0</v>
      </c>
      <c r="AX202" s="149">
        <v>0</v>
      </c>
      <c r="AY202" s="149">
        <v>0</v>
      </c>
      <c r="AZ202" s="149">
        <v>0</v>
      </c>
      <c r="BA202" s="149">
        <v>0</v>
      </c>
      <c r="BB202" s="149">
        <v>0</v>
      </c>
      <c r="BC202" s="149">
        <v>0</v>
      </c>
      <c r="BD202" s="149">
        <v>0</v>
      </c>
      <c r="BE202" s="149">
        <v>0</v>
      </c>
      <c r="BF202" s="149">
        <v>0</v>
      </c>
      <c r="BG202" s="149">
        <v>0</v>
      </c>
      <c r="BH202" s="149">
        <v>0</v>
      </c>
      <c r="BI202" s="149">
        <v>0</v>
      </c>
      <c r="BJ202" s="149">
        <v>0</v>
      </c>
      <c r="BK202" s="149">
        <v>0</v>
      </c>
      <c r="BL202" s="149">
        <v>0</v>
      </c>
      <c r="BM202" s="149">
        <v>1</v>
      </c>
      <c r="BN202" s="149">
        <v>0</v>
      </c>
      <c r="BO202" s="149">
        <v>0</v>
      </c>
      <c r="BP202" s="149">
        <v>0</v>
      </c>
      <c r="BQ202" s="149">
        <v>0</v>
      </c>
      <c r="BR202" s="465">
        <v>0</v>
      </c>
    </row>
    <row r="203" spans="3:70">
      <c r="C203" s="453" t="s">
        <v>307</v>
      </c>
      <c r="D203" s="454" t="s">
        <v>309</v>
      </c>
      <c r="E203" s="455" t="s">
        <v>375</v>
      </c>
      <c r="F203" s="168">
        <f t="shared" si="67"/>
        <v>3</v>
      </c>
      <c r="G203" s="162">
        <v>0</v>
      </c>
      <c r="H203" s="149">
        <v>0</v>
      </c>
      <c r="I203" s="149">
        <v>0</v>
      </c>
      <c r="J203" s="149">
        <v>0</v>
      </c>
      <c r="K203" s="149">
        <v>0</v>
      </c>
      <c r="L203" s="149">
        <v>0</v>
      </c>
      <c r="M203" s="149">
        <v>0</v>
      </c>
      <c r="N203" s="149">
        <v>0</v>
      </c>
      <c r="O203" s="149">
        <v>0</v>
      </c>
      <c r="P203" s="149">
        <v>0</v>
      </c>
      <c r="Q203" s="149">
        <v>0</v>
      </c>
      <c r="R203" s="149">
        <v>0</v>
      </c>
      <c r="S203" s="149">
        <v>0</v>
      </c>
      <c r="T203" s="149">
        <v>0</v>
      </c>
      <c r="U203" s="149">
        <v>0</v>
      </c>
      <c r="V203" s="149">
        <v>0</v>
      </c>
      <c r="W203" s="149">
        <v>0</v>
      </c>
      <c r="X203" s="149">
        <v>0</v>
      </c>
      <c r="Y203" s="149">
        <v>0</v>
      </c>
      <c r="Z203" s="149">
        <v>0</v>
      </c>
      <c r="AA203" s="149">
        <v>0</v>
      </c>
      <c r="AB203" s="149">
        <v>0</v>
      </c>
      <c r="AC203" s="149">
        <v>0</v>
      </c>
      <c r="AD203" s="149">
        <v>0</v>
      </c>
      <c r="AE203" s="149">
        <v>1</v>
      </c>
      <c r="AF203" s="149">
        <v>1</v>
      </c>
      <c r="AG203" s="149">
        <v>0</v>
      </c>
      <c r="AH203" s="149">
        <v>0</v>
      </c>
      <c r="AI203" s="149">
        <v>0</v>
      </c>
      <c r="AJ203" s="149">
        <v>0</v>
      </c>
      <c r="AK203" s="149">
        <v>0</v>
      </c>
      <c r="AL203" s="149">
        <v>0</v>
      </c>
      <c r="AM203" s="149">
        <v>0</v>
      </c>
      <c r="AN203" s="149">
        <v>1</v>
      </c>
      <c r="AO203" s="149">
        <v>0</v>
      </c>
      <c r="AP203" s="149">
        <v>0</v>
      </c>
      <c r="AQ203" s="149">
        <v>0</v>
      </c>
      <c r="AR203" s="149">
        <v>0</v>
      </c>
      <c r="AS203" s="149">
        <v>0</v>
      </c>
      <c r="AT203" s="149">
        <v>0</v>
      </c>
      <c r="AU203" s="149">
        <v>0</v>
      </c>
      <c r="AV203" s="149">
        <v>0</v>
      </c>
      <c r="AW203" s="149">
        <v>0</v>
      </c>
      <c r="AX203" s="149">
        <v>0</v>
      </c>
      <c r="AY203" s="149">
        <v>0</v>
      </c>
      <c r="AZ203" s="149">
        <v>0</v>
      </c>
      <c r="BA203" s="149">
        <v>0</v>
      </c>
      <c r="BB203" s="149">
        <v>0</v>
      </c>
      <c r="BC203" s="149">
        <v>0</v>
      </c>
      <c r="BD203" s="149">
        <v>0</v>
      </c>
      <c r="BE203" s="149">
        <v>0</v>
      </c>
      <c r="BF203" s="149">
        <v>0</v>
      </c>
      <c r="BG203" s="149">
        <v>0</v>
      </c>
      <c r="BH203" s="149">
        <v>0</v>
      </c>
      <c r="BI203" s="149">
        <v>0</v>
      </c>
      <c r="BJ203" s="149">
        <v>0</v>
      </c>
      <c r="BK203" s="149">
        <v>0</v>
      </c>
      <c r="BL203" s="149">
        <v>0</v>
      </c>
      <c r="BM203" s="149">
        <v>0</v>
      </c>
      <c r="BN203" s="149">
        <v>0</v>
      </c>
      <c r="BO203" s="149">
        <v>0</v>
      </c>
      <c r="BP203" s="149">
        <v>0</v>
      </c>
      <c r="BQ203" s="149">
        <v>0</v>
      </c>
      <c r="BR203" s="465">
        <v>0</v>
      </c>
    </row>
    <row r="204" spans="3:70">
      <c r="C204" s="453" t="s">
        <v>307</v>
      </c>
      <c r="D204" s="454" t="s">
        <v>309</v>
      </c>
      <c r="E204" s="455" t="s">
        <v>376</v>
      </c>
      <c r="F204" s="168">
        <f t="shared" si="67"/>
        <v>38</v>
      </c>
      <c r="G204" s="162">
        <v>0</v>
      </c>
      <c r="H204" s="149">
        <v>0</v>
      </c>
      <c r="I204" s="149">
        <v>0</v>
      </c>
      <c r="J204" s="149">
        <v>0</v>
      </c>
      <c r="K204" s="149">
        <v>0</v>
      </c>
      <c r="L204" s="149">
        <v>0</v>
      </c>
      <c r="M204" s="149">
        <v>0</v>
      </c>
      <c r="N204" s="149">
        <v>0</v>
      </c>
      <c r="O204" s="149">
        <v>0</v>
      </c>
      <c r="P204" s="149">
        <v>0</v>
      </c>
      <c r="Q204" s="149">
        <v>0</v>
      </c>
      <c r="R204" s="149">
        <v>0</v>
      </c>
      <c r="S204" s="149">
        <v>0</v>
      </c>
      <c r="T204" s="149">
        <v>0</v>
      </c>
      <c r="U204" s="149">
        <v>0</v>
      </c>
      <c r="V204" s="149">
        <v>0</v>
      </c>
      <c r="W204" s="149">
        <v>0</v>
      </c>
      <c r="X204" s="149">
        <v>0</v>
      </c>
      <c r="Y204" s="149">
        <v>0</v>
      </c>
      <c r="Z204" s="149">
        <v>0</v>
      </c>
      <c r="AA204" s="149">
        <v>0</v>
      </c>
      <c r="AB204" s="149">
        <v>0</v>
      </c>
      <c r="AC204" s="149">
        <v>0</v>
      </c>
      <c r="AD204" s="149">
        <v>0</v>
      </c>
      <c r="AE204" s="149">
        <v>0</v>
      </c>
      <c r="AF204" s="149">
        <v>0</v>
      </c>
      <c r="AG204" s="149">
        <v>0</v>
      </c>
      <c r="AH204" s="149">
        <v>0</v>
      </c>
      <c r="AI204" s="149">
        <v>0</v>
      </c>
      <c r="AJ204" s="149">
        <v>0</v>
      </c>
      <c r="AK204" s="149">
        <v>0</v>
      </c>
      <c r="AL204" s="149">
        <v>0</v>
      </c>
      <c r="AM204" s="149">
        <v>9</v>
      </c>
      <c r="AN204" s="149">
        <v>0</v>
      </c>
      <c r="AO204" s="149">
        <v>0</v>
      </c>
      <c r="AP204" s="149">
        <v>13</v>
      </c>
      <c r="AQ204" s="149">
        <v>0</v>
      </c>
      <c r="AR204" s="149">
        <v>16</v>
      </c>
      <c r="AS204" s="149">
        <v>0</v>
      </c>
      <c r="AT204" s="149">
        <v>0</v>
      </c>
      <c r="AU204" s="149">
        <v>0</v>
      </c>
      <c r="AV204" s="149">
        <v>0</v>
      </c>
      <c r="AW204" s="149">
        <v>0</v>
      </c>
      <c r="AX204" s="149">
        <v>0</v>
      </c>
      <c r="AY204" s="149">
        <v>0</v>
      </c>
      <c r="AZ204" s="149">
        <v>0</v>
      </c>
      <c r="BA204" s="149">
        <v>0</v>
      </c>
      <c r="BB204" s="149">
        <v>0</v>
      </c>
      <c r="BC204" s="149">
        <v>0</v>
      </c>
      <c r="BD204" s="149">
        <v>0</v>
      </c>
      <c r="BE204" s="149">
        <v>0</v>
      </c>
      <c r="BF204" s="149">
        <v>0</v>
      </c>
      <c r="BG204" s="149">
        <v>0</v>
      </c>
      <c r="BH204" s="149">
        <v>0</v>
      </c>
      <c r="BI204" s="149">
        <v>0</v>
      </c>
      <c r="BJ204" s="149">
        <v>0</v>
      </c>
      <c r="BK204" s="149">
        <v>0</v>
      </c>
      <c r="BL204" s="149">
        <v>0</v>
      </c>
      <c r="BM204" s="149">
        <v>0</v>
      </c>
      <c r="BN204" s="149">
        <v>0</v>
      </c>
      <c r="BO204" s="149">
        <v>0</v>
      </c>
      <c r="BP204" s="149">
        <v>0</v>
      </c>
      <c r="BQ204" s="149">
        <v>0</v>
      </c>
      <c r="BR204" s="465">
        <v>0</v>
      </c>
    </row>
    <row r="205" spans="3:70">
      <c r="C205" s="453" t="s">
        <v>307</v>
      </c>
      <c r="D205" s="454" t="s">
        <v>309</v>
      </c>
      <c r="E205" s="455" t="s">
        <v>377</v>
      </c>
      <c r="F205" s="168">
        <f t="shared" si="67"/>
        <v>5</v>
      </c>
      <c r="G205" s="162">
        <v>0</v>
      </c>
      <c r="H205" s="149">
        <v>0</v>
      </c>
      <c r="I205" s="149">
        <v>0</v>
      </c>
      <c r="J205" s="149">
        <v>0</v>
      </c>
      <c r="K205" s="149">
        <v>0</v>
      </c>
      <c r="L205" s="149">
        <v>0</v>
      </c>
      <c r="M205" s="149">
        <v>0</v>
      </c>
      <c r="N205" s="149">
        <v>0</v>
      </c>
      <c r="O205" s="149">
        <v>0</v>
      </c>
      <c r="P205" s="149">
        <v>0</v>
      </c>
      <c r="Q205" s="149">
        <v>0</v>
      </c>
      <c r="R205" s="149">
        <v>0</v>
      </c>
      <c r="S205" s="149">
        <v>0</v>
      </c>
      <c r="T205" s="149">
        <v>0</v>
      </c>
      <c r="U205" s="149">
        <v>0</v>
      </c>
      <c r="V205" s="149">
        <v>0</v>
      </c>
      <c r="W205" s="149">
        <v>0</v>
      </c>
      <c r="X205" s="149">
        <v>0</v>
      </c>
      <c r="Y205" s="149">
        <v>0</v>
      </c>
      <c r="Z205" s="149">
        <v>0</v>
      </c>
      <c r="AA205" s="149">
        <v>0</v>
      </c>
      <c r="AB205" s="149">
        <v>0</v>
      </c>
      <c r="AC205" s="149">
        <v>0</v>
      </c>
      <c r="AD205" s="149">
        <v>0</v>
      </c>
      <c r="AE205" s="149">
        <v>2</v>
      </c>
      <c r="AF205" s="149">
        <v>0</v>
      </c>
      <c r="AG205" s="149">
        <v>0</v>
      </c>
      <c r="AH205" s="149">
        <v>3</v>
      </c>
      <c r="AI205" s="149">
        <v>0</v>
      </c>
      <c r="AJ205" s="149">
        <v>0</v>
      </c>
      <c r="AK205" s="149">
        <v>0</v>
      </c>
      <c r="AL205" s="149">
        <v>0</v>
      </c>
      <c r="AM205" s="149">
        <v>0</v>
      </c>
      <c r="AN205" s="149">
        <v>0</v>
      </c>
      <c r="AO205" s="149">
        <v>0</v>
      </c>
      <c r="AP205" s="149">
        <v>0</v>
      </c>
      <c r="AQ205" s="149">
        <v>0</v>
      </c>
      <c r="AR205" s="149">
        <v>0</v>
      </c>
      <c r="AS205" s="149">
        <v>0</v>
      </c>
      <c r="AT205" s="149">
        <v>0</v>
      </c>
      <c r="AU205" s="149">
        <v>0</v>
      </c>
      <c r="AV205" s="149">
        <v>0</v>
      </c>
      <c r="AW205" s="149">
        <v>0</v>
      </c>
      <c r="AX205" s="149">
        <v>0</v>
      </c>
      <c r="AY205" s="149">
        <v>0</v>
      </c>
      <c r="AZ205" s="149">
        <v>0</v>
      </c>
      <c r="BA205" s="149">
        <v>0</v>
      </c>
      <c r="BB205" s="149">
        <v>0</v>
      </c>
      <c r="BC205" s="149">
        <v>0</v>
      </c>
      <c r="BD205" s="149">
        <v>0</v>
      </c>
      <c r="BE205" s="149">
        <v>0</v>
      </c>
      <c r="BF205" s="149">
        <v>0</v>
      </c>
      <c r="BG205" s="149">
        <v>0</v>
      </c>
      <c r="BH205" s="149">
        <v>0</v>
      </c>
      <c r="BI205" s="149">
        <v>0</v>
      </c>
      <c r="BJ205" s="149">
        <v>0</v>
      </c>
      <c r="BK205" s="149">
        <v>0</v>
      </c>
      <c r="BL205" s="149">
        <v>0</v>
      </c>
      <c r="BM205" s="149">
        <v>0</v>
      </c>
      <c r="BN205" s="149">
        <v>0</v>
      </c>
      <c r="BO205" s="149">
        <v>0</v>
      </c>
      <c r="BP205" s="149">
        <v>0</v>
      </c>
      <c r="BQ205" s="149">
        <v>0</v>
      </c>
      <c r="BR205" s="465">
        <v>0</v>
      </c>
    </row>
    <row r="206" spans="3:70">
      <c r="C206" s="453" t="s">
        <v>307</v>
      </c>
      <c r="D206" s="454" t="s">
        <v>309</v>
      </c>
      <c r="E206" s="455" t="s">
        <v>378</v>
      </c>
      <c r="F206" s="168">
        <f t="shared" si="67"/>
        <v>95</v>
      </c>
      <c r="G206" s="162">
        <v>0</v>
      </c>
      <c r="H206" s="149">
        <v>0</v>
      </c>
      <c r="I206" s="149">
        <v>0</v>
      </c>
      <c r="J206" s="149">
        <v>0</v>
      </c>
      <c r="K206" s="149">
        <v>0</v>
      </c>
      <c r="L206" s="149">
        <v>0</v>
      </c>
      <c r="M206" s="149">
        <v>0</v>
      </c>
      <c r="N206" s="149">
        <v>0</v>
      </c>
      <c r="O206" s="149">
        <v>0</v>
      </c>
      <c r="P206" s="149">
        <v>0</v>
      </c>
      <c r="Q206" s="149">
        <v>0</v>
      </c>
      <c r="R206" s="149">
        <v>0</v>
      </c>
      <c r="S206" s="149">
        <v>0</v>
      </c>
      <c r="T206" s="149">
        <v>0</v>
      </c>
      <c r="U206" s="149">
        <v>0</v>
      </c>
      <c r="V206" s="149">
        <v>0</v>
      </c>
      <c r="W206" s="149">
        <v>0</v>
      </c>
      <c r="X206" s="149">
        <v>0</v>
      </c>
      <c r="Y206" s="149">
        <v>0</v>
      </c>
      <c r="Z206" s="149">
        <v>0</v>
      </c>
      <c r="AA206" s="149">
        <v>0</v>
      </c>
      <c r="AB206" s="149">
        <v>0</v>
      </c>
      <c r="AC206" s="149">
        <v>3</v>
      </c>
      <c r="AD206" s="149">
        <v>47</v>
      </c>
      <c r="AE206" s="149">
        <v>0</v>
      </c>
      <c r="AF206" s="149">
        <v>0</v>
      </c>
      <c r="AG206" s="149">
        <v>2</v>
      </c>
      <c r="AH206" s="149">
        <v>0</v>
      </c>
      <c r="AI206" s="149">
        <v>0</v>
      </c>
      <c r="AJ206" s="149">
        <v>0</v>
      </c>
      <c r="AK206" s="149">
        <v>0</v>
      </c>
      <c r="AL206" s="149">
        <v>2</v>
      </c>
      <c r="AM206" s="149">
        <v>0</v>
      </c>
      <c r="AN206" s="149">
        <v>0</v>
      </c>
      <c r="AO206" s="149">
        <v>3</v>
      </c>
      <c r="AP206" s="149">
        <v>0</v>
      </c>
      <c r="AQ206" s="149">
        <v>0</v>
      </c>
      <c r="AR206" s="149">
        <v>0</v>
      </c>
      <c r="AS206" s="149">
        <v>0</v>
      </c>
      <c r="AT206" s="149">
        <v>6</v>
      </c>
      <c r="AU206" s="149">
        <v>0</v>
      </c>
      <c r="AV206" s="149">
        <v>19</v>
      </c>
      <c r="AW206" s="149">
        <v>0</v>
      </c>
      <c r="AX206" s="149">
        <v>0</v>
      </c>
      <c r="AY206" s="149">
        <v>0</v>
      </c>
      <c r="AZ206" s="149">
        <v>0</v>
      </c>
      <c r="BA206" s="149">
        <v>0</v>
      </c>
      <c r="BB206" s="149">
        <v>0</v>
      </c>
      <c r="BC206" s="149">
        <v>0</v>
      </c>
      <c r="BD206" s="149">
        <v>0</v>
      </c>
      <c r="BE206" s="149">
        <v>0</v>
      </c>
      <c r="BF206" s="149">
        <v>13</v>
      </c>
      <c r="BG206" s="149">
        <v>0</v>
      </c>
      <c r="BH206" s="149">
        <v>0</v>
      </c>
      <c r="BI206" s="149">
        <v>0</v>
      </c>
      <c r="BJ206" s="149">
        <v>0</v>
      </c>
      <c r="BK206" s="149">
        <v>0</v>
      </c>
      <c r="BL206" s="149">
        <v>0</v>
      </c>
      <c r="BM206" s="149">
        <v>0</v>
      </c>
      <c r="BN206" s="149">
        <v>0</v>
      </c>
      <c r="BO206" s="149">
        <v>0</v>
      </c>
      <c r="BP206" s="149">
        <v>0</v>
      </c>
      <c r="BQ206" s="149">
        <v>0</v>
      </c>
      <c r="BR206" s="465">
        <v>0</v>
      </c>
    </row>
    <row r="207" spans="3:70">
      <c r="C207" s="453" t="s">
        <v>307</v>
      </c>
      <c r="D207" s="454" t="s">
        <v>309</v>
      </c>
      <c r="E207" s="455" t="s">
        <v>379</v>
      </c>
      <c r="F207" s="168">
        <f t="shared" si="67"/>
        <v>2365</v>
      </c>
      <c r="G207" s="162">
        <v>0</v>
      </c>
      <c r="H207" s="149">
        <v>0</v>
      </c>
      <c r="I207" s="149">
        <v>0</v>
      </c>
      <c r="J207" s="149">
        <v>0</v>
      </c>
      <c r="K207" s="149">
        <v>0</v>
      </c>
      <c r="L207" s="149">
        <v>0</v>
      </c>
      <c r="M207" s="149">
        <v>0</v>
      </c>
      <c r="N207" s="149">
        <v>0</v>
      </c>
      <c r="O207" s="149">
        <v>0</v>
      </c>
      <c r="P207" s="149">
        <v>0</v>
      </c>
      <c r="Q207" s="149">
        <v>0</v>
      </c>
      <c r="R207" s="149">
        <v>0</v>
      </c>
      <c r="S207" s="149">
        <v>0</v>
      </c>
      <c r="T207" s="149">
        <v>0</v>
      </c>
      <c r="U207" s="149">
        <v>0</v>
      </c>
      <c r="V207" s="149">
        <v>0</v>
      </c>
      <c r="W207" s="149">
        <v>0</v>
      </c>
      <c r="X207" s="149">
        <v>0</v>
      </c>
      <c r="Y207" s="149">
        <v>0</v>
      </c>
      <c r="Z207" s="149">
        <v>0</v>
      </c>
      <c r="AA207" s="149">
        <v>0</v>
      </c>
      <c r="AB207" s="149">
        <v>0</v>
      </c>
      <c r="AC207" s="149">
        <v>0</v>
      </c>
      <c r="AD207" s="149">
        <v>193</v>
      </c>
      <c r="AE207" s="149">
        <v>118</v>
      </c>
      <c r="AF207" s="149">
        <v>118</v>
      </c>
      <c r="AG207" s="149">
        <v>0</v>
      </c>
      <c r="AH207" s="149">
        <v>237</v>
      </c>
      <c r="AI207" s="149">
        <v>118</v>
      </c>
      <c r="AJ207" s="149">
        <v>118</v>
      </c>
      <c r="AK207" s="149">
        <v>118</v>
      </c>
      <c r="AL207" s="149">
        <v>118</v>
      </c>
      <c r="AM207" s="149">
        <v>118</v>
      </c>
      <c r="AN207" s="149">
        <v>0</v>
      </c>
      <c r="AO207" s="149">
        <v>118</v>
      </c>
      <c r="AP207" s="149">
        <v>237</v>
      </c>
      <c r="AQ207" s="149">
        <v>118</v>
      </c>
      <c r="AR207" s="149">
        <v>119</v>
      </c>
      <c r="AS207" s="149">
        <v>119</v>
      </c>
      <c r="AT207" s="149">
        <v>118</v>
      </c>
      <c r="AU207" s="149">
        <v>119</v>
      </c>
      <c r="AV207" s="149">
        <v>118</v>
      </c>
      <c r="AW207" s="149">
        <v>0</v>
      </c>
      <c r="AX207" s="149">
        <v>0</v>
      </c>
      <c r="AY207" s="149">
        <v>43</v>
      </c>
      <c r="AZ207" s="149">
        <v>0</v>
      </c>
      <c r="BA207" s="149">
        <v>0</v>
      </c>
      <c r="BB207" s="149">
        <v>0</v>
      </c>
      <c r="BC207" s="149">
        <v>0</v>
      </c>
      <c r="BD207" s="149">
        <v>0</v>
      </c>
      <c r="BE207" s="149">
        <v>0</v>
      </c>
      <c r="BF207" s="149">
        <v>0</v>
      </c>
      <c r="BG207" s="149">
        <v>0</v>
      </c>
      <c r="BH207" s="149">
        <v>0</v>
      </c>
      <c r="BI207" s="149">
        <v>0</v>
      </c>
      <c r="BJ207" s="149">
        <v>0</v>
      </c>
      <c r="BK207" s="149">
        <v>0</v>
      </c>
      <c r="BL207" s="149">
        <v>0</v>
      </c>
      <c r="BM207" s="149">
        <v>0</v>
      </c>
      <c r="BN207" s="149">
        <v>0</v>
      </c>
      <c r="BO207" s="149">
        <v>0</v>
      </c>
      <c r="BP207" s="149">
        <v>0</v>
      </c>
      <c r="BQ207" s="149">
        <v>0</v>
      </c>
      <c r="BR207" s="465">
        <v>0</v>
      </c>
    </row>
    <row r="208" spans="3:70">
      <c r="C208" s="453" t="s">
        <v>307</v>
      </c>
      <c r="D208" s="454" t="s">
        <v>309</v>
      </c>
      <c r="E208" s="455" t="s">
        <v>380</v>
      </c>
      <c r="F208" s="168">
        <f t="shared" si="67"/>
        <v>5</v>
      </c>
      <c r="G208" s="162">
        <v>0</v>
      </c>
      <c r="H208" s="149">
        <v>0</v>
      </c>
      <c r="I208" s="149">
        <v>0</v>
      </c>
      <c r="J208" s="149">
        <v>1</v>
      </c>
      <c r="K208" s="149">
        <v>0</v>
      </c>
      <c r="L208" s="149">
        <v>0</v>
      </c>
      <c r="M208" s="149">
        <v>0</v>
      </c>
      <c r="N208" s="149">
        <v>0</v>
      </c>
      <c r="O208" s="149">
        <v>0</v>
      </c>
      <c r="P208" s="149">
        <v>0</v>
      </c>
      <c r="Q208" s="149">
        <v>0</v>
      </c>
      <c r="R208" s="149">
        <v>0</v>
      </c>
      <c r="S208" s="149">
        <v>0</v>
      </c>
      <c r="T208" s="149">
        <v>0</v>
      </c>
      <c r="U208" s="149">
        <v>0</v>
      </c>
      <c r="V208" s="149">
        <v>0</v>
      </c>
      <c r="W208" s="149">
        <v>4</v>
      </c>
      <c r="X208" s="149">
        <v>0</v>
      </c>
      <c r="Y208" s="149">
        <v>0</v>
      </c>
      <c r="Z208" s="149">
        <v>0</v>
      </c>
      <c r="AA208" s="149">
        <v>0</v>
      </c>
      <c r="AB208" s="149">
        <v>0</v>
      </c>
      <c r="AC208" s="149">
        <v>0</v>
      </c>
      <c r="AD208" s="149">
        <v>0</v>
      </c>
      <c r="AE208" s="149">
        <v>0</v>
      </c>
      <c r="AF208" s="149">
        <v>0</v>
      </c>
      <c r="AG208" s="149">
        <v>0</v>
      </c>
      <c r="AH208" s="149">
        <v>0</v>
      </c>
      <c r="AI208" s="149">
        <v>0</v>
      </c>
      <c r="AJ208" s="149">
        <v>0</v>
      </c>
      <c r="AK208" s="149">
        <v>0</v>
      </c>
      <c r="AL208" s="149">
        <v>0</v>
      </c>
      <c r="AM208" s="149">
        <v>0</v>
      </c>
      <c r="AN208" s="149">
        <v>0</v>
      </c>
      <c r="AO208" s="149">
        <v>0</v>
      </c>
      <c r="AP208" s="149">
        <v>0</v>
      </c>
      <c r="AQ208" s="149">
        <v>0</v>
      </c>
      <c r="AR208" s="149">
        <v>0</v>
      </c>
      <c r="AS208" s="149">
        <v>0</v>
      </c>
      <c r="AT208" s="149">
        <v>0</v>
      </c>
      <c r="AU208" s="149">
        <v>0</v>
      </c>
      <c r="AV208" s="149">
        <v>0</v>
      </c>
      <c r="AW208" s="149">
        <v>0</v>
      </c>
      <c r="AX208" s="149">
        <v>0</v>
      </c>
      <c r="AY208" s="149">
        <v>0</v>
      </c>
      <c r="AZ208" s="149">
        <v>0</v>
      </c>
      <c r="BA208" s="149">
        <v>0</v>
      </c>
      <c r="BB208" s="149">
        <v>0</v>
      </c>
      <c r="BC208" s="149">
        <v>0</v>
      </c>
      <c r="BD208" s="149">
        <v>0</v>
      </c>
      <c r="BE208" s="149">
        <v>0</v>
      </c>
      <c r="BF208" s="149">
        <v>0</v>
      </c>
      <c r="BG208" s="149">
        <v>0</v>
      </c>
      <c r="BH208" s="149">
        <v>0</v>
      </c>
      <c r="BI208" s="149">
        <v>0</v>
      </c>
      <c r="BJ208" s="149">
        <v>0</v>
      </c>
      <c r="BK208" s="149">
        <v>0</v>
      </c>
      <c r="BL208" s="149">
        <v>0</v>
      </c>
      <c r="BM208" s="149">
        <v>0</v>
      </c>
      <c r="BN208" s="149">
        <v>0</v>
      </c>
      <c r="BO208" s="149">
        <v>0</v>
      </c>
      <c r="BP208" s="149">
        <v>0</v>
      </c>
      <c r="BQ208" s="149">
        <v>0</v>
      </c>
      <c r="BR208" s="465">
        <v>0</v>
      </c>
    </row>
    <row r="209" spans="3:70">
      <c r="C209" s="453" t="s">
        <v>307</v>
      </c>
      <c r="D209" s="454" t="s">
        <v>309</v>
      </c>
      <c r="E209" s="455" t="s">
        <v>381</v>
      </c>
      <c r="F209" s="168">
        <f t="shared" si="67"/>
        <v>43</v>
      </c>
      <c r="G209" s="162">
        <v>0</v>
      </c>
      <c r="H209" s="149">
        <v>0</v>
      </c>
      <c r="I209" s="149">
        <v>0</v>
      </c>
      <c r="J209" s="149">
        <v>0</v>
      </c>
      <c r="K209" s="149">
        <v>0</v>
      </c>
      <c r="L209" s="149">
        <v>0</v>
      </c>
      <c r="M209" s="149">
        <v>0</v>
      </c>
      <c r="N209" s="149">
        <v>0</v>
      </c>
      <c r="O209" s="149">
        <v>0</v>
      </c>
      <c r="P209" s="149">
        <v>0</v>
      </c>
      <c r="Q209" s="149">
        <v>0</v>
      </c>
      <c r="R209" s="149">
        <v>0</v>
      </c>
      <c r="S209" s="149">
        <v>0</v>
      </c>
      <c r="T209" s="149">
        <v>0</v>
      </c>
      <c r="U209" s="149">
        <v>0</v>
      </c>
      <c r="V209" s="149">
        <v>0</v>
      </c>
      <c r="W209" s="149">
        <v>0</v>
      </c>
      <c r="X209" s="149">
        <v>5</v>
      </c>
      <c r="Y209" s="149">
        <v>0</v>
      </c>
      <c r="Z209" s="149">
        <v>0</v>
      </c>
      <c r="AA209" s="149">
        <v>0</v>
      </c>
      <c r="AB209" s="149">
        <v>0</v>
      </c>
      <c r="AC209" s="149">
        <v>0</v>
      </c>
      <c r="AD209" s="149">
        <v>0</v>
      </c>
      <c r="AE209" s="149">
        <v>4</v>
      </c>
      <c r="AF209" s="149">
        <v>1</v>
      </c>
      <c r="AG209" s="149">
        <v>0</v>
      </c>
      <c r="AH209" s="149">
        <v>0</v>
      </c>
      <c r="AI209" s="149">
        <v>2</v>
      </c>
      <c r="AJ209" s="149">
        <v>0</v>
      </c>
      <c r="AK209" s="149">
        <v>0</v>
      </c>
      <c r="AL209" s="149">
        <v>0</v>
      </c>
      <c r="AM209" s="149">
        <v>6</v>
      </c>
      <c r="AN209" s="149">
        <v>0</v>
      </c>
      <c r="AO209" s="149">
        <v>0</v>
      </c>
      <c r="AP209" s="149">
        <v>3</v>
      </c>
      <c r="AQ209" s="149">
        <v>0</v>
      </c>
      <c r="AR209" s="149">
        <v>10</v>
      </c>
      <c r="AS209" s="149">
        <v>7</v>
      </c>
      <c r="AT209" s="149">
        <v>5</v>
      </c>
      <c r="AU209" s="149">
        <v>0</v>
      </c>
      <c r="AV209" s="149">
        <v>0</v>
      </c>
      <c r="AW209" s="149">
        <v>0</v>
      </c>
      <c r="AX209" s="149">
        <v>0</v>
      </c>
      <c r="AY209" s="149">
        <v>0</v>
      </c>
      <c r="AZ209" s="149">
        <v>0</v>
      </c>
      <c r="BA209" s="149">
        <v>0</v>
      </c>
      <c r="BB209" s="149">
        <v>0</v>
      </c>
      <c r="BC209" s="149">
        <v>0</v>
      </c>
      <c r="BD209" s="149">
        <v>0</v>
      </c>
      <c r="BE209" s="149">
        <v>0</v>
      </c>
      <c r="BF209" s="149">
        <v>0</v>
      </c>
      <c r="BG209" s="149">
        <v>0</v>
      </c>
      <c r="BH209" s="149">
        <v>0</v>
      </c>
      <c r="BI209" s="149">
        <v>0</v>
      </c>
      <c r="BJ209" s="149">
        <v>0</v>
      </c>
      <c r="BK209" s="149">
        <v>0</v>
      </c>
      <c r="BL209" s="149">
        <v>0</v>
      </c>
      <c r="BM209" s="149">
        <v>0</v>
      </c>
      <c r="BN209" s="149">
        <v>0</v>
      </c>
      <c r="BO209" s="149">
        <v>0</v>
      </c>
      <c r="BP209" s="149">
        <v>0</v>
      </c>
      <c r="BQ209" s="149">
        <v>0</v>
      </c>
      <c r="BR209" s="465">
        <v>0</v>
      </c>
    </row>
    <row r="210" spans="3:70">
      <c r="C210" s="453" t="s">
        <v>307</v>
      </c>
      <c r="D210" s="454" t="s">
        <v>309</v>
      </c>
      <c r="E210" s="455" t="s">
        <v>382</v>
      </c>
      <c r="F210" s="168">
        <f t="shared" si="67"/>
        <v>1</v>
      </c>
      <c r="G210" s="162">
        <v>0</v>
      </c>
      <c r="H210" s="149">
        <v>0</v>
      </c>
      <c r="I210" s="149">
        <v>0</v>
      </c>
      <c r="J210" s="149">
        <v>0</v>
      </c>
      <c r="K210" s="149">
        <v>0</v>
      </c>
      <c r="L210" s="149">
        <v>0</v>
      </c>
      <c r="M210" s="149">
        <v>0</v>
      </c>
      <c r="N210" s="149">
        <v>0</v>
      </c>
      <c r="O210" s="149">
        <v>0</v>
      </c>
      <c r="P210" s="149">
        <v>0</v>
      </c>
      <c r="Q210" s="149">
        <v>0</v>
      </c>
      <c r="R210" s="149">
        <v>0</v>
      </c>
      <c r="S210" s="149">
        <v>0</v>
      </c>
      <c r="T210" s="149">
        <v>0</v>
      </c>
      <c r="U210" s="149">
        <v>0</v>
      </c>
      <c r="V210" s="149">
        <v>0</v>
      </c>
      <c r="W210" s="149">
        <v>0</v>
      </c>
      <c r="X210" s="149">
        <v>0</v>
      </c>
      <c r="Y210" s="149">
        <v>0</v>
      </c>
      <c r="Z210" s="149">
        <v>0</v>
      </c>
      <c r="AA210" s="149">
        <v>0</v>
      </c>
      <c r="AB210" s="149">
        <v>0</v>
      </c>
      <c r="AC210" s="149">
        <v>0</v>
      </c>
      <c r="AD210" s="149">
        <v>0</v>
      </c>
      <c r="AE210" s="149">
        <v>0</v>
      </c>
      <c r="AF210" s="149">
        <v>0</v>
      </c>
      <c r="AG210" s="149">
        <v>0</v>
      </c>
      <c r="AH210" s="149">
        <v>0</v>
      </c>
      <c r="AI210" s="149">
        <v>0</v>
      </c>
      <c r="AJ210" s="149">
        <v>0</v>
      </c>
      <c r="AK210" s="149">
        <v>0</v>
      </c>
      <c r="AL210" s="149">
        <v>0</v>
      </c>
      <c r="AM210" s="149">
        <v>0</v>
      </c>
      <c r="AN210" s="149">
        <v>0</v>
      </c>
      <c r="AO210" s="149">
        <v>0</v>
      </c>
      <c r="AP210" s="149">
        <v>0</v>
      </c>
      <c r="AQ210" s="149">
        <v>1</v>
      </c>
      <c r="AR210" s="149">
        <v>0</v>
      </c>
      <c r="AS210" s="149">
        <v>0</v>
      </c>
      <c r="AT210" s="149">
        <v>0</v>
      </c>
      <c r="AU210" s="149">
        <v>0</v>
      </c>
      <c r="AV210" s="149">
        <v>0</v>
      </c>
      <c r="AW210" s="149">
        <v>0</v>
      </c>
      <c r="AX210" s="149">
        <v>0</v>
      </c>
      <c r="AY210" s="149">
        <v>0</v>
      </c>
      <c r="AZ210" s="149">
        <v>0</v>
      </c>
      <c r="BA210" s="149">
        <v>0</v>
      </c>
      <c r="BB210" s="149">
        <v>0</v>
      </c>
      <c r="BC210" s="149">
        <v>0</v>
      </c>
      <c r="BD210" s="149">
        <v>0</v>
      </c>
      <c r="BE210" s="149">
        <v>0</v>
      </c>
      <c r="BF210" s="149">
        <v>0</v>
      </c>
      <c r="BG210" s="149">
        <v>0</v>
      </c>
      <c r="BH210" s="149">
        <v>0</v>
      </c>
      <c r="BI210" s="149">
        <v>0</v>
      </c>
      <c r="BJ210" s="149">
        <v>0</v>
      </c>
      <c r="BK210" s="149">
        <v>0</v>
      </c>
      <c r="BL210" s="149">
        <v>0</v>
      </c>
      <c r="BM210" s="149">
        <v>0</v>
      </c>
      <c r="BN210" s="149">
        <v>0</v>
      </c>
      <c r="BO210" s="149">
        <v>0</v>
      </c>
      <c r="BP210" s="149">
        <v>0</v>
      </c>
      <c r="BQ210" s="149">
        <v>0</v>
      </c>
      <c r="BR210" s="465">
        <v>0</v>
      </c>
    </row>
    <row r="211" spans="3:70">
      <c r="C211" s="453" t="s">
        <v>307</v>
      </c>
      <c r="D211" s="454" t="s">
        <v>309</v>
      </c>
      <c r="E211" s="455" t="s">
        <v>383</v>
      </c>
      <c r="F211" s="168">
        <f t="shared" si="67"/>
        <v>1</v>
      </c>
      <c r="G211" s="162">
        <v>0</v>
      </c>
      <c r="H211" s="149">
        <v>0</v>
      </c>
      <c r="I211" s="149">
        <v>0</v>
      </c>
      <c r="J211" s="149">
        <v>0</v>
      </c>
      <c r="K211" s="149">
        <v>0</v>
      </c>
      <c r="L211" s="149">
        <v>0</v>
      </c>
      <c r="M211" s="149">
        <v>0</v>
      </c>
      <c r="N211" s="149">
        <v>0</v>
      </c>
      <c r="O211" s="149">
        <v>0</v>
      </c>
      <c r="P211" s="149">
        <v>0</v>
      </c>
      <c r="Q211" s="149">
        <v>0</v>
      </c>
      <c r="R211" s="149">
        <v>0</v>
      </c>
      <c r="S211" s="149">
        <v>0</v>
      </c>
      <c r="T211" s="149">
        <v>0</v>
      </c>
      <c r="U211" s="149">
        <v>0</v>
      </c>
      <c r="V211" s="149">
        <v>0</v>
      </c>
      <c r="W211" s="149">
        <v>0</v>
      </c>
      <c r="X211" s="149">
        <v>0</v>
      </c>
      <c r="Y211" s="149">
        <v>0</v>
      </c>
      <c r="Z211" s="149">
        <v>0</v>
      </c>
      <c r="AA211" s="149">
        <v>0</v>
      </c>
      <c r="AB211" s="149">
        <v>0</v>
      </c>
      <c r="AC211" s="149">
        <v>0</v>
      </c>
      <c r="AD211" s="149">
        <v>1</v>
      </c>
      <c r="AE211" s="149">
        <v>0</v>
      </c>
      <c r="AF211" s="149">
        <v>0</v>
      </c>
      <c r="AG211" s="149">
        <v>0</v>
      </c>
      <c r="AH211" s="149">
        <v>0</v>
      </c>
      <c r="AI211" s="149">
        <v>0</v>
      </c>
      <c r="AJ211" s="149">
        <v>0</v>
      </c>
      <c r="AK211" s="149">
        <v>0</v>
      </c>
      <c r="AL211" s="149">
        <v>0</v>
      </c>
      <c r="AM211" s="149">
        <v>0</v>
      </c>
      <c r="AN211" s="149">
        <v>0</v>
      </c>
      <c r="AO211" s="149">
        <v>0</v>
      </c>
      <c r="AP211" s="149">
        <v>0</v>
      </c>
      <c r="AQ211" s="149">
        <v>0</v>
      </c>
      <c r="AR211" s="149">
        <v>0</v>
      </c>
      <c r="AS211" s="149">
        <v>0</v>
      </c>
      <c r="AT211" s="149">
        <v>0</v>
      </c>
      <c r="AU211" s="149">
        <v>0</v>
      </c>
      <c r="AV211" s="149">
        <v>0</v>
      </c>
      <c r="AW211" s="149">
        <v>0</v>
      </c>
      <c r="AX211" s="149">
        <v>0</v>
      </c>
      <c r="AY211" s="149">
        <v>0</v>
      </c>
      <c r="AZ211" s="149">
        <v>0</v>
      </c>
      <c r="BA211" s="149">
        <v>0</v>
      </c>
      <c r="BB211" s="149">
        <v>0</v>
      </c>
      <c r="BC211" s="149">
        <v>0</v>
      </c>
      <c r="BD211" s="149">
        <v>0</v>
      </c>
      <c r="BE211" s="149">
        <v>0</v>
      </c>
      <c r="BF211" s="149">
        <v>0</v>
      </c>
      <c r="BG211" s="149">
        <v>0</v>
      </c>
      <c r="BH211" s="149">
        <v>0</v>
      </c>
      <c r="BI211" s="149">
        <v>0</v>
      </c>
      <c r="BJ211" s="149">
        <v>0</v>
      </c>
      <c r="BK211" s="149">
        <v>0</v>
      </c>
      <c r="BL211" s="149">
        <v>0</v>
      </c>
      <c r="BM211" s="149">
        <v>0</v>
      </c>
      <c r="BN211" s="149">
        <v>0</v>
      </c>
      <c r="BO211" s="149">
        <v>0</v>
      </c>
      <c r="BP211" s="149">
        <v>0</v>
      </c>
      <c r="BQ211" s="149">
        <v>0</v>
      </c>
      <c r="BR211" s="465">
        <v>0</v>
      </c>
    </row>
    <row r="212" spans="3:70">
      <c r="C212" s="453" t="s">
        <v>307</v>
      </c>
      <c r="D212" s="454" t="s">
        <v>309</v>
      </c>
      <c r="E212" s="455" t="s">
        <v>384</v>
      </c>
      <c r="F212" s="168">
        <f t="shared" si="67"/>
        <v>2</v>
      </c>
      <c r="G212" s="162">
        <v>0</v>
      </c>
      <c r="H212" s="149">
        <v>0</v>
      </c>
      <c r="I212" s="149">
        <v>0</v>
      </c>
      <c r="J212" s="149">
        <v>0</v>
      </c>
      <c r="K212" s="149">
        <v>0</v>
      </c>
      <c r="L212" s="149">
        <v>0</v>
      </c>
      <c r="M212" s="149">
        <v>0</v>
      </c>
      <c r="N212" s="149">
        <v>0</v>
      </c>
      <c r="O212" s="149">
        <v>0</v>
      </c>
      <c r="P212" s="149">
        <v>0</v>
      </c>
      <c r="Q212" s="149">
        <v>0</v>
      </c>
      <c r="R212" s="149">
        <v>0</v>
      </c>
      <c r="S212" s="149">
        <v>0</v>
      </c>
      <c r="T212" s="149">
        <v>0</v>
      </c>
      <c r="U212" s="149">
        <v>0</v>
      </c>
      <c r="V212" s="149">
        <v>0</v>
      </c>
      <c r="W212" s="149">
        <v>0</v>
      </c>
      <c r="X212" s="149">
        <v>0</v>
      </c>
      <c r="Y212" s="149">
        <v>0</v>
      </c>
      <c r="Z212" s="149">
        <v>0</v>
      </c>
      <c r="AA212" s="149">
        <v>0</v>
      </c>
      <c r="AB212" s="149">
        <v>0</v>
      </c>
      <c r="AC212" s="149">
        <v>0</v>
      </c>
      <c r="AD212" s="149">
        <v>0</v>
      </c>
      <c r="AE212" s="149">
        <v>1</v>
      </c>
      <c r="AF212" s="149">
        <v>0</v>
      </c>
      <c r="AG212" s="149">
        <v>0</v>
      </c>
      <c r="AH212" s="149">
        <v>0</v>
      </c>
      <c r="AI212" s="149">
        <v>0</v>
      </c>
      <c r="AJ212" s="149">
        <v>0</v>
      </c>
      <c r="AK212" s="149">
        <v>0</v>
      </c>
      <c r="AL212" s="149">
        <v>0</v>
      </c>
      <c r="AM212" s="149">
        <v>0</v>
      </c>
      <c r="AN212" s="149">
        <v>0</v>
      </c>
      <c r="AO212" s="149">
        <v>0</v>
      </c>
      <c r="AP212" s="149">
        <v>0</v>
      </c>
      <c r="AQ212" s="149">
        <v>0</v>
      </c>
      <c r="AR212" s="149">
        <v>0</v>
      </c>
      <c r="AS212" s="149">
        <v>0</v>
      </c>
      <c r="AT212" s="149">
        <v>0</v>
      </c>
      <c r="AU212" s="149">
        <v>0</v>
      </c>
      <c r="AV212" s="149">
        <v>0</v>
      </c>
      <c r="AW212" s="149">
        <v>0</v>
      </c>
      <c r="AX212" s="149">
        <v>1</v>
      </c>
      <c r="AY212" s="149">
        <v>0</v>
      </c>
      <c r="AZ212" s="149">
        <v>0</v>
      </c>
      <c r="BA212" s="149">
        <v>0</v>
      </c>
      <c r="BB212" s="149">
        <v>0</v>
      </c>
      <c r="BC212" s="149">
        <v>0</v>
      </c>
      <c r="BD212" s="149">
        <v>0</v>
      </c>
      <c r="BE212" s="149">
        <v>0</v>
      </c>
      <c r="BF212" s="149">
        <v>0</v>
      </c>
      <c r="BG212" s="149">
        <v>0</v>
      </c>
      <c r="BH212" s="149">
        <v>0</v>
      </c>
      <c r="BI212" s="149">
        <v>0</v>
      </c>
      <c r="BJ212" s="149">
        <v>0</v>
      </c>
      <c r="BK212" s="149">
        <v>0</v>
      </c>
      <c r="BL212" s="149">
        <v>0</v>
      </c>
      <c r="BM212" s="149">
        <v>0</v>
      </c>
      <c r="BN212" s="149">
        <v>0</v>
      </c>
      <c r="BO212" s="149">
        <v>0</v>
      </c>
      <c r="BP212" s="149">
        <v>0</v>
      </c>
      <c r="BQ212" s="149">
        <v>0</v>
      </c>
      <c r="BR212" s="465">
        <v>0</v>
      </c>
    </row>
    <row r="213" spans="3:70">
      <c r="C213" s="453" t="s">
        <v>307</v>
      </c>
      <c r="D213" s="454" t="s">
        <v>309</v>
      </c>
      <c r="E213" s="455" t="s">
        <v>385</v>
      </c>
      <c r="F213" s="168">
        <f t="shared" si="67"/>
        <v>1</v>
      </c>
      <c r="G213" s="162">
        <v>0</v>
      </c>
      <c r="H213" s="149">
        <v>0</v>
      </c>
      <c r="I213" s="149">
        <v>0</v>
      </c>
      <c r="J213" s="149">
        <v>0</v>
      </c>
      <c r="K213" s="149">
        <v>0</v>
      </c>
      <c r="L213" s="149">
        <v>0</v>
      </c>
      <c r="M213" s="149">
        <v>0</v>
      </c>
      <c r="N213" s="149">
        <v>0</v>
      </c>
      <c r="O213" s="149">
        <v>0</v>
      </c>
      <c r="P213" s="149">
        <v>0</v>
      </c>
      <c r="Q213" s="149">
        <v>0</v>
      </c>
      <c r="R213" s="149">
        <v>0</v>
      </c>
      <c r="S213" s="149">
        <v>0</v>
      </c>
      <c r="T213" s="149">
        <v>0</v>
      </c>
      <c r="U213" s="149">
        <v>0</v>
      </c>
      <c r="V213" s="149">
        <v>0</v>
      </c>
      <c r="W213" s="149">
        <v>0</v>
      </c>
      <c r="X213" s="149">
        <v>0</v>
      </c>
      <c r="Y213" s="149">
        <v>0</v>
      </c>
      <c r="Z213" s="149">
        <v>0</v>
      </c>
      <c r="AA213" s="149">
        <v>0</v>
      </c>
      <c r="AB213" s="149">
        <v>0</v>
      </c>
      <c r="AC213" s="149">
        <v>0</v>
      </c>
      <c r="AD213" s="149">
        <v>0</v>
      </c>
      <c r="AE213" s="149">
        <v>0</v>
      </c>
      <c r="AF213" s="149">
        <v>0</v>
      </c>
      <c r="AG213" s="149">
        <v>0</v>
      </c>
      <c r="AH213" s="149">
        <v>0</v>
      </c>
      <c r="AI213" s="149">
        <v>0</v>
      </c>
      <c r="AJ213" s="149">
        <v>0</v>
      </c>
      <c r="AK213" s="149">
        <v>0</v>
      </c>
      <c r="AL213" s="149">
        <v>0</v>
      </c>
      <c r="AM213" s="149">
        <v>0</v>
      </c>
      <c r="AN213" s="149">
        <v>1</v>
      </c>
      <c r="AO213" s="149">
        <v>0</v>
      </c>
      <c r="AP213" s="149">
        <v>0</v>
      </c>
      <c r="AQ213" s="149">
        <v>0</v>
      </c>
      <c r="AR213" s="149">
        <v>0</v>
      </c>
      <c r="AS213" s="149">
        <v>0</v>
      </c>
      <c r="AT213" s="149">
        <v>0</v>
      </c>
      <c r="AU213" s="149">
        <v>0</v>
      </c>
      <c r="AV213" s="149">
        <v>0</v>
      </c>
      <c r="AW213" s="149">
        <v>0</v>
      </c>
      <c r="AX213" s="149">
        <v>0</v>
      </c>
      <c r="AY213" s="149">
        <v>0</v>
      </c>
      <c r="AZ213" s="149">
        <v>0</v>
      </c>
      <c r="BA213" s="149">
        <v>0</v>
      </c>
      <c r="BB213" s="149">
        <v>0</v>
      </c>
      <c r="BC213" s="149">
        <v>0</v>
      </c>
      <c r="BD213" s="149">
        <v>0</v>
      </c>
      <c r="BE213" s="149">
        <v>0</v>
      </c>
      <c r="BF213" s="149">
        <v>0</v>
      </c>
      <c r="BG213" s="149">
        <v>0</v>
      </c>
      <c r="BH213" s="149">
        <v>0</v>
      </c>
      <c r="BI213" s="149">
        <v>0</v>
      </c>
      <c r="BJ213" s="149">
        <v>0</v>
      </c>
      <c r="BK213" s="149">
        <v>0</v>
      </c>
      <c r="BL213" s="149">
        <v>0</v>
      </c>
      <c r="BM213" s="149">
        <v>0</v>
      </c>
      <c r="BN213" s="149">
        <v>0</v>
      </c>
      <c r="BO213" s="149">
        <v>0</v>
      </c>
      <c r="BP213" s="149">
        <v>0</v>
      </c>
      <c r="BQ213" s="149">
        <v>0</v>
      </c>
      <c r="BR213" s="465">
        <v>0</v>
      </c>
    </row>
    <row r="214" spans="3:70">
      <c r="C214" s="453" t="s">
        <v>307</v>
      </c>
      <c r="D214" s="454" t="s">
        <v>309</v>
      </c>
      <c r="E214" s="455" t="s">
        <v>386</v>
      </c>
      <c r="F214" s="168">
        <f t="shared" si="67"/>
        <v>28</v>
      </c>
      <c r="G214" s="162">
        <v>0</v>
      </c>
      <c r="H214" s="149">
        <v>0</v>
      </c>
      <c r="I214" s="149">
        <v>0</v>
      </c>
      <c r="J214" s="149">
        <v>0</v>
      </c>
      <c r="K214" s="149">
        <v>0</v>
      </c>
      <c r="L214" s="149">
        <v>0</v>
      </c>
      <c r="M214" s="149">
        <v>0</v>
      </c>
      <c r="N214" s="149">
        <v>0</v>
      </c>
      <c r="O214" s="149">
        <v>0</v>
      </c>
      <c r="P214" s="149">
        <v>0</v>
      </c>
      <c r="Q214" s="149">
        <v>0</v>
      </c>
      <c r="R214" s="149">
        <v>0</v>
      </c>
      <c r="S214" s="149">
        <v>0</v>
      </c>
      <c r="T214" s="149">
        <v>0</v>
      </c>
      <c r="U214" s="149">
        <v>0</v>
      </c>
      <c r="V214" s="149">
        <v>0</v>
      </c>
      <c r="W214" s="149">
        <v>0</v>
      </c>
      <c r="X214" s="149">
        <v>0</v>
      </c>
      <c r="Y214" s="149">
        <v>28</v>
      </c>
      <c r="Z214" s="149">
        <v>0</v>
      </c>
      <c r="AA214" s="149">
        <v>0</v>
      </c>
      <c r="AB214" s="149">
        <v>0</v>
      </c>
      <c r="AC214" s="149">
        <v>0</v>
      </c>
      <c r="AD214" s="149">
        <v>0</v>
      </c>
      <c r="AE214" s="149">
        <v>0</v>
      </c>
      <c r="AF214" s="149">
        <v>0</v>
      </c>
      <c r="AG214" s="149">
        <v>0</v>
      </c>
      <c r="AH214" s="149">
        <v>0</v>
      </c>
      <c r="AI214" s="149">
        <v>0</v>
      </c>
      <c r="AJ214" s="149">
        <v>0</v>
      </c>
      <c r="AK214" s="149">
        <v>0</v>
      </c>
      <c r="AL214" s="149">
        <v>0</v>
      </c>
      <c r="AM214" s="149">
        <v>0</v>
      </c>
      <c r="AN214" s="149">
        <v>0</v>
      </c>
      <c r="AO214" s="149">
        <v>0</v>
      </c>
      <c r="AP214" s="149">
        <v>0</v>
      </c>
      <c r="AQ214" s="149">
        <v>0</v>
      </c>
      <c r="AR214" s="149">
        <v>0</v>
      </c>
      <c r="AS214" s="149">
        <v>0</v>
      </c>
      <c r="AT214" s="149">
        <v>0</v>
      </c>
      <c r="AU214" s="149">
        <v>0</v>
      </c>
      <c r="AV214" s="149">
        <v>0</v>
      </c>
      <c r="AW214" s="149">
        <v>0</v>
      </c>
      <c r="AX214" s="149">
        <v>0</v>
      </c>
      <c r="AY214" s="149">
        <v>0</v>
      </c>
      <c r="AZ214" s="149">
        <v>0</v>
      </c>
      <c r="BA214" s="149">
        <v>0</v>
      </c>
      <c r="BB214" s="149">
        <v>0</v>
      </c>
      <c r="BC214" s="149">
        <v>0</v>
      </c>
      <c r="BD214" s="149">
        <v>0</v>
      </c>
      <c r="BE214" s="149">
        <v>0</v>
      </c>
      <c r="BF214" s="149">
        <v>0</v>
      </c>
      <c r="BG214" s="149">
        <v>0</v>
      </c>
      <c r="BH214" s="149">
        <v>0</v>
      </c>
      <c r="BI214" s="149">
        <v>0</v>
      </c>
      <c r="BJ214" s="149">
        <v>0</v>
      </c>
      <c r="BK214" s="149">
        <v>0</v>
      </c>
      <c r="BL214" s="149">
        <v>0</v>
      </c>
      <c r="BM214" s="149">
        <v>0</v>
      </c>
      <c r="BN214" s="149">
        <v>0</v>
      </c>
      <c r="BO214" s="149">
        <v>0</v>
      </c>
      <c r="BP214" s="149">
        <v>0</v>
      </c>
      <c r="BQ214" s="149">
        <v>0</v>
      </c>
      <c r="BR214" s="465">
        <v>0</v>
      </c>
    </row>
    <row r="215" spans="3:70">
      <c r="C215" s="453" t="s">
        <v>307</v>
      </c>
      <c r="D215" s="454" t="s">
        <v>309</v>
      </c>
      <c r="E215" s="455" t="s">
        <v>387</v>
      </c>
      <c r="F215" s="168">
        <f t="shared" si="67"/>
        <v>331</v>
      </c>
      <c r="G215" s="162">
        <v>0</v>
      </c>
      <c r="H215" s="149">
        <v>0</v>
      </c>
      <c r="I215" s="149">
        <v>149</v>
      </c>
      <c r="J215" s="149">
        <v>0</v>
      </c>
      <c r="K215" s="149">
        <v>79</v>
      </c>
      <c r="L215" s="149">
        <v>0</v>
      </c>
      <c r="M215" s="149">
        <v>0</v>
      </c>
      <c r="N215" s="149">
        <v>13</v>
      </c>
      <c r="O215" s="149">
        <v>0</v>
      </c>
      <c r="P215" s="149">
        <v>0</v>
      </c>
      <c r="Q215" s="149">
        <v>51</v>
      </c>
      <c r="R215" s="149">
        <v>0</v>
      </c>
      <c r="S215" s="149">
        <v>0</v>
      </c>
      <c r="T215" s="149">
        <v>0</v>
      </c>
      <c r="U215" s="149">
        <v>0</v>
      </c>
      <c r="V215" s="149">
        <v>0</v>
      </c>
      <c r="W215" s="149">
        <v>0</v>
      </c>
      <c r="X215" s="149">
        <v>0</v>
      </c>
      <c r="Y215" s="149">
        <v>0</v>
      </c>
      <c r="Z215" s="149">
        <v>0</v>
      </c>
      <c r="AA215" s="149">
        <v>0</v>
      </c>
      <c r="AB215" s="149">
        <v>0</v>
      </c>
      <c r="AC215" s="149">
        <v>0</v>
      </c>
      <c r="AD215" s="149">
        <v>0</v>
      </c>
      <c r="AE215" s="149">
        <v>0</v>
      </c>
      <c r="AF215" s="149">
        <v>0</v>
      </c>
      <c r="AG215" s="149">
        <v>0</v>
      </c>
      <c r="AH215" s="149">
        <v>21</v>
      </c>
      <c r="AI215" s="149">
        <v>0</v>
      </c>
      <c r="AJ215" s="149">
        <v>0</v>
      </c>
      <c r="AK215" s="149">
        <v>0</v>
      </c>
      <c r="AL215" s="149">
        <v>0</v>
      </c>
      <c r="AM215" s="149">
        <v>0</v>
      </c>
      <c r="AN215" s="149">
        <v>0</v>
      </c>
      <c r="AO215" s="149">
        <v>0</v>
      </c>
      <c r="AP215" s="149">
        <v>0</v>
      </c>
      <c r="AQ215" s="149">
        <v>0</v>
      </c>
      <c r="AR215" s="149">
        <v>18</v>
      </c>
      <c r="AS215" s="149">
        <v>0</v>
      </c>
      <c r="AT215" s="149">
        <v>0</v>
      </c>
      <c r="AU215" s="149">
        <v>0</v>
      </c>
      <c r="AV215" s="149">
        <v>0</v>
      </c>
      <c r="AW215" s="149">
        <v>0</v>
      </c>
      <c r="AX215" s="149">
        <v>0</v>
      </c>
      <c r="AY215" s="149">
        <v>0</v>
      </c>
      <c r="AZ215" s="149">
        <v>0</v>
      </c>
      <c r="BA215" s="149">
        <v>0</v>
      </c>
      <c r="BB215" s="149">
        <v>0</v>
      </c>
      <c r="BC215" s="149">
        <v>0</v>
      </c>
      <c r="BD215" s="149">
        <v>0</v>
      </c>
      <c r="BE215" s="149">
        <v>0</v>
      </c>
      <c r="BF215" s="149">
        <v>0</v>
      </c>
      <c r="BG215" s="149">
        <v>0</v>
      </c>
      <c r="BH215" s="149">
        <v>0</v>
      </c>
      <c r="BI215" s="149">
        <v>0</v>
      </c>
      <c r="BJ215" s="149">
        <v>0</v>
      </c>
      <c r="BK215" s="149">
        <v>0</v>
      </c>
      <c r="BL215" s="149">
        <v>0</v>
      </c>
      <c r="BM215" s="149">
        <v>0</v>
      </c>
      <c r="BN215" s="149">
        <v>0</v>
      </c>
      <c r="BO215" s="149">
        <v>0</v>
      </c>
      <c r="BP215" s="149">
        <v>0</v>
      </c>
      <c r="BQ215" s="149">
        <v>0</v>
      </c>
      <c r="BR215" s="465">
        <v>0</v>
      </c>
    </row>
    <row r="216" spans="3:70">
      <c r="C216" s="453" t="s">
        <v>307</v>
      </c>
      <c r="D216" s="454" t="s">
        <v>309</v>
      </c>
      <c r="E216" s="455" t="s">
        <v>388</v>
      </c>
      <c r="F216" s="168">
        <f t="shared" si="67"/>
        <v>0</v>
      </c>
      <c r="G216" s="162">
        <v>0</v>
      </c>
      <c r="H216" s="149">
        <v>0</v>
      </c>
      <c r="I216" s="149">
        <v>0</v>
      </c>
      <c r="J216" s="149">
        <v>0</v>
      </c>
      <c r="K216" s="149">
        <v>0</v>
      </c>
      <c r="L216" s="149">
        <v>0</v>
      </c>
      <c r="M216" s="149">
        <v>0</v>
      </c>
      <c r="N216" s="149">
        <v>0</v>
      </c>
      <c r="O216" s="149">
        <v>0</v>
      </c>
      <c r="P216" s="149">
        <v>0</v>
      </c>
      <c r="Q216" s="149">
        <v>0</v>
      </c>
      <c r="R216" s="149">
        <v>0</v>
      </c>
      <c r="S216" s="149">
        <v>0</v>
      </c>
      <c r="T216" s="149">
        <v>0</v>
      </c>
      <c r="U216" s="149">
        <v>0</v>
      </c>
      <c r="V216" s="149">
        <v>0</v>
      </c>
      <c r="W216" s="149">
        <v>0</v>
      </c>
      <c r="X216" s="149">
        <v>0</v>
      </c>
      <c r="Y216" s="149">
        <v>0</v>
      </c>
      <c r="Z216" s="149">
        <v>0</v>
      </c>
      <c r="AA216" s="149">
        <v>0</v>
      </c>
      <c r="AB216" s="149">
        <v>0</v>
      </c>
      <c r="AC216" s="149">
        <v>0</v>
      </c>
      <c r="AD216" s="149">
        <v>0</v>
      </c>
      <c r="AE216" s="149">
        <v>0</v>
      </c>
      <c r="AF216" s="149">
        <v>0</v>
      </c>
      <c r="AG216" s="149">
        <v>0</v>
      </c>
      <c r="AH216" s="149">
        <v>0</v>
      </c>
      <c r="AI216" s="149">
        <v>0</v>
      </c>
      <c r="AJ216" s="149">
        <v>0</v>
      </c>
      <c r="AK216" s="149">
        <v>0</v>
      </c>
      <c r="AL216" s="149">
        <v>0</v>
      </c>
      <c r="AM216" s="149">
        <v>0</v>
      </c>
      <c r="AN216" s="149">
        <v>0</v>
      </c>
      <c r="AO216" s="149">
        <v>0</v>
      </c>
      <c r="AP216" s="149">
        <v>0</v>
      </c>
      <c r="AQ216" s="149">
        <v>0</v>
      </c>
      <c r="AR216" s="149">
        <v>0</v>
      </c>
      <c r="AS216" s="149">
        <v>0</v>
      </c>
      <c r="AT216" s="149">
        <v>0</v>
      </c>
      <c r="AU216" s="149">
        <v>0</v>
      </c>
      <c r="AV216" s="149">
        <v>0</v>
      </c>
      <c r="AW216" s="149">
        <v>0</v>
      </c>
      <c r="AX216" s="149">
        <v>0</v>
      </c>
      <c r="AY216" s="149">
        <v>0</v>
      </c>
      <c r="AZ216" s="149">
        <v>0</v>
      </c>
      <c r="BA216" s="149">
        <v>0</v>
      </c>
      <c r="BB216" s="149">
        <v>0</v>
      </c>
      <c r="BC216" s="149">
        <v>0</v>
      </c>
      <c r="BD216" s="149">
        <v>0</v>
      </c>
      <c r="BE216" s="149">
        <v>0</v>
      </c>
      <c r="BF216" s="149">
        <v>0</v>
      </c>
      <c r="BG216" s="149">
        <v>0</v>
      </c>
      <c r="BH216" s="149">
        <v>0</v>
      </c>
      <c r="BI216" s="149">
        <v>0</v>
      </c>
      <c r="BJ216" s="149">
        <v>0</v>
      </c>
      <c r="BK216" s="149">
        <v>0</v>
      </c>
      <c r="BL216" s="149">
        <v>0</v>
      </c>
      <c r="BM216" s="149">
        <v>0</v>
      </c>
      <c r="BN216" s="149">
        <v>0</v>
      </c>
      <c r="BO216" s="149">
        <v>0</v>
      </c>
      <c r="BP216" s="149">
        <v>0</v>
      </c>
      <c r="BQ216" s="149">
        <v>0</v>
      </c>
      <c r="BR216" s="465">
        <v>0</v>
      </c>
    </row>
    <row r="217" spans="3:70">
      <c r="C217" s="453" t="s">
        <v>307</v>
      </c>
      <c r="D217" s="454" t="s">
        <v>309</v>
      </c>
      <c r="E217" s="455" t="s">
        <v>389</v>
      </c>
      <c r="F217" s="168">
        <f t="shared" si="67"/>
        <v>12</v>
      </c>
      <c r="G217" s="162">
        <v>0</v>
      </c>
      <c r="H217" s="149">
        <v>0</v>
      </c>
      <c r="I217" s="149">
        <v>0</v>
      </c>
      <c r="J217" s="149">
        <v>0</v>
      </c>
      <c r="K217" s="149">
        <v>0</v>
      </c>
      <c r="L217" s="149">
        <v>0</v>
      </c>
      <c r="M217" s="149">
        <v>0</v>
      </c>
      <c r="N217" s="149">
        <v>0</v>
      </c>
      <c r="O217" s="149">
        <v>0</v>
      </c>
      <c r="P217" s="149">
        <v>0</v>
      </c>
      <c r="Q217" s="149">
        <v>0</v>
      </c>
      <c r="R217" s="149">
        <v>0</v>
      </c>
      <c r="S217" s="149">
        <v>0</v>
      </c>
      <c r="T217" s="149">
        <v>0</v>
      </c>
      <c r="U217" s="149">
        <v>0</v>
      </c>
      <c r="V217" s="149">
        <v>0</v>
      </c>
      <c r="W217" s="149">
        <v>0</v>
      </c>
      <c r="X217" s="149">
        <v>0</v>
      </c>
      <c r="Y217" s="149">
        <v>0</v>
      </c>
      <c r="Z217" s="149">
        <v>0</v>
      </c>
      <c r="AA217" s="149">
        <v>0</v>
      </c>
      <c r="AB217" s="149">
        <v>0</v>
      </c>
      <c r="AC217" s="149">
        <v>0</v>
      </c>
      <c r="AD217" s="149">
        <v>6</v>
      </c>
      <c r="AE217" s="149">
        <v>0</v>
      </c>
      <c r="AF217" s="149">
        <v>0</v>
      </c>
      <c r="AG217" s="149">
        <v>0</v>
      </c>
      <c r="AH217" s="149">
        <v>0</v>
      </c>
      <c r="AI217" s="149">
        <v>0</v>
      </c>
      <c r="AJ217" s="149">
        <v>6</v>
      </c>
      <c r="AK217" s="149">
        <v>0</v>
      </c>
      <c r="AL217" s="149">
        <v>0</v>
      </c>
      <c r="AM217" s="149">
        <v>0</v>
      </c>
      <c r="AN217" s="149">
        <v>0</v>
      </c>
      <c r="AO217" s="149">
        <v>0</v>
      </c>
      <c r="AP217" s="149">
        <v>0</v>
      </c>
      <c r="AQ217" s="149">
        <v>0</v>
      </c>
      <c r="AR217" s="149">
        <v>0</v>
      </c>
      <c r="AS217" s="149">
        <v>0</v>
      </c>
      <c r="AT217" s="149">
        <v>0</v>
      </c>
      <c r="AU217" s="149">
        <v>0</v>
      </c>
      <c r="AV217" s="149">
        <v>0</v>
      </c>
      <c r="AW217" s="149">
        <v>0</v>
      </c>
      <c r="AX217" s="149">
        <v>0</v>
      </c>
      <c r="AY217" s="149">
        <v>0</v>
      </c>
      <c r="AZ217" s="149">
        <v>0</v>
      </c>
      <c r="BA217" s="149">
        <v>0</v>
      </c>
      <c r="BB217" s="149">
        <v>0</v>
      </c>
      <c r="BC217" s="149">
        <v>0</v>
      </c>
      <c r="BD217" s="149">
        <v>0</v>
      </c>
      <c r="BE217" s="149">
        <v>0</v>
      </c>
      <c r="BF217" s="149">
        <v>0</v>
      </c>
      <c r="BG217" s="149">
        <v>0</v>
      </c>
      <c r="BH217" s="149">
        <v>0</v>
      </c>
      <c r="BI217" s="149">
        <v>0</v>
      </c>
      <c r="BJ217" s="149">
        <v>0</v>
      </c>
      <c r="BK217" s="149">
        <v>0</v>
      </c>
      <c r="BL217" s="149">
        <v>0</v>
      </c>
      <c r="BM217" s="149">
        <v>0</v>
      </c>
      <c r="BN217" s="149">
        <v>0</v>
      </c>
      <c r="BO217" s="149">
        <v>0</v>
      </c>
      <c r="BP217" s="149">
        <v>0</v>
      </c>
      <c r="BQ217" s="149">
        <v>0</v>
      </c>
      <c r="BR217" s="465">
        <v>0</v>
      </c>
    </row>
    <row r="218" spans="3:70">
      <c r="C218" s="453" t="s">
        <v>307</v>
      </c>
      <c r="D218" s="454" t="s">
        <v>309</v>
      </c>
      <c r="E218" s="455" t="s">
        <v>390</v>
      </c>
      <c r="F218" s="168">
        <f t="shared" si="67"/>
        <v>6</v>
      </c>
      <c r="G218" s="162">
        <v>0</v>
      </c>
      <c r="H218" s="149">
        <v>0</v>
      </c>
      <c r="I218" s="149">
        <v>0</v>
      </c>
      <c r="J218" s="149">
        <v>0</v>
      </c>
      <c r="K218" s="149">
        <v>0</v>
      </c>
      <c r="L218" s="149">
        <v>0</v>
      </c>
      <c r="M218" s="149">
        <v>0</v>
      </c>
      <c r="N218" s="149">
        <v>0</v>
      </c>
      <c r="O218" s="149">
        <v>0</v>
      </c>
      <c r="P218" s="149">
        <v>0</v>
      </c>
      <c r="Q218" s="149">
        <v>0</v>
      </c>
      <c r="R218" s="149">
        <v>0</v>
      </c>
      <c r="S218" s="149">
        <v>0</v>
      </c>
      <c r="T218" s="149">
        <v>0</v>
      </c>
      <c r="U218" s="149">
        <v>0</v>
      </c>
      <c r="V218" s="149">
        <v>0</v>
      </c>
      <c r="W218" s="149">
        <v>0</v>
      </c>
      <c r="X218" s="149">
        <v>0</v>
      </c>
      <c r="Y218" s="149">
        <v>0</v>
      </c>
      <c r="Z218" s="149">
        <v>0</v>
      </c>
      <c r="AA218" s="149">
        <v>0</v>
      </c>
      <c r="AB218" s="149">
        <v>0</v>
      </c>
      <c r="AC218" s="149">
        <v>0</v>
      </c>
      <c r="AD218" s="149">
        <v>0</v>
      </c>
      <c r="AE218" s="149">
        <v>0</v>
      </c>
      <c r="AF218" s="149">
        <v>0</v>
      </c>
      <c r="AG218" s="149">
        <v>0</v>
      </c>
      <c r="AH218" s="149">
        <v>0</v>
      </c>
      <c r="AI218" s="149">
        <v>0</v>
      </c>
      <c r="AJ218" s="149">
        <v>2</v>
      </c>
      <c r="AK218" s="149">
        <v>0</v>
      </c>
      <c r="AL218" s="149">
        <v>0</v>
      </c>
      <c r="AM218" s="149">
        <v>0</v>
      </c>
      <c r="AN218" s="149">
        <v>4</v>
      </c>
      <c r="AO218" s="149">
        <v>0</v>
      </c>
      <c r="AP218" s="149">
        <v>0</v>
      </c>
      <c r="AQ218" s="149">
        <v>0</v>
      </c>
      <c r="AR218" s="149">
        <v>0</v>
      </c>
      <c r="AS218" s="149">
        <v>0</v>
      </c>
      <c r="AT218" s="149">
        <v>0</v>
      </c>
      <c r="AU218" s="149">
        <v>0</v>
      </c>
      <c r="AV218" s="149">
        <v>0</v>
      </c>
      <c r="AW218" s="149">
        <v>0</v>
      </c>
      <c r="AX218" s="149">
        <v>0</v>
      </c>
      <c r="AY218" s="149">
        <v>0</v>
      </c>
      <c r="AZ218" s="149">
        <v>0</v>
      </c>
      <c r="BA218" s="149">
        <v>0</v>
      </c>
      <c r="BB218" s="149">
        <v>0</v>
      </c>
      <c r="BC218" s="149">
        <v>0</v>
      </c>
      <c r="BD218" s="149">
        <v>0</v>
      </c>
      <c r="BE218" s="149">
        <v>0</v>
      </c>
      <c r="BF218" s="149">
        <v>0</v>
      </c>
      <c r="BG218" s="149">
        <v>0</v>
      </c>
      <c r="BH218" s="149">
        <v>0</v>
      </c>
      <c r="BI218" s="149">
        <v>0</v>
      </c>
      <c r="BJ218" s="149">
        <v>0</v>
      </c>
      <c r="BK218" s="149">
        <v>0</v>
      </c>
      <c r="BL218" s="149">
        <v>0</v>
      </c>
      <c r="BM218" s="149">
        <v>0</v>
      </c>
      <c r="BN218" s="149">
        <v>0</v>
      </c>
      <c r="BO218" s="149">
        <v>0</v>
      </c>
      <c r="BP218" s="149">
        <v>0</v>
      </c>
      <c r="BQ218" s="149">
        <v>0</v>
      </c>
      <c r="BR218" s="465">
        <v>0</v>
      </c>
    </row>
    <row r="219" spans="3:70">
      <c r="C219" s="453" t="s">
        <v>307</v>
      </c>
      <c r="D219" s="454" t="s">
        <v>309</v>
      </c>
      <c r="E219" s="455" t="s">
        <v>391</v>
      </c>
      <c r="F219" s="168">
        <f t="shared" si="67"/>
        <v>26</v>
      </c>
      <c r="G219" s="162">
        <v>0</v>
      </c>
      <c r="H219" s="149">
        <v>0</v>
      </c>
      <c r="I219" s="149">
        <v>0</v>
      </c>
      <c r="J219" s="149">
        <v>0</v>
      </c>
      <c r="K219" s="149">
        <v>0</v>
      </c>
      <c r="L219" s="149">
        <v>0</v>
      </c>
      <c r="M219" s="149">
        <v>0</v>
      </c>
      <c r="N219" s="149">
        <v>0</v>
      </c>
      <c r="O219" s="149">
        <v>0</v>
      </c>
      <c r="P219" s="149">
        <v>0</v>
      </c>
      <c r="Q219" s="149">
        <v>0</v>
      </c>
      <c r="R219" s="149">
        <v>0</v>
      </c>
      <c r="S219" s="149">
        <v>0</v>
      </c>
      <c r="T219" s="149">
        <v>0</v>
      </c>
      <c r="U219" s="149">
        <v>0</v>
      </c>
      <c r="V219" s="149">
        <v>0</v>
      </c>
      <c r="W219" s="149">
        <v>0</v>
      </c>
      <c r="X219" s="149">
        <v>0</v>
      </c>
      <c r="Y219" s="149">
        <v>0</v>
      </c>
      <c r="Z219" s="149">
        <v>0</v>
      </c>
      <c r="AA219" s="149">
        <v>0</v>
      </c>
      <c r="AB219" s="149">
        <v>0</v>
      </c>
      <c r="AC219" s="149">
        <v>0</v>
      </c>
      <c r="AD219" s="149">
        <v>0</v>
      </c>
      <c r="AE219" s="149">
        <v>0</v>
      </c>
      <c r="AF219" s="149">
        <v>0</v>
      </c>
      <c r="AG219" s="149">
        <v>0</v>
      </c>
      <c r="AH219" s="149">
        <v>0</v>
      </c>
      <c r="AI219" s="149">
        <v>0</v>
      </c>
      <c r="AJ219" s="149">
        <v>1</v>
      </c>
      <c r="AK219" s="149">
        <v>4</v>
      </c>
      <c r="AL219" s="149">
        <v>0</v>
      </c>
      <c r="AM219" s="149">
        <v>9</v>
      </c>
      <c r="AN219" s="149">
        <v>0</v>
      </c>
      <c r="AO219" s="149">
        <v>12</v>
      </c>
      <c r="AP219" s="149">
        <v>0</v>
      </c>
      <c r="AQ219" s="149">
        <v>0</v>
      </c>
      <c r="AR219" s="149">
        <v>0</v>
      </c>
      <c r="AS219" s="149">
        <v>0</v>
      </c>
      <c r="AT219" s="149">
        <v>0</v>
      </c>
      <c r="AU219" s="149">
        <v>0</v>
      </c>
      <c r="AV219" s="149">
        <v>0</v>
      </c>
      <c r="AW219" s="149">
        <v>0</v>
      </c>
      <c r="AX219" s="149">
        <v>0</v>
      </c>
      <c r="AY219" s="149">
        <v>0</v>
      </c>
      <c r="AZ219" s="149">
        <v>0</v>
      </c>
      <c r="BA219" s="149">
        <v>0</v>
      </c>
      <c r="BB219" s="149">
        <v>0</v>
      </c>
      <c r="BC219" s="149">
        <v>0</v>
      </c>
      <c r="BD219" s="149">
        <v>0</v>
      </c>
      <c r="BE219" s="149">
        <v>0</v>
      </c>
      <c r="BF219" s="149">
        <v>0</v>
      </c>
      <c r="BG219" s="149">
        <v>0</v>
      </c>
      <c r="BH219" s="149">
        <v>0</v>
      </c>
      <c r="BI219" s="149">
        <v>0</v>
      </c>
      <c r="BJ219" s="149">
        <v>0</v>
      </c>
      <c r="BK219" s="149">
        <v>0</v>
      </c>
      <c r="BL219" s="149">
        <v>0</v>
      </c>
      <c r="BM219" s="149">
        <v>0</v>
      </c>
      <c r="BN219" s="149">
        <v>0</v>
      </c>
      <c r="BO219" s="149">
        <v>0</v>
      </c>
      <c r="BP219" s="149">
        <v>0</v>
      </c>
      <c r="BQ219" s="149">
        <v>0</v>
      </c>
      <c r="BR219" s="465">
        <v>0</v>
      </c>
    </row>
    <row r="220" spans="3:70">
      <c r="C220" s="453" t="s">
        <v>307</v>
      </c>
      <c r="D220" s="454" t="s">
        <v>309</v>
      </c>
      <c r="E220" s="455" t="s">
        <v>392</v>
      </c>
      <c r="F220" s="168">
        <f t="shared" si="67"/>
        <v>105</v>
      </c>
      <c r="G220" s="162">
        <v>0</v>
      </c>
      <c r="H220" s="149">
        <v>0</v>
      </c>
      <c r="I220" s="149">
        <v>0</v>
      </c>
      <c r="J220" s="149">
        <v>0</v>
      </c>
      <c r="K220" s="149">
        <v>0</v>
      </c>
      <c r="L220" s="149">
        <v>0</v>
      </c>
      <c r="M220" s="149">
        <v>0</v>
      </c>
      <c r="N220" s="149">
        <v>0</v>
      </c>
      <c r="O220" s="149">
        <v>0</v>
      </c>
      <c r="P220" s="149">
        <v>0</v>
      </c>
      <c r="Q220" s="149">
        <v>0</v>
      </c>
      <c r="R220" s="149">
        <v>0</v>
      </c>
      <c r="S220" s="149">
        <v>0</v>
      </c>
      <c r="T220" s="149">
        <v>0</v>
      </c>
      <c r="U220" s="149">
        <v>0</v>
      </c>
      <c r="V220" s="149">
        <v>0</v>
      </c>
      <c r="W220" s="149">
        <v>0</v>
      </c>
      <c r="X220" s="149">
        <v>0</v>
      </c>
      <c r="Y220" s="149">
        <v>0</v>
      </c>
      <c r="Z220" s="149">
        <v>0</v>
      </c>
      <c r="AA220" s="149">
        <v>0</v>
      </c>
      <c r="AB220" s="149">
        <v>0</v>
      </c>
      <c r="AC220" s="149">
        <v>0</v>
      </c>
      <c r="AD220" s="149">
        <v>18</v>
      </c>
      <c r="AE220" s="149">
        <v>0</v>
      </c>
      <c r="AF220" s="149">
        <v>5</v>
      </c>
      <c r="AG220" s="149">
        <v>0</v>
      </c>
      <c r="AH220" s="149">
        <v>52</v>
      </c>
      <c r="AI220" s="149">
        <v>0</v>
      </c>
      <c r="AJ220" s="149">
        <v>30</v>
      </c>
      <c r="AK220" s="149">
        <v>0</v>
      </c>
      <c r="AL220" s="149">
        <v>0</v>
      </c>
      <c r="AM220" s="149">
        <v>0</v>
      </c>
      <c r="AN220" s="149">
        <v>0</v>
      </c>
      <c r="AO220" s="149">
        <v>0</v>
      </c>
      <c r="AP220" s="149">
        <v>0</v>
      </c>
      <c r="AQ220" s="149">
        <v>0</v>
      </c>
      <c r="AR220" s="149">
        <v>0</v>
      </c>
      <c r="AS220" s="149">
        <v>0</v>
      </c>
      <c r="AT220" s="149">
        <v>0</v>
      </c>
      <c r="AU220" s="149">
        <v>0</v>
      </c>
      <c r="AV220" s="149">
        <v>0</v>
      </c>
      <c r="AW220" s="149">
        <v>0</v>
      </c>
      <c r="AX220" s="149">
        <v>0</v>
      </c>
      <c r="AY220" s="149">
        <v>0</v>
      </c>
      <c r="AZ220" s="149">
        <v>0</v>
      </c>
      <c r="BA220" s="149">
        <v>0</v>
      </c>
      <c r="BB220" s="149">
        <v>0</v>
      </c>
      <c r="BC220" s="149">
        <v>0</v>
      </c>
      <c r="BD220" s="149">
        <v>0</v>
      </c>
      <c r="BE220" s="149">
        <v>0</v>
      </c>
      <c r="BF220" s="149">
        <v>0</v>
      </c>
      <c r="BG220" s="149">
        <v>0</v>
      </c>
      <c r="BH220" s="149">
        <v>0</v>
      </c>
      <c r="BI220" s="149">
        <v>0</v>
      </c>
      <c r="BJ220" s="149">
        <v>0</v>
      </c>
      <c r="BK220" s="149">
        <v>0</v>
      </c>
      <c r="BL220" s="149">
        <v>0</v>
      </c>
      <c r="BM220" s="149">
        <v>0</v>
      </c>
      <c r="BN220" s="149">
        <v>0</v>
      </c>
      <c r="BO220" s="149">
        <v>0</v>
      </c>
      <c r="BP220" s="149">
        <v>0</v>
      </c>
      <c r="BQ220" s="149">
        <v>0</v>
      </c>
      <c r="BR220" s="465">
        <v>0</v>
      </c>
    </row>
    <row r="221" spans="3:70">
      <c r="C221" s="453" t="s">
        <v>307</v>
      </c>
      <c r="D221" s="454" t="s">
        <v>309</v>
      </c>
      <c r="E221" s="455" t="s">
        <v>788</v>
      </c>
      <c r="F221" s="168">
        <f t="shared" si="67"/>
        <v>5</v>
      </c>
      <c r="G221" s="162"/>
      <c r="H221" s="149"/>
      <c r="I221" s="149"/>
      <c r="J221" s="149"/>
      <c r="K221" s="149"/>
      <c r="L221" s="149"/>
      <c r="M221" s="149"/>
      <c r="N221" s="149"/>
      <c r="O221" s="149">
        <v>0</v>
      </c>
      <c r="P221" s="149">
        <v>0</v>
      </c>
      <c r="Q221" s="149">
        <v>0</v>
      </c>
      <c r="R221" s="149">
        <v>0</v>
      </c>
      <c r="S221" s="149">
        <v>0</v>
      </c>
      <c r="T221" s="149">
        <v>0</v>
      </c>
      <c r="U221" s="149">
        <v>0</v>
      </c>
      <c r="V221" s="149">
        <v>0</v>
      </c>
      <c r="W221" s="149">
        <v>0</v>
      </c>
      <c r="X221" s="149">
        <v>0</v>
      </c>
      <c r="Y221" s="149">
        <v>0</v>
      </c>
      <c r="Z221" s="149">
        <v>0</v>
      </c>
      <c r="AA221" s="149">
        <v>0</v>
      </c>
      <c r="AB221" s="149">
        <v>0</v>
      </c>
      <c r="AC221" s="149">
        <v>0</v>
      </c>
      <c r="AD221" s="149">
        <v>0</v>
      </c>
      <c r="AE221" s="149">
        <v>0</v>
      </c>
      <c r="AF221" s="149">
        <v>0</v>
      </c>
      <c r="AG221" s="149">
        <v>0</v>
      </c>
      <c r="AH221" s="149">
        <v>0</v>
      </c>
      <c r="AI221" s="149">
        <v>0</v>
      </c>
      <c r="AJ221" s="149">
        <v>0</v>
      </c>
      <c r="AK221" s="149">
        <v>0</v>
      </c>
      <c r="AL221" s="149">
        <v>0</v>
      </c>
      <c r="AM221" s="149">
        <v>0</v>
      </c>
      <c r="AN221" s="149">
        <v>0</v>
      </c>
      <c r="AO221" s="149">
        <v>0</v>
      </c>
      <c r="AP221" s="149">
        <v>0</v>
      </c>
      <c r="AQ221" s="149">
        <v>0</v>
      </c>
      <c r="AR221" s="149">
        <v>0</v>
      </c>
      <c r="AS221" s="149">
        <v>0</v>
      </c>
      <c r="AT221" s="149">
        <v>0</v>
      </c>
      <c r="AU221" s="149">
        <v>0</v>
      </c>
      <c r="AV221" s="149">
        <v>0</v>
      </c>
      <c r="AW221" s="149">
        <v>0</v>
      </c>
      <c r="AX221" s="149">
        <v>0</v>
      </c>
      <c r="AY221" s="149">
        <v>0</v>
      </c>
      <c r="AZ221" s="149">
        <v>0</v>
      </c>
      <c r="BA221" s="149">
        <v>0</v>
      </c>
      <c r="BB221" s="149">
        <v>0</v>
      </c>
      <c r="BC221" s="149">
        <v>0</v>
      </c>
      <c r="BD221" s="149">
        <v>0</v>
      </c>
      <c r="BE221" s="149">
        <v>0</v>
      </c>
      <c r="BF221" s="149">
        <v>0</v>
      </c>
      <c r="BG221" s="149">
        <v>0</v>
      </c>
      <c r="BH221" s="149">
        <v>0</v>
      </c>
      <c r="BI221" s="149">
        <v>0</v>
      </c>
      <c r="BJ221" s="149">
        <v>0</v>
      </c>
      <c r="BK221" s="149">
        <v>0</v>
      </c>
      <c r="BL221" s="149">
        <v>5</v>
      </c>
      <c r="BM221" s="149">
        <v>0</v>
      </c>
      <c r="BN221" s="149">
        <v>0</v>
      </c>
      <c r="BO221" s="149">
        <v>0</v>
      </c>
      <c r="BP221" s="149">
        <v>0</v>
      </c>
      <c r="BQ221" s="149">
        <v>0</v>
      </c>
      <c r="BR221" s="465">
        <v>0</v>
      </c>
    </row>
    <row r="222" spans="3:70">
      <c r="C222" s="453" t="s">
        <v>307</v>
      </c>
      <c r="D222" s="454" t="s">
        <v>309</v>
      </c>
      <c r="E222" s="455" t="s">
        <v>393</v>
      </c>
      <c r="F222" s="168">
        <f t="shared" si="67"/>
        <v>2</v>
      </c>
      <c r="G222" s="162">
        <v>0</v>
      </c>
      <c r="H222" s="149">
        <v>0</v>
      </c>
      <c r="I222" s="149">
        <v>0</v>
      </c>
      <c r="J222" s="149">
        <v>0</v>
      </c>
      <c r="K222" s="149">
        <v>0</v>
      </c>
      <c r="L222" s="149">
        <v>0</v>
      </c>
      <c r="M222" s="149">
        <v>0</v>
      </c>
      <c r="N222" s="149">
        <v>0</v>
      </c>
      <c r="O222" s="149">
        <v>0</v>
      </c>
      <c r="P222" s="149">
        <v>0</v>
      </c>
      <c r="Q222" s="149">
        <v>0</v>
      </c>
      <c r="R222" s="149">
        <v>0</v>
      </c>
      <c r="S222" s="149">
        <v>0</v>
      </c>
      <c r="T222" s="149">
        <v>0</v>
      </c>
      <c r="U222" s="149">
        <v>0</v>
      </c>
      <c r="V222" s="149">
        <v>0</v>
      </c>
      <c r="W222" s="149">
        <v>0</v>
      </c>
      <c r="X222" s="149">
        <v>0</v>
      </c>
      <c r="Y222" s="149">
        <v>0</v>
      </c>
      <c r="Z222" s="149">
        <v>0</v>
      </c>
      <c r="AA222" s="149">
        <v>0</v>
      </c>
      <c r="AB222" s="149">
        <v>0</v>
      </c>
      <c r="AC222" s="149">
        <v>0</v>
      </c>
      <c r="AD222" s="149">
        <v>0</v>
      </c>
      <c r="AE222" s="149">
        <v>0</v>
      </c>
      <c r="AF222" s="149">
        <v>0</v>
      </c>
      <c r="AG222" s="149">
        <v>2</v>
      </c>
      <c r="AH222" s="149">
        <v>0</v>
      </c>
      <c r="AI222" s="149">
        <v>0</v>
      </c>
      <c r="AJ222" s="149">
        <v>0</v>
      </c>
      <c r="AK222" s="149">
        <v>0</v>
      </c>
      <c r="AL222" s="149">
        <v>0</v>
      </c>
      <c r="AM222" s="149">
        <v>0</v>
      </c>
      <c r="AN222" s="149">
        <v>0</v>
      </c>
      <c r="AO222" s="149">
        <v>0</v>
      </c>
      <c r="AP222" s="149">
        <v>0</v>
      </c>
      <c r="AQ222" s="149">
        <v>0</v>
      </c>
      <c r="AR222" s="149">
        <v>0</v>
      </c>
      <c r="AS222" s="149">
        <v>0</v>
      </c>
      <c r="AT222" s="149">
        <v>0</v>
      </c>
      <c r="AU222" s="149">
        <v>0</v>
      </c>
      <c r="AV222" s="149">
        <v>0</v>
      </c>
      <c r="AW222" s="149">
        <v>0</v>
      </c>
      <c r="AX222" s="149">
        <v>0</v>
      </c>
      <c r="AY222" s="149">
        <v>0</v>
      </c>
      <c r="AZ222" s="149">
        <v>0</v>
      </c>
      <c r="BA222" s="149">
        <v>0</v>
      </c>
      <c r="BB222" s="149">
        <v>0</v>
      </c>
      <c r="BC222" s="149">
        <v>0</v>
      </c>
      <c r="BD222" s="149">
        <v>0</v>
      </c>
      <c r="BE222" s="149">
        <v>0</v>
      </c>
      <c r="BF222" s="149">
        <v>0</v>
      </c>
      <c r="BG222" s="149">
        <v>0</v>
      </c>
      <c r="BH222" s="149">
        <v>0</v>
      </c>
      <c r="BI222" s="149">
        <v>0</v>
      </c>
      <c r="BJ222" s="149">
        <v>0</v>
      </c>
      <c r="BK222" s="149">
        <v>0</v>
      </c>
      <c r="BL222" s="149">
        <v>0</v>
      </c>
      <c r="BM222" s="149">
        <v>0</v>
      </c>
      <c r="BN222" s="149">
        <v>0</v>
      </c>
      <c r="BO222" s="149">
        <v>0</v>
      </c>
      <c r="BP222" s="149">
        <v>0</v>
      </c>
      <c r="BQ222" s="149">
        <v>0</v>
      </c>
      <c r="BR222" s="465">
        <v>0</v>
      </c>
    </row>
    <row r="223" spans="3:70">
      <c r="C223" s="453" t="s">
        <v>307</v>
      </c>
      <c r="D223" s="454" t="s">
        <v>309</v>
      </c>
      <c r="E223" s="455" t="s">
        <v>394</v>
      </c>
      <c r="F223" s="168">
        <f t="shared" si="67"/>
        <v>333</v>
      </c>
      <c r="G223" s="162">
        <v>0</v>
      </c>
      <c r="H223" s="149">
        <v>0</v>
      </c>
      <c r="I223" s="149">
        <v>0</v>
      </c>
      <c r="J223" s="149">
        <v>0</v>
      </c>
      <c r="K223" s="149">
        <v>0</v>
      </c>
      <c r="L223" s="149">
        <v>0</v>
      </c>
      <c r="M223" s="149">
        <v>77</v>
      </c>
      <c r="N223" s="149">
        <v>0</v>
      </c>
      <c r="O223" s="149">
        <v>0</v>
      </c>
      <c r="P223" s="149">
        <v>0</v>
      </c>
      <c r="Q223" s="149">
        <v>0</v>
      </c>
      <c r="R223" s="149">
        <v>0</v>
      </c>
      <c r="S223" s="149">
        <v>0</v>
      </c>
      <c r="T223" s="149">
        <v>0</v>
      </c>
      <c r="U223" s="149">
        <v>0</v>
      </c>
      <c r="V223" s="149">
        <v>0</v>
      </c>
      <c r="W223" s="149">
        <v>0</v>
      </c>
      <c r="X223" s="149">
        <v>0</v>
      </c>
      <c r="Y223" s="149">
        <v>55</v>
      </c>
      <c r="Z223" s="149">
        <v>0</v>
      </c>
      <c r="AA223" s="149">
        <v>0</v>
      </c>
      <c r="AB223" s="149">
        <v>0</v>
      </c>
      <c r="AC223" s="149">
        <v>0</v>
      </c>
      <c r="AD223" s="149">
        <v>0</v>
      </c>
      <c r="AE223" s="149">
        <v>0</v>
      </c>
      <c r="AF223" s="149">
        <v>0</v>
      </c>
      <c r="AG223" s="149">
        <v>0</v>
      </c>
      <c r="AH223" s="149">
        <v>0</v>
      </c>
      <c r="AI223" s="149">
        <v>0</v>
      </c>
      <c r="AJ223" s="149">
        <v>50</v>
      </c>
      <c r="AK223" s="149">
        <v>0</v>
      </c>
      <c r="AL223" s="149">
        <v>0</v>
      </c>
      <c r="AM223" s="149">
        <v>0</v>
      </c>
      <c r="AN223" s="149">
        <v>0</v>
      </c>
      <c r="AO223" s="149">
        <v>0</v>
      </c>
      <c r="AP223" s="149">
        <v>0</v>
      </c>
      <c r="AQ223" s="149">
        <v>0</v>
      </c>
      <c r="AR223" s="149">
        <v>0</v>
      </c>
      <c r="AS223" s="149">
        <v>0</v>
      </c>
      <c r="AT223" s="149">
        <v>0</v>
      </c>
      <c r="AU223" s="149">
        <v>0</v>
      </c>
      <c r="AV223" s="149">
        <v>0</v>
      </c>
      <c r="AW223" s="149">
        <v>56</v>
      </c>
      <c r="AX223" s="149">
        <v>0</v>
      </c>
      <c r="AY223" s="149">
        <v>0</v>
      </c>
      <c r="AZ223" s="149">
        <v>0</v>
      </c>
      <c r="BA223" s="149">
        <v>0</v>
      </c>
      <c r="BB223" s="149">
        <v>0</v>
      </c>
      <c r="BC223" s="149">
        <v>0</v>
      </c>
      <c r="BD223" s="149">
        <v>52</v>
      </c>
      <c r="BE223" s="149">
        <v>0</v>
      </c>
      <c r="BF223" s="149">
        <v>0</v>
      </c>
      <c r="BG223" s="149">
        <v>0</v>
      </c>
      <c r="BH223" s="149">
        <v>0</v>
      </c>
      <c r="BI223" s="149">
        <v>43</v>
      </c>
      <c r="BJ223" s="149">
        <v>0</v>
      </c>
      <c r="BK223" s="149">
        <v>0</v>
      </c>
      <c r="BL223" s="149">
        <v>0</v>
      </c>
      <c r="BM223" s="149">
        <v>0</v>
      </c>
      <c r="BN223" s="149">
        <v>0</v>
      </c>
      <c r="BO223" s="149">
        <v>0</v>
      </c>
      <c r="BP223" s="149">
        <v>0</v>
      </c>
      <c r="BQ223" s="149">
        <v>0</v>
      </c>
      <c r="BR223" s="465">
        <v>0</v>
      </c>
    </row>
    <row r="224" spans="3:70">
      <c r="C224" s="453" t="s">
        <v>307</v>
      </c>
      <c r="D224" s="454" t="s">
        <v>309</v>
      </c>
      <c r="E224" s="455" t="s">
        <v>235</v>
      </c>
      <c r="F224" s="168">
        <f t="shared" si="67"/>
        <v>8299</v>
      </c>
      <c r="G224" s="162">
        <v>0</v>
      </c>
      <c r="H224" s="149">
        <v>0</v>
      </c>
      <c r="I224" s="149">
        <v>0</v>
      </c>
      <c r="J224" s="149">
        <v>0</v>
      </c>
      <c r="K224" s="149">
        <v>0</v>
      </c>
      <c r="L224" s="149">
        <v>0</v>
      </c>
      <c r="M224" s="149">
        <v>0</v>
      </c>
      <c r="N224" s="149">
        <v>0</v>
      </c>
      <c r="O224" s="149">
        <v>0</v>
      </c>
      <c r="P224" s="149">
        <v>0</v>
      </c>
      <c r="Q224" s="149">
        <v>0</v>
      </c>
      <c r="R224" s="149">
        <v>0</v>
      </c>
      <c r="S224" s="149">
        <v>0</v>
      </c>
      <c r="T224" s="149">
        <v>0</v>
      </c>
      <c r="U224" s="149">
        <v>0</v>
      </c>
      <c r="V224" s="149">
        <v>0</v>
      </c>
      <c r="W224" s="149">
        <v>0</v>
      </c>
      <c r="X224" s="149">
        <v>0</v>
      </c>
      <c r="Y224" s="149">
        <v>0</v>
      </c>
      <c r="Z224" s="149">
        <v>0</v>
      </c>
      <c r="AA224" s="149">
        <v>0</v>
      </c>
      <c r="AB224" s="149">
        <v>0</v>
      </c>
      <c r="AC224" s="149">
        <v>0</v>
      </c>
      <c r="AD224" s="149">
        <v>0</v>
      </c>
      <c r="AE224" s="149">
        <v>0</v>
      </c>
      <c r="AF224" s="149">
        <v>0</v>
      </c>
      <c r="AG224" s="149">
        <v>0</v>
      </c>
      <c r="AH224" s="149">
        <v>0</v>
      </c>
      <c r="AI224" s="149">
        <v>0</v>
      </c>
      <c r="AJ224" s="149">
        <v>0</v>
      </c>
      <c r="AK224" s="149">
        <v>0</v>
      </c>
      <c r="AL224" s="149">
        <v>0</v>
      </c>
      <c r="AM224" s="149">
        <v>0</v>
      </c>
      <c r="AN224" s="149">
        <v>0</v>
      </c>
      <c r="AO224" s="149">
        <v>0</v>
      </c>
      <c r="AP224" s="149">
        <v>0</v>
      </c>
      <c r="AQ224" s="149">
        <v>0</v>
      </c>
      <c r="AR224" s="149">
        <v>0</v>
      </c>
      <c r="AS224" s="149">
        <v>378</v>
      </c>
      <c r="AT224" s="149">
        <v>378</v>
      </c>
      <c r="AU224" s="149">
        <v>378</v>
      </c>
      <c r="AV224" s="149">
        <v>378</v>
      </c>
      <c r="AW224" s="149">
        <v>378</v>
      </c>
      <c r="AX224" s="149">
        <v>378</v>
      </c>
      <c r="AY224" s="149">
        <v>378</v>
      </c>
      <c r="AZ224" s="149">
        <v>378</v>
      </c>
      <c r="BA224" s="149">
        <v>378</v>
      </c>
      <c r="BB224" s="149">
        <v>378</v>
      </c>
      <c r="BC224" s="149">
        <v>378</v>
      </c>
      <c r="BD224" s="149">
        <v>378</v>
      </c>
      <c r="BE224" s="149">
        <v>378</v>
      </c>
      <c r="BF224" s="149">
        <v>378</v>
      </c>
      <c r="BG224" s="149">
        <v>378</v>
      </c>
      <c r="BH224" s="149">
        <v>378</v>
      </c>
      <c r="BI224" s="149">
        <v>378</v>
      </c>
      <c r="BJ224" s="149">
        <v>1873</v>
      </c>
      <c r="BK224" s="149">
        <v>0</v>
      </c>
      <c r="BL224" s="149">
        <v>0</v>
      </c>
      <c r="BM224" s="149">
        <v>0</v>
      </c>
      <c r="BN224" s="149">
        <v>0</v>
      </c>
      <c r="BO224" s="149">
        <v>0</v>
      </c>
      <c r="BP224" s="149">
        <v>0</v>
      </c>
      <c r="BQ224" s="149">
        <v>0</v>
      </c>
      <c r="BR224" s="465">
        <v>0</v>
      </c>
    </row>
    <row r="225" spans="3:70">
      <c r="C225" s="453" t="s">
        <v>307</v>
      </c>
      <c r="D225" s="454" t="s">
        <v>309</v>
      </c>
      <c r="E225" s="455" t="s">
        <v>395</v>
      </c>
      <c r="F225" s="168">
        <f t="shared" si="67"/>
        <v>6</v>
      </c>
      <c r="G225" s="162">
        <v>0</v>
      </c>
      <c r="H225" s="149">
        <v>0</v>
      </c>
      <c r="I225" s="149">
        <v>0</v>
      </c>
      <c r="J225" s="149">
        <v>0</v>
      </c>
      <c r="K225" s="149">
        <v>0</v>
      </c>
      <c r="L225" s="149">
        <v>0</v>
      </c>
      <c r="M225" s="149">
        <v>0</v>
      </c>
      <c r="N225" s="149">
        <v>0</v>
      </c>
      <c r="O225" s="149">
        <v>0</v>
      </c>
      <c r="P225" s="149">
        <v>0</v>
      </c>
      <c r="Q225" s="149">
        <v>0</v>
      </c>
      <c r="R225" s="149">
        <v>0</v>
      </c>
      <c r="S225" s="149">
        <v>0</v>
      </c>
      <c r="T225" s="149">
        <v>0</v>
      </c>
      <c r="U225" s="149">
        <v>0</v>
      </c>
      <c r="V225" s="149">
        <v>0</v>
      </c>
      <c r="W225" s="149">
        <v>0</v>
      </c>
      <c r="X225" s="149">
        <v>0</v>
      </c>
      <c r="Y225" s="149">
        <v>0</v>
      </c>
      <c r="Z225" s="149">
        <v>0</v>
      </c>
      <c r="AA225" s="149">
        <v>0</v>
      </c>
      <c r="AB225" s="149">
        <v>0</v>
      </c>
      <c r="AC225" s="149">
        <v>0</v>
      </c>
      <c r="AD225" s="149">
        <v>0</v>
      </c>
      <c r="AE225" s="149">
        <v>0</v>
      </c>
      <c r="AF225" s="149">
        <v>0</v>
      </c>
      <c r="AG225" s="149">
        <v>0</v>
      </c>
      <c r="AH225" s="149">
        <v>0</v>
      </c>
      <c r="AI225" s="149">
        <v>0</v>
      </c>
      <c r="AJ225" s="149">
        <v>6</v>
      </c>
      <c r="AK225" s="149">
        <v>0</v>
      </c>
      <c r="AL225" s="149">
        <v>0</v>
      </c>
      <c r="AM225" s="149">
        <v>0</v>
      </c>
      <c r="AN225" s="149">
        <v>0</v>
      </c>
      <c r="AO225" s="149">
        <v>0</v>
      </c>
      <c r="AP225" s="149">
        <v>0</v>
      </c>
      <c r="AQ225" s="149">
        <v>0</v>
      </c>
      <c r="AR225" s="149">
        <v>0</v>
      </c>
      <c r="AS225" s="149">
        <v>0</v>
      </c>
      <c r="AT225" s="149">
        <v>0</v>
      </c>
      <c r="AU225" s="149">
        <v>0</v>
      </c>
      <c r="AV225" s="149">
        <v>0</v>
      </c>
      <c r="AW225" s="149">
        <v>0</v>
      </c>
      <c r="AX225" s="149">
        <v>0</v>
      </c>
      <c r="AY225" s="149">
        <v>0</v>
      </c>
      <c r="AZ225" s="149">
        <v>0</v>
      </c>
      <c r="BA225" s="149">
        <v>0</v>
      </c>
      <c r="BB225" s="149">
        <v>0</v>
      </c>
      <c r="BC225" s="149">
        <v>0</v>
      </c>
      <c r="BD225" s="149">
        <v>0</v>
      </c>
      <c r="BE225" s="149">
        <v>0</v>
      </c>
      <c r="BF225" s="149">
        <v>0</v>
      </c>
      <c r="BG225" s="149">
        <v>0</v>
      </c>
      <c r="BH225" s="149">
        <v>0</v>
      </c>
      <c r="BI225" s="149">
        <v>0</v>
      </c>
      <c r="BJ225" s="149">
        <v>0</v>
      </c>
      <c r="BK225" s="149">
        <v>0</v>
      </c>
      <c r="BL225" s="149">
        <v>0</v>
      </c>
      <c r="BM225" s="149">
        <v>0</v>
      </c>
      <c r="BN225" s="149">
        <v>0</v>
      </c>
      <c r="BO225" s="149">
        <v>0</v>
      </c>
      <c r="BP225" s="149">
        <v>0</v>
      </c>
      <c r="BQ225" s="149">
        <v>0</v>
      </c>
      <c r="BR225" s="465">
        <v>0</v>
      </c>
    </row>
    <row r="226" spans="3:70">
      <c r="C226" s="453" t="s">
        <v>307</v>
      </c>
      <c r="D226" s="454" t="s">
        <v>309</v>
      </c>
      <c r="E226" s="455" t="s">
        <v>396</v>
      </c>
      <c r="F226" s="168">
        <f t="shared" si="67"/>
        <v>3063</v>
      </c>
      <c r="G226" s="162">
        <v>0</v>
      </c>
      <c r="H226" s="149">
        <v>360</v>
      </c>
      <c r="I226" s="149">
        <v>360</v>
      </c>
      <c r="J226" s="149">
        <v>360</v>
      </c>
      <c r="K226" s="149">
        <v>393</v>
      </c>
      <c r="L226" s="149">
        <v>0</v>
      </c>
      <c r="M226" s="149">
        <v>360</v>
      </c>
      <c r="N226" s="149">
        <v>0</v>
      </c>
      <c r="O226" s="149">
        <v>360</v>
      </c>
      <c r="P226" s="149">
        <v>251</v>
      </c>
      <c r="Q226" s="149">
        <v>98</v>
      </c>
      <c r="R226" s="149">
        <v>111</v>
      </c>
      <c r="S226" s="149">
        <v>0</v>
      </c>
      <c r="T226" s="149">
        <v>312</v>
      </c>
      <c r="U226" s="149">
        <v>98</v>
      </c>
      <c r="V226" s="149">
        <v>0</v>
      </c>
      <c r="W226" s="149">
        <v>0</v>
      </c>
      <c r="X226" s="149">
        <v>0</v>
      </c>
      <c r="Y226" s="149">
        <v>0</v>
      </c>
      <c r="Z226" s="149">
        <v>0</v>
      </c>
      <c r="AA226" s="149">
        <v>0</v>
      </c>
      <c r="AB226" s="149">
        <v>0</v>
      </c>
      <c r="AC226" s="149">
        <v>0</v>
      </c>
      <c r="AD226" s="149">
        <v>0</v>
      </c>
      <c r="AE226" s="149">
        <v>0</v>
      </c>
      <c r="AF226" s="149">
        <v>0</v>
      </c>
      <c r="AG226" s="149">
        <v>0</v>
      </c>
      <c r="AH226" s="149">
        <v>0</v>
      </c>
      <c r="AI226" s="149">
        <v>0</v>
      </c>
      <c r="AJ226" s="149">
        <v>0</v>
      </c>
      <c r="AK226" s="149">
        <v>0</v>
      </c>
      <c r="AL226" s="149">
        <v>0</v>
      </c>
      <c r="AM226" s="149">
        <v>0</v>
      </c>
      <c r="AN226" s="149">
        <v>0</v>
      </c>
      <c r="AO226" s="149">
        <v>0</v>
      </c>
      <c r="AP226" s="149">
        <v>0</v>
      </c>
      <c r="AQ226" s="149">
        <v>0</v>
      </c>
      <c r="AR226" s="149">
        <v>0</v>
      </c>
      <c r="AS226" s="149">
        <v>0</v>
      </c>
      <c r="AT226" s="149">
        <v>0</v>
      </c>
      <c r="AU226" s="149">
        <v>0</v>
      </c>
      <c r="AV226" s="149">
        <v>0</v>
      </c>
      <c r="AW226" s="149">
        <v>0</v>
      </c>
      <c r="AX226" s="149">
        <v>0</v>
      </c>
      <c r="AY226" s="149">
        <v>0</v>
      </c>
      <c r="AZ226" s="149">
        <v>0</v>
      </c>
      <c r="BA226" s="149">
        <v>0</v>
      </c>
      <c r="BB226" s="149">
        <v>0</v>
      </c>
      <c r="BC226" s="149">
        <v>0</v>
      </c>
      <c r="BD226" s="149">
        <v>0</v>
      </c>
      <c r="BE226" s="149">
        <v>0</v>
      </c>
      <c r="BF226" s="149">
        <v>0</v>
      </c>
      <c r="BG226" s="149">
        <v>0</v>
      </c>
      <c r="BH226" s="149">
        <v>0</v>
      </c>
      <c r="BI226" s="149">
        <v>0</v>
      </c>
      <c r="BJ226" s="149">
        <v>0</v>
      </c>
      <c r="BK226" s="149">
        <v>0</v>
      </c>
      <c r="BL226" s="149">
        <v>0</v>
      </c>
      <c r="BM226" s="149">
        <v>0</v>
      </c>
      <c r="BN226" s="149">
        <v>0</v>
      </c>
      <c r="BO226" s="149">
        <v>0</v>
      </c>
      <c r="BP226" s="149">
        <v>0</v>
      </c>
      <c r="BQ226" s="149">
        <v>0</v>
      </c>
      <c r="BR226" s="465">
        <v>0</v>
      </c>
    </row>
    <row r="227" spans="3:70">
      <c r="C227" s="453" t="s">
        <v>307</v>
      </c>
      <c r="D227" s="454" t="s">
        <v>309</v>
      </c>
      <c r="E227" s="455" t="s">
        <v>397</v>
      </c>
      <c r="F227" s="168">
        <f t="shared" si="67"/>
        <v>122</v>
      </c>
      <c r="G227" s="162">
        <v>0</v>
      </c>
      <c r="H227" s="149">
        <v>0</v>
      </c>
      <c r="I227" s="149">
        <v>0</v>
      </c>
      <c r="J227" s="149">
        <v>0</v>
      </c>
      <c r="K227" s="149">
        <v>0</v>
      </c>
      <c r="L227" s="149">
        <v>0</v>
      </c>
      <c r="M227" s="149">
        <v>0</v>
      </c>
      <c r="N227" s="149">
        <v>0</v>
      </c>
      <c r="O227" s="149">
        <v>0</v>
      </c>
      <c r="P227" s="149">
        <v>0</v>
      </c>
      <c r="Q227" s="149">
        <v>0</v>
      </c>
      <c r="R227" s="149">
        <v>0</v>
      </c>
      <c r="S227" s="149">
        <v>0</v>
      </c>
      <c r="T227" s="149">
        <v>0</v>
      </c>
      <c r="U227" s="149">
        <v>0</v>
      </c>
      <c r="V227" s="149">
        <v>0</v>
      </c>
      <c r="W227" s="149">
        <v>0</v>
      </c>
      <c r="X227" s="149">
        <v>0</v>
      </c>
      <c r="Y227" s="149">
        <v>0</v>
      </c>
      <c r="Z227" s="149">
        <v>0</v>
      </c>
      <c r="AA227" s="149">
        <v>0</v>
      </c>
      <c r="AB227" s="149">
        <v>0</v>
      </c>
      <c r="AC227" s="149">
        <v>0</v>
      </c>
      <c r="AD227" s="149">
        <v>0</v>
      </c>
      <c r="AE227" s="149">
        <v>0</v>
      </c>
      <c r="AF227" s="149">
        <v>0</v>
      </c>
      <c r="AG227" s="149">
        <v>0</v>
      </c>
      <c r="AH227" s="149">
        <v>0</v>
      </c>
      <c r="AI227" s="149">
        <v>11</v>
      </c>
      <c r="AJ227" s="149">
        <v>11</v>
      </c>
      <c r="AK227" s="149">
        <v>10</v>
      </c>
      <c r="AL227" s="149">
        <v>10</v>
      </c>
      <c r="AM227" s="149">
        <v>10</v>
      </c>
      <c r="AN227" s="149">
        <v>10</v>
      </c>
      <c r="AO227" s="149">
        <v>10</v>
      </c>
      <c r="AP227" s="149">
        <v>10</v>
      </c>
      <c r="AQ227" s="149">
        <v>10</v>
      </c>
      <c r="AR227" s="149">
        <v>10</v>
      </c>
      <c r="AS227" s="149">
        <v>10</v>
      </c>
      <c r="AT227" s="149">
        <v>10</v>
      </c>
      <c r="AU227" s="149">
        <v>0</v>
      </c>
      <c r="AV227" s="149">
        <v>0</v>
      </c>
      <c r="AW227" s="149">
        <v>0</v>
      </c>
      <c r="AX227" s="149">
        <v>0</v>
      </c>
      <c r="AY227" s="149">
        <v>0</v>
      </c>
      <c r="AZ227" s="149">
        <v>0</v>
      </c>
      <c r="BA227" s="149">
        <v>0</v>
      </c>
      <c r="BB227" s="149">
        <v>0</v>
      </c>
      <c r="BC227" s="149">
        <v>0</v>
      </c>
      <c r="BD227" s="149">
        <v>0</v>
      </c>
      <c r="BE227" s="149">
        <v>0</v>
      </c>
      <c r="BF227" s="149">
        <v>0</v>
      </c>
      <c r="BG227" s="149">
        <v>0</v>
      </c>
      <c r="BH227" s="149">
        <v>0</v>
      </c>
      <c r="BI227" s="149">
        <v>0</v>
      </c>
      <c r="BJ227" s="149">
        <v>0</v>
      </c>
      <c r="BK227" s="149">
        <v>0</v>
      </c>
      <c r="BL227" s="149">
        <v>0</v>
      </c>
      <c r="BM227" s="149">
        <v>0</v>
      </c>
      <c r="BN227" s="149">
        <v>0</v>
      </c>
      <c r="BO227" s="149">
        <v>0</v>
      </c>
      <c r="BP227" s="149">
        <v>0</v>
      </c>
      <c r="BQ227" s="149">
        <v>0</v>
      </c>
      <c r="BR227" s="465">
        <v>0</v>
      </c>
    </row>
    <row r="228" spans="3:70">
      <c r="C228" s="453" t="s">
        <v>307</v>
      </c>
      <c r="D228" s="454" t="s">
        <v>309</v>
      </c>
      <c r="E228" s="455" t="s">
        <v>398</v>
      </c>
      <c r="F228" s="168">
        <f t="shared" si="67"/>
        <v>2</v>
      </c>
      <c r="G228" s="162">
        <v>0</v>
      </c>
      <c r="H228" s="149">
        <v>0</v>
      </c>
      <c r="I228" s="149">
        <v>0</v>
      </c>
      <c r="J228" s="149">
        <v>0</v>
      </c>
      <c r="K228" s="149">
        <v>0</v>
      </c>
      <c r="L228" s="149">
        <v>0</v>
      </c>
      <c r="M228" s="149">
        <v>0</v>
      </c>
      <c r="N228" s="149">
        <v>0</v>
      </c>
      <c r="O228" s="149">
        <v>0</v>
      </c>
      <c r="P228" s="149">
        <v>0</v>
      </c>
      <c r="Q228" s="149">
        <v>2</v>
      </c>
      <c r="R228" s="149">
        <v>0</v>
      </c>
      <c r="S228" s="149">
        <v>0</v>
      </c>
      <c r="T228" s="149">
        <v>0</v>
      </c>
      <c r="U228" s="149">
        <v>0</v>
      </c>
      <c r="V228" s="149">
        <v>0</v>
      </c>
      <c r="W228" s="149">
        <v>0</v>
      </c>
      <c r="X228" s="149">
        <v>0</v>
      </c>
      <c r="Y228" s="149">
        <v>0</v>
      </c>
      <c r="Z228" s="149">
        <v>0</v>
      </c>
      <c r="AA228" s="149">
        <v>0</v>
      </c>
      <c r="AB228" s="149">
        <v>0</v>
      </c>
      <c r="AC228" s="149">
        <v>0</v>
      </c>
      <c r="AD228" s="149">
        <v>0</v>
      </c>
      <c r="AE228" s="149">
        <v>0</v>
      </c>
      <c r="AF228" s="149">
        <v>0</v>
      </c>
      <c r="AG228" s="149">
        <v>0</v>
      </c>
      <c r="AH228" s="149">
        <v>0</v>
      </c>
      <c r="AI228" s="149">
        <v>0</v>
      </c>
      <c r="AJ228" s="149">
        <v>0</v>
      </c>
      <c r="AK228" s="149">
        <v>0</v>
      </c>
      <c r="AL228" s="149">
        <v>0</v>
      </c>
      <c r="AM228" s="149">
        <v>0</v>
      </c>
      <c r="AN228" s="149">
        <v>0</v>
      </c>
      <c r="AO228" s="149">
        <v>0</v>
      </c>
      <c r="AP228" s="149">
        <v>0</v>
      </c>
      <c r="AQ228" s="149">
        <v>0</v>
      </c>
      <c r="AR228" s="149">
        <v>0</v>
      </c>
      <c r="AS228" s="149">
        <v>0</v>
      </c>
      <c r="AT228" s="149">
        <v>0</v>
      </c>
      <c r="AU228" s="149">
        <v>0</v>
      </c>
      <c r="AV228" s="149">
        <v>0</v>
      </c>
      <c r="AW228" s="149">
        <v>0</v>
      </c>
      <c r="AX228" s="149">
        <v>0</v>
      </c>
      <c r="AY228" s="149">
        <v>0</v>
      </c>
      <c r="AZ228" s="149">
        <v>0</v>
      </c>
      <c r="BA228" s="149">
        <v>0</v>
      </c>
      <c r="BB228" s="149">
        <v>0</v>
      </c>
      <c r="BC228" s="149">
        <v>0</v>
      </c>
      <c r="BD228" s="149">
        <v>0</v>
      </c>
      <c r="BE228" s="149">
        <v>0</v>
      </c>
      <c r="BF228" s="149">
        <v>0</v>
      </c>
      <c r="BG228" s="149">
        <v>0</v>
      </c>
      <c r="BH228" s="149">
        <v>0</v>
      </c>
      <c r="BI228" s="149">
        <v>0</v>
      </c>
      <c r="BJ228" s="149">
        <v>0</v>
      </c>
      <c r="BK228" s="149">
        <v>0</v>
      </c>
      <c r="BL228" s="149">
        <v>0</v>
      </c>
      <c r="BM228" s="149">
        <v>0</v>
      </c>
      <c r="BN228" s="149">
        <v>0</v>
      </c>
      <c r="BO228" s="149">
        <v>0</v>
      </c>
      <c r="BP228" s="149">
        <v>0</v>
      </c>
      <c r="BQ228" s="149">
        <v>0</v>
      </c>
      <c r="BR228" s="465">
        <v>0</v>
      </c>
    </row>
    <row r="229" spans="3:70">
      <c r="C229" s="453" t="s">
        <v>307</v>
      </c>
      <c r="D229" s="454" t="s">
        <v>309</v>
      </c>
      <c r="E229" s="455" t="s">
        <v>399</v>
      </c>
      <c r="F229" s="168">
        <f t="shared" si="67"/>
        <v>69</v>
      </c>
      <c r="G229" s="162">
        <v>0</v>
      </c>
      <c r="H229" s="149">
        <v>0</v>
      </c>
      <c r="I229" s="149">
        <v>0</v>
      </c>
      <c r="J229" s="149">
        <v>0</v>
      </c>
      <c r="K229" s="149">
        <v>2</v>
      </c>
      <c r="L229" s="149">
        <v>0</v>
      </c>
      <c r="M229" s="149">
        <v>0</v>
      </c>
      <c r="N229" s="149">
        <v>0</v>
      </c>
      <c r="O229" s="149">
        <v>0</v>
      </c>
      <c r="P229" s="149">
        <v>0</v>
      </c>
      <c r="Q229" s="149">
        <v>0</v>
      </c>
      <c r="R229" s="149">
        <v>1</v>
      </c>
      <c r="S229" s="149">
        <v>0</v>
      </c>
      <c r="T229" s="149">
        <v>0</v>
      </c>
      <c r="U229" s="149">
        <v>0</v>
      </c>
      <c r="V229" s="149">
        <v>0</v>
      </c>
      <c r="W229" s="149">
        <v>0</v>
      </c>
      <c r="X229" s="149">
        <v>0</v>
      </c>
      <c r="Y229" s="149">
        <v>0</v>
      </c>
      <c r="Z229" s="149">
        <v>0</v>
      </c>
      <c r="AA229" s="149">
        <v>0</v>
      </c>
      <c r="AB229" s="149">
        <v>0</v>
      </c>
      <c r="AC229" s="149">
        <v>0</v>
      </c>
      <c r="AD229" s="149">
        <v>0</v>
      </c>
      <c r="AE229" s="149">
        <v>0</v>
      </c>
      <c r="AF229" s="149">
        <v>0</v>
      </c>
      <c r="AG229" s="149">
        <v>0</v>
      </c>
      <c r="AH229" s="149">
        <v>0</v>
      </c>
      <c r="AI229" s="149">
        <v>0</v>
      </c>
      <c r="AJ229" s="149">
        <v>0</v>
      </c>
      <c r="AK229" s="149">
        <v>0</v>
      </c>
      <c r="AL229" s="149">
        <v>0</v>
      </c>
      <c r="AM229" s="149">
        <v>0</v>
      </c>
      <c r="AN229" s="149">
        <v>42</v>
      </c>
      <c r="AO229" s="149">
        <v>0</v>
      </c>
      <c r="AP229" s="149">
        <v>0</v>
      </c>
      <c r="AQ229" s="149">
        <v>6</v>
      </c>
      <c r="AR229" s="149">
        <v>0</v>
      </c>
      <c r="AS229" s="149">
        <v>0</v>
      </c>
      <c r="AT229" s="149">
        <v>18</v>
      </c>
      <c r="AU229" s="149">
        <v>0</v>
      </c>
      <c r="AV229" s="149">
        <v>0</v>
      </c>
      <c r="AW229" s="149">
        <v>0</v>
      </c>
      <c r="AX229" s="149">
        <v>0</v>
      </c>
      <c r="AY229" s="149">
        <v>0</v>
      </c>
      <c r="AZ229" s="149">
        <v>0</v>
      </c>
      <c r="BA229" s="149">
        <v>0</v>
      </c>
      <c r="BB229" s="149">
        <v>0</v>
      </c>
      <c r="BC229" s="149">
        <v>0</v>
      </c>
      <c r="BD229" s="149">
        <v>0</v>
      </c>
      <c r="BE229" s="149">
        <v>0</v>
      </c>
      <c r="BF229" s="149">
        <v>0</v>
      </c>
      <c r="BG229" s="149">
        <v>0</v>
      </c>
      <c r="BH229" s="149">
        <v>0</v>
      </c>
      <c r="BI229" s="149">
        <v>0</v>
      </c>
      <c r="BJ229" s="149">
        <v>0</v>
      </c>
      <c r="BK229" s="149">
        <v>0</v>
      </c>
      <c r="BL229" s="149">
        <v>0</v>
      </c>
      <c r="BM229" s="149">
        <v>0</v>
      </c>
      <c r="BN229" s="149">
        <v>0</v>
      </c>
      <c r="BO229" s="149">
        <v>0</v>
      </c>
      <c r="BP229" s="149">
        <v>0</v>
      </c>
      <c r="BQ229" s="149">
        <v>0</v>
      </c>
      <c r="BR229" s="465">
        <v>0</v>
      </c>
    </row>
    <row r="230" spans="3:70">
      <c r="C230" s="453" t="s">
        <v>307</v>
      </c>
      <c r="D230" s="454" t="s">
        <v>309</v>
      </c>
      <c r="E230" s="455" t="s">
        <v>400</v>
      </c>
      <c r="F230" s="168">
        <f t="shared" si="67"/>
        <v>30</v>
      </c>
      <c r="G230" s="162">
        <v>0</v>
      </c>
      <c r="H230" s="149">
        <v>0</v>
      </c>
      <c r="I230" s="149">
        <v>0</v>
      </c>
      <c r="J230" s="149">
        <v>0</v>
      </c>
      <c r="K230" s="149">
        <v>0</v>
      </c>
      <c r="L230" s="149">
        <v>0</v>
      </c>
      <c r="M230" s="149">
        <v>0</v>
      </c>
      <c r="N230" s="149">
        <v>0</v>
      </c>
      <c r="O230" s="149">
        <v>0</v>
      </c>
      <c r="P230" s="149">
        <v>0</v>
      </c>
      <c r="Q230" s="149">
        <v>0</v>
      </c>
      <c r="R230" s="149">
        <v>0</v>
      </c>
      <c r="S230" s="149">
        <v>0</v>
      </c>
      <c r="T230" s="149">
        <v>0</v>
      </c>
      <c r="U230" s="149">
        <v>0</v>
      </c>
      <c r="V230" s="149">
        <v>0</v>
      </c>
      <c r="W230" s="149">
        <v>0</v>
      </c>
      <c r="X230" s="149">
        <v>0</v>
      </c>
      <c r="Y230" s="149">
        <v>0</v>
      </c>
      <c r="Z230" s="149">
        <v>0</v>
      </c>
      <c r="AA230" s="149">
        <v>0</v>
      </c>
      <c r="AB230" s="149">
        <v>0</v>
      </c>
      <c r="AC230" s="149">
        <v>0</v>
      </c>
      <c r="AD230" s="149">
        <v>0</v>
      </c>
      <c r="AE230" s="149">
        <v>15</v>
      </c>
      <c r="AF230" s="149">
        <v>0</v>
      </c>
      <c r="AG230" s="149">
        <v>0</v>
      </c>
      <c r="AH230" s="149">
        <v>0</v>
      </c>
      <c r="AI230" s="149">
        <v>0</v>
      </c>
      <c r="AJ230" s="149">
        <v>0</v>
      </c>
      <c r="AK230" s="149">
        <v>0</v>
      </c>
      <c r="AL230" s="149">
        <v>0</v>
      </c>
      <c r="AM230" s="149">
        <v>0</v>
      </c>
      <c r="AN230" s="149">
        <v>0</v>
      </c>
      <c r="AO230" s="149">
        <v>0</v>
      </c>
      <c r="AP230" s="149">
        <v>0</v>
      </c>
      <c r="AQ230" s="149">
        <v>15</v>
      </c>
      <c r="AR230" s="149">
        <v>0</v>
      </c>
      <c r="AS230" s="149">
        <v>0</v>
      </c>
      <c r="AT230" s="149">
        <v>0</v>
      </c>
      <c r="AU230" s="149">
        <v>0</v>
      </c>
      <c r="AV230" s="149">
        <v>0</v>
      </c>
      <c r="AW230" s="149">
        <v>0</v>
      </c>
      <c r="AX230" s="149">
        <v>0</v>
      </c>
      <c r="AY230" s="149">
        <v>0</v>
      </c>
      <c r="AZ230" s="149">
        <v>0</v>
      </c>
      <c r="BA230" s="149">
        <v>0</v>
      </c>
      <c r="BB230" s="149">
        <v>0</v>
      </c>
      <c r="BC230" s="149">
        <v>0</v>
      </c>
      <c r="BD230" s="149">
        <v>0</v>
      </c>
      <c r="BE230" s="149">
        <v>0</v>
      </c>
      <c r="BF230" s="149">
        <v>0</v>
      </c>
      <c r="BG230" s="149">
        <v>0</v>
      </c>
      <c r="BH230" s="149">
        <v>0</v>
      </c>
      <c r="BI230" s="149">
        <v>0</v>
      </c>
      <c r="BJ230" s="149">
        <v>0</v>
      </c>
      <c r="BK230" s="149">
        <v>0</v>
      </c>
      <c r="BL230" s="149">
        <v>0</v>
      </c>
      <c r="BM230" s="149">
        <v>0</v>
      </c>
      <c r="BN230" s="149">
        <v>0</v>
      </c>
      <c r="BO230" s="149">
        <v>0</v>
      </c>
      <c r="BP230" s="149">
        <v>0</v>
      </c>
      <c r="BQ230" s="149">
        <v>0</v>
      </c>
      <c r="BR230" s="465">
        <v>0</v>
      </c>
    </row>
    <row r="231" spans="3:70">
      <c r="C231" s="453" t="s">
        <v>307</v>
      </c>
      <c r="D231" s="454" t="s">
        <v>309</v>
      </c>
      <c r="E231" s="455" t="s">
        <v>401</v>
      </c>
      <c r="F231" s="168">
        <f t="shared" si="67"/>
        <v>296</v>
      </c>
      <c r="G231" s="162">
        <v>0</v>
      </c>
      <c r="H231" s="149">
        <v>0</v>
      </c>
      <c r="I231" s="149">
        <v>0</v>
      </c>
      <c r="J231" s="149">
        <v>0</v>
      </c>
      <c r="K231" s="149">
        <v>0</v>
      </c>
      <c r="L231" s="149">
        <v>0</v>
      </c>
      <c r="M231" s="149">
        <v>0</v>
      </c>
      <c r="N231" s="149">
        <v>0</v>
      </c>
      <c r="O231" s="149">
        <v>0</v>
      </c>
      <c r="P231" s="149">
        <v>0</v>
      </c>
      <c r="Q231" s="149">
        <v>0</v>
      </c>
      <c r="R231" s="149">
        <v>0</v>
      </c>
      <c r="S231" s="149">
        <v>0</v>
      </c>
      <c r="T231" s="149">
        <v>0</v>
      </c>
      <c r="U231" s="149">
        <v>0</v>
      </c>
      <c r="V231" s="149">
        <v>0</v>
      </c>
      <c r="W231" s="149">
        <v>0</v>
      </c>
      <c r="X231" s="149">
        <v>0</v>
      </c>
      <c r="Y231" s="149">
        <v>0</v>
      </c>
      <c r="Z231" s="149">
        <v>0</v>
      </c>
      <c r="AA231" s="149">
        <v>0</v>
      </c>
      <c r="AB231" s="149">
        <v>0</v>
      </c>
      <c r="AC231" s="149">
        <v>0</v>
      </c>
      <c r="AD231" s="149">
        <v>0</v>
      </c>
      <c r="AE231" s="149">
        <v>0</v>
      </c>
      <c r="AF231" s="149">
        <v>0</v>
      </c>
      <c r="AG231" s="149">
        <v>0</v>
      </c>
      <c r="AH231" s="149">
        <v>0</v>
      </c>
      <c r="AI231" s="149">
        <v>0</v>
      </c>
      <c r="AJ231" s="149">
        <v>0</v>
      </c>
      <c r="AK231" s="149">
        <v>0</v>
      </c>
      <c r="AL231" s="149">
        <v>0</v>
      </c>
      <c r="AM231" s="149">
        <v>0</v>
      </c>
      <c r="AN231" s="149">
        <v>0</v>
      </c>
      <c r="AO231" s="149">
        <v>0</v>
      </c>
      <c r="AP231" s="149">
        <v>0</v>
      </c>
      <c r="AQ231" s="149">
        <v>0</v>
      </c>
      <c r="AR231" s="149">
        <v>0</v>
      </c>
      <c r="AS231" s="149">
        <v>0</v>
      </c>
      <c r="AT231" s="149">
        <v>0</v>
      </c>
      <c r="AU231" s="149">
        <v>0</v>
      </c>
      <c r="AV231" s="149">
        <v>0</v>
      </c>
      <c r="AW231" s="149">
        <v>0</v>
      </c>
      <c r="AX231" s="149">
        <v>0</v>
      </c>
      <c r="AY231" s="149">
        <v>0</v>
      </c>
      <c r="AZ231" s="149">
        <v>296</v>
      </c>
      <c r="BA231" s="149">
        <v>0</v>
      </c>
      <c r="BB231" s="149">
        <v>0</v>
      </c>
      <c r="BC231" s="149">
        <v>0</v>
      </c>
      <c r="BD231" s="149">
        <v>0</v>
      </c>
      <c r="BE231" s="149">
        <v>0</v>
      </c>
      <c r="BF231" s="149">
        <v>0</v>
      </c>
      <c r="BG231" s="149">
        <v>0</v>
      </c>
      <c r="BH231" s="149">
        <v>0</v>
      </c>
      <c r="BI231" s="149">
        <v>0</v>
      </c>
      <c r="BJ231" s="149">
        <v>0</v>
      </c>
      <c r="BK231" s="149">
        <v>0</v>
      </c>
      <c r="BL231" s="149">
        <v>0</v>
      </c>
      <c r="BM231" s="149">
        <v>0</v>
      </c>
      <c r="BN231" s="149">
        <v>0</v>
      </c>
      <c r="BO231" s="149">
        <v>0</v>
      </c>
      <c r="BP231" s="149">
        <v>0</v>
      </c>
      <c r="BQ231" s="149">
        <v>0</v>
      </c>
      <c r="BR231" s="465">
        <v>0</v>
      </c>
    </row>
    <row r="232" spans="3:70">
      <c r="C232" s="453" t="s">
        <v>307</v>
      </c>
      <c r="D232" s="454" t="s">
        <v>309</v>
      </c>
      <c r="E232" s="455" t="s">
        <v>402</v>
      </c>
      <c r="F232" s="168">
        <f t="shared" si="67"/>
        <v>227</v>
      </c>
      <c r="G232" s="162">
        <v>0</v>
      </c>
      <c r="H232" s="149">
        <v>0</v>
      </c>
      <c r="I232" s="149">
        <v>0</v>
      </c>
      <c r="J232" s="149">
        <v>0</v>
      </c>
      <c r="K232" s="149">
        <v>0</v>
      </c>
      <c r="L232" s="149">
        <v>0</v>
      </c>
      <c r="M232" s="149">
        <v>0</v>
      </c>
      <c r="N232" s="149">
        <v>0</v>
      </c>
      <c r="O232" s="149">
        <v>0</v>
      </c>
      <c r="P232" s="149">
        <v>0</v>
      </c>
      <c r="Q232" s="149">
        <v>0</v>
      </c>
      <c r="R232" s="149">
        <v>0</v>
      </c>
      <c r="S232" s="149">
        <v>0</v>
      </c>
      <c r="T232" s="149">
        <v>0</v>
      </c>
      <c r="U232" s="149">
        <v>55</v>
      </c>
      <c r="V232" s="149">
        <v>0</v>
      </c>
      <c r="W232" s="149">
        <v>0</v>
      </c>
      <c r="X232" s="149">
        <v>0</v>
      </c>
      <c r="Y232" s="149">
        <v>0</v>
      </c>
      <c r="Z232" s="149">
        <v>17</v>
      </c>
      <c r="AA232" s="149">
        <v>41</v>
      </c>
      <c r="AB232" s="149">
        <v>0</v>
      </c>
      <c r="AC232" s="149">
        <v>15</v>
      </c>
      <c r="AD232" s="149">
        <v>9</v>
      </c>
      <c r="AE232" s="149">
        <v>57</v>
      </c>
      <c r="AF232" s="149">
        <v>0</v>
      </c>
      <c r="AG232" s="149">
        <v>0</v>
      </c>
      <c r="AH232" s="149">
        <v>0</v>
      </c>
      <c r="AI232" s="149">
        <v>33</v>
      </c>
      <c r="AJ232" s="149">
        <v>0</v>
      </c>
      <c r="AK232" s="149">
        <v>0</v>
      </c>
      <c r="AL232" s="149">
        <v>0</v>
      </c>
      <c r="AM232" s="149">
        <v>0</v>
      </c>
      <c r="AN232" s="149">
        <v>0</v>
      </c>
      <c r="AO232" s="149">
        <v>0</v>
      </c>
      <c r="AP232" s="149">
        <v>0</v>
      </c>
      <c r="AQ232" s="149">
        <v>0</v>
      </c>
      <c r="AR232" s="149">
        <v>0</v>
      </c>
      <c r="AS232" s="149">
        <v>0</v>
      </c>
      <c r="AT232" s="149">
        <v>0</v>
      </c>
      <c r="AU232" s="149">
        <v>0</v>
      </c>
      <c r="AV232" s="149">
        <v>0</v>
      </c>
      <c r="AW232" s="149">
        <v>0</v>
      </c>
      <c r="AX232" s="149">
        <v>0</v>
      </c>
      <c r="AY232" s="149">
        <v>0</v>
      </c>
      <c r="AZ232" s="149">
        <v>0</v>
      </c>
      <c r="BA232" s="149">
        <v>0</v>
      </c>
      <c r="BB232" s="149">
        <v>0</v>
      </c>
      <c r="BC232" s="149">
        <v>0</v>
      </c>
      <c r="BD232" s="149">
        <v>0</v>
      </c>
      <c r="BE232" s="149">
        <v>0</v>
      </c>
      <c r="BF232" s="149">
        <v>0</v>
      </c>
      <c r="BG232" s="149">
        <v>0</v>
      </c>
      <c r="BH232" s="149">
        <v>0</v>
      </c>
      <c r="BI232" s="149">
        <v>0</v>
      </c>
      <c r="BJ232" s="149">
        <v>0</v>
      </c>
      <c r="BK232" s="149">
        <v>0</v>
      </c>
      <c r="BL232" s="149">
        <v>0</v>
      </c>
      <c r="BM232" s="149">
        <v>0</v>
      </c>
      <c r="BN232" s="149">
        <v>0</v>
      </c>
      <c r="BO232" s="149">
        <v>0</v>
      </c>
      <c r="BP232" s="149">
        <v>0</v>
      </c>
      <c r="BQ232" s="149">
        <v>0</v>
      </c>
      <c r="BR232" s="465">
        <v>0</v>
      </c>
    </row>
    <row r="233" spans="3:70">
      <c r="C233" s="453" t="s">
        <v>307</v>
      </c>
      <c r="D233" s="454" t="s">
        <v>309</v>
      </c>
      <c r="E233" s="455" t="s">
        <v>403</v>
      </c>
      <c r="F233" s="168">
        <f t="shared" si="67"/>
        <v>168</v>
      </c>
      <c r="G233" s="162">
        <v>0</v>
      </c>
      <c r="H233" s="149">
        <v>0</v>
      </c>
      <c r="I233" s="149">
        <v>0</v>
      </c>
      <c r="J233" s="149">
        <v>0</v>
      </c>
      <c r="K233" s="149">
        <v>0</v>
      </c>
      <c r="L233" s="149">
        <v>0</v>
      </c>
      <c r="M233" s="149">
        <v>0</v>
      </c>
      <c r="N233" s="149">
        <v>0</v>
      </c>
      <c r="O233" s="149">
        <v>0</v>
      </c>
      <c r="P233" s="149">
        <v>0</v>
      </c>
      <c r="Q233" s="149">
        <v>0</v>
      </c>
      <c r="R233" s="149">
        <v>0</v>
      </c>
      <c r="S233" s="149">
        <v>0</v>
      </c>
      <c r="T233" s="149">
        <v>0</v>
      </c>
      <c r="U233" s="149">
        <v>84</v>
      </c>
      <c r="V233" s="149">
        <v>0</v>
      </c>
      <c r="W233" s="149">
        <v>0</v>
      </c>
      <c r="X233" s="149">
        <v>0</v>
      </c>
      <c r="Y233" s="149">
        <v>0</v>
      </c>
      <c r="Z233" s="149">
        <v>0</v>
      </c>
      <c r="AA233" s="149">
        <v>84</v>
      </c>
      <c r="AB233" s="149">
        <v>0</v>
      </c>
      <c r="AC233" s="149">
        <v>0</v>
      </c>
      <c r="AD233" s="149">
        <v>0</v>
      </c>
      <c r="AE233" s="149">
        <v>0</v>
      </c>
      <c r="AF233" s="149">
        <v>0</v>
      </c>
      <c r="AG233" s="149">
        <v>0</v>
      </c>
      <c r="AH233" s="149">
        <v>0</v>
      </c>
      <c r="AI233" s="149">
        <v>0</v>
      </c>
      <c r="AJ233" s="149">
        <v>0</v>
      </c>
      <c r="AK233" s="149">
        <v>0</v>
      </c>
      <c r="AL233" s="149">
        <v>0</v>
      </c>
      <c r="AM233" s="149">
        <v>0</v>
      </c>
      <c r="AN233" s="149">
        <v>0</v>
      </c>
      <c r="AO233" s="149">
        <v>0</v>
      </c>
      <c r="AP233" s="149">
        <v>0</v>
      </c>
      <c r="AQ233" s="149">
        <v>0</v>
      </c>
      <c r="AR233" s="149">
        <v>0</v>
      </c>
      <c r="AS233" s="149">
        <v>0</v>
      </c>
      <c r="AT233" s="149">
        <v>0</v>
      </c>
      <c r="AU233" s="149">
        <v>0</v>
      </c>
      <c r="AV233" s="149">
        <v>0</v>
      </c>
      <c r="AW233" s="149">
        <v>0</v>
      </c>
      <c r="AX233" s="149">
        <v>0</v>
      </c>
      <c r="AY233" s="149">
        <v>0</v>
      </c>
      <c r="AZ233" s="149">
        <v>0</v>
      </c>
      <c r="BA233" s="149">
        <v>0</v>
      </c>
      <c r="BB233" s="149">
        <v>0</v>
      </c>
      <c r="BC233" s="149">
        <v>0</v>
      </c>
      <c r="BD233" s="149">
        <v>0</v>
      </c>
      <c r="BE233" s="149">
        <v>0</v>
      </c>
      <c r="BF233" s="149">
        <v>0</v>
      </c>
      <c r="BG233" s="149">
        <v>0</v>
      </c>
      <c r="BH233" s="149">
        <v>0</v>
      </c>
      <c r="BI233" s="149">
        <v>0</v>
      </c>
      <c r="BJ233" s="149">
        <v>0</v>
      </c>
      <c r="BK233" s="149">
        <v>0</v>
      </c>
      <c r="BL233" s="149">
        <v>0</v>
      </c>
      <c r="BM233" s="149">
        <v>0</v>
      </c>
      <c r="BN233" s="149">
        <v>0</v>
      </c>
      <c r="BO233" s="149">
        <v>0</v>
      </c>
      <c r="BP233" s="149">
        <v>0</v>
      </c>
      <c r="BQ233" s="149">
        <v>0</v>
      </c>
      <c r="BR233" s="465">
        <v>0</v>
      </c>
    </row>
    <row r="234" spans="3:70">
      <c r="C234" s="453" t="s">
        <v>307</v>
      </c>
      <c r="D234" s="454" t="s">
        <v>309</v>
      </c>
      <c r="E234" s="455" t="s">
        <v>404</v>
      </c>
      <c r="F234" s="168">
        <f t="shared" si="67"/>
        <v>426</v>
      </c>
      <c r="G234" s="162">
        <v>0</v>
      </c>
      <c r="H234" s="149">
        <v>0</v>
      </c>
      <c r="I234" s="149">
        <v>0</v>
      </c>
      <c r="J234" s="149">
        <v>0</v>
      </c>
      <c r="K234" s="149">
        <v>0</v>
      </c>
      <c r="L234" s="149">
        <v>0</v>
      </c>
      <c r="M234" s="149">
        <v>0</v>
      </c>
      <c r="N234" s="149">
        <v>0</v>
      </c>
      <c r="O234" s="149">
        <v>0</v>
      </c>
      <c r="P234" s="149">
        <v>0</v>
      </c>
      <c r="Q234" s="149">
        <v>0</v>
      </c>
      <c r="R234" s="149">
        <v>0</v>
      </c>
      <c r="S234" s="149">
        <v>0</v>
      </c>
      <c r="T234" s="149">
        <v>0</v>
      </c>
      <c r="U234" s="149">
        <v>0</v>
      </c>
      <c r="V234" s="149">
        <v>0</v>
      </c>
      <c r="W234" s="149">
        <v>0</v>
      </c>
      <c r="X234" s="149">
        <v>0</v>
      </c>
      <c r="Y234" s="149">
        <v>0</v>
      </c>
      <c r="Z234" s="149">
        <v>0</v>
      </c>
      <c r="AA234" s="149">
        <v>0</v>
      </c>
      <c r="AB234" s="149">
        <v>0</v>
      </c>
      <c r="AC234" s="149">
        <v>0</v>
      </c>
      <c r="AD234" s="149">
        <v>0</v>
      </c>
      <c r="AE234" s="149">
        <v>0</v>
      </c>
      <c r="AF234" s="149">
        <v>37</v>
      </c>
      <c r="AG234" s="149">
        <v>8</v>
      </c>
      <c r="AH234" s="149">
        <v>0</v>
      </c>
      <c r="AI234" s="149">
        <v>36</v>
      </c>
      <c r="AJ234" s="149">
        <v>19</v>
      </c>
      <c r="AK234" s="149">
        <v>25</v>
      </c>
      <c r="AL234" s="149">
        <v>0</v>
      </c>
      <c r="AM234" s="149">
        <v>10</v>
      </c>
      <c r="AN234" s="149">
        <v>66</v>
      </c>
      <c r="AO234" s="149">
        <v>0</v>
      </c>
      <c r="AP234" s="149">
        <v>0</v>
      </c>
      <c r="AQ234" s="149">
        <v>0</v>
      </c>
      <c r="AR234" s="149">
        <v>74</v>
      </c>
      <c r="AS234" s="149">
        <v>17</v>
      </c>
      <c r="AT234" s="149">
        <v>0</v>
      </c>
      <c r="AU234" s="149">
        <v>17</v>
      </c>
      <c r="AV234" s="149">
        <v>117</v>
      </c>
      <c r="AW234" s="149">
        <v>0</v>
      </c>
      <c r="AX234" s="149">
        <v>0</v>
      </c>
      <c r="AY234" s="149">
        <v>0</v>
      </c>
      <c r="AZ234" s="149">
        <v>0</v>
      </c>
      <c r="BA234" s="149">
        <v>0</v>
      </c>
      <c r="BB234" s="149">
        <v>0</v>
      </c>
      <c r="BC234" s="149">
        <v>0</v>
      </c>
      <c r="BD234" s="149">
        <v>0</v>
      </c>
      <c r="BE234" s="149">
        <v>0</v>
      </c>
      <c r="BF234" s="149">
        <v>0</v>
      </c>
      <c r="BG234" s="149">
        <v>0</v>
      </c>
      <c r="BH234" s="149">
        <v>0</v>
      </c>
      <c r="BI234" s="149">
        <v>0</v>
      </c>
      <c r="BJ234" s="149">
        <v>0</v>
      </c>
      <c r="BK234" s="149">
        <v>0</v>
      </c>
      <c r="BL234" s="149">
        <v>0</v>
      </c>
      <c r="BM234" s="149">
        <v>0</v>
      </c>
      <c r="BN234" s="149">
        <v>0</v>
      </c>
      <c r="BO234" s="149">
        <v>0</v>
      </c>
      <c r="BP234" s="149">
        <v>0</v>
      </c>
      <c r="BQ234" s="149">
        <v>0</v>
      </c>
      <c r="BR234" s="465">
        <v>0</v>
      </c>
    </row>
    <row r="235" spans="3:70">
      <c r="C235" s="453" t="s">
        <v>307</v>
      </c>
      <c r="D235" s="454" t="s">
        <v>309</v>
      </c>
      <c r="E235" s="455" t="s">
        <v>405</v>
      </c>
      <c r="F235" s="168">
        <f t="shared" si="67"/>
        <v>7125</v>
      </c>
      <c r="G235" s="162">
        <v>0</v>
      </c>
      <c r="H235" s="149">
        <v>197</v>
      </c>
      <c r="I235" s="149">
        <v>197</v>
      </c>
      <c r="J235" s="149">
        <v>197</v>
      </c>
      <c r="K235" s="149">
        <v>197</v>
      </c>
      <c r="L235" s="149">
        <v>197</v>
      </c>
      <c r="M235" s="149">
        <v>197</v>
      </c>
      <c r="N235" s="149">
        <v>197</v>
      </c>
      <c r="O235" s="149">
        <v>197</v>
      </c>
      <c r="P235" s="149">
        <v>40</v>
      </c>
      <c r="Q235" s="149">
        <v>197</v>
      </c>
      <c r="R235" s="149">
        <v>197</v>
      </c>
      <c r="S235" s="149">
        <v>350</v>
      </c>
      <c r="T235" s="149">
        <v>197</v>
      </c>
      <c r="U235" s="149">
        <v>198</v>
      </c>
      <c r="V235" s="149">
        <v>233</v>
      </c>
      <c r="W235" s="149">
        <v>197</v>
      </c>
      <c r="X235" s="149">
        <v>197</v>
      </c>
      <c r="Y235" s="149">
        <v>197</v>
      </c>
      <c r="Z235" s="149">
        <v>197</v>
      </c>
      <c r="AA235" s="149">
        <v>197</v>
      </c>
      <c r="AB235" s="149">
        <v>197</v>
      </c>
      <c r="AC235" s="149">
        <v>197</v>
      </c>
      <c r="AD235" s="149">
        <v>197</v>
      </c>
      <c r="AE235" s="149">
        <v>197</v>
      </c>
      <c r="AF235" s="149">
        <v>197</v>
      </c>
      <c r="AG235" s="149">
        <v>197</v>
      </c>
      <c r="AH235" s="149">
        <v>197</v>
      </c>
      <c r="AI235" s="149">
        <v>197</v>
      </c>
      <c r="AJ235" s="149">
        <v>197</v>
      </c>
      <c r="AK235" s="149">
        <v>197</v>
      </c>
      <c r="AL235" s="149">
        <v>197</v>
      </c>
      <c r="AM235" s="149">
        <v>197</v>
      </c>
      <c r="AN235" s="149">
        <v>197</v>
      </c>
      <c r="AO235" s="149">
        <v>197</v>
      </c>
      <c r="AP235" s="149">
        <v>197</v>
      </c>
      <c r="AQ235" s="149">
        <v>197</v>
      </c>
      <c r="AR235" s="149">
        <v>0</v>
      </c>
      <c r="AS235" s="149">
        <v>0</v>
      </c>
      <c r="AT235" s="149">
        <v>0</v>
      </c>
      <c r="AU235" s="149">
        <v>0</v>
      </c>
      <c r="AV235" s="149">
        <v>0</v>
      </c>
      <c r="AW235" s="149">
        <v>0</v>
      </c>
      <c r="AX235" s="149">
        <v>0</v>
      </c>
      <c r="AY235" s="149">
        <v>0</v>
      </c>
      <c r="AZ235" s="149">
        <v>0</v>
      </c>
      <c r="BA235" s="149">
        <v>0</v>
      </c>
      <c r="BB235" s="149">
        <v>0</v>
      </c>
      <c r="BC235" s="149">
        <v>0</v>
      </c>
      <c r="BD235" s="149">
        <v>0</v>
      </c>
      <c r="BE235" s="149">
        <v>0</v>
      </c>
      <c r="BF235" s="149">
        <v>0</v>
      </c>
      <c r="BG235" s="149">
        <v>0</v>
      </c>
      <c r="BH235" s="149">
        <v>0</v>
      </c>
      <c r="BI235" s="149">
        <v>0</v>
      </c>
      <c r="BJ235" s="149">
        <v>0</v>
      </c>
      <c r="BK235" s="149">
        <v>0</v>
      </c>
      <c r="BL235" s="149">
        <v>0</v>
      </c>
      <c r="BM235" s="149">
        <v>0</v>
      </c>
      <c r="BN235" s="149">
        <v>0</v>
      </c>
      <c r="BO235" s="149">
        <v>0</v>
      </c>
      <c r="BP235" s="149">
        <v>0</v>
      </c>
      <c r="BQ235" s="149">
        <v>0</v>
      </c>
      <c r="BR235" s="465">
        <v>0</v>
      </c>
    </row>
    <row r="236" spans="3:70">
      <c r="C236" s="453" t="s">
        <v>307</v>
      </c>
      <c r="D236" s="454" t="s">
        <v>309</v>
      </c>
      <c r="E236" s="455" t="s">
        <v>756</v>
      </c>
      <c r="F236" s="168">
        <f t="shared" si="67"/>
        <v>141</v>
      </c>
      <c r="G236" s="162">
        <v>0</v>
      </c>
      <c r="H236" s="149">
        <v>0</v>
      </c>
      <c r="I236" s="149">
        <v>0</v>
      </c>
      <c r="J236" s="149">
        <v>0</v>
      </c>
      <c r="K236" s="149">
        <v>0</v>
      </c>
      <c r="L236" s="149">
        <v>0</v>
      </c>
      <c r="M236" s="149">
        <v>0</v>
      </c>
      <c r="N236" s="149">
        <v>0</v>
      </c>
      <c r="O236" s="149">
        <v>0</v>
      </c>
      <c r="P236" s="149">
        <v>0</v>
      </c>
      <c r="Q236" s="149">
        <v>0</v>
      </c>
      <c r="R236" s="149">
        <v>0</v>
      </c>
      <c r="S236" s="149">
        <v>0</v>
      </c>
      <c r="T236" s="149">
        <v>0</v>
      </c>
      <c r="U236" s="149">
        <v>0</v>
      </c>
      <c r="V236" s="149">
        <v>0</v>
      </c>
      <c r="W236" s="149">
        <v>0</v>
      </c>
      <c r="X236" s="149">
        <v>0</v>
      </c>
      <c r="Y236" s="149">
        <v>0</v>
      </c>
      <c r="Z236" s="149">
        <v>0</v>
      </c>
      <c r="AA236" s="149">
        <v>0</v>
      </c>
      <c r="AB236" s="149">
        <v>0</v>
      </c>
      <c r="AC236" s="149">
        <v>0</v>
      </c>
      <c r="AD236" s="149">
        <v>0</v>
      </c>
      <c r="AE236" s="149">
        <v>0</v>
      </c>
      <c r="AF236" s="149">
        <v>0</v>
      </c>
      <c r="AG236" s="149">
        <v>0</v>
      </c>
      <c r="AH236" s="149">
        <v>0</v>
      </c>
      <c r="AI236" s="149">
        <v>0</v>
      </c>
      <c r="AJ236" s="149">
        <v>0</v>
      </c>
      <c r="AK236" s="149">
        <v>0</v>
      </c>
      <c r="AL236" s="149">
        <v>0</v>
      </c>
      <c r="AM236" s="149">
        <v>0</v>
      </c>
      <c r="AN236" s="149">
        <v>0</v>
      </c>
      <c r="AO236" s="149">
        <v>0</v>
      </c>
      <c r="AP236" s="149">
        <v>141</v>
      </c>
      <c r="AQ236" s="149">
        <v>0</v>
      </c>
      <c r="AR236" s="149">
        <v>0</v>
      </c>
      <c r="AS236" s="149">
        <v>0</v>
      </c>
      <c r="AT236" s="149">
        <v>0</v>
      </c>
      <c r="AU236" s="149">
        <v>0</v>
      </c>
      <c r="AV236" s="149">
        <v>0</v>
      </c>
      <c r="AW236" s="149">
        <v>0</v>
      </c>
      <c r="AX236" s="149">
        <v>0</v>
      </c>
      <c r="AY236" s="149">
        <v>0</v>
      </c>
      <c r="AZ236" s="149">
        <v>0</v>
      </c>
      <c r="BA236" s="149">
        <v>0</v>
      </c>
      <c r="BB236" s="149">
        <v>0</v>
      </c>
      <c r="BC236" s="149">
        <v>0</v>
      </c>
      <c r="BD236" s="149">
        <v>0</v>
      </c>
      <c r="BE236" s="149">
        <v>0</v>
      </c>
      <c r="BF236" s="149">
        <v>0</v>
      </c>
      <c r="BG236" s="149">
        <v>0</v>
      </c>
      <c r="BH236" s="149">
        <v>0</v>
      </c>
      <c r="BI236" s="149">
        <v>0</v>
      </c>
      <c r="BJ236" s="149">
        <v>0</v>
      </c>
      <c r="BK236" s="149">
        <v>0</v>
      </c>
      <c r="BL236" s="149">
        <v>0</v>
      </c>
      <c r="BM236" s="149">
        <v>0</v>
      </c>
      <c r="BN236" s="149">
        <v>0</v>
      </c>
      <c r="BO236" s="149">
        <v>0</v>
      </c>
      <c r="BP236" s="149">
        <v>0</v>
      </c>
      <c r="BQ236" s="149">
        <v>0</v>
      </c>
      <c r="BR236" s="465">
        <v>0</v>
      </c>
    </row>
    <row r="237" spans="3:70">
      <c r="C237" s="453" t="s">
        <v>307</v>
      </c>
      <c r="D237" s="454" t="s">
        <v>309</v>
      </c>
      <c r="E237" s="455" t="s">
        <v>406</v>
      </c>
      <c r="F237" s="168">
        <f t="shared" si="67"/>
        <v>2</v>
      </c>
      <c r="G237" s="162">
        <v>0</v>
      </c>
      <c r="H237" s="149">
        <v>0</v>
      </c>
      <c r="I237" s="149">
        <v>0</v>
      </c>
      <c r="J237" s="149">
        <v>0</v>
      </c>
      <c r="K237" s="149">
        <v>0</v>
      </c>
      <c r="L237" s="149">
        <v>0</v>
      </c>
      <c r="M237" s="149">
        <v>0</v>
      </c>
      <c r="N237" s="149">
        <v>0</v>
      </c>
      <c r="O237" s="149">
        <v>0</v>
      </c>
      <c r="P237" s="149">
        <v>0</v>
      </c>
      <c r="Q237" s="149">
        <v>0</v>
      </c>
      <c r="R237" s="149">
        <v>0</v>
      </c>
      <c r="S237" s="149">
        <v>0</v>
      </c>
      <c r="T237" s="149">
        <v>0</v>
      </c>
      <c r="U237" s="149">
        <v>0</v>
      </c>
      <c r="V237" s="149">
        <v>0</v>
      </c>
      <c r="W237" s="149">
        <v>0</v>
      </c>
      <c r="X237" s="149">
        <v>1</v>
      </c>
      <c r="Y237" s="149">
        <v>0</v>
      </c>
      <c r="Z237" s="149">
        <v>0</v>
      </c>
      <c r="AA237" s="149">
        <v>0</v>
      </c>
      <c r="AB237" s="149">
        <v>0</v>
      </c>
      <c r="AC237" s="149">
        <v>0</v>
      </c>
      <c r="AD237" s="149">
        <v>0</v>
      </c>
      <c r="AE237" s="149">
        <v>0</v>
      </c>
      <c r="AF237" s="149">
        <v>0</v>
      </c>
      <c r="AG237" s="149">
        <v>0</v>
      </c>
      <c r="AH237" s="149">
        <v>0</v>
      </c>
      <c r="AI237" s="149">
        <v>0</v>
      </c>
      <c r="AJ237" s="149">
        <v>0</v>
      </c>
      <c r="AK237" s="149">
        <v>0</v>
      </c>
      <c r="AL237" s="149">
        <v>0</v>
      </c>
      <c r="AM237" s="149">
        <v>0</v>
      </c>
      <c r="AN237" s="149">
        <v>0</v>
      </c>
      <c r="AO237" s="149">
        <v>0</v>
      </c>
      <c r="AP237" s="149">
        <v>0</v>
      </c>
      <c r="AQ237" s="149">
        <v>0</v>
      </c>
      <c r="AR237" s="149">
        <v>0</v>
      </c>
      <c r="AS237" s="149">
        <v>0</v>
      </c>
      <c r="AT237" s="149">
        <v>0</v>
      </c>
      <c r="AU237" s="149">
        <v>0</v>
      </c>
      <c r="AV237" s="149">
        <v>1</v>
      </c>
      <c r="AW237" s="149">
        <v>0</v>
      </c>
      <c r="AX237" s="149">
        <v>0</v>
      </c>
      <c r="AY237" s="149">
        <v>0</v>
      </c>
      <c r="AZ237" s="149">
        <v>0</v>
      </c>
      <c r="BA237" s="149">
        <v>0</v>
      </c>
      <c r="BB237" s="149">
        <v>0</v>
      </c>
      <c r="BC237" s="149">
        <v>0</v>
      </c>
      <c r="BD237" s="149">
        <v>0</v>
      </c>
      <c r="BE237" s="149">
        <v>0</v>
      </c>
      <c r="BF237" s="149">
        <v>0</v>
      </c>
      <c r="BG237" s="149">
        <v>0</v>
      </c>
      <c r="BH237" s="149">
        <v>0</v>
      </c>
      <c r="BI237" s="149">
        <v>0</v>
      </c>
      <c r="BJ237" s="149">
        <v>0</v>
      </c>
      <c r="BK237" s="149">
        <v>0</v>
      </c>
      <c r="BL237" s="149">
        <v>0</v>
      </c>
      <c r="BM237" s="149">
        <v>0</v>
      </c>
      <c r="BN237" s="149">
        <v>0</v>
      </c>
      <c r="BO237" s="149">
        <v>0</v>
      </c>
      <c r="BP237" s="149">
        <v>0</v>
      </c>
      <c r="BQ237" s="149">
        <v>0</v>
      </c>
      <c r="BR237" s="465">
        <v>0</v>
      </c>
    </row>
    <row r="238" spans="3:70">
      <c r="C238" s="453" t="s">
        <v>307</v>
      </c>
      <c r="D238" s="454" t="s">
        <v>309</v>
      </c>
      <c r="E238" s="455" t="s">
        <v>407</v>
      </c>
      <c r="F238" s="168">
        <f t="shared" si="67"/>
        <v>186</v>
      </c>
      <c r="G238" s="162">
        <v>0</v>
      </c>
      <c r="H238" s="149">
        <v>0</v>
      </c>
      <c r="I238" s="149">
        <v>0</v>
      </c>
      <c r="J238" s="149">
        <v>0</v>
      </c>
      <c r="K238" s="149">
        <v>0</v>
      </c>
      <c r="L238" s="149">
        <v>0</v>
      </c>
      <c r="M238" s="149">
        <v>0</v>
      </c>
      <c r="N238" s="149">
        <v>0</v>
      </c>
      <c r="O238" s="149">
        <v>0</v>
      </c>
      <c r="P238" s="149">
        <v>0</v>
      </c>
      <c r="Q238" s="149">
        <v>0</v>
      </c>
      <c r="R238" s="149">
        <v>0</v>
      </c>
      <c r="S238" s="149">
        <v>0</v>
      </c>
      <c r="T238" s="149">
        <v>0</v>
      </c>
      <c r="U238" s="149">
        <v>0</v>
      </c>
      <c r="V238" s="149">
        <v>0</v>
      </c>
      <c r="W238" s="149">
        <v>29</v>
      </c>
      <c r="X238" s="149">
        <v>15</v>
      </c>
      <c r="Y238" s="149">
        <v>15</v>
      </c>
      <c r="Z238" s="149">
        <v>15</v>
      </c>
      <c r="AA238" s="149">
        <v>15</v>
      </c>
      <c r="AB238" s="149">
        <v>15</v>
      </c>
      <c r="AC238" s="149">
        <v>15</v>
      </c>
      <c r="AD238" s="149">
        <v>15</v>
      </c>
      <c r="AE238" s="149">
        <v>15</v>
      </c>
      <c r="AF238" s="149">
        <v>0</v>
      </c>
      <c r="AG238" s="149">
        <v>29</v>
      </c>
      <c r="AH238" s="149">
        <v>8</v>
      </c>
      <c r="AI238" s="149">
        <v>0</v>
      </c>
      <c r="AJ238" s="149">
        <v>0</v>
      </c>
      <c r="AK238" s="149">
        <v>0</v>
      </c>
      <c r="AL238" s="149">
        <v>0</v>
      </c>
      <c r="AM238" s="149">
        <v>0</v>
      </c>
      <c r="AN238" s="149">
        <v>0</v>
      </c>
      <c r="AO238" s="149">
        <v>0</v>
      </c>
      <c r="AP238" s="149">
        <v>0</v>
      </c>
      <c r="AQ238" s="149">
        <v>0</v>
      </c>
      <c r="AR238" s="149">
        <v>0</v>
      </c>
      <c r="AS238" s="149">
        <v>0</v>
      </c>
      <c r="AT238" s="149">
        <v>0</v>
      </c>
      <c r="AU238" s="149">
        <v>0</v>
      </c>
      <c r="AV238" s="149">
        <v>0</v>
      </c>
      <c r="AW238" s="149">
        <v>0</v>
      </c>
      <c r="AX238" s="149">
        <v>0</v>
      </c>
      <c r="AY238" s="149">
        <v>0</v>
      </c>
      <c r="AZ238" s="149">
        <v>0</v>
      </c>
      <c r="BA238" s="149">
        <v>0</v>
      </c>
      <c r="BB238" s="149">
        <v>0</v>
      </c>
      <c r="BC238" s="149">
        <v>0</v>
      </c>
      <c r="BD238" s="149">
        <v>0</v>
      </c>
      <c r="BE238" s="149">
        <v>0</v>
      </c>
      <c r="BF238" s="149">
        <v>0</v>
      </c>
      <c r="BG238" s="149">
        <v>0</v>
      </c>
      <c r="BH238" s="149">
        <v>0</v>
      </c>
      <c r="BI238" s="149">
        <v>0</v>
      </c>
      <c r="BJ238" s="149">
        <v>0</v>
      </c>
      <c r="BK238" s="149">
        <v>0</v>
      </c>
      <c r="BL238" s="149">
        <v>0</v>
      </c>
      <c r="BM238" s="149">
        <v>0</v>
      </c>
      <c r="BN238" s="149">
        <v>0</v>
      </c>
      <c r="BO238" s="149">
        <v>0</v>
      </c>
      <c r="BP238" s="149">
        <v>0</v>
      </c>
      <c r="BQ238" s="149">
        <v>0</v>
      </c>
      <c r="BR238" s="465">
        <v>0</v>
      </c>
    </row>
    <row r="239" spans="3:70">
      <c r="C239" s="453" t="s">
        <v>307</v>
      </c>
      <c r="D239" s="454" t="s">
        <v>309</v>
      </c>
      <c r="E239" s="455" t="s">
        <v>408</v>
      </c>
      <c r="F239" s="168">
        <f t="shared" si="67"/>
        <v>0</v>
      </c>
      <c r="G239" s="162">
        <v>0</v>
      </c>
      <c r="H239" s="149">
        <v>0</v>
      </c>
      <c r="I239" s="149">
        <v>0</v>
      </c>
      <c r="J239" s="149">
        <v>0</v>
      </c>
      <c r="K239" s="149">
        <v>0</v>
      </c>
      <c r="L239" s="149">
        <v>0</v>
      </c>
      <c r="M239" s="149">
        <v>0</v>
      </c>
      <c r="N239" s="149">
        <v>0</v>
      </c>
      <c r="O239" s="149">
        <v>0</v>
      </c>
      <c r="P239" s="149">
        <v>0</v>
      </c>
      <c r="Q239" s="149">
        <v>0</v>
      </c>
      <c r="R239" s="149">
        <v>0</v>
      </c>
      <c r="S239" s="149">
        <v>0</v>
      </c>
      <c r="T239" s="149">
        <v>0</v>
      </c>
      <c r="U239" s="149">
        <v>0</v>
      </c>
      <c r="V239" s="149">
        <v>0</v>
      </c>
      <c r="W239" s="149">
        <v>0</v>
      </c>
      <c r="X239" s="149">
        <v>0</v>
      </c>
      <c r="Y239" s="149">
        <v>0</v>
      </c>
      <c r="Z239" s="149">
        <v>0</v>
      </c>
      <c r="AA239" s="149">
        <v>0</v>
      </c>
      <c r="AB239" s="149">
        <v>0</v>
      </c>
      <c r="AC239" s="149">
        <v>0</v>
      </c>
      <c r="AD239" s="149">
        <v>0</v>
      </c>
      <c r="AE239" s="149">
        <v>0</v>
      </c>
      <c r="AF239" s="149">
        <v>0</v>
      </c>
      <c r="AG239" s="149">
        <v>0</v>
      </c>
      <c r="AH239" s="149">
        <v>0</v>
      </c>
      <c r="AI239" s="149">
        <v>0</v>
      </c>
      <c r="AJ239" s="149">
        <v>0</v>
      </c>
      <c r="AK239" s="149">
        <v>0</v>
      </c>
      <c r="AL239" s="149">
        <v>0</v>
      </c>
      <c r="AM239" s="149">
        <v>0</v>
      </c>
      <c r="AN239" s="149">
        <v>0</v>
      </c>
      <c r="AO239" s="149">
        <v>0</v>
      </c>
      <c r="AP239" s="149">
        <v>0</v>
      </c>
      <c r="AQ239" s="149">
        <v>0</v>
      </c>
      <c r="AR239" s="149">
        <v>0</v>
      </c>
      <c r="AS239" s="149">
        <v>0</v>
      </c>
      <c r="AT239" s="149">
        <v>0</v>
      </c>
      <c r="AU239" s="149">
        <v>0</v>
      </c>
      <c r="AV239" s="149">
        <v>0</v>
      </c>
      <c r="AW239" s="149">
        <v>0</v>
      </c>
      <c r="AX239" s="149">
        <v>0</v>
      </c>
      <c r="AY239" s="149">
        <v>0</v>
      </c>
      <c r="AZ239" s="149">
        <v>0</v>
      </c>
      <c r="BA239" s="149">
        <v>0</v>
      </c>
      <c r="BB239" s="149">
        <v>0</v>
      </c>
      <c r="BC239" s="149">
        <v>0</v>
      </c>
      <c r="BD239" s="149">
        <v>0</v>
      </c>
      <c r="BE239" s="149">
        <v>0</v>
      </c>
      <c r="BF239" s="149">
        <v>0</v>
      </c>
      <c r="BG239" s="149">
        <v>0</v>
      </c>
      <c r="BH239" s="149">
        <v>0</v>
      </c>
      <c r="BI239" s="149">
        <v>0</v>
      </c>
      <c r="BJ239" s="149">
        <v>0</v>
      </c>
      <c r="BK239" s="149">
        <v>0</v>
      </c>
      <c r="BL239" s="149">
        <v>0</v>
      </c>
      <c r="BM239" s="149">
        <v>0</v>
      </c>
      <c r="BN239" s="149">
        <v>0</v>
      </c>
      <c r="BO239" s="149">
        <v>0</v>
      </c>
      <c r="BP239" s="149">
        <v>0</v>
      </c>
      <c r="BQ239" s="149">
        <v>0</v>
      </c>
      <c r="BR239" s="465">
        <v>0</v>
      </c>
    </row>
    <row r="240" spans="3:70">
      <c r="C240" s="453" t="s">
        <v>307</v>
      </c>
      <c r="D240" s="454" t="s">
        <v>309</v>
      </c>
      <c r="E240" s="455" t="s">
        <v>409</v>
      </c>
      <c r="F240" s="168">
        <f t="shared" si="67"/>
        <v>16</v>
      </c>
      <c r="G240" s="162">
        <v>0</v>
      </c>
      <c r="H240" s="149">
        <v>0</v>
      </c>
      <c r="I240" s="149">
        <v>0</v>
      </c>
      <c r="J240" s="149">
        <v>0</v>
      </c>
      <c r="K240" s="149">
        <v>0</v>
      </c>
      <c r="L240" s="149">
        <v>8</v>
      </c>
      <c r="M240" s="149">
        <v>0</v>
      </c>
      <c r="N240" s="149">
        <v>0</v>
      </c>
      <c r="O240" s="149">
        <v>8</v>
      </c>
      <c r="P240" s="149">
        <v>0</v>
      </c>
      <c r="Q240" s="149">
        <v>0</v>
      </c>
      <c r="R240" s="149">
        <v>0</v>
      </c>
      <c r="S240" s="149">
        <v>0</v>
      </c>
      <c r="T240" s="149">
        <v>0</v>
      </c>
      <c r="U240" s="149">
        <v>0</v>
      </c>
      <c r="V240" s="149">
        <v>0</v>
      </c>
      <c r="W240" s="149">
        <v>0</v>
      </c>
      <c r="X240" s="149">
        <v>0</v>
      </c>
      <c r="Y240" s="149">
        <v>0</v>
      </c>
      <c r="Z240" s="149">
        <v>0</v>
      </c>
      <c r="AA240" s="149">
        <v>0</v>
      </c>
      <c r="AB240" s="149">
        <v>0</v>
      </c>
      <c r="AC240" s="149">
        <v>0</v>
      </c>
      <c r="AD240" s="149">
        <v>0</v>
      </c>
      <c r="AE240" s="149">
        <v>0</v>
      </c>
      <c r="AF240" s="149">
        <v>0</v>
      </c>
      <c r="AG240" s="149">
        <v>0</v>
      </c>
      <c r="AH240" s="149">
        <v>0</v>
      </c>
      <c r="AI240" s="149">
        <v>0</v>
      </c>
      <c r="AJ240" s="149">
        <v>0</v>
      </c>
      <c r="AK240" s="149">
        <v>0</v>
      </c>
      <c r="AL240" s="149">
        <v>0</v>
      </c>
      <c r="AM240" s="149">
        <v>0</v>
      </c>
      <c r="AN240" s="149">
        <v>0</v>
      </c>
      <c r="AO240" s="149">
        <v>0</v>
      </c>
      <c r="AP240" s="149">
        <v>0</v>
      </c>
      <c r="AQ240" s="149">
        <v>0</v>
      </c>
      <c r="AR240" s="149">
        <v>0</v>
      </c>
      <c r="AS240" s="149">
        <v>0</v>
      </c>
      <c r="AT240" s="149">
        <v>0</v>
      </c>
      <c r="AU240" s="149">
        <v>0</v>
      </c>
      <c r="AV240" s="149">
        <v>0</v>
      </c>
      <c r="AW240" s="149">
        <v>0</v>
      </c>
      <c r="AX240" s="149">
        <v>0</v>
      </c>
      <c r="AY240" s="149">
        <v>0</v>
      </c>
      <c r="AZ240" s="149">
        <v>0</v>
      </c>
      <c r="BA240" s="149">
        <v>0</v>
      </c>
      <c r="BB240" s="149">
        <v>0</v>
      </c>
      <c r="BC240" s="149">
        <v>0</v>
      </c>
      <c r="BD240" s="149">
        <v>0</v>
      </c>
      <c r="BE240" s="149">
        <v>0</v>
      </c>
      <c r="BF240" s="149">
        <v>0</v>
      </c>
      <c r="BG240" s="149">
        <v>0</v>
      </c>
      <c r="BH240" s="149">
        <v>0</v>
      </c>
      <c r="BI240" s="149">
        <v>0</v>
      </c>
      <c r="BJ240" s="149">
        <v>0</v>
      </c>
      <c r="BK240" s="149">
        <v>0</v>
      </c>
      <c r="BL240" s="149">
        <v>0</v>
      </c>
      <c r="BM240" s="149">
        <v>0</v>
      </c>
      <c r="BN240" s="149">
        <v>0</v>
      </c>
      <c r="BO240" s="149">
        <v>0</v>
      </c>
      <c r="BP240" s="149">
        <v>0</v>
      </c>
      <c r="BQ240" s="149">
        <v>0</v>
      </c>
      <c r="BR240" s="465">
        <v>0</v>
      </c>
    </row>
    <row r="241" spans="3:70">
      <c r="C241" s="453" t="s">
        <v>307</v>
      </c>
      <c r="D241" s="454" t="s">
        <v>309</v>
      </c>
      <c r="E241" s="455" t="s">
        <v>410</v>
      </c>
      <c r="F241" s="168">
        <f t="shared" si="67"/>
        <v>72</v>
      </c>
      <c r="G241" s="162">
        <v>0</v>
      </c>
      <c r="H241" s="149">
        <v>0</v>
      </c>
      <c r="I241" s="149">
        <v>0</v>
      </c>
      <c r="J241" s="149">
        <v>0</v>
      </c>
      <c r="K241" s="149">
        <v>0</v>
      </c>
      <c r="L241" s="149">
        <v>0</v>
      </c>
      <c r="M241" s="149">
        <v>0</v>
      </c>
      <c r="N241" s="149">
        <v>0</v>
      </c>
      <c r="O241" s="149">
        <v>0</v>
      </c>
      <c r="P241" s="149">
        <v>0</v>
      </c>
      <c r="Q241" s="149">
        <v>0</v>
      </c>
      <c r="R241" s="149">
        <v>0</v>
      </c>
      <c r="S241" s="149">
        <v>0</v>
      </c>
      <c r="T241" s="149">
        <v>0</v>
      </c>
      <c r="U241" s="149">
        <v>0</v>
      </c>
      <c r="V241" s="149">
        <v>0</v>
      </c>
      <c r="W241" s="149">
        <v>0</v>
      </c>
      <c r="X241" s="149">
        <v>72</v>
      </c>
      <c r="Y241" s="149">
        <v>0</v>
      </c>
      <c r="Z241" s="149">
        <v>0</v>
      </c>
      <c r="AA241" s="149">
        <v>0</v>
      </c>
      <c r="AB241" s="149">
        <v>0</v>
      </c>
      <c r="AC241" s="149">
        <v>0</v>
      </c>
      <c r="AD241" s="149">
        <v>0</v>
      </c>
      <c r="AE241" s="149">
        <v>0</v>
      </c>
      <c r="AF241" s="149">
        <v>0</v>
      </c>
      <c r="AG241" s="149">
        <v>0</v>
      </c>
      <c r="AH241" s="149">
        <v>0</v>
      </c>
      <c r="AI241" s="149">
        <v>0</v>
      </c>
      <c r="AJ241" s="149">
        <v>0</v>
      </c>
      <c r="AK241" s="149">
        <v>0</v>
      </c>
      <c r="AL241" s="149">
        <v>0</v>
      </c>
      <c r="AM241" s="149">
        <v>0</v>
      </c>
      <c r="AN241" s="149">
        <v>0</v>
      </c>
      <c r="AO241" s="149">
        <v>0</v>
      </c>
      <c r="AP241" s="149">
        <v>0</v>
      </c>
      <c r="AQ241" s="149">
        <v>0</v>
      </c>
      <c r="AR241" s="149">
        <v>0</v>
      </c>
      <c r="AS241" s="149">
        <v>0</v>
      </c>
      <c r="AT241" s="149">
        <v>0</v>
      </c>
      <c r="AU241" s="149">
        <v>0</v>
      </c>
      <c r="AV241" s="149">
        <v>0</v>
      </c>
      <c r="AW241" s="149">
        <v>0</v>
      </c>
      <c r="AX241" s="149">
        <v>0</v>
      </c>
      <c r="AY241" s="149">
        <v>0</v>
      </c>
      <c r="AZ241" s="149">
        <v>0</v>
      </c>
      <c r="BA241" s="149">
        <v>0</v>
      </c>
      <c r="BB241" s="149">
        <v>0</v>
      </c>
      <c r="BC241" s="149">
        <v>0</v>
      </c>
      <c r="BD241" s="149">
        <v>0</v>
      </c>
      <c r="BE241" s="149">
        <v>0</v>
      </c>
      <c r="BF241" s="149">
        <v>0</v>
      </c>
      <c r="BG241" s="149">
        <v>0</v>
      </c>
      <c r="BH241" s="149">
        <v>0</v>
      </c>
      <c r="BI241" s="149">
        <v>0</v>
      </c>
      <c r="BJ241" s="149">
        <v>0</v>
      </c>
      <c r="BK241" s="149">
        <v>0</v>
      </c>
      <c r="BL241" s="149">
        <v>0</v>
      </c>
      <c r="BM241" s="149">
        <v>0</v>
      </c>
      <c r="BN241" s="149">
        <v>0</v>
      </c>
      <c r="BO241" s="149">
        <v>0</v>
      </c>
      <c r="BP241" s="149">
        <v>0</v>
      </c>
      <c r="BQ241" s="149">
        <v>0</v>
      </c>
      <c r="BR241" s="465">
        <v>0</v>
      </c>
    </row>
    <row r="242" spans="3:70">
      <c r="C242" s="453" t="s">
        <v>307</v>
      </c>
      <c r="D242" s="454" t="s">
        <v>309</v>
      </c>
      <c r="E242" s="455" t="s">
        <v>411</v>
      </c>
      <c r="F242" s="168">
        <f t="shared" si="67"/>
        <v>235</v>
      </c>
      <c r="G242" s="162">
        <v>0</v>
      </c>
      <c r="H242" s="149">
        <v>0</v>
      </c>
      <c r="I242" s="149">
        <v>0</v>
      </c>
      <c r="J242" s="149">
        <v>0</v>
      </c>
      <c r="K242" s="149">
        <v>0</v>
      </c>
      <c r="L242" s="149">
        <v>0</v>
      </c>
      <c r="M242" s="149">
        <v>0</v>
      </c>
      <c r="N242" s="149">
        <v>0</v>
      </c>
      <c r="O242" s="149">
        <v>0</v>
      </c>
      <c r="P242" s="149">
        <v>0</v>
      </c>
      <c r="Q242" s="149">
        <v>0</v>
      </c>
      <c r="R242" s="149">
        <v>33</v>
      </c>
      <c r="S242" s="149">
        <v>57</v>
      </c>
      <c r="T242" s="149">
        <v>10</v>
      </c>
      <c r="U242" s="149">
        <v>0</v>
      </c>
      <c r="V242" s="149">
        <v>19</v>
      </c>
      <c r="W242" s="149">
        <v>49</v>
      </c>
      <c r="X242" s="149">
        <v>4</v>
      </c>
      <c r="Y242" s="149">
        <v>0</v>
      </c>
      <c r="Z242" s="149">
        <v>57</v>
      </c>
      <c r="AA242" s="149">
        <v>6</v>
      </c>
      <c r="AB242" s="149">
        <v>0</v>
      </c>
      <c r="AC242" s="149">
        <v>0</v>
      </c>
      <c r="AD242" s="149">
        <v>0</v>
      </c>
      <c r="AE242" s="149">
        <v>0</v>
      </c>
      <c r="AF242" s="149">
        <v>0</v>
      </c>
      <c r="AG242" s="149">
        <v>0</v>
      </c>
      <c r="AH242" s="149">
        <v>0</v>
      </c>
      <c r="AI242" s="149">
        <v>0</v>
      </c>
      <c r="AJ242" s="149">
        <v>0</v>
      </c>
      <c r="AK242" s="149">
        <v>0</v>
      </c>
      <c r="AL242" s="149">
        <v>0</v>
      </c>
      <c r="AM242" s="149">
        <v>0</v>
      </c>
      <c r="AN242" s="149">
        <v>0</v>
      </c>
      <c r="AO242" s="149">
        <v>0</v>
      </c>
      <c r="AP242" s="149">
        <v>0</v>
      </c>
      <c r="AQ242" s="149">
        <v>0</v>
      </c>
      <c r="AR242" s="149">
        <v>0</v>
      </c>
      <c r="AS242" s="149">
        <v>0</v>
      </c>
      <c r="AT242" s="149">
        <v>0</v>
      </c>
      <c r="AU242" s="149">
        <v>0</v>
      </c>
      <c r="AV242" s="149">
        <v>0</v>
      </c>
      <c r="AW242" s="149">
        <v>0</v>
      </c>
      <c r="AX242" s="149">
        <v>0</v>
      </c>
      <c r="AY242" s="149">
        <v>0</v>
      </c>
      <c r="AZ242" s="149">
        <v>0</v>
      </c>
      <c r="BA242" s="149">
        <v>0</v>
      </c>
      <c r="BB242" s="149">
        <v>0</v>
      </c>
      <c r="BC242" s="149">
        <v>0</v>
      </c>
      <c r="BD242" s="149">
        <v>0</v>
      </c>
      <c r="BE242" s="149">
        <v>0</v>
      </c>
      <c r="BF242" s="149">
        <v>0</v>
      </c>
      <c r="BG242" s="149">
        <v>0</v>
      </c>
      <c r="BH242" s="149">
        <v>0</v>
      </c>
      <c r="BI242" s="149">
        <v>0</v>
      </c>
      <c r="BJ242" s="149">
        <v>0</v>
      </c>
      <c r="BK242" s="149">
        <v>0</v>
      </c>
      <c r="BL242" s="149">
        <v>0</v>
      </c>
      <c r="BM242" s="149">
        <v>0</v>
      </c>
      <c r="BN242" s="149">
        <v>0</v>
      </c>
      <c r="BO242" s="149">
        <v>0</v>
      </c>
      <c r="BP242" s="149">
        <v>0</v>
      </c>
      <c r="BQ242" s="149">
        <v>0</v>
      </c>
      <c r="BR242" s="465">
        <v>0</v>
      </c>
    </row>
    <row r="243" spans="3:70">
      <c r="C243" s="453" t="s">
        <v>307</v>
      </c>
      <c r="D243" s="454" t="s">
        <v>309</v>
      </c>
      <c r="E243" s="455" t="s">
        <v>412</v>
      </c>
      <c r="F243" s="168">
        <f t="shared" si="67"/>
        <v>8</v>
      </c>
      <c r="G243" s="162">
        <v>0</v>
      </c>
      <c r="H243" s="149">
        <v>0</v>
      </c>
      <c r="I243" s="149">
        <v>0</v>
      </c>
      <c r="J243" s="149">
        <v>0</v>
      </c>
      <c r="K243" s="149">
        <v>0</v>
      </c>
      <c r="L243" s="149">
        <v>0</v>
      </c>
      <c r="M243" s="149">
        <v>0</v>
      </c>
      <c r="N243" s="149">
        <v>0</v>
      </c>
      <c r="O243" s="149">
        <v>0</v>
      </c>
      <c r="P243" s="149">
        <v>0</v>
      </c>
      <c r="Q243" s="149">
        <v>0</v>
      </c>
      <c r="R243" s="149">
        <v>0</v>
      </c>
      <c r="S243" s="149">
        <v>0</v>
      </c>
      <c r="T243" s="149">
        <v>0</v>
      </c>
      <c r="U243" s="149">
        <v>0</v>
      </c>
      <c r="V243" s="149">
        <v>0</v>
      </c>
      <c r="W243" s="149">
        <v>0</v>
      </c>
      <c r="X243" s="149">
        <v>0</v>
      </c>
      <c r="Y243" s="149">
        <v>0</v>
      </c>
      <c r="Z243" s="149">
        <v>0</v>
      </c>
      <c r="AA243" s="149">
        <v>0</v>
      </c>
      <c r="AB243" s="149">
        <v>0</v>
      </c>
      <c r="AC243" s="149">
        <v>0</v>
      </c>
      <c r="AD243" s="149">
        <v>0</v>
      </c>
      <c r="AE243" s="149">
        <v>8</v>
      </c>
      <c r="AF243" s="149">
        <v>0</v>
      </c>
      <c r="AG243" s="149">
        <v>0</v>
      </c>
      <c r="AH243" s="149">
        <v>0</v>
      </c>
      <c r="AI243" s="149">
        <v>0</v>
      </c>
      <c r="AJ243" s="149">
        <v>0</v>
      </c>
      <c r="AK243" s="149">
        <v>0</v>
      </c>
      <c r="AL243" s="149">
        <v>0</v>
      </c>
      <c r="AM243" s="149">
        <v>0</v>
      </c>
      <c r="AN243" s="149">
        <v>0</v>
      </c>
      <c r="AO243" s="149">
        <v>0</v>
      </c>
      <c r="AP243" s="149">
        <v>0</v>
      </c>
      <c r="AQ243" s="149">
        <v>0</v>
      </c>
      <c r="AR243" s="149">
        <v>0</v>
      </c>
      <c r="AS243" s="149">
        <v>0</v>
      </c>
      <c r="AT243" s="149">
        <v>0</v>
      </c>
      <c r="AU243" s="149">
        <v>0</v>
      </c>
      <c r="AV243" s="149">
        <v>0</v>
      </c>
      <c r="AW243" s="149">
        <v>0</v>
      </c>
      <c r="AX243" s="149">
        <v>0</v>
      </c>
      <c r="AY243" s="149">
        <v>0</v>
      </c>
      <c r="AZ243" s="149">
        <v>0</v>
      </c>
      <c r="BA243" s="149">
        <v>0</v>
      </c>
      <c r="BB243" s="149">
        <v>0</v>
      </c>
      <c r="BC243" s="149">
        <v>0</v>
      </c>
      <c r="BD243" s="149">
        <v>0</v>
      </c>
      <c r="BE243" s="149">
        <v>0</v>
      </c>
      <c r="BF243" s="149">
        <v>0</v>
      </c>
      <c r="BG243" s="149">
        <v>0</v>
      </c>
      <c r="BH243" s="149">
        <v>0</v>
      </c>
      <c r="BI243" s="149">
        <v>0</v>
      </c>
      <c r="BJ243" s="149">
        <v>0</v>
      </c>
      <c r="BK243" s="149">
        <v>0</v>
      </c>
      <c r="BL243" s="149">
        <v>0</v>
      </c>
      <c r="BM243" s="149">
        <v>0</v>
      </c>
      <c r="BN243" s="149">
        <v>0</v>
      </c>
      <c r="BO243" s="149">
        <v>0</v>
      </c>
      <c r="BP243" s="149">
        <v>0</v>
      </c>
      <c r="BQ243" s="149">
        <v>0</v>
      </c>
      <c r="BR243" s="465">
        <v>0</v>
      </c>
    </row>
    <row r="244" spans="3:70">
      <c r="C244" s="453" t="s">
        <v>307</v>
      </c>
      <c r="D244" s="454" t="s">
        <v>309</v>
      </c>
      <c r="E244" s="455" t="s">
        <v>413</v>
      </c>
      <c r="F244" s="168">
        <f t="shared" si="67"/>
        <v>9807</v>
      </c>
      <c r="G244" s="162">
        <v>0</v>
      </c>
      <c r="H244" s="149">
        <v>196</v>
      </c>
      <c r="I244" s="149">
        <v>879</v>
      </c>
      <c r="J244" s="149">
        <v>225</v>
      </c>
      <c r="K244" s="149">
        <v>243</v>
      </c>
      <c r="L244" s="149">
        <v>276</v>
      </c>
      <c r="M244" s="149">
        <v>215</v>
      </c>
      <c r="N244" s="149">
        <v>215</v>
      </c>
      <c r="O244" s="149">
        <v>297</v>
      </c>
      <c r="P244" s="149">
        <v>215</v>
      </c>
      <c r="Q244" s="149">
        <v>299</v>
      </c>
      <c r="R244" s="149">
        <v>269</v>
      </c>
      <c r="S244" s="149">
        <v>0</v>
      </c>
      <c r="T244" s="149">
        <v>446</v>
      </c>
      <c r="U244" s="149">
        <v>297</v>
      </c>
      <c r="V244" s="149">
        <v>260</v>
      </c>
      <c r="W244" s="149">
        <v>260</v>
      </c>
      <c r="X244" s="149">
        <v>260</v>
      </c>
      <c r="Y244" s="149">
        <v>6</v>
      </c>
      <c r="Z244" s="149">
        <v>260</v>
      </c>
      <c r="AA244" s="149">
        <v>266</v>
      </c>
      <c r="AB244" s="149">
        <v>266</v>
      </c>
      <c r="AC244" s="149">
        <v>260</v>
      </c>
      <c r="AD244" s="149">
        <v>337</v>
      </c>
      <c r="AE244" s="149">
        <v>260</v>
      </c>
      <c r="AF244" s="149">
        <v>397</v>
      </c>
      <c r="AG244" s="149">
        <v>260</v>
      </c>
      <c r="AH244" s="149">
        <v>478</v>
      </c>
      <c r="AI244" s="149">
        <v>397</v>
      </c>
      <c r="AJ244" s="149">
        <v>260</v>
      </c>
      <c r="AK244" s="149">
        <v>260</v>
      </c>
      <c r="AL244" s="149">
        <v>260</v>
      </c>
      <c r="AM244" s="149">
        <v>0</v>
      </c>
      <c r="AN244" s="149">
        <v>423</v>
      </c>
      <c r="AO244" s="149">
        <v>0</v>
      </c>
      <c r="AP244" s="149">
        <v>260</v>
      </c>
      <c r="AQ244" s="149">
        <v>0</v>
      </c>
      <c r="AR244" s="149">
        <v>0</v>
      </c>
      <c r="AS244" s="149">
        <v>305</v>
      </c>
      <c r="AT244" s="149">
        <v>0</v>
      </c>
      <c r="AU244" s="149">
        <v>0</v>
      </c>
      <c r="AV244" s="149">
        <v>0</v>
      </c>
      <c r="AW244" s="149">
        <v>0</v>
      </c>
      <c r="AX244" s="149">
        <v>0</v>
      </c>
      <c r="AY244" s="149">
        <v>0</v>
      </c>
      <c r="AZ244" s="149">
        <v>0</v>
      </c>
      <c r="BA244" s="149">
        <v>0</v>
      </c>
      <c r="BB244" s="149">
        <v>0</v>
      </c>
      <c r="BC244" s="149">
        <v>0</v>
      </c>
      <c r="BD244" s="149">
        <v>0</v>
      </c>
      <c r="BE244" s="149">
        <v>0</v>
      </c>
      <c r="BF244" s="149">
        <v>0</v>
      </c>
      <c r="BG244" s="149">
        <v>0</v>
      </c>
      <c r="BH244" s="149">
        <v>0</v>
      </c>
      <c r="BI244" s="149">
        <v>0</v>
      </c>
      <c r="BJ244" s="149">
        <v>0</v>
      </c>
      <c r="BK244" s="149">
        <v>0</v>
      </c>
      <c r="BL244" s="149">
        <v>0</v>
      </c>
      <c r="BM244" s="149">
        <v>0</v>
      </c>
      <c r="BN244" s="149">
        <v>0</v>
      </c>
      <c r="BO244" s="149">
        <v>0</v>
      </c>
      <c r="BP244" s="149">
        <v>0</v>
      </c>
      <c r="BQ244" s="149">
        <v>0</v>
      </c>
      <c r="BR244" s="465">
        <v>0</v>
      </c>
    </row>
    <row r="245" spans="3:70">
      <c r="C245" s="453" t="s">
        <v>307</v>
      </c>
      <c r="D245" s="454" t="s">
        <v>309</v>
      </c>
      <c r="E245" s="455" t="s">
        <v>414</v>
      </c>
      <c r="F245" s="168">
        <f t="shared" si="67"/>
        <v>1</v>
      </c>
      <c r="G245" s="162">
        <v>0</v>
      </c>
      <c r="H245" s="149">
        <v>0</v>
      </c>
      <c r="I245" s="149">
        <v>0</v>
      </c>
      <c r="J245" s="149">
        <v>0</v>
      </c>
      <c r="K245" s="149">
        <v>0</v>
      </c>
      <c r="L245" s="149">
        <v>0</v>
      </c>
      <c r="M245" s="149">
        <v>0</v>
      </c>
      <c r="N245" s="149">
        <v>0</v>
      </c>
      <c r="O245" s="149">
        <v>0</v>
      </c>
      <c r="P245" s="149">
        <v>0</v>
      </c>
      <c r="Q245" s="149">
        <v>0</v>
      </c>
      <c r="R245" s="149">
        <v>0</v>
      </c>
      <c r="S245" s="149">
        <v>0</v>
      </c>
      <c r="T245" s="149">
        <v>0</v>
      </c>
      <c r="U245" s="149">
        <v>0</v>
      </c>
      <c r="V245" s="149">
        <v>0</v>
      </c>
      <c r="W245" s="149">
        <v>0</v>
      </c>
      <c r="X245" s="149">
        <v>0</v>
      </c>
      <c r="Y245" s="149">
        <v>0</v>
      </c>
      <c r="Z245" s="149">
        <v>0</v>
      </c>
      <c r="AA245" s="149">
        <v>0</v>
      </c>
      <c r="AB245" s="149">
        <v>0</v>
      </c>
      <c r="AC245" s="149">
        <v>0</v>
      </c>
      <c r="AD245" s="149">
        <v>0</v>
      </c>
      <c r="AE245" s="149">
        <v>1</v>
      </c>
      <c r="AF245" s="149">
        <v>0</v>
      </c>
      <c r="AG245" s="149">
        <v>0</v>
      </c>
      <c r="AH245" s="149">
        <v>0</v>
      </c>
      <c r="AI245" s="149">
        <v>0</v>
      </c>
      <c r="AJ245" s="149">
        <v>0</v>
      </c>
      <c r="AK245" s="149">
        <v>0</v>
      </c>
      <c r="AL245" s="149">
        <v>0</v>
      </c>
      <c r="AM245" s="149">
        <v>0</v>
      </c>
      <c r="AN245" s="149">
        <v>0</v>
      </c>
      <c r="AO245" s="149">
        <v>0</v>
      </c>
      <c r="AP245" s="149">
        <v>0</v>
      </c>
      <c r="AQ245" s="149">
        <v>0</v>
      </c>
      <c r="AR245" s="149">
        <v>0</v>
      </c>
      <c r="AS245" s="149">
        <v>0</v>
      </c>
      <c r="AT245" s="149">
        <v>0</v>
      </c>
      <c r="AU245" s="149">
        <v>0</v>
      </c>
      <c r="AV245" s="149">
        <v>0</v>
      </c>
      <c r="AW245" s="149">
        <v>0</v>
      </c>
      <c r="AX245" s="149">
        <v>0</v>
      </c>
      <c r="AY245" s="149">
        <v>0</v>
      </c>
      <c r="AZ245" s="149">
        <v>0</v>
      </c>
      <c r="BA245" s="149">
        <v>0</v>
      </c>
      <c r="BB245" s="149">
        <v>0</v>
      </c>
      <c r="BC245" s="149">
        <v>0</v>
      </c>
      <c r="BD245" s="149">
        <v>0</v>
      </c>
      <c r="BE245" s="149">
        <v>0</v>
      </c>
      <c r="BF245" s="149">
        <v>0</v>
      </c>
      <c r="BG245" s="149">
        <v>0</v>
      </c>
      <c r="BH245" s="149">
        <v>0</v>
      </c>
      <c r="BI245" s="149">
        <v>0</v>
      </c>
      <c r="BJ245" s="149">
        <v>0</v>
      </c>
      <c r="BK245" s="149">
        <v>0</v>
      </c>
      <c r="BL245" s="149">
        <v>0</v>
      </c>
      <c r="BM245" s="149">
        <v>0</v>
      </c>
      <c r="BN245" s="149">
        <v>0</v>
      </c>
      <c r="BO245" s="149">
        <v>0</v>
      </c>
      <c r="BP245" s="149">
        <v>0</v>
      </c>
      <c r="BQ245" s="149">
        <v>0</v>
      </c>
      <c r="BR245" s="465">
        <v>0</v>
      </c>
    </row>
    <row r="246" spans="3:70">
      <c r="C246" s="453" t="s">
        <v>307</v>
      </c>
      <c r="D246" s="454" t="s">
        <v>309</v>
      </c>
      <c r="E246" s="455" t="s">
        <v>415</v>
      </c>
      <c r="F246" s="168">
        <f t="shared" si="67"/>
        <v>1</v>
      </c>
      <c r="G246" s="162">
        <v>0</v>
      </c>
      <c r="H246" s="149">
        <v>0</v>
      </c>
      <c r="I246" s="149">
        <v>0</v>
      </c>
      <c r="J246" s="149">
        <v>0</v>
      </c>
      <c r="K246" s="149">
        <v>0</v>
      </c>
      <c r="L246" s="149">
        <v>0</v>
      </c>
      <c r="M246" s="149">
        <v>0</v>
      </c>
      <c r="N246" s="149">
        <v>0</v>
      </c>
      <c r="O246" s="149">
        <v>0</v>
      </c>
      <c r="P246" s="149">
        <v>0</v>
      </c>
      <c r="Q246" s="149">
        <v>0</v>
      </c>
      <c r="R246" s="149">
        <v>0</v>
      </c>
      <c r="S246" s="149">
        <v>0</v>
      </c>
      <c r="T246" s="149">
        <v>0</v>
      </c>
      <c r="U246" s="149">
        <v>0</v>
      </c>
      <c r="V246" s="149">
        <v>0</v>
      </c>
      <c r="W246" s="149">
        <v>0</v>
      </c>
      <c r="X246" s="149">
        <v>0</v>
      </c>
      <c r="Y246" s="149">
        <v>0</v>
      </c>
      <c r="Z246" s="149">
        <v>0</v>
      </c>
      <c r="AA246" s="149">
        <v>0</v>
      </c>
      <c r="AB246" s="149">
        <v>0</v>
      </c>
      <c r="AC246" s="149">
        <v>0</v>
      </c>
      <c r="AD246" s="149">
        <v>0</v>
      </c>
      <c r="AE246" s="149">
        <v>1</v>
      </c>
      <c r="AF246" s="149">
        <v>0</v>
      </c>
      <c r="AG246" s="149">
        <v>0</v>
      </c>
      <c r="AH246" s="149">
        <v>0</v>
      </c>
      <c r="AI246" s="149">
        <v>0</v>
      </c>
      <c r="AJ246" s="149">
        <v>0</v>
      </c>
      <c r="AK246" s="149">
        <v>0</v>
      </c>
      <c r="AL246" s="149">
        <v>0</v>
      </c>
      <c r="AM246" s="149">
        <v>0</v>
      </c>
      <c r="AN246" s="149">
        <v>0</v>
      </c>
      <c r="AO246" s="149">
        <v>0</v>
      </c>
      <c r="AP246" s="149">
        <v>0</v>
      </c>
      <c r="AQ246" s="149">
        <v>0</v>
      </c>
      <c r="AR246" s="149">
        <v>0</v>
      </c>
      <c r="AS246" s="149">
        <v>0</v>
      </c>
      <c r="AT246" s="149">
        <v>0</v>
      </c>
      <c r="AU246" s="149">
        <v>0</v>
      </c>
      <c r="AV246" s="149">
        <v>0</v>
      </c>
      <c r="AW246" s="149">
        <v>0</v>
      </c>
      <c r="AX246" s="149">
        <v>0</v>
      </c>
      <c r="AY246" s="149">
        <v>0</v>
      </c>
      <c r="AZ246" s="149">
        <v>0</v>
      </c>
      <c r="BA246" s="149">
        <v>0</v>
      </c>
      <c r="BB246" s="149">
        <v>0</v>
      </c>
      <c r="BC246" s="149">
        <v>0</v>
      </c>
      <c r="BD246" s="149">
        <v>0</v>
      </c>
      <c r="BE246" s="149">
        <v>0</v>
      </c>
      <c r="BF246" s="149">
        <v>0</v>
      </c>
      <c r="BG246" s="149">
        <v>0</v>
      </c>
      <c r="BH246" s="149">
        <v>0</v>
      </c>
      <c r="BI246" s="149">
        <v>0</v>
      </c>
      <c r="BJ246" s="149">
        <v>0</v>
      </c>
      <c r="BK246" s="149">
        <v>0</v>
      </c>
      <c r="BL246" s="149">
        <v>0</v>
      </c>
      <c r="BM246" s="149">
        <v>0</v>
      </c>
      <c r="BN246" s="149">
        <v>0</v>
      </c>
      <c r="BO246" s="149">
        <v>0</v>
      </c>
      <c r="BP246" s="149">
        <v>0</v>
      </c>
      <c r="BQ246" s="149">
        <v>0</v>
      </c>
      <c r="BR246" s="465">
        <v>0</v>
      </c>
    </row>
    <row r="247" spans="3:70">
      <c r="C247" s="453" t="s">
        <v>307</v>
      </c>
      <c r="D247" s="454" t="s">
        <v>309</v>
      </c>
      <c r="E247" s="455" t="s">
        <v>416</v>
      </c>
      <c r="F247" s="168">
        <f t="shared" si="67"/>
        <v>5</v>
      </c>
      <c r="G247" s="162">
        <v>0</v>
      </c>
      <c r="H247" s="149">
        <v>0</v>
      </c>
      <c r="I247" s="149">
        <v>0</v>
      </c>
      <c r="J247" s="149">
        <v>0</v>
      </c>
      <c r="K247" s="149">
        <v>0</v>
      </c>
      <c r="L247" s="149">
        <v>0</v>
      </c>
      <c r="M247" s="149">
        <v>0</v>
      </c>
      <c r="N247" s="149">
        <v>0</v>
      </c>
      <c r="O247" s="149">
        <v>0</v>
      </c>
      <c r="P247" s="149">
        <v>0</v>
      </c>
      <c r="Q247" s="149">
        <v>0</v>
      </c>
      <c r="R247" s="149">
        <v>0</v>
      </c>
      <c r="S247" s="149">
        <v>0</v>
      </c>
      <c r="T247" s="149">
        <v>0</v>
      </c>
      <c r="U247" s="149">
        <v>0</v>
      </c>
      <c r="V247" s="149">
        <v>0</v>
      </c>
      <c r="W247" s="149">
        <v>0</v>
      </c>
      <c r="X247" s="149">
        <v>0</v>
      </c>
      <c r="Y247" s="149">
        <v>0</v>
      </c>
      <c r="Z247" s="149">
        <v>0</v>
      </c>
      <c r="AA247" s="149">
        <v>0</v>
      </c>
      <c r="AB247" s="149">
        <v>0</v>
      </c>
      <c r="AC247" s="149">
        <v>0</v>
      </c>
      <c r="AD247" s="149">
        <v>0</v>
      </c>
      <c r="AE247" s="149">
        <v>0</v>
      </c>
      <c r="AF247" s="149">
        <v>0</v>
      </c>
      <c r="AG247" s="149">
        <v>0</v>
      </c>
      <c r="AH247" s="149">
        <v>0</v>
      </c>
      <c r="AI247" s="149">
        <v>0</v>
      </c>
      <c r="AJ247" s="149">
        <v>0</v>
      </c>
      <c r="AK247" s="149">
        <v>0</v>
      </c>
      <c r="AL247" s="149">
        <v>0</v>
      </c>
      <c r="AM247" s="149">
        <v>5</v>
      </c>
      <c r="AN247" s="149">
        <v>0</v>
      </c>
      <c r="AO247" s="149">
        <v>0</v>
      </c>
      <c r="AP247" s="149">
        <v>0</v>
      </c>
      <c r="AQ247" s="149">
        <v>0</v>
      </c>
      <c r="AR247" s="149">
        <v>0</v>
      </c>
      <c r="AS247" s="149">
        <v>0</v>
      </c>
      <c r="AT247" s="149">
        <v>0</v>
      </c>
      <c r="AU247" s="149">
        <v>0</v>
      </c>
      <c r="AV247" s="149">
        <v>0</v>
      </c>
      <c r="AW247" s="149">
        <v>0</v>
      </c>
      <c r="AX247" s="149">
        <v>0</v>
      </c>
      <c r="AY247" s="149">
        <v>0</v>
      </c>
      <c r="AZ247" s="149">
        <v>0</v>
      </c>
      <c r="BA247" s="149">
        <v>0</v>
      </c>
      <c r="BB247" s="149">
        <v>0</v>
      </c>
      <c r="BC247" s="149">
        <v>0</v>
      </c>
      <c r="BD247" s="149">
        <v>0</v>
      </c>
      <c r="BE247" s="149">
        <v>0</v>
      </c>
      <c r="BF247" s="149">
        <v>0</v>
      </c>
      <c r="BG247" s="149">
        <v>0</v>
      </c>
      <c r="BH247" s="149">
        <v>0</v>
      </c>
      <c r="BI247" s="149">
        <v>0</v>
      </c>
      <c r="BJ247" s="149">
        <v>0</v>
      </c>
      <c r="BK247" s="149">
        <v>0</v>
      </c>
      <c r="BL247" s="149">
        <v>0</v>
      </c>
      <c r="BM247" s="149">
        <v>0</v>
      </c>
      <c r="BN247" s="149">
        <v>0</v>
      </c>
      <c r="BO247" s="149">
        <v>0</v>
      </c>
      <c r="BP247" s="149">
        <v>0</v>
      </c>
      <c r="BQ247" s="149">
        <v>0</v>
      </c>
      <c r="BR247" s="465">
        <v>0</v>
      </c>
    </row>
    <row r="248" spans="3:70">
      <c r="C248" s="453" t="s">
        <v>307</v>
      </c>
      <c r="D248" s="454" t="s">
        <v>309</v>
      </c>
      <c r="E248" s="455" t="s">
        <v>417</v>
      </c>
      <c r="F248" s="168">
        <f t="shared" si="67"/>
        <v>2</v>
      </c>
      <c r="G248" s="162">
        <v>0</v>
      </c>
      <c r="H248" s="149">
        <v>0</v>
      </c>
      <c r="I248" s="149">
        <v>0</v>
      </c>
      <c r="J248" s="149">
        <v>0</v>
      </c>
      <c r="K248" s="149">
        <v>0</v>
      </c>
      <c r="L248" s="149">
        <v>0</v>
      </c>
      <c r="M248" s="149">
        <v>0</v>
      </c>
      <c r="N248" s="149">
        <v>0</v>
      </c>
      <c r="O248" s="149">
        <v>0</v>
      </c>
      <c r="P248" s="149">
        <v>0</v>
      </c>
      <c r="Q248" s="149">
        <v>0</v>
      </c>
      <c r="R248" s="149">
        <v>0</v>
      </c>
      <c r="S248" s="149">
        <v>0</v>
      </c>
      <c r="T248" s="149">
        <v>0</v>
      </c>
      <c r="U248" s="149">
        <v>0</v>
      </c>
      <c r="V248" s="149">
        <v>0</v>
      </c>
      <c r="W248" s="149">
        <v>0</v>
      </c>
      <c r="X248" s="149">
        <v>0</v>
      </c>
      <c r="Y248" s="149">
        <v>0</v>
      </c>
      <c r="Z248" s="149">
        <v>0</v>
      </c>
      <c r="AA248" s="149">
        <v>0</v>
      </c>
      <c r="AB248" s="149">
        <v>0</v>
      </c>
      <c r="AC248" s="149">
        <v>0</v>
      </c>
      <c r="AD248" s="149">
        <v>0</v>
      </c>
      <c r="AE248" s="149">
        <v>0</v>
      </c>
      <c r="AF248" s="149">
        <v>0</v>
      </c>
      <c r="AG248" s="149">
        <v>0</v>
      </c>
      <c r="AH248" s="149">
        <v>0</v>
      </c>
      <c r="AI248" s="149">
        <v>0</v>
      </c>
      <c r="AJ248" s="149">
        <v>0</v>
      </c>
      <c r="AK248" s="149">
        <v>0</v>
      </c>
      <c r="AL248" s="149">
        <v>0</v>
      </c>
      <c r="AM248" s="149">
        <v>0</v>
      </c>
      <c r="AN248" s="149">
        <v>2</v>
      </c>
      <c r="AO248" s="149">
        <v>0</v>
      </c>
      <c r="AP248" s="149">
        <v>0</v>
      </c>
      <c r="AQ248" s="149">
        <v>0</v>
      </c>
      <c r="AR248" s="149">
        <v>0</v>
      </c>
      <c r="AS248" s="149">
        <v>0</v>
      </c>
      <c r="AT248" s="149">
        <v>0</v>
      </c>
      <c r="AU248" s="149">
        <v>0</v>
      </c>
      <c r="AV248" s="149">
        <v>0</v>
      </c>
      <c r="AW248" s="149">
        <v>0</v>
      </c>
      <c r="AX248" s="149">
        <v>0</v>
      </c>
      <c r="AY248" s="149">
        <v>0</v>
      </c>
      <c r="AZ248" s="149">
        <v>0</v>
      </c>
      <c r="BA248" s="149">
        <v>0</v>
      </c>
      <c r="BB248" s="149">
        <v>0</v>
      </c>
      <c r="BC248" s="149">
        <v>0</v>
      </c>
      <c r="BD248" s="149">
        <v>0</v>
      </c>
      <c r="BE248" s="149">
        <v>0</v>
      </c>
      <c r="BF248" s="149">
        <v>0</v>
      </c>
      <c r="BG248" s="149">
        <v>0</v>
      </c>
      <c r="BH248" s="149">
        <v>0</v>
      </c>
      <c r="BI248" s="149">
        <v>0</v>
      </c>
      <c r="BJ248" s="149">
        <v>0</v>
      </c>
      <c r="BK248" s="149">
        <v>0</v>
      </c>
      <c r="BL248" s="149">
        <v>0</v>
      </c>
      <c r="BM248" s="149">
        <v>0</v>
      </c>
      <c r="BN248" s="149">
        <v>0</v>
      </c>
      <c r="BO248" s="149">
        <v>0</v>
      </c>
      <c r="BP248" s="149">
        <v>0</v>
      </c>
      <c r="BQ248" s="149">
        <v>0</v>
      </c>
      <c r="BR248" s="465">
        <v>0</v>
      </c>
    </row>
    <row r="249" spans="3:70">
      <c r="C249" s="453" t="s">
        <v>307</v>
      </c>
      <c r="D249" s="454" t="s">
        <v>309</v>
      </c>
      <c r="E249" s="455" t="s">
        <v>418</v>
      </c>
      <c r="F249" s="168">
        <f t="shared" si="67"/>
        <v>4</v>
      </c>
      <c r="G249" s="162">
        <v>0</v>
      </c>
      <c r="H249" s="149">
        <v>0</v>
      </c>
      <c r="I249" s="149">
        <v>0</v>
      </c>
      <c r="J249" s="149">
        <v>0</v>
      </c>
      <c r="K249" s="149">
        <v>0</v>
      </c>
      <c r="L249" s="149">
        <v>0</v>
      </c>
      <c r="M249" s="149">
        <v>0</v>
      </c>
      <c r="N249" s="149">
        <v>0</v>
      </c>
      <c r="O249" s="149">
        <v>0</v>
      </c>
      <c r="P249" s="149">
        <v>0</v>
      </c>
      <c r="Q249" s="149">
        <v>0</v>
      </c>
      <c r="R249" s="149">
        <v>0</v>
      </c>
      <c r="S249" s="149">
        <v>0</v>
      </c>
      <c r="T249" s="149">
        <v>0</v>
      </c>
      <c r="U249" s="149">
        <v>0</v>
      </c>
      <c r="V249" s="149">
        <v>0</v>
      </c>
      <c r="W249" s="149">
        <v>0</v>
      </c>
      <c r="X249" s="149">
        <v>0</v>
      </c>
      <c r="Y249" s="149">
        <v>0</v>
      </c>
      <c r="Z249" s="149">
        <v>0</v>
      </c>
      <c r="AA249" s="149">
        <v>0</v>
      </c>
      <c r="AB249" s="149">
        <v>0</v>
      </c>
      <c r="AC249" s="149">
        <v>0</v>
      </c>
      <c r="AD249" s="149">
        <v>0</v>
      </c>
      <c r="AE249" s="149">
        <v>0</v>
      </c>
      <c r="AF249" s="149">
        <v>0</v>
      </c>
      <c r="AG249" s="149">
        <v>0</v>
      </c>
      <c r="AH249" s="149">
        <v>3</v>
      </c>
      <c r="AI249" s="149">
        <v>1</v>
      </c>
      <c r="AJ249" s="149">
        <v>0</v>
      </c>
      <c r="AK249" s="149">
        <v>0</v>
      </c>
      <c r="AL249" s="149">
        <v>0</v>
      </c>
      <c r="AM249" s="149">
        <v>0</v>
      </c>
      <c r="AN249" s="149">
        <v>0</v>
      </c>
      <c r="AO249" s="149">
        <v>0</v>
      </c>
      <c r="AP249" s="149">
        <v>0</v>
      </c>
      <c r="AQ249" s="149">
        <v>0</v>
      </c>
      <c r="AR249" s="149">
        <v>0</v>
      </c>
      <c r="AS249" s="149">
        <v>0</v>
      </c>
      <c r="AT249" s="149">
        <v>0</v>
      </c>
      <c r="AU249" s="149">
        <v>0</v>
      </c>
      <c r="AV249" s="149">
        <v>0</v>
      </c>
      <c r="AW249" s="149">
        <v>0</v>
      </c>
      <c r="AX249" s="149">
        <v>0</v>
      </c>
      <c r="AY249" s="149">
        <v>0</v>
      </c>
      <c r="AZ249" s="149">
        <v>0</v>
      </c>
      <c r="BA249" s="149">
        <v>0</v>
      </c>
      <c r="BB249" s="149">
        <v>0</v>
      </c>
      <c r="BC249" s="149">
        <v>0</v>
      </c>
      <c r="BD249" s="149">
        <v>0</v>
      </c>
      <c r="BE249" s="149">
        <v>0</v>
      </c>
      <c r="BF249" s="149">
        <v>0</v>
      </c>
      <c r="BG249" s="149">
        <v>0</v>
      </c>
      <c r="BH249" s="149">
        <v>0</v>
      </c>
      <c r="BI249" s="149">
        <v>0</v>
      </c>
      <c r="BJ249" s="149">
        <v>0</v>
      </c>
      <c r="BK249" s="149">
        <v>0</v>
      </c>
      <c r="BL249" s="149">
        <v>0</v>
      </c>
      <c r="BM249" s="149">
        <v>0</v>
      </c>
      <c r="BN249" s="149">
        <v>0</v>
      </c>
      <c r="BO249" s="149">
        <v>0</v>
      </c>
      <c r="BP249" s="149">
        <v>0</v>
      </c>
      <c r="BQ249" s="149">
        <v>0</v>
      </c>
      <c r="BR249" s="465">
        <v>0</v>
      </c>
    </row>
    <row r="250" spans="3:70">
      <c r="C250" s="453" t="s">
        <v>307</v>
      </c>
      <c r="D250" s="454" t="s">
        <v>309</v>
      </c>
      <c r="E250" s="455" t="s">
        <v>419</v>
      </c>
      <c r="F250" s="168">
        <f t="shared" si="67"/>
        <v>116</v>
      </c>
      <c r="G250" s="162">
        <v>0</v>
      </c>
      <c r="H250" s="149">
        <v>1</v>
      </c>
      <c r="I250" s="149">
        <v>0</v>
      </c>
      <c r="J250" s="149">
        <v>0</v>
      </c>
      <c r="K250" s="149">
        <v>0</v>
      </c>
      <c r="L250" s="149">
        <v>0</v>
      </c>
      <c r="M250" s="149">
        <v>0</v>
      </c>
      <c r="N250" s="149">
        <v>0</v>
      </c>
      <c r="O250" s="149">
        <v>0</v>
      </c>
      <c r="P250" s="149">
        <v>0</v>
      </c>
      <c r="Q250" s="149">
        <v>0</v>
      </c>
      <c r="R250" s="149">
        <v>0</v>
      </c>
      <c r="S250" s="149">
        <v>0</v>
      </c>
      <c r="T250" s="149">
        <v>0</v>
      </c>
      <c r="U250" s="149">
        <v>0</v>
      </c>
      <c r="V250" s="149">
        <v>1</v>
      </c>
      <c r="W250" s="149">
        <v>0</v>
      </c>
      <c r="X250" s="149">
        <v>1</v>
      </c>
      <c r="Y250" s="149">
        <v>0</v>
      </c>
      <c r="Z250" s="149">
        <v>0</v>
      </c>
      <c r="AA250" s="149">
        <v>0</v>
      </c>
      <c r="AB250" s="149">
        <v>0</v>
      </c>
      <c r="AC250" s="149">
        <v>0</v>
      </c>
      <c r="AD250" s="149">
        <v>0</v>
      </c>
      <c r="AE250" s="149">
        <v>0</v>
      </c>
      <c r="AF250" s="149">
        <v>2</v>
      </c>
      <c r="AG250" s="149">
        <v>0</v>
      </c>
      <c r="AH250" s="149">
        <v>0</v>
      </c>
      <c r="AI250" s="149">
        <v>5</v>
      </c>
      <c r="AJ250" s="149">
        <v>0</v>
      </c>
      <c r="AK250" s="149">
        <v>0</v>
      </c>
      <c r="AL250" s="149">
        <v>12</v>
      </c>
      <c r="AM250" s="149">
        <v>0</v>
      </c>
      <c r="AN250" s="149">
        <v>0</v>
      </c>
      <c r="AO250" s="149">
        <v>0</v>
      </c>
      <c r="AP250" s="149">
        <v>0</v>
      </c>
      <c r="AQ250" s="149">
        <v>0</v>
      </c>
      <c r="AR250" s="149">
        <v>0</v>
      </c>
      <c r="AS250" s="149">
        <v>94</v>
      </c>
      <c r="AT250" s="149">
        <v>0</v>
      </c>
      <c r="AU250" s="149">
        <v>0</v>
      </c>
      <c r="AV250" s="149">
        <v>0</v>
      </c>
      <c r="AW250" s="149">
        <v>0</v>
      </c>
      <c r="AX250" s="149">
        <v>0</v>
      </c>
      <c r="AY250" s="149">
        <v>0</v>
      </c>
      <c r="AZ250" s="149">
        <v>0</v>
      </c>
      <c r="BA250" s="149">
        <v>0</v>
      </c>
      <c r="BB250" s="149">
        <v>0</v>
      </c>
      <c r="BC250" s="149">
        <v>0</v>
      </c>
      <c r="BD250" s="149">
        <v>0</v>
      </c>
      <c r="BE250" s="149">
        <v>0</v>
      </c>
      <c r="BF250" s="149">
        <v>0</v>
      </c>
      <c r="BG250" s="149">
        <v>0</v>
      </c>
      <c r="BH250" s="149">
        <v>0</v>
      </c>
      <c r="BI250" s="149">
        <v>0</v>
      </c>
      <c r="BJ250" s="149">
        <v>0</v>
      </c>
      <c r="BK250" s="149">
        <v>0</v>
      </c>
      <c r="BL250" s="149">
        <v>0</v>
      </c>
      <c r="BM250" s="149">
        <v>0</v>
      </c>
      <c r="BN250" s="149">
        <v>0</v>
      </c>
      <c r="BO250" s="149">
        <v>0</v>
      </c>
      <c r="BP250" s="149">
        <v>0</v>
      </c>
      <c r="BQ250" s="149">
        <v>0</v>
      </c>
      <c r="BR250" s="465">
        <v>0</v>
      </c>
    </row>
    <row r="251" spans="3:70">
      <c r="C251" s="453" t="s">
        <v>307</v>
      </c>
      <c r="D251" s="454" t="s">
        <v>309</v>
      </c>
      <c r="E251" s="455" t="s">
        <v>420</v>
      </c>
      <c r="F251" s="168">
        <f t="shared" si="67"/>
        <v>72</v>
      </c>
      <c r="G251" s="162">
        <v>0</v>
      </c>
      <c r="H251" s="149">
        <v>0</v>
      </c>
      <c r="I251" s="149">
        <v>0</v>
      </c>
      <c r="J251" s="149">
        <v>0</v>
      </c>
      <c r="K251" s="149">
        <v>0</v>
      </c>
      <c r="L251" s="149">
        <v>0</v>
      </c>
      <c r="M251" s="149">
        <v>0</v>
      </c>
      <c r="N251" s="149">
        <v>0</v>
      </c>
      <c r="O251" s="149">
        <v>0</v>
      </c>
      <c r="P251" s="149">
        <v>0</v>
      </c>
      <c r="Q251" s="149">
        <v>0</v>
      </c>
      <c r="R251" s="149">
        <v>0</v>
      </c>
      <c r="S251" s="149">
        <v>0</v>
      </c>
      <c r="T251" s="149">
        <v>0</v>
      </c>
      <c r="U251" s="149">
        <v>0</v>
      </c>
      <c r="V251" s="149">
        <v>0</v>
      </c>
      <c r="W251" s="149">
        <v>0</v>
      </c>
      <c r="X251" s="149">
        <v>0</v>
      </c>
      <c r="Y251" s="149">
        <v>0</v>
      </c>
      <c r="Z251" s="149">
        <v>0</v>
      </c>
      <c r="AA251" s="149">
        <v>25</v>
      </c>
      <c r="AB251" s="149">
        <v>0</v>
      </c>
      <c r="AC251" s="149">
        <v>0</v>
      </c>
      <c r="AD251" s="149">
        <v>0</v>
      </c>
      <c r="AE251" s="149">
        <v>0</v>
      </c>
      <c r="AF251" s="149">
        <v>0</v>
      </c>
      <c r="AG251" s="149">
        <v>0</v>
      </c>
      <c r="AH251" s="149">
        <v>0</v>
      </c>
      <c r="AI251" s="149">
        <v>24</v>
      </c>
      <c r="AJ251" s="149">
        <v>0</v>
      </c>
      <c r="AK251" s="149">
        <v>0</v>
      </c>
      <c r="AL251" s="149">
        <v>0</v>
      </c>
      <c r="AM251" s="149">
        <v>23</v>
      </c>
      <c r="AN251" s="149">
        <v>0</v>
      </c>
      <c r="AO251" s="149">
        <v>0</v>
      </c>
      <c r="AP251" s="149">
        <v>0</v>
      </c>
      <c r="AQ251" s="149">
        <v>0</v>
      </c>
      <c r="AR251" s="149">
        <v>0</v>
      </c>
      <c r="AS251" s="149">
        <v>0</v>
      </c>
      <c r="AT251" s="149">
        <v>0</v>
      </c>
      <c r="AU251" s="149">
        <v>0</v>
      </c>
      <c r="AV251" s="149">
        <v>0</v>
      </c>
      <c r="AW251" s="149">
        <v>0</v>
      </c>
      <c r="AX251" s="149">
        <v>0</v>
      </c>
      <c r="AY251" s="149">
        <v>0</v>
      </c>
      <c r="AZ251" s="149">
        <v>0</v>
      </c>
      <c r="BA251" s="149">
        <v>0</v>
      </c>
      <c r="BB251" s="149">
        <v>0</v>
      </c>
      <c r="BC251" s="149">
        <v>0</v>
      </c>
      <c r="BD251" s="149">
        <v>0</v>
      </c>
      <c r="BE251" s="149">
        <v>0</v>
      </c>
      <c r="BF251" s="149">
        <v>0</v>
      </c>
      <c r="BG251" s="149">
        <v>0</v>
      </c>
      <c r="BH251" s="149">
        <v>0</v>
      </c>
      <c r="BI251" s="149">
        <v>0</v>
      </c>
      <c r="BJ251" s="149">
        <v>0</v>
      </c>
      <c r="BK251" s="149">
        <v>0</v>
      </c>
      <c r="BL251" s="149">
        <v>0</v>
      </c>
      <c r="BM251" s="149">
        <v>0</v>
      </c>
      <c r="BN251" s="149">
        <v>0</v>
      </c>
      <c r="BO251" s="149">
        <v>0</v>
      </c>
      <c r="BP251" s="149">
        <v>0</v>
      </c>
      <c r="BQ251" s="149">
        <v>0</v>
      </c>
      <c r="BR251" s="465">
        <v>0</v>
      </c>
    </row>
    <row r="252" spans="3:70">
      <c r="C252" s="453" t="s">
        <v>307</v>
      </c>
      <c r="D252" s="454" t="s">
        <v>309</v>
      </c>
      <c r="E252" s="455" t="s">
        <v>421</v>
      </c>
      <c r="F252" s="168">
        <f t="shared" si="67"/>
        <v>5</v>
      </c>
      <c r="G252" s="162">
        <v>0</v>
      </c>
      <c r="H252" s="149">
        <v>0</v>
      </c>
      <c r="I252" s="149">
        <v>0</v>
      </c>
      <c r="J252" s="149">
        <v>0</v>
      </c>
      <c r="K252" s="149">
        <v>0</v>
      </c>
      <c r="L252" s="149">
        <v>0</v>
      </c>
      <c r="M252" s="149">
        <v>0</v>
      </c>
      <c r="N252" s="149">
        <v>0</v>
      </c>
      <c r="O252" s="149">
        <v>0</v>
      </c>
      <c r="P252" s="149">
        <v>0</v>
      </c>
      <c r="Q252" s="149">
        <v>0</v>
      </c>
      <c r="R252" s="149">
        <v>0</v>
      </c>
      <c r="S252" s="149">
        <v>0</v>
      </c>
      <c r="T252" s="149">
        <v>2</v>
      </c>
      <c r="U252" s="149">
        <v>0</v>
      </c>
      <c r="V252" s="149">
        <v>0</v>
      </c>
      <c r="W252" s="149">
        <v>0</v>
      </c>
      <c r="X252" s="149">
        <v>0</v>
      </c>
      <c r="Y252" s="149">
        <v>0</v>
      </c>
      <c r="Z252" s="149">
        <v>0</v>
      </c>
      <c r="AA252" s="149">
        <v>0</v>
      </c>
      <c r="AB252" s="149">
        <v>0</v>
      </c>
      <c r="AC252" s="149">
        <v>0</v>
      </c>
      <c r="AD252" s="149">
        <v>0</v>
      </c>
      <c r="AE252" s="149">
        <v>0</v>
      </c>
      <c r="AF252" s="149">
        <v>0</v>
      </c>
      <c r="AG252" s="149">
        <v>0</v>
      </c>
      <c r="AH252" s="149">
        <v>0</v>
      </c>
      <c r="AI252" s="149">
        <v>0</v>
      </c>
      <c r="AJ252" s="149">
        <v>0</v>
      </c>
      <c r="AK252" s="149">
        <v>0</v>
      </c>
      <c r="AL252" s="149">
        <v>0</v>
      </c>
      <c r="AM252" s="149">
        <v>0</v>
      </c>
      <c r="AN252" s="149">
        <v>0</v>
      </c>
      <c r="AO252" s="149">
        <v>2</v>
      </c>
      <c r="AP252" s="149">
        <v>0</v>
      </c>
      <c r="AQ252" s="149">
        <v>0</v>
      </c>
      <c r="AR252" s="149">
        <v>1</v>
      </c>
      <c r="AS252" s="149">
        <v>0</v>
      </c>
      <c r="AT252" s="149">
        <v>0</v>
      </c>
      <c r="AU252" s="149">
        <v>0</v>
      </c>
      <c r="AV252" s="149">
        <v>0</v>
      </c>
      <c r="AW252" s="149">
        <v>0</v>
      </c>
      <c r="AX252" s="149">
        <v>0</v>
      </c>
      <c r="AY252" s="149">
        <v>0</v>
      </c>
      <c r="AZ252" s="149">
        <v>0</v>
      </c>
      <c r="BA252" s="149">
        <v>0</v>
      </c>
      <c r="BB252" s="149">
        <v>0</v>
      </c>
      <c r="BC252" s="149">
        <v>0</v>
      </c>
      <c r="BD252" s="149">
        <v>0</v>
      </c>
      <c r="BE252" s="149">
        <v>0</v>
      </c>
      <c r="BF252" s="149">
        <v>0</v>
      </c>
      <c r="BG252" s="149">
        <v>0</v>
      </c>
      <c r="BH252" s="149">
        <v>0</v>
      </c>
      <c r="BI252" s="149">
        <v>0</v>
      </c>
      <c r="BJ252" s="149">
        <v>0</v>
      </c>
      <c r="BK252" s="149">
        <v>0</v>
      </c>
      <c r="BL252" s="149">
        <v>0</v>
      </c>
      <c r="BM252" s="149">
        <v>0</v>
      </c>
      <c r="BN252" s="149">
        <v>0</v>
      </c>
      <c r="BO252" s="149">
        <v>0</v>
      </c>
      <c r="BP252" s="149">
        <v>0</v>
      </c>
      <c r="BQ252" s="149">
        <v>0</v>
      </c>
      <c r="BR252" s="465">
        <v>0</v>
      </c>
    </row>
    <row r="253" spans="3:70">
      <c r="C253" s="453" t="s">
        <v>307</v>
      </c>
      <c r="D253" s="454" t="s">
        <v>309</v>
      </c>
      <c r="E253" s="455" t="s">
        <v>422</v>
      </c>
      <c r="F253" s="168">
        <f t="shared" si="67"/>
        <v>8</v>
      </c>
      <c r="G253" s="162">
        <v>0</v>
      </c>
      <c r="H253" s="149">
        <v>0</v>
      </c>
      <c r="I253" s="149">
        <v>0</v>
      </c>
      <c r="J253" s="149">
        <v>0</v>
      </c>
      <c r="K253" s="149">
        <v>0</v>
      </c>
      <c r="L253" s="149">
        <v>4</v>
      </c>
      <c r="M253" s="149">
        <v>0</v>
      </c>
      <c r="N253" s="149">
        <v>0</v>
      </c>
      <c r="O253" s="149">
        <v>4</v>
      </c>
      <c r="P253" s="149">
        <v>0</v>
      </c>
      <c r="Q253" s="149">
        <v>0</v>
      </c>
      <c r="R253" s="149">
        <v>0</v>
      </c>
      <c r="S253" s="149">
        <v>0</v>
      </c>
      <c r="T253" s="149">
        <v>0</v>
      </c>
      <c r="U253" s="149">
        <v>0</v>
      </c>
      <c r="V253" s="149">
        <v>0</v>
      </c>
      <c r="W253" s="149">
        <v>0</v>
      </c>
      <c r="X253" s="149">
        <v>0</v>
      </c>
      <c r="Y253" s="149">
        <v>0</v>
      </c>
      <c r="Z253" s="149">
        <v>0</v>
      </c>
      <c r="AA253" s="149">
        <v>0</v>
      </c>
      <c r="AB253" s="149">
        <v>0</v>
      </c>
      <c r="AC253" s="149">
        <v>0</v>
      </c>
      <c r="AD253" s="149">
        <v>0</v>
      </c>
      <c r="AE253" s="149">
        <v>0</v>
      </c>
      <c r="AF253" s="149">
        <v>0</v>
      </c>
      <c r="AG253" s="149">
        <v>0</v>
      </c>
      <c r="AH253" s="149">
        <v>0</v>
      </c>
      <c r="AI253" s="149">
        <v>0</v>
      </c>
      <c r="AJ253" s="149">
        <v>0</v>
      </c>
      <c r="AK253" s="149">
        <v>0</v>
      </c>
      <c r="AL253" s="149">
        <v>0</v>
      </c>
      <c r="AM253" s="149">
        <v>0</v>
      </c>
      <c r="AN253" s="149">
        <v>0</v>
      </c>
      <c r="AO253" s="149">
        <v>0</v>
      </c>
      <c r="AP253" s="149">
        <v>0</v>
      </c>
      <c r="AQ253" s="149">
        <v>0</v>
      </c>
      <c r="AR253" s="149">
        <v>0</v>
      </c>
      <c r="AS253" s="149">
        <v>0</v>
      </c>
      <c r="AT253" s="149">
        <v>0</v>
      </c>
      <c r="AU253" s="149">
        <v>0</v>
      </c>
      <c r="AV253" s="149">
        <v>0</v>
      </c>
      <c r="AW253" s="149">
        <v>0</v>
      </c>
      <c r="AX253" s="149">
        <v>0</v>
      </c>
      <c r="AY253" s="149">
        <v>0</v>
      </c>
      <c r="AZ253" s="149">
        <v>0</v>
      </c>
      <c r="BA253" s="149">
        <v>0</v>
      </c>
      <c r="BB253" s="149">
        <v>0</v>
      </c>
      <c r="BC253" s="149">
        <v>0</v>
      </c>
      <c r="BD253" s="149">
        <v>0</v>
      </c>
      <c r="BE253" s="149">
        <v>0</v>
      </c>
      <c r="BF253" s="149">
        <v>0</v>
      </c>
      <c r="BG253" s="149">
        <v>0</v>
      </c>
      <c r="BH253" s="149">
        <v>0</v>
      </c>
      <c r="BI253" s="149">
        <v>0</v>
      </c>
      <c r="BJ253" s="149">
        <v>0</v>
      </c>
      <c r="BK253" s="149">
        <v>0</v>
      </c>
      <c r="BL253" s="149">
        <v>0</v>
      </c>
      <c r="BM253" s="149">
        <v>0</v>
      </c>
      <c r="BN253" s="149">
        <v>0</v>
      </c>
      <c r="BO253" s="149">
        <v>0</v>
      </c>
      <c r="BP253" s="149">
        <v>0</v>
      </c>
      <c r="BQ253" s="149">
        <v>0</v>
      </c>
      <c r="BR253" s="465">
        <v>0</v>
      </c>
    </row>
    <row r="254" spans="3:70">
      <c r="C254" s="453" t="s">
        <v>307</v>
      </c>
      <c r="D254" s="454" t="s">
        <v>309</v>
      </c>
      <c r="E254" s="455" t="s">
        <v>423</v>
      </c>
      <c r="F254" s="168">
        <f t="shared" si="67"/>
        <v>11</v>
      </c>
      <c r="G254" s="162">
        <v>11</v>
      </c>
      <c r="H254" s="149">
        <v>0</v>
      </c>
      <c r="I254" s="149">
        <v>0</v>
      </c>
      <c r="J254" s="149">
        <v>0</v>
      </c>
      <c r="K254" s="149">
        <v>0</v>
      </c>
      <c r="L254" s="149">
        <v>0</v>
      </c>
      <c r="M254" s="149">
        <v>0</v>
      </c>
      <c r="N254" s="149">
        <v>0</v>
      </c>
      <c r="O254" s="149">
        <v>0</v>
      </c>
      <c r="P254" s="149">
        <v>0</v>
      </c>
      <c r="Q254" s="149">
        <v>0</v>
      </c>
      <c r="R254" s="149">
        <v>0</v>
      </c>
      <c r="S254" s="149">
        <v>0</v>
      </c>
      <c r="T254" s="149">
        <v>0</v>
      </c>
      <c r="U254" s="149">
        <v>0</v>
      </c>
      <c r="V254" s="149">
        <v>0</v>
      </c>
      <c r="W254" s="149">
        <v>0</v>
      </c>
      <c r="X254" s="149">
        <v>0</v>
      </c>
      <c r="Y254" s="149">
        <v>0</v>
      </c>
      <c r="Z254" s="149">
        <v>0</v>
      </c>
      <c r="AA254" s="149">
        <v>0</v>
      </c>
      <c r="AB254" s="149">
        <v>0</v>
      </c>
      <c r="AC254" s="149">
        <v>0</v>
      </c>
      <c r="AD254" s="149">
        <v>0</v>
      </c>
      <c r="AE254" s="149">
        <v>0</v>
      </c>
      <c r="AF254" s="149">
        <v>0</v>
      </c>
      <c r="AG254" s="149">
        <v>0</v>
      </c>
      <c r="AH254" s="149">
        <v>0</v>
      </c>
      <c r="AI254" s="149">
        <v>0</v>
      </c>
      <c r="AJ254" s="149">
        <v>0</v>
      </c>
      <c r="AK254" s="149">
        <v>0</v>
      </c>
      <c r="AL254" s="149">
        <v>0</v>
      </c>
      <c r="AM254" s="149">
        <v>0</v>
      </c>
      <c r="AN254" s="149">
        <v>0</v>
      </c>
      <c r="AO254" s="149">
        <v>0</v>
      </c>
      <c r="AP254" s="149">
        <v>0</v>
      </c>
      <c r="AQ254" s="149">
        <v>0</v>
      </c>
      <c r="AR254" s="149">
        <v>0</v>
      </c>
      <c r="AS254" s="149">
        <v>0</v>
      </c>
      <c r="AT254" s="149">
        <v>0</v>
      </c>
      <c r="AU254" s="149">
        <v>0</v>
      </c>
      <c r="AV254" s="149">
        <v>0</v>
      </c>
      <c r="AW254" s="149">
        <v>0</v>
      </c>
      <c r="AX254" s="149">
        <v>0</v>
      </c>
      <c r="AY254" s="149">
        <v>0</v>
      </c>
      <c r="AZ254" s="149">
        <v>0</v>
      </c>
      <c r="BA254" s="149">
        <v>0</v>
      </c>
      <c r="BB254" s="149">
        <v>0</v>
      </c>
      <c r="BC254" s="149">
        <v>0</v>
      </c>
      <c r="BD254" s="149">
        <v>0</v>
      </c>
      <c r="BE254" s="149">
        <v>0</v>
      </c>
      <c r="BF254" s="149">
        <v>0</v>
      </c>
      <c r="BG254" s="149">
        <v>0</v>
      </c>
      <c r="BH254" s="149">
        <v>0</v>
      </c>
      <c r="BI254" s="149">
        <v>0</v>
      </c>
      <c r="BJ254" s="149">
        <v>0</v>
      </c>
      <c r="BK254" s="149">
        <v>0</v>
      </c>
      <c r="BL254" s="149">
        <v>0</v>
      </c>
      <c r="BM254" s="149">
        <v>0</v>
      </c>
      <c r="BN254" s="149">
        <v>0</v>
      </c>
      <c r="BO254" s="149">
        <v>0</v>
      </c>
      <c r="BP254" s="149">
        <v>0</v>
      </c>
      <c r="BQ254" s="149">
        <v>0</v>
      </c>
      <c r="BR254" s="465">
        <v>0</v>
      </c>
    </row>
    <row r="255" spans="3:70">
      <c r="C255" s="453" t="s">
        <v>307</v>
      </c>
      <c r="D255" s="454" t="s">
        <v>309</v>
      </c>
      <c r="E255" s="455" t="s">
        <v>424</v>
      </c>
      <c r="F255" s="168">
        <f t="shared" si="67"/>
        <v>327</v>
      </c>
      <c r="G255" s="162">
        <v>0</v>
      </c>
      <c r="H255" s="149">
        <v>0</v>
      </c>
      <c r="I255" s="149">
        <v>0</v>
      </c>
      <c r="J255" s="149">
        <v>0</v>
      </c>
      <c r="K255" s="149">
        <v>0</v>
      </c>
      <c r="L255" s="149">
        <v>0</v>
      </c>
      <c r="M255" s="149">
        <v>0</v>
      </c>
      <c r="N255" s="149">
        <v>0</v>
      </c>
      <c r="O255" s="149">
        <v>0</v>
      </c>
      <c r="P255" s="149">
        <v>0</v>
      </c>
      <c r="Q255" s="149">
        <v>0</v>
      </c>
      <c r="R255" s="149">
        <v>119</v>
      </c>
      <c r="S255" s="149">
        <v>0</v>
      </c>
      <c r="T255" s="149">
        <v>0</v>
      </c>
      <c r="U255" s="149">
        <v>12</v>
      </c>
      <c r="V255" s="149">
        <v>0</v>
      </c>
      <c r="W255" s="149">
        <v>0</v>
      </c>
      <c r="X255" s="149">
        <v>0</v>
      </c>
      <c r="Y255" s="149">
        <v>0</v>
      </c>
      <c r="Z255" s="149">
        <v>59</v>
      </c>
      <c r="AA255" s="149">
        <v>0</v>
      </c>
      <c r="AB255" s="149">
        <v>37</v>
      </c>
      <c r="AC255" s="149">
        <v>0</v>
      </c>
      <c r="AD255" s="149">
        <v>0</v>
      </c>
      <c r="AE255" s="149">
        <v>0</v>
      </c>
      <c r="AF255" s="149">
        <v>64</v>
      </c>
      <c r="AG255" s="149">
        <v>0</v>
      </c>
      <c r="AH255" s="149">
        <v>0</v>
      </c>
      <c r="AI255" s="149">
        <v>36</v>
      </c>
      <c r="AJ255" s="149">
        <v>0</v>
      </c>
      <c r="AK255" s="149">
        <v>0</v>
      </c>
      <c r="AL255" s="149">
        <v>0</v>
      </c>
      <c r="AM255" s="149">
        <v>0</v>
      </c>
      <c r="AN255" s="149">
        <v>0</v>
      </c>
      <c r="AO255" s="149">
        <v>0</v>
      </c>
      <c r="AP255" s="149">
        <v>0</v>
      </c>
      <c r="AQ255" s="149">
        <v>0</v>
      </c>
      <c r="AR255" s="149">
        <v>0</v>
      </c>
      <c r="AS255" s="149">
        <v>0</v>
      </c>
      <c r="AT255" s="149">
        <v>0</v>
      </c>
      <c r="AU255" s="149">
        <v>0</v>
      </c>
      <c r="AV255" s="149">
        <v>0</v>
      </c>
      <c r="AW255" s="149">
        <v>0</v>
      </c>
      <c r="AX255" s="149">
        <v>0</v>
      </c>
      <c r="AY255" s="149">
        <v>0</v>
      </c>
      <c r="AZ255" s="149">
        <v>0</v>
      </c>
      <c r="BA255" s="149">
        <v>0</v>
      </c>
      <c r="BB255" s="149">
        <v>0</v>
      </c>
      <c r="BC255" s="149">
        <v>0</v>
      </c>
      <c r="BD255" s="149">
        <v>0</v>
      </c>
      <c r="BE255" s="149">
        <v>0</v>
      </c>
      <c r="BF255" s="149">
        <v>0</v>
      </c>
      <c r="BG255" s="149">
        <v>0</v>
      </c>
      <c r="BH255" s="149">
        <v>0</v>
      </c>
      <c r="BI255" s="149">
        <v>0</v>
      </c>
      <c r="BJ255" s="149">
        <v>0</v>
      </c>
      <c r="BK255" s="149">
        <v>0</v>
      </c>
      <c r="BL255" s="149">
        <v>0</v>
      </c>
      <c r="BM255" s="149">
        <v>0</v>
      </c>
      <c r="BN255" s="149">
        <v>0</v>
      </c>
      <c r="BO255" s="149">
        <v>0</v>
      </c>
      <c r="BP255" s="149">
        <v>0</v>
      </c>
      <c r="BQ255" s="149">
        <v>0</v>
      </c>
      <c r="BR255" s="465">
        <v>0</v>
      </c>
    </row>
    <row r="256" spans="3:70">
      <c r="C256" s="453" t="s">
        <v>307</v>
      </c>
      <c r="D256" s="454" t="s">
        <v>309</v>
      </c>
      <c r="E256" s="455" t="s">
        <v>425</v>
      </c>
      <c r="F256" s="168">
        <f t="shared" si="67"/>
        <v>6896</v>
      </c>
      <c r="G256" s="162">
        <v>0</v>
      </c>
      <c r="H256" s="149">
        <v>265</v>
      </c>
      <c r="I256" s="149">
        <v>35</v>
      </c>
      <c r="J256" s="149">
        <v>0</v>
      </c>
      <c r="K256" s="149">
        <v>35</v>
      </c>
      <c r="L256" s="149">
        <v>0</v>
      </c>
      <c r="M256" s="149">
        <v>0</v>
      </c>
      <c r="N256" s="149">
        <v>140</v>
      </c>
      <c r="O256" s="149">
        <v>265</v>
      </c>
      <c r="P256" s="149">
        <v>0</v>
      </c>
      <c r="Q256" s="149">
        <v>51</v>
      </c>
      <c r="R256" s="149">
        <v>535</v>
      </c>
      <c r="S256" s="149">
        <v>0</v>
      </c>
      <c r="T256" s="149">
        <v>0</v>
      </c>
      <c r="U256" s="149">
        <v>70</v>
      </c>
      <c r="V256" s="149">
        <v>0</v>
      </c>
      <c r="W256" s="149">
        <v>0</v>
      </c>
      <c r="X256" s="149">
        <v>389</v>
      </c>
      <c r="Y256" s="149">
        <v>0</v>
      </c>
      <c r="Z256" s="149">
        <v>470</v>
      </c>
      <c r="AA256" s="149">
        <v>70</v>
      </c>
      <c r="AB256" s="149">
        <v>285</v>
      </c>
      <c r="AC256" s="149">
        <v>0</v>
      </c>
      <c r="AD256" s="149">
        <v>0</v>
      </c>
      <c r="AE256" s="149">
        <v>299</v>
      </c>
      <c r="AF256" s="149">
        <v>0</v>
      </c>
      <c r="AG256" s="149">
        <v>70</v>
      </c>
      <c r="AH256" s="149">
        <v>0</v>
      </c>
      <c r="AI256" s="149">
        <v>370</v>
      </c>
      <c r="AJ256" s="149">
        <v>0</v>
      </c>
      <c r="AK256" s="149">
        <v>0</v>
      </c>
      <c r="AL256" s="149">
        <v>105</v>
      </c>
      <c r="AM256" s="149">
        <v>0</v>
      </c>
      <c r="AN256" s="149">
        <v>520</v>
      </c>
      <c r="AO256" s="149">
        <v>0</v>
      </c>
      <c r="AP256" s="149">
        <v>0</v>
      </c>
      <c r="AQ256" s="149">
        <v>355</v>
      </c>
      <c r="AR256" s="149">
        <v>0</v>
      </c>
      <c r="AS256" s="149">
        <v>70</v>
      </c>
      <c r="AT256" s="149">
        <v>352</v>
      </c>
      <c r="AU256" s="149">
        <v>0</v>
      </c>
      <c r="AV256" s="149">
        <v>213</v>
      </c>
      <c r="AW256" s="149">
        <v>229</v>
      </c>
      <c r="AX256" s="149">
        <v>392</v>
      </c>
      <c r="AY256" s="149">
        <v>210</v>
      </c>
      <c r="AZ256" s="149">
        <v>40</v>
      </c>
      <c r="BA256" s="149">
        <v>213</v>
      </c>
      <c r="BB256" s="149">
        <v>176</v>
      </c>
      <c r="BC256" s="149">
        <v>120</v>
      </c>
      <c r="BD256" s="149">
        <v>0</v>
      </c>
      <c r="BE256" s="149">
        <v>40</v>
      </c>
      <c r="BF256" s="149">
        <v>0</v>
      </c>
      <c r="BG256" s="149">
        <v>472</v>
      </c>
      <c r="BH256" s="149">
        <v>40</v>
      </c>
      <c r="BI256" s="149">
        <v>0</v>
      </c>
      <c r="BJ256" s="149">
        <v>0</v>
      </c>
      <c r="BK256" s="149">
        <v>0</v>
      </c>
      <c r="BL256" s="149">
        <v>0</v>
      </c>
      <c r="BM256" s="149">
        <v>0</v>
      </c>
      <c r="BN256" s="149">
        <v>0</v>
      </c>
      <c r="BO256" s="149">
        <v>0</v>
      </c>
      <c r="BP256" s="149">
        <v>0</v>
      </c>
      <c r="BQ256" s="149">
        <v>0</v>
      </c>
      <c r="BR256" s="465">
        <v>0</v>
      </c>
    </row>
    <row r="257" spans="3:70">
      <c r="C257" s="453" t="s">
        <v>307</v>
      </c>
      <c r="D257" s="454" t="s">
        <v>309</v>
      </c>
      <c r="E257" s="455" t="s">
        <v>426</v>
      </c>
      <c r="F257" s="168">
        <f t="shared" si="67"/>
        <v>12</v>
      </c>
      <c r="G257" s="162">
        <v>0</v>
      </c>
      <c r="H257" s="149">
        <v>0</v>
      </c>
      <c r="I257" s="149">
        <v>0</v>
      </c>
      <c r="J257" s="149">
        <v>0</v>
      </c>
      <c r="K257" s="149">
        <v>0</v>
      </c>
      <c r="L257" s="149">
        <v>0</v>
      </c>
      <c r="M257" s="149">
        <v>0</v>
      </c>
      <c r="N257" s="149">
        <v>0</v>
      </c>
      <c r="O257" s="149">
        <v>0</v>
      </c>
      <c r="P257" s="149">
        <v>0</v>
      </c>
      <c r="Q257" s="149">
        <v>0</v>
      </c>
      <c r="R257" s="149">
        <v>0</v>
      </c>
      <c r="S257" s="149">
        <v>0</v>
      </c>
      <c r="T257" s="149">
        <v>0</v>
      </c>
      <c r="U257" s="149">
        <v>0</v>
      </c>
      <c r="V257" s="149">
        <v>0</v>
      </c>
      <c r="W257" s="149">
        <v>0</v>
      </c>
      <c r="X257" s="149">
        <v>0</v>
      </c>
      <c r="Y257" s="149">
        <v>0</v>
      </c>
      <c r="Z257" s="149">
        <v>0</v>
      </c>
      <c r="AA257" s="149">
        <v>7</v>
      </c>
      <c r="AB257" s="149">
        <v>0</v>
      </c>
      <c r="AC257" s="149">
        <v>0</v>
      </c>
      <c r="AD257" s="149">
        <v>5</v>
      </c>
      <c r="AE257" s="149">
        <v>0</v>
      </c>
      <c r="AF257" s="149">
        <v>0</v>
      </c>
      <c r="AG257" s="149">
        <v>0</v>
      </c>
      <c r="AH257" s="149">
        <v>0</v>
      </c>
      <c r="AI257" s="149">
        <v>0</v>
      </c>
      <c r="AJ257" s="149">
        <v>0</v>
      </c>
      <c r="AK257" s="149">
        <v>0</v>
      </c>
      <c r="AL257" s="149">
        <v>0</v>
      </c>
      <c r="AM257" s="149">
        <v>0</v>
      </c>
      <c r="AN257" s="149">
        <v>0</v>
      </c>
      <c r="AO257" s="149">
        <v>0</v>
      </c>
      <c r="AP257" s="149">
        <v>0</v>
      </c>
      <c r="AQ257" s="149">
        <v>0</v>
      </c>
      <c r="AR257" s="149">
        <v>0</v>
      </c>
      <c r="AS257" s="149">
        <v>0</v>
      </c>
      <c r="AT257" s="149">
        <v>0</v>
      </c>
      <c r="AU257" s="149">
        <v>0</v>
      </c>
      <c r="AV257" s="149">
        <v>0</v>
      </c>
      <c r="AW257" s="149">
        <v>0</v>
      </c>
      <c r="AX257" s="149">
        <v>0</v>
      </c>
      <c r="AY257" s="149">
        <v>0</v>
      </c>
      <c r="AZ257" s="149">
        <v>0</v>
      </c>
      <c r="BA257" s="149">
        <v>0</v>
      </c>
      <c r="BB257" s="149">
        <v>0</v>
      </c>
      <c r="BC257" s="149">
        <v>0</v>
      </c>
      <c r="BD257" s="149">
        <v>0</v>
      </c>
      <c r="BE257" s="149">
        <v>0</v>
      </c>
      <c r="BF257" s="149">
        <v>0</v>
      </c>
      <c r="BG257" s="149">
        <v>0</v>
      </c>
      <c r="BH257" s="149">
        <v>0</v>
      </c>
      <c r="BI257" s="149">
        <v>0</v>
      </c>
      <c r="BJ257" s="149">
        <v>0</v>
      </c>
      <c r="BK257" s="149">
        <v>0</v>
      </c>
      <c r="BL257" s="149">
        <v>0</v>
      </c>
      <c r="BM257" s="149">
        <v>0</v>
      </c>
      <c r="BN257" s="149">
        <v>0</v>
      </c>
      <c r="BO257" s="149">
        <v>0</v>
      </c>
      <c r="BP257" s="149">
        <v>0</v>
      </c>
      <c r="BQ257" s="149">
        <v>0</v>
      </c>
      <c r="BR257" s="465">
        <v>0</v>
      </c>
    </row>
    <row r="258" spans="3:70">
      <c r="C258" s="453" t="s">
        <v>307</v>
      </c>
      <c r="D258" s="454" t="s">
        <v>309</v>
      </c>
      <c r="E258" s="455" t="s">
        <v>427</v>
      </c>
      <c r="F258" s="168">
        <f t="shared" si="67"/>
        <v>2</v>
      </c>
      <c r="G258" s="162">
        <v>0</v>
      </c>
      <c r="H258" s="149">
        <v>0</v>
      </c>
      <c r="I258" s="149">
        <v>0</v>
      </c>
      <c r="J258" s="149">
        <v>0</v>
      </c>
      <c r="K258" s="149">
        <v>0</v>
      </c>
      <c r="L258" s="149">
        <v>0</v>
      </c>
      <c r="M258" s="149">
        <v>0</v>
      </c>
      <c r="N258" s="149">
        <v>0</v>
      </c>
      <c r="O258" s="149">
        <v>0</v>
      </c>
      <c r="P258" s="149">
        <v>0</v>
      </c>
      <c r="Q258" s="149">
        <v>0</v>
      </c>
      <c r="R258" s="149">
        <v>0</v>
      </c>
      <c r="S258" s="149">
        <v>0</v>
      </c>
      <c r="T258" s="149">
        <v>0</v>
      </c>
      <c r="U258" s="149">
        <v>0</v>
      </c>
      <c r="V258" s="149">
        <v>0</v>
      </c>
      <c r="W258" s="149">
        <v>0</v>
      </c>
      <c r="X258" s="149">
        <v>0</v>
      </c>
      <c r="Y258" s="149">
        <v>0</v>
      </c>
      <c r="Z258" s="149">
        <v>0</v>
      </c>
      <c r="AA258" s="149">
        <v>0</v>
      </c>
      <c r="AB258" s="149">
        <v>0</v>
      </c>
      <c r="AC258" s="149">
        <v>0</v>
      </c>
      <c r="AD258" s="149">
        <v>0</v>
      </c>
      <c r="AE258" s="149">
        <v>0</v>
      </c>
      <c r="AF258" s="149">
        <v>0</v>
      </c>
      <c r="AG258" s="149">
        <v>0</v>
      </c>
      <c r="AH258" s="149">
        <v>0</v>
      </c>
      <c r="AI258" s="149">
        <v>0</v>
      </c>
      <c r="AJ258" s="149">
        <v>0</v>
      </c>
      <c r="AK258" s="149">
        <v>0</v>
      </c>
      <c r="AL258" s="149">
        <v>0</v>
      </c>
      <c r="AM258" s="149">
        <v>0</v>
      </c>
      <c r="AN258" s="149">
        <v>0</v>
      </c>
      <c r="AO258" s="149">
        <v>0</v>
      </c>
      <c r="AP258" s="149">
        <v>0</v>
      </c>
      <c r="AQ258" s="149">
        <v>0</v>
      </c>
      <c r="AR258" s="149">
        <v>2</v>
      </c>
      <c r="AS258" s="149">
        <v>0</v>
      </c>
      <c r="AT258" s="149">
        <v>0</v>
      </c>
      <c r="AU258" s="149">
        <v>0</v>
      </c>
      <c r="AV258" s="149">
        <v>0</v>
      </c>
      <c r="AW258" s="149">
        <v>0</v>
      </c>
      <c r="AX258" s="149">
        <v>0</v>
      </c>
      <c r="AY258" s="149">
        <v>0</v>
      </c>
      <c r="AZ258" s="149">
        <v>0</v>
      </c>
      <c r="BA258" s="149">
        <v>0</v>
      </c>
      <c r="BB258" s="149">
        <v>0</v>
      </c>
      <c r="BC258" s="149">
        <v>0</v>
      </c>
      <c r="BD258" s="149">
        <v>0</v>
      </c>
      <c r="BE258" s="149">
        <v>0</v>
      </c>
      <c r="BF258" s="149">
        <v>0</v>
      </c>
      <c r="BG258" s="149">
        <v>0</v>
      </c>
      <c r="BH258" s="149">
        <v>0</v>
      </c>
      <c r="BI258" s="149">
        <v>0</v>
      </c>
      <c r="BJ258" s="149">
        <v>0</v>
      </c>
      <c r="BK258" s="149">
        <v>0</v>
      </c>
      <c r="BL258" s="149">
        <v>0</v>
      </c>
      <c r="BM258" s="149">
        <v>0</v>
      </c>
      <c r="BN258" s="149">
        <v>0</v>
      </c>
      <c r="BO258" s="149">
        <v>0</v>
      </c>
      <c r="BP258" s="149">
        <v>0</v>
      </c>
      <c r="BQ258" s="149">
        <v>0</v>
      </c>
      <c r="BR258" s="465">
        <v>0</v>
      </c>
    </row>
    <row r="259" spans="3:70">
      <c r="C259" s="453" t="s">
        <v>307</v>
      </c>
      <c r="D259" s="454" t="s">
        <v>309</v>
      </c>
      <c r="E259" s="455" t="s">
        <v>428</v>
      </c>
      <c r="F259" s="168">
        <f t="shared" ref="F259:F322" si="68">SUM(G259:BR259)</f>
        <v>4</v>
      </c>
      <c r="G259" s="162">
        <v>0</v>
      </c>
      <c r="H259" s="149">
        <v>0</v>
      </c>
      <c r="I259" s="149">
        <v>0</v>
      </c>
      <c r="J259" s="149">
        <v>0</v>
      </c>
      <c r="K259" s="149">
        <v>0</v>
      </c>
      <c r="L259" s="149">
        <v>0</v>
      </c>
      <c r="M259" s="149">
        <v>0</v>
      </c>
      <c r="N259" s="149">
        <v>0</v>
      </c>
      <c r="O259" s="149">
        <v>0</v>
      </c>
      <c r="P259" s="149">
        <v>0</v>
      </c>
      <c r="Q259" s="149">
        <v>0</v>
      </c>
      <c r="R259" s="149">
        <v>0</v>
      </c>
      <c r="S259" s="149">
        <v>0</v>
      </c>
      <c r="T259" s="149">
        <v>0</v>
      </c>
      <c r="U259" s="149">
        <v>0</v>
      </c>
      <c r="V259" s="149">
        <v>0</v>
      </c>
      <c r="W259" s="149">
        <v>0</v>
      </c>
      <c r="X259" s="149">
        <v>0</v>
      </c>
      <c r="Y259" s="149">
        <v>0</v>
      </c>
      <c r="Z259" s="149">
        <v>0</v>
      </c>
      <c r="AA259" s="149">
        <v>0</v>
      </c>
      <c r="AB259" s="149">
        <v>0</v>
      </c>
      <c r="AC259" s="149">
        <v>0</v>
      </c>
      <c r="AD259" s="149">
        <v>1</v>
      </c>
      <c r="AE259" s="149">
        <v>1</v>
      </c>
      <c r="AF259" s="149">
        <v>0</v>
      </c>
      <c r="AG259" s="149">
        <v>0</v>
      </c>
      <c r="AH259" s="149">
        <v>0</v>
      </c>
      <c r="AI259" s="149">
        <v>0</v>
      </c>
      <c r="AJ259" s="149">
        <v>0</v>
      </c>
      <c r="AK259" s="149">
        <v>0</v>
      </c>
      <c r="AL259" s="149">
        <v>0</v>
      </c>
      <c r="AM259" s="149">
        <v>1</v>
      </c>
      <c r="AN259" s="149">
        <v>0</v>
      </c>
      <c r="AO259" s="149">
        <v>0</v>
      </c>
      <c r="AP259" s="149">
        <v>0</v>
      </c>
      <c r="AQ259" s="149">
        <v>0</v>
      </c>
      <c r="AR259" s="149">
        <v>0</v>
      </c>
      <c r="AS259" s="149">
        <v>0</v>
      </c>
      <c r="AT259" s="149">
        <v>0</v>
      </c>
      <c r="AU259" s="149">
        <v>0</v>
      </c>
      <c r="AV259" s="149">
        <v>0</v>
      </c>
      <c r="AW259" s="149">
        <v>0</v>
      </c>
      <c r="AX259" s="149">
        <v>0</v>
      </c>
      <c r="AY259" s="149">
        <v>0</v>
      </c>
      <c r="AZ259" s="149">
        <v>0</v>
      </c>
      <c r="BA259" s="149">
        <v>1</v>
      </c>
      <c r="BB259" s="149">
        <v>0</v>
      </c>
      <c r="BC259" s="149">
        <v>0</v>
      </c>
      <c r="BD259" s="149">
        <v>0</v>
      </c>
      <c r="BE259" s="149">
        <v>0</v>
      </c>
      <c r="BF259" s="149">
        <v>0</v>
      </c>
      <c r="BG259" s="149">
        <v>0</v>
      </c>
      <c r="BH259" s="149">
        <v>0</v>
      </c>
      <c r="BI259" s="149">
        <v>0</v>
      </c>
      <c r="BJ259" s="149">
        <v>0</v>
      </c>
      <c r="BK259" s="149">
        <v>0</v>
      </c>
      <c r="BL259" s="149">
        <v>0</v>
      </c>
      <c r="BM259" s="149">
        <v>0</v>
      </c>
      <c r="BN259" s="149">
        <v>0</v>
      </c>
      <c r="BO259" s="149">
        <v>0</v>
      </c>
      <c r="BP259" s="149">
        <v>0</v>
      </c>
      <c r="BQ259" s="149">
        <v>0</v>
      </c>
      <c r="BR259" s="465">
        <v>0</v>
      </c>
    </row>
    <row r="260" spans="3:70">
      <c r="C260" s="453" t="s">
        <v>307</v>
      </c>
      <c r="D260" s="454" t="s">
        <v>309</v>
      </c>
      <c r="E260" s="455" t="s">
        <v>429</v>
      </c>
      <c r="F260" s="168">
        <f t="shared" si="68"/>
        <v>2</v>
      </c>
      <c r="G260" s="162">
        <v>0</v>
      </c>
      <c r="H260" s="149">
        <v>0</v>
      </c>
      <c r="I260" s="149">
        <v>0</v>
      </c>
      <c r="J260" s="149">
        <v>0</v>
      </c>
      <c r="K260" s="149">
        <v>0</v>
      </c>
      <c r="L260" s="149">
        <v>0</v>
      </c>
      <c r="M260" s="149">
        <v>0</v>
      </c>
      <c r="N260" s="149">
        <v>0</v>
      </c>
      <c r="O260" s="149">
        <v>0</v>
      </c>
      <c r="P260" s="149">
        <v>0</v>
      </c>
      <c r="Q260" s="149">
        <v>0</v>
      </c>
      <c r="R260" s="149">
        <v>0</v>
      </c>
      <c r="S260" s="149">
        <v>0</v>
      </c>
      <c r="T260" s="149">
        <v>0</v>
      </c>
      <c r="U260" s="149">
        <v>0</v>
      </c>
      <c r="V260" s="149">
        <v>0</v>
      </c>
      <c r="W260" s="149">
        <v>0</v>
      </c>
      <c r="X260" s="149">
        <v>0</v>
      </c>
      <c r="Y260" s="149">
        <v>0</v>
      </c>
      <c r="Z260" s="149">
        <v>0</v>
      </c>
      <c r="AA260" s="149">
        <v>0</v>
      </c>
      <c r="AB260" s="149">
        <v>0</v>
      </c>
      <c r="AC260" s="149">
        <v>0</v>
      </c>
      <c r="AD260" s="149">
        <v>0</v>
      </c>
      <c r="AE260" s="149">
        <v>1</v>
      </c>
      <c r="AF260" s="149">
        <v>0</v>
      </c>
      <c r="AG260" s="149">
        <v>0</v>
      </c>
      <c r="AH260" s="149">
        <v>0</v>
      </c>
      <c r="AI260" s="149">
        <v>0</v>
      </c>
      <c r="AJ260" s="149">
        <v>0</v>
      </c>
      <c r="AK260" s="149">
        <v>0</v>
      </c>
      <c r="AL260" s="149">
        <v>0</v>
      </c>
      <c r="AM260" s="149">
        <v>0</v>
      </c>
      <c r="AN260" s="149">
        <v>0</v>
      </c>
      <c r="AO260" s="149">
        <v>0</v>
      </c>
      <c r="AP260" s="149">
        <v>1</v>
      </c>
      <c r="AQ260" s="149">
        <v>0</v>
      </c>
      <c r="AR260" s="149">
        <v>0</v>
      </c>
      <c r="AS260" s="149">
        <v>0</v>
      </c>
      <c r="AT260" s="149">
        <v>0</v>
      </c>
      <c r="AU260" s="149">
        <v>0</v>
      </c>
      <c r="AV260" s="149">
        <v>0</v>
      </c>
      <c r="AW260" s="149">
        <v>0</v>
      </c>
      <c r="AX260" s="149">
        <v>0</v>
      </c>
      <c r="AY260" s="149">
        <v>0</v>
      </c>
      <c r="AZ260" s="149">
        <v>0</v>
      </c>
      <c r="BA260" s="149">
        <v>0</v>
      </c>
      <c r="BB260" s="149">
        <v>0</v>
      </c>
      <c r="BC260" s="149">
        <v>0</v>
      </c>
      <c r="BD260" s="149">
        <v>0</v>
      </c>
      <c r="BE260" s="149">
        <v>0</v>
      </c>
      <c r="BF260" s="149">
        <v>0</v>
      </c>
      <c r="BG260" s="149">
        <v>0</v>
      </c>
      <c r="BH260" s="149">
        <v>0</v>
      </c>
      <c r="BI260" s="149">
        <v>0</v>
      </c>
      <c r="BJ260" s="149">
        <v>0</v>
      </c>
      <c r="BK260" s="149">
        <v>0</v>
      </c>
      <c r="BL260" s="149">
        <v>0</v>
      </c>
      <c r="BM260" s="149">
        <v>0</v>
      </c>
      <c r="BN260" s="149">
        <v>0</v>
      </c>
      <c r="BO260" s="149">
        <v>0</v>
      </c>
      <c r="BP260" s="149">
        <v>0</v>
      </c>
      <c r="BQ260" s="149">
        <v>0</v>
      </c>
      <c r="BR260" s="465">
        <v>0</v>
      </c>
    </row>
    <row r="261" spans="3:70">
      <c r="C261" s="453" t="s">
        <v>307</v>
      </c>
      <c r="D261" s="454" t="s">
        <v>309</v>
      </c>
      <c r="E261" s="455" t="s">
        <v>430</v>
      </c>
      <c r="F261" s="168">
        <f t="shared" si="68"/>
        <v>4</v>
      </c>
      <c r="G261" s="162">
        <v>0</v>
      </c>
      <c r="H261" s="149">
        <v>0</v>
      </c>
      <c r="I261" s="149">
        <v>0</v>
      </c>
      <c r="J261" s="149">
        <v>0</v>
      </c>
      <c r="K261" s="149">
        <v>0</v>
      </c>
      <c r="L261" s="149">
        <v>0</v>
      </c>
      <c r="M261" s="149">
        <v>0</v>
      </c>
      <c r="N261" s="149">
        <v>0</v>
      </c>
      <c r="O261" s="149">
        <v>0</v>
      </c>
      <c r="P261" s="149">
        <v>0</v>
      </c>
      <c r="Q261" s="149">
        <v>0</v>
      </c>
      <c r="R261" s="149">
        <v>0</v>
      </c>
      <c r="S261" s="149">
        <v>0</v>
      </c>
      <c r="T261" s="149">
        <v>0</v>
      </c>
      <c r="U261" s="149">
        <v>0</v>
      </c>
      <c r="V261" s="149">
        <v>0</v>
      </c>
      <c r="W261" s="149">
        <v>0</v>
      </c>
      <c r="X261" s="149">
        <v>0</v>
      </c>
      <c r="Y261" s="149">
        <v>0</v>
      </c>
      <c r="Z261" s="149">
        <v>0</v>
      </c>
      <c r="AA261" s="149">
        <v>0</v>
      </c>
      <c r="AB261" s="149">
        <v>0</v>
      </c>
      <c r="AC261" s="149">
        <v>0</v>
      </c>
      <c r="AD261" s="149">
        <v>0</v>
      </c>
      <c r="AE261" s="149">
        <v>0</v>
      </c>
      <c r="AF261" s="149">
        <v>4</v>
      </c>
      <c r="AG261" s="149">
        <v>0</v>
      </c>
      <c r="AH261" s="149">
        <v>0</v>
      </c>
      <c r="AI261" s="149">
        <v>0</v>
      </c>
      <c r="AJ261" s="149">
        <v>0</v>
      </c>
      <c r="AK261" s="149">
        <v>0</v>
      </c>
      <c r="AL261" s="149">
        <v>0</v>
      </c>
      <c r="AM261" s="149">
        <v>0</v>
      </c>
      <c r="AN261" s="149">
        <v>0</v>
      </c>
      <c r="AO261" s="149">
        <v>0</v>
      </c>
      <c r="AP261" s="149">
        <v>0</v>
      </c>
      <c r="AQ261" s="149">
        <v>0</v>
      </c>
      <c r="AR261" s="149">
        <v>0</v>
      </c>
      <c r="AS261" s="149">
        <v>0</v>
      </c>
      <c r="AT261" s="149">
        <v>0</v>
      </c>
      <c r="AU261" s="149">
        <v>0</v>
      </c>
      <c r="AV261" s="149">
        <v>0</v>
      </c>
      <c r="AW261" s="149">
        <v>0</v>
      </c>
      <c r="AX261" s="149">
        <v>0</v>
      </c>
      <c r="AY261" s="149">
        <v>0</v>
      </c>
      <c r="AZ261" s="149">
        <v>0</v>
      </c>
      <c r="BA261" s="149">
        <v>0</v>
      </c>
      <c r="BB261" s="149">
        <v>0</v>
      </c>
      <c r="BC261" s="149">
        <v>0</v>
      </c>
      <c r="BD261" s="149">
        <v>0</v>
      </c>
      <c r="BE261" s="149">
        <v>0</v>
      </c>
      <c r="BF261" s="149">
        <v>0</v>
      </c>
      <c r="BG261" s="149">
        <v>0</v>
      </c>
      <c r="BH261" s="149">
        <v>0</v>
      </c>
      <c r="BI261" s="149">
        <v>0</v>
      </c>
      <c r="BJ261" s="149">
        <v>0</v>
      </c>
      <c r="BK261" s="149">
        <v>0</v>
      </c>
      <c r="BL261" s="149">
        <v>0</v>
      </c>
      <c r="BM261" s="149">
        <v>0</v>
      </c>
      <c r="BN261" s="149">
        <v>0</v>
      </c>
      <c r="BO261" s="149">
        <v>0</v>
      </c>
      <c r="BP261" s="149">
        <v>0</v>
      </c>
      <c r="BQ261" s="149">
        <v>0</v>
      </c>
      <c r="BR261" s="465">
        <v>0</v>
      </c>
    </row>
    <row r="262" spans="3:70">
      <c r="C262" s="453" t="s">
        <v>307</v>
      </c>
      <c r="D262" s="454" t="s">
        <v>309</v>
      </c>
      <c r="E262" s="455" t="s">
        <v>431</v>
      </c>
      <c r="F262" s="168">
        <f t="shared" si="68"/>
        <v>1</v>
      </c>
      <c r="G262" s="162">
        <v>0</v>
      </c>
      <c r="H262" s="149">
        <v>0</v>
      </c>
      <c r="I262" s="149">
        <v>0</v>
      </c>
      <c r="J262" s="149">
        <v>0</v>
      </c>
      <c r="K262" s="149">
        <v>0</v>
      </c>
      <c r="L262" s="149">
        <v>0</v>
      </c>
      <c r="M262" s="149">
        <v>0</v>
      </c>
      <c r="N262" s="149">
        <v>0</v>
      </c>
      <c r="O262" s="149">
        <v>0</v>
      </c>
      <c r="P262" s="149">
        <v>0</v>
      </c>
      <c r="Q262" s="149">
        <v>0</v>
      </c>
      <c r="R262" s="149">
        <v>0</v>
      </c>
      <c r="S262" s="149">
        <v>0</v>
      </c>
      <c r="T262" s="149">
        <v>0</v>
      </c>
      <c r="U262" s="149">
        <v>0</v>
      </c>
      <c r="V262" s="149">
        <v>0</v>
      </c>
      <c r="W262" s="149">
        <v>0</v>
      </c>
      <c r="X262" s="149">
        <v>0</v>
      </c>
      <c r="Y262" s="149">
        <v>0</v>
      </c>
      <c r="Z262" s="149">
        <v>0</v>
      </c>
      <c r="AA262" s="149">
        <v>0</v>
      </c>
      <c r="AB262" s="149">
        <v>0</v>
      </c>
      <c r="AC262" s="149">
        <v>0</v>
      </c>
      <c r="AD262" s="149">
        <v>0</v>
      </c>
      <c r="AE262" s="149">
        <v>0</v>
      </c>
      <c r="AF262" s="149">
        <v>0</v>
      </c>
      <c r="AG262" s="149">
        <v>1</v>
      </c>
      <c r="AH262" s="149">
        <v>0</v>
      </c>
      <c r="AI262" s="149">
        <v>0</v>
      </c>
      <c r="AJ262" s="149">
        <v>0</v>
      </c>
      <c r="AK262" s="149">
        <v>0</v>
      </c>
      <c r="AL262" s="149">
        <v>0</v>
      </c>
      <c r="AM262" s="149">
        <v>0</v>
      </c>
      <c r="AN262" s="149">
        <v>0</v>
      </c>
      <c r="AO262" s="149">
        <v>0</v>
      </c>
      <c r="AP262" s="149">
        <v>0</v>
      </c>
      <c r="AQ262" s="149">
        <v>0</v>
      </c>
      <c r="AR262" s="149">
        <v>0</v>
      </c>
      <c r="AS262" s="149">
        <v>0</v>
      </c>
      <c r="AT262" s="149">
        <v>0</v>
      </c>
      <c r="AU262" s="149">
        <v>0</v>
      </c>
      <c r="AV262" s="149">
        <v>0</v>
      </c>
      <c r="AW262" s="149">
        <v>0</v>
      </c>
      <c r="AX262" s="149">
        <v>0</v>
      </c>
      <c r="AY262" s="149">
        <v>0</v>
      </c>
      <c r="AZ262" s="149">
        <v>0</v>
      </c>
      <c r="BA262" s="149">
        <v>0</v>
      </c>
      <c r="BB262" s="149">
        <v>0</v>
      </c>
      <c r="BC262" s="149">
        <v>0</v>
      </c>
      <c r="BD262" s="149">
        <v>0</v>
      </c>
      <c r="BE262" s="149">
        <v>0</v>
      </c>
      <c r="BF262" s="149">
        <v>0</v>
      </c>
      <c r="BG262" s="149">
        <v>0</v>
      </c>
      <c r="BH262" s="149">
        <v>0</v>
      </c>
      <c r="BI262" s="149">
        <v>0</v>
      </c>
      <c r="BJ262" s="149">
        <v>0</v>
      </c>
      <c r="BK262" s="149">
        <v>0</v>
      </c>
      <c r="BL262" s="149">
        <v>0</v>
      </c>
      <c r="BM262" s="149">
        <v>0</v>
      </c>
      <c r="BN262" s="149">
        <v>0</v>
      </c>
      <c r="BO262" s="149">
        <v>0</v>
      </c>
      <c r="BP262" s="149">
        <v>0</v>
      </c>
      <c r="BQ262" s="149">
        <v>0</v>
      </c>
      <c r="BR262" s="465">
        <v>0</v>
      </c>
    </row>
    <row r="263" spans="3:70">
      <c r="C263" s="453" t="s">
        <v>307</v>
      </c>
      <c r="D263" s="454" t="s">
        <v>309</v>
      </c>
      <c r="E263" s="455" t="s">
        <v>432</v>
      </c>
      <c r="F263" s="168">
        <f t="shared" si="68"/>
        <v>800</v>
      </c>
      <c r="G263" s="162">
        <v>0</v>
      </c>
      <c r="H263" s="149">
        <v>0</v>
      </c>
      <c r="I263" s="149">
        <v>0</v>
      </c>
      <c r="J263" s="149">
        <v>0</v>
      </c>
      <c r="K263" s="149">
        <v>0</v>
      </c>
      <c r="L263" s="149">
        <v>0</v>
      </c>
      <c r="M263" s="149">
        <v>0</v>
      </c>
      <c r="N263" s="149">
        <v>0</v>
      </c>
      <c r="O263" s="149">
        <v>0</v>
      </c>
      <c r="P263" s="149">
        <v>0</v>
      </c>
      <c r="Q263" s="149">
        <v>0</v>
      </c>
      <c r="R263" s="149">
        <v>0</v>
      </c>
      <c r="S263" s="149">
        <v>0</v>
      </c>
      <c r="T263" s="149">
        <v>0</v>
      </c>
      <c r="U263" s="149">
        <v>0</v>
      </c>
      <c r="V263" s="149">
        <v>0</v>
      </c>
      <c r="W263" s="149">
        <v>0</v>
      </c>
      <c r="X263" s="149">
        <v>0</v>
      </c>
      <c r="Y263" s="149">
        <v>0</v>
      </c>
      <c r="Z263" s="149">
        <v>0</v>
      </c>
      <c r="AA263" s="149">
        <v>0</v>
      </c>
      <c r="AB263" s="149">
        <v>0</v>
      </c>
      <c r="AC263" s="149">
        <v>0</v>
      </c>
      <c r="AD263" s="149">
        <v>0</v>
      </c>
      <c r="AE263" s="149">
        <v>0</v>
      </c>
      <c r="AF263" s="149">
        <v>0</v>
      </c>
      <c r="AG263" s="149">
        <v>0</v>
      </c>
      <c r="AH263" s="149">
        <v>0</v>
      </c>
      <c r="AI263" s="149">
        <v>0</v>
      </c>
      <c r="AJ263" s="149">
        <v>0</v>
      </c>
      <c r="AK263" s="149">
        <v>0</v>
      </c>
      <c r="AL263" s="149">
        <v>0</v>
      </c>
      <c r="AM263" s="149">
        <v>0</v>
      </c>
      <c r="AN263" s="149">
        <v>0</v>
      </c>
      <c r="AO263" s="149">
        <v>0</v>
      </c>
      <c r="AP263" s="149">
        <v>0</v>
      </c>
      <c r="AQ263" s="149">
        <v>800</v>
      </c>
      <c r="AR263" s="149">
        <v>0</v>
      </c>
      <c r="AS263" s="149">
        <v>0</v>
      </c>
      <c r="AT263" s="149">
        <v>0</v>
      </c>
      <c r="AU263" s="149">
        <v>0</v>
      </c>
      <c r="AV263" s="149">
        <v>0</v>
      </c>
      <c r="AW263" s="149">
        <v>0</v>
      </c>
      <c r="AX263" s="149">
        <v>0</v>
      </c>
      <c r="AY263" s="149">
        <v>0</v>
      </c>
      <c r="AZ263" s="149">
        <v>0</v>
      </c>
      <c r="BA263" s="149">
        <v>0</v>
      </c>
      <c r="BB263" s="149">
        <v>0</v>
      </c>
      <c r="BC263" s="149">
        <v>0</v>
      </c>
      <c r="BD263" s="149">
        <v>0</v>
      </c>
      <c r="BE263" s="149">
        <v>0</v>
      </c>
      <c r="BF263" s="149">
        <v>0</v>
      </c>
      <c r="BG263" s="149">
        <v>0</v>
      </c>
      <c r="BH263" s="149">
        <v>0</v>
      </c>
      <c r="BI263" s="149">
        <v>0</v>
      </c>
      <c r="BJ263" s="149">
        <v>0</v>
      </c>
      <c r="BK263" s="149">
        <v>0</v>
      </c>
      <c r="BL263" s="149">
        <v>0</v>
      </c>
      <c r="BM263" s="149">
        <v>0</v>
      </c>
      <c r="BN263" s="149">
        <v>0</v>
      </c>
      <c r="BO263" s="149">
        <v>0</v>
      </c>
      <c r="BP263" s="149">
        <v>0</v>
      </c>
      <c r="BQ263" s="149">
        <v>0</v>
      </c>
      <c r="BR263" s="465">
        <v>0</v>
      </c>
    </row>
    <row r="264" spans="3:70">
      <c r="C264" s="453" t="s">
        <v>307</v>
      </c>
      <c r="D264" s="454" t="s">
        <v>309</v>
      </c>
      <c r="E264" s="455" t="s">
        <v>434</v>
      </c>
      <c r="F264" s="168">
        <f t="shared" si="68"/>
        <v>20</v>
      </c>
      <c r="G264" s="162">
        <v>0</v>
      </c>
      <c r="H264" s="149">
        <v>0</v>
      </c>
      <c r="I264" s="149">
        <v>0</v>
      </c>
      <c r="J264" s="149">
        <v>0</v>
      </c>
      <c r="K264" s="149">
        <v>0</v>
      </c>
      <c r="L264" s="149">
        <v>0</v>
      </c>
      <c r="M264" s="149">
        <v>0</v>
      </c>
      <c r="N264" s="149">
        <v>0</v>
      </c>
      <c r="O264" s="149">
        <v>0</v>
      </c>
      <c r="P264" s="149">
        <v>0</v>
      </c>
      <c r="Q264" s="149">
        <v>0</v>
      </c>
      <c r="R264" s="149">
        <v>0</v>
      </c>
      <c r="S264" s="149">
        <v>0</v>
      </c>
      <c r="T264" s="149">
        <v>0</v>
      </c>
      <c r="U264" s="149">
        <v>0</v>
      </c>
      <c r="V264" s="149">
        <v>0</v>
      </c>
      <c r="W264" s="149">
        <v>0</v>
      </c>
      <c r="X264" s="149">
        <v>0</v>
      </c>
      <c r="Y264" s="149">
        <v>0</v>
      </c>
      <c r="Z264" s="149">
        <v>0</v>
      </c>
      <c r="AA264" s="149">
        <v>0</v>
      </c>
      <c r="AB264" s="149">
        <v>2</v>
      </c>
      <c r="AC264" s="149">
        <v>0</v>
      </c>
      <c r="AD264" s="149">
        <v>0</v>
      </c>
      <c r="AE264" s="149">
        <v>0</v>
      </c>
      <c r="AF264" s="149">
        <v>6</v>
      </c>
      <c r="AG264" s="149">
        <v>6</v>
      </c>
      <c r="AH264" s="149">
        <v>6</v>
      </c>
      <c r="AI264" s="149">
        <v>0</v>
      </c>
      <c r="AJ264" s="149">
        <v>0</v>
      </c>
      <c r="AK264" s="149">
        <v>0</v>
      </c>
      <c r="AL264" s="149">
        <v>0</v>
      </c>
      <c r="AM264" s="149">
        <v>0</v>
      </c>
      <c r="AN264" s="149">
        <v>0</v>
      </c>
      <c r="AO264" s="149">
        <v>0</v>
      </c>
      <c r="AP264" s="149">
        <v>0</v>
      </c>
      <c r="AQ264" s="149">
        <v>0</v>
      </c>
      <c r="AR264" s="149">
        <v>0</v>
      </c>
      <c r="AS264" s="149">
        <v>0</v>
      </c>
      <c r="AT264" s="149">
        <v>0</v>
      </c>
      <c r="AU264" s="149">
        <v>0</v>
      </c>
      <c r="AV264" s="149">
        <v>0</v>
      </c>
      <c r="AW264" s="149">
        <v>0</v>
      </c>
      <c r="AX264" s="149">
        <v>0</v>
      </c>
      <c r="AY264" s="149">
        <v>0</v>
      </c>
      <c r="AZ264" s="149">
        <v>0</v>
      </c>
      <c r="BA264" s="149">
        <v>0</v>
      </c>
      <c r="BB264" s="149">
        <v>0</v>
      </c>
      <c r="BC264" s="149">
        <v>0</v>
      </c>
      <c r="BD264" s="149">
        <v>0</v>
      </c>
      <c r="BE264" s="149">
        <v>0</v>
      </c>
      <c r="BF264" s="149">
        <v>0</v>
      </c>
      <c r="BG264" s="149">
        <v>0</v>
      </c>
      <c r="BH264" s="149">
        <v>0</v>
      </c>
      <c r="BI264" s="149">
        <v>0</v>
      </c>
      <c r="BJ264" s="149">
        <v>0</v>
      </c>
      <c r="BK264" s="149">
        <v>0</v>
      </c>
      <c r="BL264" s="149">
        <v>0</v>
      </c>
      <c r="BM264" s="149">
        <v>0</v>
      </c>
      <c r="BN264" s="149">
        <v>0</v>
      </c>
      <c r="BO264" s="149">
        <v>0</v>
      </c>
      <c r="BP264" s="149">
        <v>0</v>
      </c>
      <c r="BQ264" s="149">
        <v>0</v>
      </c>
      <c r="BR264" s="465">
        <v>0</v>
      </c>
    </row>
    <row r="265" spans="3:70">
      <c r="C265" s="453" t="s">
        <v>307</v>
      </c>
      <c r="D265" s="454" t="s">
        <v>309</v>
      </c>
      <c r="E265" s="455" t="s">
        <v>435</v>
      </c>
      <c r="F265" s="168">
        <f t="shared" si="68"/>
        <v>107</v>
      </c>
      <c r="G265" s="162">
        <v>0</v>
      </c>
      <c r="H265" s="149">
        <v>10</v>
      </c>
      <c r="I265" s="149">
        <v>0</v>
      </c>
      <c r="J265" s="149">
        <v>0</v>
      </c>
      <c r="K265" s="149">
        <v>0</v>
      </c>
      <c r="L265" s="149">
        <v>0</v>
      </c>
      <c r="M265" s="149">
        <v>0</v>
      </c>
      <c r="N265" s="149">
        <v>0</v>
      </c>
      <c r="O265" s="149">
        <v>0</v>
      </c>
      <c r="P265" s="149">
        <v>0</v>
      </c>
      <c r="Q265" s="149">
        <v>0</v>
      </c>
      <c r="R265" s="149">
        <v>0</v>
      </c>
      <c r="S265" s="149">
        <v>0</v>
      </c>
      <c r="T265" s="149">
        <v>0</v>
      </c>
      <c r="U265" s="149">
        <v>0</v>
      </c>
      <c r="V265" s="149">
        <v>0</v>
      </c>
      <c r="W265" s="149">
        <v>0</v>
      </c>
      <c r="X265" s="149">
        <v>0</v>
      </c>
      <c r="Y265" s="149">
        <v>0</v>
      </c>
      <c r="Z265" s="149">
        <v>0</v>
      </c>
      <c r="AA265" s="149">
        <v>0</v>
      </c>
      <c r="AB265" s="149">
        <v>0</v>
      </c>
      <c r="AC265" s="149">
        <v>0</v>
      </c>
      <c r="AD265" s="149">
        <v>1</v>
      </c>
      <c r="AE265" s="149">
        <v>0</v>
      </c>
      <c r="AF265" s="149">
        <v>0</v>
      </c>
      <c r="AG265" s="149">
        <v>0</v>
      </c>
      <c r="AH265" s="149">
        <v>0</v>
      </c>
      <c r="AI265" s="149">
        <v>0</v>
      </c>
      <c r="AJ265" s="149">
        <v>14</v>
      </c>
      <c r="AK265" s="149">
        <v>14</v>
      </c>
      <c r="AL265" s="149">
        <v>1</v>
      </c>
      <c r="AM265" s="149">
        <v>8</v>
      </c>
      <c r="AN265" s="149">
        <v>0</v>
      </c>
      <c r="AO265" s="149">
        <v>34</v>
      </c>
      <c r="AP265" s="149">
        <v>1</v>
      </c>
      <c r="AQ265" s="149">
        <v>0</v>
      </c>
      <c r="AR265" s="149">
        <v>0</v>
      </c>
      <c r="AS265" s="149">
        <v>0</v>
      </c>
      <c r="AT265" s="149">
        <v>16</v>
      </c>
      <c r="AU265" s="149">
        <v>0</v>
      </c>
      <c r="AV265" s="149">
        <v>0</v>
      </c>
      <c r="AW265" s="149">
        <v>0</v>
      </c>
      <c r="AX265" s="149">
        <v>5</v>
      </c>
      <c r="AY265" s="149">
        <v>0</v>
      </c>
      <c r="AZ265" s="149">
        <v>0</v>
      </c>
      <c r="BA265" s="149">
        <v>0</v>
      </c>
      <c r="BB265" s="149">
        <v>0</v>
      </c>
      <c r="BC265" s="149">
        <v>0</v>
      </c>
      <c r="BD265" s="149">
        <v>0</v>
      </c>
      <c r="BE265" s="149">
        <v>0</v>
      </c>
      <c r="BF265" s="149">
        <v>0</v>
      </c>
      <c r="BG265" s="149">
        <v>3</v>
      </c>
      <c r="BH265" s="149">
        <v>0</v>
      </c>
      <c r="BI265" s="149">
        <v>0</v>
      </c>
      <c r="BJ265" s="149">
        <v>0</v>
      </c>
      <c r="BK265" s="149">
        <v>0</v>
      </c>
      <c r="BL265" s="149">
        <v>0</v>
      </c>
      <c r="BM265" s="149">
        <v>0</v>
      </c>
      <c r="BN265" s="149">
        <v>0</v>
      </c>
      <c r="BO265" s="149">
        <v>0</v>
      </c>
      <c r="BP265" s="149">
        <v>0</v>
      </c>
      <c r="BQ265" s="149">
        <v>0</v>
      </c>
      <c r="BR265" s="465">
        <v>0</v>
      </c>
    </row>
    <row r="266" spans="3:70">
      <c r="C266" s="453" t="s">
        <v>307</v>
      </c>
      <c r="D266" s="454" t="s">
        <v>309</v>
      </c>
      <c r="E266" s="455" t="s">
        <v>436</v>
      </c>
      <c r="F266" s="168">
        <f t="shared" si="68"/>
        <v>3</v>
      </c>
      <c r="G266" s="162">
        <v>0</v>
      </c>
      <c r="H266" s="149">
        <v>0</v>
      </c>
      <c r="I266" s="149">
        <v>0</v>
      </c>
      <c r="J266" s="149">
        <v>0</v>
      </c>
      <c r="K266" s="149">
        <v>0</v>
      </c>
      <c r="L266" s="149">
        <v>0</v>
      </c>
      <c r="M266" s="149">
        <v>0</v>
      </c>
      <c r="N266" s="149">
        <v>0</v>
      </c>
      <c r="O266" s="149">
        <v>0</v>
      </c>
      <c r="P266" s="149">
        <v>0</v>
      </c>
      <c r="Q266" s="149">
        <v>3</v>
      </c>
      <c r="R266" s="149">
        <v>0</v>
      </c>
      <c r="S266" s="149">
        <v>0</v>
      </c>
      <c r="T266" s="149">
        <v>0</v>
      </c>
      <c r="U266" s="149">
        <v>0</v>
      </c>
      <c r="V266" s="149">
        <v>0</v>
      </c>
      <c r="W266" s="149">
        <v>0</v>
      </c>
      <c r="X266" s="149">
        <v>0</v>
      </c>
      <c r="Y266" s="149">
        <v>0</v>
      </c>
      <c r="Z266" s="149">
        <v>0</v>
      </c>
      <c r="AA266" s="149">
        <v>0</v>
      </c>
      <c r="AB266" s="149">
        <v>0</v>
      </c>
      <c r="AC266" s="149">
        <v>0</v>
      </c>
      <c r="AD266" s="149">
        <v>0</v>
      </c>
      <c r="AE266" s="149">
        <v>0</v>
      </c>
      <c r="AF266" s="149">
        <v>0</v>
      </c>
      <c r="AG266" s="149">
        <v>0</v>
      </c>
      <c r="AH266" s="149">
        <v>0</v>
      </c>
      <c r="AI266" s="149">
        <v>0</v>
      </c>
      <c r="AJ266" s="149">
        <v>0</v>
      </c>
      <c r="AK266" s="149">
        <v>0</v>
      </c>
      <c r="AL266" s="149">
        <v>0</v>
      </c>
      <c r="AM266" s="149">
        <v>0</v>
      </c>
      <c r="AN266" s="149">
        <v>0</v>
      </c>
      <c r="AO266" s="149">
        <v>0</v>
      </c>
      <c r="AP266" s="149">
        <v>0</v>
      </c>
      <c r="AQ266" s="149">
        <v>0</v>
      </c>
      <c r="AR266" s="149">
        <v>0</v>
      </c>
      <c r="AS266" s="149">
        <v>0</v>
      </c>
      <c r="AT266" s="149">
        <v>0</v>
      </c>
      <c r="AU266" s="149">
        <v>0</v>
      </c>
      <c r="AV266" s="149">
        <v>0</v>
      </c>
      <c r="AW266" s="149">
        <v>0</v>
      </c>
      <c r="AX266" s="149">
        <v>0</v>
      </c>
      <c r="AY266" s="149">
        <v>0</v>
      </c>
      <c r="AZ266" s="149">
        <v>0</v>
      </c>
      <c r="BA266" s="149">
        <v>0</v>
      </c>
      <c r="BB266" s="149">
        <v>0</v>
      </c>
      <c r="BC266" s="149">
        <v>0</v>
      </c>
      <c r="BD266" s="149">
        <v>0</v>
      </c>
      <c r="BE266" s="149">
        <v>0</v>
      </c>
      <c r="BF266" s="149">
        <v>0</v>
      </c>
      <c r="BG266" s="149">
        <v>0</v>
      </c>
      <c r="BH266" s="149">
        <v>0</v>
      </c>
      <c r="BI266" s="149">
        <v>0</v>
      </c>
      <c r="BJ266" s="149">
        <v>0</v>
      </c>
      <c r="BK266" s="149">
        <v>0</v>
      </c>
      <c r="BL266" s="149">
        <v>0</v>
      </c>
      <c r="BM266" s="149">
        <v>0</v>
      </c>
      <c r="BN266" s="149">
        <v>0</v>
      </c>
      <c r="BO266" s="149">
        <v>0</v>
      </c>
      <c r="BP266" s="149">
        <v>0</v>
      </c>
      <c r="BQ266" s="149">
        <v>0</v>
      </c>
      <c r="BR266" s="465">
        <v>0</v>
      </c>
    </row>
    <row r="267" spans="3:70">
      <c r="C267" s="453" t="s">
        <v>307</v>
      </c>
      <c r="D267" s="454" t="s">
        <v>309</v>
      </c>
      <c r="E267" s="455" t="s">
        <v>437</v>
      </c>
      <c r="F267" s="168">
        <f t="shared" si="68"/>
        <v>8</v>
      </c>
      <c r="G267" s="162">
        <v>0</v>
      </c>
      <c r="H267" s="149">
        <v>0</v>
      </c>
      <c r="I267" s="149">
        <v>7</v>
      </c>
      <c r="J267" s="149">
        <v>0</v>
      </c>
      <c r="K267" s="149">
        <v>0</v>
      </c>
      <c r="L267" s="149">
        <v>0</v>
      </c>
      <c r="M267" s="149">
        <v>0</v>
      </c>
      <c r="N267" s="149">
        <v>0</v>
      </c>
      <c r="O267" s="149">
        <v>0</v>
      </c>
      <c r="P267" s="149">
        <v>0</v>
      </c>
      <c r="Q267" s="149">
        <v>0</v>
      </c>
      <c r="R267" s="149">
        <v>0</v>
      </c>
      <c r="S267" s="149">
        <v>0</v>
      </c>
      <c r="T267" s="149">
        <v>0</v>
      </c>
      <c r="U267" s="149">
        <v>0</v>
      </c>
      <c r="V267" s="149">
        <v>0</v>
      </c>
      <c r="W267" s="149">
        <v>0</v>
      </c>
      <c r="X267" s="149">
        <v>0</v>
      </c>
      <c r="Y267" s="149">
        <v>0</v>
      </c>
      <c r="Z267" s="149">
        <v>0</v>
      </c>
      <c r="AA267" s="149">
        <v>0</v>
      </c>
      <c r="AB267" s="149">
        <v>0</v>
      </c>
      <c r="AC267" s="149">
        <v>0</v>
      </c>
      <c r="AD267" s="149">
        <v>0</v>
      </c>
      <c r="AE267" s="149">
        <v>0</v>
      </c>
      <c r="AF267" s="149">
        <v>0</v>
      </c>
      <c r="AG267" s="149">
        <v>0</v>
      </c>
      <c r="AH267" s="149">
        <v>0</v>
      </c>
      <c r="AI267" s="149">
        <v>0</v>
      </c>
      <c r="AJ267" s="149">
        <v>1</v>
      </c>
      <c r="AK267" s="149">
        <v>0</v>
      </c>
      <c r="AL267" s="149">
        <v>0</v>
      </c>
      <c r="AM267" s="149">
        <v>0</v>
      </c>
      <c r="AN267" s="149">
        <v>0</v>
      </c>
      <c r="AO267" s="149">
        <v>0</v>
      </c>
      <c r="AP267" s="149">
        <v>0</v>
      </c>
      <c r="AQ267" s="149">
        <v>0</v>
      </c>
      <c r="AR267" s="149">
        <v>0</v>
      </c>
      <c r="AS267" s="149">
        <v>0</v>
      </c>
      <c r="AT267" s="149">
        <v>0</v>
      </c>
      <c r="AU267" s="149">
        <v>0</v>
      </c>
      <c r="AV267" s="149">
        <v>0</v>
      </c>
      <c r="AW267" s="149">
        <v>0</v>
      </c>
      <c r="AX267" s="149">
        <v>0</v>
      </c>
      <c r="AY267" s="149">
        <v>0</v>
      </c>
      <c r="AZ267" s="149">
        <v>0</v>
      </c>
      <c r="BA267" s="149">
        <v>0</v>
      </c>
      <c r="BB267" s="149">
        <v>0</v>
      </c>
      <c r="BC267" s="149">
        <v>0</v>
      </c>
      <c r="BD267" s="149">
        <v>0</v>
      </c>
      <c r="BE267" s="149">
        <v>0</v>
      </c>
      <c r="BF267" s="149">
        <v>0</v>
      </c>
      <c r="BG267" s="149">
        <v>0</v>
      </c>
      <c r="BH267" s="149">
        <v>0</v>
      </c>
      <c r="BI267" s="149">
        <v>0</v>
      </c>
      <c r="BJ267" s="149">
        <v>0</v>
      </c>
      <c r="BK267" s="149">
        <v>0</v>
      </c>
      <c r="BL267" s="149">
        <v>0</v>
      </c>
      <c r="BM267" s="149">
        <v>0</v>
      </c>
      <c r="BN267" s="149">
        <v>0</v>
      </c>
      <c r="BO267" s="149">
        <v>0</v>
      </c>
      <c r="BP267" s="149">
        <v>0</v>
      </c>
      <c r="BQ267" s="149">
        <v>0</v>
      </c>
      <c r="BR267" s="465">
        <v>0</v>
      </c>
    </row>
    <row r="268" spans="3:70">
      <c r="C268" s="453" t="s">
        <v>307</v>
      </c>
      <c r="D268" s="454" t="s">
        <v>309</v>
      </c>
      <c r="E268" s="455" t="s">
        <v>438</v>
      </c>
      <c r="F268" s="168">
        <f t="shared" si="68"/>
        <v>791</v>
      </c>
      <c r="G268" s="162">
        <v>0</v>
      </c>
      <c r="H268" s="149">
        <v>0</v>
      </c>
      <c r="I268" s="149">
        <v>0</v>
      </c>
      <c r="J268" s="149">
        <v>0</v>
      </c>
      <c r="K268" s="149">
        <v>209</v>
      </c>
      <c r="L268" s="149">
        <v>0</v>
      </c>
      <c r="M268" s="149">
        <v>0</v>
      </c>
      <c r="N268" s="149">
        <v>20</v>
      </c>
      <c r="O268" s="149">
        <v>4</v>
      </c>
      <c r="P268" s="149">
        <v>4</v>
      </c>
      <c r="Q268" s="149">
        <v>0</v>
      </c>
      <c r="R268" s="149">
        <v>8</v>
      </c>
      <c r="S268" s="149">
        <v>9</v>
      </c>
      <c r="T268" s="149">
        <v>12</v>
      </c>
      <c r="U268" s="149">
        <v>8</v>
      </c>
      <c r="V268" s="149">
        <v>16</v>
      </c>
      <c r="W268" s="149">
        <v>16</v>
      </c>
      <c r="X268" s="149">
        <v>18</v>
      </c>
      <c r="Y268" s="149">
        <v>16</v>
      </c>
      <c r="Z268" s="149">
        <v>15</v>
      </c>
      <c r="AA268" s="149">
        <v>0</v>
      </c>
      <c r="AB268" s="149">
        <v>0</v>
      </c>
      <c r="AC268" s="149">
        <v>50</v>
      </c>
      <c r="AD268" s="149">
        <v>18</v>
      </c>
      <c r="AE268" s="149">
        <v>20</v>
      </c>
      <c r="AF268" s="149">
        <v>20</v>
      </c>
      <c r="AG268" s="149">
        <v>21</v>
      </c>
      <c r="AH268" s="149">
        <v>25</v>
      </c>
      <c r="AI268" s="149">
        <v>25</v>
      </c>
      <c r="AJ268" s="149">
        <v>20</v>
      </c>
      <c r="AK268" s="149">
        <v>20</v>
      </c>
      <c r="AL268" s="149">
        <v>18</v>
      </c>
      <c r="AM268" s="149">
        <v>20</v>
      </c>
      <c r="AN268" s="149">
        <v>22</v>
      </c>
      <c r="AO268" s="149">
        <v>23</v>
      </c>
      <c r="AP268" s="149">
        <v>18</v>
      </c>
      <c r="AQ268" s="149">
        <v>14</v>
      </c>
      <c r="AR268" s="149">
        <v>18</v>
      </c>
      <c r="AS268" s="149">
        <v>16</v>
      </c>
      <c r="AT268" s="149">
        <v>15</v>
      </c>
      <c r="AU268" s="149">
        <v>14</v>
      </c>
      <c r="AV268" s="149">
        <v>14</v>
      </c>
      <c r="AW268" s="149">
        <v>13</v>
      </c>
      <c r="AX268" s="149">
        <v>12</v>
      </c>
      <c r="AY268" s="149">
        <v>0</v>
      </c>
      <c r="AZ268" s="149">
        <v>0</v>
      </c>
      <c r="BA268" s="149">
        <v>0</v>
      </c>
      <c r="BB268" s="149">
        <v>0</v>
      </c>
      <c r="BC268" s="149">
        <v>0</v>
      </c>
      <c r="BD268" s="149">
        <v>0</v>
      </c>
      <c r="BE268" s="149">
        <v>0</v>
      </c>
      <c r="BF268" s="149">
        <v>0</v>
      </c>
      <c r="BG268" s="149">
        <v>0</v>
      </c>
      <c r="BH268" s="149">
        <v>0</v>
      </c>
      <c r="BI268" s="149">
        <v>0</v>
      </c>
      <c r="BJ268" s="149">
        <v>0</v>
      </c>
      <c r="BK268" s="149">
        <v>0</v>
      </c>
      <c r="BL268" s="149">
        <v>0</v>
      </c>
      <c r="BM268" s="149">
        <v>0</v>
      </c>
      <c r="BN268" s="149">
        <v>0</v>
      </c>
      <c r="BO268" s="149">
        <v>0</v>
      </c>
      <c r="BP268" s="149">
        <v>0</v>
      </c>
      <c r="BQ268" s="149">
        <v>0</v>
      </c>
      <c r="BR268" s="465">
        <v>0</v>
      </c>
    </row>
    <row r="269" spans="3:70">
      <c r="C269" s="453" t="s">
        <v>307</v>
      </c>
      <c r="D269" s="454" t="s">
        <v>309</v>
      </c>
      <c r="E269" s="455" t="s">
        <v>439</v>
      </c>
      <c r="F269" s="168">
        <f t="shared" si="68"/>
        <v>2</v>
      </c>
      <c r="G269" s="162">
        <v>0</v>
      </c>
      <c r="H269" s="149">
        <v>0</v>
      </c>
      <c r="I269" s="149">
        <v>0</v>
      </c>
      <c r="J269" s="149">
        <v>0</v>
      </c>
      <c r="K269" s="149">
        <v>0</v>
      </c>
      <c r="L269" s="149">
        <v>0</v>
      </c>
      <c r="M269" s="149">
        <v>0</v>
      </c>
      <c r="N269" s="149">
        <v>0</v>
      </c>
      <c r="O269" s="149">
        <v>0</v>
      </c>
      <c r="P269" s="149">
        <v>0</v>
      </c>
      <c r="Q269" s="149">
        <v>0</v>
      </c>
      <c r="R269" s="149">
        <v>0</v>
      </c>
      <c r="S269" s="149">
        <v>0</v>
      </c>
      <c r="T269" s="149">
        <v>0</v>
      </c>
      <c r="U269" s="149">
        <v>0</v>
      </c>
      <c r="V269" s="149">
        <v>1</v>
      </c>
      <c r="W269" s="149">
        <v>0</v>
      </c>
      <c r="X269" s="149">
        <v>0</v>
      </c>
      <c r="Y269" s="149">
        <v>0</v>
      </c>
      <c r="Z269" s="149">
        <v>0</v>
      </c>
      <c r="AA269" s="149">
        <v>0</v>
      </c>
      <c r="AB269" s="149">
        <v>0</v>
      </c>
      <c r="AC269" s="149">
        <v>0</v>
      </c>
      <c r="AD269" s="149">
        <v>0</v>
      </c>
      <c r="AE269" s="149">
        <v>0</v>
      </c>
      <c r="AF269" s="149">
        <v>0</v>
      </c>
      <c r="AG269" s="149">
        <v>0</v>
      </c>
      <c r="AH269" s="149">
        <v>1</v>
      </c>
      <c r="AI269" s="149">
        <v>0</v>
      </c>
      <c r="AJ269" s="149">
        <v>0</v>
      </c>
      <c r="AK269" s="149">
        <v>0</v>
      </c>
      <c r="AL269" s="149">
        <v>0</v>
      </c>
      <c r="AM269" s="149">
        <v>0</v>
      </c>
      <c r="AN269" s="149">
        <v>0</v>
      </c>
      <c r="AO269" s="149">
        <v>0</v>
      </c>
      <c r="AP269" s="149">
        <v>0</v>
      </c>
      <c r="AQ269" s="149">
        <v>0</v>
      </c>
      <c r="AR269" s="149">
        <v>0</v>
      </c>
      <c r="AS269" s="149">
        <v>0</v>
      </c>
      <c r="AT269" s="149">
        <v>0</v>
      </c>
      <c r="AU269" s="149">
        <v>0</v>
      </c>
      <c r="AV269" s="149">
        <v>0</v>
      </c>
      <c r="AW269" s="149">
        <v>0</v>
      </c>
      <c r="AX269" s="149">
        <v>0</v>
      </c>
      <c r="AY269" s="149">
        <v>0</v>
      </c>
      <c r="AZ269" s="149">
        <v>0</v>
      </c>
      <c r="BA269" s="149">
        <v>0</v>
      </c>
      <c r="BB269" s="149">
        <v>0</v>
      </c>
      <c r="BC269" s="149">
        <v>0</v>
      </c>
      <c r="BD269" s="149">
        <v>0</v>
      </c>
      <c r="BE269" s="149">
        <v>0</v>
      </c>
      <c r="BF269" s="149">
        <v>0</v>
      </c>
      <c r="BG269" s="149">
        <v>0</v>
      </c>
      <c r="BH269" s="149">
        <v>0</v>
      </c>
      <c r="BI269" s="149">
        <v>0</v>
      </c>
      <c r="BJ269" s="149">
        <v>0</v>
      </c>
      <c r="BK269" s="149">
        <v>0</v>
      </c>
      <c r="BL269" s="149">
        <v>0</v>
      </c>
      <c r="BM269" s="149">
        <v>0</v>
      </c>
      <c r="BN269" s="149">
        <v>0</v>
      </c>
      <c r="BO269" s="149">
        <v>0</v>
      </c>
      <c r="BP269" s="149">
        <v>0</v>
      </c>
      <c r="BQ269" s="149">
        <v>0</v>
      </c>
      <c r="BR269" s="465">
        <v>0</v>
      </c>
    </row>
    <row r="270" spans="3:70">
      <c r="C270" s="453" t="s">
        <v>307</v>
      </c>
      <c r="D270" s="454" t="s">
        <v>309</v>
      </c>
      <c r="E270" s="455" t="s">
        <v>440</v>
      </c>
      <c r="F270" s="168">
        <f t="shared" si="68"/>
        <v>2</v>
      </c>
      <c r="G270" s="162">
        <v>0</v>
      </c>
      <c r="H270" s="149">
        <v>0</v>
      </c>
      <c r="I270" s="149">
        <v>0</v>
      </c>
      <c r="J270" s="149">
        <v>0</v>
      </c>
      <c r="K270" s="149">
        <v>0</v>
      </c>
      <c r="L270" s="149">
        <v>0</v>
      </c>
      <c r="M270" s="149">
        <v>0</v>
      </c>
      <c r="N270" s="149">
        <v>0</v>
      </c>
      <c r="O270" s="149">
        <v>0</v>
      </c>
      <c r="P270" s="149">
        <v>0</v>
      </c>
      <c r="Q270" s="149">
        <v>0</v>
      </c>
      <c r="R270" s="149">
        <v>0</v>
      </c>
      <c r="S270" s="149">
        <v>0</v>
      </c>
      <c r="T270" s="149">
        <v>0</v>
      </c>
      <c r="U270" s="149">
        <v>0</v>
      </c>
      <c r="V270" s="149">
        <v>0</v>
      </c>
      <c r="W270" s="149">
        <v>0</v>
      </c>
      <c r="X270" s="149">
        <v>0</v>
      </c>
      <c r="Y270" s="149">
        <v>0</v>
      </c>
      <c r="Z270" s="149">
        <v>0</v>
      </c>
      <c r="AA270" s="149">
        <v>0</v>
      </c>
      <c r="AB270" s="149">
        <v>0</v>
      </c>
      <c r="AC270" s="149">
        <v>0</v>
      </c>
      <c r="AD270" s="149">
        <v>0</v>
      </c>
      <c r="AE270" s="149">
        <v>0</v>
      </c>
      <c r="AF270" s="149">
        <v>0</v>
      </c>
      <c r="AG270" s="149">
        <v>0</v>
      </c>
      <c r="AH270" s="149">
        <v>0</v>
      </c>
      <c r="AI270" s="149">
        <v>2</v>
      </c>
      <c r="AJ270" s="149">
        <v>0</v>
      </c>
      <c r="AK270" s="149">
        <v>0</v>
      </c>
      <c r="AL270" s="149">
        <v>0</v>
      </c>
      <c r="AM270" s="149">
        <v>0</v>
      </c>
      <c r="AN270" s="149">
        <v>0</v>
      </c>
      <c r="AO270" s="149">
        <v>0</v>
      </c>
      <c r="AP270" s="149">
        <v>0</v>
      </c>
      <c r="AQ270" s="149">
        <v>0</v>
      </c>
      <c r="AR270" s="149">
        <v>0</v>
      </c>
      <c r="AS270" s="149">
        <v>0</v>
      </c>
      <c r="AT270" s="149">
        <v>0</v>
      </c>
      <c r="AU270" s="149">
        <v>0</v>
      </c>
      <c r="AV270" s="149">
        <v>0</v>
      </c>
      <c r="AW270" s="149">
        <v>0</v>
      </c>
      <c r="AX270" s="149">
        <v>0</v>
      </c>
      <c r="AY270" s="149">
        <v>0</v>
      </c>
      <c r="AZ270" s="149">
        <v>0</v>
      </c>
      <c r="BA270" s="149">
        <v>0</v>
      </c>
      <c r="BB270" s="149">
        <v>0</v>
      </c>
      <c r="BC270" s="149">
        <v>0</v>
      </c>
      <c r="BD270" s="149">
        <v>0</v>
      </c>
      <c r="BE270" s="149">
        <v>0</v>
      </c>
      <c r="BF270" s="149">
        <v>0</v>
      </c>
      <c r="BG270" s="149">
        <v>0</v>
      </c>
      <c r="BH270" s="149">
        <v>0</v>
      </c>
      <c r="BI270" s="149">
        <v>0</v>
      </c>
      <c r="BJ270" s="149">
        <v>0</v>
      </c>
      <c r="BK270" s="149">
        <v>0</v>
      </c>
      <c r="BL270" s="149">
        <v>0</v>
      </c>
      <c r="BM270" s="149">
        <v>0</v>
      </c>
      <c r="BN270" s="149">
        <v>0</v>
      </c>
      <c r="BO270" s="149">
        <v>0</v>
      </c>
      <c r="BP270" s="149">
        <v>0</v>
      </c>
      <c r="BQ270" s="149">
        <v>0</v>
      </c>
      <c r="BR270" s="465">
        <v>0</v>
      </c>
    </row>
    <row r="271" spans="3:70">
      <c r="C271" s="453" t="s">
        <v>307</v>
      </c>
      <c r="D271" s="454" t="s">
        <v>309</v>
      </c>
      <c r="E271" s="455" t="s">
        <v>441</v>
      </c>
      <c r="F271" s="168">
        <f t="shared" si="68"/>
        <v>254</v>
      </c>
      <c r="G271" s="162">
        <v>0</v>
      </c>
      <c r="H271" s="149">
        <v>0</v>
      </c>
      <c r="I271" s="149">
        <v>0</v>
      </c>
      <c r="J271" s="149">
        <v>0</v>
      </c>
      <c r="K271" s="149">
        <v>0</v>
      </c>
      <c r="L271" s="149">
        <v>0</v>
      </c>
      <c r="M271" s="149">
        <v>0</v>
      </c>
      <c r="N271" s="149">
        <v>0</v>
      </c>
      <c r="O271" s="149">
        <v>0</v>
      </c>
      <c r="P271" s="149">
        <v>0</v>
      </c>
      <c r="Q271" s="149">
        <v>0</v>
      </c>
      <c r="R271" s="149">
        <v>0</v>
      </c>
      <c r="S271" s="149">
        <v>0</v>
      </c>
      <c r="T271" s="149">
        <v>0</v>
      </c>
      <c r="U271" s="149">
        <v>0</v>
      </c>
      <c r="V271" s="149">
        <v>0</v>
      </c>
      <c r="W271" s="149">
        <v>0</v>
      </c>
      <c r="X271" s="149">
        <v>0</v>
      </c>
      <c r="Y271" s="149">
        <v>0</v>
      </c>
      <c r="Z271" s="149">
        <v>0</v>
      </c>
      <c r="AA271" s="149">
        <v>176</v>
      </c>
      <c r="AB271" s="149">
        <v>0</v>
      </c>
      <c r="AC271" s="149">
        <v>63</v>
      </c>
      <c r="AD271" s="149">
        <v>0</v>
      </c>
      <c r="AE271" s="149">
        <v>0</v>
      </c>
      <c r="AF271" s="149">
        <v>0</v>
      </c>
      <c r="AG271" s="149">
        <v>0</v>
      </c>
      <c r="AH271" s="149">
        <v>0</v>
      </c>
      <c r="AI271" s="149">
        <v>0</v>
      </c>
      <c r="AJ271" s="149">
        <v>15</v>
      </c>
      <c r="AK271" s="149">
        <v>0</v>
      </c>
      <c r="AL271" s="149">
        <v>0</v>
      </c>
      <c r="AM271" s="149">
        <v>0</v>
      </c>
      <c r="AN271" s="149">
        <v>0</v>
      </c>
      <c r="AO271" s="149">
        <v>0</v>
      </c>
      <c r="AP271" s="149">
        <v>0</v>
      </c>
      <c r="AQ271" s="149">
        <v>0</v>
      </c>
      <c r="AR271" s="149">
        <v>0</v>
      </c>
      <c r="AS271" s="149">
        <v>0</v>
      </c>
      <c r="AT271" s="149">
        <v>0</v>
      </c>
      <c r="AU271" s="149">
        <v>0</v>
      </c>
      <c r="AV271" s="149">
        <v>0</v>
      </c>
      <c r="AW271" s="149">
        <v>0</v>
      </c>
      <c r="AX271" s="149">
        <v>0</v>
      </c>
      <c r="AY271" s="149">
        <v>0</v>
      </c>
      <c r="AZ271" s="149">
        <v>0</v>
      </c>
      <c r="BA271" s="149">
        <v>0</v>
      </c>
      <c r="BB271" s="149">
        <v>0</v>
      </c>
      <c r="BC271" s="149">
        <v>0</v>
      </c>
      <c r="BD271" s="149">
        <v>0</v>
      </c>
      <c r="BE271" s="149">
        <v>0</v>
      </c>
      <c r="BF271" s="149">
        <v>0</v>
      </c>
      <c r="BG271" s="149">
        <v>0</v>
      </c>
      <c r="BH271" s="149">
        <v>0</v>
      </c>
      <c r="BI271" s="149">
        <v>0</v>
      </c>
      <c r="BJ271" s="149">
        <v>0</v>
      </c>
      <c r="BK271" s="149">
        <v>0</v>
      </c>
      <c r="BL271" s="149">
        <v>0</v>
      </c>
      <c r="BM271" s="149">
        <v>0</v>
      </c>
      <c r="BN271" s="149">
        <v>0</v>
      </c>
      <c r="BO271" s="149">
        <v>0</v>
      </c>
      <c r="BP271" s="149">
        <v>0</v>
      </c>
      <c r="BQ271" s="149">
        <v>0</v>
      </c>
      <c r="BR271" s="465">
        <v>0</v>
      </c>
    </row>
    <row r="272" spans="3:70">
      <c r="C272" s="453" t="s">
        <v>307</v>
      </c>
      <c r="D272" s="454" t="s">
        <v>309</v>
      </c>
      <c r="E272" s="455" t="s">
        <v>442</v>
      </c>
      <c r="F272" s="168">
        <f t="shared" si="68"/>
        <v>11</v>
      </c>
      <c r="G272" s="162">
        <v>0</v>
      </c>
      <c r="H272" s="149">
        <v>0</v>
      </c>
      <c r="I272" s="149">
        <v>0</v>
      </c>
      <c r="J272" s="149">
        <v>0</v>
      </c>
      <c r="K272" s="149">
        <v>0</v>
      </c>
      <c r="L272" s="149">
        <v>0</v>
      </c>
      <c r="M272" s="149">
        <v>0</v>
      </c>
      <c r="N272" s="149">
        <v>0</v>
      </c>
      <c r="O272" s="149">
        <v>0</v>
      </c>
      <c r="P272" s="149">
        <v>0</v>
      </c>
      <c r="Q272" s="149">
        <v>0</v>
      </c>
      <c r="R272" s="149">
        <v>0</v>
      </c>
      <c r="S272" s="149">
        <v>0</v>
      </c>
      <c r="T272" s="149">
        <v>0</v>
      </c>
      <c r="U272" s="149">
        <v>0</v>
      </c>
      <c r="V272" s="149">
        <v>0</v>
      </c>
      <c r="W272" s="149">
        <v>0</v>
      </c>
      <c r="X272" s="149">
        <v>0</v>
      </c>
      <c r="Y272" s="149">
        <v>0</v>
      </c>
      <c r="Z272" s="149">
        <v>0</v>
      </c>
      <c r="AA272" s="149">
        <v>2</v>
      </c>
      <c r="AB272" s="149">
        <v>0</v>
      </c>
      <c r="AC272" s="149">
        <v>0</v>
      </c>
      <c r="AD272" s="149">
        <v>0</v>
      </c>
      <c r="AE272" s="149">
        <v>3</v>
      </c>
      <c r="AF272" s="149">
        <v>0</v>
      </c>
      <c r="AG272" s="149">
        <v>3</v>
      </c>
      <c r="AH272" s="149">
        <v>3</v>
      </c>
      <c r="AI272" s="149">
        <v>0</v>
      </c>
      <c r="AJ272" s="149">
        <v>0</v>
      </c>
      <c r="AK272" s="149">
        <v>0</v>
      </c>
      <c r="AL272" s="149">
        <v>0</v>
      </c>
      <c r="AM272" s="149">
        <v>0</v>
      </c>
      <c r="AN272" s="149">
        <v>0</v>
      </c>
      <c r="AO272" s="149">
        <v>0</v>
      </c>
      <c r="AP272" s="149">
        <v>0</v>
      </c>
      <c r="AQ272" s="149">
        <v>0</v>
      </c>
      <c r="AR272" s="149">
        <v>0</v>
      </c>
      <c r="AS272" s="149">
        <v>0</v>
      </c>
      <c r="AT272" s="149">
        <v>0</v>
      </c>
      <c r="AU272" s="149">
        <v>0</v>
      </c>
      <c r="AV272" s="149">
        <v>0</v>
      </c>
      <c r="AW272" s="149">
        <v>0</v>
      </c>
      <c r="AX272" s="149">
        <v>0</v>
      </c>
      <c r="AY272" s="149">
        <v>0</v>
      </c>
      <c r="AZ272" s="149">
        <v>0</v>
      </c>
      <c r="BA272" s="149">
        <v>0</v>
      </c>
      <c r="BB272" s="149">
        <v>0</v>
      </c>
      <c r="BC272" s="149">
        <v>0</v>
      </c>
      <c r="BD272" s="149">
        <v>0</v>
      </c>
      <c r="BE272" s="149">
        <v>0</v>
      </c>
      <c r="BF272" s="149">
        <v>0</v>
      </c>
      <c r="BG272" s="149">
        <v>0</v>
      </c>
      <c r="BH272" s="149">
        <v>0</v>
      </c>
      <c r="BI272" s="149">
        <v>0</v>
      </c>
      <c r="BJ272" s="149">
        <v>0</v>
      </c>
      <c r="BK272" s="149">
        <v>0</v>
      </c>
      <c r="BL272" s="149">
        <v>0</v>
      </c>
      <c r="BM272" s="149">
        <v>0</v>
      </c>
      <c r="BN272" s="149">
        <v>0</v>
      </c>
      <c r="BO272" s="149">
        <v>0</v>
      </c>
      <c r="BP272" s="149">
        <v>0</v>
      </c>
      <c r="BQ272" s="149">
        <v>0</v>
      </c>
      <c r="BR272" s="465">
        <v>0</v>
      </c>
    </row>
    <row r="273" spans="3:70">
      <c r="C273" s="453" t="s">
        <v>307</v>
      </c>
      <c r="D273" s="454" t="s">
        <v>309</v>
      </c>
      <c r="E273" s="455" t="s">
        <v>443</v>
      </c>
      <c r="F273" s="168">
        <f t="shared" si="68"/>
        <v>2</v>
      </c>
      <c r="G273" s="162">
        <v>0</v>
      </c>
      <c r="H273" s="149">
        <v>0</v>
      </c>
      <c r="I273" s="149">
        <v>0</v>
      </c>
      <c r="J273" s="149">
        <v>0</v>
      </c>
      <c r="K273" s="149">
        <v>0</v>
      </c>
      <c r="L273" s="149">
        <v>0</v>
      </c>
      <c r="M273" s="149">
        <v>0</v>
      </c>
      <c r="N273" s="149">
        <v>0</v>
      </c>
      <c r="O273" s="149">
        <v>0</v>
      </c>
      <c r="P273" s="149">
        <v>0</v>
      </c>
      <c r="Q273" s="149">
        <v>0</v>
      </c>
      <c r="R273" s="149">
        <v>0</v>
      </c>
      <c r="S273" s="149">
        <v>0</v>
      </c>
      <c r="T273" s="149">
        <v>0</v>
      </c>
      <c r="U273" s="149">
        <v>0</v>
      </c>
      <c r="V273" s="149">
        <v>0</v>
      </c>
      <c r="W273" s="149">
        <v>0</v>
      </c>
      <c r="X273" s="149">
        <v>0</v>
      </c>
      <c r="Y273" s="149">
        <v>0</v>
      </c>
      <c r="Z273" s="149">
        <v>0</v>
      </c>
      <c r="AA273" s="149">
        <v>0</v>
      </c>
      <c r="AB273" s="149">
        <v>0</v>
      </c>
      <c r="AC273" s="149">
        <v>0</v>
      </c>
      <c r="AD273" s="149">
        <v>0</v>
      </c>
      <c r="AE273" s="149">
        <v>0</v>
      </c>
      <c r="AF273" s="149">
        <v>0</v>
      </c>
      <c r="AG273" s="149">
        <v>0</v>
      </c>
      <c r="AH273" s="149">
        <v>0</v>
      </c>
      <c r="AI273" s="149">
        <v>0</v>
      </c>
      <c r="AJ273" s="149">
        <v>0</v>
      </c>
      <c r="AK273" s="149">
        <v>0</v>
      </c>
      <c r="AL273" s="149">
        <v>0</v>
      </c>
      <c r="AM273" s="149">
        <v>2</v>
      </c>
      <c r="AN273" s="149">
        <v>0</v>
      </c>
      <c r="AO273" s="149">
        <v>0</v>
      </c>
      <c r="AP273" s="149">
        <v>0</v>
      </c>
      <c r="AQ273" s="149">
        <v>0</v>
      </c>
      <c r="AR273" s="149">
        <v>0</v>
      </c>
      <c r="AS273" s="149">
        <v>0</v>
      </c>
      <c r="AT273" s="149">
        <v>0</v>
      </c>
      <c r="AU273" s="149">
        <v>0</v>
      </c>
      <c r="AV273" s="149">
        <v>0</v>
      </c>
      <c r="AW273" s="149">
        <v>0</v>
      </c>
      <c r="AX273" s="149">
        <v>0</v>
      </c>
      <c r="AY273" s="149">
        <v>0</v>
      </c>
      <c r="AZ273" s="149">
        <v>0</v>
      </c>
      <c r="BA273" s="149">
        <v>0</v>
      </c>
      <c r="BB273" s="149">
        <v>0</v>
      </c>
      <c r="BC273" s="149">
        <v>0</v>
      </c>
      <c r="BD273" s="149">
        <v>0</v>
      </c>
      <c r="BE273" s="149">
        <v>0</v>
      </c>
      <c r="BF273" s="149">
        <v>0</v>
      </c>
      <c r="BG273" s="149">
        <v>0</v>
      </c>
      <c r="BH273" s="149">
        <v>0</v>
      </c>
      <c r="BI273" s="149">
        <v>0</v>
      </c>
      <c r="BJ273" s="149">
        <v>0</v>
      </c>
      <c r="BK273" s="149">
        <v>0</v>
      </c>
      <c r="BL273" s="149">
        <v>0</v>
      </c>
      <c r="BM273" s="149">
        <v>0</v>
      </c>
      <c r="BN273" s="149">
        <v>0</v>
      </c>
      <c r="BO273" s="149">
        <v>0</v>
      </c>
      <c r="BP273" s="149">
        <v>0</v>
      </c>
      <c r="BQ273" s="149">
        <v>0</v>
      </c>
      <c r="BR273" s="465">
        <v>0</v>
      </c>
    </row>
    <row r="274" spans="3:70">
      <c r="C274" s="453" t="s">
        <v>307</v>
      </c>
      <c r="D274" s="454" t="s">
        <v>309</v>
      </c>
      <c r="E274" s="455" t="s">
        <v>444</v>
      </c>
      <c r="F274" s="168">
        <f t="shared" si="68"/>
        <v>0</v>
      </c>
      <c r="G274" s="162">
        <v>0</v>
      </c>
      <c r="H274" s="149">
        <v>0</v>
      </c>
      <c r="I274" s="149">
        <v>0</v>
      </c>
      <c r="J274" s="149">
        <v>0</v>
      </c>
      <c r="K274" s="149">
        <v>0</v>
      </c>
      <c r="L274" s="149">
        <v>0</v>
      </c>
      <c r="M274" s="149">
        <v>0</v>
      </c>
      <c r="N274" s="149">
        <v>0</v>
      </c>
      <c r="O274" s="149">
        <v>0</v>
      </c>
      <c r="P274" s="149">
        <v>0</v>
      </c>
      <c r="Q274" s="149">
        <v>0</v>
      </c>
      <c r="R274" s="149">
        <v>0</v>
      </c>
      <c r="S274" s="149">
        <v>0</v>
      </c>
      <c r="T274" s="149">
        <v>0</v>
      </c>
      <c r="U274" s="149">
        <v>0</v>
      </c>
      <c r="V274" s="149">
        <v>0</v>
      </c>
      <c r="W274" s="149">
        <v>0</v>
      </c>
      <c r="X274" s="149">
        <v>0</v>
      </c>
      <c r="Y274" s="149">
        <v>0</v>
      </c>
      <c r="Z274" s="149">
        <v>0</v>
      </c>
      <c r="AA274" s="149">
        <v>0</v>
      </c>
      <c r="AB274" s="149">
        <v>0</v>
      </c>
      <c r="AC274" s="149">
        <v>0</v>
      </c>
      <c r="AD274" s="149">
        <v>0</v>
      </c>
      <c r="AE274" s="149">
        <v>0</v>
      </c>
      <c r="AF274" s="149">
        <v>0</v>
      </c>
      <c r="AG274" s="149">
        <v>0</v>
      </c>
      <c r="AH274" s="149">
        <v>0</v>
      </c>
      <c r="AI274" s="149">
        <v>0</v>
      </c>
      <c r="AJ274" s="149">
        <v>0</v>
      </c>
      <c r="AK274" s="149">
        <v>0</v>
      </c>
      <c r="AL274" s="149">
        <v>0</v>
      </c>
      <c r="AM274" s="149">
        <v>0</v>
      </c>
      <c r="AN274" s="149">
        <v>0</v>
      </c>
      <c r="AO274" s="149">
        <v>0</v>
      </c>
      <c r="AP274" s="149">
        <v>0</v>
      </c>
      <c r="AQ274" s="149">
        <v>0</v>
      </c>
      <c r="AR274" s="149">
        <v>0</v>
      </c>
      <c r="AS274" s="149">
        <v>0</v>
      </c>
      <c r="AT274" s="149">
        <v>0</v>
      </c>
      <c r="AU274" s="149">
        <v>0</v>
      </c>
      <c r="AV274" s="149">
        <v>0</v>
      </c>
      <c r="AW274" s="149">
        <v>0</v>
      </c>
      <c r="AX274" s="149">
        <v>0</v>
      </c>
      <c r="AY274" s="149">
        <v>0</v>
      </c>
      <c r="AZ274" s="149">
        <v>0</v>
      </c>
      <c r="BA274" s="149">
        <v>0</v>
      </c>
      <c r="BB274" s="149">
        <v>0</v>
      </c>
      <c r="BC274" s="149">
        <v>0</v>
      </c>
      <c r="BD274" s="149">
        <v>0</v>
      </c>
      <c r="BE274" s="149">
        <v>0</v>
      </c>
      <c r="BF274" s="149">
        <v>0</v>
      </c>
      <c r="BG274" s="149">
        <v>0</v>
      </c>
      <c r="BH274" s="149">
        <v>0</v>
      </c>
      <c r="BI274" s="149">
        <v>0</v>
      </c>
      <c r="BJ274" s="149">
        <v>0</v>
      </c>
      <c r="BK274" s="149">
        <v>0</v>
      </c>
      <c r="BL274" s="149">
        <v>0</v>
      </c>
      <c r="BM274" s="149">
        <v>0</v>
      </c>
      <c r="BN274" s="149">
        <v>0</v>
      </c>
      <c r="BO274" s="149">
        <v>0</v>
      </c>
      <c r="BP274" s="149">
        <v>0</v>
      </c>
      <c r="BQ274" s="149">
        <v>0</v>
      </c>
      <c r="BR274" s="465">
        <v>0</v>
      </c>
    </row>
    <row r="275" spans="3:70">
      <c r="C275" s="453" t="s">
        <v>307</v>
      </c>
      <c r="D275" s="454" t="s">
        <v>309</v>
      </c>
      <c r="E275" s="455" t="s">
        <v>445</v>
      </c>
      <c r="F275" s="168">
        <f t="shared" si="68"/>
        <v>7</v>
      </c>
      <c r="G275" s="162">
        <v>0</v>
      </c>
      <c r="H275" s="149">
        <v>0</v>
      </c>
      <c r="I275" s="149">
        <v>0</v>
      </c>
      <c r="J275" s="149">
        <v>0</v>
      </c>
      <c r="K275" s="149">
        <v>0</v>
      </c>
      <c r="L275" s="149">
        <v>0</v>
      </c>
      <c r="M275" s="149">
        <v>0</v>
      </c>
      <c r="N275" s="149">
        <v>0</v>
      </c>
      <c r="O275" s="149">
        <v>0</v>
      </c>
      <c r="P275" s="149">
        <v>0</v>
      </c>
      <c r="Q275" s="149">
        <v>0</v>
      </c>
      <c r="R275" s="149">
        <v>0</v>
      </c>
      <c r="S275" s="149">
        <v>0</v>
      </c>
      <c r="T275" s="149">
        <v>0</v>
      </c>
      <c r="U275" s="149">
        <v>0</v>
      </c>
      <c r="V275" s="149">
        <v>0</v>
      </c>
      <c r="W275" s="149">
        <v>0</v>
      </c>
      <c r="X275" s="149">
        <v>0</v>
      </c>
      <c r="Y275" s="149">
        <v>0</v>
      </c>
      <c r="Z275" s="149">
        <v>0</v>
      </c>
      <c r="AA275" s="149">
        <v>0</v>
      </c>
      <c r="AB275" s="149">
        <v>0</v>
      </c>
      <c r="AC275" s="149">
        <v>0</v>
      </c>
      <c r="AD275" s="149">
        <v>1</v>
      </c>
      <c r="AE275" s="149">
        <v>1</v>
      </c>
      <c r="AF275" s="149">
        <v>0</v>
      </c>
      <c r="AG275" s="149">
        <v>0</v>
      </c>
      <c r="AH275" s="149">
        <v>0</v>
      </c>
      <c r="AI275" s="149">
        <v>0</v>
      </c>
      <c r="AJ275" s="149">
        <v>0</v>
      </c>
      <c r="AK275" s="149">
        <v>0</v>
      </c>
      <c r="AL275" s="149">
        <v>0</v>
      </c>
      <c r="AM275" s="149">
        <v>0</v>
      </c>
      <c r="AN275" s="149">
        <v>1</v>
      </c>
      <c r="AO275" s="149">
        <v>0</v>
      </c>
      <c r="AP275" s="149">
        <v>0</v>
      </c>
      <c r="AQ275" s="149">
        <v>0</v>
      </c>
      <c r="AR275" s="149">
        <v>1</v>
      </c>
      <c r="AS275" s="149">
        <v>1</v>
      </c>
      <c r="AT275" s="149">
        <v>0</v>
      </c>
      <c r="AU275" s="149">
        <v>1</v>
      </c>
      <c r="AV275" s="149">
        <v>0</v>
      </c>
      <c r="AW275" s="149">
        <v>1</v>
      </c>
      <c r="AX275" s="149">
        <v>0</v>
      </c>
      <c r="AY275" s="149">
        <v>0</v>
      </c>
      <c r="AZ275" s="149">
        <v>0</v>
      </c>
      <c r="BA275" s="149">
        <v>0</v>
      </c>
      <c r="BB275" s="149">
        <v>0</v>
      </c>
      <c r="BC275" s="149">
        <v>0</v>
      </c>
      <c r="BD275" s="149">
        <v>0</v>
      </c>
      <c r="BE275" s="149">
        <v>0</v>
      </c>
      <c r="BF275" s="149">
        <v>0</v>
      </c>
      <c r="BG275" s="149">
        <v>0</v>
      </c>
      <c r="BH275" s="149">
        <v>0</v>
      </c>
      <c r="BI275" s="149">
        <v>0</v>
      </c>
      <c r="BJ275" s="149">
        <v>0</v>
      </c>
      <c r="BK275" s="149">
        <v>0</v>
      </c>
      <c r="BL275" s="149">
        <v>0</v>
      </c>
      <c r="BM275" s="149">
        <v>0</v>
      </c>
      <c r="BN275" s="149">
        <v>0</v>
      </c>
      <c r="BO275" s="149">
        <v>0</v>
      </c>
      <c r="BP275" s="149">
        <v>0</v>
      </c>
      <c r="BQ275" s="149">
        <v>0</v>
      </c>
      <c r="BR275" s="465">
        <v>0</v>
      </c>
    </row>
    <row r="276" spans="3:70">
      <c r="C276" s="453" t="s">
        <v>307</v>
      </c>
      <c r="D276" s="454" t="s">
        <v>309</v>
      </c>
      <c r="E276" s="455" t="s">
        <v>446</v>
      </c>
      <c r="F276" s="168">
        <f t="shared" si="68"/>
        <v>134</v>
      </c>
      <c r="G276" s="162">
        <v>0</v>
      </c>
      <c r="H276" s="149">
        <v>0</v>
      </c>
      <c r="I276" s="149">
        <v>0</v>
      </c>
      <c r="J276" s="149">
        <v>0</v>
      </c>
      <c r="K276" s="149">
        <v>0</v>
      </c>
      <c r="L276" s="149">
        <v>0</v>
      </c>
      <c r="M276" s="149">
        <v>0</v>
      </c>
      <c r="N276" s="149">
        <v>0</v>
      </c>
      <c r="O276" s="149">
        <v>0</v>
      </c>
      <c r="P276" s="149">
        <v>0</v>
      </c>
      <c r="Q276" s="149">
        <v>7</v>
      </c>
      <c r="R276" s="149">
        <v>0</v>
      </c>
      <c r="S276" s="149">
        <v>0</v>
      </c>
      <c r="T276" s="149">
        <v>0</v>
      </c>
      <c r="U276" s="149">
        <v>0</v>
      </c>
      <c r="V276" s="149">
        <v>4</v>
      </c>
      <c r="W276" s="149">
        <v>0</v>
      </c>
      <c r="X276" s="149">
        <v>0</v>
      </c>
      <c r="Y276" s="149">
        <v>0</v>
      </c>
      <c r="Z276" s="149">
        <v>0</v>
      </c>
      <c r="AA276" s="149">
        <v>0</v>
      </c>
      <c r="AB276" s="149">
        <v>0</v>
      </c>
      <c r="AC276" s="149">
        <v>0</v>
      </c>
      <c r="AD276" s="149">
        <v>0</v>
      </c>
      <c r="AE276" s="149">
        <v>0</v>
      </c>
      <c r="AF276" s="149">
        <v>0</v>
      </c>
      <c r="AG276" s="149">
        <v>9</v>
      </c>
      <c r="AH276" s="149">
        <v>11</v>
      </c>
      <c r="AI276" s="149">
        <v>0</v>
      </c>
      <c r="AJ276" s="149">
        <v>0</v>
      </c>
      <c r="AK276" s="149">
        <v>6</v>
      </c>
      <c r="AL276" s="149">
        <v>2</v>
      </c>
      <c r="AM276" s="149">
        <v>3</v>
      </c>
      <c r="AN276" s="149">
        <v>0</v>
      </c>
      <c r="AO276" s="149">
        <v>0</v>
      </c>
      <c r="AP276" s="149">
        <v>0</v>
      </c>
      <c r="AQ276" s="149">
        <v>0</v>
      </c>
      <c r="AR276" s="149">
        <v>7</v>
      </c>
      <c r="AS276" s="149">
        <v>13</v>
      </c>
      <c r="AT276" s="149">
        <v>4</v>
      </c>
      <c r="AU276" s="149">
        <v>68</v>
      </c>
      <c r="AV276" s="149">
        <v>0</v>
      </c>
      <c r="AW276" s="149">
        <v>0</v>
      </c>
      <c r="AX276" s="149">
        <v>0</v>
      </c>
      <c r="AY276" s="149">
        <v>0</v>
      </c>
      <c r="AZ276" s="149">
        <v>0</v>
      </c>
      <c r="BA276" s="149">
        <v>0</v>
      </c>
      <c r="BB276" s="149">
        <v>0</v>
      </c>
      <c r="BC276" s="149">
        <v>0</v>
      </c>
      <c r="BD276" s="149">
        <v>0</v>
      </c>
      <c r="BE276" s="149">
        <v>0</v>
      </c>
      <c r="BF276" s="149">
        <v>0</v>
      </c>
      <c r="BG276" s="149">
        <v>0</v>
      </c>
      <c r="BH276" s="149">
        <v>0</v>
      </c>
      <c r="BI276" s="149">
        <v>0</v>
      </c>
      <c r="BJ276" s="149">
        <v>0</v>
      </c>
      <c r="BK276" s="149">
        <v>0</v>
      </c>
      <c r="BL276" s="149">
        <v>0</v>
      </c>
      <c r="BM276" s="149">
        <v>0</v>
      </c>
      <c r="BN276" s="149">
        <v>0</v>
      </c>
      <c r="BO276" s="149">
        <v>0</v>
      </c>
      <c r="BP276" s="149">
        <v>0</v>
      </c>
      <c r="BQ276" s="149">
        <v>0</v>
      </c>
      <c r="BR276" s="465">
        <v>0</v>
      </c>
    </row>
    <row r="277" spans="3:70">
      <c r="C277" s="453" t="s">
        <v>307</v>
      </c>
      <c r="D277" s="454" t="s">
        <v>309</v>
      </c>
      <c r="E277" s="455" t="s">
        <v>447</v>
      </c>
      <c r="F277" s="168">
        <f t="shared" si="68"/>
        <v>1</v>
      </c>
      <c r="G277" s="162">
        <v>0</v>
      </c>
      <c r="H277" s="149">
        <v>0</v>
      </c>
      <c r="I277" s="149">
        <v>0</v>
      </c>
      <c r="J277" s="149">
        <v>0</v>
      </c>
      <c r="K277" s="149">
        <v>0</v>
      </c>
      <c r="L277" s="149">
        <v>0</v>
      </c>
      <c r="M277" s="149">
        <v>0</v>
      </c>
      <c r="N277" s="149">
        <v>0</v>
      </c>
      <c r="O277" s="149">
        <v>0</v>
      </c>
      <c r="P277" s="149">
        <v>0</v>
      </c>
      <c r="Q277" s="149">
        <v>0</v>
      </c>
      <c r="R277" s="149">
        <v>0</v>
      </c>
      <c r="S277" s="149">
        <v>0</v>
      </c>
      <c r="T277" s="149">
        <v>0</v>
      </c>
      <c r="U277" s="149">
        <v>0</v>
      </c>
      <c r="V277" s="149">
        <v>0</v>
      </c>
      <c r="W277" s="149">
        <v>0</v>
      </c>
      <c r="X277" s="149">
        <v>0</v>
      </c>
      <c r="Y277" s="149">
        <v>0</v>
      </c>
      <c r="Z277" s="149">
        <v>0</v>
      </c>
      <c r="AA277" s="149">
        <v>0</v>
      </c>
      <c r="AB277" s="149">
        <v>0</v>
      </c>
      <c r="AC277" s="149">
        <v>0</v>
      </c>
      <c r="AD277" s="149">
        <v>0</v>
      </c>
      <c r="AE277" s="149">
        <v>0</v>
      </c>
      <c r="AF277" s="149">
        <v>1</v>
      </c>
      <c r="AG277" s="149">
        <v>0</v>
      </c>
      <c r="AH277" s="149">
        <v>0</v>
      </c>
      <c r="AI277" s="149">
        <v>0</v>
      </c>
      <c r="AJ277" s="149">
        <v>0</v>
      </c>
      <c r="AK277" s="149">
        <v>0</v>
      </c>
      <c r="AL277" s="149">
        <v>0</v>
      </c>
      <c r="AM277" s="149">
        <v>0</v>
      </c>
      <c r="AN277" s="149">
        <v>0</v>
      </c>
      <c r="AO277" s="149">
        <v>0</v>
      </c>
      <c r="AP277" s="149">
        <v>0</v>
      </c>
      <c r="AQ277" s="149">
        <v>0</v>
      </c>
      <c r="AR277" s="149">
        <v>0</v>
      </c>
      <c r="AS277" s="149">
        <v>0</v>
      </c>
      <c r="AT277" s="149">
        <v>0</v>
      </c>
      <c r="AU277" s="149">
        <v>0</v>
      </c>
      <c r="AV277" s="149">
        <v>0</v>
      </c>
      <c r="AW277" s="149">
        <v>0</v>
      </c>
      <c r="AX277" s="149">
        <v>0</v>
      </c>
      <c r="AY277" s="149">
        <v>0</v>
      </c>
      <c r="AZ277" s="149">
        <v>0</v>
      </c>
      <c r="BA277" s="149">
        <v>0</v>
      </c>
      <c r="BB277" s="149">
        <v>0</v>
      </c>
      <c r="BC277" s="149">
        <v>0</v>
      </c>
      <c r="BD277" s="149">
        <v>0</v>
      </c>
      <c r="BE277" s="149">
        <v>0</v>
      </c>
      <c r="BF277" s="149">
        <v>0</v>
      </c>
      <c r="BG277" s="149">
        <v>0</v>
      </c>
      <c r="BH277" s="149">
        <v>0</v>
      </c>
      <c r="BI277" s="149">
        <v>0</v>
      </c>
      <c r="BJ277" s="149">
        <v>0</v>
      </c>
      <c r="BK277" s="149">
        <v>0</v>
      </c>
      <c r="BL277" s="149">
        <v>0</v>
      </c>
      <c r="BM277" s="149">
        <v>0</v>
      </c>
      <c r="BN277" s="149">
        <v>0</v>
      </c>
      <c r="BO277" s="149">
        <v>0</v>
      </c>
      <c r="BP277" s="149">
        <v>0</v>
      </c>
      <c r="BQ277" s="149">
        <v>0</v>
      </c>
      <c r="BR277" s="465">
        <v>0</v>
      </c>
    </row>
    <row r="278" spans="3:70">
      <c r="C278" s="453" t="s">
        <v>307</v>
      </c>
      <c r="D278" s="454" t="s">
        <v>309</v>
      </c>
      <c r="E278" s="455" t="s">
        <v>448</v>
      </c>
      <c r="F278" s="168">
        <f t="shared" si="68"/>
        <v>11</v>
      </c>
      <c r="G278" s="162">
        <v>0</v>
      </c>
      <c r="H278" s="149">
        <v>0</v>
      </c>
      <c r="I278" s="149">
        <v>0</v>
      </c>
      <c r="J278" s="149">
        <v>0</v>
      </c>
      <c r="K278" s="149">
        <v>0</v>
      </c>
      <c r="L278" s="149">
        <v>0</v>
      </c>
      <c r="M278" s="149">
        <v>0</v>
      </c>
      <c r="N278" s="149">
        <v>0</v>
      </c>
      <c r="O278" s="149">
        <v>0</v>
      </c>
      <c r="P278" s="149">
        <v>0</v>
      </c>
      <c r="Q278" s="149">
        <v>0</v>
      </c>
      <c r="R278" s="149">
        <v>0</v>
      </c>
      <c r="S278" s="149">
        <v>0</v>
      </c>
      <c r="T278" s="149">
        <v>0</v>
      </c>
      <c r="U278" s="149">
        <v>0</v>
      </c>
      <c r="V278" s="149">
        <v>0</v>
      </c>
      <c r="W278" s="149">
        <v>0</v>
      </c>
      <c r="X278" s="149">
        <v>0</v>
      </c>
      <c r="Y278" s="149">
        <v>0</v>
      </c>
      <c r="Z278" s="149">
        <v>0</v>
      </c>
      <c r="AA278" s="149">
        <v>0</v>
      </c>
      <c r="AB278" s="149">
        <v>0</v>
      </c>
      <c r="AC278" s="149">
        <v>0</v>
      </c>
      <c r="AD278" s="149">
        <v>0</v>
      </c>
      <c r="AE278" s="149">
        <v>0</v>
      </c>
      <c r="AF278" s="149">
        <v>0</v>
      </c>
      <c r="AG278" s="149">
        <v>0</v>
      </c>
      <c r="AH278" s="149">
        <v>0</v>
      </c>
      <c r="AI278" s="149">
        <v>0</v>
      </c>
      <c r="AJ278" s="149">
        <v>0</v>
      </c>
      <c r="AK278" s="149">
        <v>0</v>
      </c>
      <c r="AL278" s="149">
        <v>0</v>
      </c>
      <c r="AM278" s="149">
        <v>6</v>
      </c>
      <c r="AN278" s="149">
        <v>1</v>
      </c>
      <c r="AO278" s="149">
        <v>0</v>
      </c>
      <c r="AP278" s="149">
        <v>0</v>
      </c>
      <c r="AQ278" s="149">
        <v>0</v>
      </c>
      <c r="AR278" s="149">
        <v>0</v>
      </c>
      <c r="AS278" s="149">
        <v>0</v>
      </c>
      <c r="AT278" s="149">
        <v>0</v>
      </c>
      <c r="AU278" s="149">
        <v>0</v>
      </c>
      <c r="AV278" s="149">
        <v>4</v>
      </c>
      <c r="AW278" s="149">
        <v>0</v>
      </c>
      <c r="AX278" s="149">
        <v>0</v>
      </c>
      <c r="AY278" s="149">
        <v>0</v>
      </c>
      <c r="AZ278" s="149">
        <v>0</v>
      </c>
      <c r="BA278" s="149">
        <v>0</v>
      </c>
      <c r="BB278" s="149">
        <v>0</v>
      </c>
      <c r="BC278" s="149">
        <v>0</v>
      </c>
      <c r="BD278" s="149">
        <v>0</v>
      </c>
      <c r="BE278" s="149">
        <v>0</v>
      </c>
      <c r="BF278" s="149">
        <v>0</v>
      </c>
      <c r="BG278" s="149">
        <v>0</v>
      </c>
      <c r="BH278" s="149">
        <v>0</v>
      </c>
      <c r="BI278" s="149">
        <v>0</v>
      </c>
      <c r="BJ278" s="149">
        <v>0</v>
      </c>
      <c r="BK278" s="149">
        <v>0</v>
      </c>
      <c r="BL278" s="149">
        <v>0</v>
      </c>
      <c r="BM278" s="149">
        <v>0</v>
      </c>
      <c r="BN278" s="149">
        <v>0</v>
      </c>
      <c r="BO278" s="149">
        <v>0</v>
      </c>
      <c r="BP278" s="149">
        <v>0</v>
      </c>
      <c r="BQ278" s="149">
        <v>0</v>
      </c>
      <c r="BR278" s="465">
        <v>0</v>
      </c>
    </row>
    <row r="279" spans="3:70">
      <c r="C279" s="453" t="s">
        <v>307</v>
      </c>
      <c r="D279" s="454" t="s">
        <v>309</v>
      </c>
      <c r="E279" s="455" t="s">
        <v>449</v>
      </c>
      <c r="F279" s="168">
        <f t="shared" si="68"/>
        <v>157</v>
      </c>
      <c r="G279" s="162">
        <v>0</v>
      </c>
      <c r="H279" s="149">
        <v>0</v>
      </c>
      <c r="I279" s="149">
        <v>0</v>
      </c>
      <c r="J279" s="149">
        <v>137</v>
      </c>
      <c r="K279" s="149">
        <v>0</v>
      </c>
      <c r="L279" s="149">
        <v>0</v>
      </c>
      <c r="M279" s="149">
        <v>0</v>
      </c>
      <c r="N279" s="149">
        <v>0</v>
      </c>
      <c r="O279" s="149">
        <v>0</v>
      </c>
      <c r="P279" s="149">
        <v>0</v>
      </c>
      <c r="Q279" s="149">
        <v>0</v>
      </c>
      <c r="R279" s="149">
        <v>0</v>
      </c>
      <c r="S279" s="149">
        <v>0</v>
      </c>
      <c r="T279" s="149">
        <v>0</v>
      </c>
      <c r="U279" s="149">
        <v>20</v>
      </c>
      <c r="V279" s="149">
        <v>0</v>
      </c>
      <c r="W279" s="149">
        <v>0</v>
      </c>
      <c r="X279" s="149">
        <v>0</v>
      </c>
      <c r="Y279" s="149">
        <v>0</v>
      </c>
      <c r="Z279" s="149">
        <v>0</v>
      </c>
      <c r="AA279" s="149">
        <v>0</v>
      </c>
      <c r="AB279" s="149">
        <v>0</v>
      </c>
      <c r="AC279" s="149">
        <v>0</v>
      </c>
      <c r="AD279" s="149">
        <v>0</v>
      </c>
      <c r="AE279" s="149">
        <v>0</v>
      </c>
      <c r="AF279" s="149">
        <v>0</v>
      </c>
      <c r="AG279" s="149">
        <v>0</v>
      </c>
      <c r="AH279" s="149">
        <v>0</v>
      </c>
      <c r="AI279" s="149">
        <v>0</v>
      </c>
      <c r="AJ279" s="149">
        <v>0</v>
      </c>
      <c r="AK279" s="149">
        <v>0</v>
      </c>
      <c r="AL279" s="149">
        <v>0</v>
      </c>
      <c r="AM279" s="149">
        <v>0</v>
      </c>
      <c r="AN279" s="149">
        <v>0</v>
      </c>
      <c r="AO279" s="149">
        <v>0</v>
      </c>
      <c r="AP279" s="149">
        <v>0</v>
      </c>
      <c r="AQ279" s="149">
        <v>0</v>
      </c>
      <c r="AR279" s="149">
        <v>0</v>
      </c>
      <c r="AS279" s="149">
        <v>0</v>
      </c>
      <c r="AT279" s="149">
        <v>0</v>
      </c>
      <c r="AU279" s="149">
        <v>0</v>
      </c>
      <c r="AV279" s="149">
        <v>0</v>
      </c>
      <c r="AW279" s="149">
        <v>0</v>
      </c>
      <c r="AX279" s="149">
        <v>0</v>
      </c>
      <c r="AY279" s="149">
        <v>0</v>
      </c>
      <c r="AZ279" s="149">
        <v>0</v>
      </c>
      <c r="BA279" s="149">
        <v>0</v>
      </c>
      <c r="BB279" s="149">
        <v>0</v>
      </c>
      <c r="BC279" s="149">
        <v>0</v>
      </c>
      <c r="BD279" s="149">
        <v>0</v>
      </c>
      <c r="BE279" s="149">
        <v>0</v>
      </c>
      <c r="BF279" s="149">
        <v>0</v>
      </c>
      <c r="BG279" s="149">
        <v>0</v>
      </c>
      <c r="BH279" s="149">
        <v>0</v>
      </c>
      <c r="BI279" s="149">
        <v>0</v>
      </c>
      <c r="BJ279" s="149">
        <v>0</v>
      </c>
      <c r="BK279" s="149">
        <v>0</v>
      </c>
      <c r="BL279" s="149">
        <v>0</v>
      </c>
      <c r="BM279" s="149">
        <v>0</v>
      </c>
      <c r="BN279" s="149">
        <v>0</v>
      </c>
      <c r="BO279" s="149">
        <v>0</v>
      </c>
      <c r="BP279" s="149">
        <v>0</v>
      </c>
      <c r="BQ279" s="149">
        <v>0</v>
      </c>
      <c r="BR279" s="465">
        <v>0</v>
      </c>
    </row>
    <row r="280" spans="3:70">
      <c r="C280" s="453" t="s">
        <v>307</v>
      </c>
      <c r="D280" s="454" t="s">
        <v>309</v>
      </c>
      <c r="E280" s="455" t="s">
        <v>450</v>
      </c>
      <c r="F280" s="168">
        <f t="shared" si="68"/>
        <v>31</v>
      </c>
      <c r="G280" s="162">
        <v>0</v>
      </c>
      <c r="H280" s="149">
        <v>2</v>
      </c>
      <c r="I280" s="149">
        <v>0</v>
      </c>
      <c r="J280" s="149">
        <v>7</v>
      </c>
      <c r="K280" s="149">
        <v>0</v>
      </c>
      <c r="L280" s="149">
        <v>0</v>
      </c>
      <c r="M280" s="149">
        <v>0</v>
      </c>
      <c r="N280" s="149">
        <v>5</v>
      </c>
      <c r="O280" s="149">
        <v>0</v>
      </c>
      <c r="P280" s="149">
        <v>0</v>
      </c>
      <c r="Q280" s="149">
        <v>0</v>
      </c>
      <c r="R280" s="149">
        <v>0</v>
      </c>
      <c r="S280" s="149">
        <v>0</v>
      </c>
      <c r="T280" s="149">
        <v>0</v>
      </c>
      <c r="U280" s="149">
        <v>0</v>
      </c>
      <c r="V280" s="149">
        <v>0</v>
      </c>
      <c r="W280" s="149">
        <v>0</v>
      </c>
      <c r="X280" s="149">
        <v>0</v>
      </c>
      <c r="Y280" s="149">
        <v>0</v>
      </c>
      <c r="Z280" s="149">
        <v>8</v>
      </c>
      <c r="AA280" s="149">
        <v>0</v>
      </c>
      <c r="AB280" s="149">
        <v>3</v>
      </c>
      <c r="AC280" s="149">
        <v>0</v>
      </c>
      <c r="AD280" s="149">
        <v>0</v>
      </c>
      <c r="AE280" s="149">
        <v>6</v>
      </c>
      <c r="AF280" s="149">
        <v>0</v>
      </c>
      <c r="AG280" s="149">
        <v>0</v>
      </c>
      <c r="AH280" s="149">
        <v>0</v>
      </c>
      <c r="AI280" s="149">
        <v>0</v>
      </c>
      <c r="AJ280" s="149">
        <v>0</v>
      </c>
      <c r="AK280" s="149">
        <v>0</v>
      </c>
      <c r="AL280" s="149">
        <v>0</v>
      </c>
      <c r="AM280" s="149">
        <v>0</v>
      </c>
      <c r="AN280" s="149">
        <v>0</v>
      </c>
      <c r="AO280" s="149">
        <v>0</v>
      </c>
      <c r="AP280" s="149">
        <v>0</v>
      </c>
      <c r="AQ280" s="149">
        <v>0</v>
      </c>
      <c r="AR280" s="149">
        <v>0</v>
      </c>
      <c r="AS280" s="149">
        <v>0</v>
      </c>
      <c r="AT280" s="149">
        <v>0</v>
      </c>
      <c r="AU280" s="149">
        <v>0</v>
      </c>
      <c r="AV280" s="149">
        <v>0</v>
      </c>
      <c r="AW280" s="149">
        <v>0</v>
      </c>
      <c r="AX280" s="149">
        <v>0</v>
      </c>
      <c r="AY280" s="149">
        <v>0</v>
      </c>
      <c r="AZ280" s="149">
        <v>0</v>
      </c>
      <c r="BA280" s="149">
        <v>0</v>
      </c>
      <c r="BB280" s="149">
        <v>0</v>
      </c>
      <c r="BC280" s="149">
        <v>0</v>
      </c>
      <c r="BD280" s="149">
        <v>0</v>
      </c>
      <c r="BE280" s="149">
        <v>0</v>
      </c>
      <c r="BF280" s="149">
        <v>0</v>
      </c>
      <c r="BG280" s="149">
        <v>0</v>
      </c>
      <c r="BH280" s="149">
        <v>0</v>
      </c>
      <c r="BI280" s="149">
        <v>0</v>
      </c>
      <c r="BJ280" s="149">
        <v>0</v>
      </c>
      <c r="BK280" s="149">
        <v>0</v>
      </c>
      <c r="BL280" s="149">
        <v>0</v>
      </c>
      <c r="BM280" s="149">
        <v>0</v>
      </c>
      <c r="BN280" s="149">
        <v>0</v>
      </c>
      <c r="BO280" s="149">
        <v>0</v>
      </c>
      <c r="BP280" s="149">
        <v>0</v>
      </c>
      <c r="BQ280" s="149">
        <v>0</v>
      </c>
      <c r="BR280" s="465">
        <v>0</v>
      </c>
    </row>
    <row r="281" spans="3:70">
      <c r="C281" s="453" t="s">
        <v>307</v>
      </c>
      <c r="D281" s="454" t="s">
        <v>309</v>
      </c>
      <c r="E281" s="455" t="s">
        <v>451</v>
      </c>
      <c r="F281" s="168">
        <f t="shared" si="68"/>
        <v>41</v>
      </c>
      <c r="G281" s="162">
        <v>0</v>
      </c>
      <c r="H281" s="149">
        <v>0</v>
      </c>
      <c r="I281" s="149">
        <v>0</v>
      </c>
      <c r="J281" s="149">
        <v>0</v>
      </c>
      <c r="K281" s="149">
        <v>0</v>
      </c>
      <c r="L281" s="149">
        <v>0</v>
      </c>
      <c r="M281" s="149">
        <v>0</v>
      </c>
      <c r="N281" s="149">
        <v>0</v>
      </c>
      <c r="O281" s="149">
        <v>0</v>
      </c>
      <c r="P281" s="149">
        <v>0</v>
      </c>
      <c r="Q281" s="149">
        <v>0</v>
      </c>
      <c r="R281" s="149">
        <v>0</v>
      </c>
      <c r="S281" s="149">
        <v>0</v>
      </c>
      <c r="T281" s="149">
        <v>0</v>
      </c>
      <c r="U281" s="149">
        <v>0</v>
      </c>
      <c r="V281" s="149">
        <v>14</v>
      </c>
      <c r="W281" s="149">
        <v>0</v>
      </c>
      <c r="X281" s="149">
        <v>0</v>
      </c>
      <c r="Y281" s="149">
        <v>0</v>
      </c>
      <c r="Z281" s="149">
        <v>0</v>
      </c>
      <c r="AA281" s="149">
        <v>0</v>
      </c>
      <c r="AB281" s="149">
        <v>0</v>
      </c>
      <c r="AC281" s="149">
        <v>27</v>
      </c>
      <c r="AD281" s="149">
        <v>0</v>
      </c>
      <c r="AE281" s="149">
        <v>0</v>
      </c>
      <c r="AF281" s="149">
        <v>0</v>
      </c>
      <c r="AG281" s="149">
        <v>0</v>
      </c>
      <c r="AH281" s="149">
        <v>0</v>
      </c>
      <c r="AI281" s="149">
        <v>0</v>
      </c>
      <c r="AJ281" s="149">
        <v>0</v>
      </c>
      <c r="AK281" s="149">
        <v>0</v>
      </c>
      <c r="AL281" s="149">
        <v>0</v>
      </c>
      <c r="AM281" s="149">
        <v>0</v>
      </c>
      <c r="AN281" s="149">
        <v>0</v>
      </c>
      <c r="AO281" s="149">
        <v>0</v>
      </c>
      <c r="AP281" s="149">
        <v>0</v>
      </c>
      <c r="AQ281" s="149">
        <v>0</v>
      </c>
      <c r="AR281" s="149">
        <v>0</v>
      </c>
      <c r="AS281" s="149">
        <v>0</v>
      </c>
      <c r="AT281" s="149">
        <v>0</v>
      </c>
      <c r="AU281" s="149">
        <v>0</v>
      </c>
      <c r="AV281" s="149">
        <v>0</v>
      </c>
      <c r="AW281" s="149">
        <v>0</v>
      </c>
      <c r="AX281" s="149">
        <v>0</v>
      </c>
      <c r="AY281" s="149">
        <v>0</v>
      </c>
      <c r="AZ281" s="149">
        <v>0</v>
      </c>
      <c r="BA281" s="149">
        <v>0</v>
      </c>
      <c r="BB281" s="149">
        <v>0</v>
      </c>
      <c r="BC281" s="149">
        <v>0</v>
      </c>
      <c r="BD281" s="149">
        <v>0</v>
      </c>
      <c r="BE281" s="149">
        <v>0</v>
      </c>
      <c r="BF281" s="149">
        <v>0</v>
      </c>
      <c r="BG281" s="149">
        <v>0</v>
      </c>
      <c r="BH281" s="149">
        <v>0</v>
      </c>
      <c r="BI281" s="149">
        <v>0</v>
      </c>
      <c r="BJ281" s="149">
        <v>0</v>
      </c>
      <c r="BK281" s="149">
        <v>0</v>
      </c>
      <c r="BL281" s="149">
        <v>0</v>
      </c>
      <c r="BM281" s="149">
        <v>0</v>
      </c>
      <c r="BN281" s="149">
        <v>0</v>
      </c>
      <c r="BO281" s="149">
        <v>0</v>
      </c>
      <c r="BP281" s="149">
        <v>0</v>
      </c>
      <c r="BQ281" s="149">
        <v>0</v>
      </c>
      <c r="BR281" s="465">
        <v>0</v>
      </c>
    </row>
    <row r="282" spans="3:70">
      <c r="C282" s="453" t="s">
        <v>307</v>
      </c>
      <c r="D282" s="454" t="s">
        <v>309</v>
      </c>
      <c r="E282" s="455" t="s">
        <v>452</v>
      </c>
      <c r="F282" s="168">
        <f t="shared" si="68"/>
        <v>11</v>
      </c>
      <c r="G282" s="162">
        <v>0</v>
      </c>
      <c r="H282" s="149">
        <v>0</v>
      </c>
      <c r="I282" s="149">
        <v>0</v>
      </c>
      <c r="J282" s="149">
        <v>11</v>
      </c>
      <c r="K282" s="149">
        <v>0</v>
      </c>
      <c r="L282" s="149">
        <v>0</v>
      </c>
      <c r="M282" s="149">
        <v>0</v>
      </c>
      <c r="N282" s="149">
        <v>0</v>
      </c>
      <c r="O282" s="149">
        <v>0</v>
      </c>
      <c r="P282" s="149">
        <v>0</v>
      </c>
      <c r="Q282" s="149">
        <v>0</v>
      </c>
      <c r="R282" s="149">
        <v>0</v>
      </c>
      <c r="S282" s="149">
        <v>0</v>
      </c>
      <c r="T282" s="149">
        <v>0</v>
      </c>
      <c r="U282" s="149">
        <v>0</v>
      </c>
      <c r="V282" s="149">
        <v>0</v>
      </c>
      <c r="W282" s="149">
        <v>0</v>
      </c>
      <c r="X282" s="149">
        <v>0</v>
      </c>
      <c r="Y282" s="149">
        <v>0</v>
      </c>
      <c r="Z282" s="149">
        <v>0</v>
      </c>
      <c r="AA282" s="149">
        <v>0</v>
      </c>
      <c r="AB282" s="149">
        <v>0</v>
      </c>
      <c r="AC282" s="149">
        <v>0</v>
      </c>
      <c r="AD282" s="149">
        <v>0</v>
      </c>
      <c r="AE282" s="149">
        <v>0</v>
      </c>
      <c r="AF282" s="149">
        <v>0</v>
      </c>
      <c r="AG282" s="149">
        <v>0</v>
      </c>
      <c r="AH282" s="149">
        <v>0</v>
      </c>
      <c r="AI282" s="149">
        <v>0</v>
      </c>
      <c r="AJ282" s="149">
        <v>0</v>
      </c>
      <c r="AK282" s="149">
        <v>0</v>
      </c>
      <c r="AL282" s="149">
        <v>0</v>
      </c>
      <c r="AM282" s="149">
        <v>0</v>
      </c>
      <c r="AN282" s="149">
        <v>0</v>
      </c>
      <c r="AO282" s="149">
        <v>0</v>
      </c>
      <c r="AP282" s="149">
        <v>0</v>
      </c>
      <c r="AQ282" s="149">
        <v>0</v>
      </c>
      <c r="AR282" s="149">
        <v>0</v>
      </c>
      <c r="AS282" s="149">
        <v>0</v>
      </c>
      <c r="AT282" s="149">
        <v>0</v>
      </c>
      <c r="AU282" s="149">
        <v>0</v>
      </c>
      <c r="AV282" s="149">
        <v>0</v>
      </c>
      <c r="AW282" s="149">
        <v>0</v>
      </c>
      <c r="AX282" s="149">
        <v>0</v>
      </c>
      <c r="AY282" s="149">
        <v>0</v>
      </c>
      <c r="AZ282" s="149">
        <v>0</v>
      </c>
      <c r="BA282" s="149">
        <v>0</v>
      </c>
      <c r="BB282" s="149">
        <v>0</v>
      </c>
      <c r="BC282" s="149">
        <v>0</v>
      </c>
      <c r="BD282" s="149">
        <v>0</v>
      </c>
      <c r="BE282" s="149">
        <v>0</v>
      </c>
      <c r="BF282" s="149">
        <v>0</v>
      </c>
      <c r="BG282" s="149">
        <v>0</v>
      </c>
      <c r="BH282" s="149">
        <v>0</v>
      </c>
      <c r="BI282" s="149">
        <v>0</v>
      </c>
      <c r="BJ282" s="149">
        <v>0</v>
      </c>
      <c r="BK282" s="149">
        <v>0</v>
      </c>
      <c r="BL282" s="149">
        <v>0</v>
      </c>
      <c r="BM282" s="149">
        <v>0</v>
      </c>
      <c r="BN282" s="149">
        <v>0</v>
      </c>
      <c r="BO282" s="149">
        <v>0</v>
      </c>
      <c r="BP282" s="149">
        <v>0</v>
      </c>
      <c r="BQ282" s="149">
        <v>0</v>
      </c>
      <c r="BR282" s="465">
        <v>0</v>
      </c>
    </row>
    <row r="283" spans="3:70">
      <c r="C283" s="453" t="s">
        <v>307</v>
      </c>
      <c r="D283" s="454" t="s">
        <v>309</v>
      </c>
      <c r="E283" s="455" t="s">
        <v>453</v>
      </c>
      <c r="F283" s="168">
        <f t="shared" si="68"/>
        <v>598</v>
      </c>
      <c r="G283" s="162">
        <v>0</v>
      </c>
      <c r="H283" s="149">
        <v>118</v>
      </c>
      <c r="I283" s="149">
        <v>10</v>
      </c>
      <c r="J283" s="149">
        <v>72</v>
      </c>
      <c r="K283" s="149">
        <v>92</v>
      </c>
      <c r="L283" s="149">
        <v>0</v>
      </c>
      <c r="M283" s="149">
        <v>5</v>
      </c>
      <c r="N283" s="149">
        <v>0</v>
      </c>
      <c r="O283" s="149">
        <v>12</v>
      </c>
      <c r="P283" s="149">
        <v>0</v>
      </c>
      <c r="Q283" s="149">
        <v>0</v>
      </c>
      <c r="R283" s="149">
        <v>95</v>
      </c>
      <c r="S283" s="149">
        <v>0</v>
      </c>
      <c r="T283" s="149">
        <v>0</v>
      </c>
      <c r="U283" s="149">
        <v>0</v>
      </c>
      <c r="V283" s="149">
        <v>26</v>
      </c>
      <c r="W283" s="149">
        <v>7</v>
      </c>
      <c r="X283" s="149">
        <v>8</v>
      </c>
      <c r="Y283" s="149">
        <v>18</v>
      </c>
      <c r="Z283" s="149">
        <v>0</v>
      </c>
      <c r="AA283" s="149">
        <v>0</v>
      </c>
      <c r="AB283" s="149">
        <v>0</v>
      </c>
      <c r="AC283" s="149">
        <v>0</v>
      </c>
      <c r="AD283" s="149">
        <v>0</v>
      </c>
      <c r="AE283" s="149">
        <v>0</v>
      </c>
      <c r="AF283" s="149">
        <v>0</v>
      </c>
      <c r="AG283" s="149">
        <v>80</v>
      </c>
      <c r="AH283" s="149">
        <v>0</v>
      </c>
      <c r="AI283" s="149">
        <v>0</v>
      </c>
      <c r="AJ283" s="149">
        <v>0</v>
      </c>
      <c r="AK283" s="149">
        <v>0</v>
      </c>
      <c r="AL283" s="149">
        <v>0</v>
      </c>
      <c r="AM283" s="149">
        <v>0</v>
      </c>
      <c r="AN283" s="149">
        <v>0</v>
      </c>
      <c r="AO283" s="149">
        <v>0</v>
      </c>
      <c r="AP283" s="149">
        <v>0</v>
      </c>
      <c r="AQ283" s="149">
        <v>0</v>
      </c>
      <c r="AR283" s="149">
        <v>0</v>
      </c>
      <c r="AS283" s="149">
        <v>0</v>
      </c>
      <c r="AT283" s="149">
        <v>0</v>
      </c>
      <c r="AU283" s="149">
        <v>0</v>
      </c>
      <c r="AV283" s="149">
        <v>23</v>
      </c>
      <c r="AW283" s="149">
        <v>0</v>
      </c>
      <c r="AX283" s="149">
        <v>0</v>
      </c>
      <c r="AY283" s="149">
        <v>0</v>
      </c>
      <c r="AZ283" s="149">
        <v>0</v>
      </c>
      <c r="BA283" s="149">
        <v>0</v>
      </c>
      <c r="BB283" s="149">
        <v>0</v>
      </c>
      <c r="BC283" s="149">
        <v>0</v>
      </c>
      <c r="BD283" s="149">
        <v>0</v>
      </c>
      <c r="BE283" s="149">
        <v>0</v>
      </c>
      <c r="BF283" s="149">
        <v>0</v>
      </c>
      <c r="BG283" s="149">
        <v>0</v>
      </c>
      <c r="BH283" s="149">
        <v>0</v>
      </c>
      <c r="BI283" s="149">
        <v>0</v>
      </c>
      <c r="BJ283" s="149">
        <v>32</v>
      </c>
      <c r="BK283" s="149">
        <v>0</v>
      </c>
      <c r="BL283" s="149">
        <v>0</v>
      </c>
      <c r="BM283" s="149">
        <v>0</v>
      </c>
      <c r="BN283" s="149">
        <v>0</v>
      </c>
      <c r="BO283" s="149">
        <v>0</v>
      </c>
      <c r="BP283" s="149">
        <v>0</v>
      </c>
      <c r="BQ283" s="149">
        <v>0</v>
      </c>
      <c r="BR283" s="465">
        <v>0</v>
      </c>
    </row>
    <row r="284" spans="3:70">
      <c r="C284" s="453" t="s">
        <v>307</v>
      </c>
      <c r="D284" s="454" t="s">
        <v>309</v>
      </c>
      <c r="E284" s="455" t="s">
        <v>694</v>
      </c>
      <c r="F284" s="168">
        <f t="shared" si="68"/>
        <v>53</v>
      </c>
      <c r="G284" s="162">
        <v>0</v>
      </c>
      <c r="H284" s="149">
        <v>0</v>
      </c>
      <c r="I284" s="149">
        <v>0</v>
      </c>
      <c r="J284" s="149">
        <v>0</v>
      </c>
      <c r="K284" s="149">
        <v>0</v>
      </c>
      <c r="L284" s="149">
        <v>0</v>
      </c>
      <c r="M284" s="149">
        <v>0</v>
      </c>
      <c r="N284" s="149">
        <v>0</v>
      </c>
      <c r="O284" s="149">
        <v>0</v>
      </c>
      <c r="P284" s="149">
        <v>0</v>
      </c>
      <c r="Q284" s="149">
        <v>0</v>
      </c>
      <c r="R284" s="149">
        <v>0</v>
      </c>
      <c r="S284" s="149">
        <v>0</v>
      </c>
      <c r="T284" s="149">
        <v>0</v>
      </c>
      <c r="U284" s="149">
        <v>0</v>
      </c>
      <c r="V284" s="149">
        <v>0</v>
      </c>
      <c r="W284" s="149">
        <v>0</v>
      </c>
      <c r="X284" s="149">
        <v>0</v>
      </c>
      <c r="Y284" s="149">
        <v>0</v>
      </c>
      <c r="Z284" s="149">
        <v>0</v>
      </c>
      <c r="AA284" s="149">
        <v>0</v>
      </c>
      <c r="AB284" s="149">
        <v>0</v>
      </c>
      <c r="AC284" s="149">
        <v>0</v>
      </c>
      <c r="AD284" s="149">
        <v>0</v>
      </c>
      <c r="AE284" s="149">
        <v>0</v>
      </c>
      <c r="AF284" s="149">
        <v>0</v>
      </c>
      <c r="AG284" s="149">
        <v>0</v>
      </c>
      <c r="AH284" s="149">
        <v>0</v>
      </c>
      <c r="AI284" s="149">
        <v>0</v>
      </c>
      <c r="AJ284" s="149">
        <v>0</v>
      </c>
      <c r="AK284" s="149">
        <v>0</v>
      </c>
      <c r="AL284" s="149">
        <v>0</v>
      </c>
      <c r="AM284" s="149">
        <v>0</v>
      </c>
      <c r="AN284" s="149">
        <v>0</v>
      </c>
      <c r="AO284" s="149">
        <v>0</v>
      </c>
      <c r="AP284" s="149">
        <v>0</v>
      </c>
      <c r="AQ284" s="149">
        <v>0</v>
      </c>
      <c r="AR284" s="149">
        <v>0</v>
      </c>
      <c r="AS284" s="149">
        <v>0</v>
      </c>
      <c r="AT284" s="149">
        <v>0</v>
      </c>
      <c r="AU284" s="149">
        <v>0</v>
      </c>
      <c r="AV284" s="149">
        <v>0</v>
      </c>
      <c r="AW284" s="149">
        <v>0</v>
      </c>
      <c r="AX284" s="149">
        <v>0</v>
      </c>
      <c r="AY284" s="149">
        <v>0</v>
      </c>
      <c r="AZ284" s="149">
        <v>0</v>
      </c>
      <c r="BA284" s="149">
        <v>0</v>
      </c>
      <c r="BB284" s="149">
        <v>0</v>
      </c>
      <c r="BC284" s="149">
        <v>0</v>
      </c>
      <c r="BD284" s="149">
        <v>0</v>
      </c>
      <c r="BE284" s="149">
        <v>0</v>
      </c>
      <c r="BF284" s="149">
        <v>0</v>
      </c>
      <c r="BG284" s="149">
        <v>53</v>
      </c>
      <c r="BH284" s="149">
        <v>0</v>
      </c>
      <c r="BI284" s="149">
        <v>0</v>
      </c>
      <c r="BJ284" s="149">
        <v>0</v>
      </c>
      <c r="BK284" s="149">
        <v>0</v>
      </c>
      <c r="BL284" s="149">
        <v>0</v>
      </c>
      <c r="BM284" s="149">
        <v>0</v>
      </c>
      <c r="BN284" s="149">
        <v>0</v>
      </c>
      <c r="BO284" s="149">
        <v>0</v>
      </c>
      <c r="BP284" s="149">
        <v>0</v>
      </c>
      <c r="BQ284" s="149">
        <v>0</v>
      </c>
      <c r="BR284" s="465">
        <v>0</v>
      </c>
    </row>
    <row r="285" spans="3:70">
      <c r="C285" s="453" t="s">
        <v>307</v>
      </c>
      <c r="D285" s="454" t="s">
        <v>309</v>
      </c>
      <c r="E285" s="455" t="s">
        <v>454</v>
      </c>
      <c r="F285" s="168">
        <f t="shared" si="68"/>
        <v>6</v>
      </c>
      <c r="G285" s="162">
        <v>0</v>
      </c>
      <c r="H285" s="149">
        <v>0</v>
      </c>
      <c r="I285" s="149">
        <v>0</v>
      </c>
      <c r="J285" s="149">
        <v>0</v>
      </c>
      <c r="K285" s="149">
        <v>0</v>
      </c>
      <c r="L285" s="149">
        <v>0</v>
      </c>
      <c r="M285" s="149">
        <v>0</v>
      </c>
      <c r="N285" s="149">
        <v>0</v>
      </c>
      <c r="O285" s="149">
        <v>1</v>
      </c>
      <c r="P285" s="149">
        <v>1</v>
      </c>
      <c r="Q285" s="149">
        <v>1</v>
      </c>
      <c r="R285" s="149">
        <v>1</v>
      </c>
      <c r="S285" s="149">
        <v>0</v>
      </c>
      <c r="T285" s="149">
        <v>2</v>
      </c>
      <c r="U285" s="149">
        <v>0</v>
      </c>
      <c r="V285" s="149">
        <v>0</v>
      </c>
      <c r="W285" s="149">
        <v>0</v>
      </c>
      <c r="X285" s="149">
        <v>0</v>
      </c>
      <c r="Y285" s="149">
        <v>0</v>
      </c>
      <c r="Z285" s="149">
        <v>0</v>
      </c>
      <c r="AA285" s="149">
        <v>0</v>
      </c>
      <c r="AB285" s="149">
        <v>0</v>
      </c>
      <c r="AC285" s="149">
        <v>0</v>
      </c>
      <c r="AD285" s="149">
        <v>0</v>
      </c>
      <c r="AE285" s="149">
        <v>0</v>
      </c>
      <c r="AF285" s="149">
        <v>0</v>
      </c>
      <c r="AG285" s="149">
        <v>0</v>
      </c>
      <c r="AH285" s="149">
        <v>0</v>
      </c>
      <c r="AI285" s="149">
        <v>0</v>
      </c>
      <c r="AJ285" s="149">
        <v>0</v>
      </c>
      <c r="AK285" s="149">
        <v>0</v>
      </c>
      <c r="AL285" s="149">
        <v>0</v>
      </c>
      <c r="AM285" s="149">
        <v>0</v>
      </c>
      <c r="AN285" s="149">
        <v>0</v>
      </c>
      <c r="AO285" s="149">
        <v>0</v>
      </c>
      <c r="AP285" s="149">
        <v>0</v>
      </c>
      <c r="AQ285" s="149">
        <v>0</v>
      </c>
      <c r="AR285" s="149">
        <v>0</v>
      </c>
      <c r="AS285" s="149">
        <v>0</v>
      </c>
      <c r="AT285" s="149">
        <v>0</v>
      </c>
      <c r="AU285" s="149">
        <v>0</v>
      </c>
      <c r="AV285" s="149">
        <v>0</v>
      </c>
      <c r="AW285" s="149">
        <v>0</v>
      </c>
      <c r="AX285" s="149">
        <v>0</v>
      </c>
      <c r="AY285" s="149">
        <v>0</v>
      </c>
      <c r="AZ285" s="149">
        <v>0</v>
      </c>
      <c r="BA285" s="149">
        <v>0</v>
      </c>
      <c r="BB285" s="149">
        <v>0</v>
      </c>
      <c r="BC285" s="149">
        <v>0</v>
      </c>
      <c r="BD285" s="149">
        <v>0</v>
      </c>
      <c r="BE285" s="149">
        <v>0</v>
      </c>
      <c r="BF285" s="149">
        <v>0</v>
      </c>
      <c r="BG285" s="149">
        <v>0</v>
      </c>
      <c r="BH285" s="149">
        <v>0</v>
      </c>
      <c r="BI285" s="149">
        <v>0</v>
      </c>
      <c r="BJ285" s="149">
        <v>0</v>
      </c>
      <c r="BK285" s="149">
        <v>0</v>
      </c>
      <c r="BL285" s="149">
        <v>0</v>
      </c>
      <c r="BM285" s="149">
        <v>0</v>
      </c>
      <c r="BN285" s="149">
        <v>0</v>
      </c>
      <c r="BO285" s="149">
        <v>0</v>
      </c>
      <c r="BP285" s="149">
        <v>0</v>
      </c>
      <c r="BQ285" s="149">
        <v>0</v>
      </c>
      <c r="BR285" s="465">
        <v>0</v>
      </c>
    </row>
    <row r="286" spans="3:70">
      <c r="C286" s="453" t="s">
        <v>307</v>
      </c>
      <c r="D286" s="454" t="s">
        <v>309</v>
      </c>
      <c r="E286" s="455" t="s">
        <v>455</v>
      </c>
      <c r="F286" s="168">
        <f t="shared" si="68"/>
        <v>236</v>
      </c>
      <c r="G286" s="162">
        <v>0</v>
      </c>
      <c r="H286" s="149">
        <v>0</v>
      </c>
      <c r="I286" s="149">
        <v>0</v>
      </c>
      <c r="J286" s="149">
        <v>0</v>
      </c>
      <c r="K286" s="149">
        <v>0</v>
      </c>
      <c r="L286" s="149">
        <v>0</v>
      </c>
      <c r="M286" s="149">
        <v>0</v>
      </c>
      <c r="N286" s="149">
        <v>236</v>
      </c>
      <c r="O286" s="149">
        <v>0</v>
      </c>
      <c r="P286" s="149">
        <v>0</v>
      </c>
      <c r="Q286" s="149">
        <v>0</v>
      </c>
      <c r="R286" s="149">
        <v>0</v>
      </c>
      <c r="S286" s="149">
        <v>0</v>
      </c>
      <c r="T286" s="149">
        <v>0</v>
      </c>
      <c r="U286" s="149">
        <v>0</v>
      </c>
      <c r="V286" s="149">
        <v>0</v>
      </c>
      <c r="W286" s="149">
        <v>0</v>
      </c>
      <c r="X286" s="149">
        <v>0</v>
      </c>
      <c r="Y286" s="149">
        <v>0</v>
      </c>
      <c r="Z286" s="149">
        <v>0</v>
      </c>
      <c r="AA286" s="149">
        <v>0</v>
      </c>
      <c r="AB286" s="149">
        <v>0</v>
      </c>
      <c r="AC286" s="149">
        <v>0</v>
      </c>
      <c r="AD286" s="149">
        <v>0</v>
      </c>
      <c r="AE286" s="149">
        <v>0</v>
      </c>
      <c r="AF286" s="149">
        <v>0</v>
      </c>
      <c r="AG286" s="149">
        <v>0</v>
      </c>
      <c r="AH286" s="149">
        <v>0</v>
      </c>
      <c r="AI286" s="149">
        <v>0</v>
      </c>
      <c r="AJ286" s="149">
        <v>0</v>
      </c>
      <c r="AK286" s="149">
        <v>0</v>
      </c>
      <c r="AL286" s="149">
        <v>0</v>
      </c>
      <c r="AM286" s="149">
        <v>0</v>
      </c>
      <c r="AN286" s="149">
        <v>0</v>
      </c>
      <c r="AO286" s="149">
        <v>0</v>
      </c>
      <c r="AP286" s="149">
        <v>0</v>
      </c>
      <c r="AQ286" s="149">
        <v>0</v>
      </c>
      <c r="AR286" s="149">
        <v>0</v>
      </c>
      <c r="AS286" s="149">
        <v>0</v>
      </c>
      <c r="AT286" s="149">
        <v>0</v>
      </c>
      <c r="AU286" s="149">
        <v>0</v>
      </c>
      <c r="AV286" s="149">
        <v>0</v>
      </c>
      <c r="AW286" s="149">
        <v>0</v>
      </c>
      <c r="AX286" s="149">
        <v>0</v>
      </c>
      <c r="AY286" s="149">
        <v>0</v>
      </c>
      <c r="AZ286" s="149">
        <v>0</v>
      </c>
      <c r="BA286" s="149">
        <v>0</v>
      </c>
      <c r="BB286" s="149">
        <v>0</v>
      </c>
      <c r="BC286" s="149">
        <v>0</v>
      </c>
      <c r="BD286" s="149">
        <v>0</v>
      </c>
      <c r="BE286" s="149">
        <v>0</v>
      </c>
      <c r="BF286" s="149">
        <v>0</v>
      </c>
      <c r="BG286" s="149">
        <v>0</v>
      </c>
      <c r="BH286" s="149">
        <v>0</v>
      </c>
      <c r="BI286" s="149">
        <v>0</v>
      </c>
      <c r="BJ286" s="149">
        <v>0</v>
      </c>
      <c r="BK286" s="149">
        <v>0</v>
      </c>
      <c r="BL286" s="149">
        <v>0</v>
      </c>
      <c r="BM286" s="149">
        <v>0</v>
      </c>
      <c r="BN286" s="149">
        <v>0</v>
      </c>
      <c r="BO286" s="149">
        <v>0</v>
      </c>
      <c r="BP286" s="149">
        <v>0</v>
      </c>
      <c r="BQ286" s="149">
        <v>0</v>
      </c>
      <c r="BR286" s="465">
        <v>0</v>
      </c>
    </row>
    <row r="287" spans="3:70">
      <c r="C287" s="453" t="s">
        <v>307</v>
      </c>
      <c r="D287" s="454" t="s">
        <v>309</v>
      </c>
      <c r="E287" s="455" t="s">
        <v>456</v>
      </c>
      <c r="F287" s="168">
        <f t="shared" si="68"/>
        <v>149</v>
      </c>
      <c r="G287" s="162">
        <v>0</v>
      </c>
      <c r="H287" s="149">
        <v>0</v>
      </c>
      <c r="I287" s="149">
        <v>0</v>
      </c>
      <c r="J287" s="149">
        <v>0</v>
      </c>
      <c r="K287" s="149">
        <v>0</v>
      </c>
      <c r="L287" s="149">
        <v>0</v>
      </c>
      <c r="M287" s="149">
        <v>0</v>
      </c>
      <c r="N287" s="149">
        <v>0</v>
      </c>
      <c r="O287" s="149">
        <v>0</v>
      </c>
      <c r="P287" s="149">
        <v>0</v>
      </c>
      <c r="Q287" s="149">
        <v>0</v>
      </c>
      <c r="R287" s="149">
        <v>0</v>
      </c>
      <c r="S287" s="149">
        <v>0</v>
      </c>
      <c r="T287" s="149">
        <v>0</v>
      </c>
      <c r="U287" s="149">
        <v>0</v>
      </c>
      <c r="V287" s="149">
        <v>0</v>
      </c>
      <c r="W287" s="149">
        <v>0</v>
      </c>
      <c r="X287" s="149">
        <v>149</v>
      </c>
      <c r="Y287" s="149">
        <v>0</v>
      </c>
      <c r="Z287" s="149">
        <v>0</v>
      </c>
      <c r="AA287" s="149">
        <v>0</v>
      </c>
      <c r="AB287" s="149">
        <v>0</v>
      </c>
      <c r="AC287" s="149">
        <v>0</v>
      </c>
      <c r="AD287" s="149">
        <v>0</v>
      </c>
      <c r="AE287" s="149">
        <v>0</v>
      </c>
      <c r="AF287" s="149">
        <v>0</v>
      </c>
      <c r="AG287" s="149">
        <v>0</v>
      </c>
      <c r="AH287" s="149">
        <v>0</v>
      </c>
      <c r="AI287" s="149">
        <v>0</v>
      </c>
      <c r="AJ287" s="149">
        <v>0</v>
      </c>
      <c r="AK287" s="149">
        <v>0</v>
      </c>
      <c r="AL287" s="149">
        <v>0</v>
      </c>
      <c r="AM287" s="149">
        <v>0</v>
      </c>
      <c r="AN287" s="149">
        <v>0</v>
      </c>
      <c r="AO287" s="149">
        <v>0</v>
      </c>
      <c r="AP287" s="149">
        <v>0</v>
      </c>
      <c r="AQ287" s="149">
        <v>0</v>
      </c>
      <c r="AR287" s="149">
        <v>0</v>
      </c>
      <c r="AS287" s="149">
        <v>0</v>
      </c>
      <c r="AT287" s="149">
        <v>0</v>
      </c>
      <c r="AU287" s="149">
        <v>0</v>
      </c>
      <c r="AV287" s="149">
        <v>0</v>
      </c>
      <c r="AW287" s="149">
        <v>0</v>
      </c>
      <c r="AX287" s="149">
        <v>0</v>
      </c>
      <c r="AY287" s="149">
        <v>0</v>
      </c>
      <c r="AZ287" s="149">
        <v>0</v>
      </c>
      <c r="BA287" s="149">
        <v>0</v>
      </c>
      <c r="BB287" s="149">
        <v>0</v>
      </c>
      <c r="BC287" s="149">
        <v>0</v>
      </c>
      <c r="BD287" s="149">
        <v>0</v>
      </c>
      <c r="BE287" s="149">
        <v>0</v>
      </c>
      <c r="BF287" s="149">
        <v>0</v>
      </c>
      <c r="BG287" s="149">
        <v>0</v>
      </c>
      <c r="BH287" s="149">
        <v>0</v>
      </c>
      <c r="BI287" s="149">
        <v>0</v>
      </c>
      <c r="BJ287" s="149">
        <v>0</v>
      </c>
      <c r="BK287" s="149">
        <v>0</v>
      </c>
      <c r="BL287" s="149">
        <v>0</v>
      </c>
      <c r="BM287" s="149">
        <v>0</v>
      </c>
      <c r="BN287" s="149">
        <v>0</v>
      </c>
      <c r="BO287" s="149">
        <v>0</v>
      </c>
      <c r="BP287" s="149">
        <v>0</v>
      </c>
      <c r="BQ287" s="149">
        <v>0</v>
      </c>
      <c r="BR287" s="465">
        <v>0</v>
      </c>
    </row>
    <row r="288" spans="3:70">
      <c r="C288" s="453" t="s">
        <v>307</v>
      </c>
      <c r="D288" s="454" t="s">
        <v>309</v>
      </c>
      <c r="E288" s="455" t="s">
        <v>457</v>
      </c>
      <c r="F288" s="168">
        <f t="shared" si="68"/>
        <v>203</v>
      </c>
      <c r="G288" s="162">
        <v>0</v>
      </c>
      <c r="H288" s="149">
        <v>0</v>
      </c>
      <c r="I288" s="149">
        <v>0</v>
      </c>
      <c r="J288" s="149">
        <v>0</v>
      </c>
      <c r="K288" s="149">
        <v>0</v>
      </c>
      <c r="L288" s="149">
        <v>0</v>
      </c>
      <c r="M288" s="149">
        <v>0</v>
      </c>
      <c r="N288" s="149">
        <v>0</v>
      </c>
      <c r="O288" s="149">
        <v>0</v>
      </c>
      <c r="P288" s="149">
        <v>0</v>
      </c>
      <c r="Q288" s="149">
        <v>0</v>
      </c>
      <c r="R288" s="149">
        <v>0</v>
      </c>
      <c r="S288" s="149">
        <v>0</v>
      </c>
      <c r="T288" s="149">
        <v>0</v>
      </c>
      <c r="U288" s="149">
        <v>0</v>
      </c>
      <c r="V288" s="149">
        <v>0</v>
      </c>
      <c r="W288" s="149">
        <v>0</v>
      </c>
      <c r="X288" s="149">
        <v>0</v>
      </c>
      <c r="Y288" s="149">
        <v>0</v>
      </c>
      <c r="Z288" s="149">
        <v>0</v>
      </c>
      <c r="AA288" s="149">
        <v>0</v>
      </c>
      <c r="AB288" s="149">
        <v>0</v>
      </c>
      <c r="AC288" s="149">
        <v>0</v>
      </c>
      <c r="AD288" s="149">
        <v>0</v>
      </c>
      <c r="AE288" s="149">
        <v>0</v>
      </c>
      <c r="AF288" s="149">
        <v>0</v>
      </c>
      <c r="AG288" s="149">
        <v>0</v>
      </c>
      <c r="AH288" s="149">
        <v>0</v>
      </c>
      <c r="AI288" s="149">
        <v>0</v>
      </c>
      <c r="AJ288" s="149">
        <v>0</v>
      </c>
      <c r="AK288" s="149">
        <v>0</v>
      </c>
      <c r="AL288" s="149">
        <v>0</v>
      </c>
      <c r="AM288" s="149">
        <v>0</v>
      </c>
      <c r="AN288" s="149">
        <v>0</v>
      </c>
      <c r="AO288" s="149">
        <v>0</v>
      </c>
      <c r="AP288" s="149">
        <v>0</v>
      </c>
      <c r="AQ288" s="149">
        <v>0</v>
      </c>
      <c r="AR288" s="149">
        <v>0</v>
      </c>
      <c r="AS288" s="149">
        <v>0</v>
      </c>
      <c r="AT288" s="149">
        <v>0</v>
      </c>
      <c r="AU288" s="149">
        <v>0</v>
      </c>
      <c r="AV288" s="149">
        <v>0</v>
      </c>
      <c r="AW288" s="149">
        <v>117</v>
      </c>
      <c r="AX288" s="149">
        <v>0</v>
      </c>
      <c r="AY288" s="149">
        <v>86</v>
      </c>
      <c r="AZ288" s="149">
        <v>0</v>
      </c>
      <c r="BA288" s="149">
        <v>0</v>
      </c>
      <c r="BB288" s="149">
        <v>0</v>
      </c>
      <c r="BC288" s="149">
        <v>0</v>
      </c>
      <c r="BD288" s="149">
        <v>0</v>
      </c>
      <c r="BE288" s="149">
        <v>0</v>
      </c>
      <c r="BF288" s="149">
        <v>0</v>
      </c>
      <c r="BG288" s="149">
        <v>0</v>
      </c>
      <c r="BH288" s="149">
        <v>0</v>
      </c>
      <c r="BI288" s="149">
        <v>0</v>
      </c>
      <c r="BJ288" s="149">
        <v>0</v>
      </c>
      <c r="BK288" s="149">
        <v>0</v>
      </c>
      <c r="BL288" s="149">
        <v>0</v>
      </c>
      <c r="BM288" s="149">
        <v>0</v>
      </c>
      <c r="BN288" s="149">
        <v>0</v>
      </c>
      <c r="BO288" s="149">
        <v>0</v>
      </c>
      <c r="BP288" s="149">
        <v>0</v>
      </c>
      <c r="BQ288" s="149">
        <v>0</v>
      </c>
      <c r="BR288" s="465">
        <v>0</v>
      </c>
    </row>
    <row r="289" spans="3:70">
      <c r="C289" s="453" t="s">
        <v>307</v>
      </c>
      <c r="D289" s="454" t="s">
        <v>309</v>
      </c>
      <c r="E289" s="455" t="s">
        <v>458</v>
      </c>
      <c r="F289" s="168">
        <f t="shared" si="68"/>
        <v>16</v>
      </c>
      <c r="G289" s="162">
        <v>0</v>
      </c>
      <c r="H289" s="149">
        <v>0</v>
      </c>
      <c r="I289" s="149">
        <v>0</v>
      </c>
      <c r="J289" s="149">
        <v>0</v>
      </c>
      <c r="K289" s="149">
        <v>0</v>
      </c>
      <c r="L289" s="149">
        <v>0</v>
      </c>
      <c r="M289" s="149">
        <v>0</v>
      </c>
      <c r="N289" s="149">
        <v>0</v>
      </c>
      <c r="O289" s="149">
        <v>0</v>
      </c>
      <c r="P289" s="149">
        <v>0</v>
      </c>
      <c r="Q289" s="149">
        <v>0</v>
      </c>
      <c r="R289" s="149">
        <v>0</v>
      </c>
      <c r="S289" s="149">
        <v>0</v>
      </c>
      <c r="T289" s="149">
        <v>0</v>
      </c>
      <c r="U289" s="149">
        <v>0</v>
      </c>
      <c r="V289" s="149">
        <v>0</v>
      </c>
      <c r="W289" s="149">
        <v>0</v>
      </c>
      <c r="X289" s="149">
        <v>0</v>
      </c>
      <c r="Y289" s="149">
        <v>0</v>
      </c>
      <c r="Z289" s="149">
        <v>0</v>
      </c>
      <c r="AA289" s="149">
        <v>0</v>
      </c>
      <c r="AB289" s="149">
        <v>0</v>
      </c>
      <c r="AC289" s="149">
        <v>0</v>
      </c>
      <c r="AD289" s="149">
        <v>0</v>
      </c>
      <c r="AE289" s="149">
        <v>0</v>
      </c>
      <c r="AF289" s="149">
        <v>0</v>
      </c>
      <c r="AG289" s="149">
        <v>0</v>
      </c>
      <c r="AH289" s="149">
        <v>0</v>
      </c>
      <c r="AI289" s="149">
        <v>0</v>
      </c>
      <c r="AJ289" s="149">
        <v>0</v>
      </c>
      <c r="AK289" s="149">
        <v>0</v>
      </c>
      <c r="AL289" s="149">
        <v>0</v>
      </c>
      <c r="AM289" s="149">
        <v>16</v>
      </c>
      <c r="AN289" s="149">
        <v>0</v>
      </c>
      <c r="AO289" s="149">
        <v>0</v>
      </c>
      <c r="AP289" s="149">
        <v>0</v>
      </c>
      <c r="AQ289" s="149">
        <v>0</v>
      </c>
      <c r="AR289" s="149">
        <v>0</v>
      </c>
      <c r="AS289" s="149">
        <v>0</v>
      </c>
      <c r="AT289" s="149">
        <v>0</v>
      </c>
      <c r="AU289" s="149">
        <v>0</v>
      </c>
      <c r="AV289" s="149">
        <v>0</v>
      </c>
      <c r="AW289" s="149">
        <v>0</v>
      </c>
      <c r="AX289" s="149">
        <v>0</v>
      </c>
      <c r="AY289" s="149">
        <v>0</v>
      </c>
      <c r="AZ289" s="149">
        <v>0</v>
      </c>
      <c r="BA289" s="149">
        <v>0</v>
      </c>
      <c r="BB289" s="149">
        <v>0</v>
      </c>
      <c r="BC289" s="149">
        <v>0</v>
      </c>
      <c r="BD289" s="149">
        <v>0</v>
      </c>
      <c r="BE289" s="149">
        <v>0</v>
      </c>
      <c r="BF289" s="149">
        <v>0</v>
      </c>
      <c r="BG289" s="149">
        <v>0</v>
      </c>
      <c r="BH289" s="149">
        <v>0</v>
      </c>
      <c r="BI289" s="149">
        <v>0</v>
      </c>
      <c r="BJ289" s="149">
        <v>0</v>
      </c>
      <c r="BK289" s="149">
        <v>0</v>
      </c>
      <c r="BL289" s="149">
        <v>0</v>
      </c>
      <c r="BM289" s="149">
        <v>0</v>
      </c>
      <c r="BN289" s="149">
        <v>0</v>
      </c>
      <c r="BO289" s="149">
        <v>0</v>
      </c>
      <c r="BP289" s="149">
        <v>0</v>
      </c>
      <c r="BQ289" s="149">
        <v>0</v>
      </c>
      <c r="BR289" s="465">
        <v>0</v>
      </c>
    </row>
    <row r="290" spans="3:70">
      <c r="C290" s="453" t="s">
        <v>307</v>
      </c>
      <c r="D290" s="454" t="s">
        <v>309</v>
      </c>
      <c r="E290" s="455" t="s">
        <v>459</v>
      </c>
      <c r="F290" s="168">
        <f t="shared" si="68"/>
        <v>10</v>
      </c>
      <c r="G290" s="162">
        <v>0</v>
      </c>
      <c r="H290" s="149">
        <v>0</v>
      </c>
      <c r="I290" s="149">
        <v>0</v>
      </c>
      <c r="J290" s="149">
        <v>0</v>
      </c>
      <c r="K290" s="149">
        <v>0</v>
      </c>
      <c r="L290" s="149">
        <v>0</v>
      </c>
      <c r="M290" s="149">
        <v>0</v>
      </c>
      <c r="N290" s="149">
        <v>0</v>
      </c>
      <c r="O290" s="149">
        <v>0</v>
      </c>
      <c r="P290" s="149">
        <v>0</v>
      </c>
      <c r="Q290" s="149">
        <v>0</v>
      </c>
      <c r="R290" s="149">
        <v>0</v>
      </c>
      <c r="S290" s="149">
        <v>0</v>
      </c>
      <c r="T290" s="149">
        <v>0</v>
      </c>
      <c r="U290" s="149">
        <v>0</v>
      </c>
      <c r="V290" s="149">
        <v>0</v>
      </c>
      <c r="W290" s="149">
        <v>0</v>
      </c>
      <c r="X290" s="149">
        <v>0</v>
      </c>
      <c r="Y290" s="149">
        <v>0</v>
      </c>
      <c r="Z290" s="149">
        <v>0</v>
      </c>
      <c r="AA290" s="149">
        <v>0</v>
      </c>
      <c r="AB290" s="149">
        <v>0</v>
      </c>
      <c r="AC290" s="149">
        <v>0</v>
      </c>
      <c r="AD290" s="149">
        <v>0</v>
      </c>
      <c r="AE290" s="149">
        <v>0</v>
      </c>
      <c r="AF290" s="149">
        <v>1</v>
      </c>
      <c r="AG290" s="149">
        <v>0</v>
      </c>
      <c r="AH290" s="149">
        <v>0</v>
      </c>
      <c r="AI290" s="149">
        <v>0</v>
      </c>
      <c r="AJ290" s="149">
        <v>4</v>
      </c>
      <c r="AK290" s="149">
        <v>5</v>
      </c>
      <c r="AL290" s="149">
        <v>0</v>
      </c>
      <c r="AM290" s="149">
        <v>0</v>
      </c>
      <c r="AN290" s="149">
        <v>0</v>
      </c>
      <c r="AO290" s="149">
        <v>0</v>
      </c>
      <c r="AP290" s="149">
        <v>0</v>
      </c>
      <c r="AQ290" s="149">
        <v>0</v>
      </c>
      <c r="AR290" s="149">
        <v>0</v>
      </c>
      <c r="AS290" s="149">
        <v>0</v>
      </c>
      <c r="AT290" s="149">
        <v>0</v>
      </c>
      <c r="AU290" s="149">
        <v>0</v>
      </c>
      <c r="AV290" s="149">
        <v>0</v>
      </c>
      <c r="AW290" s="149">
        <v>0</v>
      </c>
      <c r="AX290" s="149">
        <v>0</v>
      </c>
      <c r="AY290" s="149">
        <v>0</v>
      </c>
      <c r="AZ290" s="149">
        <v>0</v>
      </c>
      <c r="BA290" s="149">
        <v>0</v>
      </c>
      <c r="BB290" s="149">
        <v>0</v>
      </c>
      <c r="BC290" s="149">
        <v>0</v>
      </c>
      <c r="BD290" s="149">
        <v>0</v>
      </c>
      <c r="BE290" s="149">
        <v>0</v>
      </c>
      <c r="BF290" s="149">
        <v>0</v>
      </c>
      <c r="BG290" s="149">
        <v>0</v>
      </c>
      <c r="BH290" s="149">
        <v>0</v>
      </c>
      <c r="BI290" s="149">
        <v>0</v>
      </c>
      <c r="BJ290" s="149">
        <v>0</v>
      </c>
      <c r="BK290" s="149">
        <v>0</v>
      </c>
      <c r="BL290" s="149">
        <v>0</v>
      </c>
      <c r="BM290" s="149">
        <v>0</v>
      </c>
      <c r="BN290" s="149">
        <v>0</v>
      </c>
      <c r="BO290" s="149">
        <v>0</v>
      </c>
      <c r="BP290" s="149">
        <v>0</v>
      </c>
      <c r="BQ290" s="149">
        <v>0</v>
      </c>
      <c r="BR290" s="465">
        <v>0</v>
      </c>
    </row>
    <row r="291" spans="3:70">
      <c r="C291" s="453" t="s">
        <v>307</v>
      </c>
      <c r="D291" s="454" t="s">
        <v>309</v>
      </c>
      <c r="E291" s="455" t="s">
        <v>460</v>
      </c>
      <c r="F291" s="168">
        <f t="shared" si="68"/>
        <v>2</v>
      </c>
      <c r="G291" s="162">
        <v>0</v>
      </c>
      <c r="H291" s="149">
        <v>0</v>
      </c>
      <c r="I291" s="149">
        <v>0</v>
      </c>
      <c r="J291" s="149">
        <v>0</v>
      </c>
      <c r="K291" s="149">
        <v>0</v>
      </c>
      <c r="L291" s="149">
        <v>0</v>
      </c>
      <c r="M291" s="149">
        <v>0</v>
      </c>
      <c r="N291" s="149">
        <v>0</v>
      </c>
      <c r="O291" s="149">
        <v>0</v>
      </c>
      <c r="P291" s="149">
        <v>0</v>
      </c>
      <c r="Q291" s="149">
        <v>0</v>
      </c>
      <c r="R291" s="149">
        <v>0</v>
      </c>
      <c r="S291" s="149">
        <v>0</v>
      </c>
      <c r="T291" s="149">
        <v>0</v>
      </c>
      <c r="U291" s="149">
        <v>0</v>
      </c>
      <c r="V291" s="149">
        <v>0</v>
      </c>
      <c r="W291" s="149">
        <v>0</v>
      </c>
      <c r="X291" s="149">
        <v>0</v>
      </c>
      <c r="Y291" s="149">
        <v>0</v>
      </c>
      <c r="Z291" s="149">
        <v>0</v>
      </c>
      <c r="AA291" s="149">
        <v>0</v>
      </c>
      <c r="AB291" s="149">
        <v>0</v>
      </c>
      <c r="AC291" s="149">
        <v>0</v>
      </c>
      <c r="AD291" s="149">
        <v>0</v>
      </c>
      <c r="AE291" s="149">
        <v>0</v>
      </c>
      <c r="AF291" s="149">
        <v>0</v>
      </c>
      <c r="AG291" s="149">
        <v>0</v>
      </c>
      <c r="AH291" s="149">
        <v>0</v>
      </c>
      <c r="AI291" s="149">
        <v>0</v>
      </c>
      <c r="AJ291" s="149">
        <v>0</v>
      </c>
      <c r="AK291" s="149">
        <v>0</v>
      </c>
      <c r="AL291" s="149">
        <v>0</v>
      </c>
      <c r="AM291" s="149">
        <v>0</v>
      </c>
      <c r="AN291" s="149">
        <v>2</v>
      </c>
      <c r="AO291" s="149">
        <v>0</v>
      </c>
      <c r="AP291" s="149">
        <v>0</v>
      </c>
      <c r="AQ291" s="149">
        <v>0</v>
      </c>
      <c r="AR291" s="149">
        <v>0</v>
      </c>
      <c r="AS291" s="149">
        <v>0</v>
      </c>
      <c r="AT291" s="149">
        <v>0</v>
      </c>
      <c r="AU291" s="149">
        <v>0</v>
      </c>
      <c r="AV291" s="149">
        <v>0</v>
      </c>
      <c r="AW291" s="149">
        <v>0</v>
      </c>
      <c r="AX291" s="149">
        <v>0</v>
      </c>
      <c r="AY291" s="149">
        <v>0</v>
      </c>
      <c r="AZ291" s="149">
        <v>0</v>
      </c>
      <c r="BA291" s="149">
        <v>0</v>
      </c>
      <c r="BB291" s="149">
        <v>0</v>
      </c>
      <c r="BC291" s="149">
        <v>0</v>
      </c>
      <c r="BD291" s="149">
        <v>0</v>
      </c>
      <c r="BE291" s="149">
        <v>0</v>
      </c>
      <c r="BF291" s="149">
        <v>0</v>
      </c>
      <c r="BG291" s="149">
        <v>0</v>
      </c>
      <c r="BH291" s="149">
        <v>0</v>
      </c>
      <c r="BI291" s="149">
        <v>0</v>
      </c>
      <c r="BJ291" s="149">
        <v>0</v>
      </c>
      <c r="BK291" s="149">
        <v>0</v>
      </c>
      <c r="BL291" s="149">
        <v>0</v>
      </c>
      <c r="BM291" s="149">
        <v>0</v>
      </c>
      <c r="BN291" s="149">
        <v>0</v>
      </c>
      <c r="BO291" s="149">
        <v>0</v>
      </c>
      <c r="BP291" s="149">
        <v>0</v>
      </c>
      <c r="BQ291" s="149">
        <v>0</v>
      </c>
      <c r="BR291" s="465">
        <v>0</v>
      </c>
    </row>
    <row r="292" spans="3:70">
      <c r="C292" s="453" t="s">
        <v>307</v>
      </c>
      <c r="D292" s="454" t="s">
        <v>309</v>
      </c>
      <c r="E292" s="455" t="s">
        <v>461</v>
      </c>
      <c r="F292" s="168">
        <f t="shared" si="68"/>
        <v>372</v>
      </c>
      <c r="G292" s="162">
        <v>0</v>
      </c>
      <c r="H292" s="149">
        <v>0</v>
      </c>
      <c r="I292" s="149">
        <v>0</v>
      </c>
      <c r="J292" s="149">
        <v>9</v>
      </c>
      <c r="K292" s="149">
        <v>12</v>
      </c>
      <c r="L292" s="149">
        <v>14</v>
      </c>
      <c r="M292" s="149">
        <v>7</v>
      </c>
      <c r="N292" s="149">
        <v>3</v>
      </c>
      <c r="O292" s="149">
        <v>9</v>
      </c>
      <c r="P292" s="149">
        <v>0</v>
      </c>
      <c r="Q292" s="149">
        <v>17</v>
      </c>
      <c r="R292" s="149">
        <v>5</v>
      </c>
      <c r="S292" s="149">
        <v>0</v>
      </c>
      <c r="T292" s="149">
        <v>5</v>
      </c>
      <c r="U292" s="149">
        <v>21</v>
      </c>
      <c r="V292" s="149">
        <v>0</v>
      </c>
      <c r="W292" s="149">
        <v>0</v>
      </c>
      <c r="X292" s="149">
        <v>10</v>
      </c>
      <c r="Y292" s="149">
        <v>0</v>
      </c>
      <c r="Z292" s="149">
        <v>0</v>
      </c>
      <c r="AA292" s="149">
        <v>3</v>
      </c>
      <c r="AB292" s="149">
        <v>4</v>
      </c>
      <c r="AC292" s="149">
        <v>12</v>
      </c>
      <c r="AD292" s="149">
        <v>3</v>
      </c>
      <c r="AE292" s="149">
        <v>7</v>
      </c>
      <c r="AF292" s="149">
        <v>10</v>
      </c>
      <c r="AG292" s="149">
        <v>15</v>
      </c>
      <c r="AH292" s="149">
        <v>17</v>
      </c>
      <c r="AI292" s="149">
        <v>26</v>
      </c>
      <c r="AJ292" s="149">
        <v>19</v>
      </c>
      <c r="AK292" s="149">
        <v>5</v>
      </c>
      <c r="AL292" s="149">
        <v>0</v>
      </c>
      <c r="AM292" s="149">
        <v>2</v>
      </c>
      <c r="AN292" s="149">
        <v>7</v>
      </c>
      <c r="AO292" s="149">
        <v>4</v>
      </c>
      <c r="AP292" s="149">
        <v>11</v>
      </c>
      <c r="AQ292" s="149">
        <v>15</v>
      </c>
      <c r="AR292" s="149">
        <v>0</v>
      </c>
      <c r="AS292" s="149">
        <v>9</v>
      </c>
      <c r="AT292" s="149">
        <v>10</v>
      </c>
      <c r="AU292" s="149">
        <v>16</v>
      </c>
      <c r="AV292" s="149">
        <v>0</v>
      </c>
      <c r="AW292" s="149">
        <v>5</v>
      </c>
      <c r="AX292" s="149">
        <v>10</v>
      </c>
      <c r="AY292" s="149">
        <v>10</v>
      </c>
      <c r="AZ292" s="149">
        <v>3</v>
      </c>
      <c r="BA292" s="149">
        <v>0</v>
      </c>
      <c r="BB292" s="149">
        <v>0</v>
      </c>
      <c r="BC292" s="149">
        <v>4</v>
      </c>
      <c r="BD292" s="149">
        <v>17</v>
      </c>
      <c r="BE292" s="149">
        <v>10</v>
      </c>
      <c r="BF292" s="149">
        <v>6</v>
      </c>
      <c r="BG292" s="149">
        <v>0</v>
      </c>
      <c r="BH292" s="149">
        <v>0</v>
      </c>
      <c r="BI292" s="149">
        <v>0</v>
      </c>
      <c r="BJ292" s="149">
        <v>0</v>
      </c>
      <c r="BK292" s="149">
        <v>0</v>
      </c>
      <c r="BL292" s="149">
        <v>0</v>
      </c>
      <c r="BM292" s="149">
        <v>0</v>
      </c>
      <c r="BN292" s="149">
        <v>0</v>
      </c>
      <c r="BO292" s="149">
        <v>0</v>
      </c>
      <c r="BP292" s="149">
        <v>0</v>
      </c>
      <c r="BQ292" s="149">
        <v>0</v>
      </c>
      <c r="BR292" s="465">
        <v>0</v>
      </c>
    </row>
    <row r="293" spans="3:70">
      <c r="C293" s="453" t="s">
        <v>307</v>
      </c>
      <c r="D293" s="454" t="s">
        <v>309</v>
      </c>
      <c r="E293" s="455" t="s">
        <v>462</v>
      </c>
      <c r="F293" s="168">
        <f t="shared" si="68"/>
        <v>345</v>
      </c>
      <c r="G293" s="162">
        <v>27</v>
      </c>
      <c r="H293" s="149">
        <v>5</v>
      </c>
      <c r="I293" s="149">
        <v>10</v>
      </c>
      <c r="J293" s="149">
        <v>10</v>
      </c>
      <c r="K293" s="149">
        <v>14</v>
      </c>
      <c r="L293" s="149">
        <v>22</v>
      </c>
      <c r="M293" s="149">
        <v>0</v>
      </c>
      <c r="N293" s="149">
        <v>0</v>
      </c>
      <c r="O293" s="149">
        <v>7</v>
      </c>
      <c r="P293" s="149">
        <v>5</v>
      </c>
      <c r="Q293" s="149">
        <v>4</v>
      </c>
      <c r="R293" s="149">
        <v>3</v>
      </c>
      <c r="S293" s="149">
        <v>8</v>
      </c>
      <c r="T293" s="149">
        <v>21</v>
      </c>
      <c r="U293" s="149">
        <v>31</v>
      </c>
      <c r="V293" s="149">
        <v>10</v>
      </c>
      <c r="W293" s="149">
        <v>24</v>
      </c>
      <c r="X293" s="149">
        <v>5</v>
      </c>
      <c r="Y293" s="149">
        <v>4</v>
      </c>
      <c r="Z293" s="149">
        <v>6</v>
      </c>
      <c r="AA293" s="149">
        <v>15</v>
      </c>
      <c r="AB293" s="149">
        <v>2</v>
      </c>
      <c r="AC293" s="149">
        <v>0</v>
      </c>
      <c r="AD293" s="149">
        <v>0</v>
      </c>
      <c r="AE293" s="149">
        <v>15</v>
      </c>
      <c r="AF293" s="149">
        <v>2</v>
      </c>
      <c r="AG293" s="149">
        <v>2</v>
      </c>
      <c r="AH293" s="149">
        <v>0</v>
      </c>
      <c r="AI293" s="149">
        <v>2</v>
      </c>
      <c r="AJ293" s="149">
        <v>0</v>
      </c>
      <c r="AK293" s="149">
        <v>18</v>
      </c>
      <c r="AL293" s="149">
        <v>7</v>
      </c>
      <c r="AM293" s="149">
        <v>0</v>
      </c>
      <c r="AN293" s="149">
        <v>0</v>
      </c>
      <c r="AO293" s="149">
        <v>0</v>
      </c>
      <c r="AP293" s="149">
        <v>10</v>
      </c>
      <c r="AQ293" s="149">
        <v>5</v>
      </c>
      <c r="AR293" s="149">
        <v>2</v>
      </c>
      <c r="AS293" s="149">
        <v>5</v>
      </c>
      <c r="AT293" s="149">
        <v>5</v>
      </c>
      <c r="AU293" s="149">
        <v>5</v>
      </c>
      <c r="AV293" s="149">
        <v>5</v>
      </c>
      <c r="AW293" s="149">
        <v>3</v>
      </c>
      <c r="AX293" s="149">
        <v>3</v>
      </c>
      <c r="AY293" s="149">
        <v>0</v>
      </c>
      <c r="AZ293" s="149">
        <v>0</v>
      </c>
      <c r="BA293" s="149">
        <v>6</v>
      </c>
      <c r="BB293" s="149">
        <v>14</v>
      </c>
      <c r="BC293" s="149">
        <v>0</v>
      </c>
      <c r="BD293" s="149">
        <v>0</v>
      </c>
      <c r="BE293" s="149">
        <v>0</v>
      </c>
      <c r="BF293" s="149">
        <v>3</v>
      </c>
      <c r="BG293" s="149">
        <v>0</v>
      </c>
      <c r="BH293" s="149">
        <v>0</v>
      </c>
      <c r="BI293" s="149">
        <v>0</v>
      </c>
      <c r="BJ293" s="149">
        <v>0</v>
      </c>
      <c r="BK293" s="149">
        <v>0</v>
      </c>
      <c r="BL293" s="149">
        <v>0</v>
      </c>
      <c r="BM293" s="149">
        <v>0</v>
      </c>
      <c r="BN293" s="149">
        <v>0</v>
      </c>
      <c r="BO293" s="149">
        <v>0</v>
      </c>
      <c r="BP293" s="149">
        <v>0</v>
      </c>
      <c r="BQ293" s="149">
        <v>0</v>
      </c>
      <c r="BR293" s="465">
        <v>0</v>
      </c>
    </row>
    <row r="294" spans="3:70">
      <c r="C294" s="453" t="s">
        <v>307</v>
      </c>
      <c r="D294" s="454" t="s">
        <v>309</v>
      </c>
      <c r="E294" s="455" t="s">
        <v>463</v>
      </c>
      <c r="F294" s="168">
        <f t="shared" si="68"/>
        <v>8</v>
      </c>
      <c r="G294" s="162">
        <v>0</v>
      </c>
      <c r="H294" s="149">
        <v>0</v>
      </c>
      <c r="I294" s="149">
        <v>0</v>
      </c>
      <c r="J294" s="149">
        <v>0</v>
      </c>
      <c r="K294" s="149">
        <v>0</v>
      </c>
      <c r="L294" s="149">
        <v>0</v>
      </c>
      <c r="M294" s="149">
        <v>0</v>
      </c>
      <c r="N294" s="149">
        <v>0</v>
      </c>
      <c r="O294" s="149">
        <v>0</v>
      </c>
      <c r="P294" s="149">
        <v>0</v>
      </c>
      <c r="Q294" s="149">
        <v>0</v>
      </c>
      <c r="R294" s="149">
        <v>0</v>
      </c>
      <c r="S294" s="149">
        <v>0</v>
      </c>
      <c r="T294" s="149">
        <v>0</v>
      </c>
      <c r="U294" s="149">
        <v>0</v>
      </c>
      <c r="V294" s="149">
        <v>0</v>
      </c>
      <c r="W294" s="149">
        <v>0</v>
      </c>
      <c r="X294" s="149">
        <v>0</v>
      </c>
      <c r="Y294" s="149">
        <v>0</v>
      </c>
      <c r="Z294" s="149">
        <v>0</v>
      </c>
      <c r="AA294" s="149">
        <v>0</v>
      </c>
      <c r="AB294" s="149">
        <v>0</v>
      </c>
      <c r="AC294" s="149">
        <v>0</v>
      </c>
      <c r="AD294" s="149">
        <v>0</v>
      </c>
      <c r="AE294" s="149">
        <v>0</v>
      </c>
      <c r="AF294" s="149">
        <v>0</v>
      </c>
      <c r="AG294" s="149">
        <v>0</v>
      </c>
      <c r="AH294" s="149">
        <v>0</v>
      </c>
      <c r="AI294" s="149">
        <v>0</v>
      </c>
      <c r="AJ294" s="149">
        <v>0</v>
      </c>
      <c r="AK294" s="149">
        <v>0</v>
      </c>
      <c r="AL294" s="149">
        <v>0</v>
      </c>
      <c r="AM294" s="149">
        <v>0</v>
      </c>
      <c r="AN294" s="149">
        <v>0</v>
      </c>
      <c r="AO294" s="149">
        <v>0</v>
      </c>
      <c r="AP294" s="149">
        <v>0</v>
      </c>
      <c r="AQ294" s="149">
        <v>0</v>
      </c>
      <c r="AR294" s="149">
        <v>0</v>
      </c>
      <c r="AS294" s="149">
        <v>0</v>
      </c>
      <c r="AT294" s="149">
        <v>0</v>
      </c>
      <c r="AU294" s="149">
        <v>0</v>
      </c>
      <c r="AV294" s="149">
        <v>0</v>
      </c>
      <c r="AW294" s="149">
        <v>0</v>
      </c>
      <c r="AX294" s="149">
        <v>0</v>
      </c>
      <c r="AY294" s="149">
        <v>8</v>
      </c>
      <c r="AZ294" s="149">
        <v>0</v>
      </c>
      <c r="BA294" s="149">
        <v>0</v>
      </c>
      <c r="BB294" s="149">
        <v>0</v>
      </c>
      <c r="BC294" s="149">
        <v>0</v>
      </c>
      <c r="BD294" s="149">
        <v>0</v>
      </c>
      <c r="BE294" s="149">
        <v>0</v>
      </c>
      <c r="BF294" s="149">
        <v>0</v>
      </c>
      <c r="BG294" s="149">
        <v>0</v>
      </c>
      <c r="BH294" s="149">
        <v>0</v>
      </c>
      <c r="BI294" s="149">
        <v>0</v>
      </c>
      <c r="BJ294" s="149">
        <v>0</v>
      </c>
      <c r="BK294" s="149">
        <v>0</v>
      </c>
      <c r="BL294" s="149">
        <v>0</v>
      </c>
      <c r="BM294" s="149">
        <v>0</v>
      </c>
      <c r="BN294" s="149">
        <v>0</v>
      </c>
      <c r="BO294" s="149">
        <v>0</v>
      </c>
      <c r="BP294" s="149">
        <v>0</v>
      </c>
      <c r="BQ294" s="149">
        <v>0</v>
      </c>
      <c r="BR294" s="465">
        <v>0</v>
      </c>
    </row>
    <row r="295" spans="3:70">
      <c r="C295" s="453" t="s">
        <v>307</v>
      </c>
      <c r="D295" s="454" t="s">
        <v>309</v>
      </c>
      <c r="E295" s="455" t="s">
        <v>464</v>
      </c>
      <c r="F295" s="168">
        <f t="shared" si="68"/>
        <v>17</v>
      </c>
      <c r="G295" s="162">
        <v>0</v>
      </c>
      <c r="H295" s="149">
        <v>0</v>
      </c>
      <c r="I295" s="149">
        <v>0</v>
      </c>
      <c r="J295" s="149">
        <v>0</v>
      </c>
      <c r="K295" s="149">
        <v>0</v>
      </c>
      <c r="L295" s="149">
        <v>0</v>
      </c>
      <c r="M295" s="149">
        <v>0</v>
      </c>
      <c r="N295" s="149">
        <v>0</v>
      </c>
      <c r="O295" s="149">
        <v>0</v>
      </c>
      <c r="P295" s="149">
        <v>0</v>
      </c>
      <c r="Q295" s="149">
        <v>0</v>
      </c>
      <c r="R295" s="149">
        <v>0</v>
      </c>
      <c r="S295" s="149">
        <v>0</v>
      </c>
      <c r="T295" s="149">
        <v>0</v>
      </c>
      <c r="U295" s="149">
        <v>0</v>
      </c>
      <c r="V295" s="149">
        <v>0</v>
      </c>
      <c r="W295" s="149">
        <v>0</v>
      </c>
      <c r="X295" s="149">
        <v>0</v>
      </c>
      <c r="Y295" s="149">
        <v>0</v>
      </c>
      <c r="Z295" s="149">
        <v>0</v>
      </c>
      <c r="AA295" s="149">
        <v>0</v>
      </c>
      <c r="AB295" s="149">
        <v>0</v>
      </c>
      <c r="AC295" s="149">
        <v>0</v>
      </c>
      <c r="AD295" s="149">
        <v>0</v>
      </c>
      <c r="AE295" s="149">
        <v>0</v>
      </c>
      <c r="AF295" s="149">
        <v>0</v>
      </c>
      <c r="AG295" s="149">
        <v>0</v>
      </c>
      <c r="AH295" s="149">
        <v>0</v>
      </c>
      <c r="AI295" s="149">
        <v>0</v>
      </c>
      <c r="AJ295" s="149">
        <v>11</v>
      </c>
      <c r="AK295" s="149">
        <v>0</v>
      </c>
      <c r="AL295" s="149">
        <v>0</v>
      </c>
      <c r="AM295" s="149">
        <v>0</v>
      </c>
      <c r="AN295" s="149">
        <v>0</v>
      </c>
      <c r="AO295" s="149">
        <v>0</v>
      </c>
      <c r="AP295" s="149">
        <v>0</v>
      </c>
      <c r="AQ295" s="149">
        <v>0</v>
      </c>
      <c r="AR295" s="149">
        <v>0</v>
      </c>
      <c r="AS295" s="149">
        <v>0</v>
      </c>
      <c r="AT295" s="149">
        <v>0</v>
      </c>
      <c r="AU295" s="149">
        <v>0</v>
      </c>
      <c r="AV295" s="149">
        <v>0</v>
      </c>
      <c r="AW295" s="149">
        <v>0</v>
      </c>
      <c r="AX295" s="149">
        <v>6</v>
      </c>
      <c r="AY295" s="149">
        <v>0</v>
      </c>
      <c r="AZ295" s="149">
        <v>0</v>
      </c>
      <c r="BA295" s="149">
        <v>0</v>
      </c>
      <c r="BB295" s="149">
        <v>0</v>
      </c>
      <c r="BC295" s="149">
        <v>0</v>
      </c>
      <c r="BD295" s="149">
        <v>0</v>
      </c>
      <c r="BE295" s="149">
        <v>0</v>
      </c>
      <c r="BF295" s="149">
        <v>0</v>
      </c>
      <c r="BG295" s="149">
        <v>0</v>
      </c>
      <c r="BH295" s="149">
        <v>0</v>
      </c>
      <c r="BI295" s="149">
        <v>0</v>
      </c>
      <c r="BJ295" s="149">
        <v>0</v>
      </c>
      <c r="BK295" s="149">
        <v>0</v>
      </c>
      <c r="BL295" s="149">
        <v>0</v>
      </c>
      <c r="BM295" s="149">
        <v>0</v>
      </c>
      <c r="BN295" s="149">
        <v>0</v>
      </c>
      <c r="BO295" s="149">
        <v>0</v>
      </c>
      <c r="BP295" s="149">
        <v>0</v>
      </c>
      <c r="BQ295" s="149">
        <v>0</v>
      </c>
      <c r="BR295" s="465">
        <v>0</v>
      </c>
    </row>
    <row r="296" spans="3:70">
      <c r="C296" s="453" t="s">
        <v>307</v>
      </c>
      <c r="D296" s="454" t="s">
        <v>309</v>
      </c>
      <c r="E296" s="455" t="s">
        <v>465</v>
      </c>
      <c r="F296" s="168">
        <f t="shared" si="68"/>
        <v>21</v>
      </c>
      <c r="G296" s="162">
        <v>0</v>
      </c>
      <c r="H296" s="149">
        <v>0</v>
      </c>
      <c r="I296" s="149">
        <v>0</v>
      </c>
      <c r="J296" s="149">
        <v>0</v>
      </c>
      <c r="K296" s="149">
        <v>0</v>
      </c>
      <c r="L296" s="149">
        <v>0</v>
      </c>
      <c r="M296" s="149">
        <v>0</v>
      </c>
      <c r="N296" s="149">
        <v>0</v>
      </c>
      <c r="O296" s="149">
        <v>0</v>
      </c>
      <c r="P296" s="149">
        <v>0</v>
      </c>
      <c r="Q296" s="149">
        <v>0</v>
      </c>
      <c r="R296" s="149">
        <v>0</v>
      </c>
      <c r="S296" s="149">
        <v>0</v>
      </c>
      <c r="T296" s="149">
        <v>0</v>
      </c>
      <c r="U296" s="149">
        <v>9</v>
      </c>
      <c r="V296" s="149">
        <v>0</v>
      </c>
      <c r="W296" s="149">
        <v>12</v>
      </c>
      <c r="X296" s="149">
        <v>0</v>
      </c>
      <c r="Y296" s="149">
        <v>0</v>
      </c>
      <c r="Z296" s="149">
        <v>0</v>
      </c>
      <c r="AA296" s="149">
        <v>0</v>
      </c>
      <c r="AB296" s="149">
        <v>0</v>
      </c>
      <c r="AC296" s="149">
        <v>0</v>
      </c>
      <c r="AD296" s="149">
        <v>0</v>
      </c>
      <c r="AE296" s="149">
        <v>0</v>
      </c>
      <c r="AF296" s="149">
        <v>0</v>
      </c>
      <c r="AG296" s="149">
        <v>0</v>
      </c>
      <c r="AH296" s="149">
        <v>0</v>
      </c>
      <c r="AI296" s="149">
        <v>0</v>
      </c>
      <c r="AJ296" s="149">
        <v>0</v>
      </c>
      <c r="AK296" s="149">
        <v>0</v>
      </c>
      <c r="AL296" s="149">
        <v>0</v>
      </c>
      <c r="AM296" s="149">
        <v>0</v>
      </c>
      <c r="AN296" s="149">
        <v>0</v>
      </c>
      <c r="AO296" s="149">
        <v>0</v>
      </c>
      <c r="AP296" s="149">
        <v>0</v>
      </c>
      <c r="AQ296" s="149">
        <v>0</v>
      </c>
      <c r="AR296" s="149">
        <v>0</v>
      </c>
      <c r="AS296" s="149">
        <v>0</v>
      </c>
      <c r="AT296" s="149">
        <v>0</v>
      </c>
      <c r="AU296" s="149">
        <v>0</v>
      </c>
      <c r="AV296" s="149">
        <v>0</v>
      </c>
      <c r="AW296" s="149">
        <v>0</v>
      </c>
      <c r="AX296" s="149">
        <v>0</v>
      </c>
      <c r="AY296" s="149">
        <v>0</v>
      </c>
      <c r="AZ296" s="149">
        <v>0</v>
      </c>
      <c r="BA296" s="149">
        <v>0</v>
      </c>
      <c r="BB296" s="149">
        <v>0</v>
      </c>
      <c r="BC296" s="149">
        <v>0</v>
      </c>
      <c r="BD296" s="149">
        <v>0</v>
      </c>
      <c r="BE296" s="149">
        <v>0</v>
      </c>
      <c r="BF296" s="149">
        <v>0</v>
      </c>
      <c r="BG296" s="149">
        <v>0</v>
      </c>
      <c r="BH296" s="149">
        <v>0</v>
      </c>
      <c r="BI296" s="149">
        <v>0</v>
      </c>
      <c r="BJ296" s="149">
        <v>0</v>
      </c>
      <c r="BK296" s="149">
        <v>0</v>
      </c>
      <c r="BL296" s="149">
        <v>0</v>
      </c>
      <c r="BM296" s="149">
        <v>0</v>
      </c>
      <c r="BN296" s="149">
        <v>0</v>
      </c>
      <c r="BO296" s="149">
        <v>0</v>
      </c>
      <c r="BP296" s="149">
        <v>0</v>
      </c>
      <c r="BQ296" s="149">
        <v>0</v>
      </c>
      <c r="BR296" s="465">
        <v>0</v>
      </c>
    </row>
    <row r="297" spans="3:70">
      <c r="C297" s="453" t="s">
        <v>307</v>
      </c>
      <c r="D297" s="454" t="s">
        <v>309</v>
      </c>
      <c r="E297" s="455" t="s">
        <v>466</v>
      </c>
      <c r="F297" s="168">
        <f t="shared" si="68"/>
        <v>6</v>
      </c>
      <c r="G297" s="162">
        <v>0</v>
      </c>
      <c r="H297" s="149">
        <v>0</v>
      </c>
      <c r="I297" s="149">
        <v>0</v>
      </c>
      <c r="J297" s="149">
        <v>0</v>
      </c>
      <c r="K297" s="149">
        <v>0</v>
      </c>
      <c r="L297" s="149">
        <v>0</v>
      </c>
      <c r="M297" s="149">
        <v>0</v>
      </c>
      <c r="N297" s="149">
        <v>0</v>
      </c>
      <c r="O297" s="149">
        <v>0</v>
      </c>
      <c r="P297" s="149">
        <v>0</v>
      </c>
      <c r="Q297" s="149">
        <v>0</v>
      </c>
      <c r="R297" s="149">
        <v>0</v>
      </c>
      <c r="S297" s="149">
        <v>0</v>
      </c>
      <c r="T297" s="149">
        <v>0</v>
      </c>
      <c r="U297" s="149">
        <v>0</v>
      </c>
      <c r="V297" s="149">
        <v>0</v>
      </c>
      <c r="W297" s="149">
        <v>6</v>
      </c>
      <c r="X297" s="149">
        <v>0</v>
      </c>
      <c r="Y297" s="149">
        <v>0</v>
      </c>
      <c r="Z297" s="149">
        <v>0</v>
      </c>
      <c r="AA297" s="149">
        <v>0</v>
      </c>
      <c r="AB297" s="149">
        <v>0</v>
      </c>
      <c r="AC297" s="149">
        <v>0</v>
      </c>
      <c r="AD297" s="149">
        <v>0</v>
      </c>
      <c r="AE297" s="149">
        <v>0</v>
      </c>
      <c r="AF297" s="149">
        <v>0</v>
      </c>
      <c r="AG297" s="149">
        <v>0</v>
      </c>
      <c r="AH297" s="149">
        <v>0</v>
      </c>
      <c r="AI297" s="149">
        <v>0</v>
      </c>
      <c r="AJ297" s="149">
        <v>0</v>
      </c>
      <c r="AK297" s="149">
        <v>0</v>
      </c>
      <c r="AL297" s="149">
        <v>0</v>
      </c>
      <c r="AM297" s="149">
        <v>0</v>
      </c>
      <c r="AN297" s="149">
        <v>0</v>
      </c>
      <c r="AO297" s="149">
        <v>0</v>
      </c>
      <c r="AP297" s="149">
        <v>0</v>
      </c>
      <c r="AQ297" s="149">
        <v>0</v>
      </c>
      <c r="AR297" s="149">
        <v>0</v>
      </c>
      <c r="AS297" s="149">
        <v>0</v>
      </c>
      <c r="AT297" s="149">
        <v>0</v>
      </c>
      <c r="AU297" s="149">
        <v>0</v>
      </c>
      <c r="AV297" s="149">
        <v>0</v>
      </c>
      <c r="AW297" s="149">
        <v>0</v>
      </c>
      <c r="AX297" s="149">
        <v>0</v>
      </c>
      <c r="AY297" s="149">
        <v>0</v>
      </c>
      <c r="AZ297" s="149">
        <v>0</v>
      </c>
      <c r="BA297" s="149">
        <v>0</v>
      </c>
      <c r="BB297" s="149">
        <v>0</v>
      </c>
      <c r="BC297" s="149">
        <v>0</v>
      </c>
      <c r="BD297" s="149">
        <v>0</v>
      </c>
      <c r="BE297" s="149">
        <v>0</v>
      </c>
      <c r="BF297" s="149">
        <v>0</v>
      </c>
      <c r="BG297" s="149">
        <v>0</v>
      </c>
      <c r="BH297" s="149">
        <v>0</v>
      </c>
      <c r="BI297" s="149">
        <v>0</v>
      </c>
      <c r="BJ297" s="149">
        <v>0</v>
      </c>
      <c r="BK297" s="149">
        <v>0</v>
      </c>
      <c r="BL297" s="149">
        <v>0</v>
      </c>
      <c r="BM297" s="149">
        <v>0</v>
      </c>
      <c r="BN297" s="149">
        <v>0</v>
      </c>
      <c r="BO297" s="149">
        <v>0</v>
      </c>
      <c r="BP297" s="149">
        <v>0</v>
      </c>
      <c r="BQ297" s="149">
        <v>0</v>
      </c>
      <c r="BR297" s="465">
        <v>0</v>
      </c>
    </row>
    <row r="298" spans="3:70">
      <c r="C298" s="453" t="s">
        <v>307</v>
      </c>
      <c r="D298" s="454" t="s">
        <v>309</v>
      </c>
      <c r="E298" s="455" t="s">
        <v>732</v>
      </c>
      <c r="F298" s="168">
        <f t="shared" si="68"/>
        <v>2</v>
      </c>
      <c r="G298" s="162">
        <v>0</v>
      </c>
      <c r="H298" s="149">
        <v>0</v>
      </c>
      <c r="I298" s="149">
        <v>0</v>
      </c>
      <c r="J298" s="149">
        <v>0</v>
      </c>
      <c r="K298" s="149">
        <v>0</v>
      </c>
      <c r="L298" s="149">
        <v>0</v>
      </c>
      <c r="M298" s="149">
        <v>0</v>
      </c>
      <c r="N298" s="149">
        <v>0</v>
      </c>
      <c r="O298" s="149">
        <v>0</v>
      </c>
      <c r="P298" s="149">
        <v>0</v>
      </c>
      <c r="Q298" s="149">
        <v>0</v>
      </c>
      <c r="R298" s="149">
        <v>0</v>
      </c>
      <c r="S298" s="149">
        <v>0</v>
      </c>
      <c r="T298" s="149">
        <v>0</v>
      </c>
      <c r="U298" s="149">
        <v>0</v>
      </c>
      <c r="V298" s="149">
        <v>0</v>
      </c>
      <c r="W298" s="149">
        <v>0</v>
      </c>
      <c r="X298" s="149">
        <v>0</v>
      </c>
      <c r="Y298" s="149">
        <v>0</v>
      </c>
      <c r="Z298" s="149">
        <v>0</v>
      </c>
      <c r="AA298" s="149">
        <v>0</v>
      </c>
      <c r="AB298" s="149">
        <v>0</v>
      </c>
      <c r="AC298" s="149">
        <v>0</v>
      </c>
      <c r="AD298" s="149">
        <v>0</v>
      </c>
      <c r="AE298" s="149">
        <v>0</v>
      </c>
      <c r="AF298" s="149">
        <v>0</v>
      </c>
      <c r="AG298" s="149">
        <v>0</v>
      </c>
      <c r="AH298" s="149">
        <v>0</v>
      </c>
      <c r="AI298" s="149">
        <v>0</v>
      </c>
      <c r="AJ298" s="149">
        <v>0</v>
      </c>
      <c r="AK298" s="149">
        <v>0</v>
      </c>
      <c r="AL298" s="149">
        <v>0</v>
      </c>
      <c r="AM298" s="149">
        <v>0</v>
      </c>
      <c r="AN298" s="149">
        <v>0</v>
      </c>
      <c r="AO298" s="149">
        <v>0</v>
      </c>
      <c r="AP298" s="149">
        <v>0</v>
      </c>
      <c r="AQ298" s="149">
        <v>0</v>
      </c>
      <c r="AR298" s="149">
        <v>0</v>
      </c>
      <c r="AS298" s="149">
        <v>0</v>
      </c>
      <c r="AT298" s="149">
        <v>0</v>
      </c>
      <c r="AU298" s="149">
        <v>0</v>
      </c>
      <c r="AV298" s="149">
        <v>0</v>
      </c>
      <c r="AW298" s="149">
        <v>0</v>
      </c>
      <c r="AX298" s="149">
        <v>0</v>
      </c>
      <c r="AY298" s="149">
        <v>0</v>
      </c>
      <c r="AZ298" s="149">
        <v>0</v>
      </c>
      <c r="BA298" s="149">
        <v>0</v>
      </c>
      <c r="BB298" s="149">
        <v>2</v>
      </c>
      <c r="BC298" s="149">
        <v>0</v>
      </c>
      <c r="BD298" s="149">
        <v>0</v>
      </c>
      <c r="BE298" s="149">
        <v>0</v>
      </c>
      <c r="BF298" s="149">
        <v>0</v>
      </c>
      <c r="BG298" s="149">
        <v>0</v>
      </c>
      <c r="BH298" s="149">
        <v>0</v>
      </c>
      <c r="BI298" s="149">
        <v>0</v>
      </c>
      <c r="BJ298" s="149">
        <v>0</v>
      </c>
      <c r="BK298" s="149">
        <v>0</v>
      </c>
      <c r="BL298" s="149">
        <v>0</v>
      </c>
      <c r="BM298" s="149">
        <v>0</v>
      </c>
      <c r="BN298" s="149">
        <v>0</v>
      </c>
      <c r="BO298" s="149">
        <v>0</v>
      </c>
      <c r="BP298" s="149">
        <v>0</v>
      </c>
      <c r="BQ298" s="149">
        <v>0</v>
      </c>
      <c r="BR298" s="465">
        <v>0</v>
      </c>
    </row>
    <row r="299" spans="3:70">
      <c r="C299" s="453" t="s">
        <v>307</v>
      </c>
      <c r="D299" s="454" t="s">
        <v>309</v>
      </c>
      <c r="E299" s="455" t="s">
        <v>467</v>
      </c>
      <c r="F299" s="168">
        <f t="shared" si="68"/>
        <v>18</v>
      </c>
      <c r="G299" s="162">
        <v>0</v>
      </c>
      <c r="H299" s="149">
        <v>0</v>
      </c>
      <c r="I299" s="149">
        <v>0</v>
      </c>
      <c r="J299" s="149">
        <v>0</v>
      </c>
      <c r="K299" s="149">
        <v>0</v>
      </c>
      <c r="L299" s="149">
        <v>0</v>
      </c>
      <c r="M299" s="149">
        <v>0</v>
      </c>
      <c r="N299" s="149">
        <v>0</v>
      </c>
      <c r="O299" s="149">
        <v>0</v>
      </c>
      <c r="P299" s="149">
        <v>0</v>
      </c>
      <c r="Q299" s="149">
        <v>0</v>
      </c>
      <c r="R299" s="149">
        <v>0</v>
      </c>
      <c r="S299" s="149">
        <v>0</v>
      </c>
      <c r="T299" s="149">
        <v>0</v>
      </c>
      <c r="U299" s="149">
        <v>0</v>
      </c>
      <c r="V299" s="149">
        <v>0</v>
      </c>
      <c r="W299" s="149">
        <v>0</v>
      </c>
      <c r="X299" s="149">
        <v>0</v>
      </c>
      <c r="Y299" s="149">
        <v>0</v>
      </c>
      <c r="Z299" s="149">
        <v>0</v>
      </c>
      <c r="AA299" s="149">
        <v>0</v>
      </c>
      <c r="AB299" s="149">
        <v>0</v>
      </c>
      <c r="AC299" s="149">
        <v>0</v>
      </c>
      <c r="AD299" s="149">
        <v>0</v>
      </c>
      <c r="AE299" s="149">
        <v>0</v>
      </c>
      <c r="AF299" s="149">
        <v>0</v>
      </c>
      <c r="AG299" s="149">
        <v>0</v>
      </c>
      <c r="AH299" s="149">
        <v>0</v>
      </c>
      <c r="AI299" s="149">
        <v>0</v>
      </c>
      <c r="AJ299" s="149">
        <v>0</v>
      </c>
      <c r="AK299" s="149">
        <v>0</v>
      </c>
      <c r="AL299" s="149">
        <v>2</v>
      </c>
      <c r="AM299" s="149">
        <v>0</v>
      </c>
      <c r="AN299" s="149">
        <v>0</v>
      </c>
      <c r="AO299" s="149">
        <v>0</v>
      </c>
      <c r="AP299" s="149">
        <v>0</v>
      </c>
      <c r="AQ299" s="149">
        <v>0</v>
      </c>
      <c r="AR299" s="149">
        <v>0</v>
      </c>
      <c r="AS299" s="149">
        <v>1</v>
      </c>
      <c r="AT299" s="149">
        <v>0</v>
      </c>
      <c r="AU299" s="149">
        <v>0</v>
      </c>
      <c r="AV299" s="149">
        <v>0</v>
      </c>
      <c r="AW299" s="149">
        <v>0</v>
      </c>
      <c r="AX299" s="149">
        <v>15</v>
      </c>
      <c r="AY299" s="149">
        <v>0</v>
      </c>
      <c r="AZ299" s="149">
        <v>0</v>
      </c>
      <c r="BA299" s="149">
        <v>0</v>
      </c>
      <c r="BB299" s="149">
        <v>0</v>
      </c>
      <c r="BC299" s="149">
        <v>0</v>
      </c>
      <c r="BD299" s="149">
        <v>0</v>
      </c>
      <c r="BE299" s="149">
        <v>0</v>
      </c>
      <c r="BF299" s="149">
        <v>0</v>
      </c>
      <c r="BG299" s="149">
        <v>0</v>
      </c>
      <c r="BH299" s="149">
        <v>0</v>
      </c>
      <c r="BI299" s="149">
        <v>0</v>
      </c>
      <c r="BJ299" s="149">
        <v>0</v>
      </c>
      <c r="BK299" s="149">
        <v>0</v>
      </c>
      <c r="BL299" s="149">
        <v>0</v>
      </c>
      <c r="BM299" s="149">
        <v>0</v>
      </c>
      <c r="BN299" s="149">
        <v>0</v>
      </c>
      <c r="BO299" s="149">
        <v>0</v>
      </c>
      <c r="BP299" s="149">
        <v>0</v>
      </c>
      <c r="BQ299" s="149">
        <v>0</v>
      </c>
      <c r="BR299" s="465">
        <v>0</v>
      </c>
    </row>
    <row r="300" spans="3:70">
      <c r="C300" s="453" t="s">
        <v>307</v>
      </c>
      <c r="D300" s="454" t="s">
        <v>309</v>
      </c>
      <c r="E300" s="455" t="s">
        <v>468</v>
      </c>
      <c r="F300" s="168">
        <f t="shared" si="68"/>
        <v>9</v>
      </c>
      <c r="G300" s="162">
        <v>0</v>
      </c>
      <c r="H300" s="149">
        <v>4</v>
      </c>
      <c r="I300" s="149">
        <v>1</v>
      </c>
      <c r="J300" s="149">
        <v>0</v>
      </c>
      <c r="K300" s="149">
        <v>0</v>
      </c>
      <c r="L300" s="149">
        <v>0</v>
      </c>
      <c r="M300" s="149">
        <v>0</v>
      </c>
      <c r="N300" s="149">
        <v>0</v>
      </c>
      <c r="O300" s="149">
        <v>0</v>
      </c>
      <c r="P300" s="149">
        <v>0</v>
      </c>
      <c r="Q300" s="149">
        <v>0</v>
      </c>
      <c r="R300" s="149">
        <v>0</v>
      </c>
      <c r="S300" s="149">
        <v>0</v>
      </c>
      <c r="T300" s="149">
        <v>0</v>
      </c>
      <c r="U300" s="149">
        <v>0</v>
      </c>
      <c r="V300" s="149">
        <v>0</v>
      </c>
      <c r="W300" s="149">
        <v>0</v>
      </c>
      <c r="X300" s="149">
        <v>0</v>
      </c>
      <c r="Y300" s="149">
        <v>0</v>
      </c>
      <c r="Z300" s="149">
        <v>0</v>
      </c>
      <c r="AA300" s="149">
        <v>0</v>
      </c>
      <c r="AB300" s="149">
        <v>0</v>
      </c>
      <c r="AC300" s="149">
        <v>0</v>
      </c>
      <c r="AD300" s="149">
        <v>3</v>
      </c>
      <c r="AE300" s="149">
        <v>0</v>
      </c>
      <c r="AF300" s="149">
        <v>0</v>
      </c>
      <c r="AG300" s="149">
        <v>0</v>
      </c>
      <c r="AH300" s="149">
        <v>0</v>
      </c>
      <c r="AI300" s="149">
        <v>0</v>
      </c>
      <c r="AJ300" s="149">
        <v>0</v>
      </c>
      <c r="AK300" s="149">
        <v>0</v>
      </c>
      <c r="AL300" s="149">
        <v>0</v>
      </c>
      <c r="AM300" s="149">
        <v>0</v>
      </c>
      <c r="AN300" s="149">
        <v>0</v>
      </c>
      <c r="AO300" s="149">
        <v>1</v>
      </c>
      <c r="AP300" s="149">
        <v>0</v>
      </c>
      <c r="AQ300" s="149">
        <v>0</v>
      </c>
      <c r="AR300" s="149">
        <v>0</v>
      </c>
      <c r="AS300" s="149">
        <v>0</v>
      </c>
      <c r="AT300" s="149">
        <v>0</v>
      </c>
      <c r="AU300" s="149">
        <v>0</v>
      </c>
      <c r="AV300" s="149">
        <v>0</v>
      </c>
      <c r="AW300" s="149">
        <v>0</v>
      </c>
      <c r="AX300" s="149">
        <v>0</v>
      </c>
      <c r="AY300" s="149">
        <v>0</v>
      </c>
      <c r="AZ300" s="149">
        <v>0</v>
      </c>
      <c r="BA300" s="149">
        <v>0</v>
      </c>
      <c r="BB300" s="149">
        <v>0</v>
      </c>
      <c r="BC300" s="149">
        <v>0</v>
      </c>
      <c r="BD300" s="149">
        <v>0</v>
      </c>
      <c r="BE300" s="149">
        <v>0</v>
      </c>
      <c r="BF300" s="149">
        <v>0</v>
      </c>
      <c r="BG300" s="149">
        <v>0</v>
      </c>
      <c r="BH300" s="149">
        <v>0</v>
      </c>
      <c r="BI300" s="149">
        <v>0</v>
      </c>
      <c r="BJ300" s="149">
        <v>0</v>
      </c>
      <c r="BK300" s="149">
        <v>0</v>
      </c>
      <c r="BL300" s="149">
        <v>0</v>
      </c>
      <c r="BM300" s="149">
        <v>0</v>
      </c>
      <c r="BN300" s="149">
        <v>0</v>
      </c>
      <c r="BO300" s="149">
        <v>0</v>
      </c>
      <c r="BP300" s="149">
        <v>0</v>
      </c>
      <c r="BQ300" s="149">
        <v>0</v>
      </c>
      <c r="BR300" s="465">
        <v>0</v>
      </c>
    </row>
    <row r="301" spans="3:70">
      <c r="C301" s="453" t="s">
        <v>307</v>
      </c>
      <c r="D301" s="454" t="s">
        <v>309</v>
      </c>
      <c r="E301" s="455" t="s">
        <v>469</v>
      </c>
      <c r="F301" s="168">
        <f t="shared" si="68"/>
        <v>6</v>
      </c>
      <c r="G301" s="162">
        <v>0</v>
      </c>
      <c r="H301" s="149">
        <v>0</v>
      </c>
      <c r="I301" s="149">
        <v>0</v>
      </c>
      <c r="J301" s="149">
        <v>0</v>
      </c>
      <c r="K301" s="149">
        <v>0</v>
      </c>
      <c r="L301" s="149">
        <v>6</v>
      </c>
      <c r="M301" s="149">
        <v>0</v>
      </c>
      <c r="N301" s="149">
        <v>0</v>
      </c>
      <c r="O301" s="149">
        <v>0</v>
      </c>
      <c r="P301" s="149">
        <v>0</v>
      </c>
      <c r="Q301" s="149">
        <v>0</v>
      </c>
      <c r="R301" s="149">
        <v>0</v>
      </c>
      <c r="S301" s="149">
        <v>0</v>
      </c>
      <c r="T301" s="149">
        <v>0</v>
      </c>
      <c r="U301" s="149">
        <v>0</v>
      </c>
      <c r="V301" s="149">
        <v>0</v>
      </c>
      <c r="W301" s="149">
        <v>0</v>
      </c>
      <c r="X301" s="149">
        <v>0</v>
      </c>
      <c r="Y301" s="149">
        <v>0</v>
      </c>
      <c r="Z301" s="149">
        <v>0</v>
      </c>
      <c r="AA301" s="149">
        <v>0</v>
      </c>
      <c r="AB301" s="149">
        <v>0</v>
      </c>
      <c r="AC301" s="149">
        <v>0</v>
      </c>
      <c r="AD301" s="149">
        <v>0</v>
      </c>
      <c r="AE301" s="149">
        <v>0</v>
      </c>
      <c r="AF301" s="149">
        <v>0</v>
      </c>
      <c r="AG301" s="149">
        <v>0</v>
      </c>
      <c r="AH301" s="149">
        <v>0</v>
      </c>
      <c r="AI301" s="149">
        <v>0</v>
      </c>
      <c r="AJ301" s="149">
        <v>0</v>
      </c>
      <c r="AK301" s="149">
        <v>0</v>
      </c>
      <c r="AL301" s="149">
        <v>0</v>
      </c>
      <c r="AM301" s="149">
        <v>0</v>
      </c>
      <c r="AN301" s="149">
        <v>0</v>
      </c>
      <c r="AO301" s="149">
        <v>0</v>
      </c>
      <c r="AP301" s="149">
        <v>0</v>
      </c>
      <c r="AQ301" s="149">
        <v>0</v>
      </c>
      <c r="AR301" s="149">
        <v>0</v>
      </c>
      <c r="AS301" s="149">
        <v>0</v>
      </c>
      <c r="AT301" s="149">
        <v>0</v>
      </c>
      <c r="AU301" s="149">
        <v>0</v>
      </c>
      <c r="AV301" s="149">
        <v>0</v>
      </c>
      <c r="AW301" s="149">
        <v>0</v>
      </c>
      <c r="AX301" s="149">
        <v>0</v>
      </c>
      <c r="AY301" s="149">
        <v>0</v>
      </c>
      <c r="AZ301" s="149">
        <v>0</v>
      </c>
      <c r="BA301" s="149">
        <v>0</v>
      </c>
      <c r="BB301" s="149">
        <v>0</v>
      </c>
      <c r="BC301" s="149">
        <v>0</v>
      </c>
      <c r="BD301" s="149">
        <v>0</v>
      </c>
      <c r="BE301" s="149">
        <v>0</v>
      </c>
      <c r="BF301" s="149">
        <v>0</v>
      </c>
      <c r="BG301" s="149">
        <v>0</v>
      </c>
      <c r="BH301" s="149">
        <v>0</v>
      </c>
      <c r="BI301" s="149">
        <v>0</v>
      </c>
      <c r="BJ301" s="149">
        <v>0</v>
      </c>
      <c r="BK301" s="149">
        <v>0</v>
      </c>
      <c r="BL301" s="149">
        <v>0</v>
      </c>
      <c r="BM301" s="149">
        <v>0</v>
      </c>
      <c r="BN301" s="149">
        <v>0</v>
      </c>
      <c r="BO301" s="149">
        <v>0</v>
      </c>
      <c r="BP301" s="149">
        <v>0</v>
      </c>
      <c r="BQ301" s="149">
        <v>0</v>
      </c>
      <c r="BR301" s="465">
        <v>0</v>
      </c>
    </row>
    <row r="302" spans="3:70">
      <c r="C302" s="453" t="s">
        <v>307</v>
      </c>
      <c r="D302" s="454" t="s">
        <v>309</v>
      </c>
      <c r="E302" s="455" t="s">
        <v>470</v>
      </c>
      <c r="F302" s="168">
        <f t="shared" si="68"/>
        <v>669</v>
      </c>
      <c r="G302" s="162">
        <v>292</v>
      </c>
      <c r="H302" s="149">
        <v>193</v>
      </c>
      <c r="I302" s="149">
        <v>51</v>
      </c>
      <c r="J302" s="149">
        <v>51</v>
      </c>
      <c r="K302" s="149">
        <v>0</v>
      </c>
      <c r="L302" s="149">
        <v>0</v>
      </c>
      <c r="M302" s="149">
        <v>0</v>
      </c>
      <c r="N302" s="149">
        <v>0</v>
      </c>
      <c r="O302" s="149">
        <v>29</v>
      </c>
      <c r="P302" s="149">
        <v>4</v>
      </c>
      <c r="Q302" s="149">
        <v>0</v>
      </c>
      <c r="R302" s="149">
        <v>0</v>
      </c>
      <c r="S302" s="149">
        <v>19</v>
      </c>
      <c r="T302" s="149">
        <v>0</v>
      </c>
      <c r="U302" s="149">
        <v>0</v>
      </c>
      <c r="V302" s="149">
        <v>0</v>
      </c>
      <c r="W302" s="149">
        <v>0</v>
      </c>
      <c r="X302" s="149">
        <v>0</v>
      </c>
      <c r="Y302" s="149">
        <v>0</v>
      </c>
      <c r="Z302" s="149">
        <v>0</v>
      </c>
      <c r="AA302" s="149">
        <v>0</v>
      </c>
      <c r="AB302" s="149">
        <v>30</v>
      </c>
      <c r="AC302" s="149">
        <v>0</v>
      </c>
      <c r="AD302" s="149">
        <v>0</v>
      </c>
      <c r="AE302" s="149">
        <v>0</v>
      </c>
      <c r="AF302" s="149">
        <v>0</v>
      </c>
      <c r="AG302" s="149">
        <v>0</v>
      </c>
      <c r="AH302" s="149">
        <v>0</v>
      </c>
      <c r="AI302" s="149">
        <v>0</v>
      </c>
      <c r="AJ302" s="149">
        <v>0</v>
      </c>
      <c r="AK302" s="149">
        <v>0</v>
      </c>
      <c r="AL302" s="149">
        <v>0</v>
      </c>
      <c r="AM302" s="149">
        <v>0</v>
      </c>
      <c r="AN302" s="149">
        <v>0</v>
      </c>
      <c r="AO302" s="149">
        <v>0</v>
      </c>
      <c r="AP302" s="149">
        <v>0</v>
      </c>
      <c r="AQ302" s="149">
        <v>0</v>
      </c>
      <c r="AR302" s="149">
        <v>0</v>
      </c>
      <c r="AS302" s="149">
        <v>0</v>
      </c>
      <c r="AT302" s="149">
        <v>0</v>
      </c>
      <c r="AU302" s="149">
        <v>0</v>
      </c>
      <c r="AV302" s="149">
        <v>0</v>
      </c>
      <c r="AW302" s="149">
        <v>0</v>
      </c>
      <c r="AX302" s="149">
        <v>0</v>
      </c>
      <c r="AY302" s="149">
        <v>0</v>
      </c>
      <c r="AZ302" s="149">
        <v>0</v>
      </c>
      <c r="BA302" s="149">
        <v>0</v>
      </c>
      <c r="BB302" s="149">
        <v>0</v>
      </c>
      <c r="BC302" s="149">
        <v>0</v>
      </c>
      <c r="BD302" s="149">
        <v>0</v>
      </c>
      <c r="BE302" s="149">
        <v>0</v>
      </c>
      <c r="BF302" s="149">
        <v>0</v>
      </c>
      <c r="BG302" s="149">
        <v>0</v>
      </c>
      <c r="BH302" s="149">
        <v>0</v>
      </c>
      <c r="BI302" s="149">
        <v>0</v>
      </c>
      <c r="BJ302" s="149">
        <v>0</v>
      </c>
      <c r="BK302" s="149">
        <v>0</v>
      </c>
      <c r="BL302" s="149">
        <v>0</v>
      </c>
      <c r="BM302" s="149">
        <v>0</v>
      </c>
      <c r="BN302" s="149">
        <v>0</v>
      </c>
      <c r="BO302" s="149">
        <v>0</v>
      </c>
      <c r="BP302" s="149">
        <v>0</v>
      </c>
      <c r="BQ302" s="149">
        <v>0</v>
      </c>
      <c r="BR302" s="465">
        <v>0</v>
      </c>
    </row>
    <row r="303" spans="3:70">
      <c r="C303" s="453" t="s">
        <v>307</v>
      </c>
      <c r="D303" s="454" t="s">
        <v>309</v>
      </c>
      <c r="E303" s="455" t="s">
        <v>471</v>
      </c>
      <c r="F303" s="168">
        <f t="shared" si="68"/>
        <v>80</v>
      </c>
      <c r="G303" s="162">
        <v>0</v>
      </c>
      <c r="H303" s="149">
        <v>0</v>
      </c>
      <c r="I303" s="149">
        <v>0</v>
      </c>
      <c r="J303" s="149">
        <v>0</v>
      </c>
      <c r="K303" s="149">
        <v>0</v>
      </c>
      <c r="L303" s="149">
        <v>0</v>
      </c>
      <c r="M303" s="149">
        <v>0</v>
      </c>
      <c r="N303" s="149">
        <v>0</v>
      </c>
      <c r="O303" s="149">
        <v>0</v>
      </c>
      <c r="P303" s="149">
        <v>0</v>
      </c>
      <c r="Q303" s="149">
        <v>0</v>
      </c>
      <c r="R303" s="149">
        <v>0</v>
      </c>
      <c r="S303" s="149">
        <v>0</v>
      </c>
      <c r="T303" s="149">
        <v>0</v>
      </c>
      <c r="U303" s="149">
        <v>0</v>
      </c>
      <c r="V303" s="149">
        <v>0</v>
      </c>
      <c r="W303" s="149">
        <v>0</v>
      </c>
      <c r="X303" s="149">
        <v>0</v>
      </c>
      <c r="Y303" s="149">
        <v>0</v>
      </c>
      <c r="Z303" s="149">
        <v>0</v>
      </c>
      <c r="AA303" s="149">
        <v>0</v>
      </c>
      <c r="AB303" s="149">
        <v>0</v>
      </c>
      <c r="AC303" s="149">
        <v>0</v>
      </c>
      <c r="AD303" s="149">
        <v>0</v>
      </c>
      <c r="AE303" s="149">
        <v>0</v>
      </c>
      <c r="AF303" s="149">
        <v>0</v>
      </c>
      <c r="AG303" s="149">
        <v>0</v>
      </c>
      <c r="AH303" s="149">
        <v>0</v>
      </c>
      <c r="AI303" s="149">
        <v>0</v>
      </c>
      <c r="AJ303" s="149">
        <v>0</v>
      </c>
      <c r="AK303" s="149">
        <v>0</v>
      </c>
      <c r="AL303" s="149">
        <v>0</v>
      </c>
      <c r="AM303" s="149">
        <v>0</v>
      </c>
      <c r="AN303" s="149">
        <v>11</v>
      </c>
      <c r="AO303" s="149">
        <v>11</v>
      </c>
      <c r="AP303" s="149">
        <v>3</v>
      </c>
      <c r="AQ303" s="149">
        <v>9</v>
      </c>
      <c r="AR303" s="149">
        <v>20</v>
      </c>
      <c r="AS303" s="149">
        <v>0</v>
      </c>
      <c r="AT303" s="149">
        <v>9</v>
      </c>
      <c r="AU303" s="149">
        <v>4</v>
      </c>
      <c r="AV303" s="149">
        <v>0</v>
      </c>
      <c r="AW303" s="149">
        <v>0</v>
      </c>
      <c r="AX303" s="149">
        <v>9</v>
      </c>
      <c r="AY303" s="149">
        <v>0</v>
      </c>
      <c r="AZ303" s="149">
        <v>0</v>
      </c>
      <c r="BA303" s="149">
        <v>0</v>
      </c>
      <c r="BB303" s="149">
        <v>0</v>
      </c>
      <c r="BC303" s="149">
        <v>0</v>
      </c>
      <c r="BD303" s="149">
        <v>0</v>
      </c>
      <c r="BE303" s="149">
        <v>0</v>
      </c>
      <c r="BF303" s="149">
        <v>4</v>
      </c>
      <c r="BG303" s="149">
        <v>0</v>
      </c>
      <c r="BH303" s="149">
        <v>0</v>
      </c>
      <c r="BI303" s="149">
        <v>0</v>
      </c>
      <c r="BJ303" s="149">
        <v>0</v>
      </c>
      <c r="BK303" s="149">
        <v>0</v>
      </c>
      <c r="BL303" s="149">
        <v>0</v>
      </c>
      <c r="BM303" s="149">
        <v>0</v>
      </c>
      <c r="BN303" s="149">
        <v>0</v>
      </c>
      <c r="BO303" s="149">
        <v>0</v>
      </c>
      <c r="BP303" s="149">
        <v>0</v>
      </c>
      <c r="BQ303" s="149">
        <v>0</v>
      </c>
      <c r="BR303" s="465">
        <v>0</v>
      </c>
    </row>
    <row r="304" spans="3:70">
      <c r="C304" s="453" t="s">
        <v>307</v>
      </c>
      <c r="D304" s="454" t="s">
        <v>309</v>
      </c>
      <c r="E304" s="455" t="s">
        <v>472</v>
      </c>
      <c r="F304" s="168">
        <f t="shared" si="68"/>
        <v>19</v>
      </c>
      <c r="G304" s="162">
        <v>0</v>
      </c>
      <c r="H304" s="149">
        <v>0</v>
      </c>
      <c r="I304" s="149">
        <v>0</v>
      </c>
      <c r="J304" s="149">
        <v>0</v>
      </c>
      <c r="K304" s="149">
        <v>0</v>
      </c>
      <c r="L304" s="149">
        <v>0</v>
      </c>
      <c r="M304" s="149">
        <v>19</v>
      </c>
      <c r="N304" s="149">
        <v>0</v>
      </c>
      <c r="O304" s="149">
        <v>0</v>
      </c>
      <c r="P304" s="149">
        <v>0</v>
      </c>
      <c r="Q304" s="149">
        <v>0</v>
      </c>
      <c r="R304" s="149">
        <v>0</v>
      </c>
      <c r="S304" s="149">
        <v>0</v>
      </c>
      <c r="T304" s="149">
        <v>0</v>
      </c>
      <c r="U304" s="149">
        <v>0</v>
      </c>
      <c r="V304" s="149">
        <v>0</v>
      </c>
      <c r="W304" s="149">
        <v>0</v>
      </c>
      <c r="X304" s="149">
        <v>0</v>
      </c>
      <c r="Y304" s="149">
        <v>0</v>
      </c>
      <c r="Z304" s="149">
        <v>0</v>
      </c>
      <c r="AA304" s="149">
        <v>0</v>
      </c>
      <c r="AB304" s="149">
        <v>0</v>
      </c>
      <c r="AC304" s="149">
        <v>0</v>
      </c>
      <c r="AD304" s="149">
        <v>0</v>
      </c>
      <c r="AE304" s="149">
        <v>0</v>
      </c>
      <c r="AF304" s="149">
        <v>0</v>
      </c>
      <c r="AG304" s="149">
        <v>0</v>
      </c>
      <c r="AH304" s="149">
        <v>0</v>
      </c>
      <c r="AI304" s="149">
        <v>0</v>
      </c>
      <c r="AJ304" s="149">
        <v>0</v>
      </c>
      <c r="AK304" s="149">
        <v>0</v>
      </c>
      <c r="AL304" s="149">
        <v>0</v>
      </c>
      <c r="AM304" s="149">
        <v>0</v>
      </c>
      <c r="AN304" s="149">
        <v>0</v>
      </c>
      <c r="AO304" s="149">
        <v>0</v>
      </c>
      <c r="AP304" s="149">
        <v>0</v>
      </c>
      <c r="AQ304" s="149">
        <v>0</v>
      </c>
      <c r="AR304" s="149">
        <v>0</v>
      </c>
      <c r="AS304" s="149">
        <v>0</v>
      </c>
      <c r="AT304" s="149">
        <v>0</v>
      </c>
      <c r="AU304" s="149">
        <v>0</v>
      </c>
      <c r="AV304" s="149">
        <v>0</v>
      </c>
      <c r="AW304" s="149">
        <v>0</v>
      </c>
      <c r="AX304" s="149">
        <v>0</v>
      </c>
      <c r="AY304" s="149">
        <v>0</v>
      </c>
      <c r="AZ304" s="149">
        <v>0</v>
      </c>
      <c r="BA304" s="149">
        <v>0</v>
      </c>
      <c r="BB304" s="149">
        <v>0</v>
      </c>
      <c r="BC304" s="149">
        <v>0</v>
      </c>
      <c r="BD304" s="149">
        <v>0</v>
      </c>
      <c r="BE304" s="149">
        <v>0</v>
      </c>
      <c r="BF304" s="149">
        <v>0</v>
      </c>
      <c r="BG304" s="149">
        <v>0</v>
      </c>
      <c r="BH304" s="149">
        <v>0</v>
      </c>
      <c r="BI304" s="149">
        <v>0</v>
      </c>
      <c r="BJ304" s="149">
        <v>0</v>
      </c>
      <c r="BK304" s="149">
        <v>0</v>
      </c>
      <c r="BL304" s="149">
        <v>0</v>
      </c>
      <c r="BM304" s="149">
        <v>0</v>
      </c>
      <c r="BN304" s="149">
        <v>0</v>
      </c>
      <c r="BO304" s="149">
        <v>0</v>
      </c>
      <c r="BP304" s="149">
        <v>0</v>
      </c>
      <c r="BQ304" s="149">
        <v>0</v>
      </c>
      <c r="BR304" s="465">
        <v>0</v>
      </c>
    </row>
    <row r="305" spans="3:70">
      <c r="C305" s="453" t="s">
        <v>307</v>
      </c>
      <c r="D305" s="454" t="s">
        <v>309</v>
      </c>
      <c r="E305" s="455" t="s">
        <v>473</v>
      </c>
      <c r="F305" s="168">
        <f t="shared" si="68"/>
        <v>3</v>
      </c>
      <c r="G305" s="162">
        <v>0</v>
      </c>
      <c r="H305" s="149">
        <v>0</v>
      </c>
      <c r="I305" s="149">
        <v>0</v>
      </c>
      <c r="J305" s="149">
        <v>0</v>
      </c>
      <c r="K305" s="149">
        <v>0</v>
      </c>
      <c r="L305" s="149">
        <v>0</v>
      </c>
      <c r="M305" s="149">
        <v>0</v>
      </c>
      <c r="N305" s="149">
        <v>0</v>
      </c>
      <c r="O305" s="149">
        <v>0</v>
      </c>
      <c r="P305" s="149">
        <v>0</v>
      </c>
      <c r="Q305" s="149">
        <v>0</v>
      </c>
      <c r="R305" s="149">
        <v>0</v>
      </c>
      <c r="S305" s="149">
        <v>0</v>
      </c>
      <c r="T305" s="149">
        <v>0</v>
      </c>
      <c r="U305" s="149">
        <v>0</v>
      </c>
      <c r="V305" s="149">
        <v>0</v>
      </c>
      <c r="W305" s="149">
        <v>0</v>
      </c>
      <c r="X305" s="149">
        <v>0</v>
      </c>
      <c r="Y305" s="149">
        <v>0</v>
      </c>
      <c r="Z305" s="149">
        <v>0</v>
      </c>
      <c r="AA305" s="149">
        <v>0</v>
      </c>
      <c r="AB305" s="149">
        <v>0</v>
      </c>
      <c r="AC305" s="149">
        <v>0</v>
      </c>
      <c r="AD305" s="149">
        <v>0</v>
      </c>
      <c r="AE305" s="149">
        <v>0</v>
      </c>
      <c r="AF305" s="149">
        <v>0</v>
      </c>
      <c r="AG305" s="149">
        <v>0</v>
      </c>
      <c r="AH305" s="149">
        <v>1</v>
      </c>
      <c r="AI305" s="149">
        <v>0</v>
      </c>
      <c r="AJ305" s="149">
        <v>0</v>
      </c>
      <c r="AK305" s="149">
        <v>0</v>
      </c>
      <c r="AL305" s="149">
        <v>0</v>
      </c>
      <c r="AM305" s="149">
        <v>0</v>
      </c>
      <c r="AN305" s="149">
        <v>0</v>
      </c>
      <c r="AO305" s="149">
        <v>0</v>
      </c>
      <c r="AP305" s="149">
        <v>1</v>
      </c>
      <c r="AQ305" s="149">
        <v>0</v>
      </c>
      <c r="AR305" s="149">
        <v>0</v>
      </c>
      <c r="AS305" s="149">
        <v>0</v>
      </c>
      <c r="AT305" s="149">
        <v>0</v>
      </c>
      <c r="AU305" s="149">
        <v>1</v>
      </c>
      <c r="AV305" s="149">
        <v>0</v>
      </c>
      <c r="AW305" s="149">
        <v>0</v>
      </c>
      <c r="AX305" s="149">
        <v>0</v>
      </c>
      <c r="AY305" s="149">
        <v>0</v>
      </c>
      <c r="AZ305" s="149">
        <v>0</v>
      </c>
      <c r="BA305" s="149">
        <v>0</v>
      </c>
      <c r="BB305" s="149">
        <v>0</v>
      </c>
      <c r="BC305" s="149">
        <v>0</v>
      </c>
      <c r="BD305" s="149">
        <v>0</v>
      </c>
      <c r="BE305" s="149">
        <v>0</v>
      </c>
      <c r="BF305" s="149">
        <v>0</v>
      </c>
      <c r="BG305" s="149">
        <v>0</v>
      </c>
      <c r="BH305" s="149">
        <v>0</v>
      </c>
      <c r="BI305" s="149">
        <v>0</v>
      </c>
      <c r="BJ305" s="149">
        <v>0</v>
      </c>
      <c r="BK305" s="149">
        <v>0</v>
      </c>
      <c r="BL305" s="149">
        <v>0</v>
      </c>
      <c r="BM305" s="149">
        <v>0</v>
      </c>
      <c r="BN305" s="149">
        <v>0</v>
      </c>
      <c r="BO305" s="149">
        <v>0</v>
      </c>
      <c r="BP305" s="149">
        <v>0</v>
      </c>
      <c r="BQ305" s="149">
        <v>0</v>
      </c>
      <c r="BR305" s="465">
        <v>0</v>
      </c>
    </row>
    <row r="306" spans="3:70">
      <c r="C306" s="453" t="s">
        <v>307</v>
      </c>
      <c r="D306" s="454" t="s">
        <v>309</v>
      </c>
      <c r="E306" s="455" t="s">
        <v>474</v>
      </c>
      <c r="F306" s="168">
        <f t="shared" si="68"/>
        <v>45</v>
      </c>
      <c r="G306" s="162">
        <v>0</v>
      </c>
      <c r="H306" s="149">
        <v>0</v>
      </c>
      <c r="I306" s="149">
        <v>0</v>
      </c>
      <c r="J306" s="149">
        <v>0</v>
      </c>
      <c r="K306" s="149">
        <v>0</v>
      </c>
      <c r="L306" s="149">
        <v>0</v>
      </c>
      <c r="M306" s="149">
        <v>0</v>
      </c>
      <c r="N306" s="149">
        <v>0</v>
      </c>
      <c r="O306" s="149">
        <v>0</v>
      </c>
      <c r="P306" s="149">
        <v>0</v>
      </c>
      <c r="Q306" s="149">
        <v>0</v>
      </c>
      <c r="R306" s="149">
        <v>0</v>
      </c>
      <c r="S306" s="149">
        <v>0</v>
      </c>
      <c r="T306" s="149">
        <v>0</v>
      </c>
      <c r="U306" s="149">
        <v>0</v>
      </c>
      <c r="V306" s="149">
        <v>0</v>
      </c>
      <c r="W306" s="149">
        <v>0</v>
      </c>
      <c r="X306" s="149">
        <v>0</v>
      </c>
      <c r="Y306" s="149">
        <v>0</v>
      </c>
      <c r="Z306" s="149">
        <v>0</v>
      </c>
      <c r="AA306" s="149">
        <v>0</v>
      </c>
      <c r="AB306" s="149">
        <v>0</v>
      </c>
      <c r="AC306" s="149">
        <v>0</v>
      </c>
      <c r="AD306" s="149">
        <v>0</v>
      </c>
      <c r="AE306" s="149">
        <v>0</v>
      </c>
      <c r="AF306" s="149">
        <v>0</v>
      </c>
      <c r="AG306" s="149">
        <v>0</v>
      </c>
      <c r="AH306" s="149">
        <v>0</v>
      </c>
      <c r="AI306" s="149">
        <v>0</v>
      </c>
      <c r="AJ306" s="149">
        <v>0</v>
      </c>
      <c r="AK306" s="149">
        <v>0</v>
      </c>
      <c r="AL306" s="149">
        <v>0</v>
      </c>
      <c r="AM306" s="149">
        <v>0</v>
      </c>
      <c r="AN306" s="149">
        <v>0</v>
      </c>
      <c r="AO306" s="149">
        <v>0</v>
      </c>
      <c r="AP306" s="149">
        <v>6</v>
      </c>
      <c r="AQ306" s="149">
        <v>5</v>
      </c>
      <c r="AR306" s="149">
        <v>0</v>
      </c>
      <c r="AS306" s="149">
        <v>11</v>
      </c>
      <c r="AT306" s="149">
        <v>0</v>
      </c>
      <c r="AU306" s="149">
        <v>10</v>
      </c>
      <c r="AV306" s="149">
        <v>13</v>
      </c>
      <c r="AW306" s="149">
        <v>0</v>
      </c>
      <c r="AX306" s="149">
        <v>0</v>
      </c>
      <c r="AY306" s="149">
        <v>0</v>
      </c>
      <c r="AZ306" s="149">
        <v>0</v>
      </c>
      <c r="BA306" s="149">
        <v>0</v>
      </c>
      <c r="BB306" s="149">
        <v>0</v>
      </c>
      <c r="BC306" s="149">
        <v>0</v>
      </c>
      <c r="BD306" s="149">
        <v>0</v>
      </c>
      <c r="BE306" s="149">
        <v>0</v>
      </c>
      <c r="BF306" s="149">
        <v>0</v>
      </c>
      <c r="BG306" s="149">
        <v>0</v>
      </c>
      <c r="BH306" s="149">
        <v>0</v>
      </c>
      <c r="BI306" s="149">
        <v>0</v>
      </c>
      <c r="BJ306" s="149">
        <v>0</v>
      </c>
      <c r="BK306" s="149">
        <v>0</v>
      </c>
      <c r="BL306" s="149">
        <v>0</v>
      </c>
      <c r="BM306" s="149">
        <v>0</v>
      </c>
      <c r="BN306" s="149">
        <v>0</v>
      </c>
      <c r="BO306" s="149">
        <v>0</v>
      </c>
      <c r="BP306" s="149">
        <v>0</v>
      </c>
      <c r="BQ306" s="149">
        <v>0</v>
      </c>
      <c r="BR306" s="465">
        <v>0</v>
      </c>
    </row>
    <row r="307" spans="3:70">
      <c r="C307" s="453" t="s">
        <v>307</v>
      </c>
      <c r="D307" s="454" t="s">
        <v>309</v>
      </c>
      <c r="E307" s="455" t="s">
        <v>275</v>
      </c>
      <c r="F307" s="168">
        <f t="shared" si="68"/>
        <v>171</v>
      </c>
      <c r="G307" s="162">
        <v>0</v>
      </c>
      <c r="H307" s="149">
        <v>0</v>
      </c>
      <c r="I307" s="149">
        <v>0</v>
      </c>
      <c r="J307" s="149">
        <v>0</v>
      </c>
      <c r="K307" s="149">
        <v>0</v>
      </c>
      <c r="L307" s="149">
        <v>0</v>
      </c>
      <c r="M307" s="149">
        <v>0</v>
      </c>
      <c r="N307" s="149">
        <v>0</v>
      </c>
      <c r="O307" s="149">
        <v>0</v>
      </c>
      <c r="P307" s="149">
        <v>0</v>
      </c>
      <c r="Q307" s="149">
        <v>0</v>
      </c>
      <c r="R307" s="149">
        <v>0</v>
      </c>
      <c r="S307" s="149">
        <v>0</v>
      </c>
      <c r="T307" s="149">
        <v>0</v>
      </c>
      <c r="U307" s="149">
        <v>0</v>
      </c>
      <c r="V307" s="149">
        <v>0</v>
      </c>
      <c r="W307" s="149">
        <v>0</v>
      </c>
      <c r="X307" s="149">
        <v>0</v>
      </c>
      <c r="Y307" s="149">
        <v>0</v>
      </c>
      <c r="Z307" s="149">
        <v>0</v>
      </c>
      <c r="AA307" s="149">
        <v>0</v>
      </c>
      <c r="AB307" s="149">
        <v>0</v>
      </c>
      <c r="AC307" s="149">
        <v>0</v>
      </c>
      <c r="AD307" s="149">
        <v>0</v>
      </c>
      <c r="AE307" s="149">
        <v>0</v>
      </c>
      <c r="AF307" s="149">
        <v>0</v>
      </c>
      <c r="AG307" s="149">
        <v>0</v>
      </c>
      <c r="AH307" s="149">
        <v>0</v>
      </c>
      <c r="AI307" s="149">
        <v>0</v>
      </c>
      <c r="AJ307" s="149">
        <v>0</v>
      </c>
      <c r="AK307" s="149">
        <v>0</v>
      </c>
      <c r="AL307" s="149">
        <v>0</v>
      </c>
      <c r="AM307" s="149">
        <v>0</v>
      </c>
      <c r="AN307" s="149">
        <v>0</v>
      </c>
      <c r="AO307" s="149">
        <v>0</v>
      </c>
      <c r="AP307" s="149">
        <v>0</v>
      </c>
      <c r="AQ307" s="149">
        <v>0</v>
      </c>
      <c r="AR307" s="149">
        <v>0</v>
      </c>
      <c r="AS307" s="149">
        <v>0</v>
      </c>
      <c r="AT307" s="149">
        <v>0</v>
      </c>
      <c r="AU307" s="149">
        <v>0</v>
      </c>
      <c r="AV307" s="149">
        <v>0</v>
      </c>
      <c r="AW307" s="149">
        <v>0</v>
      </c>
      <c r="AX307" s="149">
        <v>0</v>
      </c>
      <c r="AY307" s="149">
        <v>0</v>
      </c>
      <c r="AZ307" s="149">
        <v>0</v>
      </c>
      <c r="BA307" s="149">
        <v>38</v>
      </c>
      <c r="BB307" s="149">
        <v>37</v>
      </c>
      <c r="BC307" s="149">
        <v>38</v>
      </c>
      <c r="BD307" s="149">
        <v>37</v>
      </c>
      <c r="BE307" s="149">
        <v>12</v>
      </c>
      <c r="BF307" s="149">
        <v>0</v>
      </c>
      <c r="BG307" s="149">
        <v>9</v>
      </c>
      <c r="BH307" s="149">
        <v>0</v>
      </c>
      <c r="BI307" s="149">
        <v>0</v>
      </c>
      <c r="BJ307" s="149">
        <v>0</v>
      </c>
      <c r="BK307" s="149">
        <v>0</v>
      </c>
      <c r="BL307" s="149">
        <v>0</v>
      </c>
      <c r="BM307" s="149">
        <v>0</v>
      </c>
      <c r="BN307" s="149">
        <v>0</v>
      </c>
      <c r="BO307" s="149">
        <v>0</v>
      </c>
      <c r="BP307" s="149">
        <v>0</v>
      </c>
      <c r="BQ307" s="149">
        <v>0</v>
      </c>
      <c r="BR307" s="465">
        <v>0</v>
      </c>
    </row>
    <row r="308" spans="3:70">
      <c r="C308" s="453" t="s">
        <v>307</v>
      </c>
      <c r="D308" s="454" t="s">
        <v>309</v>
      </c>
      <c r="E308" s="455" t="s">
        <v>475</v>
      </c>
      <c r="F308" s="168">
        <f t="shared" si="68"/>
        <v>302</v>
      </c>
      <c r="G308" s="162">
        <v>0</v>
      </c>
      <c r="H308" s="149">
        <v>0</v>
      </c>
      <c r="I308" s="149">
        <v>0</v>
      </c>
      <c r="J308" s="149">
        <v>0</v>
      </c>
      <c r="K308" s="149">
        <v>0</v>
      </c>
      <c r="L308" s="149">
        <v>0</v>
      </c>
      <c r="M308" s="149">
        <v>0</v>
      </c>
      <c r="N308" s="149">
        <v>0</v>
      </c>
      <c r="O308" s="149">
        <v>0</v>
      </c>
      <c r="P308" s="149">
        <v>0</v>
      </c>
      <c r="Q308" s="149">
        <v>0</v>
      </c>
      <c r="R308" s="149">
        <v>0</v>
      </c>
      <c r="S308" s="149">
        <v>0</v>
      </c>
      <c r="T308" s="149">
        <v>0</v>
      </c>
      <c r="U308" s="149">
        <v>0</v>
      </c>
      <c r="V308" s="149">
        <v>0</v>
      </c>
      <c r="W308" s="149">
        <v>0</v>
      </c>
      <c r="X308" s="149">
        <v>0</v>
      </c>
      <c r="Y308" s="149">
        <v>0</v>
      </c>
      <c r="Z308" s="149">
        <v>0</v>
      </c>
      <c r="AA308" s="149">
        <v>0</v>
      </c>
      <c r="AB308" s="149">
        <v>0</v>
      </c>
      <c r="AC308" s="149">
        <v>0</v>
      </c>
      <c r="AD308" s="149">
        <v>0</v>
      </c>
      <c r="AE308" s="149">
        <v>0</v>
      </c>
      <c r="AF308" s="149">
        <v>0</v>
      </c>
      <c r="AG308" s="149">
        <v>0</v>
      </c>
      <c r="AH308" s="149">
        <v>0</v>
      </c>
      <c r="AI308" s="149">
        <v>0</v>
      </c>
      <c r="AJ308" s="149">
        <v>0</v>
      </c>
      <c r="AK308" s="149">
        <v>23</v>
      </c>
      <c r="AL308" s="149">
        <v>11</v>
      </c>
      <c r="AM308" s="149">
        <v>12</v>
      </c>
      <c r="AN308" s="149">
        <v>12</v>
      </c>
      <c r="AO308" s="149">
        <v>12</v>
      </c>
      <c r="AP308" s="149">
        <v>14</v>
      </c>
      <c r="AQ308" s="149">
        <v>15</v>
      </c>
      <c r="AR308" s="149">
        <v>13</v>
      </c>
      <c r="AS308" s="149">
        <v>15</v>
      </c>
      <c r="AT308" s="149">
        <v>13</v>
      </c>
      <c r="AU308" s="149">
        <v>0</v>
      </c>
      <c r="AV308" s="149">
        <v>15</v>
      </c>
      <c r="AW308" s="149">
        <v>14</v>
      </c>
      <c r="AX308" s="149">
        <v>15</v>
      </c>
      <c r="AY308" s="149">
        <v>14</v>
      </c>
      <c r="AZ308" s="149">
        <v>14</v>
      </c>
      <c r="BA308" s="149">
        <v>0</v>
      </c>
      <c r="BB308" s="149">
        <v>15</v>
      </c>
      <c r="BC308" s="149">
        <v>13</v>
      </c>
      <c r="BD308" s="149">
        <v>13</v>
      </c>
      <c r="BE308" s="149">
        <v>49</v>
      </c>
      <c r="BF308" s="149">
        <v>0</v>
      </c>
      <c r="BG308" s="149">
        <v>0</v>
      </c>
      <c r="BH308" s="149">
        <v>0</v>
      </c>
      <c r="BI308" s="149">
        <v>0</v>
      </c>
      <c r="BJ308" s="149">
        <v>0</v>
      </c>
      <c r="BK308" s="149">
        <v>0</v>
      </c>
      <c r="BL308" s="149">
        <v>0</v>
      </c>
      <c r="BM308" s="149">
        <v>0</v>
      </c>
      <c r="BN308" s="149">
        <v>0</v>
      </c>
      <c r="BO308" s="149">
        <v>0</v>
      </c>
      <c r="BP308" s="149">
        <v>0</v>
      </c>
      <c r="BQ308" s="149">
        <v>0</v>
      </c>
      <c r="BR308" s="465">
        <v>0</v>
      </c>
    </row>
    <row r="309" spans="3:70">
      <c r="C309" s="453" t="s">
        <v>307</v>
      </c>
      <c r="D309" s="454" t="s">
        <v>309</v>
      </c>
      <c r="E309" s="455" t="s">
        <v>733</v>
      </c>
      <c r="F309" s="168">
        <f t="shared" si="68"/>
        <v>5</v>
      </c>
      <c r="G309" s="162">
        <v>0</v>
      </c>
      <c r="H309" s="149">
        <v>0</v>
      </c>
      <c r="I309" s="149">
        <v>0</v>
      </c>
      <c r="J309" s="149">
        <v>0</v>
      </c>
      <c r="K309" s="149">
        <v>0</v>
      </c>
      <c r="L309" s="149">
        <v>0</v>
      </c>
      <c r="M309" s="149">
        <v>0</v>
      </c>
      <c r="N309" s="149">
        <v>0</v>
      </c>
      <c r="O309" s="149">
        <v>0</v>
      </c>
      <c r="P309" s="149">
        <v>0</v>
      </c>
      <c r="Q309" s="149">
        <v>0</v>
      </c>
      <c r="R309" s="149">
        <v>0</v>
      </c>
      <c r="S309" s="149">
        <v>0</v>
      </c>
      <c r="T309" s="149">
        <v>0</v>
      </c>
      <c r="U309" s="149">
        <v>0</v>
      </c>
      <c r="V309" s="149">
        <v>0</v>
      </c>
      <c r="W309" s="149">
        <v>0</v>
      </c>
      <c r="X309" s="149">
        <v>0</v>
      </c>
      <c r="Y309" s="149">
        <v>0</v>
      </c>
      <c r="Z309" s="149">
        <v>0</v>
      </c>
      <c r="AA309" s="149">
        <v>0</v>
      </c>
      <c r="AB309" s="149">
        <v>0</v>
      </c>
      <c r="AC309" s="149">
        <v>0</v>
      </c>
      <c r="AD309" s="149">
        <v>0</v>
      </c>
      <c r="AE309" s="149">
        <v>0</v>
      </c>
      <c r="AF309" s="149">
        <v>0</v>
      </c>
      <c r="AG309" s="149">
        <v>0</v>
      </c>
      <c r="AH309" s="149">
        <v>0</v>
      </c>
      <c r="AI309" s="149">
        <v>0</v>
      </c>
      <c r="AJ309" s="149">
        <v>0</v>
      </c>
      <c r="AK309" s="149">
        <v>0</v>
      </c>
      <c r="AL309" s="149">
        <v>0</v>
      </c>
      <c r="AM309" s="149">
        <v>0</v>
      </c>
      <c r="AN309" s="149">
        <v>0</v>
      </c>
      <c r="AO309" s="149">
        <v>0</v>
      </c>
      <c r="AP309" s="149">
        <v>0</v>
      </c>
      <c r="AQ309" s="149">
        <v>0</v>
      </c>
      <c r="AR309" s="149">
        <v>0</v>
      </c>
      <c r="AS309" s="149">
        <v>0</v>
      </c>
      <c r="AT309" s="149">
        <v>0</v>
      </c>
      <c r="AU309" s="149">
        <v>0</v>
      </c>
      <c r="AV309" s="149">
        <v>0</v>
      </c>
      <c r="AW309" s="149">
        <v>0</v>
      </c>
      <c r="AX309" s="149">
        <v>0</v>
      </c>
      <c r="AY309" s="149">
        <v>0</v>
      </c>
      <c r="AZ309" s="149">
        <v>5</v>
      </c>
      <c r="BA309" s="149">
        <v>0</v>
      </c>
      <c r="BB309" s="149">
        <v>0</v>
      </c>
      <c r="BC309" s="149">
        <v>0</v>
      </c>
      <c r="BD309" s="149">
        <v>0</v>
      </c>
      <c r="BE309" s="149">
        <v>0</v>
      </c>
      <c r="BF309" s="149">
        <v>0</v>
      </c>
      <c r="BG309" s="149">
        <v>0</v>
      </c>
      <c r="BH309" s="149">
        <v>0</v>
      </c>
      <c r="BI309" s="149">
        <v>0</v>
      </c>
      <c r="BJ309" s="149">
        <v>0</v>
      </c>
      <c r="BK309" s="149">
        <v>0</v>
      </c>
      <c r="BL309" s="149">
        <v>0</v>
      </c>
      <c r="BM309" s="149">
        <v>0</v>
      </c>
      <c r="BN309" s="149">
        <v>0</v>
      </c>
      <c r="BO309" s="149">
        <v>0</v>
      </c>
      <c r="BP309" s="149">
        <v>0</v>
      </c>
      <c r="BQ309" s="149">
        <v>0</v>
      </c>
      <c r="BR309" s="465">
        <v>0</v>
      </c>
    </row>
    <row r="310" spans="3:70">
      <c r="C310" s="453" t="s">
        <v>307</v>
      </c>
      <c r="D310" s="454" t="s">
        <v>309</v>
      </c>
      <c r="E310" s="455" t="s">
        <v>476</v>
      </c>
      <c r="F310" s="168">
        <f t="shared" si="68"/>
        <v>34</v>
      </c>
      <c r="G310" s="162">
        <v>0</v>
      </c>
      <c r="H310" s="149">
        <v>0</v>
      </c>
      <c r="I310" s="149">
        <v>0</v>
      </c>
      <c r="J310" s="149">
        <v>0</v>
      </c>
      <c r="K310" s="149">
        <v>0</v>
      </c>
      <c r="L310" s="149">
        <v>0</v>
      </c>
      <c r="M310" s="149">
        <v>0</v>
      </c>
      <c r="N310" s="149">
        <v>0</v>
      </c>
      <c r="O310" s="149">
        <v>0</v>
      </c>
      <c r="P310" s="149">
        <v>0</v>
      </c>
      <c r="Q310" s="149">
        <v>0</v>
      </c>
      <c r="R310" s="149">
        <v>0</v>
      </c>
      <c r="S310" s="149">
        <v>0</v>
      </c>
      <c r="T310" s="149">
        <v>0</v>
      </c>
      <c r="U310" s="149">
        <v>0</v>
      </c>
      <c r="V310" s="149">
        <v>0</v>
      </c>
      <c r="W310" s="149">
        <v>0</v>
      </c>
      <c r="X310" s="149">
        <v>0</v>
      </c>
      <c r="Y310" s="149">
        <v>0</v>
      </c>
      <c r="Z310" s="149">
        <v>0</v>
      </c>
      <c r="AA310" s="149">
        <v>0</v>
      </c>
      <c r="AB310" s="149">
        <v>0</v>
      </c>
      <c r="AC310" s="149">
        <v>0</v>
      </c>
      <c r="AD310" s="149">
        <v>13</v>
      </c>
      <c r="AE310" s="149">
        <v>0</v>
      </c>
      <c r="AF310" s="149">
        <v>0</v>
      </c>
      <c r="AG310" s="149">
        <v>5</v>
      </c>
      <c r="AH310" s="149">
        <v>0</v>
      </c>
      <c r="AI310" s="149">
        <v>0</v>
      </c>
      <c r="AJ310" s="149">
        <v>0</v>
      </c>
      <c r="AK310" s="149">
        <v>0</v>
      </c>
      <c r="AL310" s="149">
        <v>0</v>
      </c>
      <c r="AM310" s="149">
        <v>10</v>
      </c>
      <c r="AN310" s="149">
        <v>6</v>
      </c>
      <c r="AO310" s="149">
        <v>0</v>
      </c>
      <c r="AP310" s="149">
        <v>0</v>
      </c>
      <c r="AQ310" s="149">
        <v>0</v>
      </c>
      <c r="AR310" s="149">
        <v>0</v>
      </c>
      <c r="AS310" s="149">
        <v>0</v>
      </c>
      <c r="AT310" s="149">
        <v>0</v>
      </c>
      <c r="AU310" s="149">
        <v>0</v>
      </c>
      <c r="AV310" s="149">
        <v>0</v>
      </c>
      <c r="AW310" s="149">
        <v>0</v>
      </c>
      <c r="AX310" s="149">
        <v>0</v>
      </c>
      <c r="AY310" s="149">
        <v>0</v>
      </c>
      <c r="AZ310" s="149">
        <v>0</v>
      </c>
      <c r="BA310" s="149">
        <v>0</v>
      </c>
      <c r="BB310" s="149">
        <v>0</v>
      </c>
      <c r="BC310" s="149">
        <v>0</v>
      </c>
      <c r="BD310" s="149">
        <v>0</v>
      </c>
      <c r="BE310" s="149">
        <v>0</v>
      </c>
      <c r="BF310" s="149">
        <v>0</v>
      </c>
      <c r="BG310" s="149">
        <v>0</v>
      </c>
      <c r="BH310" s="149">
        <v>0</v>
      </c>
      <c r="BI310" s="149">
        <v>0</v>
      </c>
      <c r="BJ310" s="149">
        <v>0</v>
      </c>
      <c r="BK310" s="149">
        <v>0</v>
      </c>
      <c r="BL310" s="149">
        <v>0</v>
      </c>
      <c r="BM310" s="149">
        <v>0</v>
      </c>
      <c r="BN310" s="149">
        <v>0</v>
      </c>
      <c r="BO310" s="149">
        <v>0</v>
      </c>
      <c r="BP310" s="149">
        <v>0</v>
      </c>
      <c r="BQ310" s="149">
        <v>0</v>
      </c>
      <c r="BR310" s="465">
        <v>0</v>
      </c>
    </row>
    <row r="311" spans="3:70">
      <c r="C311" s="453" t="s">
        <v>307</v>
      </c>
      <c r="D311" s="454" t="s">
        <v>309</v>
      </c>
      <c r="E311" s="455" t="s">
        <v>477</v>
      </c>
      <c r="F311" s="168">
        <f t="shared" si="68"/>
        <v>5</v>
      </c>
      <c r="G311" s="162">
        <v>0</v>
      </c>
      <c r="H311" s="149">
        <v>0</v>
      </c>
      <c r="I311" s="149">
        <v>0</v>
      </c>
      <c r="J311" s="149">
        <v>0</v>
      </c>
      <c r="K311" s="149">
        <v>0</v>
      </c>
      <c r="L311" s="149">
        <v>0</v>
      </c>
      <c r="M311" s="149">
        <v>0</v>
      </c>
      <c r="N311" s="149">
        <v>0</v>
      </c>
      <c r="O311" s="149">
        <v>0</v>
      </c>
      <c r="P311" s="149">
        <v>0</v>
      </c>
      <c r="Q311" s="149">
        <v>0</v>
      </c>
      <c r="R311" s="149">
        <v>0</v>
      </c>
      <c r="S311" s="149">
        <v>0</v>
      </c>
      <c r="T311" s="149">
        <v>0</v>
      </c>
      <c r="U311" s="149">
        <v>0</v>
      </c>
      <c r="V311" s="149">
        <v>0</v>
      </c>
      <c r="W311" s="149">
        <v>0</v>
      </c>
      <c r="X311" s="149">
        <v>0</v>
      </c>
      <c r="Y311" s="149">
        <v>0</v>
      </c>
      <c r="Z311" s="149">
        <v>0</v>
      </c>
      <c r="AA311" s="149">
        <v>0</v>
      </c>
      <c r="AB311" s="149">
        <v>0</v>
      </c>
      <c r="AC311" s="149">
        <v>0</v>
      </c>
      <c r="AD311" s="149">
        <v>0</v>
      </c>
      <c r="AE311" s="149">
        <v>0</v>
      </c>
      <c r="AF311" s="149">
        <v>0</v>
      </c>
      <c r="AG311" s="149">
        <v>0</v>
      </c>
      <c r="AH311" s="149">
        <v>0</v>
      </c>
      <c r="AI311" s="149">
        <v>1</v>
      </c>
      <c r="AJ311" s="149">
        <v>0</v>
      </c>
      <c r="AK311" s="149">
        <v>0</v>
      </c>
      <c r="AL311" s="149">
        <v>0</v>
      </c>
      <c r="AM311" s="149">
        <v>0</v>
      </c>
      <c r="AN311" s="149">
        <v>0</v>
      </c>
      <c r="AO311" s="149">
        <v>0</v>
      </c>
      <c r="AP311" s="149">
        <v>0</v>
      </c>
      <c r="AQ311" s="149">
        <v>1</v>
      </c>
      <c r="AR311" s="149">
        <v>0</v>
      </c>
      <c r="AS311" s="149">
        <v>0</v>
      </c>
      <c r="AT311" s="149">
        <v>1</v>
      </c>
      <c r="AU311" s="149">
        <v>1</v>
      </c>
      <c r="AV311" s="149">
        <v>0</v>
      </c>
      <c r="AW311" s="149">
        <v>0</v>
      </c>
      <c r="AX311" s="149">
        <v>0</v>
      </c>
      <c r="AY311" s="149">
        <v>0</v>
      </c>
      <c r="AZ311" s="149">
        <v>0</v>
      </c>
      <c r="BA311" s="149">
        <v>0</v>
      </c>
      <c r="BB311" s="149">
        <v>0</v>
      </c>
      <c r="BC311" s="149">
        <v>1</v>
      </c>
      <c r="BD311" s="149">
        <v>0</v>
      </c>
      <c r="BE311" s="149">
        <v>0</v>
      </c>
      <c r="BF311" s="149">
        <v>0</v>
      </c>
      <c r="BG311" s="149">
        <v>0</v>
      </c>
      <c r="BH311" s="149">
        <v>0</v>
      </c>
      <c r="BI311" s="149">
        <v>0</v>
      </c>
      <c r="BJ311" s="149">
        <v>0</v>
      </c>
      <c r="BK311" s="149">
        <v>0</v>
      </c>
      <c r="BL311" s="149">
        <v>0</v>
      </c>
      <c r="BM311" s="149">
        <v>0</v>
      </c>
      <c r="BN311" s="149">
        <v>0</v>
      </c>
      <c r="BO311" s="149">
        <v>0</v>
      </c>
      <c r="BP311" s="149">
        <v>0</v>
      </c>
      <c r="BQ311" s="149">
        <v>0</v>
      </c>
      <c r="BR311" s="465">
        <v>0</v>
      </c>
    </row>
    <row r="312" spans="3:70">
      <c r="C312" s="453" t="s">
        <v>307</v>
      </c>
      <c r="D312" s="454" t="s">
        <v>309</v>
      </c>
      <c r="E312" s="455" t="s">
        <v>478</v>
      </c>
      <c r="F312" s="168">
        <f t="shared" si="68"/>
        <v>10</v>
      </c>
      <c r="G312" s="162">
        <v>0</v>
      </c>
      <c r="H312" s="149">
        <v>0</v>
      </c>
      <c r="I312" s="149">
        <v>0</v>
      </c>
      <c r="J312" s="149">
        <v>0</v>
      </c>
      <c r="K312" s="149">
        <v>0</v>
      </c>
      <c r="L312" s="149">
        <v>0</v>
      </c>
      <c r="M312" s="149">
        <v>0</v>
      </c>
      <c r="N312" s="149">
        <v>0</v>
      </c>
      <c r="O312" s="149">
        <v>0</v>
      </c>
      <c r="P312" s="149">
        <v>0</v>
      </c>
      <c r="Q312" s="149">
        <v>0</v>
      </c>
      <c r="R312" s="149">
        <v>0</v>
      </c>
      <c r="S312" s="149">
        <v>0</v>
      </c>
      <c r="T312" s="149">
        <v>0</v>
      </c>
      <c r="U312" s="149">
        <v>0</v>
      </c>
      <c r="V312" s="149">
        <v>0</v>
      </c>
      <c r="W312" s="149">
        <v>0</v>
      </c>
      <c r="X312" s="149">
        <v>0</v>
      </c>
      <c r="Y312" s="149">
        <v>0</v>
      </c>
      <c r="Z312" s="149">
        <v>0</v>
      </c>
      <c r="AA312" s="149">
        <v>0</v>
      </c>
      <c r="AB312" s="149">
        <v>0</v>
      </c>
      <c r="AC312" s="149">
        <v>0</v>
      </c>
      <c r="AD312" s="149">
        <v>0</v>
      </c>
      <c r="AE312" s="149">
        <v>0</v>
      </c>
      <c r="AF312" s="149">
        <v>0</v>
      </c>
      <c r="AG312" s="149">
        <v>0</v>
      </c>
      <c r="AH312" s="149">
        <v>0</v>
      </c>
      <c r="AI312" s="149">
        <v>3</v>
      </c>
      <c r="AJ312" s="149">
        <v>0</v>
      </c>
      <c r="AK312" s="149">
        <v>7</v>
      </c>
      <c r="AL312" s="149">
        <v>0</v>
      </c>
      <c r="AM312" s="149">
        <v>0</v>
      </c>
      <c r="AN312" s="149">
        <v>0</v>
      </c>
      <c r="AO312" s="149">
        <v>0</v>
      </c>
      <c r="AP312" s="149">
        <v>0</v>
      </c>
      <c r="AQ312" s="149">
        <v>0</v>
      </c>
      <c r="AR312" s="149">
        <v>0</v>
      </c>
      <c r="AS312" s="149">
        <v>0</v>
      </c>
      <c r="AT312" s="149">
        <v>0</v>
      </c>
      <c r="AU312" s="149">
        <v>0</v>
      </c>
      <c r="AV312" s="149">
        <v>0</v>
      </c>
      <c r="AW312" s="149">
        <v>0</v>
      </c>
      <c r="AX312" s="149">
        <v>0</v>
      </c>
      <c r="AY312" s="149">
        <v>0</v>
      </c>
      <c r="AZ312" s="149">
        <v>0</v>
      </c>
      <c r="BA312" s="149">
        <v>0</v>
      </c>
      <c r="BB312" s="149">
        <v>0</v>
      </c>
      <c r="BC312" s="149">
        <v>0</v>
      </c>
      <c r="BD312" s="149">
        <v>0</v>
      </c>
      <c r="BE312" s="149">
        <v>0</v>
      </c>
      <c r="BF312" s="149">
        <v>0</v>
      </c>
      <c r="BG312" s="149">
        <v>0</v>
      </c>
      <c r="BH312" s="149">
        <v>0</v>
      </c>
      <c r="BI312" s="149">
        <v>0</v>
      </c>
      <c r="BJ312" s="149">
        <v>0</v>
      </c>
      <c r="BK312" s="149">
        <v>0</v>
      </c>
      <c r="BL312" s="149">
        <v>0</v>
      </c>
      <c r="BM312" s="149">
        <v>0</v>
      </c>
      <c r="BN312" s="149">
        <v>0</v>
      </c>
      <c r="BO312" s="149">
        <v>0</v>
      </c>
      <c r="BP312" s="149">
        <v>0</v>
      </c>
      <c r="BQ312" s="149">
        <v>0</v>
      </c>
      <c r="BR312" s="465">
        <v>0</v>
      </c>
    </row>
    <row r="313" spans="3:70">
      <c r="C313" s="453" t="s">
        <v>307</v>
      </c>
      <c r="D313" s="454" t="s">
        <v>309</v>
      </c>
      <c r="E313" s="455" t="s">
        <v>479</v>
      </c>
      <c r="F313" s="168">
        <f t="shared" si="68"/>
        <v>26</v>
      </c>
      <c r="G313" s="162">
        <v>0</v>
      </c>
      <c r="H313" s="149">
        <v>0</v>
      </c>
      <c r="I313" s="149">
        <v>0</v>
      </c>
      <c r="J313" s="149">
        <v>0</v>
      </c>
      <c r="K313" s="149">
        <v>0</v>
      </c>
      <c r="L313" s="149">
        <v>0</v>
      </c>
      <c r="M313" s="149">
        <v>0</v>
      </c>
      <c r="N313" s="149">
        <v>0</v>
      </c>
      <c r="O313" s="149">
        <v>0</v>
      </c>
      <c r="P313" s="149">
        <v>0</v>
      </c>
      <c r="Q313" s="149">
        <v>0</v>
      </c>
      <c r="R313" s="149">
        <v>0</v>
      </c>
      <c r="S313" s="149">
        <v>0</v>
      </c>
      <c r="T313" s="149">
        <v>0</v>
      </c>
      <c r="U313" s="149">
        <v>0</v>
      </c>
      <c r="V313" s="149">
        <v>0</v>
      </c>
      <c r="W313" s="149">
        <v>0</v>
      </c>
      <c r="X313" s="149">
        <v>0</v>
      </c>
      <c r="Y313" s="149">
        <v>0</v>
      </c>
      <c r="Z313" s="149">
        <v>0</v>
      </c>
      <c r="AA313" s="149">
        <v>0</v>
      </c>
      <c r="AB313" s="149">
        <v>0</v>
      </c>
      <c r="AC313" s="149">
        <v>0</v>
      </c>
      <c r="AD313" s="149">
        <v>0</v>
      </c>
      <c r="AE313" s="149">
        <v>0</v>
      </c>
      <c r="AF313" s="149">
        <v>14</v>
      </c>
      <c r="AG313" s="149">
        <v>0</v>
      </c>
      <c r="AH313" s="149">
        <v>0</v>
      </c>
      <c r="AI313" s="149">
        <v>0</v>
      </c>
      <c r="AJ313" s="149">
        <v>0</v>
      </c>
      <c r="AK313" s="149">
        <v>0</v>
      </c>
      <c r="AL313" s="149">
        <v>0</v>
      </c>
      <c r="AM313" s="149">
        <v>0</v>
      </c>
      <c r="AN313" s="149">
        <v>0</v>
      </c>
      <c r="AO313" s="149">
        <v>0</v>
      </c>
      <c r="AP313" s="149">
        <v>12</v>
      </c>
      <c r="AQ313" s="149">
        <v>0</v>
      </c>
      <c r="AR313" s="149">
        <v>0</v>
      </c>
      <c r="AS313" s="149">
        <v>0</v>
      </c>
      <c r="AT313" s="149">
        <v>0</v>
      </c>
      <c r="AU313" s="149">
        <v>0</v>
      </c>
      <c r="AV313" s="149">
        <v>0</v>
      </c>
      <c r="AW313" s="149">
        <v>0</v>
      </c>
      <c r="AX313" s="149">
        <v>0</v>
      </c>
      <c r="AY313" s="149">
        <v>0</v>
      </c>
      <c r="AZ313" s="149">
        <v>0</v>
      </c>
      <c r="BA313" s="149">
        <v>0</v>
      </c>
      <c r="BB313" s="149">
        <v>0</v>
      </c>
      <c r="BC313" s="149">
        <v>0</v>
      </c>
      <c r="BD313" s="149">
        <v>0</v>
      </c>
      <c r="BE313" s="149">
        <v>0</v>
      </c>
      <c r="BF313" s="149">
        <v>0</v>
      </c>
      <c r="BG313" s="149">
        <v>0</v>
      </c>
      <c r="BH313" s="149">
        <v>0</v>
      </c>
      <c r="BI313" s="149">
        <v>0</v>
      </c>
      <c r="BJ313" s="149">
        <v>0</v>
      </c>
      <c r="BK313" s="149">
        <v>0</v>
      </c>
      <c r="BL313" s="149">
        <v>0</v>
      </c>
      <c r="BM313" s="149">
        <v>0</v>
      </c>
      <c r="BN313" s="149">
        <v>0</v>
      </c>
      <c r="BO313" s="149">
        <v>0</v>
      </c>
      <c r="BP313" s="149">
        <v>0</v>
      </c>
      <c r="BQ313" s="149">
        <v>0</v>
      </c>
      <c r="BR313" s="465">
        <v>0</v>
      </c>
    </row>
    <row r="314" spans="3:70">
      <c r="C314" s="453" t="s">
        <v>307</v>
      </c>
      <c r="D314" s="454" t="s">
        <v>309</v>
      </c>
      <c r="E314" s="455" t="s">
        <v>480</v>
      </c>
      <c r="F314" s="168">
        <f t="shared" si="68"/>
        <v>16</v>
      </c>
      <c r="G314" s="162">
        <v>0</v>
      </c>
      <c r="H314" s="149">
        <v>0</v>
      </c>
      <c r="I314" s="149">
        <v>0</v>
      </c>
      <c r="J314" s="149">
        <v>0</v>
      </c>
      <c r="K314" s="149">
        <v>0</v>
      </c>
      <c r="L314" s="149">
        <v>0</v>
      </c>
      <c r="M314" s="149">
        <v>0</v>
      </c>
      <c r="N314" s="149">
        <v>0</v>
      </c>
      <c r="O314" s="149">
        <v>0</v>
      </c>
      <c r="P314" s="149">
        <v>0</v>
      </c>
      <c r="Q314" s="149">
        <v>0</v>
      </c>
      <c r="R314" s="149">
        <v>0</v>
      </c>
      <c r="S314" s="149">
        <v>0</v>
      </c>
      <c r="T314" s="149">
        <v>0</v>
      </c>
      <c r="U314" s="149">
        <v>0</v>
      </c>
      <c r="V314" s="149">
        <v>0</v>
      </c>
      <c r="W314" s="149">
        <v>0</v>
      </c>
      <c r="X314" s="149">
        <v>0</v>
      </c>
      <c r="Y314" s="149">
        <v>0</v>
      </c>
      <c r="Z314" s="149">
        <v>0</v>
      </c>
      <c r="AA314" s="149">
        <v>0</v>
      </c>
      <c r="AB314" s="149">
        <v>0</v>
      </c>
      <c r="AC314" s="149">
        <v>0</v>
      </c>
      <c r="AD314" s="149">
        <v>0</v>
      </c>
      <c r="AE314" s="149">
        <v>0</v>
      </c>
      <c r="AF314" s="149">
        <v>0</v>
      </c>
      <c r="AG314" s="149">
        <v>0</v>
      </c>
      <c r="AH314" s="149">
        <v>0</v>
      </c>
      <c r="AI314" s="149">
        <v>0</v>
      </c>
      <c r="AJ314" s="149">
        <v>0</v>
      </c>
      <c r="AK314" s="149">
        <v>0</v>
      </c>
      <c r="AL314" s="149">
        <v>7</v>
      </c>
      <c r="AM314" s="149">
        <v>0</v>
      </c>
      <c r="AN314" s="149">
        <v>0</v>
      </c>
      <c r="AO314" s="149">
        <v>0</v>
      </c>
      <c r="AP314" s="149">
        <v>0</v>
      </c>
      <c r="AQ314" s="149">
        <v>0</v>
      </c>
      <c r="AR314" s="149">
        <v>0</v>
      </c>
      <c r="AS314" s="149">
        <v>9</v>
      </c>
      <c r="AT314" s="149">
        <v>0</v>
      </c>
      <c r="AU314" s="149">
        <v>0</v>
      </c>
      <c r="AV314" s="149">
        <v>0</v>
      </c>
      <c r="AW314" s="149">
        <v>0</v>
      </c>
      <c r="AX314" s="149">
        <v>0</v>
      </c>
      <c r="AY314" s="149">
        <v>0</v>
      </c>
      <c r="AZ314" s="149">
        <v>0</v>
      </c>
      <c r="BA314" s="149">
        <v>0</v>
      </c>
      <c r="BB314" s="149">
        <v>0</v>
      </c>
      <c r="BC314" s="149">
        <v>0</v>
      </c>
      <c r="BD314" s="149">
        <v>0</v>
      </c>
      <c r="BE314" s="149">
        <v>0</v>
      </c>
      <c r="BF314" s="149">
        <v>0</v>
      </c>
      <c r="BG314" s="149">
        <v>0</v>
      </c>
      <c r="BH314" s="149">
        <v>0</v>
      </c>
      <c r="BI314" s="149">
        <v>0</v>
      </c>
      <c r="BJ314" s="149">
        <v>0</v>
      </c>
      <c r="BK314" s="149">
        <v>0</v>
      </c>
      <c r="BL314" s="149">
        <v>0</v>
      </c>
      <c r="BM314" s="149">
        <v>0</v>
      </c>
      <c r="BN314" s="149">
        <v>0</v>
      </c>
      <c r="BO314" s="149">
        <v>0</v>
      </c>
      <c r="BP314" s="149">
        <v>0</v>
      </c>
      <c r="BQ314" s="149">
        <v>0</v>
      </c>
      <c r="BR314" s="465">
        <v>0</v>
      </c>
    </row>
    <row r="315" spans="3:70">
      <c r="C315" s="453" t="s">
        <v>307</v>
      </c>
      <c r="D315" s="454" t="s">
        <v>309</v>
      </c>
      <c r="E315" s="455" t="s">
        <v>481</v>
      </c>
      <c r="F315" s="168">
        <f t="shared" si="68"/>
        <v>2</v>
      </c>
      <c r="G315" s="162">
        <v>0</v>
      </c>
      <c r="H315" s="149">
        <v>0</v>
      </c>
      <c r="I315" s="149">
        <v>0</v>
      </c>
      <c r="J315" s="149">
        <v>0</v>
      </c>
      <c r="K315" s="149">
        <v>0</v>
      </c>
      <c r="L315" s="149">
        <v>0</v>
      </c>
      <c r="M315" s="149">
        <v>0</v>
      </c>
      <c r="N315" s="149">
        <v>0</v>
      </c>
      <c r="O315" s="149">
        <v>0</v>
      </c>
      <c r="P315" s="149">
        <v>0</v>
      </c>
      <c r="Q315" s="149">
        <v>0</v>
      </c>
      <c r="R315" s="149">
        <v>0</v>
      </c>
      <c r="S315" s="149">
        <v>0</v>
      </c>
      <c r="T315" s="149">
        <v>0</v>
      </c>
      <c r="U315" s="149">
        <v>0</v>
      </c>
      <c r="V315" s="149">
        <v>0</v>
      </c>
      <c r="W315" s="149">
        <v>0</v>
      </c>
      <c r="X315" s="149">
        <v>0</v>
      </c>
      <c r="Y315" s="149">
        <v>0</v>
      </c>
      <c r="Z315" s="149">
        <v>0</v>
      </c>
      <c r="AA315" s="149">
        <v>0</v>
      </c>
      <c r="AB315" s="149">
        <v>0</v>
      </c>
      <c r="AC315" s="149">
        <v>0</v>
      </c>
      <c r="AD315" s="149">
        <v>0</v>
      </c>
      <c r="AE315" s="149">
        <v>0</v>
      </c>
      <c r="AF315" s="149">
        <v>0</v>
      </c>
      <c r="AG315" s="149">
        <v>0</v>
      </c>
      <c r="AH315" s="149">
        <v>0</v>
      </c>
      <c r="AI315" s="149">
        <v>0</v>
      </c>
      <c r="AJ315" s="149">
        <v>0</v>
      </c>
      <c r="AK315" s="149">
        <v>0</v>
      </c>
      <c r="AL315" s="149">
        <v>0</v>
      </c>
      <c r="AM315" s="149">
        <v>0</v>
      </c>
      <c r="AN315" s="149">
        <v>2</v>
      </c>
      <c r="AO315" s="149">
        <v>0</v>
      </c>
      <c r="AP315" s="149">
        <v>0</v>
      </c>
      <c r="AQ315" s="149">
        <v>0</v>
      </c>
      <c r="AR315" s="149">
        <v>0</v>
      </c>
      <c r="AS315" s="149">
        <v>0</v>
      </c>
      <c r="AT315" s="149">
        <v>0</v>
      </c>
      <c r="AU315" s="149">
        <v>0</v>
      </c>
      <c r="AV315" s="149">
        <v>0</v>
      </c>
      <c r="AW315" s="149">
        <v>0</v>
      </c>
      <c r="AX315" s="149">
        <v>0</v>
      </c>
      <c r="AY315" s="149">
        <v>0</v>
      </c>
      <c r="AZ315" s="149">
        <v>0</v>
      </c>
      <c r="BA315" s="149">
        <v>0</v>
      </c>
      <c r="BB315" s="149">
        <v>0</v>
      </c>
      <c r="BC315" s="149">
        <v>0</v>
      </c>
      <c r="BD315" s="149">
        <v>0</v>
      </c>
      <c r="BE315" s="149">
        <v>0</v>
      </c>
      <c r="BF315" s="149">
        <v>0</v>
      </c>
      <c r="BG315" s="149">
        <v>0</v>
      </c>
      <c r="BH315" s="149">
        <v>0</v>
      </c>
      <c r="BI315" s="149">
        <v>0</v>
      </c>
      <c r="BJ315" s="149">
        <v>0</v>
      </c>
      <c r="BK315" s="149">
        <v>0</v>
      </c>
      <c r="BL315" s="149">
        <v>0</v>
      </c>
      <c r="BM315" s="149">
        <v>0</v>
      </c>
      <c r="BN315" s="149">
        <v>0</v>
      </c>
      <c r="BO315" s="149">
        <v>0</v>
      </c>
      <c r="BP315" s="149">
        <v>0</v>
      </c>
      <c r="BQ315" s="149">
        <v>0</v>
      </c>
      <c r="BR315" s="465">
        <v>0</v>
      </c>
    </row>
    <row r="316" spans="3:70">
      <c r="C316" s="453" t="s">
        <v>307</v>
      </c>
      <c r="D316" s="454" t="s">
        <v>309</v>
      </c>
      <c r="E316" s="455" t="s">
        <v>482</v>
      </c>
      <c r="F316" s="168">
        <f t="shared" si="68"/>
        <v>9</v>
      </c>
      <c r="G316" s="162">
        <v>0</v>
      </c>
      <c r="H316" s="149">
        <v>0</v>
      </c>
      <c r="I316" s="149">
        <v>0</v>
      </c>
      <c r="J316" s="149">
        <v>0</v>
      </c>
      <c r="K316" s="149">
        <v>0</v>
      </c>
      <c r="L316" s="149">
        <v>0</v>
      </c>
      <c r="M316" s="149">
        <v>0</v>
      </c>
      <c r="N316" s="149">
        <v>0</v>
      </c>
      <c r="O316" s="149">
        <v>0</v>
      </c>
      <c r="P316" s="149">
        <v>0</v>
      </c>
      <c r="Q316" s="149">
        <v>0</v>
      </c>
      <c r="R316" s="149">
        <v>0</v>
      </c>
      <c r="S316" s="149">
        <v>0</v>
      </c>
      <c r="T316" s="149">
        <v>0</v>
      </c>
      <c r="U316" s="149">
        <v>0</v>
      </c>
      <c r="V316" s="149">
        <v>0</v>
      </c>
      <c r="W316" s="149">
        <v>0</v>
      </c>
      <c r="X316" s="149">
        <v>0</v>
      </c>
      <c r="Y316" s="149">
        <v>0</v>
      </c>
      <c r="Z316" s="149">
        <v>0</v>
      </c>
      <c r="AA316" s="149">
        <v>0</v>
      </c>
      <c r="AB316" s="149">
        <v>0</v>
      </c>
      <c r="AC316" s="149">
        <v>0</v>
      </c>
      <c r="AD316" s="149">
        <v>0</v>
      </c>
      <c r="AE316" s="149">
        <v>0</v>
      </c>
      <c r="AF316" s="149">
        <v>0</v>
      </c>
      <c r="AG316" s="149">
        <v>0</v>
      </c>
      <c r="AH316" s="149">
        <v>0</v>
      </c>
      <c r="AI316" s="149">
        <v>0</v>
      </c>
      <c r="AJ316" s="149">
        <v>0</v>
      </c>
      <c r="AK316" s="149">
        <v>0</v>
      </c>
      <c r="AL316" s="149">
        <v>0</v>
      </c>
      <c r="AM316" s="149">
        <v>9</v>
      </c>
      <c r="AN316" s="149">
        <v>0</v>
      </c>
      <c r="AO316" s="149">
        <v>0</v>
      </c>
      <c r="AP316" s="149">
        <v>0</v>
      </c>
      <c r="AQ316" s="149">
        <v>0</v>
      </c>
      <c r="AR316" s="149">
        <v>0</v>
      </c>
      <c r="AS316" s="149">
        <v>0</v>
      </c>
      <c r="AT316" s="149">
        <v>0</v>
      </c>
      <c r="AU316" s="149">
        <v>0</v>
      </c>
      <c r="AV316" s="149">
        <v>0</v>
      </c>
      <c r="AW316" s="149">
        <v>0</v>
      </c>
      <c r="AX316" s="149">
        <v>0</v>
      </c>
      <c r="AY316" s="149">
        <v>0</v>
      </c>
      <c r="AZ316" s="149">
        <v>0</v>
      </c>
      <c r="BA316" s="149">
        <v>0</v>
      </c>
      <c r="BB316" s="149">
        <v>0</v>
      </c>
      <c r="BC316" s="149">
        <v>0</v>
      </c>
      <c r="BD316" s="149">
        <v>0</v>
      </c>
      <c r="BE316" s="149">
        <v>0</v>
      </c>
      <c r="BF316" s="149">
        <v>0</v>
      </c>
      <c r="BG316" s="149">
        <v>0</v>
      </c>
      <c r="BH316" s="149">
        <v>0</v>
      </c>
      <c r="BI316" s="149">
        <v>0</v>
      </c>
      <c r="BJ316" s="149">
        <v>0</v>
      </c>
      <c r="BK316" s="149">
        <v>0</v>
      </c>
      <c r="BL316" s="149">
        <v>0</v>
      </c>
      <c r="BM316" s="149">
        <v>0</v>
      </c>
      <c r="BN316" s="149">
        <v>0</v>
      </c>
      <c r="BO316" s="149">
        <v>0</v>
      </c>
      <c r="BP316" s="149">
        <v>0</v>
      </c>
      <c r="BQ316" s="149">
        <v>0</v>
      </c>
      <c r="BR316" s="465">
        <v>0</v>
      </c>
    </row>
    <row r="317" spans="3:70">
      <c r="C317" s="453" t="s">
        <v>307</v>
      </c>
      <c r="D317" s="454" t="s">
        <v>309</v>
      </c>
      <c r="E317" s="455" t="s">
        <v>483</v>
      </c>
      <c r="F317" s="168">
        <f t="shared" si="68"/>
        <v>1</v>
      </c>
      <c r="G317" s="162">
        <v>0</v>
      </c>
      <c r="H317" s="149">
        <v>0</v>
      </c>
      <c r="I317" s="149">
        <v>0</v>
      </c>
      <c r="J317" s="149">
        <v>0</v>
      </c>
      <c r="K317" s="149">
        <v>0</v>
      </c>
      <c r="L317" s="149">
        <v>0</v>
      </c>
      <c r="M317" s="149">
        <v>0</v>
      </c>
      <c r="N317" s="149">
        <v>0</v>
      </c>
      <c r="O317" s="149">
        <v>0</v>
      </c>
      <c r="P317" s="149">
        <v>0</v>
      </c>
      <c r="Q317" s="149">
        <v>0</v>
      </c>
      <c r="R317" s="149">
        <v>0</v>
      </c>
      <c r="S317" s="149">
        <v>0</v>
      </c>
      <c r="T317" s="149">
        <v>0</v>
      </c>
      <c r="U317" s="149">
        <v>0</v>
      </c>
      <c r="V317" s="149">
        <v>0</v>
      </c>
      <c r="W317" s="149">
        <v>0</v>
      </c>
      <c r="X317" s="149">
        <v>0</v>
      </c>
      <c r="Y317" s="149">
        <v>0</v>
      </c>
      <c r="Z317" s="149">
        <v>0</v>
      </c>
      <c r="AA317" s="149">
        <v>0</v>
      </c>
      <c r="AB317" s="149">
        <v>0</v>
      </c>
      <c r="AC317" s="149">
        <v>0</v>
      </c>
      <c r="AD317" s="149">
        <v>0</v>
      </c>
      <c r="AE317" s="149">
        <v>0</v>
      </c>
      <c r="AF317" s="149">
        <v>0</v>
      </c>
      <c r="AG317" s="149">
        <v>0</v>
      </c>
      <c r="AH317" s="149">
        <v>0</v>
      </c>
      <c r="AI317" s="149">
        <v>0</v>
      </c>
      <c r="AJ317" s="149">
        <v>1</v>
      </c>
      <c r="AK317" s="149">
        <v>0</v>
      </c>
      <c r="AL317" s="149">
        <v>0</v>
      </c>
      <c r="AM317" s="149">
        <v>0</v>
      </c>
      <c r="AN317" s="149">
        <v>0</v>
      </c>
      <c r="AO317" s="149">
        <v>0</v>
      </c>
      <c r="AP317" s="149">
        <v>0</v>
      </c>
      <c r="AQ317" s="149">
        <v>0</v>
      </c>
      <c r="AR317" s="149">
        <v>0</v>
      </c>
      <c r="AS317" s="149">
        <v>0</v>
      </c>
      <c r="AT317" s="149">
        <v>0</v>
      </c>
      <c r="AU317" s="149">
        <v>0</v>
      </c>
      <c r="AV317" s="149">
        <v>0</v>
      </c>
      <c r="AW317" s="149">
        <v>0</v>
      </c>
      <c r="AX317" s="149">
        <v>0</v>
      </c>
      <c r="AY317" s="149">
        <v>0</v>
      </c>
      <c r="AZ317" s="149">
        <v>0</v>
      </c>
      <c r="BA317" s="149">
        <v>0</v>
      </c>
      <c r="BB317" s="149">
        <v>0</v>
      </c>
      <c r="BC317" s="149">
        <v>0</v>
      </c>
      <c r="BD317" s="149">
        <v>0</v>
      </c>
      <c r="BE317" s="149">
        <v>0</v>
      </c>
      <c r="BF317" s="149">
        <v>0</v>
      </c>
      <c r="BG317" s="149">
        <v>0</v>
      </c>
      <c r="BH317" s="149">
        <v>0</v>
      </c>
      <c r="BI317" s="149">
        <v>0</v>
      </c>
      <c r="BJ317" s="149">
        <v>0</v>
      </c>
      <c r="BK317" s="149">
        <v>0</v>
      </c>
      <c r="BL317" s="149">
        <v>0</v>
      </c>
      <c r="BM317" s="149">
        <v>0</v>
      </c>
      <c r="BN317" s="149">
        <v>0</v>
      </c>
      <c r="BO317" s="149">
        <v>0</v>
      </c>
      <c r="BP317" s="149">
        <v>0</v>
      </c>
      <c r="BQ317" s="149">
        <v>0</v>
      </c>
      <c r="BR317" s="465">
        <v>0</v>
      </c>
    </row>
    <row r="318" spans="3:70">
      <c r="C318" s="453" t="s">
        <v>307</v>
      </c>
      <c r="D318" s="454" t="s">
        <v>309</v>
      </c>
      <c r="E318" s="455" t="s">
        <v>484</v>
      </c>
      <c r="F318" s="168">
        <f t="shared" si="68"/>
        <v>1</v>
      </c>
      <c r="G318" s="162">
        <v>0</v>
      </c>
      <c r="H318" s="149">
        <v>0</v>
      </c>
      <c r="I318" s="149">
        <v>0</v>
      </c>
      <c r="J318" s="149">
        <v>0</v>
      </c>
      <c r="K318" s="149">
        <v>0</v>
      </c>
      <c r="L318" s="149">
        <v>0</v>
      </c>
      <c r="M318" s="149">
        <v>0</v>
      </c>
      <c r="N318" s="149">
        <v>0</v>
      </c>
      <c r="O318" s="149">
        <v>0</v>
      </c>
      <c r="P318" s="149">
        <v>0</v>
      </c>
      <c r="Q318" s="149">
        <v>0</v>
      </c>
      <c r="R318" s="149">
        <v>0</v>
      </c>
      <c r="S318" s="149">
        <v>0</v>
      </c>
      <c r="T318" s="149">
        <v>0</v>
      </c>
      <c r="U318" s="149">
        <v>0</v>
      </c>
      <c r="V318" s="149">
        <v>0</v>
      </c>
      <c r="W318" s="149">
        <v>0</v>
      </c>
      <c r="X318" s="149">
        <v>0</v>
      </c>
      <c r="Y318" s="149">
        <v>0</v>
      </c>
      <c r="Z318" s="149">
        <v>0</v>
      </c>
      <c r="AA318" s="149">
        <v>0</v>
      </c>
      <c r="AB318" s="149">
        <v>0</v>
      </c>
      <c r="AC318" s="149">
        <v>0</v>
      </c>
      <c r="AD318" s="149">
        <v>0</v>
      </c>
      <c r="AE318" s="149">
        <v>0</v>
      </c>
      <c r="AF318" s="149">
        <v>0</v>
      </c>
      <c r="AG318" s="149">
        <v>0</v>
      </c>
      <c r="AH318" s="149">
        <v>0</v>
      </c>
      <c r="AI318" s="149">
        <v>0</v>
      </c>
      <c r="AJ318" s="149">
        <v>0</v>
      </c>
      <c r="AK318" s="149">
        <v>0</v>
      </c>
      <c r="AL318" s="149">
        <v>0</v>
      </c>
      <c r="AM318" s="149">
        <v>0</v>
      </c>
      <c r="AN318" s="149">
        <v>0</v>
      </c>
      <c r="AO318" s="149">
        <v>0</v>
      </c>
      <c r="AP318" s="149">
        <v>0</v>
      </c>
      <c r="AQ318" s="149">
        <v>1</v>
      </c>
      <c r="AR318" s="149">
        <v>0</v>
      </c>
      <c r="AS318" s="149">
        <v>0</v>
      </c>
      <c r="AT318" s="149">
        <v>0</v>
      </c>
      <c r="AU318" s="149">
        <v>0</v>
      </c>
      <c r="AV318" s="149">
        <v>0</v>
      </c>
      <c r="AW318" s="149">
        <v>0</v>
      </c>
      <c r="AX318" s="149">
        <v>0</v>
      </c>
      <c r="AY318" s="149">
        <v>0</v>
      </c>
      <c r="AZ318" s="149">
        <v>0</v>
      </c>
      <c r="BA318" s="149">
        <v>0</v>
      </c>
      <c r="BB318" s="149">
        <v>0</v>
      </c>
      <c r="BC318" s="149">
        <v>0</v>
      </c>
      <c r="BD318" s="149">
        <v>0</v>
      </c>
      <c r="BE318" s="149">
        <v>0</v>
      </c>
      <c r="BF318" s="149">
        <v>0</v>
      </c>
      <c r="BG318" s="149">
        <v>0</v>
      </c>
      <c r="BH318" s="149">
        <v>0</v>
      </c>
      <c r="BI318" s="149">
        <v>0</v>
      </c>
      <c r="BJ318" s="149">
        <v>0</v>
      </c>
      <c r="BK318" s="149">
        <v>0</v>
      </c>
      <c r="BL318" s="149">
        <v>0</v>
      </c>
      <c r="BM318" s="149">
        <v>0</v>
      </c>
      <c r="BN318" s="149">
        <v>0</v>
      </c>
      <c r="BO318" s="149">
        <v>0</v>
      </c>
      <c r="BP318" s="149">
        <v>0</v>
      </c>
      <c r="BQ318" s="149">
        <v>0</v>
      </c>
      <c r="BR318" s="465">
        <v>0</v>
      </c>
    </row>
    <row r="319" spans="3:70">
      <c r="C319" s="453" t="s">
        <v>307</v>
      </c>
      <c r="D319" s="454" t="s">
        <v>309</v>
      </c>
      <c r="E319" s="455" t="s">
        <v>485</v>
      </c>
      <c r="F319" s="168">
        <f t="shared" si="68"/>
        <v>13</v>
      </c>
      <c r="G319" s="162">
        <v>0</v>
      </c>
      <c r="H319" s="149">
        <v>0</v>
      </c>
      <c r="I319" s="149">
        <v>0</v>
      </c>
      <c r="J319" s="149">
        <v>0</v>
      </c>
      <c r="K319" s="149">
        <v>0</v>
      </c>
      <c r="L319" s="149">
        <v>0</v>
      </c>
      <c r="M319" s="149">
        <v>0</v>
      </c>
      <c r="N319" s="149">
        <v>0</v>
      </c>
      <c r="O319" s="149">
        <v>8</v>
      </c>
      <c r="P319" s="149">
        <v>0</v>
      </c>
      <c r="Q319" s="149">
        <v>0</v>
      </c>
      <c r="R319" s="149">
        <v>0</v>
      </c>
      <c r="S319" s="149">
        <v>0</v>
      </c>
      <c r="T319" s="149">
        <v>0</v>
      </c>
      <c r="U319" s="149">
        <v>0</v>
      </c>
      <c r="V319" s="149">
        <v>0</v>
      </c>
      <c r="W319" s="149">
        <v>0</v>
      </c>
      <c r="X319" s="149">
        <v>0</v>
      </c>
      <c r="Y319" s="149">
        <v>0</v>
      </c>
      <c r="Z319" s="149">
        <v>0</v>
      </c>
      <c r="AA319" s="149">
        <v>0</v>
      </c>
      <c r="AB319" s="149">
        <v>0</v>
      </c>
      <c r="AC319" s="149">
        <v>0</v>
      </c>
      <c r="AD319" s="149">
        <v>0</v>
      </c>
      <c r="AE319" s="149">
        <v>3</v>
      </c>
      <c r="AF319" s="149">
        <v>0</v>
      </c>
      <c r="AG319" s="149">
        <v>0</v>
      </c>
      <c r="AH319" s="149">
        <v>0</v>
      </c>
      <c r="AI319" s="149">
        <v>0</v>
      </c>
      <c r="AJ319" s="149">
        <v>0</v>
      </c>
      <c r="AK319" s="149">
        <v>0</v>
      </c>
      <c r="AL319" s="149">
        <v>0</v>
      </c>
      <c r="AM319" s="149">
        <v>0</v>
      </c>
      <c r="AN319" s="149">
        <v>0</v>
      </c>
      <c r="AO319" s="149">
        <v>0</v>
      </c>
      <c r="AP319" s="149">
        <v>0</v>
      </c>
      <c r="AQ319" s="149">
        <v>0</v>
      </c>
      <c r="AR319" s="149">
        <v>0</v>
      </c>
      <c r="AS319" s="149">
        <v>0</v>
      </c>
      <c r="AT319" s="149">
        <v>2</v>
      </c>
      <c r="AU319" s="149">
        <v>0</v>
      </c>
      <c r="AV319" s="149">
        <v>0</v>
      </c>
      <c r="AW319" s="149">
        <v>0</v>
      </c>
      <c r="AX319" s="149">
        <v>0</v>
      </c>
      <c r="AY319" s="149">
        <v>0</v>
      </c>
      <c r="AZ319" s="149">
        <v>0</v>
      </c>
      <c r="BA319" s="149">
        <v>0</v>
      </c>
      <c r="BB319" s="149">
        <v>0</v>
      </c>
      <c r="BC319" s="149">
        <v>0</v>
      </c>
      <c r="BD319" s="149">
        <v>0</v>
      </c>
      <c r="BE319" s="149">
        <v>0</v>
      </c>
      <c r="BF319" s="149">
        <v>0</v>
      </c>
      <c r="BG319" s="149">
        <v>0</v>
      </c>
      <c r="BH319" s="149">
        <v>0</v>
      </c>
      <c r="BI319" s="149">
        <v>0</v>
      </c>
      <c r="BJ319" s="149">
        <v>0</v>
      </c>
      <c r="BK319" s="149">
        <v>0</v>
      </c>
      <c r="BL319" s="149">
        <v>0</v>
      </c>
      <c r="BM319" s="149">
        <v>0</v>
      </c>
      <c r="BN319" s="149">
        <v>0</v>
      </c>
      <c r="BO319" s="149">
        <v>0</v>
      </c>
      <c r="BP319" s="149">
        <v>0</v>
      </c>
      <c r="BQ319" s="149">
        <v>0</v>
      </c>
      <c r="BR319" s="465">
        <v>0</v>
      </c>
    </row>
    <row r="320" spans="3:70">
      <c r="C320" s="453" t="s">
        <v>307</v>
      </c>
      <c r="D320" s="454" t="s">
        <v>309</v>
      </c>
      <c r="E320" s="455" t="s">
        <v>486</v>
      </c>
      <c r="F320" s="168">
        <f t="shared" si="68"/>
        <v>1</v>
      </c>
      <c r="G320" s="162">
        <v>0</v>
      </c>
      <c r="H320" s="149">
        <v>0</v>
      </c>
      <c r="I320" s="149">
        <v>0</v>
      </c>
      <c r="J320" s="149">
        <v>0</v>
      </c>
      <c r="K320" s="149">
        <v>0</v>
      </c>
      <c r="L320" s="149">
        <v>0</v>
      </c>
      <c r="M320" s="149">
        <v>0</v>
      </c>
      <c r="N320" s="149">
        <v>0</v>
      </c>
      <c r="O320" s="149">
        <v>0</v>
      </c>
      <c r="P320" s="149">
        <v>0</v>
      </c>
      <c r="Q320" s="149">
        <v>0</v>
      </c>
      <c r="R320" s="149">
        <v>0</v>
      </c>
      <c r="S320" s="149">
        <v>0</v>
      </c>
      <c r="T320" s="149">
        <v>0</v>
      </c>
      <c r="U320" s="149">
        <v>0</v>
      </c>
      <c r="V320" s="149">
        <v>0</v>
      </c>
      <c r="W320" s="149">
        <v>1</v>
      </c>
      <c r="X320" s="149">
        <v>0</v>
      </c>
      <c r="Y320" s="149">
        <v>0</v>
      </c>
      <c r="Z320" s="149">
        <v>0</v>
      </c>
      <c r="AA320" s="149">
        <v>0</v>
      </c>
      <c r="AB320" s="149">
        <v>0</v>
      </c>
      <c r="AC320" s="149">
        <v>0</v>
      </c>
      <c r="AD320" s="149">
        <v>0</v>
      </c>
      <c r="AE320" s="149">
        <v>0</v>
      </c>
      <c r="AF320" s="149">
        <v>0</v>
      </c>
      <c r="AG320" s="149">
        <v>0</v>
      </c>
      <c r="AH320" s="149">
        <v>0</v>
      </c>
      <c r="AI320" s="149">
        <v>0</v>
      </c>
      <c r="AJ320" s="149">
        <v>0</v>
      </c>
      <c r="AK320" s="149">
        <v>0</v>
      </c>
      <c r="AL320" s="149">
        <v>0</v>
      </c>
      <c r="AM320" s="149">
        <v>0</v>
      </c>
      <c r="AN320" s="149">
        <v>0</v>
      </c>
      <c r="AO320" s="149">
        <v>0</v>
      </c>
      <c r="AP320" s="149">
        <v>0</v>
      </c>
      <c r="AQ320" s="149">
        <v>0</v>
      </c>
      <c r="AR320" s="149">
        <v>0</v>
      </c>
      <c r="AS320" s="149">
        <v>0</v>
      </c>
      <c r="AT320" s="149">
        <v>0</v>
      </c>
      <c r="AU320" s="149">
        <v>0</v>
      </c>
      <c r="AV320" s="149">
        <v>0</v>
      </c>
      <c r="AW320" s="149">
        <v>0</v>
      </c>
      <c r="AX320" s="149">
        <v>0</v>
      </c>
      <c r="AY320" s="149">
        <v>0</v>
      </c>
      <c r="AZ320" s="149">
        <v>0</v>
      </c>
      <c r="BA320" s="149">
        <v>0</v>
      </c>
      <c r="BB320" s="149">
        <v>0</v>
      </c>
      <c r="BC320" s="149">
        <v>0</v>
      </c>
      <c r="BD320" s="149">
        <v>0</v>
      </c>
      <c r="BE320" s="149">
        <v>0</v>
      </c>
      <c r="BF320" s="149">
        <v>0</v>
      </c>
      <c r="BG320" s="149">
        <v>0</v>
      </c>
      <c r="BH320" s="149">
        <v>0</v>
      </c>
      <c r="BI320" s="149">
        <v>0</v>
      </c>
      <c r="BJ320" s="149">
        <v>0</v>
      </c>
      <c r="BK320" s="149">
        <v>0</v>
      </c>
      <c r="BL320" s="149">
        <v>0</v>
      </c>
      <c r="BM320" s="149">
        <v>0</v>
      </c>
      <c r="BN320" s="149">
        <v>0</v>
      </c>
      <c r="BO320" s="149">
        <v>0</v>
      </c>
      <c r="BP320" s="149">
        <v>0</v>
      </c>
      <c r="BQ320" s="149">
        <v>0</v>
      </c>
      <c r="BR320" s="465">
        <v>0</v>
      </c>
    </row>
    <row r="321" spans="3:70">
      <c r="C321" s="453" t="s">
        <v>307</v>
      </c>
      <c r="D321" s="454" t="s">
        <v>309</v>
      </c>
      <c r="E321" s="455" t="s">
        <v>487</v>
      </c>
      <c r="F321" s="168">
        <f t="shared" si="68"/>
        <v>12</v>
      </c>
      <c r="G321" s="162">
        <v>0</v>
      </c>
      <c r="H321" s="149">
        <v>0</v>
      </c>
      <c r="I321" s="149">
        <v>0</v>
      </c>
      <c r="J321" s="149">
        <v>0</v>
      </c>
      <c r="K321" s="149">
        <v>0</v>
      </c>
      <c r="L321" s="149">
        <v>0</v>
      </c>
      <c r="M321" s="149">
        <v>0</v>
      </c>
      <c r="N321" s="149">
        <v>0</v>
      </c>
      <c r="O321" s="149">
        <v>0</v>
      </c>
      <c r="P321" s="149">
        <v>0</v>
      </c>
      <c r="Q321" s="149">
        <v>0</v>
      </c>
      <c r="R321" s="149">
        <v>0</v>
      </c>
      <c r="S321" s="149">
        <v>0</v>
      </c>
      <c r="T321" s="149">
        <v>0</v>
      </c>
      <c r="U321" s="149">
        <v>0</v>
      </c>
      <c r="V321" s="149">
        <v>0</v>
      </c>
      <c r="W321" s="149">
        <v>0</v>
      </c>
      <c r="X321" s="149">
        <v>0</v>
      </c>
      <c r="Y321" s="149">
        <v>0</v>
      </c>
      <c r="Z321" s="149">
        <v>0</v>
      </c>
      <c r="AA321" s="149">
        <v>0</v>
      </c>
      <c r="AB321" s="149">
        <v>0</v>
      </c>
      <c r="AC321" s="149">
        <v>0</v>
      </c>
      <c r="AD321" s="149">
        <v>0</v>
      </c>
      <c r="AE321" s="149">
        <v>0</v>
      </c>
      <c r="AF321" s="149">
        <v>0</v>
      </c>
      <c r="AG321" s="149">
        <v>0</v>
      </c>
      <c r="AH321" s="149">
        <v>0</v>
      </c>
      <c r="AI321" s="149">
        <v>0</v>
      </c>
      <c r="AJ321" s="149">
        <v>11</v>
      </c>
      <c r="AK321" s="149">
        <v>0</v>
      </c>
      <c r="AL321" s="149">
        <v>0</v>
      </c>
      <c r="AM321" s="149">
        <v>0</v>
      </c>
      <c r="AN321" s="149">
        <v>1</v>
      </c>
      <c r="AO321" s="149">
        <v>0</v>
      </c>
      <c r="AP321" s="149">
        <v>0</v>
      </c>
      <c r="AQ321" s="149">
        <v>0</v>
      </c>
      <c r="AR321" s="149">
        <v>0</v>
      </c>
      <c r="AS321" s="149">
        <v>0</v>
      </c>
      <c r="AT321" s="149">
        <v>0</v>
      </c>
      <c r="AU321" s="149">
        <v>0</v>
      </c>
      <c r="AV321" s="149">
        <v>0</v>
      </c>
      <c r="AW321" s="149">
        <v>0</v>
      </c>
      <c r="AX321" s="149">
        <v>0</v>
      </c>
      <c r="AY321" s="149">
        <v>0</v>
      </c>
      <c r="AZ321" s="149">
        <v>0</v>
      </c>
      <c r="BA321" s="149">
        <v>0</v>
      </c>
      <c r="BB321" s="149">
        <v>0</v>
      </c>
      <c r="BC321" s="149">
        <v>0</v>
      </c>
      <c r="BD321" s="149">
        <v>0</v>
      </c>
      <c r="BE321" s="149">
        <v>0</v>
      </c>
      <c r="BF321" s="149">
        <v>0</v>
      </c>
      <c r="BG321" s="149">
        <v>0</v>
      </c>
      <c r="BH321" s="149">
        <v>0</v>
      </c>
      <c r="BI321" s="149">
        <v>0</v>
      </c>
      <c r="BJ321" s="149">
        <v>0</v>
      </c>
      <c r="BK321" s="149">
        <v>0</v>
      </c>
      <c r="BL321" s="149">
        <v>0</v>
      </c>
      <c r="BM321" s="149">
        <v>0</v>
      </c>
      <c r="BN321" s="149">
        <v>0</v>
      </c>
      <c r="BO321" s="149">
        <v>0</v>
      </c>
      <c r="BP321" s="149">
        <v>0</v>
      </c>
      <c r="BQ321" s="149">
        <v>0</v>
      </c>
      <c r="BR321" s="465">
        <v>0</v>
      </c>
    </row>
    <row r="322" spans="3:70">
      <c r="C322" s="453" t="s">
        <v>307</v>
      </c>
      <c r="D322" s="454" t="s">
        <v>309</v>
      </c>
      <c r="E322" s="455" t="s">
        <v>488</v>
      </c>
      <c r="F322" s="168">
        <f t="shared" si="68"/>
        <v>1072</v>
      </c>
      <c r="G322" s="162">
        <v>0</v>
      </c>
      <c r="H322" s="149">
        <v>0</v>
      </c>
      <c r="I322" s="149">
        <v>0</v>
      </c>
      <c r="J322" s="149">
        <v>3</v>
      </c>
      <c r="K322" s="149">
        <v>3</v>
      </c>
      <c r="L322" s="149">
        <v>3</v>
      </c>
      <c r="M322" s="149">
        <v>3</v>
      </c>
      <c r="N322" s="149">
        <v>3</v>
      </c>
      <c r="O322" s="149">
        <v>3</v>
      </c>
      <c r="P322" s="149">
        <v>3</v>
      </c>
      <c r="Q322" s="149">
        <v>3</v>
      </c>
      <c r="R322" s="149">
        <v>5</v>
      </c>
      <c r="S322" s="149">
        <v>0</v>
      </c>
      <c r="T322" s="149">
        <v>10</v>
      </c>
      <c r="U322" s="149">
        <v>0</v>
      </c>
      <c r="V322" s="149">
        <v>0</v>
      </c>
      <c r="W322" s="149">
        <v>0</v>
      </c>
      <c r="X322" s="149">
        <v>3</v>
      </c>
      <c r="Y322" s="149">
        <v>8</v>
      </c>
      <c r="Z322" s="149">
        <v>6</v>
      </c>
      <c r="AA322" s="149">
        <v>6</v>
      </c>
      <c r="AB322" s="149">
        <v>16</v>
      </c>
      <c r="AC322" s="149">
        <v>3</v>
      </c>
      <c r="AD322" s="149">
        <v>3</v>
      </c>
      <c r="AE322" s="149">
        <v>3</v>
      </c>
      <c r="AF322" s="149">
        <v>19</v>
      </c>
      <c r="AG322" s="149">
        <v>11</v>
      </c>
      <c r="AH322" s="149">
        <v>11</v>
      </c>
      <c r="AI322" s="149">
        <v>16</v>
      </c>
      <c r="AJ322" s="149">
        <v>15</v>
      </c>
      <c r="AK322" s="149">
        <v>13</v>
      </c>
      <c r="AL322" s="149">
        <v>12</v>
      </c>
      <c r="AM322" s="149">
        <v>12</v>
      </c>
      <c r="AN322" s="149">
        <v>15</v>
      </c>
      <c r="AO322" s="149">
        <v>15</v>
      </c>
      <c r="AP322" s="149">
        <v>15</v>
      </c>
      <c r="AQ322" s="149">
        <v>15</v>
      </c>
      <c r="AR322" s="149">
        <v>15</v>
      </c>
      <c r="AS322" s="149">
        <v>15</v>
      </c>
      <c r="AT322" s="149">
        <v>15</v>
      </c>
      <c r="AU322" s="149">
        <v>15</v>
      </c>
      <c r="AV322" s="149">
        <v>15</v>
      </c>
      <c r="AW322" s="149">
        <v>15</v>
      </c>
      <c r="AX322" s="149">
        <v>15</v>
      </c>
      <c r="AY322" s="149">
        <v>15</v>
      </c>
      <c r="AZ322" s="149">
        <v>15</v>
      </c>
      <c r="BA322" s="149">
        <v>15</v>
      </c>
      <c r="BB322" s="149">
        <v>15</v>
      </c>
      <c r="BC322" s="149">
        <v>15</v>
      </c>
      <c r="BD322" s="149">
        <v>15</v>
      </c>
      <c r="BE322" s="149">
        <v>15</v>
      </c>
      <c r="BF322" s="149">
        <v>6</v>
      </c>
      <c r="BG322" s="149">
        <v>6</v>
      </c>
      <c r="BH322" s="149">
        <v>0</v>
      </c>
      <c r="BI322" s="149">
        <v>0</v>
      </c>
      <c r="BJ322" s="149">
        <v>132</v>
      </c>
      <c r="BK322" s="149">
        <v>0</v>
      </c>
      <c r="BL322" s="149">
        <v>66</v>
      </c>
      <c r="BM322" s="149">
        <v>66</v>
      </c>
      <c r="BN322" s="149">
        <v>66</v>
      </c>
      <c r="BO322" s="149">
        <v>66</v>
      </c>
      <c r="BP322" s="149">
        <v>66</v>
      </c>
      <c r="BQ322" s="149">
        <v>66</v>
      </c>
      <c r="BR322" s="465">
        <v>66</v>
      </c>
    </row>
    <row r="323" spans="3:70">
      <c r="C323" s="453" t="s">
        <v>307</v>
      </c>
      <c r="D323" s="454" t="s">
        <v>309</v>
      </c>
      <c r="E323" s="455" t="s">
        <v>489</v>
      </c>
      <c r="F323" s="168">
        <f t="shared" ref="F323:F386" si="69">SUM(G323:BR323)</f>
        <v>4</v>
      </c>
      <c r="G323" s="162">
        <v>0</v>
      </c>
      <c r="H323" s="149">
        <v>0</v>
      </c>
      <c r="I323" s="149">
        <v>0</v>
      </c>
      <c r="J323" s="149">
        <v>0</v>
      </c>
      <c r="K323" s="149">
        <v>0</v>
      </c>
      <c r="L323" s="149">
        <v>0</v>
      </c>
      <c r="M323" s="149">
        <v>0</v>
      </c>
      <c r="N323" s="149">
        <v>0</v>
      </c>
      <c r="O323" s="149">
        <v>0</v>
      </c>
      <c r="P323" s="149">
        <v>0</v>
      </c>
      <c r="Q323" s="149">
        <v>0</v>
      </c>
      <c r="R323" s="149">
        <v>0</v>
      </c>
      <c r="S323" s="149">
        <v>0</v>
      </c>
      <c r="T323" s="149">
        <v>0</v>
      </c>
      <c r="U323" s="149">
        <v>0</v>
      </c>
      <c r="V323" s="149">
        <v>0</v>
      </c>
      <c r="W323" s="149">
        <v>0</v>
      </c>
      <c r="X323" s="149">
        <v>0</v>
      </c>
      <c r="Y323" s="149">
        <v>0</v>
      </c>
      <c r="Z323" s="149">
        <v>0</v>
      </c>
      <c r="AA323" s="149">
        <v>0</v>
      </c>
      <c r="AB323" s="149">
        <v>0</v>
      </c>
      <c r="AC323" s="149">
        <v>0</v>
      </c>
      <c r="AD323" s="149">
        <v>0</v>
      </c>
      <c r="AE323" s="149">
        <v>1</v>
      </c>
      <c r="AF323" s="149">
        <v>0</v>
      </c>
      <c r="AG323" s="149">
        <v>0</v>
      </c>
      <c r="AH323" s="149">
        <v>0</v>
      </c>
      <c r="AI323" s="149">
        <v>0</v>
      </c>
      <c r="AJ323" s="149">
        <v>0</v>
      </c>
      <c r="AK323" s="149">
        <v>0</v>
      </c>
      <c r="AL323" s="149">
        <v>0</v>
      </c>
      <c r="AM323" s="149">
        <v>0</v>
      </c>
      <c r="AN323" s="149">
        <v>0</v>
      </c>
      <c r="AO323" s="149">
        <v>0</v>
      </c>
      <c r="AP323" s="149">
        <v>0</v>
      </c>
      <c r="AQ323" s="149">
        <v>0</v>
      </c>
      <c r="AR323" s="149">
        <v>0</v>
      </c>
      <c r="AS323" s="149">
        <v>0</v>
      </c>
      <c r="AT323" s="149">
        <v>2</v>
      </c>
      <c r="AU323" s="149">
        <v>0</v>
      </c>
      <c r="AV323" s="149">
        <v>0</v>
      </c>
      <c r="AW323" s="149">
        <v>0</v>
      </c>
      <c r="AX323" s="149">
        <v>0</v>
      </c>
      <c r="AY323" s="149">
        <v>1</v>
      </c>
      <c r="AZ323" s="149">
        <v>0</v>
      </c>
      <c r="BA323" s="149">
        <v>0</v>
      </c>
      <c r="BB323" s="149">
        <v>0</v>
      </c>
      <c r="BC323" s="149">
        <v>0</v>
      </c>
      <c r="BD323" s="149">
        <v>0</v>
      </c>
      <c r="BE323" s="149">
        <v>0</v>
      </c>
      <c r="BF323" s="149">
        <v>0</v>
      </c>
      <c r="BG323" s="149">
        <v>0</v>
      </c>
      <c r="BH323" s="149">
        <v>0</v>
      </c>
      <c r="BI323" s="149">
        <v>0</v>
      </c>
      <c r="BJ323" s="149">
        <v>0</v>
      </c>
      <c r="BK323" s="149">
        <v>0</v>
      </c>
      <c r="BL323" s="149">
        <v>0</v>
      </c>
      <c r="BM323" s="149">
        <v>0</v>
      </c>
      <c r="BN323" s="149">
        <v>0</v>
      </c>
      <c r="BO323" s="149">
        <v>0</v>
      </c>
      <c r="BP323" s="149">
        <v>0</v>
      </c>
      <c r="BQ323" s="149">
        <v>0</v>
      </c>
      <c r="BR323" s="465">
        <v>0</v>
      </c>
    </row>
    <row r="324" spans="3:70">
      <c r="C324" s="453" t="s">
        <v>307</v>
      </c>
      <c r="D324" s="454" t="s">
        <v>309</v>
      </c>
      <c r="E324" s="455" t="s">
        <v>490</v>
      </c>
      <c r="F324" s="168">
        <f t="shared" si="69"/>
        <v>20</v>
      </c>
      <c r="G324" s="162">
        <v>0</v>
      </c>
      <c r="H324" s="149">
        <v>0</v>
      </c>
      <c r="I324" s="149">
        <v>0</v>
      </c>
      <c r="J324" s="149">
        <v>0</v>
      </c>
      <c r="K324" s="149">
        <v>0</v>
      </c>
      <c r="L324" s="149">
        <v>0</v>
      </c>
      <c r="M324" s="149">
        <v>0</v>
      </c>
      <c r="N324" s="149">
        <v>0</v>
      </c>
      <c r="O324" s="149">
        <v>0</v>
      </c>
      <c r="P324" s="149">
        <v>0</v>
      </c>
      <c r="Q324" s="149">
        <v>0</v>
      </c>
      <c r="R324" s="149">
        <v>0</v>
      </c>
      <c r="S324" s="149">
        <v>0</v>
      </c>
      <c r="T324" s="149">
        <v>0</v>
      </c>
      <c r="U324" s="149">
        <v>0</v>
      </c>
      <c r="V324" s="149">
        <v>0</v>
      </c>
      <c r="W324" s="149">
        <v>0</v>
      </c>
      <c r="X324" s="149">
        <v>0</v>
      </c>
      <c r="Y324" s="149">
        <v>0</v>
      </c>
      <c r="Z324" s="149">
        <v>0</v>
      </c>
      <c r="AA324" s="149">
        <v>0</v>
      </c>
      <c r="AB324" s="149">
        <v>0</v>
      </c>
      <c r="AC324" s="149">
        <v>0</v>
      </c>
      <c r="AD324" s="149">
        <v>0</v>
      </c>
      <c r="AE324" s="149">
        <v>0</v>
      </c>
      <c r="AF324" s="149">
        <v>0</v>
      </c>
      <c r="AG324" s="149">
        <v>0</v>
      </c>
      <c r="AH324" s="149">
        <v>0</v>
      </c>
      <c r="AI324" s="149">
        <v>4</v>
      </c>
      <c r="AJ324" s="149">
        <v>16</v>
      </c>
      <c r="AK324" s="149">
        <v>0</v>
      </c>
      <c r="AL324" s="149">
        <v>0</v>
      </c>
      <c r="AM324" s="149">
        <v>0</v>
      </c>
      <c r="AN324" s="149">
        <v>0</v>
      </c>
      <c r="AO324" s="149">
        <v>0</v>
      </c>
      <c r="AP324" s="149">
        <v>0</v>
      </c>
      <c r="AQ324" s="149">
        <v>0</v>
      </c>
      <c r="AR324" s="149">
        <v>0</v>
      </c>
      <c r="AS324" s="149">
        <v>0</v>
      </c>
      <c r="AT324" s="149">
        <v>0</v>
      </c>
      <c r="AU324" s="149">
        <v>0</v>
      </c>
      <c r="AV324" s="149">
        <v>0</v>
      </c>
      <c r="AW324" s="149">
        <v>0</v>
      </c>
      <c r="AX324" s="149">
        <v>0</v>
      </c>
      <c r="AY324" s="149">
        <v>0</v>
      </c>
      <c r="AZ324" s="149">
        <v>0</v>
      </c>
      <c r="BA324" s="149">
        <v>0</v>
      </c>
      <c r="BB324" s="149">
        <v>0</v>
      </c>
      <c r="BC324" s="149">
        <v>0</v>
      </c>
      <c r="BD324" s="149">
        <v>0</v>
      </c>
      <c r="BE324" s="149">
        <v>0</v>
      </c>
      <c r="BF324" s="149">
        <v>0</v>
      </c>
      <c r="BG324" s="149">
        <v>0</v>
      </c>
      <c r="BH324" s="149">
        <v>0</v>
      </c>
      <c r="BI324" s="149">
        <v>0</v>
      </c>
      <c r="BJ324" s="149">
        <v>0</v>
      </c>
      <c r="BK324" s="149">
        <v>0</v>
      </c>
      <c r="BL324" s="149">
        <v>0</v>
      </c>
      <c r="BM324" s="149">
        <v>0</v>
      </c>
      <c r="BN324" s="149">
        <v>0</v>
      </c>
      <c r="BO324" s="149">
        <v>0</v>
      </c>
      <c r="BP324" s="149">
        <v>0</v>
      </c>
      <c r="BQ324" s="149">
        <v>0</v>
      </c>
      <c r="BR324" s="465">
        <v>0</v>
      </c>
    </row>
    <row r="325" spans="3:70">
      <c r="C325" s="453" t="s">
        <v>307</v>
      </c>
      <c r="D325" s="454" t="s">
        <v>309</v>
      </c>
      <c r="E325" s="455" t="s">
        <v>491</v>
      </c>
      <c r="F325" s="168">
        <f t="shared" si="69"/>
        <v>24</v>
      </c>
      <c r="G325" s="162">
        <v>0</v>
      </c>
      <c r="H325" s="149">
        <v>0</v>
      </c>
      <c r="I325" s="149">
        <v>0</v>
      </c>
      <c r="J325" s="149">
        <v>0</v>
      </c>
      <c r="K325" s="149">
        <v>0</v>
      </c>
      <c r="L325" s="149">
        <v>0</v>
      </c>
      <c r="M325" s="149">
        <v>0</v>
      </c>
      <c r="N325" s="149">
        <v>0</v>
      </c>
      <c r="O325" s="149">
        <v>0</v>
      </c>
      <c r="P325" s="149">
        <v>0</v>
      </c>
      <c r="Q325" s="149">
        <v>0</v>
      </c>
      <c r="R325" s="149">
        <v>0</v>
      </c>
      <c r="S325" s="149">
        <v>0</v>
      </c>
      <c r="T325" s="149">
        <v>0</v>
      </c>
      <c r="U325" s="149">
        <v>0</v>
      </c>
      <c r="V325" s="149">
        <v>0</v>
      </c>
      <c r="W325" s="149">
        <v>0</v>
      </c>
      <c r="X325" s="149">
        <v>0</v>
      </c>
      <c r="Y325" s="149">
        <v>0</v>
      </c>
      <c r="Z325" s="149">
        <v>0</v>
      </c>
      <c r="AA325" s="149">
        <v>0</v>
      </c>
      <c r="AB325" s="149">
        <v>0</v>
      </c>
      <c r="AC325" s="149">
        <v>0</v>
      </c>
      <c r="AD325" s="149">
        <v>0</v>
      </c>
      <c r="AE325" s="149">
        <v>0</v>
      </c>
      <c r="AF325" s="149">
        <v>0</v>
      </c>
      <c r="AG325" s="149">
        <v>3</v>
      </c>
      <c r="AH325" s="149">
        <v>3</v>
      </c>
      <c r="AI325" s="149">
        <v>0</v>
      </c>
      <c r="AJ325" s="149">
        <v>5</v>
      </c>
      <c r="AK325" s="149">
        <v>0</v>
      </c>
      <c r="AL325" s="149">
        <v>1</v>
      </c>
      <c r="AM325" s="149">
        <v>3</v>
      </c>
      <c r="AN325" s="149">
        <v>0</v>
      </c>
      <c r="AO325" s="149">
        <v>1</v>
      </c>
      <c r="AP325" s="149">
        <v>0</v>
      </c>
      <c r="AQ325" s="149">
        <v>0</v>
      </c>
      <c r="AR325" s="149">
        <v>0</v>
      </c>
      <c r="AS325" s="149">
        <v>0</v>
      </c>
      <c r="AT325" s="149">
        <v>2</v>
      </c>
      <c r="AU325" s="149">
        <v>0</v>
      </c>
      <c r="AV325" s="149">
        <v>2</v>
      </c>
      <c r="AW325" s="149">
        <v>0</v>
      </c>
      <c r="AX325" s="149">
        <v>0</v>
      </c>
      <c r="AY325" s="149">
        <v>3</v>
      </c>
      <c r="AZ325" s="149">
        <v>0</v>
      </c>
      <c r="BA325" s="149">
        <v>0</v>
      </c>
      <c r="BB325" s="149">
        <v>0</v>
      </c>
      <c r="BC325" s="149">
        <v>1</v>
      </c>
      <c r="BD325" s="149">
        <v>0</v>
      </c>
      <c r="BE325" s="149">
        <v>0</v>
      </c>
      <c r="BF325" s="149">
        <v>0</v>
      </c>
      <c r="BG325" s="149">
        <v>0</v>
      </c>
      <c r="BH325" s="149">
        <v>0</v>
      </c>
      <c r="BI325" s="149">
        <v>0</v>
      </c>
      <c r="BJ325" s="149">
        <v>0</v>
      </c>
      <c r="BK325" s="149">
        <v>0</v>
      </c>
      <c r="BL325" s="149">
        <v>0</v>
      </c>
      <c r="BM325" s="149">
        <v>0</v>
      </c>
      <c r="BN325" s="149">
        <v>0</v>
      </c>
      <c r="BO325" s="149">
        <v>0</v>
      </c>
      <c r="BP325" s="149">
        <v>0</v>
      </c>
      <c r="BQ325" s="149">
        <v>0</v>
      </c>
      <c r="BR325" s="465">
        <v>0</v>
      </c>
    </row>
    <row r="326" spans="3:70">
      <c r="C326" s="453" t="s">
        <v>307</v>
      </c>
      <c r="D326" s="454" t="s">
        <v>309</v>
      </c>
      <c r="E326" s="455" t="s">
        <v>492</v>
      </c>
      <c r="F326" s="168">
        <f t="shared" si="69"/>
        <v>3</v>
      </c>
      <c r="G326" s="162">
        <v>0</v>
      </c>
      <c r="H326" s="149">
        <v>0</v>
      </c>
      <c r="I326" s="149">
        <v>0</v>
      </c>
      <c r="J326" s="149">
        <v>0</v>
      </c>
      <c r="K326" s="149">
        <v>0</v>
      </c>
      <c r="L326" s="149">
        <v>3</v>
      </c>
      <c r="M326" s="149">
        <v>0</v>
      </c>
      <c r="N326" s="149">
        <v>0</v>
      </c>
      <c r="O326" s="149">
        <v>0</v>
      </c>
      <c r="P326" s="149">
        <v>0</v>
      </c>
      <c r="Q326" s="149">
        <v>0</v>
      </c>
      <c r="R326" s="149">
        <v>0</v>
      </c>
      <c r="S326" s="149">
        <v>0</v>
      </c>
      <c r="T326" s="149">
        <v>0</v>
      </c>
      <c r="U326" s="149">
        <v>0</v>
      </c>
      <c r="V326" s="149">
        <v>0</v>
      </c>
      <c r="W326" s="149">
        <v>0</v>
      </c>
      <c r="X326" s="149">
        <v>0</v>
      </c>
      <c r="Y326" s="149">
        <v>0</v>
      </c>
      <c r="Z326" s="149">
        <v>0</v>
      </c>
      <c r="AA326" s="149">
        <v>0</v>
      </c>
      <c r="AB326" s="149">
        <v>0</v>
      </c>
      <c r="AC326" s="149">
        <v>0</v>
      </c>
      <c r="AD326" s="149">
        <v>0</v>
      </c>
      <c r="AE326" s="149">
        <v>0</v>
      </c>
      <c r="AF326" s="149">
        <v>0</v>
      </c>
      <c r="AG326" s="149">
        <v>0</v>
      </c>
      <c r="AH326" s="149">
        <v>0</v>
      </c>
      <c r="AI326" s="149">
        <v>0</v>
      </c>
      <c r="AJ326" s="149">
        <v>0</v>
      </c>
      <c r="AK326" s="149">
        <v>0</v>
      </c>
      <c r="AL326" s="149">
        <v>0</v>
      </c>
      <c r="AM326" s="149">
        <v>0</v>
      </c>
      <c r="AN326" s="149">
        <v>0</v>
      </c>
      <c r="AO326" s="149">
        <v>0</v>
      </c>
      <c r="AP326" s="149">
        <v>0</v>
      </c>
      <c r="AQ326" s="149">
        <v>0</v>
      </c>
      <c r="AR326" s="149">
        <v>0</v>
      </c>
      <c r="AS326" s="149">
        <v>0</v>
      </c>
      <c r="AT326" s="149">
        <v>0</v>
      </c>
      <c r="AU326" s="149">
        <v>0</v>
      </c>
      <c r="AV326" s="149">
        <v>0</v>
      </c>
      <c r="AW326" s="149">
        <v>0</v>
      </c>
      <c r="AX326" s="149">
        <v>0</v>
      </c>
      <c r="AY326" s="149">
        <v>0</v>
      </c>
      <c r="AZ326" s="149">
        <v>0</v>
      </c>
      <c r="BA326" s="149">
        <v>0</v>
      </c>
      <c r="BB326" s="149">
        <v>0</v>
      </c>
      <c r="BC326" s="149">
        <v>0</v>
      </c>
      <c r="BD326" s="149">
        <v>0</v>
      </c>
      <c r="BE326" s="149">
        <v>0</v>
      </c>
      <c r="BF326" s="149">
        <v>0</v>
      </c>
      <c r="BG326" s="149">
        <v>0</v>
      </c>
      <c r="BH326" s="149">
        <v>0</v>
      </c>
      <c r="BI326" s="149">
        <v>0</v>
      </c>
      <c r="BJ326" s="149">
        <v>0</v>
      </c>
      <c r="BK326" s="149">
        <v>0</v>
      </c>
      <c r="BL326" s="149">
        <v>0</v>
      </c>
      <c r="BM326" s="149">
        <v>0</v>
      </c>
      <c r="BN326" s="149">
        <v>0</v>
      </c>
      <c r="BO326" s="149">
        <v>0</v>
      </c>
      <c r="BP326" s="149">
        <v>0</v>
      </c>
      <c r="BQ326" s="149">
        <v>0</v>
      </c>
      <c r="BR326" s="465">
        <v>0</v>
      </c>
    </row>
    <row r="327" spans="3:70">
      <c r="C327" s="453" t="s">
        <v>307</v>
      </c>
      <c r="D327" s="454" t="s">
        <v>309</v>
      </c>
      <c r="E327" s="455" t="s">
        <v>493</v>
      </c>
      <c r="F327" s="168">
        <f t="shared" si="69"/>
        <v>1</v>
      </c>
      <c r="G327" s="162">
        <v>0</v>
      </c>
      <c r="H327" s="149">
        <v>0</v>
      </c>
      <c r="I327" s="149">
        <v>0</v>
      </c>
      <c r="J327" s="149">
        <v>0</v>
      </c>
      <c r="K327" s="149">
        <v>0</v>
      </c>
      <c r="L327" s="149">
        <v>0</v>
      </c>
      <c r="M327" s="149">
        <v>0</v>
      </c>
      <c r="N327" s="149">
        <v>0</v>
      </c>
      <c r="O327" s="149">
        <v>0</v>
      </c>
      <c r="P327" s="149">
        <v>0</v>
      </c>
      <c r="Q327" s="149">
        <v>0</v>
      </c>
      <c r="R327" s="149">
        <v>0</v>
      </c>
      <c r="S327" s="149">
        <v>0</v>
      </c>
      <c r="T327" s="149">
        <v>0</v>
      </c>
      <c r="U327" s="149">
        <v>0</v>
      </c>
      <c r="V327" s="149">
        <v>0</v>
      </c>
      <c r="W327" s="149">
        <v>0</v>
      </c>
      <c r="X327" s="149">
        <v>0</v>
      </c>
      <c r="Y327" s="149">
        <v>0</v>
      </c>
      <c r="Z327" s="149">
        <v>0</v>
      </c>
      <c r="AA327" s="149">
        <v>0</v>
      </c>
      <c r="AB327" s="149">
        <v>0</v>
      </c>
      <c r="AC327" s="149">
        <v>0</v>
      </c>
      <c r="AD327" s="149">
        <v>0</v>
      </c>
      <c r="AE327" s="149">
        <v>0</v>
      </c>
      <c r="AF327" s="149">
        <v>0</v>
      </c>
      <c r="AG327" s="149">
        <v>0</v>
      </c>
      <c r="AH327" s="149">
        <v>0</v>
      </c>
      <c r="AI327" s="149">
        <v>0</v>
      </c>
      <c r="AJ327" s="149">
        <v>0</v>
      </c>
      <c r="AK327" s="149">
        <v>1</v>
      </c>
      <c r="AL327" s="149">
        <v>0</v>
      </c>
      <c r="AM327" s="149">
        <v>0</v>
      </c>
      <c r="AN327" s="149">
        <v>0</v>
      </c>
      <c r="AO327" s="149">
        <v>0</v>
      </c>
      <c r="AP327" s="149">
        <v>0</v>
      </c>
      <c r="AQ327" s="149">
        <v>0</v>
      </c>
      <c r="AR327" s="149">
        <v>0</v>
      </c>
      <c r="AS327" s="149">
        <v>0</v>
      </c>
      <c r="AT327" s="149">
        <v>0</v>
      </c>
      <c r="AU327" s="149">
        <v>0</v>
      </c>
      <c r="AV327" s="149">
        <v>0</v>
      </c>
      <c r="AW327" s="149">
        <v>0</v>
      </c>
      <c r="AX327" s="149">
        <v>0</v>
      </c>
      <c r="AY327" s="149">
        <v>0</v>
      </c>
      <c r="AZ327" s="149">
        <v>0</v>
      </c>
      <c r="BA327" s="149">
        <v>0</v>
      </c>
      <c r="BB327" s="149">
        <v>0</v>
      </c>
      <c r="BC327" s="149">
        <v>0</v>
      </c>
      <c r="BD327" s="149">
        <v>0</v>
      </c>
      <c r="BE327" s="149">
        <v>0</v>
      </c>
      <c r="BF327" s="149">
        <v>0</v>
      </c>
      <c r="BG327" s="149">
        <v>0</v>
      </c>
      <c r="BH327" s="149">
        <v>0</v>
      </c>
      <c r="BI327" s="149">
        <v>0</v>
      </c>
      <c r="BJ327" s="149">
        <v>0</v>
      </c>
      <c r="BK327" s="149">
        <v>0</v>
      </c>
      <c r="BL327" s="149">
        <v>0</v>
      </c>
      <c r="BM327" s="149">
        <v>0</v>
      </c>
      <c r="BN327" s="149">
        <v>0</v>
      </c>
      <c r="BO327" s="149">
        <v>0</v>
      </c>
      <c r="BP327" s="149">
        <v>0</v>
      </c>
      <c r="BQ327" s="149">
        <v>0</v>
      </c>
      <c r="BR327" s="465">
        <v>0</v>
      </c>
    </row>
    <row r="328" spans="3:70">
      <c r="C328" s="453" t="s">
        <v>307</v>
      </c>
      <c r="D328" s="454" t="s">
        <v>309</v>
      </c>
      <c r="E328" s="455" t="s">
        <v>494</v>
      </c>
      <c r="F328" s="168">
        <f t="shared" si="69"/>
        <v>16</v>
      </c>
      <c r="G328" s="162">
        <v>0</v>
      </c>
      <c r="H328" s="149">
        <v>1</v>
      </c>
      <c r="I328" s="149">
        <v>0</v>
      </c>
      <c r="J328" s="149">
        <v>0</v>
      </c>
      <c r="K328" s="149">
        <v>0</v>
      </c>
      <c r="L328" s="149">
        <v>0</v>
      </c>
      <c r="M328" s="149">
        <v>0</v>
      </c>
      <c r="N328" s="149">
        <v>0</v>
      </c>
      <c r="O328" s="149">
        <v>0</v>
      </c>
      <c r="P328" s="149">
        <v>0</v>
      </c>
      <c r="Q328" s="149">
        <v>0</v>
      </c>
      <c r="R328" s="149">
        <v>0</v>
      </c>
      <c r="S328" s="149">
        <v>0</v>
      </c>
      <c r="T328" s="149">
        <v>0</v>
      </c>
      <c r="U328" s="149">
        <v>0</v>
      </c>
      <c r="V328" s="149">
        <v>0</v>
      </c>
      <c r="W328" s="149">
        <v>0</v>
      </c>
      <c r="X328" s="149">
        <v>0</v>
      </c>
      <c r="Y328" s="149">
        <v>0</v>
      </c>
      <c r="Z328" s="149">
        <v>0</v>
      </c>
      <c r="AA328" s="149">
        <v>0</v>
      </c>
      <c r="AB328" s="149">
        <v>0</v>
      </c>
      <c r="AC328" s="149">
        <v>0</v>
      </c>
      <c r="AD328" s="149">
        <v>0</v>
      </c>
      <c r="AE328" s="149">
        <v>0</v>
      </c>
      <c r="AF328" s="149">
        <v>0</v>
      </c>
      <c r="AG328" s="149">
        <v>0</v>
      </c>
      <c r="AH328" s="149">
        <v>0</v>
      </c>
      <c r="AI328" s="149">
        <v>0</v>
      </c>
      <c r="AJ328" s="149">
        <v>0</v>
      </c>
      <c r="AK328" s="149">
        <v>0</v>
      </c>
      <c r="AL328" s="149">
        <v>8</v>
      </c>
      <c r="AM328" s="149">
        <v>0</v>
      </c>
      <c r="AN328" s="149">
        <v>0</v>
      </c>
      <c r="AO328" s="149">
        <v>0</v>
      </c>
      <c r="AP328" s="149">
        <v>0</v>
      </c>
      <c r="AQ328" s="149">
        <v>5</v>
      </c>
      <c r="AR328" s="149">
        <v>2</v>
      </c>
      <c r="AS328" s="149">
        <v>0</v>
      </c>
      <c r="AT328" s="149">
        <v>0</v>
      </c>
      <c r="AU328" s="149">
        <v>0</v>
      </c>
      <c r="AV328" s="149">
        <v>0</v>
      </c>
      <c r="AW328" s="149">
        <v>0</v>
      </c>
      <c r="AX328" s="149">
        <v>0</v>
      </c>
      <c r="AY328" s="149">
        <v>0</v>
      </c>
      <c r="AZ328" s="149">
        <v>0</v>
      </c>
      <c r="BA328" s="149">
        <v>0</v>
      </c>
      <c r="BB328" s="149">
        <v>0</v>
      </c>
      <c r="BC328" s="149">
        <v>0</v>
      </c>
      <c r="BD328" s="149">
        <v>0</v>
      </c>
      <c r="BE328" s="149">
        <v>0</v>
      </c>
      <c r="BF328" s="149">
        <v>0</v>
      </c>
      <c r="BG328" s="149">
        <v>0</v>
      </c>
      <c r="BH328" s="149">
        <v>0</v>
      </c>
      <c r="BI328" s="149">
        <v>0</v>
      </c>
      <c r="BJ328" s="149">
        <v>0</v>
      </c>
      <c r="BK328" s="149">
        <v>0</v>
      </c>
      <c r="BL328" s="149">
        <v>0</v>
      </c>
      <c r="BM328" s="149">
        <v>0</v>
      </c>
      <c r="BN328" s="149">
        <v>0</v>
      </c>
      <c r="BO328" s="149">
        <v>0</v>
      </c>
      <c r="BP328" s="149">
        <v>0</v>
      </c>
      <c r="BQ328" s="149">
        <v>0</v>
      </c>
      <c r="BR328" s="465">
        <v>0</v>
      </c>
    </row>
    <row r="329" spans="3:70">
      <c r="C329" s="453" t="s">
        <v>307</v>
      </c>
      <c r="D329" s="454" t="s">
        <v>309</v>
      </c>
      <c r="E329" s="455" t="s">
        <v>757</v>
      </c>
      <c r="F329" s="168">
        <f t="shared" si="69"/>
        <v>372</v>
      </c>
      <c r="G329" s="162">
        <v>0</v>
      </c>
      <c r="H329" s="149">
        <v>0</v>
      </c>
      <c r="I329" s="149">
        <v>0</v>
      </c>
      <c r="J329" s="149">
        <v>0</v>
      </c>
      <c r="K329" s="149">
        <v>0</v>
      </c>
      <c r="L329" s="149">
        <v>0</v>
      </c>
      <c r="M329" s="149">
        <v>0</v>
      </c>
      <c r="N329" s="149">
        <v>0</v>
      </c>
      <c r="O329" s="149">
        <v>0</v>
      </c>
      <c r="P329" s="149">
        <v>0</v>
      </c>
      <c r="Q329" s="149">
        <v>0</v>
      </c>
      <c r="R329" s="149">
        <v>0</v>
      </c>
      <c r="S329" s="149">
        <v>0</v>
      </c>
      <c r="T329" s="149">
        <v>0</v>
      </c>
      <c r="U329" s="149">
        <v>0</v>
      </c>
      <c r="V329" s="149">
        <v>0</v>
      </c>
      <c r="W329" s="149">
        <v>0</v>
      </c>
      <c r="X329" s="149">
        <v>0</v>
      </c>
      <c r="Y329" s="149">
        <v>0</v>
      </c>
      <c r="Z329" s="149">
        <v>0</v>
      </c>
      <c r="AA329" s="149">
        <v>0</v>
      </c>
      <c r="AB329" s="149">
        <v>0</v>
      </c>
      <c r="AC329" s="149">
        <v>0</v>
      </c>
      <c r="AD329" s="149">
        <v>0</v>
      </c>
      <c r="AE329" s="149">
        <v>0</v>
      </c>
      <c r="AF329" s="149">
        <v>0</v>
      </c>
      <c r="AG329" s="149">
        <v>0</v>
      </c>
      <c r="AH329" s="149">
        <v>0</v>
      </c>
      <c r="AI329" s="149">
        <v>0</v>
      </c>
      <c r="AJ329" s="149">
        <v>0</v>
      </c>
      <c r="AK329" s="149">
        <v>0</v>
      </c>
      <c r="AL329" s="149">
        <v>0</v>
      </c>
      <c r="AM329" s="149">
        <v>0</v>
      </c>
      <c r="AN329" s="149">
        <v>0</v>
      </c>
      <c r="AO329" s="149">
        <v>0</v>
      </c>
      <c r="AP329" s="149">
        <v>0</v>
      </c>
      <c r="AQ329" s="149">
        <v>0</v>
      </c>
      <c r="AR329" s="149">
        <v>0</v>
      </c>
      <c r="AS329" s="149">
        <v>0</v>
      </c>
      <c r="AT329" s="149">
        <v>0</v>
      </c>
      <c r="AU329" s="149">
        <v>0</v>
      </c>
      <c r="AV329" s="149">
        <v>0</v>
      </c>
      <c r="AW329" s="149">
        <v>0</v>
      </c>
      <c r="AX329" s="149">
        <v>0</v>
      </c>
      <c r="AY329" s="149">
        <v>0</v>
      </c>
      <c r="AZ329" s="149">
        <v>0</v>
      </c>
      <c r="BA329" s="149">
        <v>0</v>
      </c>
      <c r="BB329" s="149">
        <v>0</v>
      </c>
      <c r="BC329" s="149">
        <v>0</v>
      </c>
      <c r="BD329" s="149">
        <v>52</v>
      </c>
      <c r="BE329" s="149">
        <v>26</v>
      </c>
      <c r="BF329" s="149">
        <v>27</v>
      </c>
      <c r="BG329" s="149">
        <v>27</v>
      </c>
      <c r="BH329" s="149">
        <v>26</v>
      </c>
      <c r="BI329" s="149">
        <v>25</v>
      </c>
      <c r="BJ329" s="149">
        <v>25</v>
      </c>
      <c r="BK329" s="149">
        <v>25</v>
      </c>
      <c r="BL329" s="149">
        <v>25</v>
      </c>
      <c r="BM329" s="149">
        <v>19</v>
      </c>
      <c r="BN329" s="149">
        <v>19</v>
      </c>
      <c r="BO329" s="149">
        <v>19</v>
      </c>
      <c r="BP329" s="149">
        <v>19</v>
      </c>
      <c r="BQ329" s="149">
        <v>19</v>
      </c>
      <c r="BR329" s="465">
        <v>19</v>
      </c>
    </row>
    <row r="330" spans="3:70">
      <c r="C330" s="453" t="s">
        <v>307</v>
      </c>
      <c r="D330" s="454" t="s">
        <v>309</v>
      </c>
      <c r="E330" s="455" t="s">
        <v>495</v>
      </c>
      <c r="F330" s="168">
        <f t="shared" si="69"/>
        <v>2</v>
      </c>
      <c r="G330" s="162">
        <v>0</v>
      </c>
      <c r="H330" s="149">
        <v>2</v>
      </c>
      <c r="I330" s="149">
        <v>0</v>
      </c>
      <c r="J330" s="149">
        <v>0</v>
      </c>
      <c r="K330" s="149">
        <v>0</v>
      </c>
      <c r="L330" s="149">
        <v>0</v>
      </c>
      <c r="M330" s="149">
        <v>0</v>
      </c>
      <c r="N330" s="149">
        <v>0</v>
      </c>
      <c r="O330" s="149">
        <v>0</v>
      </c>
      <c r="P330" s="149">
        <v>0</v>
      </c>
      <c r="Q330" s="149">
        <v>0</v>
      </c>
      <c r="R330" s="149">
        <v>0</v>
      </c>
      <c r="S330" s="149">
        <v>0</v>
      </c>
      <c r="T330" s="149">
        <v>0</v>
      </c>
      <c r="U330" s="149">
        <v>0</v>
      </c>
      <c r="V330" s="149">
        <v>0</v>
      </c>
      <c r="W330" s="149">
        <v>0</v>
      </c>
      <c r="X330" s="149">
        <v>0</v>
      </c>
      <c r="Y330" s="149">
        <v>0</v>
      </c>
      <c r="Z330" s="149">
        <v>0</v>
      </c>
      <c r="AA330" s="149">
        <v>0</v>
      </c>
      <c r="AB330" s="149">
        <v>0</v>
      </c>
      <c r="AC330" s="149">
        <v>0</v>
      </c>
      <c r="AD330" s="149">
        <v>0</v>
      </c>
      <c r="AE330" s="149">
        <v>0</v>
      </c>
      <c r="AF330" s="149">
        <v>0</v>
      </c>
      <c r="AG330" s="149">
        <v>0</v>
      </c>
      <c r="AH330" s="149">
        <v>0</v>
      </c>
      <c r="AI330" s="149">
        <v>0</v>
      </c>
      <c r="AJ330" s="149">
        <v>0</v>
      </c>
      <c r="AK330" s="149">
        <v>0</v>
      </c>
      <c r="AL330" s="149">
        <v>0</v>
      </c>
      <c r="AM330" s="149">
        <v>0</v>
      </c>
      <c r="AN330" s="149">
        <v>0</v>
      </c>
      <c r="AO330" s="149">
        <v>0</v>
      </c>
      <c r="AP330" s="149">
        <v>0</v>
      </c>
      <c r="AQ330" s="149">
        <v>0</v>
      </c>
      <c r="AR330" s="149">
        <v>0</v>
      </c>
      <c r="AS330" s="149">
        <v>0</v>
      </c>
      <c r="AT330" s="149">
        <v>0</v>
      </c>
      <c r="AU330" s="149">
        <v>0</v>
      </c>
      <c r="AV330" s="149">
        <v>0</v>
      </c>
      <c r="AW330" s="149">
        <v>0</v>
      </c>
      <c r="AX330" s="149">
        <v>0</v>
      </c>
      <c r="AY330" s="149">
        <v>0</v>
      </c>
      <c r="AZ330" s="149">
        <v>0</v>
      </c>
      <c r="BA330" s="149">
        <v>0</v>
      </c>
      <c r="BB330" s="149">
        <v>0</v>
      </c>
      <c r="BC330" s="149">
        <v>0</v>
      </c>
      <c r="BD330" s="149">
        <v>0</v>
      </c>
      <c r="BE330" s="149">
        <v>0</v>
      </c>
      <c r="BF330" s="149">
        <v>0</v>
      </c>
      <c r="BG330" s="149">
        <v>0</v>
      </c>
      <c r="BH330" s="149">
        <v>0</v>
      </c>
      <c r="BI330" s="149">
        <v>0</v>
      </c>
      <c r="BJ330" s="149">
        <v>0</v>
      </c>
      <c r="BK330" s="149">
        <v>0</v>
      </c>
      <c r="BL330" s="149">
        <v>0</v>
      </c>
      <c r="BM330" s="149">
        <v>0</v>
      </c>
      <c r="BN330" s="149">
        <v>0</v>
      </c>
      <c r="BO330" s="149">
        <v>0</v>
      </c>
      <c r="BP330" s="149">
        <v>0</v>
      </c>
      <c r="BQ330" s="149">
        <v>0</v>
      </c>
      <c r="BR330" s="465">
        <v>0</v>
      </c>
    </row>
    <row r="331" spans="3:70">
      <c r="C331" s="453" t="s">
        <v>307</v>
      </c>
      <c r="D331" s="454" t="s">
        <v>309</v>
      </c>
      <c r="E331" s="455" t="s">
        <v>496</v>
      </c>
      <c r="F331" s="168">
        <f t="shared" si="69"/>
        <v>3</v>
      </c>
      <c r="G331" s="162">
        <v>0</v>
      </c>
      <c r="H331" s="149">
        <v>0</v>
      </c>
      <c r="I331" s="149">
        <v>0</v>
      </c>
      <c r="J331" s="149">
        <v>0</v>
      </c>
      <c r="K331" s="149">
        <v>0</v>
      </c>
      <c r="L331" s="149">
        <v>0</v>
      </c>
      <c r="M331" s="149">
        <v>0</v>
      </c>
      <c r="N331" s="149">
        <v>0</v>
      </c>
      <c r="O331" s="149">
        <v>0</v>
      </c>
      <c r="P331" s="149">
        <v>0</v>
      </c>
      <c r="Q331" s="149">
        <v>0</v>
      </c>
      <c r="R331" s="149">
        <v>0</v>
      </c>
      <c r="S331" s="149">
        <v>0</v>
      </c>
      <c r="T331" s="149">
        <v>0</v>
      </c>
      <c r="U331" s="149">
        <v>0</v>
      </c>
      <c r="V331" s="149">
        <v>0</v>
      </c>
      <c r="W331" s="149">
        <v>0</v>
      </c>
      <c r="X331" s="149">
        <v>0</v>
      </c>
      <c r="Y331" s="149">
        <v>0</v>
      </c>
      <c r="Z331" s="149">
        <v>0</v>
      </c>
      <c r="AA331" s="149">
        <v>0</v>
      </c>
      <c r="AB331" s="149">
        <v>0</v>
      </c>
      <c r="AC331" s="149">
        <v>0</v>
      </c>
      <c r="AD331" s="149">
        <v>0</v>
      </c>
      <c r="AE331" s="149">
        <v>0</v>
      </c>
      <c r="AF331" s="149">
        <v>0</v>
      </c>
      <c r="AG331" s="149">
        <v>0</v>
      </c>
      <c r="AH331" s="149">
        <v>0</v>
      </c>
      <c r="AI331" s="149">
        <v>0</v>
      </c>
      <c r="AJ331" s="149">
        <v>0</v>
      </c>
      <c r="AK331" s="149">
        <v>0</v>
      </c>
      <c r="AL331" s="149">
        <v>0</v>
      </c>
      <c r="AM331" s="149">
        <v>0</v>
      </c>
      <c r="AN331" s="149">
        <v>0</v>
      </c>
      <c r="AO331" s="149">
        <v>0</v>
      </c>
      <c r="AP331" s="149">
        <v>0</v>
      </c>
      <c r="AQ331" s="149">
        <v>0</v>
      </c>
      <c r="AR331" s="149">
        <v>0</v>
      </c>
      <c r="AS331" s="149">
        <v>0</v>
      </c>
      <c r="AT331" s="149">
        <v>0</v>
      </c>
      <c r="AU331" s="149">
        <v>0</v>
      </c>
      <c r="AV331" s="149">
        <v>0</v>
      </c>
      <c r="AW331" s="149">
        <v>0</v>
      </c>
      <c r="AX331" s="149">
        <v>3</v>
      </c>
      <c r="AY331" s="149">
        <v>0</v>
      </c>
      <c r="AZ331" s="149">
        <v>0</v>
      </c>
      <c r="BA331" s="149">
        <v>0</v>
      </c>
      <c r="BB331" s="149">
        <v>0</v>
      </c>
      <c r="BC331" s="149">
        <v>0</v>
      </c>
      <c r="BD331" s="149">
        <v>0</v>
      </c>
      <c r="BE331" s="149">
        <v>0</v>
      </c>
      <c r="BF331" s="149">
        <v>0</v>
      </c>
      <c r="BG331" s="149">
        <v>0</v>
      </c>
      <c r="BH331" s="149">
        <v>0</v>
      </c>
      <c r="BI331" s="149">
        <v>0</v>
      </c>
      <c r="BJ331" s="149">
        <v>0</v>
      </c>
      <c r="BK331" s="149">
        <v>0</v>
      </c>
      <c r="BL331" s="149">
        <v>0</v>
      </c>
      <c r="BM331" s="149">
        <v>0</v>
      </c>
      <c r="BN331" s="149">
        <v>0</v>
      </c>
      <c r="BO331" s="149">
        <v>0</v>
      </c>
      <c r="BP331" s="149">
        <v>0</v>
      </c>
      <c r="BQ331" s="149">
        <v>0</v>
      </c>
      <c r="BR331" s="465">
        <v>0</v>
      </c>
    </row>
    <row r="332" spans="3:70">
      <c r="C332" s="453" t="s">
        <v>307</v>
      </c>
      <c r="D332" s="454" t="s">
        <v>309</v>
      </c>
      <c r="E332" s="455" t="s">
        <v>497</v>
      </c>
      <c r="F332" s="168">
        <f t="shared" si="69"/>
        <v>4</v>
      </c>
      <c r="G332" s="162">
        <v>0</v>
      </c>
      <c r="H332" s="149">
        <v>0</v>
      </c>
      <c r="I332" s="149">
        <v>0</v>
      </c>
      <c r="J332" s="149">
        <v>0</v>
      </c>
      <c r="K332" s="149">
        <v>0</v>
      </c>
      <c r="L332" s="149">
        <v>0</v>
      </c>
      <c r="M332" s="149">
        <v>0</v>
      </c>
      <c r="N332" s="149">
        <v>4</v>
      </c>
      <c r="O332" s="149">
        <v>0</v>
      </c>
      <c r="P332" s="149">
        <v>0</v>
      </c>
      <c r="Q332" s="149">
        <v>0</v>
      </c>
      <c r="R332" s="149">
        <v>0</v>
      </c>
      <c r="S332" s="149">
        <v>0</v>
      </c>
      <c r="T332" s="149">
        <v>0</v>
      </c>
      <c r="U332" s="149">
        <v>0</v>
      </c>
      <c r="V332" s="149">
        <v>0</v>
      </c>
      <c r="W332" s="149">
        <v>0</v>
      </c>
      <c r="X332" s="149">
        <v>0</v>
      </c>
      <c r="Y332" s="149">
        <v>0</v>
      </c>
      <c r="Z332" s="149">
        <v>0</v>
      </c>
      <c r="AA332" s="149">
        <v>0</v>
      </c>
      <c r="AB332" s="149">
        <v>0</v>
      </c>
      <c r="AC332" s="149">
        <v>0</v>
      </c>
      <c r="AD332" s="149">
        <v>0</v>
      </c>
      <c r="AE332" s="149">
        <v>0</v>
      </c>
      <c r="AF332" s="149">
        <v>0</v>
      </c>
      <c r="AG332" s="149">
        <v>0</v>
      </c>
      <c r="AH332" s="149">
        <v>0</v>
      </c>
      <c r="AI332" s="149">
        <v>0</v>
      </c>
      <c r="AJ332" s="149">
        <v>0</v>
      </c>
      <c r="AK332" s="149">
        <v>0</v>
      </c>
      <c r="AL332" s="149">
        <v>0</v>
      </c>
      <c r="AM332" s="149">
        <v>0</v>
      </c>
      <c r="AN332" s="149">
        <v>0</v>
      </c>
      <c r="AO332" s="149">
        <v>0</v>
      </c>
      <c r="AP332" s="149">
        <v>0</v>
      </c>
      <c r="AQ332" s="149">
        <v>0</v>
      </c>
      <c r="AR332" s="149">
        <v>0</v>
      </c>
      <c r="AS332" s="149">
        <v>0</v>
      </c>
      <c r="AT332" s="149">
        <v>0</v>
      </c>
      <c r="AU332" s="149">
        <v>0</v>
      </c>
      <c r="AV332" s="149">
        <v>0</v>
      </c>
      <c r="AW332" s="149">
        <v>0</v>
      </c>
      <c r="AX332" s="149">
        <v>0</v>
      </c>
      <c r="AY332" s="149">
        <v>0</v>
      </c>
      <c r="AZ332" s="149">
        <v>0</v>
      </c>
      <c r="BA332" s="149">
        <v>0</v>
      </c>
      <c r="BB332" s="149">
        <v>0</v>
      </c>
      <c r="BC332" s="149">
        <v>0</v>
      </c>
      <c r="BD332" s="149">
        <v>0</v>
      </c>
      <c r="BE332" s="149">
        <v>0</v>
      </c>
      <c r="BF332" s="149">
        <v>0</v>
      </c>
      <c r="BG332" s="149">
        <v>0</v>
      </c>
      <c r="BH332" s="149">
        <v>0</v>
      </c>
      <c r="BI332" s="149">
        <v>0</v>
      </c>
      <c r="BJ332" s="149">
        <v>0</v>
      </c>
      <c r="BK332" s="149">
        <v>0</v>
      </c>
      <c r="BL332" s="149">
        <v>0</v>
      </c>
      <c r="BM332" s="149">
        <v>0</v>
      </c>
      <c r="BN332" s="149">
        <v>0</v>
      </c>
      <c r="BO332" s="149">
        <v>0</v>
      </c>
      <c r="BP332" s="149">
        <v>0</v>
      </c>
      <c r="BQ332" s="149">
        <v>0</v>
      </c>
      <c r="BR332" s="465">
        <v>0</v>
      </c>
    </row>
    <row r="333" spans="3:70">
      <c r="C333" s="453" t="s">
        <v>307</v>
      </c>
      <c r="D333" s="454" t="s">
        <v>309</v>
      </c>
      <c r="E333" s="455" t="s">
        <v>498</v>
      </c>
      <c r="F333" s="168">
        <f t="shared" si="69"/>
        <v>4</v>
      </c>
      <c r="G333" s="162">
        <v>0</v>
      </c>
      <c r="H333" s="149">
        <v>0</v>
      </c>
      <c r="I333" s="149">
        <v>0</v>
      </c>
      <c r="J333" s="149">
        <v>0</v>
      </c>
      <c r="K333" s="149">
        <v>0</v>
      </c>
      <c r="L333" s="149">
        <v>0</v>
      </c>
      <c r="M333" s="149">
        <v>0</v>
      </c>
      <c r="N333" s="149">
        <v>0</v>
      </c>
      <c r="O333" s="149">
        <v>0</v>
      </c>
      <c r="P333" s="149">
        <v>0</v>
      </c>
      <c r="Q333" s="149">
        <v>0</v>
      </c>
      <c r="R333" s="149">
        <v>0</v>
      </c>
      <c r="S333" s="149">
        <v>0</v>
      </c>
      <c r="T333" s="149">
        <v>0</v>
      </c>
      <c r="U333" s="149">
        <v>0</v>
      </c>
      <c r="V333" s="149">
        <v>0</v>
      </c>
      <c r="W333" s="149">
        <v>0</v>
      </c>
      <c r="X333" s="149">
        <v>0</v>
      </c>
      <c r="Y333" s="149">
        <v>0</v>
      </c>
      <c r="Z333" s="149">
        <v>0</v>
      </c>
      <c r="AA333" s="149">
        <v>0</v>
      </c>
      <c r="AB333" s="149">
        <v>0</v>
      </c>
      <c r="AC333" s="149">
        <v>0</v>
      </c>
      <c r="AD333" s="149">
        <v>0</v>
      </c>
      <c r="AE333" s="149">
        <v>0</v>
      </c>
      <c r="AF333" s="149">
        <v>4</v>
      </c>
      <c r="AG333" s="149">
        <v>0</v>
      </c>
      <c r="AH333" s="149">
        <v>0</v>
      </c>
      <c r="AI333" s="149">
        <v>0</v>
      </c>
      <c r="AJ333" s="149">
        <v>0</v>
      </c>
      <c r="AK333" s="149">
        <v>0</v>
      </c>
      <c r="AL333" s="149">
        <v>0</v>
      </c>
      <c r="AM333" s="149">
        <v>0</v>
      </c>
      <c r="AN333" s="149">
        <v>0</v>
      </c>
      <c r="AO333" s="149">
        <v>0</v>
      </c>
      <c r="AP333" s="149">
        <v>0</v>
      </c>
      <c r="AQ333" s="149">
        <v>0</v>
      </c>
      <c r="AR333" s="149">
        <v>0</v>
      </c>
      <c r="AS333" s="149">
        <v>0</v>
      </c>
      <c r="AT333" s="149">
        <v>0</v>
      </c>
      <c r="AU333" s="149">
        <v>0</v>
      </c>
      <c r="AV333" s="149">
        <v>0</v>
      </c>
      <c r="AW333" s="149">
        <v>0</v>
      </c>
      <c r="AX333" s="149">
        <v>0</v>
      </c>
      <c r="AY333" s="149">
        <v>0</v>
      </c>
      <c r="AZ333" s="149">
        <v>0</v>
      </c>
      <c r="BA333" s="149">
        <v>0</v>
      </c>
      <c r="BB333" s="149">
        <v>0</v>
      </c>
      <c r="BC333" s="149">
        <v>0</v>
      </c>
      <c r="BD333" s="149">
        <v>0</v>
      </c>
      <c r="BE333" s="149">
        <v>0</v>
      </c>
      <c r="BF333" s="149">
        <v>0</v>
      </c>
      <c r="BG333" s="149">
        <v>0</v>
      </c>
      <c r="BH333" s="149">
        <v>0</v>
      </c>
      <c r="BI333" s="149">
        <v>0</v>
      </c>
      <c r="BJ333" s="149">
        <v>0</v>
      </c>
      <c r="BK333" s="149">
        <v>0</v>
      </c>
      <c r="BL333" s="149">
        <v>0</v>
      </c>
      <c r="BM333" s="149">
        <v>0</v>
      </c>
      <c r="BN333" s="149">
        <v>0</v>
      </c>
      <c r="BO333" s="149">
        <v>0</v>
      </c>
      <c r="BP333" s="149">
        <v>0</v>
      </c>
      <c r="BQ333" s="149">
        <v>0</v>
      </c>
      <c r="BR333" s="465">
        <v>0</v>
      </c>
    </row>
    <row r="334" spans="3:70">
      <c r="C334" s="453" t="s">
        <v>307</v>
      </c>
      <c r="D334" s="454" t="s">
        <v>309</v>
      </c>
      <c r="E334" s="455" t="s">
        <v>499</v>
      </c>
      <c r="F334" s="168">
        <f t="shared" si="69"/>
        <v>0</v>
      </c>
      <c r="G334" s="162">
        <v>0</v>
      </c>
      <c r="H334" s="149">
        <v>0</v>
      </c>
      <c r="I334" s="149">
        <v>0</v>
      </c>
      <c r="J334" s="149">
        <v>0</v>
      </c>
      <c r="K334" s="149">
        <v>0</v>
      </c>
      <c r="L334" s="149">
        <v>0</v>
      </c>
      <c r="M334" s="149">
        <v>0</v>
      </c>
      <c r="N334" s="149">
        <v>0</v>
      </c>
      <c r="O334" s="149">
        <v>0</v>
      </c>
      <c r="P334" s="149">
        <v>0</v>
      </c>
      <c r="Q334" s="149">
        <v>0</v>
      </c>
      <c r="R334" s="149">
        <v>0</v>
      </c>
      <c r="S334" s="149">
        <v>0</v>
      </c>
      <c r="T334" s="149">
        <v>0</v>
      </c>
      <c r="U334" s="149">
        <v>0</v>
      </c>
      <c r="V334" s="149">
        <v>0</v>
      </c>
      <c r="W334" s="149">
        <v>0</v>
      </c>
      <c r="X334" s="149">
        <v>0</v>
      </c>
      <c r="Y334" s="149">
        <v>0</v>
      </c>
      <c r="Z334" s="149">
        <v>0</v>
      </c>
      <c r="AA334" s="149">
        <v>0</v>
      </c>
      <c r="AB334" s="149">
        <v>0</v>
      </c>
      <c r="AC334" s="149">
        <v>0</v>
      </c>
      <c r="AD334" s="149">
        <v>0</v>
      </c>
      <c r="AE334" s="149">
        <v>0</v>
      </c>
      <c r="AF334" s="149">
        <v>0</v>
      </c>
      <c r="AG334" s="149">
        <v>0</v>
      </c>
      <c r="AH334" s="149">
        <v>0</v>
      </c>
      <c r="AI334" s="149">
        <v>0</v>
      </c>
      <c r="AJ334" s="149">
        <v>0</v>
      </c>
      <c r="AK334" s="149">
        <v>0</v>
      </c>
      <c r="AL334" s="149">
        <v>0</v>
      </c>
      <c r="AM334" s="149">
        <v>0</v>
      </c>
      <c r="AN334" s="149">
        <v>0</v>
      </c>
      <c r="AO334" s="149">
        <v>0</v>
      </c>
      <c r="AP334" s="149">
        <v>0</v>
      </c>
      <c r="AQ334" s="149">
        <v>0</v>
      </c>
      <c r="AR334" s="149">
        <v>0</v>
      </c>
      <c r="AS334" s="149">
        <v>0</v>
      </c>
      <c r="AT334" s="149">
        <v>0</v>
      </c>
      <c r="AU334" s="149">
        <v>0</v>
      </c>
      <c r="AV334" s="149">
        <v>0</v>
      </c>
      <c r="AW334" s="149">
        <v>0</v>
      </c>
      <c r="AX334" s="149">
        <v>0</v>
      </c>
      <c r="AY334" s="149">
        <v>0</v>
      </c>
      <c r="AZ334" s="149">
        <v>0</v>
      </c>
      <c r="BA334" s="149">
        <v>0</v>
      </c>
      <c r="BB334" s="149">
        <v>0</v>
      </c>
      <c r="BC334" s="149">
        <v>0</v>
      </c>
      <c r="BD334" s="149">
        <v>0</v>
      </c>
      <c r="BE334" s="149">
        <v>0</v>
      </c>
      <c r="BF334" s="149">
        <v>0</v>
      </c>
      <c r="BG334" s="149">
        <v>0</v>
      </c>
      <c r="BH334" s="149">
        <v>0</v>
      </c>
      <c r="BI334" s="149">
        <v>0</v>
      </c>
      <c r="BJ334" s="149">
        <v>0</v>
      </c>
      <c r="BK334" s="149">
        <v>0</v>
      </c>
      <c r="BL334" s="149">
        <v>0</v>
      </c>
      <c r="BM334" s="149">
        <v>0</v>
      </c>
      <c r="BN334" s="149">
        <v>0</v>
      </c>
      <c r="BO334" s="149">
        <v>0</v>
      </c>
      <c r="BP334" s="149">
        <v>0</v>
      </c>
      <c r="BQ334" s="149">
        <v>0</v>
      </c>
      <c r="BR334" s="465">
        <v>0</v>
      </c>
    </row>
    <row r="335" spans="3:70">
      <c r="C335" s="453" t="s">
        <v>307</v>
      </c>
      <c r="D335" s="454" t="s">
        <v>309</v>
      </c>
      <c r="E335" s="455" t="s">
        <v>500</v>
      </c>
      <c r="F335" s="168">
        <f t="shared" si="69"/>
        <v>9</v>
      </c>
      <c r="G335" s="162">
        <v>0</v>
      </c>
      <c r="H335" s="149">
        <v>0</v>
      </c>
      <c r="I335" s="149">
        <v>0</v>
      </c>
      <c r="J335" s="149">
        <v>0</v>
      </c>
      <c r="K335" s="149">
        <v>0</v>
      </c>
      <c r="L335" s="149">
        <v>0</v>
      </c>
      <c r="M335" s="149">
        <v>0</v>
      </c>
      <c r="N335" s="149">
        <v>0</v>
      </c>
      <c r="O335" s="149">
        <v>0</v>
      </c>
      <c r="P335" s="149">
        <v>0</v>
      </c>
      <c r="Q335" s="149">
        <v>0</v>
      </c>
      <c r="R335" s="149">
        <v>0</v>
      </c>
      <c r="S335" s="149">
        <v>0</v>
      </c>
      <c r="T335" s="149">
        <v>0</v>
      </c>
      <c r="U335" s="149">
        <v>0</v>
      </c>
      <c r="V335" s="149">
        <v>0</v>
      </c>
      <c r="W335" s="149">
        <v>0</v>
      </c>
      <c r="X335" s="149">
        <v>0</v>
      </c>
      <c r="Y335" s="149">
        <v>0</v>
      </c>
      <c r="Z335" s="149">
        <v>0</v>
      </c>
      <c r="AA335" s="149">
        <v>0</v>
      </c>
      <c r="AB335" s="149">
        <v>0</v>
      </c>
      <c r="AC335" s="149">
        <v>0</v>
      </c>
      <c r="AD335" s="149">
        <v>1</v>
      </c>
      <c r="AE335" s="149">
        <v>1</v>
      </c>
      <c r="AF335" s="149">
        <v>0</v>
      </c>
      <c r="AG335" s="149">
        <v>0</v>
      </c>
      <c r="AH335" s="149">
        <v>0</v>
      </c>
      <c r="AI335" s="149">
        <v>1</v>
      </c>
      <c r="AJ335" s="149">
        <v>0</v>
      </c>
      <c r="AK335" s="149">
        <v>0</v>
      </c>
      <c r="AL335" s="149">
        <v>0</v>
      </c>
      <c r="AM335" s="149">
        <v>1</v>
      </c>
      <c r="AN335" s="149">
        <v>1</v>
      </c>
      <c r="AO335" s="149">
        <v>0</v>
      </c>
      <c r="AP335" s="149">
        <v>0</v>
      </c>
      <c r="AQ335" s="149">
        <v>0</v>
      </c>
      <c r="AR335" s="149">
        <v>0</v>
      </c>
      <c r="AS335" s="149">
        <v>2</v>
      </c>
      <c r="AT335" s="149">
        <v>0</v>
      </c>
      <c r="AU335" s="149">
        <v>0</v>
      </c>
      <c r="AV335" s="149">
        <v>1</v>
      </c>
      <c r="AW335" s="149">
        <v>0</v>
      </c>
      <c r="AX335" s="149">
        <v>0</v>
      </c>
      <c r="AY335" s="149">
        <v>1</v>
      </c>
      <c r="AZ335" s="149">
        <v>0</v>
      </c>
      <c r="BA335" s="149">
        <v>0</v>
      </c>
      <c r="BB335" s="149">
        <v>0</v>
      </c>
      <c r="BC335" s="149">
        <v>0</v>
      </c>
      <c r="BD335" s="149">
        <v>0</v>
      </c>
      <c r="BE335" s="149">
        <v>0</v>
      </c>
      <c r="BF335" s="149">
        <v>0</v>
      </c>
      <c r="BG335" s="149">
        <v>0</v>
      </c>
      <c r="BH335" s="149">
        <v>0</v>
      </c>
      <c r="BI335" s="149">
        <v>0</v>
      </c>
      <c r="BJ335" s="149">
        <v>0</v>
      </c>
      <c r="BK335" s="149">
        <v>0</v>
      </c>
      <c r="BL335" s="149">
        <v>0</v>
      </c>
      <c r="BM335" s="149">
        <v>0</v>
      </c>
      <c r="BN335" s="149">
        <v>0</v>
      </c>
      <c r="BO335" s="149">
        <v>0</v>
      </c>
      <c r="BP335" s="149">
        <v>0</v>
      </c>
      <c r="BQ335" s="149">
        <v>0</v>
      </c>
      <c r="BR335" s="465">
        <v>0</v>
      </c>
    </row>
    <row r="336" spans="3:70">
      <c r="C336" s="453" t="s">
        <v>307</v>
      </c>
      <c r="D336" s="454" t="s">
        <v>309</v>
      </c>
      <c r="E336" s="455" t="s">
        <v>501</v>
      </c>
      <c r="F336" s="168">
        <f t="shared" si="69"/>
        <v>695</v>
      </c>
      <c r="G336" s="162">
        <v>0</v>
      </c>
      <c r="H336" s="149">
        <v>0</v>
      </c>
      <c r="I336" s="149">
        <v>0</v>
      </c>
      <c r="J336" s="149">
        <v>0</v>
      </c>
      <c r="K336" s="149">
        <v>0</v>
      </c>
      <c r="L336" s="149">
        <v>0</v>
      </c>
      <c r="M336" s="149">
        <v>0</v>
      </c>
      <c r="N336" s="149">
        <v>0</v>
      </c>
      <c r="O336" s="149">
        <v>0</v>
      </c>
      <c r="P336" s="149">
        <v>0</v>
      </c>
      <c r="Q336" s="149">
        <v>0</v>
      </c>
      <c r="R336" s="149">
        <v>0</v>
      </c>
      <c r="S336" s="149">
        <v>0</v>
      </c>
      <c r="T336" s="149">
        <v>0</v>
      </c>
      <c r="U336" s="149">
        <v>0</v>
      </c>
      <c r="V336" s="149">
        <v>0</v>
      </c>
      <c r="W336" s="149">
        <v>0</v>
      </c>
      <c r="X336" s="149">
        <v>0</v>
      </c>
      <c r="Y336" s="149">
        <v>0</v>
      </c>
      <c r="Z336" s="149">
        <v>0</v>
      </c>
      <c r="AA336" s="149">
        <v>0</v>
      </c>
      <c r="AB336" s="149">
        <v>0</v>
      </c>
      <c r="AC336" s="149">
        <v>0</v>
      </c>
      <c r="AD336" s="149">
        <v>0</v>
      </c>
      <c r="AE336" s="149">
        <v>0</v>
      </c>
      <c r="AF336" s="149">
        <v>0</v>
      </c>
      <c r="AG336" s="149">
        <v>0</v>
      </c>
      <c r="AH336" s="149">
        <v>0</v>
      </c>
      <c r="AI336" s="149">
        <v>0</v>
      </c>
      <c r="AJ336" s="149">
        <v>0</v>
      </c>
      <c r="AK336" s="149">
        <v>13</v>
      </c>
      <c r="AL336" s="149">
        <v>67</v>
      </c>
      <c r="AM336" s="149">
        <v>0</v>
      </c>
      <c r="AN336" s="149">
        <v>0</v>
      </c>
      <c r="AO336" s="149">
        <v>0</v>
      </c>
      <c r="AP336" s="149">
        <v>237</v>
      </c>
      <c r="AQ336" s="149">
        <v>4</v>
      </c>
      <c r="AR336" s="149">
        <v>0</v>
      </c>
      <c r="AS336" s="149">
        <v>0</v>
      </c>
      <c r="AT336" s="149">
        <v>374</v>
      </c>
      <c r="AU336" s="149">
        <v>0</v>
      </c>
      <c r="AV336" s="149">
        <v>0</v>
      </c>
      <c r="AW336" s="149">
        <v>0</v>
      </c>
      <c r="AX336" s="149">
        <v>0</v>
      </c>
      <c r="AY336" s="149">
        <v>0</v>
      </c>
      <c r="AZ336" s="149">
        <v>0</v>
      </c>
      <c r="BA336" s="149">
        <v>0</v>
      </c>
      <c r="BB336" s="149">
        <v>0</v>
      </c>
      <c r="BC336" s="149">
        <v>0</v>
      </c>
      <c r="BD336" s="149">
        <v>0</v>
      </c>
      <c r="BE336" s="149">
        <v>0</v>
      </c>
      <c r="BF336" s="149">
        <v>0</v>
      </c>
      <c r="BG336" s="149">
        <v>0</v>
      </c>
      <c r="BH336" s="149">
        <v>0</v>
      </c>
      <c r="BI336" s="149">
        <v>0</v>
      </c>
      <c r="BJ336" s="149">
        <v>0</v>
      </c>
      <c r="BK336" s="149">
        <v>0</v>
      </c>
      <c r="BL336" s="149">
        <v>0</v>
      </c>
      <c r="BM336" s="149">
        <v>0</v>
      </c>
      <c r="BN336" s="149">
        <v>0</v>
      </c>
      <c r="BO336" s="149">
        <v>0</v>
      </c>
      <c r="BP336" s="149">
        <v>0</v>
      </c>
      <c r="BQ336" s="149">
        <v>0</v>
      </c>
      <c r="BR336" s="465">
        <v>0</v>
      </c>
    </row>
    <row r="337" spans="3:70">
      <c r="C337" s="453" t="s">
        <v>307</v>
      </c>
      <c r="D337" s="454" t="s">
        <v>309</v>
      </c>
      <c r="E337" s="455" t="s">
        <v>502</v>
      </c>
      <c r="F337" s="168">
        <f t="shared" si="69"/>
        <v>1</v>
      </c>
      <c r="G337" s="162">
        <v>0</v>
      </c>
      <c r="H337" s="149">
        <v>0</v>
      </c>
      <c r="I337" s="149">
        <v>0</v>
      </c>
      <c r="J337" s="149">
        <v>0</v>
      </c>
      <c r="K337" s="149">
        <v>0</v>
      </c>
      <c r="L337" s="149">
        <v>0</v>
      </c>
      <c r="M337" s="149">
        <v>0</v>
      </c>
      <c r="N337" s="149">
        <v>0</v>
      </c>
      <c r="O337" s="149">
        <v>0</v>
      </c>
      <c r="P337" s="149">
        <v>0</v>
      </c>
      <c r="Q337" s="149">
        <v>0</v>
      </c>
      <c r="R337" s="149">
        <v>0</v>
      </c>
      <c r="S337" s="149">
        <v>0</v>
      </c>
      <c r="T337" s="149">
        <v>0</v>
      </c>
      <c r="U337" s="149">
        <v>0</v>
      </c>
      <c r="V337" s="149">
        <v>0</v>
      </c>
      <c r="W337" s="149">
        <v>0</v>
      </c>
      <c r="X337" s="149">
        <v>0</v>
      </c>
      <c r="Y337" s="149">
        <v>0</v>
      </c>
      <c r="Z337" s="149">
        <v>0</v>
      </c>
      <c r="AA337" s="149">
        <v>0</v>
      </c>
      <c r="AB337" s="149">
        <v>0</v>
      </c>
      <c r="AC337" s="149">
        <v>0</v>
      </c>
      <c r="AD337" s="149">
        <v>0</v>
      </c>
      <c r="AE337" s="149">
        <v>0</v>
      </c>
      <c r="AF337" s="149">
        <v>0</v>
      </c>
      <c r="AG337" s="149">
        <v>1</v>
      </c>
      <c r="AH337" s="149">
        <v>0</v>
      </c>
      <c r="AI337" s="149">
        <v>0</v>
      </c>
      <c r="AJ337" s="149">
        <v>0</v>
      </c>
      <c r="AK337" s="149">
        <v>0</v>
      </c>
      <c r="AL337" s="149">
        <v>0</v>
      </c>
      <c r="AM337" s="149">
        <v>0</v>
      </c>
      <c r="AN337" s="149">
        <v>0</v>
      </c>
      <c r="AO337" s="149">
        <v>0</v>
      </c>
      <c r="AP337" s="149">
        <v>0</v>
      </c>
      <c r="AQ337" s="149">
        <v>0</v>
      </c>
      <c r="AR337" s="149">
        <v>0</v>
      </c>
      <c r="AS337" s="149">
        <v>0</v>
      </c>
      <c r="AT337" s="149">
        <v>0</v>
      </c>
      <c r="AU337" s="149">
        <v>0</v>
      </c>
      <c r="AV337" s="149">
        <v>0</v>
      </c>
      <c r="AW337" s="149">
        <v>0</v>
      </c>
      <c r="AX337" s="149">
        <v>0</v>
      </c>
      <c r="AY337" s="149">
        <v>0</v>
      </c>
      <c r="AZ337" s="149">
        <v>0</v>
      </c>
      <c r="BA337" s="149">
        <v>0</v>
      </c>
      <c r="BB337" s="149">
        <v>0</v>
      </c>
      <c r="BC337" s="149">
        <v>0</v>
      </c>
      <c r="BD337" s="149">
        <v>0</v>
      </c>
      <c r="BE337" s="149">
        <v>0</v>
      </c>
      <c r="BF337" s="149">
        <v>0</v>
      </c>
      <c r="BG337" s="149">
        <v>0</v>
      </c>
      <c r="BH337" s="149">
        <v>0</v>
      </c>
      <c r="BI337" s="149">
        <v>0</v>
      </c>
      <c r="BJ337" s="149">
        <v>0</v>
      </c>
      <c r="BK337" s="149">
        <v>0</v>
      </c>
      <c r="BL337" s="149">
        <v>0</v>
      </c>
      <c r="BM337" s="149">
        <v>0</v>
      </c>
      <c r="BN337" s="149">
        <v>0</v>
      </c>
      <c r="BO337" s="149">
        <v>0</v>
      </c>
      <c r="BP337" s="149">
        <v>0</v>
      </c>
      <c r="BQ337" s="149">
        <v>0</v>
      </c>
      <c r="BR337" s="465">
        <v>0</v>
      </c>
    </row>
    <row r="338" spans="3:70">
      <c r="C338" s="453" t="s">
        <v>307</v>
      </c>
      <c r="D338" s="454" t="s">
        <v>309</v>
      </c>
      <c r="E338" s="455" t="s">
        <v>503</v>
      </c>
      <c r="F338" s="168">
        <f t="shared" si="69"/>
        <v>0</v>
      </c>
      <c r="G338" s="162">
        <v>0</v>
      </c>
      <c r="H338" s="149">
        <v>0</v>
      </c>
      <c r="I338" s="149">
        <v>0</v>
      </c>
      <c r="J338" s="149">
        <v>0</v>
      </c>
      <c r="K338" s="149">
        <v>0</v>
      </c>
      <c r="L338" s="149">
        <v>0</v>
      </c>
      <c r="M338" s="149">
        <v>0</v>
      </c>
      <c r="N338" s="149">
        <v>0</v>
      </c>
      <c r="O338" s="149">
        <v>0</v>
      </c>
      <c r="P338" s="149">
        <v>0</v>
      </c>
      <c r="Q338" s="149">
        <v>0</v>
      </c>
      <c r="R338" s="149">
        <v>0</v>
      </c>
      <c r="S338" s="149">
        <v>0</v>
      </c>
      <c r="T338" s="149">
        <v>0</v>
      </c>
      <c r="U338" s="149">
        <v>0</v>
      </c>
      <c r="V338" s="149">
        <v>0</v>
      </c>
      <c r="W338" s="149">
        <v>0</v>
      </c>
      <c r="X338" s="149">
        <v>0</v>
      </c>
      <c r="Y338" s="149">
        <v>0</v>
      </c>
      <c r="Z338" s="149">
        <v>0</v>
      </c>
      <c r="AA338" s="149">
        <v>0</v>
      </c>
      <c r="AB338" s="149">
        <v>0</v>
      </c>
      <c r="AC338" s="149">
        <v>0</v>
      </c>
      <c r="AD338" s="149">
        <v>0</v>
      </c>
      <c r="AE338" s="149">
        <v>0</v>
      </c>
      <c r="AF338" s="149">
        <v>0</v>
      </c>
      <c r="AG338" s="149">
        <v>0</v>
      </c>
      <c r="AH338" s="149">
        <v>0</v>
      </c>
      <c r="AI338" s="149">
        <v>0</v>
      </c>
      <c r="AJ338" s="149">
        <v>0</v>
      </c>
      <c r="AK338" s="149">
        <v>0</v>
      </c>
      <c r="AL338" s="149">
        <v>0</v>
      </c>
      <c r="AM338" s="149">
        <v>0</v>
      </c>
      <c r="AN338" s="149">
        <v>0</v>
      </c>
      <c r="AO338" s="149">
        <v>0</v>
      </c>
      <c r="AP338" s="149">
        <v>0</v>
      </c>
      <c r="AQ338" s="149">
        <v>0</v>
      </c>
      <c r="AR338" s="149">
        <v>0</v>
      </c>
      <c r="AS338" s="149">
        <v>0</v>
      </c>
      <c r="AT338" s="149">
        <v>0</v>
      </c>
      <c r="AU338" s="149">
        <v>0</v>
      </c>
      <c r="AV338" s="149">
        <v>0</v>
      </c>
      <c r="AW338" s="149">
        <v>0</v>
      </c>
      <c r="AX338" s="149">
        <v>0</v>
      </c>
      <c r="AY338" s="149">
        <v>0</v>
      </c>
      <c r="AZ338" s="149">
        <v>0</v>
      </c>
      <c r="BA338" s="149">
        <v>0</v>
      </c>
      <c r="BB338" s="149">
        <v>0</v>
      </c>
      <c r="BC338" s="149">
        <v>0</v>
      </c>
      <c r="BD338" s="149">
        <v>0</v>
      </c>
      <c r="BE338" s="149">
        <v>0</v>
      </c>
      <c r="BF338" s="149">
        <v>0</v>
      </c>
      <c r="BG338" s="149">
        <v>0</v>
      </c>
      <c r="BH338" s="149">
        <v>0</v>
      </c>
      <c r="BI338" s="149">
        <v>0</v>
      </c>
      <c r="BJ338" s="149">
        <v>0</v>
      </c>
      <c r="BK338" s="149">
        <v>0</v>
      </c>
      <c r="BL338" s="149">
        <v>0</v>
      </c>
      <c r="BM338" s="149">
        <v>0</v>
      </c>
      <c r="BN338" s="149">
        <v>0</v>
      </c>
      <c r="BO338" s="149">
        <v>0</v>
      </c>
      <c r="BP338" s="149">
        <v>0</v>
      </c>
      <c r="BQ338" s="149">
        <v>0</v>
      </c>
      <c r="BR338" s="465">
        <v>0</v>
      </c>
    </row>
    <row r="339" spans="3:70">
      <c r="C339" s="453" t="s">
        <v>307</v>
      </c>
      <c r="D339" s="454" t="s">
        <v>309</v>
      </c>
      <c r="E339" s="455" t="s">
        <v>504</v>
      </c>
      <c r="F339" s="168">
        <f t="shared" si="69"/>
        <v>5</v>
      </c>
      <c r="G339" s="162">
        <v>0</v>
      </c>
      <c r="H339" s="149">
        <v>0</v>
      </c>
      <c r="I339" s="149">
        <v>0</v>
      </c>
      <c r="J339" s="149">
        <v>0</v>
      </c>
      <c r="K339" s="149">
        <v>0</v>
      </c>
      <c r="L339" s="149">
        <v>0</v>
      </c>
      <c r="M339" s="149">
        <v>0</v>
      </c>
      <c r="N339" s="149">
        <v>0</v>
      </c>
      <c r="O339" s="149">
        <v>0</v>
      </c>
      <c r="P339" s="149">
        <v>0</v>
      </c>
      <c r="Q339" s="149">
        <v>0</v>
      </c>
      <c r="R339" s="149">
        <v>0</v>
      </c>
      <c r="S339" s="149">
        <v>0</v>
      </c>
      <c r="T339" s="149">
        <v>0</v>
      </c>
      <c r="U339" s="149">
        <v>0</v>
      </c>
      <c r="V339" s="149">
        <v>0</v>
      </c>
      <c r="W339" s="149">
        <v>0</v>
      </c>
      <c r="X339" s="149">
        <v>0</v>
      </c>
      <c r="Y339" s="149">
        <v>0</v>
      </c>
      <c r="Z339" s="149">
        <v>0</v>
      </c>
      <c r="AA339" s="149">
        <v>0</v>
      </c>
      <c r="AB339" s="149">
        <v>0</v>
      </c>
      <c r="AC339" s="149">
        <v>0</v>
      </c>
      <c r="AD339" s="149">
        <v>0</v>
      </c>
      <c r="AE339" s="149">
        <v>0</v>
      </c>
      <c r="AF339" s="149">
        <v>0</v>
      </c>
      <c r="AG339" s="149">
        <v>0</v>
      </c>
      <c r="AH339" s="149">
        <v>0</v>
      </c>
      <c r="AI339" s="149">
        <v>2</v>
      </c>
      <c r="AJ339" s="149">
        <v>0</v>
      </c>
      <c r="AK339" s="149">
        <v>0</v>
      </c>
      <c r="AL339" s="149">
        <v>0</v>
      </c>
      <c r="AM339" s="149">
        <v>0</v>
      </c>
      <c r="AN339" s="149">
        <v>0</v>
      </c>
      <c r="AO339" s="149">
        <v>0</v>
      </c>
      <c r="AP339" s="149">
        <v>0</v>
      </c>
      <c r="AQ339" s="149">
        <v>0</v>
      </c>
      <c r="AR339" s="149">
        <v>0</v>
      </c>
      <c r="AS339" s="149">
        <v>3</v>
      </c>
      <c r="AT339" s="149">
        <v>0</v>
      </c>
      <c r="AU339" s="149">
        <v>0</v>
      </c>
      <c r="AV339" s="149">
        <v>0</v>
      </c>
      <c r="AW339" s="149">
        <v>0</v>
      </c>
      <c r="AX339" s="149">
        <v>0</v>
      </c>
      <c r="AY339" s="149">
        <v>0</v>
      </c>
      <c r="AZ339" s="149">
        <v>0</v>
      </c>
      <c r="BA339" s="149">
        <v>0</v>
      </c>
      <c r="BB339" s="149">
        <v>0</v>
      </c>
      <c r="BC339" s="149">
        <v>0</v>
      </c>
      <c r="BD339" s="149">
        <v>0</v>
      </c>
      <c r="BE339" s="149">
        <v>0</v>
      </c>
      <c r="BF339" s="149">
        <v>0</v>
      </c>
      <c r="BG339" s="149">
        <v>0</v>
      </c>
      <c r="BH339" s="149">
        <v>0</v>
      </c>
      <c r="BI339" s="149">
        <v>0</v>
      </c>
      <c r="BJ339" s="149">
        <v>0</v>
      </c>
      <c r="BK339" s="149">
        <v>0</v>
      </c>
      <c r="BL339" s="149">
        <v>0</v>
      </c>
      <c r="BM339" s="149">
        <v>0</v>
      </c>
      <c r="BN339" s="149">
        <v>0</v>
      </c>
      <c r="BO339" s="149">
        <v>0</v>
      </c>
      <c r="BP339" s="149">
        <v>0</v>
      </c>
      <c r="BQ339" s="149">
        <v>0</v>
      </c>
      <c r="BR339" s="465">
        <v>0</v>
      </c>
    </row>
    <row r="340" spans="3:70">
      <c r="C340" s="453" t="s">
        <v>307</v>
      </c>
      <c r="D340" s="454" t="s">
        <v>309</v>
      </c>
      <c r="E340" s="455" t="s">
        <v>505</v>
      </c>
      <c r="F340" s="168">
        <f t="shared" si="69"/>
        <v>2</v>
      </c>
      <c r="G340" s="162">
        <v>0</v>
      </c>
      <c r="H340" s="149">
        <v>0</v>
      </c>
      <c r="I340" s="149">
        <v>0</v>
      </c>
      <c r="J340" s="149">
        <v>0</v>
      </c>
      <c r="K340" s="149">
        <v>0</v>
      </c>
      <c r="L340" s="149">
        <v>0</v>
      </c>
      <c r="M340" s="149">
        <v>0</v>
      </c>
      <c r="N340" s="149">
        <v>0</v>
      </c>
      <c r="O340" s="149">
        <v>0</v>
      </c>
      <c r="P340" s="149">
        <v>0</v>
      </c>
      <c r="Q340" s="149">
        <v>0</v>
      </c>
      <c r="R340" s="149">
        <v>0</v>
      </c>
      <c r="S340" s="149">
        <v>0</v>
      </c>
      <c r="T340" s="149">
        <v>0</v>
      </c>
      <c r="U340" s="149">
        <v>0</v>
      </c>
      <c r="V340" s="149">
        <v>0</v>
      </c>
      <c r="W340" s="149">
        <v>0</v>
      </c>
      <c r="X340" s="149">
        <v>0</v>
      </c>
      <c r="Y340" s="149">
        <v>0</v>
      </c>
      <c r="Z340" s="149">
        <v>0</v>
      </c>
      <c r="AA340" s="149">
        <v>0</v>
      </c>
      <c r="AB340" s="149">
        <v>0</v>
      </c>
      <c r="AC340" s="149">
        <v>0</v>
      </c>
      <c r="AD340" s="149">
        <v>0</v>
      </c>
      <c r="AE340" s="149">
        <v>0</v>
      </c>
      <c r="AF340" s="149">
        <v>0</v>
      </c>
      <c r="AG340" s="149">
        <v>0</v>
      </c>
      <c r="AH340" s="149">
        <v>0</v>
      </c>
      <c r="AI340" s="149">
        <v>0</v>
      </c>
      <c r="AJ340" s="149">
        <v>0</v>
      </c>
      <c r="AK340" s="149">
        <v>0</v>
      </c>
      <c r="AL340" s="149">
        <v>0</v>
      </c>
      <c r="AM340" s="149">
        <v>0</v>
      </c>
      <c r="AN340" s="149">
        <v>0</v>
      </c>
      <c r="AO340" s="149">
        <v>0</v>
      </c>
      <c r="AP340" s="149">
        <v>1</v>
      </c>
      <c r="AQ340" s="149">
        <v>1</v>
      </c>
      <c r="AR340" s="149">
        <v>0</v>
      </c>
      <c r="AS340" s="149">
        <v>0</v>
      </c>
      <c r="AT340" s="149">
        <v>0</v>
      </c>
      <c r="AU340" s="149">
        <v>0</v>
      </c>
      <c r="AV340" s="149">
        <v>0</v>
      </c>
      <c r="AW340" s="149">
        <v>0</v>
      </c>
      <c r="AX340" s="149">
        <v>0</v>
      </c>
      <c r="AY340" s="149">
        <v>0</v>
      </c>
      <c r="AZ340" s="149">
        <v>0</v>
      </c>
      <c r="BA340" s="149">
        <v>0</v>
      </c>
      <c r="BB340" s="149">
        <v>0</v>
      </c>
      <c r="BC340" s="149">
        <v>0</v>
      </c>
      <c r="BD340" s="149">
        <v>0</v>
      </c>
      <c r="BE340" s="149">
        <v>0</v>
      </c>
      <c r="BF340" s="149">
        <v>0</v>
      </c>
      <c r="BG340" s="149">
        <v>0</v>
      </c>
      <c r="BH340" s="149">
        <v>0</v>
      </c>
      <c r="BI340" s="149">
        <v>0</v>
      </c>
      <c r="BJ340" s="149">
        <v>0</v>
      </c>
      <c r="BK340" s="149">
        <v>0</v>
      </c>
      <c r="BL340" s="149">
        <v>0</v>
      </c>
      <c r="BM340" s="149">
        <v>0</v>
      </c>
      <c r="BN340" s="149">
        <v>0</v>
      </c>
      <c r="BO340" s="149">
        <v>0</v>
      </c>
      <c r="BP340" s="149">
        <v>0</v>
      </c>
      <c r="BQ340" s="149">
        <v>0</v>
      </c>
      <c r="BR340" s="465">
        <v>0</v>
      </c>
    </row>
    <row r="341" spans="3:70">
      <c r="C341" s="453" t="s">
        <v>307</v>
      </c>
      <c r="D341" s="454" t="s">
        <v>309</v>
      </c>
      <c r="E341" s="455" t="s">
        <v>506</v>
      </c>
      <c r="F341" s="168">
        <f t="shared" si="69"/>
        <v>155</v>
      </c>
      <c r="G341" s="162">
        <v>0</v>
      </c>
      <c r="H341" s="149">
        <v>0</v>
      </c>
      <c r="I341" s="149">
        <v>0</v>
      </c>
      <c r="J341" s="149">
        <v>0</v>
      </c>
      <c r="K341" s="149">
        <v>0</v>
      </c>
      <c r="L341" s="149">
        <v>0</v>
      </c>
      <c r="M341" s="149">
        <v>0</v>
      </c>
      <c r="N341" s="149">
        <v>0</v>
      </c>
      <c r="O341" s="149">
        <v>0</v>
      </c>
      <c r="P341" s="149">
        <v>0</v>
      </c>
      <c r="Q341" s="149">
        <v>0</v>
      </c>
      <c r="R341" s="149">
        <v>0</v>
      </c>
      <c r="S341" s="149">
        <v>0</v>
      </c>
      <c r="T341" s="149">
        <v>0</v>
      </c>
      <c r="U341" s="149">
        <v>0</v>
      </c>
      <c r="V341" s="149">
        <v>0</v>
      </c>
      <c r="W341" s="149">
        <v>0</v>
      </c>
      <c r="X341" s="149">
        <v>0</v>
      </c>
      <c r="Y341" s="149">
        <v>0</v>
      </c>
      <c r="Z341" s="149">
        <v>0</v>
      </c>
      <c r="AA341" s="149">
        <v>152</v>
      </c>
      <c r="AB341" s="149">
        <v>0</v>
      </c>
      <c r="AC341" s="149">
        <v>0</v>
      </c>
      <c r="AD341" s="149">
        <v>3</v>
      </c>
      <c r="AE341" s="149">
        <v>0</v>
      </c>
      <c r="AF341" s="149">
        <v>0</v>
      </c>
      <c r="AG341" s="149">
        <v>0</v>
      </c>
      <c r="AH341" s="149">
        <v>0</v>
      </c>
      <c r="AI341" s="149">
        <v>0</v>
      </c>
      <c r="AJ341" s="149">
        <v>0</v>
      </c>
      <c r="AK341" s="149">
        <v>0</v>
      </c>
      <c r="AL341" s="149">
        <v>0</v>
      </c>
      <c r="AM341" s="149">
        <v>0</v>
      </c>
      <c r="AN341" s="149">
        <v>0</v>
      </c>
      <c r="AO341" s="149">
        <v>0</v>
      </c>
      <c r="AP341" s="149">
        <v>0</v>
      </c>
      <c r="AQ341" s="149">
        <v>0</v>
      </c>
      <c r="AR341" s="149">
        <v>0</v>
      </c>
      <c r="AS341" s="149">
        <v>0</v>
      </c>
      <c r="AT341" s="149">
        <v>0</v>
      </c>
      <c r="AU341" s="149">
        <v>0</v>
      </c>
      <c r="AV341" s="149">
        <v>0</v>
      </c>
      <c r="AW341" s="149">
        <v>0</v>
      </c>
      <c r="AX341" s="149">
        <v>0</v>
      </c>
      <c r="AY341" s="149">
        <v>0</v>
      </c>
      <c r="AZ341" s="149">
        <v>0</v>
      </c>
      <c r="BA341" s="149">
        <v>0</v>
      </c>
      <c r="BB341" s="149">
        <v>0</v>
      </c>
      <c r="BC341" s="149">
        <v>0</v>
      </c>
      <c r="BD341" s="149">
        <v>0</v>
      </c>
      <c r="BE341" s="149">
        <v>0</v>
      </c>
      <c r="BF341" s="149">
        <v>0</v>
      </c>
      <c r="BG341" s="149">
        <v>0</v>
      </c>
      <c r="BH341" s="149">
        <v>0</v>
      </c>
      <c r="BI341" s="149">
        <v>0</v>
      </c>
      <c r="BJ341" s="149">
        <v>0</v>
      </c>
      <c r="BK341" s="149">
        <v>0</v>
      </c>
      <c r="BL341" s="149">
        <v>0</v>
      </c>
      <c r="BM341" s="149">
        <v>0</v>
      </c>
      <c r="BN341" s="149">
        <v>0</v>
      </c>
      <c r="BO341" s="149">
        <v>0</v>
      </c>
      <c r="BP341" s="149">
        <v>0</v>
      </c>
      <c r="BQ341" s="149">
        <v>0</v>
      </c>
      <c r="BR341" s="465">
        <v>0</v>
      </c>
    </row>
    <row r="342" spans="3:70">
      <c r="C342" s="453" t="s">
        <v>307</v>
      </c>
      <c r="D342" s="454" t="s">
        <v>309</v>
      </c>
      <c r="E342" s="455" t="s">
        <v>507</v>
      </c>
      <c r="F342" s="168">
        <f t="shared" si="69"/>
        <v>2</v>
      </c>
      <c r="G342" s="162">
        <v>0</v>
      </c>
      <c r="H342" s="149">
        <v>0</v>
      </c>
      <c r="I342" s="149">
        <v>0</v>
      </c>
      <c r="J342" s="149">
        <v>0</v>
      </c>
      <c r="K342" s="149">
        <v>0</v>
      </c>
      <c r="L342" s="149">
        <v>0</v>
      </c>
      <c r="M342" s="149">
        <v>0</v>
      </c>
      <c r="N342" s="149">
        <v>0</v>
      </c>
      <c r="O342" s="149">
        <v>0</v>
      </c>
      <c r="P342" s="149">
        <v>0</v>
      </c>
      <c r="Q342" s="149">
        <v>0</v>
      </c>
      <c r="R342" s="149">
        <v>0</v>
      </c>
      <c r="S342" s="149">
        <v>0</v>
      </c>
      <c r="T342" s="149">
        <v>0</v>
      </c>
      <c r="U342" s="149">
        <v>0</v>
      </c>
      <c r="V342" s="149">
        <v>0</v>
      </c>
      <c r="W342" s="149">
        <v>0</v>
      </c>
      <c r="X342" s="149">
        <v>2</v>
      </c>
      <c r="Y342" s="149">
        <v>0</v>
      </c>
      <c r="Z342" s="149">
        <v>0</v>
      </c>
      <c r="AA342" s="149">
        <v>0</v>
      </c>
      <c r="AB342" s="149">
        <v>0</v>
      </c>
      <c r="AC342" s="149">
        <v>0</v>
      </c>
      <c r="AD342" s="149">
        <v>0</v>
      </c>
      <c r="AE342" s="149">
        <v>0</v>
      </c>
      <c r="AF342" s="149">
        <v>0</v>
      </c>
      <c r="AG342" s="149">
        <v>0</v>
      </c>
      <c r="AH342" s="149">
        <v>0</v>
      </c>
      <c r="AI342" s="149">
        <v>0</v>
      </c>
      <c r="AJ342" s="149">
        <v>0</v>
      </c>
      <c r="AK342" s="149">
        <v>0</v>
      </c>
      <c r="AL342" s="149">
        <v>0</v>
      </c>
      <c r="AM342" s="149">
        <v>0</v>
      </c>
      <c r="AN342" s="149">
        <v>0</v>
      </c>
      <c r="AO342" s="149">
        <v>0</v>
      </c>
      <c r="AP342" s="149">
        <v>0</v>
      </c>
      <c r="AQ342" s="149">
        <v>0</v>
      </c>
      <c r="AR342" s="149">
        <v>0</v>
      </c>
      <c r="AS342" s="149">
        <v>0</v>
      </c>
      <c r="AT342" s="149">
        <v>0</v>
      </c>
      <c r="AU342" s="149">
        <v>0</v>
      </c>
      <c r="AV342" s="149">
        <v>0</v>
      </c>
      <c r="AW342" s="149">
        <v>0</v>
      </c>
      <c r="AX342" s="149">
        <v>0</v>
      </c>
      <c r="AY342" s="149">
        <v>0</v>
      </c>
      <c r="AZ342" s="149">
        <v>0</v>
      </c>
      <c r="BA342" s="149">
        <v>0</v>
      </c>
      <c r="BB342" s="149">
        <v>0</v>
      </c>
      <c r="BC342" s="149">
        <v>0</v>
      </c>
      <c r="BD342" s="149">
        <v>0</v>
      </c>
      <c r="BE342" s="149">
        <v>0</v>
      </c>
      <c r="BF342" s="149">
        <v>0</v>
      </c>
      <c r="BG342" s="149">
        <v>0</v>
      </c>
      <c r="BH342" s="149">
        <v>0</v>
      </c>
      <c r="BI342" s="149">
        <v>0</v>
      </c>
      <c r="BJ342" s="149">
        <v>0</v>
      </c>
      <c r="BK342" s="149">
        <v>0</v>
      </c>
      <c r="BL342" s="149">
        <v>0</v>
      </c>
      <c r="BM342" s="149">
        <v>0</v>
      </c>
      <c r="BN342" s="149">
        <v>0</v>
      </c>
      <c r="BO342" s="149">
        <v>0</v>
      </c>
      <c r="BP342" s="149">
        <v>0</v>
      </c>
      <c r="BQ342" s="149">
        <v>0</v>
      </c>
      <c r="BR342" s="465">
        <v>0</v>
      </c>
    </row>
    <row r="343" spans="3:70">
      <c r="C343" s="453" t="s">
        <v>307</v>
      </c>
      <c r="D343" s="454" t="s">
        <v>309</v>
      </c>
      <c r="E343" s="455" t="s">
        <v>508</v>
      </c>
      <c r="F343" s="168">
        <f t="shared" si="69"/>
        <v>1</v>
      </c>
      <c r="G343" s="162">
        <v>0</v>
      </c>
      <c r="H343" s="149">
        <v>0</v>
      </c>
      <c r="I343" s="149">
        <v>0</v>
      </c>
      <c r="J343" s="149">
        <v>0</v>
      </c>
      <c r="K343" s="149">
        <v>0</v>
      </c>
      <c r="L343" s="149">
        <v>0</v>
      </c>
      <c r="M343" s="149">
        <v>0</v>
      </c>
      <c r="N343" s="149">
        <v>0</v>
      </c>
      <c r="O343" s="149">
        <v>0</v>
      </c>
      <c r="P343" s="149">
        <v>0</v>
      </c>
      <c r="Q343" s="149">
        <v>0</v>
      </c>
      <c r="R343" s="149">
        <v>0</v>
      </c>
      <c r="S343" s="149">
        <v>0</v>
      </c>
      <c r="T343" s="149">
        <v>0</v>
      </c>
      <c r="U343" s="149">
        <v>0</v>
      </c>
      <c r="V343" s="149">
        <v>0</v>
      </c>
      <c r="W343" s="149">
        <v>0</v>
      </c>
      <c r="X343" s="149">
        <v>0</v>
      </c>
      <c r="Y343" s="149">
        <v>1</v>
      </c>
      <c r="Z343" s="149">
        <v>0</v>
      </c>
      <c r="AA343" s="149">
        <v>0</v>
      </c>
      <c r="AB343" s="149">
        <v>0</v>
      </c>
      <c r="AC343" s="149">
        <v>0</v>
      </c>
      <c r="AD343" s="149">
        <v>0</v>
      </c>
      <c r="AE343" s="149">
        <v>0</v>
      </c>
      <c r="AF343" s="149">
        <v>0</v>
      </c>
      <c r="AG343" s="149">
        <v>0</v>
      </c>
      <c r="AH343" s="149">
        <v>0</v>
      </c>
      <c r="AI343" s="149">
        <v>0</v>
      </c>
      <c r="AJ343" s="149">
        <v>0</v>
      </c>
      <c r="AK343" s="149">
        <v>0</v>
      </c>
      <c r="AL343" s="149">
        <v>0</v>
      </c>
      <c r="AM343" s="149">
        <v>0</v>
      </c>
      <c r="AN343" s="149">
        <v>0</v>
      </c>
      <c r="AO343" s="149">
        <v>0</v>
      </c>
      <c r="AP343" s="149">
        <v>0</v>
      </c>
      <c r="AQ343" s="149">
        <v>0</v>
      </c>
      <c r="AR343" s="149">
        <v>0</v>
      </c>
      <c r="AS343" s="149">
        <v>0</v>
      </c>
      <c r="AT343" s="149">
        <v>0</v>
      </c>
      <c r="AU343" s="149">
        <v>0</v>
      </c>
      <c r="AV343" s="149">
        <v>0</v>
      </c>
      <c r="AW343" s="149">
        <v>0</v>
      </c>
      <c r="AX343" s="149">
        <v>0</v>
      </c>
      <c r="AY343" s="149">
        <v>0</v>
      </c>
      <c r="AZ343" s="149">
        <v>0</v>
      </c>
      <c r="BA343" s="149">
        <v>0</v>
      </c>
      <c r="BB343" s="149">
        <v>0</v>
      </c>
      <c r="BC343" s="149">
        <v>0</v>
      </c>
      <c r="BD343" s="149">
        <v>0</v>
      </c>
      <c r="BE343" s="149">
        <v>0</v>
      </c>
      <c r="BF343" s="149">
        <v>0</v>
      </c>
      <c r="BG343" s="149">
        <v>0</v>
      </c>
      <c r="BH343" s="149">
        <v>0</v>
      </c>
      <c r="BI343" s="149">
        <v>0</v>
      </c>
      <c r="BJ343" s="149">
        <v>0</v>
      </c>
      <c r="BK343" s="149">
        <v>0</v>
      </c>
      <c r="BL343" s="149">
        <v>0</v>
      </c>
      <c r="BM343" s="149">
        <v>0</v>
      </c>
      <c r="BN343" s="149">
        <v>0</v>
      </c>
      <c r="BO343" s="149">
        <v>0</v>
      </c>
      <c r="BP343" s="149">
        <v>0</v>
      </c>
      <c r="BQ343" s="149">
        <v>0</v>
      </c>
      <c r="BR343" s="465">
        <v>0</v>
      </c>
    </row>
    <row r="344" spans="3:70">
      <c r="C344" s="453" t="s">
        <v>307</v>
      </c>
      <c r="D344" s="454" t="s">
        <v>309</v>
      </c>
      <c r="E344" s="455" t="s">
        <v>509</v>
      </c>
      <c r="F344" s="168">
        <f t="shared" si="69"/>
        <v>445</v>
      </c>
      <c r="G344" s="162">
        <v>0</v>
      </c>
      <c r="H344" s="149">
        <v>445</v>
      </c>
      <c r="I344" s="149">
        <v>0</v>
      </c>
      <c r="J344" s="149">
        <v>0</v>
      </c>
      <c r="K344" s="149">
        <v>0</v>
      </c>
      <c r="L344" s="149">
        <v>0</v>
      </c>
      <c r="M344" s="149">
        <v>0</v>
      </c>
      <c r="N344" s="149">
        <v>0</v>
      </c>
      <c r="O344" s="149">
        <v>0</v>
      </c>
      <c r="P344" s="149">
        <v>0</v>
      </c>
      <c r="Q344" s="149">
        <v>0</v>
      </c>
      <c r="R344" s="149">
        <v>0</v>
      </c>
      <c r="S344" s="149">
        <v>0</v>
      </c>
      <c r="T344" s="149">
        <v>0</v>
      </c>
      <c r="U344" s="149">
        <v>0</v>
      </c>
      <c r="V344" s="149">
        <v>0</v>
      </c>
      <c r="W344" s="149">
        <v>0</v>
      </c>
      <c r="X344" s="149">
        <v>0</v>
      </c>
      <c r="Y344" s="149">
        <v>0</v>
      </c>
      <c r="Z344" s="149">
        <v>0</v>
      </c>
      <c r="AA344" s="149">
        <v>0</v>
      </c>
      <c r="AB344" s="149">
        <v>0</v>
      </c>
      <c r="AC344" s="149">
        <v>0</v>
      </c>
      <c r="AD344" s="149">
        <v>0</v>
      </c>
      <c r="AE344" s="149">
        <v>0</v>
      </c>
      <c r="AF344" s="149">
        <v>0</v>
      </c>
      <c r="AG344" s="149">
        <v>0</v>
      </c>
      <c r="AH344" s="149">
        <v>0</v>
      </c>
      <c r="AI344" s="149">
        <v>0</v>
      </c>
      <c r="AJ344" s="149">
        <v>0</v>
      </c>
      <c r="AK344" s="149">
        <v>0</v>
      </c>
      <c r="AL344" s="149">
        <v>0</v>
      </c>
      <c r="AM344" s="149">
        <v>0</v>
      </c>
      <c r="AN344" s="149">
        <v>0</v>
      </c>
      <c r="AO344" s="149">
        <v>0</v>
      </c>
      <c r="AP344" s="149">
        <v>0</v>
      </c>
      <c r="AQ344" s="149">
        <v>0</v>
      </c>
      <c r="AR344" s="149">
        <v>0</v>
      </c>
      <c r="AS344" s="149">
        <v>0</v>
      </c>
      <c r="AT344" s="149">
        <v>0</v>
      </c>
      <c r="AU344" s="149">
        <v>0</v>
      </c>
      <c r="AV344" s="149">
        <v>0</v>
      </c>
      <c r="AW344" s="149">
        <v>0</v>
      </c>
      <c r="AX344" s="149">
        <v>0</v>
      </c>
      <c r="AY344" s="149">
        <v>0</v>
      </c>
      <c r="AZ344" s="149">
        <v>0</v>
      </c>
      <c r="BA344" s="149">
        <v>0</v>
      </c>
      <c r="BB344" s="149">
        <v>0</v>
      </c>
      <c r="BC344" s="149">
        <v>0</v>
      </c>
      <c r="BD344" s="149">
        <v>0</v>
      </c>
      <c r="BE344" s="149">
        <v>0</v>
      </c>
      <c r="BF344" s="149">
        <v>0</v>
      </c>
      <c r="BG344" s="149">
        <v>0</v>
      </c>
      <c r="BH344" s="149">
        <v>0</v>
      </c>
      <c r="BI344" s="149">
        <v>0</v>
      </c>
      <c r="BJ344" s="149">
        <v>0</v>
      </c>
      <c r="BK344" s="149">
        <v>0</v>
      </c>
      <c r="BL344" s="149">
        <v>0</v>
      </c>
      <c r="BM344" s="149">
        <v>0</v>
      </c>
      <c r="BN344" s="149">
        <v>0</v>
      </c>
      <c r="BO344" s="149">
        <v>0</v>
      </c>
      <c r="BP344" s="149">
        <v>0</v>
      </c>
      <c r="BQ344" s="149">
        <v>0</v>
      </c>
      <c r="BR344" s="465">
        <v>0</v>
      </c>
    </row>
    <row r="345" spans="3:70">
      <c r="C345" s="453" t="s">
        <v>307</v>
      </c>
      <c r="D345" s="454" t="s">
        <v>309</v>
      </c>
      <c r="E345" s="455" t="s">
        <v>510</v>
      </c>
      <c r="F345" s="168">
        <f t="shared" si="69"/>
        <v>1</v>
      </c>
      <c r="G345" s="162">
        <v>0</v>
      </c>
      <c r="H345" s="149">
        <v>0</v>
      </c>
      <c r="I345" s="149">
        <v>0</v>
      </c>
      <c r="J345" s="149">
        <v>0</v>
      </c>
      <c r="K345" s="149">
        <v>0</v>
      </c>
      <c r="L345" s="149">
        <v>0</v>
      </c>
      <c r="M345" s="149">
        <v>0</v>
      </c>
      <c r="N345" s="149">
        <v>0</v>
      </c>
      <c r="O345" s="149">
        <v>0</v>
      </c>
      <c r="P345" s="149">
        <v>0</v>
      </c>
      <c r="Q345" s="149">
        <v>0</v>
      </c>
      <c r="R345" s="149">
        <v>0</v>
      </c>
      <c r="S345" s="149">
        <v>0</v>
      </c>
      <c r="T345" s="149">
        <v>0</v>
      </c>
      <c r="U345" s="149">
        <v>0</v>
      </c>
      <c r="V345" s="149">
        <v>0</v>
      </c>
      <c r="W345" s="149">
        <v>0</v>
      </c>
      <c r="X345" s="149">
        <v>0</v>
      </c>
      <c r="Y345" s="149">
        <v>0</v>
      </c>
      <c r="Z345" s="149">
        <v>0</v>
      </c>
      <c r="AA345" s="149">
        <v>0</v>
      </c>
      <c r="AB345" s="149">
        <v>0</v>
      </c>
      <c r="AC345" s="149">
        <v>0</v>
      </c>
      <c r="AD345" s="149">
        <v>0</v>
      </c>
      <c r="AE345" s="149">
        <v>0</v>
      </c>
      <c r="AF345" s="149">
        <v>0</v>
      </c>
      <c r="AG345" s="149">
        <v>0</v>
      </c>
      <c r="AH345" s="149">
        <v>0</v>
      </c>
      <c r="AI345" s="149">
        <v>0</v>
      </c>
      <c r="AJ345" s="149">
        <v>0</v>
      </c>
      <c r="AK345" s="149">
        <v>0</v>
      </c>
      <c r="AL345" s="149">
        <v>0</v>
      </c>
      <c r="AM345" s="149">
        <v>0</v>
      </c>
      <c r="AN345" s="149">
        <v>1</v>
      </c>
      <c r="AO345" s="149">
        <v>0</v>
      </c>
      <c r="AP345" s="149">
        <v>0</v>
      </c>
      <c r="AQ345" s="149">
        <v>0</v>
      </c>
      <c r="AR345" s="149">
        <v>0</v>
      </c>
      <c r="AS345" s="149">
        <v>0</v>
      </c>
      <c r="AT345" s="149">
        <v>0</v>
      </c>
      <c r="AU345" s="149">
        <v>0</v>
      </c>
      <c r="AV345" s="149">
        <v>0</v>
      </c>
      <c r="AW345" s="149">
        <v>0</v>
      </c>
      <c r="AX345" s="149">
        <v>0</v>
      </c>
      <c r="AY345" s="149">
        <v>0</v>
      </c>
      <c r="AZ345" s="149">
        <v>0</v>
      </c>
      <c r="BA345" s="149">
        <v>0</v>
      </c>
      <c r="BB345" s="149">
        <v>0</v>
      </c>
      <c r="BC345" s="149">
        <v>0</v>
      </c>
      <c r="BD345" s="149">
        <v>0</v>
      </c>
      <c r="BE345" s="149">
        <v>0</v>
      </c>
      <c r="BF345" s="149">
        <v>0</v>
      </c>
      <c r="BG345" s="149">
        <v>0</v>
      </c>
      <c r="BH345" s="149">
        <v>0</v>
      </c>
      <c r="BI345" s="149">
        <v>0</v>
      </c>
      <c r="BJ345" s="149">
        <v>0</v>
      </c>
      <c r="BK345" s="149">
        <v>0</v>
      </c>
      <c r="BL345" s="149">
        <v>0</v>
      </c>
      <c r="BM345" s="149">
        <v>0</v>
      </c>
      <c r="BN345" s="149">
        <v>0</v>
      </c>
      <c r="BO345" s="149">
        <v>0</v>
      </c>
      <c r="BP345" s="149">
        <v>0</v>
      </c>
      <c r="BQ345" s="149">
        <v>0</v>
      </c>
      <c r="BR345" s="465">
        <v>0</v>
      </c>
    </row>
    <row r="346" spans="3:70">
      <c r="C346" s="453" t="s">
        <v>307</v>
      </c>
      <c r="D346" s="454" t="s">
        <v>309</v>
      </c>
      <c r="E346" s="455" t="s">
        <v>511</v>
      </c>
      <c r="F346" s="168">
        <f t="shared" si="69"/>
        <v>74</v>
      </c>
      <c r="G346" s="162">
        <v>0</v>
      </c>
      <c r="H346" s="149">
        <v>0</v>
      </c>
      <c r="I346" s="149">
        <v>0</v>
      </c>
      <c r="J346" s="149">
        <v>0</v>
      </c>
      <c r="K346" s="149">
        <v>0</v>
      </c>
      <c r="L346" s="149">
        <v>0</v>
      </c>
      <c r="M346" s="149">
        <v>0</v>
      </c>
      <c r="N346" s="149">
        <v>0</v>
      </c>
      <c r="O346" s="149">
        <v>0</v>
      </c>
      <c r="P346" s="149">
        <v>0</v>
      </c>
      <c r="Q346" s="149">
        <v>0</v>
      </c>
      <c r="R346" s="149">
        <v>0</v>
      </c>
      <c r="S346" s="149">
        <v>0</v>
      </c>
      <c r="T346" s="149">
        <v>0</v>
      </c>
      <c r="U346" s="149">
        <v>0</v>
      </c>
      <c r="V346" s="149">
        <v>0</v>
      </c>
      <c r="W346" s="149">
        <v>0</v>
      </c>
      <c r="X346" s="149">
        <v>0</v>
      </c>
      <c r="Y346" s="149">
        <v>0</v>
      </c>
      <c r="Z346" s="149">
        <v>0</v>
      </c>
      <c r="AA346" s="149">
        <v>0</v>
      </c>
      <c r="AB346" s="149">
        <v>0</v>
      </c>
      <c r="AC346" s="149">
        <v>0</v>
      </c>
      <c r="AD346" s="149">
        <v>0</v>
      </c>
      <c r="AE346" s="149">
        <v>0</v>
      </c>
      <c r="AF346" s="149">
        <v>0</v>
      </c>
      <c r="AG346" s="149">
        <v>0</v>
      </c>
      <c r="AH346" s="149">
        <v>0</v>
      </c>
      <c r="AI346" s="149">
        <v>0</v>
      </c>
      <c r="AJ346" s="149">
        <v>0</v>
      </c>
      <c r="AK346" s="149">
        <v>0</v>
      </c>
      <c r="AL346" s="149">
        <v>0</v>
      </c>
      <c r="AM346" s="149">
        <v>0</v>
      </c>
      <c r="AN346" s="149">
        <v>0</v>
      </c>
      <c r="AO346" s="149">
        <v>0</v>
      </c>
      <c r="AP346" s="149">
        <v>0</v>
      </c>
      <c r="AQ346" s="149">
        <v>0</v>
      </c>
      <c r="AR346" s="149">
        <v>0</v>
      </c>
      <c r="AS346" s="149">
        <v>0</v>
      </c>
      <c r="AT346" s="149">
        <v>0</v>
      </c>
      <c r="AU346" s="149">
        <v>0</v>
      </c>
      <c r="AV346" s="149">
        <v>0</v>
      </c>
      <c r="AW346" s="149">
        <v>0</v>
      </c>
      <c r="AX346" s="149">
        <v>0</v>
      </c>
      <c r="AY346" s="149">
        <v>0</v>
      </c>
      <c r="AZ346" s="149">
        <v>0</v>
      </c>
      <c r="BA346" s="149">
        <v>0</v>
      </c>
      <c r="BB346" s="149">
        <v>0</v>
      </c>
      <c r="BC346" s="149">
        <v>4</v>
      </c>
      <c r="BD346" s="149">
        <v>4</v>
      </c>
      <c r="BE346" s="149">
        <v>6</v>
      </c>
      <c r="BF346" s="149">
        <v>4</v>
      </c>
      <c r="BG346" s="149">
        <v>4</v>
      </c>
      <c r="BH346" s="149">
        <v>4</v>
      </c>
      <c r="BI346" s="149">
        <v>4</v>
      </c>
      <c r="BJ346" s="149">
        <v>4</v>
      </c>
      <c r="BK346" s="149">
        <v>4</v>
      </c>
      <c r="BL346" s="149">
        <v>4</v>
      </c>
      <c r="BM346" s="149">
        <v>4</v>
      </c>
      <c r="BN346" s="149">
        <v>8</v>
      </c>
      <c r="BO346" s="149">
        <v>8</v>
      </c>
      <c r="BP346" s="149">
        <v>4</v>
      </c>
      <c r="BQ346" s="149">
        <v>4</v>
      </c>
      <c r="BR346" s="465">
        <v>4</v>
      </c>
    </row>
    <row r="347" spans="3:70">
      <c r="C347" s="453" t="s">
        <v>307</v>
      </c>
      <c r="D347" s="454" t="s">
        <v>309</v>
      </c>
      <c r="E347" s="455" t="s">
        <v>512</v>
      </c>
      <c r="F347" s="168">
        <f t="shared" si="69"/>
        <v>1</v>
      </c>
      <c r="G347" s="162">
        <v>0</v>
      </c>
      <c r="H347" s="149">
        <v>0</v>
      </c>
      <c r="I347" s="149">
        <v>0</v>
      </c>
      <c r="J347" s="149">
        <v>0</v>
      </c>
      <c r="K347" s="149">
        <v>0</v>
      </c>
      <c r="L347" s="149">
        <v>0</v>
      </c>
      <c r="M347" s="149">
        <v>0</v>
      </c>
      <c r="N347" s="149">
        <v>0</v>
      </c>
      <c r="O347" s="149">
        <v>0</v>
      </c>
      <c r="P347" s="149">
        <v>0</v>
      </c>
      <c r="Q347" s="149">
        <v>0</v>
      </c>
      <c r="R347" s="149">
        <v>0</v>
      </c>
      <c r="S347" s="149">
        <v>0</v>
      </c>
      <c r="T347" s="149">
        <v>0</v>
      </c>
      <c r="U347" s="149">
        <v>0</v>
      </c>
      <c r="V347" s="149">
        <v>0</v>
      </c>
      <c r="W347" s="149">
        <v>0</v>
      </c>
      <c r="X347" s="149">
        <v>0</v>
      </c>
      <c r="Y347" s="149">
        <v>0</v>
      </c>
      <c r="Z347" s="149">
        <v>0</v>
      </c>
      <c r="AA347" s="149">
        <v>0</v>
      </c>
      <c r="AB347" s="149">
        <v>0</v>
      </c>
      <c r="AC347" s="149">
        <v>0</v>
      </c>
      <c r="AD347" s="149">
        <v>0</v>
      </c>
      <c r="AE347" s="149">
        <v>0</v>
      </c>
      <c r="AF347" s="149">
        <v>0</v>
      </c>
      <c r="AG347" s="149">
        <v>0</v>
      </c>
      <c r="AH347" s="149">
        <v>0</v>
      </c>
      <c r="AI347" s="149">
        <v>0</v>
      </c>
      <c r="AJ347" s="149">
        <v>0</v>
      </c>
      <c r="AK347" s="149">
        <v>1</v>
      </c>
      <c r="AL347" s="149">
        <v>0</v>
      </c>
      <c r="AM347" s="149">
        <v>0</v>
      </c>
      <c r="AN347" s="149">
        <v>0</v>
      </c>
      <c r="AO347" s="149">
        <v>0</v>
      </c>
      <c r="AP347" s="149">
        <v>0</v>
      </c>
      <c r="AQ347" s="149">
        <v>0</v>
      </c>
      <c r="AR347" s="149">
        <v>0</v>
      </c>
      <c r="AS347" s="149">
        <v>0</v>
      </c>
      <c r="AT347" s="149">
        <v>0</v>
      </c>
      <c r="AU347" s="149">
        <v>0</v>
      </c>
      <c r="AV347" s="149">
        <v>0</v>
      </c>
      <c r="AW347" s="149">
        <v>0</v>
      </c>
      <c r="AX347" s="149">
        <v>0</v>
      </c>
      <c r="AY347" s="149">
        <v>0</v>
      </c>
      <c r="AZ347" s="149">
        <v>0</v>
      </c>
      <c r="BA347" s="149">
        <v>0</v>
      </c>
      <c r="BB347" s="149">
        <v>0</v>
      </c>
      <c r="BC347" s="149">
        <v>0</v>
      </c>
      <c r="BD347" s="149">
        <v>0</v>
      </c>
      <c r="BE347" s="149">
        <v>0</v>
      </c>
      <c r="BF347" s="149">
        <v>0</v>
      </c>
      <c r="BG347" s="149">
        <v>0</v>
      </c>
      <c r="BH347" s="149">
        <v>0</v>
      </c>
      <c r="BI347" s="149">
        <v>0</v>
      </c>
      <c r="BJ347" s="149">
        <v>0</v>
      </c>
      <c r="BK347" s="149">
        <v>0</v>
      </c>
      <c r="BL347" s="149">
        <v>0</v>
      </c>
      <c r="BM347" s="149">
        <v>0</v>
      </c>
      <c r="BN347" s="149">
        <v>0</v>
      </c>
      <c r="BO347" s="149">
        <v>0</v>
      </c>
      <c r="BP347" s="149">
        <v>0</v>
      </c>
      <c r="BQ347" s="149">
        <v>0</v>
      </c>
      <c r="BR347" s="465">
        <v>0</v>
      </c>
    </row>
    <row r="348" spans="3:70">
      <c r="C348" s="453" t="s">
        <v>307</v>
      </c>
      <c r="D348" s="454" t="s">
        <v>309</v>
      </c>
      <c r="E348" s="455" t="s">
        <v>513</v>
      </c>
      <c r="F348" s="168">
        <f t="shared" si="69"/>
        <v>2</v>
      </c>
      <c r="G348" s="162">
        <v>2</v>
      </c>
      <c r="H348" s="149">
        <v>0</v>
      </c>
      <c r="I348" s="149">
        <v>0</v>
      </c>
      <c r="J348" s="149">
        <v>0</v>
      </c>
      <c r="K348" s="149">
        <v>0</v>
      </c>
      <c r="L348" s="149">
        <v>0</v>
      </c>
      <c r="M348" s="149">
        <v>0</v>
      </c>
      <c r="N348" s="149">
        <v>0</v>
      </c>
      <c r="O348" s="149">
        <v>0</v>
      </c>
      <c r="P348" s="149">
        <v>0</v>
      </c>
      <c r="Q348" s="149">
        <v>0</v>
      </c>
      <c r="R348" s="149">
        <v>0</v>
      </c>
      <c r="S348" s="149">
        <v>0</v>
      </c>
      <c r="T348" s="149">
        <v>0</v>
      </c>
      <c r="U348" s="149">
        <v>0</v>
      </c>
      <c r="V348" s="149">
        <v>0</v>
      </c>
      <c r="W348" s="149">
        <v>0</v>
      </c>
      <c r="X348" s="149">
        <v>0</v>
      </c>
      <c r="Y348" s="149">
        <v>0</v>
      </c>
      <c r="Z348" s="149">
        <v>0</v>
      </c>
      <c r="AA348" s="149">
        <v>0</v>
      </c>
      <c r="AB348" s="149">
        <v>0</v>
      </c>
      <c r="AC348" s="149">
        <v>0</v>
      </c>
      <c r="AD348" s="149">
        <v>0</v>
      </c>
      <c r="AE348" s="149">
        <v>0</v>
      </c>
      <c r="AF348" s="149">
        <v>0</v>
      </c>
      <c r="AG348" s="149">
        <v>0</v>
      </c>
      <c r="AH348" s="149">
        <v>0</v>
      </c>
      <c r="AI348" s="149">
        <v>0</v>
      </c>
      <c r="AJ348" s="149">
        <v>0</v>
      </c>
      <c r="AK348" s="149">
        <v>0</v>
      </c>
      <c r="AL348" s="149">
        <v>0</v>
      </c>
      <c r="AM348" s="149">
        <v>0</v>
      </c>
      <c r="AN348" s="149">
        <v>0</v>
      </c>
      <c r="AO348" s="149">
        <v>0</v>
      </c>
      <c r="AP348" s="149">
        <v>0</v>
      </c>
      <c r="AQ348" s="149">
        <v>0</v>
      </c>
      <c r="AR348" s="149">
        <v>0</v>
      </c>
      <c r="AS348" s="149">
        <v>0</v>
      </c>
      <c r="AT348" s="149">
        <v>0</v>
      </c>
      <c r="AU348" s="149">
        <v>0</v>
      </c>
      <c r="AV348" s="149">
        <v>0</v>
      </c>
      <c r="AW348" s="149">
        <v>0</v>
      </c>
      <c r="AX348" s="149">
        <v>0</v>
      </c>
      <c r="AY348" s="149">
        <v>0</v>
      </c>
      <c r="AZ348" s="149">
        <v>0</v>
      </c>
      <c r="BA348" s="149">
        <v>0</v>
      </c>
      <c r="BB348" s="149">
        <v>0</v>
      </c>
      <c r="BC348" s="149">
        <v>0</v>
      </c>
      <c r="BD348" s="149">
        <v>0</v>
      </c>
      <c r="BE348" s="149">
        <v>0</v>
      </c>
      <c r="BF348" s="149">
        <v>0</v>
      </c>
      <c r="BG348" s="149">
        <v>0</v>
      </c>
      <c r="BH348" s="149">
        <v>0</v>
      </c>
      <c r="BI348" s="149">
        <v>0</v>
      </c>
      <c r="BJ348" s="149">
        <v>0</v>
      </c>
      <c r="BK348" s="149">
        <v>0</v>
      </c>
      <c r="BL348" s="149">
        <v>0</v>
      </c>
      <c r="BM348" s="149">
        <v>0</v>
      </c>
      <c r="BN348" s="149">
        <v>0</v>
      </c>
      <c r="BO348" s="149">
        <v>0</v>
      </c>
      <c r="BP348" s="149">
        <v>0</v>
      </c>
      <c r="BQ348" s="149">
        <v>0</v>
      </c>
      <c r="BR348" s="465">
        <v>0</v>
      </c>
    </row>
    <row r="349" spans="3:70">
      <c r="C349" s="453" t="s">
        <v>307</v>
      </c>
      <c r="D349" s="454" t="s">
        <v>309</v>
      </c>
      <c r="E349" s="455" t="s">
        <v>514</v>
      </c>
      <c r="F349" s="168">
        <f t="shared" si="69"/>
        <v>3</v>
      </c>
      <c r="G349" s="162">
        <v>0</v>
      </c>
      <c r="H349" s="149">
        <v>0</v>
      </c>
      <c r="I349" s="149">
        <v>0</v>
      </c>
      <c r="J349" s="149">
        <v>0</v>
      </c>
      <c r="K349" s="149">
        <v>0</v>
      </c>
      <c r="L349" s="149">
        <v>3</v>
      </c>
      <c r="M349" s="149">
        <v>0</v>
      </c>
      <c r="N349" s="149">
        <v>0</v>
      </c>
      <c r="O349" s="149">
        <v>0</v>
      </c>
      <c r="P349" s="149">
        <v>0</v>
      </c>
      <c r="Q349" s="149">
        <v>0</v>
      </c>
      <c r="R349" s="149">
        <v>0</v>
      </c>
      <c r="S349" s="149">
        <v>0</v>
      </c>
      <c r="T349" s="149">
        <v>0</v>
      </c>
      <c r="U349" s="149">
        <v>0</v>
      </c>
      <c r="V349" s="149">
        <v>0</v>
      </c>
      <c r="W349" s="149">
        <v>0</v>
      </c>
      <c r="X349" s="149">
        <v>0</v>
      </c>
      <c r="Y349" s="149">
        <v>0</v>
      </c>
      <c r="Z349" s="149">
        <v>0</v>
      </c>
      <c r="AA349" s="149">
        <v>0</v>
      </c>
      <c r="AB349" s="149">
        <v>0</v>
      </c>
      <c r="AC349" s="149">
        <v>0</v>
      </c>
      <c r="AD349" s="149">
        <v>0</v>
      </c>
      <c r="AE349" s="149">
        <v>0</v>
      </c>
      <c r="AF349" s="149">
        <v>0</v>
      </c>
      <c r="AG349" s="149">
        <v>0</v>
      </c>
      <c r="AH349" s="149">
        <v>0</v>
      </c>
      <c r="AI349" s="149">
        <v>0</v>
      </c>
      <c r="AJ349" s="149">
        <v>0</v>
      </c>
      <c r="AK349" s="149">
        <v>0</v>
      </c>
      <c r="AL349" s="149">
        <v>0</v>
      </c>
      <c r="AM349" s="149">
        <v>0</v>
      </c>
      <c r="AN349" s="149">
        <v>0</v>
      </c>
      <c r="AO349" s="149">
        <v>0</v>
      </c>
      <c r="AP349" s="149">
        <v>0</v>
      </c>
      <c r="AQ349" s="149">
        <v>0</v>
      </c>
      <c r="AR349" s="149">
        <v>0</v>
      </c>
      <c r="AS349" s="149">
        <v>0</v>
      </c>
      <c r="AT349" s="149">
        <v>0</v>
      </c>
      <c r="AU349" s="149">
        <v>0</v>
      </c>
      <c r="AV349" s="149">
        <v>0</v>
      </c>
      <c r="AW349" s="149">
        <v>0</v>
      </c>
      <c r="AX349" s="149">
        <v>0</v>
      </c>
      <c r="AY349" s="149">
        <v>0</v>
      </c>
      <c r="AZ349" s="149">
        <v>0</v>
      </c>
      <c r="BA349" s="149">
        <v>0</v>
      </c>
      <c r="BB349" s="149">
        <v>0</v>
      </c>
      <c r="BC349" s="149">
        <v>0</v>
      </c>
      <c r="BD349" s="149">
        <v>0</v>
      </c>
      <c r="BE349" s="149">
        <v>0</v>
      </c>
      <c r="BF349" s="149">
        <v>0</v>
      </c>
      <c r="BG349" s="149">
        <v>0</v>
      </c>
      <c r="BH349" s="149">
        <v>0</v>
      </c>
      <c r="BI349" s="149">
        <v>0</v>
      </c>
      <c r="BJ349" s="149">
        <v>0</v>
      </c>
      <c r="BK349" s="149">
        <v>0</v>
      </c>
      <c r="BL349" s="149">
        <v>0</v>
      </c>
      <c r="BM349" s="149">
        <v>0</v>
      </c>
      <c r="BN349" s="149">
        <v>0</v>
      </c>
      <c r="BO349" s="149">
        <v>0</v>
      </c>
      <c r="BP349" s="149">
        <v>0</v>
      </c>
      <c r="BQ349" s="149">
        <v>0</v>
      </c>
      <c r="BR349" s="465">
        <v>0</v>
      </c>
    </row>
    <row r="350" spans="3:70">
      <c r="C350" s="453" t="s">
        <v>307</v>
      </c>
      <c r="D350" s="454" t="s">
        <v>309</v>
      </c>
      <c r="E350" s="455" t="s">
        <v>515</v>
      </c>
      <c r="F350" s="168">
        <f t="shared" si="69"/>
        <v>5</v>
      </c>
      <c r="G350" s="162">
        <v>0</v>
      </c>
      <c r="H350" s="149">
        <v>0</v>
      </c>
      <c r="I350" s="149">
        <v>0</v>
      </c>
      <c r="J350" s="149">
        <v>0</v>
      </c>
      <c r="K350" s="149">
        <v>0</v>
      </c>
      <c r="L350" s="149">
        <v>0</v>
      </c>
      <c r="M350" s="149">
        <v>0</v>
      </c>
      <c r="N350" s="149">
        <v>0</v>
      </c>
      <c r="O350" s="149">
        <v>0</v>
      </c>
      <c r="P350" s="149">
        <v>0</v>
      </c>
      <c r="Q350" s="149">
        <v>0</v>
      </c>
      <c r="R350" s="149">
        <v>0</v>
      </c>
      <c r="S350" s="149">
        <v>0</v>
      </c>
      <c r="T350" s="149">
        <v>0</v>
      </c>
      <c r="U350" s="149">
        <v>0</v>
      </c>
      <c r="V350" s="149">
        <v>0</v>
      </c>
      <c r="W350" s="149">
        <v>0</v>
      </c>
      <c r="X350" s="149">
        <v>0</v>
      </c>
      <c r="Y350" s="149">
        <v>0</v>
      </c>
      <c r="Z350" s="149">
        <v>0</v>
      </c>
      <c r="AA350" s="149">
        <v>0</v>
      </c>
      <c r="AB350" s="149">
        <v>0</v>
      </c>
      <c r="AC350" s="149">
        <v>0</v>
      </c>
      <c r="AD350" s="149">
        <v>0</v>
      </c>
      <c r="AE350" s="149">
        <v>0</v>
      </c>
      <c r="AF350" s="149">
        <v>0</v>
      </c>
      <c r="AG350" s="149">
        <v>0</v>
      </c>
      <c r="AH350" s="149">
        <v>0</v>
      </c>
      <c r="AI350" s="149">
        <v>0</v>
      </c>
      <c r="AJ350" s="149">
        <v>0</v>
      </c>
      <c r="AK350" s="149">
        <v>0</v>
      </c>
      <c r="AL350" s="149">
        <v>0</v>
      </c>
      <c r="AM350" s="149">
        <v>0</v>
      </c>
      <c r="AN350" s="149">
        <v>0</v>
      </c>
      <c r="AO350" s="149">
        <v>0</v>
      </c>
      <c r="AP350" s="149">
        <v>0</v>
      </c>
      <c r="AQ350" s="149">
        <v>0</v>
      </c>
      <c r="AR350" s="149">
        <v>5</v>
      </c>
      <c r="AS350" s="149">
        <v>0</v>
      </c>
      <c r="AT350" s="149">
        <v>0</v>
      </c>
      <c r="AU350" s="149">
        <v>0</v>
      </c>
      <c r="AV350" s="149">
        <v>0</v>
      </c>
      <c r="AW350" s="149">
        <v>0</v>
      </c>
      <c r="AX350" s="149">
        <v>0</v>
      </c>
      <c r="AY350" s="149">
        <v>0</v>
      </c>
      <c r="AZ350" s="149">
        <v>0</v>
      </c>
      <c r="BA350" s="149">
        <v>0</v>
      </c>
      <c r="BB350" s="149">
        <v>0</v>
      </c>
      <c r="BC350" s="149">
        <v>0</v>
      </c>
      <c r="BD350" s="149">
        <v>0</v>
      </c>
      <c r="BE350" s="149">
        <v>0</v>
      </c>
      <c r="BF350" s="149">
        <v>0</v>
      </c>
      <c r="BG350" s="149">
        <v>0</v>
      </c>
      <c r="BH350" s="149">
        <v>0</v>
      </c>
      <c r="BI350" s="149">
        <v>0</v>
      </c>
      <c r="BJ350" s="149">
        <v>0</v>
      </c>
      <c r="BK350" s="149">
        <v>0</v>
      </c>
      <c r="BL350" s="149">
        <v>0</v>
      </c>
      <c r="BM350" s="149">
        <v>0</v>
      </c>
      <c r="BN350" s="149">
        <v>0</v>
      </c>
      <c r="BO350" s="149">
        <v>0</v>
      </c>
      <c r="BP350" s="149">
        <v>0</v>
      </c>
      <c r="BQ350" s="149">
        <v>0</v>
      </c>
      <c r="BR350" s="465">
        <v>0</v>
      </c>
    </row>
    <row r="351" spans="3:70">
      <c r="C351" s="453" t="s">
        <v>307</v>
      </c>
      <c r="D351" s="454" t="s">
        <v>309</v>
      </c>
      <c r="E351" s="455" t="s">
        <v>516</v>
      </c>
      <c r="F351" s="168">
        <f t="shared" si="69"/>
        <v>2</v>
      </c>
      <c r="G351" s="162">
        <v>0</v>
      </c>
      <c r="H351" s="149">
        <v>0</v>
      </c>
      <c r="I351" s="149">
        <v>0</v>
      </c>
      <c r="J351" s="149">
        <v>0</v>
      </c>
      <c r="K351" s="149">
        <v>0</v>
      </c>
      <c r="L351" s="149">
        <v>0</v>
      </c>
      <c r="M351" s="149">
        <v>0</v>
      </c>
      <c r="N351" s="149">
        <v>2</v>
      </c>
      <c r="O351" s="149">
        <v>0</v>
      </c>
      <c r="P351" s="149">
        <v>0</v>
      </c>
      <c r="Q351" s="149">
        <v>0</v>
      </c>
      <c r="R351" s="149">
        <v>0</v>
      </c>
      <c r="S351" s="149">
        <v>0</v>
      </c>
      <c r="T351" s="149">
        <v>0</v>
      </c>
      <c r="U351" s="149">
        <v>0</v>
      </c>
      <c r="V351" s="149">
        <v>0</v>
      </c>
      <c r="W351" s="149">
        <v>0</v>
      </c>
      <c r="X351" s="149">
        <v>0</v>
      </c>
      <c r="Y351" s="149">
        <v>0</v>
      </c>
      <c r="Z351" s="149">
        <v>0</v>
      </c>
      <c r="AA351" s="149">
        <v>0</v>
      </c>
      <c r="AB351" s="149">
        <v>0</v>
      </c>
      <c r="AC351" s="149">
        <v>0</v>
      </c>
      <c r="AD351" s="149">
        <v>0</v>
      </c>
      <c r="AE351" s="149">
        <v>0</v>
      </c>
      <c r="AF351" s="149">
        <v>0</v>
      </c>
      <c r="AG351" s="149">
        <v>0</v>
      </c>
      <c r="AH351" s="149">
        <v>0</v>
      </c>
      <c r="AI351" s="149">
        <v>0</v>
      </c>
      <c r="AJ351" s="149">
        <v>0</v>
      </c>
      <c r="AK351" s="149">
        <v>0</v>
      </c>
      <c r="AL351" s="149">
        <v>0</v>
      </c>
      <c r="AM351" s="149">
        <v>0</v>
      </c>
      <c r="AN351" s="149">
        <v>0</v>
      </c>
      <c r="AO351" s="149">
        <v>0</v>
      </c>
      <c r="AP351" s="149">
        <v>0</v>
      </c>
      <c r="AQ351" s="149">
        <v>0</v>
      </c>
      <c r="AR351" s="149">
        <v>0</v>
      </c>
      <c r="AS351" s="149">
        <v>0</v>
      </c>
      <c r="AT351" s="149">
        <v>0</v>
      </c>
      <c r="AU351" s="149">
        <v>0</v>
      </c>
      <c r="AV351" s="149">
        <v>0</v>
      </c>
      <c r="AW351" s="149">
        <v>0</v>
      </c>
      <c r="AX351" s="149">
        <v>0</v>
      </c>
      <c r="AY351" s="149">
        <v>0</v>
      </c>
      <c r="AZ351" s="149">
        <v>0</v>
      </c>
      <c r="BA351" s="149">
        <v>0</v>
      </c>
      <c r="BB351" s="149">
        <v>0</v>
      </c>
      <c r="BC351" s="149">
        <v>0</v>
      </c>
      <c r="BD351" s="149">
        <v>0</v>
      </c>
      <c r="BE351" s="149">
        <v>0</v>
      </c>
      <c r="BF351" s="149">
        <v>0</v>
      </c>
      <c r="BG351" s="149">
        <v>0</v>
      </c>
      <c r="BH351" s="149">
        <v>0</v>
      </c>
      <c r="BI351" s="149">
        <v>0</v>
      </c>
      <c r="BJ351" s="149">
        <v>0</v>
      </c>
      <c r="BK351" s="149">
        <v>0</v>
      </c>
      <c r="BL351" s="149">
        <v>0</v>
      </c>
      <c r="BM351" s="149">
        <v>0</v>
      </c>
      <c r="BN351" s="149">
        <v>0</v>
      </c>
      <c r="BO351" s="149">
        <v>0</v>
      </c>
      <c r="BP351" s="149">
        <v>0</v>
      </c>
      <c r="BQ351" s="149">
        <v>0</v>
      </c>
      <c r="BR351" s="465">
        <v>0</v>
      </c>
    </row>
    <row r="352" spans="3:70">
      <c r="C352" s="453" t="s">
        <v>307</v>
      </c>
      <c r="D352" s="454" t="s">
        <v>309</v>
      </c>
      <c r="E352" s="455" t="s">
        <v>517</v>
      </c>
      <c r="F352" s="168">
        <f t="shared" si="69"/>
        <v>5</v>
      </c>
      <c r="G352" s="162">
        <v>0</v>
      </c>
      <c r="H352" s="149">
        <v>0</v>
      </c>
      <c r="I352" s="149">
        <v>0</v>
      </c>
      <c r="J352" s="149">
        <v>0</v>
      </c>
      <c r="K352" s="149">
        <v>0</v>
      </c>
      <c r="L352" s="149">
        <v>0</v>
      </c>
      <c r="M352" s="149">
        <v>0</v>
      </c>
      <c r="N352" s="149">
        <v>0</v>
      </c>
      <c r="O352" s="149">
        <v>5</v>
      </c>
      <c r="P352" s="149">
        <v>0</v>
      </c>
      <c r="Q352" s="149">
        <v>0</v>
      </c>
      <c r="R352" s="149">
        <v>0</v>
      </c>
      <c r="S352" s="149">
        <v>0</v>
      </c>
      <c r="T352" s="149">
        <v>0</v>
      </c>
      <c r="U352" s="149">
        <v>0</v>
      </c>
      <c r="V352" s="149">
        <v>0</v>
      </c>
      <c r="W352" s="149">
        <v>0</v>
      </c>
      <c r="X352" s="149">
        <v>0</v>
      </c>
      <c r="Y352" s="149">
        <v>0</v>
      </c>
      <c r="Z352" s="149">
        <v>0</v>
      </c>
      <c r="AA352" s="149">
        <v>0</v>
      </c>
      <c r="AB352" s="149">
        <v>0</v>
      </c>
      <c r="AC352" s="149">
        <v>0</v>
      </c>
      <c r="AD352" s="149">
        <v>0</v>
      </c>
      <c r="AE352" s="149">
        <v>0</v>
      </c>
      <c r="AF352" s="149">
        <v>0</v>
      </c>
      <c r="AG352" s="149">
        <v>0</v>
      </c>
      <c r="AH352" s="149">
        <v>0</v>
      </c>
      <c r="AI352" s="149">
        <v>0</v>
      </c>
      <c r="AJ352" s="149">
        <v>0</v>
      </c>
      <c r="AK352" s="149">
        <v>0</v>
      </c>
      <c r="AL352" s="149">
        <v>0</v>
      </c>
      <c r="AM352" s="149">
        <v>0</v>
      </c>
      <c r="AN352" s="149">
        <v>0</v>
      </c>
      <c r="AO352" s="149">
        <v>0</v>
      </c>
      <c r="AP352" s="149">
        <v>0</v>
      </c>
      <c r="AQ352" s="149">
        <v>0</v>
      </c>
      <c r="AR352" s="149">
        <v>0</v>
      </c>
      <c r="AS352" s="149">
        <v>0</v>
      </c>
      <c r="AT352" s="149">
        <v>0</v>
      </c>
      <c r="AU352" s="149">
        <v>0</v>
      </c>
      <c r="AV352" s="149">
        <v>0</v>
      </c>
      <c r="AW352" s="149">
        <v>0</v>
      </c>
      <c r="AX352" s="149">
        <v>0</v>
      </c>
      <c r="AY352" s="149">
        <v>0</v>
      </c>
      <c r="AZ352" s="149">
        <v>0</v>
      </c>
      <c r="BA352" s="149">
        <v>0</v>
      </c>
      <c r="BB352" s="149">
        <v>0</v>
      </c>
      <c r="BC352" s="149">
        <v>0</v>
      </c>
      <c r="BD352" s="149">
        <v>0</v>
      </c>
      <c r="BE352" s="149">
        <v>0</v>
      </c>
      <c r="BF352" s="149">
        <v>0</v>
      </c>
      <c r="BG352" s="149">
        <v>0</v>
      </c>
      <c r="BH352" s="149">
        <v>0</v>
      </c>
      <c r="BI352" s="149">
        <v>0</v>
      </c>
      <c r="BJ352" s="149">
        <v>0</v>
      </c>
      <c r="BK352" s="149">
        <v>0</v>
      </c>
      <c r="BL352" s="149">
        <v>0</v>
      </c>
      <c r="BM352" s="149">
        <v>0</v>
      </c>
      <c r="BN352" s="149">
        <v>0</v>
      </c>
      <c r="BO352" s="149">
        <v>0</v>
      </c>
      <c r="BP352" s="149">
        <v>0</v>
      </c>
      <c r="BQ352" s="149">
        <v>0</v>
      </c>
      <c r="BR352" s="465">
        <v>0</v>
      </c>
    </row>
    <row r="353" spans="3:70">
      <c r="C353" s="453" t="s">
        <v>307</v>
      </c>
      <c r="D353" s="454" t="s">
        <v>309</v>
      </c>
      <c r="E353" s="455" t="s">
        <v>518</v>
      </c>
      <c r="F353" s="168">
        <f t="shared" si="69"/>
        <v>260</v>
      </c>
      <c r="G353" s="162">
        <v>0</v>
      </c>
      <c r="H353" s="149">
        <v>0</v>
      </c>
      <c r="I353" s="149">
        <v>0</v>
      </c>
      <c r="J353" s="149">
        <v>0</v>
      </c>
      <c r="K353" s="149">
        <v>0</v>
      </c>
      <c r="L353" s="149">
        <v>0</v>
      </c>
      <c r="M353" s="149">
        <v>0</v>
      </c>
      <c r="N353" s="149">
        <v>0</v>
      </c>
      <c r="O353" s="149">
        <v>0</v>
      </c>
      <c r="P353" s="149">
        <v>0</v>
      </c>
      <c r="Q353" s="149">
        <v>0</v>
      </c>
      <c r="R353" s="149">
        <v>0</v>
      </c>
      <c r="S353" s="149">
        <v>0</v>
      </c>
      <c r="T353" s="149">
        <v>0</v>
      </c>
      <c r="U353" s="149">
        <v>0</v>
      </c>
      <c r="V353" s="149">
        <v>0</v>
      </c>
      <c r="W353" s="149">
        <v>0</v>
      </c>
      <c r="X353" s="149">
        <v>0</v>
      </c>
      <c r="Y353" s="149">
        <v>0</v>
      </c>
      <c r="Z353" s="149">
        <v>0</v>
      </c>
      <c r="AA353" s="149">
        <v>0</v>
      </c>
      <c r="AB353" s="149">
        <v>0</v>
      </c>
      <c r="AC353" s="149">
        <v>0</v>
      </c>
      <c r="AD353" s="149">
        <v>0</v>
      </c>
      <c r="AE353" s="149">
        <v>0</v>
      </c>
      <c r="AF353" s="149">
        <v>0</v>
      </c>
      <c r="AG353" s="149">
        <v>0</v>
      </c>
      <c r="AH353" s="149">
        <v>0</v>
      </c>
      <c r="AI353" s="149">
        <v>0</v>
      </c>
      <c r="AJ353" s="149">
        <v>0</v>
      </c>
      <c r="AK353" s="149">
        <v>0</v>
      </c>
      <c r="AL353" s="149">
        <v>0</v>
      </c>
      <c r="AM353" s="149">
        <v>0</v>
      </c>
      <c r="AN353" s="149">
        <v>0</v>
      </c>
      <c r="AO353" s="149">
        <v>0</v>
      </c>
      <c r="AP353" s="149">
        <v>0</v>
      </c>
      <c r="AQ353" s="149">
        <v>0</v>
      </c>
      <c r="AR353" s="149">
        <v>102</v>
      </c>
      <c r="AS353" s="149">
        <v>0</v>
      </c>
      <c r="AT353" s="149">
        <v>0</v>
      </c>
      <c r="AU353" s="149">
        <v>0</v>
      </c>
      <c r="AV353" s="149">
        <v>0</v>
      </c>
      <c r="AW353" s="149">
        <v>0</v>
      </c>
      <c r="AX353" s="149">
        <v>0</v>
      </c>
      <c r="AY353" s="149">
        <v>0</v>
      </c>
      <c r="AZ353" s="149">
        <v>0</v>
      </c>
      <c r="BA353" s="149">
        <v>0</v>
      </c>
      <c r="BB353" s="149">
        <v>0</v>
      </c>
      <c r="BC353" s="149">
        <v>0</v>
      </c>
      <c r="BD353" s="149">
        <v>0</v>
      </c>
      <c r="BE353" s="149">
        <v>0</v>
      </c>
      <c r="BF353" s="149">
        <v>59</v>
      </c>
      <c r="BG353" s="149">
        <v>58</v>
      </c>
      <c r="BH353" s="149">
        <v>0</v>
      </c>
      <c r="BI353" s="149">
        <v>0</v>
      </c>
      <c r="BJ353" s="149">
        <v>41</v>
      </c>
      <c r="BK353" s="149">
        <v>0</v>
      </c>
      <c r="BL353" s="149">
        <v>0</v>
      </c>
      <c r="BM353" s="149">
        <v>0</v>
      </c>
      <c r="BN353" s="149">
        <v>0</v>
      </c>
      <c r="BO353" s="149">
        <v>0</v>
      </c>
      <c r="BP353" s="149">
        <v>0</v>
      </c>
      <c r="BQ353" s="149">
        <v>0</v>
      </c>
      <c r="BR353" s="465">
        <v>0</v>
      </c>
    </row>
    <row r="354" spans="3:70">
      <c r="C354" s="453" t="s">
        <v>307</v>
      </c>
      <c r="D354" s="454" t="s">
        <v>309</v>
      </c>
      <c r="E354" s="455" t="s">
        <v>519</v>
      </c>
      <c r="F354" s="168">
        <f t="shared" si="69"/>
        <v>678</v>
      </c>
      <c r="G354" s="180">
        <v>0</v>
      </c>
      <c r="H354" s="181">
        <v>0</v>
      </c>
      <c r="I354" s="181">
        <v>0</v>
      </c>
      <c r="J354" s="181">
        <v>0</v>
      </c>
      <c r="K354" s="181">
        <v>0</v>
      </c>
      <c r="L354" s="181">
        <v>0</v>
      </c>
      <c r="M354" s="181">
        <v>0</v>
      </c>
      <c r="N354" s="181">
        <v>0</v>
      </c>
      <c r="O354" s="149">
        <v>0</v>
      </c>
      <c r="P354" s="181">
        <v>0</v>
      </c>
      <c r="Q354" s="181">
        <v>0</v>
      </c>
      <c r="R354" s="181">
        <v>0</v>
      </c>
      <c r="S354" s="181">
        <v>0</v>
      </c>
      <c r="T354" s="181">
        <v>0</v>
      </c>
      <c r="U354" s="181">
        <v>0</v>
      </c>
      <c r="V354" s="181">
        <v>0</v>
      </c>
      <c r="W354" s="181">
        <v>0</v>
      </c>
      <c r="X354" s="181">
        <v>0</v>
      </c>
      <c r="Y354" s="181">
        <v>0</v>
      </c>
      <c r="Z354" s="181">
        <v>0</v>
      </c>
      <c r="AA354" s="149">
        <v>0</v>
      </c>
      <c r="AB354" s="181">
        <v>0</v>
      </c>
      <c r="AC354" s="181">
        <v>0</v>
      </c>
      <c r="AD354" s="181">
        <v>566</v>
      </c>
      <c r="AE354" s="181">
        <v>0</v>
      </c>
      <c r="AF354" s="181">
        <v>0</v>
      </c>
      <c r="AG354" s="181">
        <v>0</v>
      </c>
      <c r="AH354" s="181">
        <v>0</v>
      </c>
      <c r="AI354" s="181">
        <v>0</v>
      </c>
      <c r="AJ354" s="181">
        <v>0</v>
      </c>
      <c r="AK354" s="181">
        <v>0</v>
      </c>
      <c r="AL354" s="181">
        <v>0</v>
      </c>
      <c r="AM354" s="149">
        <v>0</v>
      </c>
      <c r="AN354" s="149">
        <v>0</v>
      </c>
      <c r="AO354" s="149">
        <v>0</v>
      </c>
      <c r="AP354" s="149">
        <v>0</v>
      </c>
      <c r="AQ354" s="149">
        <v>0</v>
      </c>
      <c r="AR354" s="149">
        <v>0</v>
      </c>
      <c r="AS354" s="149">
        <v>0</v>
      </c>
      <c r="AT354" s="149">
        <v>0</v>
      </c>
      <c r="AU354" s="149">
        <v>0</v>
      </c>
      <c r="AV354" s="149">
        <v>0</v>
      </c>
      <c r="AW354" s="149">
        <v>0</v>
      </c>
      <c r="AX354" s="149">
        <v>0</v>
      </c>
      <c r="AY354" s="149">
        <v>0</v>
      </c>
      <c r="AZ354" s="149">
        <v>0</v>
      </c>
      <c r="BA354" s="149">
        <v>19</v>
      </c>
      <c r="BB354" s="149">
        <v>0</v>
      </c>
      <c r="BC354" s="149">
        <v>0</v>
      </c>
      <c r="BD354" s="149">
        <v>0</v>
      </c>
      <c r="BE354" s="149">
        <v>0</v>
      </c>
      <c r="BF354" s="149">
        <v>0</v>
      </c>
      <c r="BG354" s="149">
        <v>0</v>
      </c>
      <c r="BH354" s="149">
        <v>0</v>
      </c>
      <c r="BI354" s="149">
        <v>0</v>
      </c>
      <c r="BJ354" s="149">
        <v>0</v>
      </c>
      <c r="BK354" s="149">
        <v>0</v>
      </c>
      <c r="BL354" s="149">
        <v>0</v>
      </c>
      <c r="BM354" s="149">
        <v>0</v>
      </c>
      <c r="BN354" s="149">
        <v>0</v>
      </c>
      <c r="BO354" s="149">
        <v>0</v>
      </c>
      <c r="BP354" s="149">
        <v>0</v>
      </c>
      <c r="BQ354" s="149">
        <v>93</v>
      </c>
      <c r="BR354" s="465">
        <v>0</v>
      </c>
    </row>
    <row r="355" spans="3:70">
      <c r="C355" s="453" t="s">
        <v>307</v>
      </c>
      <c r="D355" s="454" t="s">
        <v>309</v>
      </c>
      <c r="E355" s="455" t="s">
        <v>520</v>
      </c>
      <c r="F355" s="168">
        <f t="shared" si="69"/>
        <v>129</v>
      </c>
      <c r="G355" s="162">
        <v>0</v>
      </c>
      <c r="H355" s="149">
        <v>0</v>
      </c>
      <c r="I355" s="149">
        <v>0</v>
      </c>
      <c r="J355" s="149">
        <v>0</v>
      </c>
      <c r="K355" s="149">
        <v>0</v>
      </c>
      <c r="L355" s="149">
        <v>0</v>
      </c>
      <c r="M355" s="149">
        <v>0</v>
      </c>
      <c r="N355" s="149">
        <v>0</v>
      </c>
      <c r="O355" s="149">
        <v>0</v>
      </c>
      <c r="P355" s="149">
        <v>0</v>
      </c>
      <c r="Q355" s="149">
        <v>0</v>
      </c>
      <c r="R355" s="149">
        <v>0</v>
      </c>
      <c r="S355" s="149">
        <v>0</v>
      </c>
      <c r="T355" s="149">
        <v>0</v>
      </c>
      <c r="U355" s="149">
        <v>0</v>
      </c>
      <c r="V355" s="149">
        <v>0</v>
      </c>
      <c r="W355" s="149">
        <v>0</v>
      </c>
      <c r="X355" s="149">
        <v>0</v>
      </c>
      <c r="Y355" s="149">
        <v>0</v>
      </c>
      <c r="Z355" s="149">
        <v>0</v>
      </c>
      <c r="AA355" s="149">
        <v>0</v>
      </c>
      <c r="AB355" s="149">
        <v>0</v>
      </c>
      <c r="AC355" s="149">
        <v>0</v>
      </c>
      <c r="AD355" s="149">
        <v>0</v>
      </c>
      <c r="AE355" s="149">
        <v>0</v>
      </c>
      <c r="AF355" s="149">
        <v>66</v>
      </c>
      <c r="AG355" s="149">
        <v>0</v>
      </c>
      <c r="AH355" s="149">
        <v>0</v>
      </c>
      <c r="AI355" s="149">
        <v>3</v>
      </c>
      <c r="AJ355" s="149">
        <v>0</v>
      </c>
      <c r="AK355" s="149">
        <v>0</v>
      </c>
      <c r="AL355" s="149">
        <v>0</v>
      </c>
      <c r="AM355" s="149">
        <v>0</v>
      </c>
      <c r="AN355" s="149">
        <v>0</v>
      </c>
      <c r="AO355" s="149">
        <v>30</v>
      </c>
      <c r="AP355" s="149">
        <v>30</v>
      </c>
      <c r="AQ355" s="149">
        <v>0</v>
      </c>
      <c r="AR355" s="149">
        <v>0</v>
      </c>
      <c r="AS355" s="149">
        <v>0</v>
      </c>
      <c r="AT355" s="149">
        <v>0</v>
      </c>
      <c r="AU355" s="149">
        <v>0</v>
      </c>
      <c r="AV355" s="149">
        <v>0</v>
      </c>
      <c r="AW355" s="149">
        <v>0</v>
      </c>
      <c r="AX355" s="149">
        <v>0</v>
      </c>
      <c r="AY355" s="149">
        <v>0</v>
      </c>
      <c r="AZ355" s="149">
        <v>0</v>
      </c>
      <c r="BA355" s="149">
        <v>0</v>
      </c>
      <c r="BB355" s="149">
        <v>0</v>
      </c>
      <c r="BC355" s="149">
        <v>0</v>
      </c>
      <c r="BD355" s="149">
        <v>0</v>
      </c>
      <c r="BE355" s="149">
        <v>0</v>
      </c>
      <c r="BF355" s="149">
        <v>0</v>
      </c>
      <c r="BG355" s="149">
        <v>0</v>
      </c>
      <c r="BH355" s="149">
        <v>0</v>
      </c>
      <c r="BI355" s="149">
        <v>0</v>
      </c>
      <c r="BJ355" s="149">
        <v>0</v>
      </c>
      <c r="BK355" s="149">
        <v>0</v>
      </c>
      <c r="BL355" s="149">
        <v>0</v>
      </c>
      <c r="BM355" s="149">
        <v>0</v>
      </c>
      <c r="BN355" s="149">
        <v>0</v>
      </c>
      <c r="BO355" s="149">
        <v>0</v>
      </c>
      <c r="BP355" s="149">
        <v>0</v>
      </c>
      <c r="BQ355" s="149">
        <v>0</v>
      </c>
      <c r="BR355" s="465">
        <v>0</v>
      </c>
    </row>
    <row r="356" spans="3:70">
      <c r="C356" s="453" t="s">
        <v>307</v>
      </c>
      <c r="D356" s="454" t="s">
        <v>309</v>
      </c>
      <c r="E356" s="455" t="s">
        <v>521</v>
      </c>
      <c r="F356" s="168">
        <f t="shared" si="69"/>
        <v>148</v>
      </c>
      <c r="G356" s="162">
        <v>0</v>
      </c>
      <c r="H356" s="149">
        <v>0</v>
      </c>
      <c r="I356" s="149">
        <v>0</v>
      </c>
      <c r="J356" s="149">
        <v>0</v>
      </c>
      <c r="K356" s="149">
        <v>29</v>
      </c>
      <c r="L356" s="149">
        <v>0</v>
      </c>
      <c r="M356" s="149">
        <v>0</v>
      </c>
      <c r="N356" s="149">
        <v>0</v>
      </c>
      <c r="O356" s="149">
        <v>0</v>
      </c>
      <c r="P356" s="149">
        <v>0</v>
      </c>
      <c r="Q356" s="149">
        <v>0</v>
      </c>
      <c r="R356" s="149">
        <v>0</v>
      </c>
      <c r="S356" s="149">
        <v>0</v>
      </c>
      <c r="T356" s="149">
        <v>0</v>
      </c>
      <c r="U356" s="149">
        <v>0</v>
      </c>
      <c r="V356" s="149">
        <v>70</v>
      </c>
      <c r="W356" s="149">
        <v>0</v>
      </c>
      <c r="X356" s="149">
        <v>9</v>
      </c>
      <c r="Y356" s="149">
        <v>0</v>
      </c>
      <c r="Z356" s="149">
        <v>0</v>
      </c>
      <c r="AA356" s="149">
        <v>0</v>
      </c>
      <c r="AB356" s="149">
        <v>0</v>
      </c>
      <c r="AC356" s="149">
        <v>0</v>
      </c>
      <c r="AD356" s="149">
        <v>0</v>
      </c>
      <c r="AE356" s="149">
        <v>0</v>
      </c>
      <c r="AF356" s="149">
        <v>0</v>
      </c>
      <c r="AG356" s="149">
        <v>20</v>
      </c>
      <c r="AH356" s="149">
        <v>0</v>
      </c>
      <c r="AI356" s="149">
        <v>20</v>
      </c>
      <c r="AJ356" s="149">
        <v>0</v>
      </c>
      <c r="AK356" s="149">
        <v>0</v>
      </c>
      <c r="AL356" s="149">
        <v>0</v>
      </c>
      <c r="AM356" s="149">
        <v>0</v>
      </c>
      <c r="AN356" s="149">
        <v>0</v>
      </c>
      <c r="AO356" s="149">
        <v>0</v>
      </c>
      <c r="AP356" s="149">
        <v>0</v>
      </c>
      <c r="AQ356" s="149">
        <v>0</v>
      </c>
      <c r="AR356" s="149">
        <v>0</v>
      </c>
      <c r="AS356" s="149">
        <v>0</v>
      </c>
      <c r="AT356" s="149">
        <v>0</v>
      </c>
      <c r="AU356" s="149">
        <v>0</v>
      </c>
      <c r="AV356" s="149">
        <v>0</v>
      </c>
      <c r="AW356" s="149">
        <v>0</v>
      </c>
      <c r="AX356" s="149">
        <v>0</v>
      </c>
      <c r="AY356" s="149">
        <v>0</v>
      </c>
      <c r="AZ356" s="149">
        <v>0</v>
      </c>
      <c r="BA356" s="149">
        <v>0</v>
      </c>
      <c r="BB356" s="149">
        <v>0</v>
      </c>
      <c r="BC356" s="149">
        <v>0</v>
      </c>
      <c r="BD356" s="149">
        <v>0</v>
      </c>
      <c r="BE356" s="149">
        <v>0</v>
      </c>
      <c r="BF356" s="149">
        <v>0</v>
      </c>
      <c r="BG356" s="149">
        <v>0</v>
      </c>
      <c r="BH356" s="149">
        <v>0</v>
      </c>
      <c r="BI356" s="149">
        <v>0</v>
      </c>
      <c r="BJ356" s="149">
        <v>0</v>
      </c>
      <c r="BK356" s="149">
        <v>0</v>
      </c>
      <c r="BL356" s="149">
        <v>0</v>
      </c>
      <c r="BM356" s="149">
        <v>0</v>
      </c>
      <c r="BN356" s="149">
        <v>0</v>
      </c>
      <c r="BO356" s="149">
        <v>0</v>
      </c>
      <c r="BP356" s="149">
        <v>0</v>
      </c>
      <c r="BQ356" s="149">
        <v>0</v>
      </c>
      <c r="BR356" s="465">
        <v>0</v>
      </c>
    </row>
    <row r="357" spans="3:70">
      <c r="C357" s="453" t="s">
        <v>307</v>
      </c>
      <c r="D357" s="454" t="s">
        <v>309</v>
      </c>
      <c r="E357" s="455" t="s">
        <v>522</v>
      </c>
      <c r="F357" s="168">
        <f t="shared" si="69"/>
        <v>13</v>
      </c>
      <c r="G357" s="162">
        <v>0</v>
      </c>
      <c r="H357" s="149">
        <v>0</v>
      </c>
      <c r="I357" s="149">
        <v>0</v>
      </c>
      <c r="J357" s="149">
        <v>0</v>
      </c>
      <c r="K357" s="149">
        <v>0</v>
      </c>
      <c r="L357" s="149">
        <v>0</v>
      </c>
      <c r="M357" s="149">
        <v>0</v>
      </c>
      <c r="N357" s="149">
        <v>0</v>
      </c>
      <c r="O357" s="149">
        <v>0</v>
      </c>
      <c r="P357" s="149">
        <v>0</v>
      </c>
      <c r="Q357" s="149">
        <v>0</v>
      </c>
      <c r="R357" s="149">
        <v>0</v>
      </c>
      <c r="S357" s="149">
        <v>0</v>
      </c>
      <c r="T357" s="149">
        <v>0</v>
      </c>
      <c r="U357" s="149">
        <v>0</v>
      </c>
      <c r="V357" s="149">
        <v>0</v>
      </c>
      <c r="W357" s="149">
        <v>0</v>
      </c>
      <c r="X357" s="149">
        <v>0</v>
      </c>
      <c r="Y357" s="149">
        <v>0</v>
      </c>
      <c r="Z357" s="149">
        <v>0</v>
      </c>
      <c r="AA357" s="149">
        <v>0</v>
      </c>
      <c r="AB357" s="149">
        <v>0</v>
      </c>
      <c r="AC357" s="149">
        <v>0</v>
      </c>
      <c r="AD357" s="149">
        <v>0</v>
      </c>
      <c r="AE357" s="149">
        <v>0</v>
      </c>
      <c r="AF357" s="149">
        <v>13</v>
      </c>
      <c r="AG357" s="149">
        <v>0</v>
      </c>
      <c r="AH357" s="149">
        <v>0</v>
      </c>
      <c r="AI357" s="149">
        <v>0</v>
      </c>
      <c r="AJ357" s="149">
        <v>0</v>
      </c>
      <c r="AK357" s="149">
        <v>0</v>
      </c>
      <c r="AL357" s="149">
        <v>0</v>
      </c>
      <c r="AM357" s="149">
        <v>0</v>
      </c>
      <c r="AN357" s="149">
        <v>0</v>
      </c>
      <c r="AO357" s="149">
        <v>0</v>
      </c>
      <c r="AP357" s="149">
        <v>0</v>
      </c>
      <c r="AQ357" s="149">
        <v>0</v>
      </c>
      <c r="AR357" s="149">
        <v>0</v>
      </c>
      <c r="AS357" s="149">
        <v>0</v>
      </c>
      <c r="AT357" s="149">
        <v>0</v>
      </c>
      <c r="AU357" s="149">
        <v>0</v>
      </c>
      <c r="AV357" s="149">
        <v>0</v>
      </c>
      <c r="AW357" s="149">
        <v>0</v>
      </c>
      <c r="AX357" s="149">
        <v>0</v>
      </c>
      <c r="AY357" s="149">
        <v>0</v>
      </c>
      <c r="AZ357" s="149">
        <v>0</v>
      </c>
      <c r="BA357" s="149">
        <v>0</v>
      </c>
      <c r="BB357" s="149">
        <v>0</v>
      </c>
      <c r="BC357" s="149">
        <v>0</v>
      </c>
      <c r="BD357" s="149">
        <v>0</v>
      </c>
      <c r="BE357" s="149">
        <v>0</v>
      </c>
      <c r="BF357" s="149">
        <v>0</v>
      </c>
      <c r="BG357" s="149">
        <v>0</v>
      </c>
      <c r="BH357" s="149">
        <v>0</v>
      </c>
      <c r="BI357" s="149">
        <v>0</v>
      </c>
      <c r="BJ357" s="149">
        <v>0</v>
      </c>
      <c r="BK357" s="149">
        <v>0</v>
      </c>
      <c r="BL357" s="149">
        <v>0</v>
      </c>
      <c r="BM357" s="149">
        <v>0</v>
      </c>
      <c r="BN357" s="149">
        <v>0</v>
      </c>
      <c r="BO357" s="149">
        <v>0</v>
      </c>
      <c r="BP357" s="149">
        <v>0</v>
      </c>
      <c r="BQ357" s="149">
        <v>0</v>
      </c>
      <c r="BR357" s="465">
        <v>0</v>
      </c>
    </row>
    <row r="358" spans="3:70">
      <c r="C358" s="453" t="s">
        <v>307</v>
      </c>
      <c r="D358" s="454" t="s">
        <v>309</v>
      </c>
      <c r="E358" s="455" t="s">
        <v>523</v>
      </c>
      <c r="F358" s="168">
        <f t="shared" si="69"/>
        <v>11</v>
      </c>
      <c r="G358" s="162">
        <v>0</v>
      </c>
      <c r="H358" s="149">
        <v>0</v>
      </c>
      <c r="I358" s="149">
        <v>0</v>
      </c>
      <c r="J358" s="149">
        <v>0</v>
      </c>
      <c r="K358" s="149">
        <v>0</v>
      </c>
      <c r="L358" s="149">
        <v>0</v>
      </c>
      <c r="M358" s="149">
        <v>0</v>
      </c>
      <c r="N358" s="149">
        <v>0</v>
      </c>
      <c r="O358" s="149">
        <v>0</v>
      </c>
      <c r="P358" s="149">
        <v>0</v>
      </c>
      <c r="Q358" s="149">
        <v>0</v>
      </c>
      <c r="R358" s="149">
        <v>0</v>
      </c>
      <c r="S358" s="149">
        <v>0</v>
      </c>
      <c r="T358" s="149">
        <v>0</v>
      </c>
      <c r="U358" s="149">
        <v>0</v>
      </c>
      <c r="V358" s="149">
        <v>0</v>
      </c>
      <c r="W358" s="149">
        <v>0</v>
      </c>
      <c r="X358" s="149">
        <v>0</v>
      </c>
      <c r="Y358" s="149">
        <v>0</v>
      </c>
      <c r="Z358" s="149">
        <v>0</v>
      </c>
      <c r="AA358" s="149">
        <v>0</v>
      </c>
      <c r="AB358" s="149">
        <v>0</v>
      </c>
      <c r="AC358" s="149">
        <v>0</v>
      </c>
      <c r="AD358" s="149">
        <v>0</v>
      </c>
      <c r="AE358" s="149">
        <v>0</v>
      </c>
      <c r="AF358" s="149">
        <v>0</v>
      </c>
      <c r="AG358" s="149">
        <v>0</v>
      </c>
      <c r="AH358" s="149">
        <v>0</v>
      </c>
      <c r="AI358" s="149">
        <v>0</v>
      </c>
      <c r="AJ358" s="149">
        <v>0</v>
      </c>
      <c r="AK358" s="149">
        <v>0</v>
      </c>
      <c r="AL358" s="149">
        <v>0</v>
      </c>
      <c r="AM358" s="149">
        <v>0</v>
      </c>
      <c r="AN358" s="149">
        <v>0</v>
      </c>
      <c r="AO358" s="149">
        <v>11</v>
      </c>
      <c r="AP358" s="149">
        <v>0</v>
      </c>
      <c r="AQ358" s="149">
        <v>0</v>
      </c>
      <c r="AR358" s="149">
        <v>0</v>
      </c>
      <c r="AS358" s="149">
        <v>0</v>
      </c>
      <c r="AT358" s="149">
        <v>0</v>
      </c>
      <c r="AU358" s="149">
        <v>0</v>
      </c>
      <c r="AV358" s="149">
        <v>0</v>
      </c>
      <c r="AW358" s="149">
        <v>0</v>
      </c>
      <c r="AX358" s="149">
        <v>0</v>
      </c>
      <c r="AY358" s="149">
        <v>0</v>
      </c>
      <c r="AZ358" s="149">
        <v>0</v>
      </c>
      <c r="BA358" s="149">
        <v>0</v>
      </c>
      <c r="BB358" s="149">
        <v>0</v>
      </c>
      <c r="BC358" s="149">
        <v>0</v>
      </c>
      <c r="BD358" s="149">
        <v>0</v>
      </c>
      <c r="BE358" s="149">
        <v>0</v>
      </c>
      <c r="BF358" s="149">
        <v>0</v>
      </c>
      <c r="BG358" s="149">
        <v>0</v>
      </c>
      <c r="BH358" s="149">
        <v>0</v>
      </c>
      <c r="BI358" s="149">
        <v>0</v>
      </c>
      <c r="BJ358" s="149">
        <v>0</v>
      </c>
      <c r="BK358" s="149">
        <v>0</v>
      </c>
      <c r="BL358" s="149">
        <v>0</v>
      </c>
      <c r="BM358" s="149">
        <v>0</v>
      </c>
      <c r="BN358" s="149">
        <v>0</v>
      </c>
      <c r="BO358" s="149">
        <v>0</v>
      </c>
      <c r="BP358" s="149">
        <v>0</v>
      </c>
      <c r="BQ358" s="149">
        <v>0</v>
      </c>
      <c r="BR358" s="465">
        <v>0</v>
      </c>
    </row>
    <row r="359" spans="3:70">
      <c r="C359" s="453" t="s">
        <v>307</v>
      </c>
      <c r="D359" s="454" t="s">
        <v>309</v>
      </c>
      <c r="E359" s="455" t="s">
        <v>524</v>
      </c>
      <c r="F359" s="168">
        <f t="shared" si="69"/>
        <v>200</v>
      </c>
      <c r="G359" s="162">
        <v>0</v>
      </c>
      <c r="H359" s="149">
        <v>0</v>
      </c>
      <c r="I359" s="149">
        <v>200</v>
      </c>
      <c r="J359" s="149">
        <v>0</v>
      </c>
      <c r="K359" s="149">
        <v>0</v>
      </c>
      <c r="L359" s="149">
        <v>0</v>
      </c>
      <c r="M359" s="149">
        <v>0</v>
      </c>
      <c r="N359" s="149">
        <v>0</v>
      </c>
      <c r="O359" s="149">
        <v>0</v>
      </c>
      <c r="P359" s="149">
        <v>0</v>
      </c>
      <c r="Q359" s="149">
        <v>0</v>
      </c>
      <c r="R359" s="149">
        <v>0</v>
      </c>
      <c r="S359" s="149">
        <v>0</v>
      </c>
      <c r="T359" s="149">
        <v>0</v>
      </c>
      <c r="U359" s="149">
        <v>0</v>
      </c>
      <c r="V359" s="149">
        <v>0</v>
      </c>
      <c r="W359" s="149">
        <v>0</v>
      </c>
      <c r="X359" s="149">
        <v>0</v>
      </c>
      <c r="Y359" s="149">
        <v>0</v>
      </c>
      <c r="Z359" s="149">
        <v>0</v>
      </c>
      <c r="AA359" s="149">
        <v>0</v>
      </c>
      <c r="AB359" s="149">
        <v>0</v>
      </c>
      <c r="AC359" s="149">
        <v>0</v>
      </c>
      <c r="AD359" s="149">
        <v>0</v>
      </c>
      <c r="AE359" s="149">
        <v>0</v>
      </c>
      <c r="AF359" s="149">
        <v>0</v>
      </c>
      <c r="AG359" s="149">
        <v>0</v>
      </c>
      <c r="AH359" s="149">
        <v>0</v>
      </c>
      <c r="AI359" s="149">
        <v>0</v>
      </c>
      <c r="AJ359" s="149">
        <v>0</v>
      </c>
      <c r="AK359" s="149">
        <v>0</v>
      </c>
      <c r="AL359" s="149">
        <v>0</v>
      </c>
      <c r="AM359" s="149">
        <v>0</v>
      </c>
      <c r="AN359" s="149">
        <v>0</v>
      </c>
      <c r="AO359" s="149">
        <v>0</v>
      </c>
      <c r="AP359" s="149">
        <v>0</v>
      </c>
      <c r="AQ359" s="149">
        <v>0</v>
      </c>
      <c r="AR359" s="149">
        <v>0</v>
      </c>
      <c r="AS359" s="149">
        <v>0</v>
      </c>
      <c r="AT359" s="149">
        <v>0</v>
      </c>
      <c r="AU359" s="149">
        <v>0</v>
      </c>
      <c r="AV359" s="149">
        <v>0</v>
      </c>
      <c r="AW359" s="149">
        <v>0</v>
      </c>
      <c r="AX359" s="149">
        <v>0</v>
      </c>
      <c r="AY359" s="149">
        <v>0</v>
      </c>
      <c r="AZ359" s="149">
        <v>0</v>
      </c>
      <c r="BA359" s="149">
        <v>0</v>
      </c>
      <c r="BB359" s="149">
        <v>0</v>
      </c>
      <c r="BC359" s="149">
        <v>0</v>
      </c>
      <c r="BD359" s="149">
        <v>0</v>
      </c>
      <c r="BE359" s="149">
        <v>0</v>
      </c>
      <c r="BF359" s="149">
        <v>0</v>
      </c>
      <c r="BG359" s="149">
        <v>0</v>
      </c>
      <c r="BH359" s="149">
        <v>0</v>
      </c>
      <c r="BI359" s="149">
        <v>0</v>
      </c>
      <c r="BJ359" s="149">
        <v>0</v>
      </c>
      <c r="BK359" s="149">
        <v>0</v>
      </c>
      <c r="BL359" s="149">
        <v>0</v>
      </c>
      <c r="BM359" s="149">
        <v>0</v>
      </c>
      <c r="BN359" s="149">
        <v>0</v>
      </c>
      <c r="BO359" s="149">
        <v>0</v>
      </c>
      <c r="BP359" s="149">
        <v>0</v>
      </c>
      <c r="BQ359" s="149">
        <v>0</v>
      </c>
      <c r="BR359" s="465">
        <v>0</v>
      </c>
    </row>
    <row r="360" spans="3:70">
      <c r="C360" s="453" t="s">
        <v>307</v>
      </c>
      <c r="D360" s="454" t="s">
        <v>309</v>
      </c>
      <c r="E360" s="455" t="s">
        <v>525</v>
      </c>
      <c r="F360" s="168">
        <f t="shared" si="69"/>
        <v>4</v>
      </c>
      <c r="G360" s="162">
        <v>0</v>
      </c>
      <c r="H360" s="149">
        <v>0</v>
      </c>
      <c r="I360" s="149">
        <v>0</v>
      </c>
      <c r="J360" s="149">
        <v>0</v>
      </c>
      <c r="K360" s="149">
        <v>0</v>
      </c>
      <c r="L360" s="149">
        <v>0</v>
      </c>
      <c r="M360" s="149">
        <v>0</v>
      </c>
      <c r="N360" s="149">
        <v>0</v>
      </c>
      <c r="O360" s="149">
        <v>0</v>
      </c>
      <c r="P360" s="149">
        <v>0</v>
      </c>
      <c r="Q360" s="149">
        <v>0</v>
      </c>
      <c r="R360" s="149">
        <v>0</v>
      </c>
      <c r="S360" s="149">
        <v>0</v>
      </c>
      <c r="T360" s="149">
        <v>0</v>
      </c>
      <c r="U360" s="149">
        <v>0</v>
      </c>
      <c r="V360" s="149">
        <v>0</v>
      </c>
      <c r="W360" s="149">
        <v>0</v>
      </c>
      <c r="X360" s="149">
        <v>0</v>
      </c>
      <c r="Y360" s="149">
        <v>0</v>
      </c>
      <c r="Z360" s="149">
        <v>0</v>
      </c>
      <c r="AA360" s="149">
        <v>0</v>
      </c>
      <c r="AB360" s="149">
        <v>0</v>
      </c>
      <c r="AC360" s="149">
        <v>0</v>
      </c>
      <c r="AD360" s="149">
        <v>0</v>
      </c>
      <c r="AE360" s="149">
        <v>0</v>
      </c>
      <c r="AF360" s="149">
        <v>2</v>
      </c>
      <c r="AG360" s="149">
        <v>0</v>
      </c>
      <c r="AH360" s="149">
        <v>0</v>
      </c>
      <c r="AI360" s="149">
        <v>0</v>
      </c>
      <c r="AJ360" s="149">
        <v>1</v>
      </c>
      <c r="AK360" s="149">
        <v>1</v>
      </c>
      <c r="AL360" s="149">
        <v>0</v>
      </c>
      <c r="AM360" s="149">
        <v>0</v>
      </c>
      <c r="AN360" s="149">
        <v>0</v>
      </c>
      <c r="AO360" s="149">
        <v>0</v>
      </c>
      <c r="AP360" s="149">
        <v>0</v>
      </c>
      <c r="AQ360" s="149">
        <v>0</v>
      </c>
      <c r="AR360" s="149">
        <v>0</v>
      </c>
      <c r="AS360" s="149">
        <v>0</v>
      </c>
      <c r="AT360" s="149">
        <v>0</v>
      </c>
      <c r="AU360" s="149">
        <v>0</v>
      </c>
      <c r="AV360" s="149">
        <v>0</v>
      </c>
      <c r="AW360" s="149">
        <v>0</v>
      </c>
      <c r="AX360" s="149">
        <v>0</v>
      </c>
      <c r="AY360" s="149">
        <v>0</v>
      </c>
      <c r="AZ360" s="149">
        <v>0</v>
      </c>
      <c r="BA360" s="149">
        <v>0</v>
      </c>
      <c r="BB360" s="149">
        <v>0</v>
      </c>
      <c r="BC360" s="149">
        <v>0</v>
      </c>
      <c r="BD360" s="149">
        <v>0</v>
      </c>
      <c r="BE360" s="149">
        <v>0</v>
      </c>
      <c r="BF360" s="149">
        <v>0</v>
      </c>
      <c r="BG360" s="149">
        <v>0</v>
      </c>
      <c r="BH360" s="149">
        <v>0</v>
      </c>
      <c r="BI360" s="149">
        <v>0</v>
      </c>
      <c r="BJ360" s="149">
        <v>0</v>
      </c>
      <c r="BK360" s="149">
        <v>0</v>
      </c>
      <c r="BL360" s="149">
        <v>0</v>
      </c>
      <c r="BM360" s="149">
        <v>0</v>
      </c>
      <c r="BN360" s="149">
        <v>0</v>
      </c>
      <c r="BO360" s="149">
        <v>0</v>
      </c>
      <c r="BP360" s="149">
        <v>0</v>
      </c>
      <c r="BQ360" s="149">
        <v>0</v>
      </c>
      <c r="BR360" s="465">
        <v>0</v>
      </c>
    </row>
    <row r="361" spans="3:70">
      <c r="C361" s="453" t="s">
        <v>307</v>
      </c>
      <c r="D361" s="454" t="s">
        <v>309</v>
      </c>
      <c r="E361" s="455" t="s">
        <v>526</v>
      </c>
      <c r="F361" s="168">
        <f t="shared" si="69"/>
        <v>2</v>
      </c>
      <c r="G361" s="162">
        <v>0</v>
      </c>
      <c r="H361" s="149">
        <v>0</v>
      </c>
      <c r="I361" s="149">
        <v>0</v>
      </c>
      <c r="J361" s="149">
        <v>0</v>
      </c>
      <c r="K361" s="149">
        <v>0</v>
      </c>
      <c r="L361" s="149">
        <v>0</v>
      </c>
      <c r="M361" s="149">
        <v>0</v>
      </c>
      <c r="N361" s="149">
        <v>0</v>
      </c>
      <c r="O361" s="149">
        <v>0</v>
      </c>
      <c r="P361" s="149">
        <v>0</v>
      </c>
      <c r="Q361" s="149">
        <v>0</v>
      </c>
      <c r="R361" s="149">
        <v>0</v>
      </c>
      <c r="S361" s="149">
        <v>0</v>
      </c>
      <c r="T361" s="149">
        <v>0</v>
      </c>
      <c r="U361" s="149">
        <v>0</v>
      </c>
      <c r="V361" s="149">
        <v>0</v>
      </c>
      <c r="W361" s="149">
        <v>0</v>
      </c>
      <c r="X361" s="149">
        <v>0</v>
      </c>
      <c r="Y361" s="149">
        <v>0</v>
      </c>
      <c r="Z361" s="149">
        <v>0</v>
      </c>
      <c r="AA361" s="149">
        <v>0</v>
      </c>
      <c r="AB361" s="149">
        <v>0</v>
      </c>
      <c r="AC361" s="149">
        <v>0</v>
      </c>
      <c r="AD361" s="149">
        <v>0</v>
      </c>
      <c r="AE361" s="149">
        <v>0</v>
      </c>
      <c r="AF361" s="149">
        <v>0</v>
      </c>
      <c r="AG361" s="149">
        <v>0</v>
      </c>
      <c r="AH361" s="149">
        <v>0</v>
      </c>
      <c r="AI361" s="149">
        <v>0</v>
      </c>
      <c r="AJ361" s="149">
        <v>0</v>
      </c>
      <c r="AK361" s="149">
        <v>1</v>
      </c>
      <c r="AL361" s="149">
        <v>0</v>
      </c>
      <c r="AM361" s="149">
        <v>1</v>
      </c>
      <c r="AN361" s="149">
        <v>0</v>
      </c>
      <c r="AO361" s="149">
        <v>0</v>
      </c>
      <c r="AP361" s="149">
        <v>0</v>
      </c>
      <c r="AQ361" s="149">
        <v>0</v>
      </c>
      <c r="AR361" s="149">
        <v>0</v>
      </c>
      <c r="AS361" s="149">
        <v>0</v>
      </c>
      <c r="AT361" s="149">
        <v>0</v>
      </c>
      <c r="AU361" s="149">
        <v>0</v>
      </c>
      <c r="AV361" s="149">
        <v>0</v>
      </c>
      <c r="AW361" s="149">
        <v>0</v>
      </c>
      <c r="AX361" s="149">
        <v>0</v>
      </c>
      <c r="AY361" s="149">
        <v>0</v>
      </c>
      <c r="AZ361" s="149">
        <v>0</v>
      </c>
      <c r="BA361" s="149">
        <v>0</v>
      </c>
      <c r="BB361" s="149">
        <v>0</v>
      </c>
      <c r="BC361" s="149">
        <v>0</v>
      </c>
      <c r="BD361" s="149">
        <v>0</v>
      </c>
      <c r="BE361" s="149">
        <v>0</v>
      </c>
      <c r="BF361" s="149">
        <v>0</v>
      </c>
      <c r="BG361" s="149">
        <v>0</v>
      </c>
      <c r="BH361" s="149">
        <v>0</v>
      </c>
      <c r="BI361" s="149">
        <v>0</v>
      </c>
      <c r="BJ361" s="149">
        <v>0</v>
      </c>
      <c r="BK361" s="149">
        <v>0</v>
      </c>
      <c r="BL361" s="149">
        <v>0</v>
      </c>
      <c r="BM361" s="149">
        <v>0</v>
      </c>
      <c r="BN361" s="149">
        <v>0</v>
      </c>
      <c r="BO361" s="149">
        <v>0</v>
      </c>
      <c r="BP361" s="149">
        <v>0</v>
      </c>
      <c r="BQ361" s="149">
        <v>0</v>
      </c>
      <c r="BR361" s="465">
        <v>0</v>
      </c>
    </row>
    <row r="362" spans="3:70">
      <c r="C362" s="453" t="s">
        <v>307</v>
      </c>
      <c r="D362" s="454" t="s">
        <v>309</v>
      </c>
      <c r="E362" s="455" t="s">
        <v>527</v>
      </c>
      <c r="F362" s="168">
        <f t="shared" si="69"/>
        <v>9</v>
      </c>
      <c r="G362" s="162">
        <v>0</v>
      </c>
      <c r="H362" s="149">
        <v>0</v>
      </c>
      <c r="I362" s="149">
        <v>0</v>
      </c>
      <c r="J362" s="149">
        <v>0</v>
      </c>
      <c r="K362" s="149">
        <v>0</v>
      </c>
      <c r="L362" s="149">
        <v>0</v>
      </c>
      <c r="M362" s="149">
        <v>0</v>
      </c>
      <c r="N362" s="149">
        <v>0</v>
      </c>
      <c r="O362" s="149">
        <v>0</v>
      </c>
      <c r="P362" s="149">
        <v>0</v>
      </c>
      <c r="Q362" s="149">
        <v>0</v>
      </c>
      <c r="R362" s="149">
        <v>0</v>
      </c>
      <c r="S362" s="149">
        <v>0</v>
      </c>
      <c r="T362" s="149">
        <v>0</v>
      </c>
      <c r="U362" s="149">
        <v>0</v>
      </c>
      <c r="V362" s="149">
        <v>0</v>
      </c>
      <c r="W362" s="149">
        <v>0</v>
      </c>
      <c r="X362" s="149">
        <v>0</v>
      </c>
      <c r="Y362" s="149">
        <v>0</v>
      </c>
      <c r="Z362" s="149">
        <v>0</v>
      </c>
      <c r="AA362" s="149">
        <v>2</v>
      </c>
      <c r="AB362" s="149">
        <v>0</v>
      </c>
      <c r="AC362" s="149">
        <v>0</v>
      </c>
      <c r="AD362" s="149">
        <v>0</v>
      </c>
      <c r="AE362" s="149">
        <v>0</v>
      </c>
      <c r="AF362" s="149">
        <v>0</v>
      </c>
      <c r="AG362" s="149">
        <v>3</v>
      </c>
      <c r="AH362" s="149">
        <v>0</v>
      </c>
      <c r="AI362" s="149">
        <v>0</v>
      </c>
      <c r="AJ362" s="149">
        <v>0</v>
      </c>
      <c r="AK362" s="149">
        <v>0</v>
      </c>
      <c r="AL362" s="149">
        <v>0</v>
      </c>
      <c r="AM362" s="149">
        <v>4</v>
      </c>
      <c r="AN362" s="149">
        <v>0</v>
      </c>
      <c r="AO362" s="149">
        <v>0</v>
      </c>
      <c r="AP362" s="149">
        <v>0</v>
      </c>
      <c r="AQ362" s="149">
        <v>0</v>
      </c>
      <c r="AR362" s="149">
        <v>0</v>
      </c>
      <c r="AS362" s="149">
        <v>0</v>
      </c>
      <c r="AT362" s="149">
        <v>0</v>
      </c>
      <c r="AU362" s="149">
        <v>0</v>
      </c>
      <c r="AV362" s="149">
        <v>0</v>
      </c>
      <c r="AW362" s="149">
        <v>0</v>
      </c>
      <c r="AX362" s="149">
        <v>0</v>
      </c>
      <c r="AY362" s="149">
        <v>0</v>
      </c>
      <c r="AZ362" s="149">
        <v>0</v>
      </c>
      <c r="BA362" s="149">
        <v>0</v>
      </c>
      <c r="BB362" s="149">
        <v>0</v>
      </c>
      <c r="BC362" s="149">
        <v>0</v>
      </c>
      <c r="BD362" s="149">
        <v>0</v>
      </c>
      <c r="BE362" s="149">
        <v>0</v>
      </c>
      <c r="BF362" s="149">
        <v>0</v>
      </c>
      <c r="BG362" s="149">
        <v>0</v>
      </c>
      <c r="BH362" s="149">
        <v>0</v>
      </c>
      <c r="BI362" s="149">
        <v>0</v>
      </c>
      <c r="BJ362" s="149">
        <v>0</v>
      </c>
      <c r="BK362" s="149">
        <v>0</v>
      </c>
      <c r="BL362" s="149">
        <v>0</v>
      </c>
      <c r="BM362" s="149">
        <v>0</v>
      </c>
      <c r="BN362" s="149">
        <v>0</v>
      </c>
      <c r="BO362" s="149">
        <v>0</v>
      </c>
      <c r="BP362" s="149">
        <v>0</v>
      </c>
      <c r="BQ362" s="149">
        <v>0</v>
      </c>
      <c r="BR362" s="465">
        <v>0</v>
      </c>
    </row>
    <row r="363" spans="3:70">
      <c r="C363" s="453" t="s">
        <v>307</v>
      </c>
      <c r="D363" s="454" t="s">
        <v>309</v>
      </c>
      <c r="E363" s="455" t="s">
        <v>528</v>
      </c>
      <c r="F363" s="168">
        <f t="shared" si="69"/>
        <v>1356</v>
      </c>
      <c r="G363" s="162">
        <v>0</v>
      </c>
      <c r="H363" s="149">
        <v>13</v>
      </c>
      <c r="I363" s="149">
        <v>16</v>
      </c>
      <c r="J363" s="149">
        <v>45</v>
      </c>
      <c r="K363" s="149">
        <v>32</v>
      </c>
      <c r="L363" s="149">
        <v>32</v>
      </c>
      <c r="M363" s="149">
        <v>32</v>
      </c>
      <c r="N363" s="149">
        <v>32</v>
      </c>
      <c r="O363" s="149">
        <v>39</v>
      </c>
      <c r="P363" s="149">
        <v>39</v>
      </c>
      <c r="Q363" s="149">
        <v>39</v>
      </c>
      <c r="R363" s="149">
        <v>48</v>
      </c>
      <c r="S363" s="149">
        <v>52</v>
      </c>
      <c r="T363" s="149">
        <v>51</v>
      </c>
      <c r="U363" s="149">
        <v>0</v>
      </c>
      <c r="V363" s="149">
        <v>72</v>
      </c>
      <c r="W363" s="149">
        <v>35</v>
      </c>
      <c r="X363" s="149">
        <v>35</v>
      </c>
      <c r="Y363" s="149">
        <v>35</v>
      </c>
      <c r="Z363" s="149">
        <v>35</v>
      </c>
      <c r="AA363" s="149">
        <v>35</v>
      </c>
      <c r="AB363" s="149">
        <v>35</v>
      </c>
      <c r="AC363" s="149">
        <v>35</v>
      </c>
      <c r="AD363" s="149">
        <v>35</v>
      </c>
      <c r="AE363" s="149">
        <v>35</v>
      </c>
      <c r="AF363" s="149">
        <v>32</v>
      </c>
      <c r="AG363" s="149">
        <v>32</v>
      </c>
      <c r="AH363" s="149">
        <v>31</v>
      </c>
      <c r="AI363" s="149">
        <v>30</v>
      </c>
      <c r="AJ363" s="149">
        <v>31</v>
      </c>
      <c r="AK363" s="149">
        <v>31</v>
      </c>
      <c r="AL363" s="149">
        <v>35</v>
      </c>
      <c r="AM363" s="149">
        <v>33</v>
      </c>
      <c r="AN363" s="149">
        <v>33</v>
      </c>
      <c r="AO363" s="149">
        <v>35</v>
      </c>
      <c r="AP363" s="149">
        <v>28</v>
      </c>
      <c r="AQ363" s="149">
        <v>31</v>
      </c>
      <c r="AR363" s="149">
        <v>31</v>
      </c>
      <c r="AS363" s="149">
        <v>26</v>
      </c>
      <c r="AT363" s="149">
        <v>30</v>
      </c>
      <c r="AU363" s="149">
        <v>30</v>
      </c>
      <c r="AV363" s="149">
        <v>0</v>
      </c>
      <c r="AW363" s="149">
        <v>0</v>
      </c>
      <c r="AX363" s="149">
        <v>0</v>
      </c>
      <c r="AY363" s="149">
        <v>0</v>
      </c>
      <c r="AZ363" s="149">
        <v>0</v>
      </c>
      <c r="BA363" s="149">
        <v>0</v>
      </c>
      <c r="BB363" s="149">
        <v>0</v>
      </c>
      <c r="BC363" s="149">
        <v>0</v>
      </c>
      <c r="BD363" s="149">
        <v>0</v>
      </c>
      <c r="BE363" s="149">
        <v>0</v>
      </c>
      <c r="BF363" s="149">
        <v>0</v>
      </c>
      <c r="BG363" s="149">
        <v>0</v>
      </c>
      <c r="BH363" s="149">
        <v>0</v>
      </c>
      <c r="BI363" s="149">
        <v>0</v>
      </c>
      <c r="BJ363" s="149">
        <v>0</v>
      </c>
      <c r="BK363" s="149">
        <v>0</v>
      </c>
      <c r="BL363" s="149">
        <v>0</v>
      </c>
      <c r="BM363" s="149">
        <v>0</v>
      </c>
      <c r="BN363" s="149">
        <v>0</v>
      </c>
      <c r="BO363" s="149">
        <v>0</v>
      </c>
      <c r="BP363" s="149">
        <v>0</v>
      </c>
      <c r="BQ363" s="149">
        <v>0</v>
      </c>
      <c r="BR363" s="465">
        <v>0</v>
      </c>
    </row>
    <row r="364" spans="3:70">
      <c r="C364" s="453" t="s">
        <v>307</v>
      </c>
      <c r="D364" s="454" t="s">
        <v>309</v>
      </c>
      <c r="E364" s="455" t="s">
        <v>529</v>
      </c>
      <c r="F364" s="168">
        <f t="shared" si="69"/>
        <v>974</v>
      </c>
      <c r="G364" s="162">
        <v>0</v>
      </c>
      <c r="H364" s="149">
        <v>0</v>
      </c>
      <c r="I364" s="149">
        <v>0</v>
      </c>
      <c r="J364" s="149">
        <v>0</v>
      </c>
      <c r="K364" s="149">
        <v>0</v>
      </c>
      <c r="L364" s="149">
        <v>0</v>
      </c>
      <c r="M364" s="149">
        <v>0</v>
      </c>
      <c r="N364" s="149">
        <v>0</v>
      </c>
      <c r="O364" s="149">
        <v>0</v>
      </c>
      <c r="P364" s="149">
        <v>0</v>
      </c>
      <c r="Q364" s="149">
        <v>0</v>
      </c>
      <c r="R364" s="149">
        <v>37</v>
      </c>
      <c r="S364" s="149">
        <v>0</v>
      </c>
      <c r="T364" s="149">
        <v>0</v>
      </c>
      <c r="U364" s="149">
        <v>0</v>
      </c>
      <c r="V364" s="149">
        <v>0</v>
      </c>
      <c r="W364" s="149">
        <v>0</v>
      </c>
      <c r="X364" s="149">
        <v>39</v>
      </c>
      <c r="Y364" s="149">
        <v>49</v>
      </c>
      <c r="Z364" s="149">
        <v>0</v>
      </c>
      <c r="AA364" s="149">
        <v>0</v>
      </c>
      <c r="AB364" s="149">
        <v>229</v>
      </c>
      <c r="AC364" s="149">
        <v>15</v>
      </c>
      <c r="AD364" s="149">
        <v>0</v>
      </c>
      <c r="AE364" s="149">
        <v>0</v>
      </c>
      <c r="AF364" s="149">
        <v>239</v>
      </c>
      <c r="AG364" s="149">
        <v>319</v>
      </c>
      <c r="AH364" s="149">
        <v>0</v>
      </c>
      <c r="AI364" s="149">
        <v>0</v>
      </c>
      <c r="AJ364" s="149">
        <v>0</v>
      </c>
      <c r="AK364" s="149">
        <v>0</v>
      </c>
      <c r="AL364" s="149">
        <v>0</v>
      </c>
      <c r="AM364" s="149">
        <v>0</v>
      </c>
      <c r="AN364" s="149">
        <v>0</v>
      </c>
      <c r="AO364" s="149">
        <v>13</v>
      </c>
      <c r="AP364" s="149">
        <v>0</v>
      </c>
      <c r="AQ364" s="149">
        <v>0</v>
      </c>
      <c r="AR364" s="149">
        <v>0</v>
      </c>
      <c r="AS364" s="149">
        <v>34</v>
      </c>
      <c r="AT364" s="149">
        <v>0</v>
      </c>
      <c r="AU364" s="149">
        <v>0</v>
      </c>
      <c r="AV364" s="149">
        <v>0</v>
      </c>
      <c r="AW364" s="149">
        <v>0</v>
      </c>
      <c r="AX364" s="149">
        <v>0</v>
      </c>
      <c r="AY364" s="149">
        <v>0</v>
      </c>
      <c r="AZ364" s="149">
        <v>0</v>
      </c>
      <c r="BA364" s="149">
        <v>0</v>
      </c>
      <c r="BB364" s="149">
        <v>0</v>
      </c>
      <c r="BC364" s="149">
        <v>0</v>
      </c>
      <c r="BD364" s="149">
        <v>0</v>
      </c>
      <c r="BE364" s="149">
        <v>0</v>
      </c>
      <c r="BF364" s="149">
        <v>0</v>
      </c>
      <c r="BG364" s="149">
        <v>0</v>
      </c>
      <c r="BH364" s="149">
        <v>0</v>
      </c>
      <c r="BI364" s="149">
        <v>0</v>
      </c>
      <c r="BJ364" s="149">
        <v>0</v>
      </c>
      <c r="BK364" s="149">
        <v>0</v>
      </c>
      <c r="BL364" s="149">
        <v>0</v>
      </c>
      <c r="BM364" s="149">
        <v>0</v>
      </c>
      <c r="BN364" s="149">
        <v>0</v>
      </c>
      <c r="BO364" s="149">
        <v>0</v>
      </c>
      <c r="BP364" s="149">
        <v>0</v>
      </c>
      <c r="BQ364" s="149">
        <v>0</v>
      </c>
      <c r="BR364" s="465">
        <v>0</v>
      </c>
    </row>
    <row r="365" spans="3:70">
      <c r="C365" s="453" t="s">
        <v>307</v>
      </c>
      <c r="D365" s="454" t="s">
        <v>309</v>
      </c>
      <c r="E365" s="455" t="s">
        <v>530</v>
      </c>
      <c r="F365" s="168">
        <f t="shared" si="69"/>
        <v>3</v>
      </c>
      <c r="G365" s="162">
        <v>0</v>
      </c>
      <c r="H365" s="149">
        <v>0</v>
      </c>
      <c r="I365" s="149">
        <v>0</v>
      </c>
      <c r="J365" s="149">
        <v>0</v>
      </c>
      <c r="K365" s="149">
        <v>0</v>
      </c>
      <c r="L365" s="149">
        <v>0</v>
      </c>
      <c r="M365" s="149">
        <v>0</v>
      </c>
      <c r="N365" s="149">
        <v>0</v>
      </c>
      <c r="O365" s="149">
        <v>0</v>
      </c>
      <c r="P365" s="149">
        <v>0</v>
      </c>
      <c r="Q365" s="149">
        <v>0</v>
      </c>
      <c r="R365" s="149">
        <v>0</v>
      </c>
      <c r="S365" s="149">
        <v>0</v>
      </c>
      <c r="T365" s="149">
        <v>0</v>
      </c>
      <c r="U365" s="149">
        <v>0</v>
      </c>
      <c r="V365" s="149">
        <v>0</v>
      </c>
      <c r="W365" s="149">
        <v>0</v>
      </c>
      <c r="X365" s="149">
        <v>0</v>
      </c>
      <c r="Y365" s="149">
        <v>0</v>
      </c>
      <c r="Z365" s="149">
        <v>0</v>
      </c>
      <c r="AA365" s="149">
        <v>0</v>
      </c>
      <c r="AB365" s="149">
        <v>0</v>
      </c>
      <c r="AC365" s="149">
        <v>0</v>
      </c>
      <c r="AD365" s="149">
        <v>0</v>
      </c>
      <c r="AE365" s="149">
        <v>0</v>
      </c>
      <c r="AF365" s="149">
        <v>0</v>
      </c>
      <c r="AG365" s="149">
        <v>0</v>
      </c>
      <c r="AH365" s="149">
        <v>3</v>
      </c>
      <c r="AI365" s="149">
        <v>0</v>
      </c>
      <c r="AJ365" s="149">
        <v>0</v>
      </c>
      <c r="AK365" s="149">
        <v>0</v>
      </c>
      <c r="AL365" s="149">
        <v>0</v>
      </c>
      <c r="AM365" s="149">
        <v>0</v>
      </c>
      <c r="AN365" s="149">
        <v>0</v>
      </c>
      <c r="AO365" s="149">
        <v>0</v>
      </c>
      <c r="AP365" s="149">
        <v>0</v>
      </c>
      <c r="AQ365" s="149">
        <v>0</v>
      </c>
      <c r="AR365" s="149">
        <v>0</v>
      </c>
      <c r="AS365" s="149">
        <v>0</v>
      </c>
      <c r="AT365" s="149">
        <v>0</v>
      </c>
      <c r="AU365" s="149">
        <v>0</v>
      </c>
      <c r="AV365" s="149">
        <v>0</v>
      </c>
      <c r="AW365" s="149">
        <v>0</v>
      </c>
      <c r="AX365" s="149">
        <v>0</v>
      </c>
      <c r="AY365" s="149">
        <v>0</v>
      </c>
      <c r="AZ365" s="149">
        <v>0</v>
      </c>
      <c r="BA365" s="149">
        <v>0</v>
      </c>
      <c r="BB365" s="149">
        <v>0</v>
      </c>
      <c r="BC365" s="149">
        <v>0</v>
      </c>
      <c r="BD365" s="149">
        <v>0</v>
      </c>
      <c r="BE365" s="149">
        <v>0</v>
      </c>
      <c r="BF365" s="149">
        <v>0</v>
      </c>
      <c r="BG365" s="149">
        <v>0</v>
      </c>
      <c r="BH365" s="149">
        <v>0</v>
      </c>
      <c r="BI365" s="149">
        <v>0</v>
      </c>
      <c r="BJ365" s="149">
        <v>0</v>
      </c>
      <c r="BK365" s="149">
        <v>0</v>
      </c>
      <c r="BL365" s="149">
        <v>0</v>
      </c>
      <c r="BM365" s="149">
        <v>0</v>
      </c>
      <c r="BN365" s="149">
        <v>0</v>
      </c>
      <c r="BO365" s="149">
        <v>0</v>
      </c>
      <c r="BP365" s="149">
        <v>0</v>
      </c>
      <c r="BQ365" s="149">
        <v>0</v>
      </c>
      <c r="BR365" s="465">
        <v>0</v>
      </c>
    </row>
    <row r="366" spans="3:70">
      <c r="C366" s="453" t="s">
        <v>307</v>
      </c>
      <c r="D366" s="454" t="s">
        <v>309</v>
      </c>
      <c r="E366" s="455" t="s">
        <v>531</v>
      </c>
      <c r="F366" s="168">
        <f t="shared" si="69"/>
        <v>3</v>
      </c>
      <c r="G366" s="162">
        <v>0</v>
      </c>
      <c r="H366" s="149">
        <v>0</v>
      </c>
      <c r="I366" s="149">
        <v>0</v>
      </c>
      <c r="J366" s="149">
        <v>0</v>
      </c>
      <c r="K366" s="149">
        <v>0</v>
      </c>
      <c r="L366" s="149">
        <v>0</v>
      </c>
      <c r="M366" s="149">
        <v>0</v>
      </c>
      <c r="N366" s="149">
        <v>0</v>
      </c>
      <c r="O366" s="149">
        <v>0</v>
      </c>
      <c r="P366" s="149">
        <v>0</v>
      </c>
      <c r="Q366" s="149">
        <v>0</v>
      </c>
      <c r="R366" s="149">
        <v>0</v>
      </c>
      <c r="S366" s="149">
        <v>0</v>
      </c>
      <c r="T366" s="149">
        <v>0</v>
      </c>
      <c r="U366" s="149">
        <v>0</v>
      </c>
      <c r="V366" s="149">
        <v>0</v>
      </c>
      <c r="W366" s="149">
        <v>0</v>
      </c>
      <c r="X366" s="149">
        <v>0</v>
      </c>
      <c r="Y366" s="149">
        <v>0</v>
      </c>
      <c r="Z366" s="149">
        <v>0</v>
      </c>
      <c r="AA366" s="149">
        <v>0</v>
      </c>
      <c r="AB366" s="149">
        <v>0</v>
      </c>
      <c r="AC366" s="149">
        <v>0</v>
      </c>
      <c r="AD366" s="149">
        <v>0</v>
      </c>
      <c r="AE366" s="149">
        <v>0</v>
      </c>
      <c r="AF366" s="149">
        <v>0</v>
      </c>
      <c r="AG366" s="149">
        <v>0</v>
      </c>
      <c r="AH366" s="149">
        <v>0</v>
      </c>
      <c r="AI366" s="149">
        <v>0</v>
      </c>
      <c r="AJ366" s="149">
        <v>0</v>
      </c>
      <c r="AK366" s="149">
        <v>0</v>
      </c>
      <c r="AL366" s="149">
        <v>0</v>
      </c>
      <c r="AM366" s="149">
        <v>0</v>
      </c>
      <c r="AN366" s="149">
        <v>0</v>
      </c>
      <c r="AO366" s="149">
        <v>0</v>
      </c>
      <c r="AP366" s="149">
        <v>1</v>
      </c>
      <c r="AQ366" s="149">
        <v>0</v>
      </c>
      <c r="AR366" s="149">
        <v>0</v>
      </c>
      <c r="AS366" s="149">
        <v>0</v>
      </c>
      <c r="AT366" s="149">
        <v>0</v>
      </c>
      <c r="AU366" s="149">
        <v>1</v>
      </c>
      <c r="AV366" s="149">
        <v>0</v>
      </c>
      <c r="AW366" s="149">
        <v>1</v>
      </c>
      <c r="AX366" s="149">
        <v>0</v>
      </c>
      <c r="AY366" s="149">
        <v>0</v>
      </c>
      <c r="AZ366" s="149">
        <v>0</v>
      </c>
      <c r="BA366" s="149">
        <v>0</v>
      </c>
      <c r="BB366" s="149">
        <v>0</v>
      </c>
      <c r="BC366" s="149">
        <v>0</v>
      </c>
      <c r="BD366" s="149">
        <v>0</v>
      </c>
      <c r="BE366" s="149">
        <v>0</v>
      </c>
      <c r="BF366" s="149">
        <v>0</v>
      </c>
      <c r="BG366" s="149">
        <v>0</v>
      </c>
      <c r="BH366" s="149">
        <v>0</v>
      </c>
      <c r="BI366" s="149">
        <v>0</v>
      </c>
      <c r="BJ366" s="149">
        <v>0</v>
      </c>
      <c r="BK366" s="149">
        <v>0</v>
      </c>
      <c r="BL366" s="149">
        <v>0</v>
      </c>
      <c r="BM366" s="149">
        <v>0</v>
      </c>
      <c r="BN366" s="149">
        <v>0</v>
      </c>
      <c r="BO366" s="149">
        <v>0</v>
      </c>
      <c r="BP366" s="149">
        <v>0</v>
      </c>
      <c r="BQ366" s="149">
        <v>0</v>
      </c>
      <c r="BR366" s="465">
        <v>0</v>
      </c>
    </row>
    <row r="367" spans="3:70">
      <c r="C367" s="453" t="s">
        <v>307</v>
      </c>
      <c r="D367" s="454" t="s">
        <v>309</v>
      </c>
      <c r="E367" s="455" t="s">
        <v>532</v>
      </c>
      <c r="F367" s="168">
        <f t="shared" si="69"/>
        <v>8</v>
      </c>
      <c r="G367" s="162">
        <v>0</v>
      </c>
      <c r="H367" s="149">
        <v>0</v>
      </c>
      <c r="I367" s="149">
        <v>0</v>
      </c>
      <c r="J367" s="149">
        <v>0</v>
      </c>
      <c r="K367" s="149">
        <v>0</v>
      </c>
      <c r="L367" s="149">
        <v>0</v>
      </c>
      <c r="M367" s="149">
        <v>0</v>
      </c>
      <c r="N367" s="149">
        <v>0</v>
      </c>
      <c r="O367" s="149">
        <v>0</v>
      </c>
      <c r="P367" s="149">
        <v>0</v>
      </c>
      <c r="Q367" s="149">
        <v>0</v>
      </c>
      <c r="R367" s="149">
        <v>0</v>
      </c>
      <c r="S367" s="149">
        <v>0</v>
      </c>
      <c r="T367" s="149">
        <v>0</v>
      </c>
      <c r="U367" s="149">
        <v>0</v>
      </c>
      <c r="V367" s="149">
        <v>0</v>
      </c>
      <c r="W367" s="149">
        <v>0</v>
      </c>
      <c r="X367" s="149">
        <v>0</v>
      </c>
      <c r="Y367" s="149">
        <v>0</v>
      </c>
      <c r="Z367" s="149">
        <v>0</v>
      </c>
      <c r="AA367" s="149">
        <v>0</v>
      </c>
      <c r="AB367" s="149">
        <v>0</v>
      </c>
      <c r="AC367" s="149">
        <v>0</v>
      </c>
      <c r="AD367" s="149">
        <v>0</v>
      </c>
      <c r="AE367" s="149">
        <v>0</v>
      </c>
      <c r="AF367" s="149">
        <v>0</v>
      </c>
      <c r="AG367" s="149">
        <v>0</v>
      </c>
      <c r="AH367" s="149">
        <v>0</v>
      </c>
      <c r="AI367" s="149">
        <v>0</v>
      </c>
      <c r="AJ367" s="149">
        <v>0</v>
      </c>
      <c r="AK367" s="149">
        <v>0</v>
      </c>
      <c r="AL367" s="149">
        <v>0</v>
      </c>
      <c r="AM367" s="149">
        <v>3</v>
      </c>
      <c r="AN367" s="149">
        <v>0</v>
      </c>
      <c r="AO367" s="149">
        <v>0</v>
      </c>
      <c r="AP367" s="149">
        <v>0</v>
      </c>
      <c r="AQ367" s="149">
        <v>0</v>
      </c>
      <c r="AR367" s="149">
        <v>3</v>
      </c>
      <c r="AS367" s="149">
        <v>0</v>
      </c>
      <c r="AT367" s="149">
        <v>0</v>
      </c>
      <c r="AU367" s="149">
        <v>0</v>
      </c>
      <c r="AV367" s="149">
        <v>0</v>
      </c>
      <c r="AW367" s="149">
        <v>0</v>
      </c>
      <c r="AX367" s="149">
        <v>0</v>
      </c>
      <c r="AY367" s="149">
        <v>0</v>
      </c>
      <c r="AZ367" s="149">
        <v>0</v>
      </c>
      <c r="BA367" s="149">
        <v>0</v>
      </c>
      <c r="BB367" s="149">
        <v>0</v>
      </c>
      <c r="BC367" s="149">
        <v>2</v>
      </c>
      <c r="BD367" s="149">
        <v>0</v>
      </c>
      <c r="BE367" s="149">
        <v>0</v>
      </c>
      <c r="BF367" s="149">
        <v>0</v>
      </c>
      <c r="BG367" s="149">
        <v>0</v>
      </c>
      <c r="BH367" s="149">
        <v>0</v>
      </c>
      <c r="BI367" s="149">
        <v>0</v>
      </c>
      <c r="BJ367" s="149">
        <v>0</v>
      </c>
      <c r="BK367" s="149">
        <v>0</v>
      </c>
      <c r="BL367" s="149">
        <v>0</v>
      </c>
      <c r="BM367" s="149">
        <v>0</v>
      </c>
      <c r="BN367" s="149">
        <v>0</v>
      </c>
      <c r="BO367" s="149">
        <v>0</v>
      </c>
      <c r="BP367" s="149">
        <v>0</v>
      </c>
      <c r="BQ367" s="149">
        <v>0</v>
      </c>
      <c r="BR367" s="465">
        <v>0</v>
      </c>
    </row>
    <row r="368" spans="3:70">
      <c r="C368" s="453" t="s">
        <v>307</v>
      </c>
      <c r="D368" s="454" t="s">
        <v>309</v>
      </c>
      <c r="E368" s="455" t="s">
        <v>533</v>
      </c>
      <c r="F368" s="168">
        <f t="shared" si="69"/>
        <v>1</v>
      </c>
      <c r="G368" s="162">
        <v>1</v>
      </c>
      <c r="H368" s="149">
        <v>0</v>
      </c>
      <c r="I368" s="149">
        <v>0</v>
      </c>
      <c r="J368" s="149">
        <v>0</v>
      </c>
      <c r="K368" s="149">
        <v>0</v>
      </c>
      <c r="L368" s="149">
        <v>0</v>
      </c>
      <c r="M368" s="149">
        <v>0</v>
      </c>
      <c r="N368" s="149">
        <v>0</v>
      </c>
      <c r="O368" s="149">
        <v>0</v>
      </c>
      <c r="P368" s="149">
        <v>0</v>
      </c>
      <c r="Q368" s="149">
        <v>0</v>
      </c>
      <c r="R368" s="149">
        <v>0</v>
      </c>
      <c r="S368" s="149">
        <v>0</v>
      </c>
      <c r="T368" s="149">
        <v>0</v>
      </c>
      <c r="U368" s="149">
        <v>0</v>
      </c>
      <c r="V368" s="149">
        <v>0</v>
      </c>
      <c r="W368" s="149">
        <v>0</v>
      </c>
      <c r="X368" s="149">
        <v>0</v>
      </c>
      <c r="Y368" s="149">
        <v>0</v>
      </c>
      <c r="Z368" s="149">
        <v>0</v>
      </c>
      <c r="AA368" s="149">
        <v>0</v>
      </c>
      <c r="AB368" s="149">
        <v>0</v>
      </c>
      <c r="AC368" s="149">
        <v>0</v>
      </c>
      <c r="AD368" s="149">
        <v>0</v>
      </c>
      <c r="AE368" s="149">
        <v>0</v>
      </c>
      <c r="AF368" s="149">
        <v>0</v>
      </c>
      <c r="AG368" s="149">
        <v>0</v>
      </c>
      <c r="AH368" s="149">
        <v>0</v>
      </c>
      <c r="AI368" s="149">
        <v>0</v>
      </c>
      <c r="AJ368" s="149">
        <v>0</v>
      </c>
      <c r="AK368" s="149">
        <v>0</v>
      </c>
      <c r="AL368" s="149">
        <v>0</v>
      </c>
      <c r="AM368" s="149">
        <v>0</v>
      </c>
      <c r="AN368" s="149">
        <v>0</v>
      </c>
      <c r="AO368" s="149">
        <v>0</v>
      </c>
      <c r="AP368" s="149">
        <v>0</v>
      </c>
      <c r="AQ368" s="149">
        <v>0</v>
      </c>
      <c r="AR368" s="149">
        <v>0</v>
      </c>
      <c r="AS368" s="149">
        <v>0</v>
      </c>
      <c r="AT368" s="149">
        <v>0</v>
      </c>
      <c r="AU368" s="149">
        <v>0</v>
      </c>
      <c r="AV368" s="149">
        <v>0</v>
      </c>
      <c r="AW368" s="149">
        <v>0</v>
      </c>
      <c r="AX368" s="149">
        <v>0</v>
      </c>
      <c r="AY368" s="149">
        <v>0</v>
      </c>
      <c r="AZ368" s="149">
        <v>0</v>
      </c>
      <c r="BA368" s="149">
        <v>0</v>
      </c>
      <c r="BB368" s="149">
        <v>0</v>
      </c>
      <c r="BC368" s="149">
        <v>0</v>
      </c>
      <c r="BD368" s="149">
        <v>0</v>
      </c>
      <c r="BE368" s="149">
        <v>0</v>
      </c>
      <c r="BF368" s="149">
        <v>0</v>
      </c>
      <c r="BG368" s="149">
        <v>0</v>
      </c>
      <c r="BH368" s="149">
        <v>0</v>
      </c>
      <c r="BI368" s="149">
        <v>0</v>
      </c>
      <c r="BJ368" s="149">
        <v>0</v>
      </c>
      <c r="BK368" s="149">
        <v>0</v>
      </c>
      <c r="BL368" s="149">
        <v>0</v>
      </c>
      <c r="BM368" s="149">
        <v>0</v>
      </c>
      <c r="BN368" s="149">
        <v>0</v>
      </c>
      <c r="BO368" s="149">
        <v>0</v>
      </c>
      <c r="BP368" s="149">
        <v>0</v>
      </c>
      <c r="BQ368" s="149">
        <v>0</v>
      </c>
      <c r="BR368" s="465">
        <v>0</v>
      </c>
    </row>
    <row r="369" spans="3:70">
      <c r="C369" s="453" t="s">
        <v>307</v>
      </c>
      <c r="D369" s="454" t="s">
        <v>309</v>
      </c>
      <c r="E369" s="455" t="s">
        <v>534</v>
      </c>
      <c r="F369" s="168">
        <f t="shared" si="69"/>
        <v>2</v>
      </c>
      <c r="G369" s="162">
        <v>0</v>
      </c>
      <c r="H369" s="149">
        <v>0</v>
      </c>
      <c r="I369" s="149">
        <v>0</v>
      </c>
      <c r="J369" s="149">
        <v>0</v>
      </c>
      <c r="K369" s="149">
        <v>0</v>
      </c>
      <c r="L369" s="149">
        <v>0</v>
      </c>
      <c r="M369" s="149">
        <v>0</v>
      </c>
      <c r="N369" s="149">
        <v>0</v>
      </c>
      <c r="O369" s="149">
        <v>0</v>
      </c>
      <c r="P369" s="149">
        <v>0</v>
      </c>
      <c r="Q369" s="149">
        <v>0</v>
      </c>
      <c r="R369" s="149">
        <v>0</v>
      </c>
      <c r="S369" s="149">
        <v>0</v>
      </c>
      <c r="T369" s="149">
        <v>0</v>
      </c>
      <c r="U369" s="149">
        <v>0</v>
      </c>
      <c r="V369" s="149">
        <v>0</v>
      </c>
      <c r="W369" s="149">
        <v>0</v>
      </c>
      <c r="X369" s="149">
        <v>0</v>
      </c>
      <c r="Y369" s="149">
        <v>0</v>
      </c>
      <c r="Z369" s="149">
        <v>0</v>
      </c>
      <c r="AA369" s="149">
        <v>0</v>
      </c>
      <c r="AB369" s="149">
        <v>0</v>
      </c>
      <c r="AC369" s="149">
        <v>0</v>
      </c>
      <c r="AD369" s="149">
        <v>0</v>
      </c>
      <c r="AE369" s="149">
        <v>0</v>
      </c>
      <c r="AF369" s="149">
        <v>0</v>
      </c>
      <c r="AG369" s="149">
        <v>0</v>
      </c>
      <c r="AH369" s="149">
        <v>0</v>
      </c>
      <c r="AI369" s="149">
        <v>0</v>
      </c>
      <c r="AJ369" s="149">
        <v>0</v>
      </c>
      <c r="AK369" s="149">
        <v>0</v>
      </c>
      <c r="AL369" s="149">
        <v>0</v>
      </c>
      <c r="AM369" s="149">
        <v>0</v>
      </c>
      <c r="AN369" s="149">
        <v>1</v>
      </c>
      <c r="AO369" s="149">
        <v>0</v>
      </c>
      <c r="AP369" s="149">
        <v>0</v>
      </c>
      <c r="AQ369" s="149">
        <v>0</v>
      </c>
      <c r="AR369" s="149">
        <v>0</v>
      </c>
      <c r="AS369" s="149">
        <v>0</v>
      </c>
      <c r="AT369" s="149">
        <v>1</v>
      </c>
      <c r="AU369" s="149">
        <v>0</v>
      </c>
      <c r="AV369" s="149">
        <v>0</v>
      </c>
      <c r="AW369" s="149">
        <v>0</v>
      </c>
      <c r="AX369" s="149">
        <v>0</v>
      </c>
      <c r="AY369" s="149">
        <v>0</v>
      </c>
      <c r="AZ369" s="149">
        <v>0</v>
      </c>
      <c r="BA369" s="149">
        <v>0</v>
      </c>
      <c r="BB369" s="149">
        <v>0</v>
      </c>
      <c r="BC369" s="149">
        <v>0</v>
      </c>
      <c r="BD369" s="149">
        <v>0</v>
      </c>
      <c r="BE369" s="149">
        <v>0</v>
      </c>
      <c r="BF369" s="149">
        <v>0</v>
      </c>
      <c r="BG369" s="149">
        <v>0</v>
      </c>
      <c r="BH369" s="149">
        <v>0</v>
      </c>
      <c r="BI369" s="149">
        <v>0</v>
      </c>
      <c r="BJ369" s="149">
        <v>0</v>
      </c>
      <c r="BK369" s="149">
        <v>0</v>
      </c>
      <c r="BL369" s="149">
        <v>0</v>
      </c>
      <c r="BM369" s="149">
        <v>0</v>
      </c>
      <c r="BN369" s="149">
        <v>0</v>
      </c>
      <c r="BO369" s="149">
        <v>0</v>
      </c>
      <c r="BP369" s="149">
        <v>0</v>
      </c>
      <c r="BQ369" s="149">
        <v>0</v>
      </c>
      <c r="BR369" s="465">
        <v>0</v>
      </c>
    </row>
    <row r="370" spans="3:70">
      <c r="C370" s="453" t="s">
        <v>307</v>
      </c>
      <c r="D370" s="454" t="s">
        <v>309</v>
      </c>
      <c r="E370" s="455" t="s">
        <v>535</v>
      </c>
      <c r="F370" s="168">
        <f t="shared" si="69"/>
        <v>41</v>
      </c>
      <c r="G370" s="162">
        <v>0</v>
      </c>
      <c r="H370" s="149">
        <v>0</v>
      </c>
      <c r="I370" s="149">
        <v>27</v>
      </c>
      <c r="J370" s="149">
        <v>0</v>
      </c>
      <c r="K370" s="149">
        <v>0</v>
      </c>
      <c r="L370" s="149">
        <v>0</v>
      </c>
      <c r="M370" s="149">
        <v>0</v>
      </c>
      <c r="N370" s="149">
        <v>0</v>
      </c>
      <c r="O370" s="149">
        <v>0</v>
      </c>
      <c r="P370" s="149">
        <v>0</v>
      </c>
      <c r="Q370" s="149">
        <v>0</v>
      </c>
      <c r="R370" s="149">
        <v>0</v>
      </c>
      <c r="S370" s="149">
        <v>0</v>
      </c>
      <c r="T370" s="149">
        <v>0</v>
      </c>
      <c r="U370" s="149">
        <v>0</v>
      </c>
      <c r="V370" s="149">
        <v>0</v>
      </c>
      <c r="W370" s="149">
        <v>0</v>
      </c>
      <c r="X370" s="149">
        <v>0</v>
      </c>
      <c r="Y370" s="149">
        <v>0</v>
      </c>
      <c r="Z370" s="149">
        <v>0</v>
      </c>
      <c r="AA370" s="149">
        <v>0</v>
      </c>
      <c r="AB370" s="149">
        <v>0</v>
      </c>
      <c r="AC370" s="149">
        <v>0</v>
      </c>
      <c r="AD370" s="149">
        <v>0</v>
      </c>
      <c r="AE370" s="149">
        <v>0</v>
      </c>
      <c r="AF370" s="149">
        <v>0</v>
      </c>
      <c r="AG370" s="149">
        <v>0</v>
      </c>
      <c r="AH370" s="149">
        <v>0</v>
      </c>
      <c r="AI370" s="149">
        <v>14</v>
      </c>
      <c r="AJ370" s="149">
        <v>0</v>
      </c>
      <c r="AK370" s="149">
        <v>0</v>
      </c>
      <c r="AL370" s="149">
        <v>0</v>
      </c>
      <c r="AM370" s="149">
        <v>0</v>
      </c>
      <c r="AN370" s="149">
        <v>0</v>
      </c>
      <c r="AO370" s="149">
        <v>0</v>
      </c>
      <c r="AP370" s="149">
        <v>0</v>
      </c>
      <c r="AQ370" s="149">
        <v>0</v>
      </c>
      <c r="AR370" s="149">
        <v>0</v>
      </c>
      <c r="AS370" s="149">
        <v>0</v>
      </c>
      <c r="AT370" s="149">
        <v>0</v>
      </c>
      <c r="AU370" s="149">
        <v>0</v>
      </c>
      <c r="AV370" s="149">
        <v>0</v>
      </c>
      <c r="AW370" s="149">
        <v>0</v>
      </c>
      <c r="AX370" s="149">
        <v>0</v>
      </c>
      <c r="AY370" s="149">
        <v>0</v>
      </c>
      <c r="AZ370" s="149">
        <v>0</v>
      </c>
      <c r="BA370" s="149">
        <v>0</v>
      </c>
      <c r="BB370" s="149">
        <v>0</v>
      </c>
      <c r="BC370" s="149">
        <v>0</v>
      </c>
      <c r="BD370" s="149">
        <v>0</v>
      </c>
      <c r="BE370" s="149">
        <v>0</v>
      </c>
      <c r="BF370" s="149">
        <v>0</v>
      </c>
      <c r="BG370" s="149">
        <v>0</v>
      </c>
      <c r="BH370" s="149">
        <v>0</v>
      </c>
      <c r="BI370" s="149">
        <v>0</v>
      </c>
      <c r="BJ370" s="149">
        <v>0</v>
      </c>
      <c r="BK370" s="149">
        <v>0</v>
      </c>
      <c r="BL370" s="149">
        <v>0</v>
      </c>
      <c r="BM370" s="149">
        <v>0</v>
      </c>
      <c r="BN370" s="149">
        <v>0</v>
      </c>
      <c r="BO370" s="149">
        <v>0</v>
      </c>
      <c r="BP370" s="149">
        <v>0</v>
      </c>
      <c r="BQ370" s="149">
        <v>0</v>
      </c>
      <c r="BR370" s="465">
        <v>0</v>
      </c>
    </row>
    <row r="371" spans="3:70">
      <c r="C371" s="453" t="s">
        <v>307</v>
      </c>
      <c r="D371" s="454" t="s">
        <v>309</v>
      </c>
      <c r="E371" s="455" t="s">
        <v>536</v>
      </c>
      <c r="F371" s="168">
        <f t="shared" si="69"/>
        <v>1</v>
      </c>
      <c r="G371" s="162">
        <v>0</v>
      </c>
      <c r="H371" s="149">
        <v>0</v>
      </c>
      <c r="I371" s="149">
        <v>0</v>
      </c>
      <c r="J371" s="149">
        <v>0</v>
      </c>
      <c r="K371" s="149">
        <v>0</v>
      </c>
      <c r="L371" s="149">
        <v>0</v>
      </c>
      <c r="M371" s="149">
        <v>0</v>
      </c>
      <c r="N371" s="149">
        <v>0</v>
      </c>
      <c r="O371" s="149">
        <v>0</v>
      </c>
      <c r="P371" s="149">
        <v>0</v>
      </c>
      <c r="Q371" s="149">
        <v>0</v>
      </c>
      <c r="R371" s="149">
        <v>0</v>
      </c>
      <c r="S371" s="149">
        <v>0</v>
      </c>
      <c r="T371" s="149">
        <v>0</v>
      </c>
      <c r="U371" s="149">
        <v>0</v>
      </c>
      <c r="V371" s="149">
        <v>0</v>
      </c>
      <c r="W371" s="149">
        <v>0</v>
      </c>
      <c r="X371" s="149">
        <v>0</v>
      </c>
      <c r="Y371" s="149">
        <v>0</v>
      </c>
      <c r="Z371" s="149">
        <v>0</v>
      </c>
      <c r="AA371" s="149">
        <v>0</v>
      </c>
      <c r="AB371" s="149">
        <v>0</v>
      </c>
      <c r="AC371" s="149">
        <v>0</v>
      </c>
      <c r="AD371" s="149">
        <v>0</v>
      </c>
      <c r="AE371" s="149">
        <v>0</v>
      </c>
      <c r="AF371" s="149">
        <v>0</v>
      </c>
      <c r="AG371" s="149">
        <v>0</v>
      </c>
      <c r="AH371" s="149">
        <v>0</v>
      </c>
      <c r="AI371" s="149">
        <v>0</v>
      </c>
      <c r="AJ371" s="149">
        <v>0</v>
      </c>
      <c r="AK371" s="149">
        <v>0</v>
      </c>
      <c r="AL371" s="149">
        <v>0</v>
      </c>
      <c r="AM371" s="149">
        <v>0</v>
      </c>
      <c r="AN371" s="149">
        <v>0</v>
      </c>
      <c r="AO371" s="149">
        <v>0</v>
      </c>
      <c r="AP371" s="149">
        <v>0</v>
      </c>
      <c r="AQ371" s="149">
        <v>0</v>
      </c>
      <c r="AR371" s="149">
        <v>0</v>
      </c>
      <c r="AS371" s="149">
        <v>0</v>
      </c>
      <c r="AT371" s="149">
        <v>0</v>
      </c>
      <c r="AU371" s="149">
        <v>0</v>
      </c>
      <c r="AV371" s="149">
        <v>0</v>
      </c>
      <c r="AW371" s="149">
        <v>0</v>
      </c>
      <c r="AX371" s="149">
        <v>0</v>
      </c>
      <c r="AY371" s="149">
        <v>0</v>
      </c>
      <c r="AZ371" s="149">
        <v>0</v>
      </c>
      <c r="BA371" s="149">
        <v>0</v>
      </c>
      <c r="BB371" s="149">
        <v>1</v>
      </c>
      <c r="BC371" s="149">
        <v>0</v>
      </c>
      <c r="BD371" s="149">
        <v>0</v>
      </c>
      <c r="BE371" s="149">
        <v>0</v>
      </c>
      <c r="BF371" s="149">
        <v>0</v>
      </c>
      <c r="BG371" s="149">
        <v>0</v>
      </c>
      <c r="BH371" s="149">
        <v>0</v>
      </c>
      <c r="BI371" s="149">
        <v>0</v>
      </c>
      <c r="BJ371" s="149">
        <v>0</v>
      </c>
      <c r="BK371" s="149">
        <v>0</v>
      </c>
      <c r="BL371" s="149">
        <v>0</v>
      </c>
      <c r="BM371" s="149">
        <v>0</v>
      </c>
      <c r="BN371" s="149">
        <v>0</v>
      </c>
      <c r="BO371" s="149">
        <v>0</v>
      </c>
      <c r="BP371" s="149">
        <v>0</v>
      </c>
      <c r="BQ371" s="149">
        <v>0</v>
      </c>
      <c r="BR371" s="465">
        <v>0</v>
      </c>
    </row>
    <row r="372" spans="3:70">
      <c r="C372" s="453" t="s">
        <v>307</v>
      </c>
      <c r="D372" s="454" t="s">
        <v>309</v>
      </c>
      <c r="E372" s="455" t="s">
        <v>537</v>
      </c>
      <c r="F372" s="168">
        <f t="shared" si="69"/>
        <v>1</v>
      </c>
      <c r="G372" s="162">
        <v>0</v>
      </c>
      <c r="H372" s="149">
        <v>0</v>
      </c>
      <c r="I372" s="149">
        <v>0</v>
      </c>
      <c r="J372" s="149">
        <v>0</v>
      </c>
      <c r="K372" s="149">
        <v>0</v>
      </c>
      <c r="L372" s="149">
        <v>0</v>
      </c>
      <c r="M372" s="149">
        <v>0</v>
      </c>
      <c r="N372" s="149">
        <v>0</v>
      </c>
      <c r="O372" s="149">
        <v>0</v>
      </c>
      <c r="P372" s="149">
        <v>0</v>
      </c>
      <c r="Q372" s="149">
        <v>0</v>
      </c>
      <c r="R372" s="149">
        <v>0</v>
      </c>
      <c r="S372" s="149">
        <v>0</v>
      </c>
      <c r="T372" s="149">
        <v>0</v>
      </c>
      <c r="U372" s="149">
        <v>0</v>
      </c>
      <c r="V372" s="149">
        <v>0</v>
      </c>
      <c r="W372" s="149">
        <v>0</v>
      </c>
      <c r="X372" s="149">
        <v>0</v>
      </c>
      <c r="Y372" s="149">
        <v>0</v>
      </c>
      <c r="Z372" s="149">
        <v>0</v>
      </c>
      <c r="AA372" s="149">
        <v>0</v>
      </c>
      <c r="AB372" s="149">
        <v>0</v>
      </c>
      <c r="AC372" s="149">
        <v>0</v>
      </c>
      <c r="AD372" s="149">
        <v>0</v>
      </c>
      <c r="AE372" s="149">
        <v>0</v>
      </c>
      <c r="AF372" s="149">
        <v>0</v>
      </c>
      <c r="AG372" s="149">
        <v>0</v>
      </c>
      <c r="AH372" s="149">
        <v>0</v>
      </c>
      <c r="AI372" s="149">
        <v>1</v>
      </c>
      <c r="AJ372" s="149">
        <v>0</v>
      </c>
      <c r="AK372" s="149">
        <v>0</v>
      </c>
      <c r="AL372" s="149">
        <v>0</v>
      </c>
      <c r="AM372" s="149">
        <v>0</v>
      </c>
      <c r="AN372" s="149">
        <v>0</v>
      </c>
      <c r="AO372" s="149">
        <v>0</v>
      </c>
      <c r="AP372" s="149">
        <v>0</v>
      </c>
      <c r="AQ372" s="149">
        <v>0</v>
      </c>
      <c r="AR372" s="149">
        <v>0</v>
      </c>
      <c r="AS372" s="149">
        <v>0</v>
      </c>
      <c r="AT372" s="149">
        <v>0</v>
      </c>
      <c r="AU372" s="149">
        <v>0</v>
      </c>
      <c r="AV372" s="149">
        <v>0</v>
      </c>
      <c r="AW372" s="149">
        <v>0</v>
      </c>
      <c r="AX372" s="149">
        <v>0</v>
      </c>
      <c r="AY372" s="149">
        <v>0</v>
      </c>
      <c r="AZ372" s="149">
        <v>0</v>
      </c>
      <c r="BA372" s="149">
        <v>0</v>
      </c>
      <c r="BB372" s="149">
        <v>0</v>
      </c>
      <c r="BC372" s="149">
        <v>0</v>
      </c>
      <c r="BD372" s="149">
        <v>0</v>
      </c>
      <c r="BE372" s="149">
        <v>0</v>
      </c>
      <c r="BF372" s="149">
        <v>0</v>
      </c>
      <c r="BG372" s="149">
        <v>0</v>
      </c>
      <c r="BH372" s="149">
        <v>0</v>
      </c>
      <c r="BI372" s="149">
        <v>0</v>
      </c>
      <c r="BJ372" s="149">
        <v>0</v>
      </c>
      <c r="BK372" s="149">
        <v>0</v>
      </c>
      <c r="BL372" s="149">
        <v>0</v>
      </c>
      <c r="BM372" s="149">
        <v>0</v>
      </c>
      <c r="BN372" s="149">
        <v>0</v>
      </c>
      <c r="BO372" s="149">
        <v>0</v>
      </c>
      <c r="BP372" s="149">
        <v>0</v>
      </c>
      <c r="BQ372" s="149">
        <v>0</v>
      </c>
      <c r="BR372" s="465">
        <v>0</v>
      </c>
    </row>
    <row r="373" spans="3:70">
      <c r="C373" s="453" t="s">
        <v>307</v>
      </c>
      <c r="D373" s="454" t="s">
        <v>309</v>
      </c>
      <c r="E373" s="455" t="s">
        <v>538</v>
      </c>
      <c r="F373" s="168">
        <f t="shared" si="69"/>
        <v>1</v>
      </c>
      <c r="G373" s="162">
        <v>0</v>
      </c>
      <c r="H373" s="149">
        <v>1</v>
      </c>
      <c r="I373" s="149">
        <v>0</v>
      </c>
      <c r="J373" s="149">
        <v>0</v>
      </c>
      <c r="K373" s="149">
        <v>0</v>
      </c>
      <c r="L373" s="149">
        <v>0</v>
      </c>
      <c r="M373" s="149">
        <v>0</v>
      </c>
      <c r="N373" s="149">
        <v>0</v>
      </c>
      <c r="O373" s="149">
        <v>0</v>
      </c>
      <c r="P373" s="149">
        <v>0</v>
      </c>
      <c r="Q373" s="149">
        <v>0</v>
      </c>
      <c r="R373" s="149">
        <v>0</v>
      </c>
      <c r="S373" s="149">
        <v>0</v>
      </c>
      <c r="T373" s="149">
        <v>0</v>
      </c>
      <c r="U373" s="149">
        <v>0</v>
      </c>
      <c r="V373" s="149">
        <v>0</v>
      </c>
      <c r="W373" s="149">
        <v>0</v>
      </c>
      <c r="X373" s="149">
        <v>0</v>
      </c>
      <c r="Y373" s="149">
        <v>0</v>
      </c>
      <c r="Z373" s="149">
        <v>0</v>
      </c>
      <c r="AA373" s="149">
        <v>0</v>
      </c>
      <c r="AB373" s="149">
        <v>0</v>
      </c>
      <c r="AC373" s="149">
        <v>0</v>
      </c>
      <c r="AD373" s="149">
        <v>0</v>
      </c>
      <c r="AE373" s="149">
        <v>0</v>
      </c>
      <c r="AF373" s="149">
        <v>0</v>
      </c>
      <c r="AG373" s="149">
        <v>0</v>
      </c>
      <c r="AH373" s="149">
        <v>0</v>
      </c>
      <c r="AI373" s="149">
        <v>0</v>
      </c>
      <c r="AJ373" s="149">
        <v>0</v>
      </c>
      <c r="AK373" s="149">
        <v>0</v>
      </c>
      <c r="AL373" s="149">
        <v>0</v>
      </c>
      <c r="AM373" s="149">
        <v>0</v>
      </c>
      <c r="AN373" s="149">
        <v>0</v>
      </c>
      <c r="AO373" s="149">
        <v>0</v>
      </c>
      <c r="AP373" s="149">
        <v>0</v>
      </c>
      <c r="AQ373" s="149">
        <v>0</v>
      </c>
      <c r="AR373" s="149">
        <v>0</v>
      </c>
      <c r="AS373" s="149">
        <v>0</v>
      </c>
      <c r="AT373" s="149">
        <v>0</v>
      </c>
      <c r="AU373" s="149">
        <v>0</v>
      </c>
      <c r="AV373" s="149">
        <v>0</v>
      </c>
      <c r="AW373" s="149">
        <v>0</v>
      </c>
      <c r="AX373" s="149">
        <v>0</v>
      </c>
      <c r="AY373" s="149">
        <v>0</v>
      </c>
      <c r="AZ373" s="149">
        <v>0</v>
      </c>
      <c r="BA373" s="149">
        <v>0</v>
      </c>
      <c r="BB373" s="149">
        <v>0</v>
      </c>
      <c r="BC373" s="149">
        <v>0</v>
      </c>
      <c r="BD373" s="149">
        <v>0</v>
      </c>
      <c r="BE373" s="149">
        <v>0</v>
      </c>
      <c r="BF373" s="149">
        <v>0</v>
      </c>
      <c r="BG373" s="149">
        <v>0</v>
      </c>
      <c r="BH373" s="149">
        <v>0</v>
      </c>
      <c r="BI373" s="149">
        <v>0</v>
      </c>
      <c r="BJ373" s="149">
        <v>0</v>
      </c>
      <c r="BK373" s="149">
        <v>0</v>
      </c>
      <c r="BL373" s="149">
        <v>0</v>
      </c>
      <c r="BM373" s="149">
        <v>0</v>
      </c>
      <c r="BN373" s="149">
        <v>0</v>
      </c>
      <c r="BO373" s="149">
        <v>0</v>
      </c>
      <c r="BP373" s="149">
        <v>0</v>
      </c>
      <c r="BQ373" s="149">
        <v>0</v>
      </c>
      <c r="BR373" s="465">
        <v>0</v>
      </c>
    </row>
    <row r="374" spans="3:70">
      <c r="C374" s="453" t="s">
        <v>307</v>
      </c>
      <c r="D374" s="454" t="s">
        <v>309</v>
      </c>
      <c r="E374" s="455" t="s">
        <v>539</v>
      </c>
      <c r="F374" s="168">
        <f t="shared" si="69"/>
        <v>119</v>
      </c>
      <c r="G374" s="162">
        <v>0</v>
      </c>
      <c r="H374" s="149">
        <v>0</v>
      </c>
      <c r="I374" s="149">
        <v>0</v>
      </c>
      <c r="J374" s="149">
        <v>0</v>
      </c>
      <c r="K374" s="149">
        <v>0</v>
      </c>
      <c r="L374" s="149">
        <v>0</v>
      </c>
      <c r="M374" s="149">
        <v>0</v>
      </c>
      <c r="N374" s="149">
        <v>0</v>
      </c>
      <c r="O374" s="149">
        <v>0</v>
      </c>
      <c r="P374" s="149">
        <v>0</v>
      </c>
      <c r="Q374" s="149">
        <v>0</v>
      </c>
      <c r="R374" s="149">
        <v>0</v>
      </c>
      <c r="S374" s="149">
        <v>0</v>
      </c>
      <c r="T374" s="149">
        <v>0</v>
      </c>
      <c r="U374" s="149">
        <v>0</v>
      </c>
      <c r="V374" s="149">
        <v>0</v>
      </c>
      <c r="W374" s="149">
        <v>0</v>
      </c>
      <c r="X374" s="149">
        <v>0</v>
      </c>
      <c r="Y374" s="149">
        <v>0</v>
      </c>
      <c r="Z374" s="149">
        <v>0</v>
      </c>
      <c r="AA374" s="149">
        <v>0</v>
      </c>
      <c r="AB374" s="149">
        <v>0</v>
      </c>
      <c r="AC374" s="149">
        <v>0</v>
      </c>
      <c r="AD374" s="149">
        <v>0</v>
      </c>
      <c r="AE374" s="149">
        <v>0</v>
      </c>
      <c r="AF374" s="149">
        <v>0</v>
      </c>
      <c r="AG374" s="149">
        <v>0</v>
      </c>
      <c r="AH374" s="149">
        <v>0</v>
      </c>
      <c r="AI374" s="149">
        <v>0</v>
      </c>
      <c r="AJ374" s="149">
        <v>0</v>
      </c>
      <c r="AK374" s="149">
        <v>0</v>
      </c>
      <c r="AL374" s="149">
        <v>0</v>
      </c>
      <c r="AM374" s="149">
        <v>119</v>
      </c>
      <c r="AN374" s="149">
        <v>0</v>
      </c>
      <c r="AO374" s="149">
        <v>0</v>
      </c>
      <c r="AP374" s="149">
        <v>0</v>
      </c>
      <c r="AQ374" s="149">
        <v>0</v>
      </c>
      <c r="AR374" s="149">
        <v>0</v>
      </c>
      <c r="AS374" s="149">
        <v>0</v>
      </c>
      <c r="AT374" s="149">
        <v>0</v>
      </c>
      <c r="AU374" s="149">
        <v>0</v>
      </c>
      <c r="AV374" s="149">
        <v>0</v>
      </c>
      <c r="AW374" s="149">
        <v>0</v>
      </c>
      <c r="AX374" s="149">
        <v>0</v>
      </c>
      <c r="AY374" s="149">
        <v>0</v>
      </c>
      <c r="AZ374" s="149">
        <v>0</v>
      </c>
      <c r="BA374" s="149">
        <v>0</v>
      </c>
      <c r="BB374" s="149">
        <v>0</v>
      </c>
      <c r="BC374" s="149">
        <v>0</v>
      </c>
      <c r="BD374" s="149">
        <v>0</v>
      </c>
      <c r="BE374" s="149">
        <v>0</v>
      </c>
      <c r="BF374" s="149">
        <v>0</v>
      </c>
      <c r="BG374" s="149">
        <v>0</v>
      </c>
      <c r="BH374" s="149">
        <v>0</v>
      </c>
      <c r="BI374" s="149">
        <v>0</v>
      </c>
      <c r="BJ374" s="149">
        <v>0</v>
      </c>
      <c r="BK374" s="149">
        <v>0</v>
      </c>
      <c r="BL374" s="149">
        <v>0</v>
      </c>
      <c r="BM374" s="149">
        <v>0</v>
      </c>
      <c r="BN374" s="149">
        <v>0</v>
      </c>
      <c r="BO374" s="149">
        <v>0</v>
      </c>
      <c r="BP374" s="149">
        <v>0</v>
      </c>
      <c r="BQ374" s="149">
        <v>0</v>
      </c>
      <c r="BR374" s="465">
        <v>0</v>
      </c>
    </row>
    <row r="375" spans="3:70">
      <c r="C375" s="453" t="s">
        <v>307</v>
      </c>
      <c r="D375" s="454" t="s">
        <v>309</v>
      </c>
      <c r="E375" s="455" t="s">
        <v>540</v>
      </c>
      <c r="F375" s="168">
        <f t="shared" si="69"/>
        <v>1</v>
      </c>
      <c r="G375" s="162">
        <v>0</v>
      </c>
      <c r="H375" s="149">
        <v>0</v>
      </c>
      <c r="I375" s="149">
        <v>0</v>
      </c>
      <c r="J375" s="149">
        <v>0</v>
      </c>
      <c r="K375" s="149">
        <v>0</v>
      </c>
      <c r="L375" s="149">
        <v>0</v>
      </c>
      <c r="M375" s="149">
        <v>0</v>
      </c>
      <c r="N375" s="149">
        <v>0</v>
      </c>
      <c r="O375" s="149">
        <v>0</v>
      </c>
      <c r="P375" s="149">
        <v>0</v>
      </c>
      <c r="Q375" s="149">
        <v>0</v>
      </c>
      <c r="R375" s="149">
        <v>0</v>
      </c>
      <c r="S375" s="149">
        <v>0</v>
      </c>
      <c r="T375" s="149">
        <v>0</v>
      </c>
      <c r="U375" s="149">
        <v>0</v>
      </c>
      <c r="V375" s="149">
        <v>0</v>
      </c>
      <c r="W375" s="149">
        <v>0</v>
      </c>
      <c r="X375" s="149">
        <v>0</v>
      </c>
      <c r="Y375" s="149">
        <v>0</v>
      </c>
      <c r="Z375" s="149">
        <v>0</v>
      </c>
      <c r="AA375" s="149">
        <v>0</v>
      </c>
      <c r="AB375" s="149">
        <v>0</v>
      </c>
      <c r="AC375" s="149">
        <v>0</v>
      </c>
      <c r="AD375" s="149">
        <v>0</v>
      </c>
      <c r="AE375" s="149">
        <v>0</v>
      </c>
      <c r="AF375" s="149">
        <v>1</v>
      </c>
      <c r="AG375" s="149">
        <v>0</v>
      </c>
      <c r="AH375" s="149">
        <v>0</v>
      </c>
      <c r="AI375" s="149">
        <v>0</v>
      </c>
      <c r="AJ375" s="149">
        <v>0</v>
      </c>
      <c r="AK375" s="149">
        <v>0</v>
      </c>
      <c r="AL375" s="149">
        <v>0</v>
      </c>
      <c r="AM375" s="149">
        <v>0</v>
      </c>
      <c r="AN375" s="149">
        <v>0</v>
      </c>
      <c r="AO375" s="149">
        <v>0</v>
      </c>
      <c r="AP375" s="149">
        <v>0</v>
      </c>
      <c r="AQ375" s="149">
        <v>0</v>
      </c>
      <c r="AR375" s="149">
        <v>0</v>
      </c>
      <c r="AS375" s="149">
        <v>0</v>
      </c>
      <c r="AT375" s="149">
        <v>0</v>
      </c>
      <c r="AU375" s="149">
        <v>0</v>
      </c>
      <c r="AV375" s="149">
        <v>0</v>
      </c>
      <c r="AW375" s="149">
        <v>0</v>
      </c>
      <c r="AX375" s="149">
        <v>0</v>
      </c>
      <c r="AY375" s="149">
        <v>0</v>
      </c>
      <c r="AZ375" s="149">
        <v>0</v>
      </c>
      <c r="BA375" s="149">
        <v>0</v>
      </c>
      <c r="BB375" s="149">
        <v>0</v>
      </c>
      <c r="BC375" s="149">
        <v>0</v>
      </c>
      <c r="BD375" s="149">
        <v>0</v>
      </c>
      <c r="BE375" s="149">
        <v>0</v>
      </c>
      <c r="BF375" s="149">
        <v>0</v>
      </c>
      <c r="BG375" s="149">
        <v>0</v>
      </c>
      <c r="BH375" s="149">
        <v>0</v>
      </c>
      <c r="BI375" s="149">
        <v>0</v>
      </c>
      <c r="BJ375" s="149">
        <v>0</v>
      </c>
      <c r="BK375" s="149">
        <v>0</v>
      </c>
      <c r="BL375" s="149">
        <v>0</v>
      </c>
      <c r="BM375" s="149">
        <v>0</v>
      </c>
      <c r="BN375" s="149">
        <v>0</v>
      </c>
      <c r="BO375" s="149">
        <v>0</v>
      </c>
      <c r="BP375" s="149">
        <v>0</v>
      </c>
      <c r="BQ375" s="149">
        <v>0</v>
      </c>
      <c r="BR375" s="465">
        <v>0</v>
      </c>
    </row>
    <row r="376" spans="3:70">
      <c r="C376" s="453" t="s">
        <v>307</v>
      </c>
      <c r="D376" s="454" t="s">
        <v>309</v>
      </c>
      <c r="E376" s="455" t="s">
        <v>541</v>
      </c>
      <c r="F376" s="168">
        <f t="shared" si="69"/>
        <v>16</v>
      </c>
      <c r="G376" s="162">
        <v>0</v>
      </c>
      <c r="H376" s="149">
        <v>0</v>
      </c>
      <c r="I376" s="149">
        <v>0</v>
      </c>
      <c r="J376" s="149">
        <v>0</v>
      </c>
      <c r="K376" s="149">
        <v>0</v>
      </c>
      <c r="L376" s="149">
        <v>0</v>
      </c>
      <c r="M376" s="149">
        <v>0</v>
      </c>
      <c r="N376" s="149">
        <v>0</v>
      </c>
      <c r="O376" s="149">
        <v>0</v>
      </c>
      <c r="P376" s="149">
        <v>0</v>
      </c>
      <c r="Q376" s="149">
        <v>0</v>
      </c>
      <c r="R376" s="149">
        <v>0</v>
      </c>
      <c r="S376" s="149">
        <v>0</v>
      </c>
      <c r="T376" s="149">
        <v>0</v>
      </c>
      <c r="U376" s="149">
        <v>0</v>
      </c>
      <c r="V376" s="149">
        <v>0</v>
      </c>
      <c r="W376" s="149">
        <v>0</v>
      </c>
      <c r="X376" s="149">
        <v>0</v>
      </c>
      <c r="Y376" s="149">
        <v>0</v>
      </c>
      <c r="Z376" s="149">
        <v>0</v>
      </c>
      <c r="AA376" s="149">
        <v>0</v>
      </c>
      <c r="AB376" s="149">
        <v>0</v>
      </c>
      <c r="AC376" s="149">
        <v>0</v>
      </c>
      <c r="AD376" s="149">
        <v>0</v>
      </c>
      <c r="AE376" s="149">
        <v>0</v>
      </c>
      <c r="AF376" s="149">
        <v>0</v>
      </c>
      <c r="AG376" s="149">
        <v>0</v>
      </c>
      <c r="AH376" s="149">
        <v>0</v>
      </c>
      <c r="AI376" s="149">
        <v>0</v>
      </c>
      <c r="AJ376" s="149">
        <v>0</v>
      </c>
      <c r="AK376" s="149">
        <v>0</v>
      </c>
      <c r="AL376" s="149">
        <v>0</v>
      </c>
      <c r="AM376" s="149">
        <v>0</v>
      </c>
      <c r="AN376" s="149">
        <v>0</v>
      </c>
      <c r="AO376" s="149">
        <v>1</v>
      </c>
      <c r="AP376" s="149">
        <v>0</v>
      </c>
      <c r="AQ376" s="149">
        <v>2</v>
      </c>
      <c r="AR376" s="149">
        <v>9</v>
      </c>
      <c r="AS376" s="149">
        <v>0</v>
      </c>
      <c r="AT376" s="149">
        <v>0</v>
      </c>
      <c r="AU376" s="149">
        <v>4</v>
      </c>
      <c r="AV376" s="149">
        <v>0</v>
      </c>
      <c r="AW376" s="149">
        <v>0</v>
      </c>
      <c r="AX376" s="149">
        <v>0</v>
      </c>
      <c r="AY376" s="149">
        <v>0</v>
      </c>
      <c r="AZ376" s="149">
        <v>0</v>
      </c>
      <c r="BA376" s="149">
        <v>0</v>
      </c>
      <c r="BB376" s="149">
        <v>0</v>
      </c>
      <c r="BC376" s="149">
        <v>0</v>
      </c>
      <c r="BD376" s="149">
        <v>0</v>
      </c>
      <c r="BE376" s="149">
        <v>0</v>
      </c>
      <c r="BF376" s="149">
        <v>0</v>
      </c>
      <c r="BG376" s="149">
        <v>0</v>
      </c>
      <c r="BH376" s="149">
        <v>0</v>
      </c>
      <c r="BI376" s="149">
        <v>0</v>
      </c>
      <c r="BJ376" s="149">
        <v>0</v>
      </c>
      <c r="BK376" s="149">
        <v>0</v>
      </c>
      <c r="BL376" s="149">
        <v>0</v>
      </c>
      <c r="BM376" s="149">
        <v>0</v>
      </c>
      <c r="BN376" s="149">
        <v>0</v>
      </c>
      <c r="BO376" s="149">
        <v>0</v>
      </c>
      <c r="BP376" s="149">
        <v>0</v>
      </c>
      <c r="BQ376" s="149">
        <v>0</v>
      </c>
      <c r="BR376" s="465">
        <v>0</v>
      </c>
    </row>
    <row r="377" spans="3:70">
      <c r="C377" s="453" t="s">
        <v>307</v>
      </c>
      <c r="D377" s="454" t="s">
        <v>309</v>
      </c>
      <c r="E377" s="455" t="s">
        <v>542</v>
      </c>
      <c r="F377" s="168">
        <f t="shared" si="69"/>
        <v>1</v>
      </c>
      <c r="G377" s="162">
        <v>0</v>
      </c>
      <c r="H377" s="149">
        <v>0</v>
      </c>
      <c r="I377" s="149">
        <v>0</v>
      </c>
      <c r="J377" s="149">
        <v>0</v>
      </c>
      <c r="K377" s="149">
        <v>0</v>
      </c>
      <c r="L377" s="149">
        <v>0</v>
      </c>
      <c r="M377" s="149">
        <v>0</v>
      </c>
      <c r="N377" s="149">
        <v>0</v>
      </c>
      <c r="O377" s="149">
        <v>0</v>
      </c>
      <c r="P377" s="149">
        <v>0</v>
      </c>
      <c r="Q377" s="149">
        <v>0</v>
      </c>
      <c r="R377" s="149">
        <v>0</v>
      </c>
      <c r="S377" s="149">
        <v>0</v>
      </c>
      <c r="T377" s="149">
        <v>0</v>
      </c>
      <c r="U377" s="149">
        <v>0</v>
      </c>
      <c r="V377" s="149">
        <v>0</v>
      </c>
      <c r="W377" s="149">
        <v>0</v>
      </c>
      <c r="X377" s="149">
        <v>0</v>
      </c>
      <c r="Y377" s="149">
        <v>0</v>
      </c>
      <c r="Z377" s="149">
        <v>0</v>
      </c>
      <c r="AA377" s="149">
        <v>0</v>
      </c>
      <c r="AB377" s="149">
        <v>0</v>
      </c>
      <c r="AC377" s="149">
        <v>0</v>
      </c>
      <c r="AD377" s="149">
        <v>0</v>
      </c>
      <c r="AE377" s="149">
        <v>0</v>
      </c>
      <c r="AF377" s="149">
        <v>0</v>
      </c>
      <c r="AG377" s="149">
        <v>0</v>
      </c>
      <c r="AH377" s="149">
        <v>0</v>
      </c>
      <c r="AI377" s="149">
        <v>0</v>
      </c>
      <c r="AJ377" s="149">
        <v>0</v>
      </c>
      <c r="AK377" s="149">
        <v>0</v>
      </c>
      <c r="AL377" s="149">
        <v>0</v>
      </c>
      <c r="AM377" s="149">
        <v>0</v>
      </c>
      <c r="AN377" s="149">
        <v>0</v>
      </c>
      <c r="AO377" s="149">
        <v>0</v>
      </c>
      <c r="AP377" s="149">
        <v>1</v>
      </c>
      <c r="AQ377" s="149">
        <v>0</v>
      </c>
      <c r="AR377" s="149">
        <v>0</v>
      </c>
      <c r="AS377" s="149">
        <v>0</v>
      </c>
      <c r="AT377" s="149">
        <v>0</v>
      </c>
      <c r="AU377" s="149">
        <v>0</v>
      </c>
      <c r="AV377" s="149">
        <v>0</v>
      </c>
      <c r="AW377" s="149">
        <v>0</v>
      </c>
      <c r="AX377" s="149">
        <v>0</v>
      </c>
      <c r="AY377" s="149">
        <v>0</v>
      </c>
      <c r="AZ377" s="149">
        <v>0</v>
      </c>
      <c r="BA377" s="149">
        <v>0</v>
      </c>
      <c r="BB377" s="149">
        <v>0</v>
      </c>
      <c r="BC377" s="149">
        <v>0</v>
      </c>
      <c r="BD377" s="149">
        <v>0</v>
      </c>
      <c r="BE377" s="149">
        <v>0</v>
      </c>
      <c r="BF377" s="149">
        <v>0</v>
      </c>
      <c r="BG377" s="149">
        <v>0</v>
      </c>
      <c r="BH377" s="149">
        <v>0</v>
      </c>
      <c r="BI377" s="149">
        <v>0</v>
      </c>
      <c r="BJ377" s="149">
        <v>0</v>
      </c>
      <c r="BK377" s="149">
        <v>0</v>
      </c>
      <c r="BL377" s="149">
        <v>0</v>
      </c>
      <c r="BM377" s="149">
        <v>0</v>
      </c>
      <c r="BN377" s="149">
        <v>0</v>
      </c>
      <c r="BO377" s="149">
        <v>0</v>
      </c>
      <c r="BP377" s="149">
        <v>0</v>
      </c>
      <c r="BQ377" s="149">
        <v>0</v>
      </c>
      <c r="BR377" s="465">
        <v>0</v>
      </c>
    </row>
    <row r="378" spans="3:70">
      <c r="C378" s="453" t="s">
        <v>307</v>
      </c>
      <c r="D378" s="454" t="s">
        <v>309</v>
      </c>
      <c r="E378" s="455" t="s">
        <v>795</v>
      </c>
      <c r="F378" s="168">
        <f t="shared" si="69"/>
        <v>820</v>
      </c>
      <c r="G378" s="162"/>
      <c r="H378" s="149"/>
      <c r="I378" s="149"/>
      <c r="J378" s="149"/>
      <c r="K378" s="149"/>
      <c r="L378" s="149"/>
      <c r="M378" s="149"/>
      <c r="N378" s="149"/>
      <c r="O378" s="149">
        <v>0</v>
      </c>
      <c r="P378" s="149">
        <v>0</v>
      </c>
      <c r="Q378" s="149">
        <v>0</v>
      </c>
      <c r="R378" s="149">
        <v>0</v>
      </c>
      <c r="S378" s="149">
        <v>0</v>
      </c>
      <c r="T378" s="149">
        <v>0</v>
      </c>
      <c r="U378" s="149">
        <v>0</v>
      </c>
      <c r="V378" s="149">
        <v>0</v>
      </c>
      <c r="W378" s="149">
        <v>0</v>
      </c>
      <c r="X378" s="149">
        <v>0</v>
      </c>
      <c r="Y378" s="149">
        <v>0</v>
      </c>
      <c r="Z378" s="149">
        <v>0</v>
      </c>
      <c r="AA378" s="149">
        <v>0</v>
      </c>
      <c r="AB378" s="149">
        <v>0</v>
      </c>
      <c r="AC378" s="149">
        <v>0</v>
      </c>
      <c r="AD378" s="149">
        <v>0</v>
      </c>
      <c r="AE378" s="149">
        <v>0</v>
      </c>
      <c r="AF378" s="149">
        <v>0</v>
      </c>
      <c r="AG378" s="149">
        <v>0</v>
      </c>
      <c r="AH378" s="149">
        <v>0</v>
      </c>
      <c r="AI378" s="149">
        <v>0</v>
      </c>
      <c r="AJ378" s="149">
        <v>0</v>
      </c>
      <c r="AK378" s="149">
        <v>0</v>
      </c>
      <c r="AL378" s="149">
        <v>0</v>
      </c>
      <c r="AM378" s="149">
        <v>0</v>
      </c>
      <c r="AN378" s="149">
        <v>0</v>
      </c>
      <c r="AO378" s="149">
        <v>0</v>
      </c>
      <c r="AP378" s="149">
        <v>0</v>
      </c>
      <c r="AQ378" s="149">
        <v>0</v>
      </c>
      <c r="AR378" s="149">
        <v>0</v>
      </c>
      <c r="AS378" s="149">
        <v>0</v>
      </c>
      <c r="AT378" s="149">
        <v>0</v>
      </c>
      <c r="AU378" s="149">
        <v>0</v>
      </c>
      <c r="AV378" s="149">
        <v>0</v>
      </c>
      <c r="AW378" s="149">
        <v>0</v>
      </c>
      <c r="AX378" s="149">
        <v>0</v>
      </c>
      <c r="AY378" s="149">
        <v>0</v>
      </c>
      <c r="AZ378" s="149">
        <v>0</v>
      </c>
      <c r="BA378" s="149">
        <v>0</v>
      </c>
      <c r="BB378" s="149">
        <v>0</v>
      </c>
      <c r="BC378" s="149">
        <v>0</v>
      </c>
      <c r="BD378" s="149">
        <v>0</v>
      </c>
      <c r="BE378" s="149">
        <v>0</v>
      </c>
      <c r="BF378" s="149">
        <v>0</v>
      </c>
      <c r="BG378" s="149">
        <v>0</v>
      </c>
      <c r="BH378" s="149">
        <v>0</v>
      </c>
      <c r="BI378" s="149">
        <v>0</v>
      </c>
      <c r="BJ378" s="149">
        <v>0</v>
      </c>
      <c r="BK378" s="149">
        <v>0</v>
      </c>
      <c r="BL378" s="149">
        <v>0</v>
      </c>
      <c r="BM378" s="149">
        <v>230</v>
      </c>
      <c r="BN378" s="149">
        <v>130</v>
      </c>
      <c r="BO378" s="149">
        <v>130</v>
      </c>
      <c r="BP378" s="149">
        <v>100</v>
      </c>
      <c r="BQ378" s="149">
        <v>100</v>
      </c>
      <c r="BR378" s="465">
        <v>130</v>
      </c>
    </row>
    <row r="379" spans="3:70">
      <c r="C379" s="453" t="s">
        <v>307</v>
      </c>
      <c r="D379" s="454" t="s">
        <v>309</v>
      </c>
      <c r="E379" s="455" t="s">
        <v>543</v>
      </c>
      <c r="F379" s="168">
        <f t="shared" si="69"/>
        <v>5</v>
      </c>
      <c r="G379" s="162">
        <v>0</v>
      </c>
      <c r="H379" s="149">
        <v>0</v>
      </c>
      <c r="I379" s="149">
        <v>0</v>
      </c>
      <c r="J379" s="149">
        <v>0</v>
      </c>
      <c r="K379" s="149">
        <v>0</v>
      </c>
      <c r="L379" s="149">
        <v>0</v>
      </c>
      <c r="M379" s="149">
        <v>0</v>
      </c>
      <c r="N379" s="149">
        <v>0</v>
      </c>
      <c r="O379" s="149">
        <v>0</v>
      </c>
      <c r="P379" s="149">
        <v>0</v>
      </c>
      <c r="Q379" s="149">
        <v>0</v>
      </c>
      <c r="R379" s="149">
        <v>0</v>
      </c>
      <c r="S379" s="149">
        <v>0</v>
      </c>
      <c r="T379" s="149">
        <v>0</v>
      </c>
      <c r="U379" s="149">
        <v>0</v>
      </c>
      <c r="V379" s="149">
        <v>0</v>
      </c>
      <c r="W379" s="149">
        <v>0</v>
      </c>
      <c r="X379" s="149">
        <v>0</v>
      </c>
      <c r="Y379" s="149">
        <v>0</v>
      </c>
      <c r="Z379" s="149">
        <v>0</v>
      </c>
      <c r="AA379" s="149">
        <v>0</v>
      </c>
      <c r="AB379" s="149">
        <v>0</v>
      </c>
      <c r="AC379" s="149">
        <v>5</v>
      </c>
      <c r="AD379" s="149">
        <v>0</v>
      </c>
      <c r="AE379" s="149">
        <v>0</v>
      </c>
      <c r="AF379" s="149">
        <v>0</v>
      </c>
      <c r="AG379" s="149">
        <v>0</v>
      </c>
      <c r="AH379" s="149">
        <v>0</v>
      </c>
      <c r="AI379" s="149">
        <v>0</v>
      </c>
      <c r="AJ379" s="149">
        <v>0</v>
      </c>
      <c r="AK379" s="149">
        <v>0</v>
      </c>
      <c r="AL379" s="149">
        <v>0</v>
      </c>
      <c r="AM379" s="149">
        <v>0</v>
      </c>
      <c r="AN379" s="149">
        <v>0</v>
      </c>
      <c r="AO379" s="149">
        <v>0</v>
      </c>
      <c r="AP379" s="149">
        <v>0</v>
      </c>
      <c r="AQ379" s="149">
        <v>0</v>
      </c>
      <c r="AR379" s="149">
        <v>0</v>
      </c>
      <c r="AS379" s="149">
        <v>0</v>
      </c>
      <c r="AT379" s="149">
        <v>0</v>
      </c>
      <c r="AU379" s="149">
        <v>0</v>
      </c>
      <c r="AV379" s="149">
        <v>0</v>
      </c>
      <c r="AW379" s="149">
        <v>0</v>
      </c>
      <c r="AX379" s="149">
        <v>0</v>
      </c>
      <c r="AY379" s="149">
        <v>0</v>
      </c>
      <c r="AZ379" s="149">
        <v>0</v>
      </c>
      <c r="BA379" s="149">
        <v>0</v>
      </c>
      <c r="BB379" s="149">
        <v>0</v>
      </c>
      <c r="BC379" s="149">
        <v>0</v>
      </c>
      <c r="BD379" s="149">
        <v>0</v>
      </c>
      <c r="BE379" s="149">
        <v>0</v>
      </c>
      <c r="BF379" s="149">
        <v>0</v>
      </c>
      <c r="BG379" s="149">
        <v>0</v>
      </c>
      <c r="BH379" s="149">
        <v>0</v>
      </c>
      <c r="BI379" s="149">
        <v>0</v>
      </c>
      <c r="BJ379" s="149">
        <v>0</v>
      </c>
      <c r="BK379" s="149">
        <v>0</v>
      </c>
      <c r="BL379" s="149">
        <v>0</v>
      </c>
      <c r="BM379" s="149">
        <v>0</v>
      </c>
      <c r="BN379" s="149">
        <v>0</v>
      </c>
      <c r="BO379" s="149">
        <v>0</v>
      </c>
      <c r="BP379" s="149">
        <v>0</v>
      </c>
      <c r="BQ379" s="149">
        <v>0</v>
      </c>
      <c r="BR379" s="465">
        <v>0</v>
      </c>
    </row>
    <row r="380" spans="3:70">
      <c r="C380" s="453" t="s">
        <v>307</v>
      </c>
      <c r="D380" s="454" t="s">
        <v>309</v>
      </c>
      <c r="E380" s="455" t="s">
        <v>544</v>
      </c>
      <c r="F380" s="168">
        <f t="shared" si="69"/>
        <v>62</v>
      </c>
      <c r="G380" s="162">
        <v>17</v>
      </c>
      <c r="H380" s="149">
        <v>0</v>
      </c>
      <c r="I380" s="149">
        <v>0</v>
      </c>
      <c r="J380" s="149">
        <v>0</v>
      </c>
      <c r="K380" s="149">
        <v>0</v>
      </c>
      <c r="L380" s="149">
        <v>0</v>
      </c>
      <c r="M380" s="149">
        <v>0</v>
      </c>
      <c r="N380" s="149">
        <v>0</v>
      </c>
      <c r="O380" s="149">
        <v>0</v>
      </c>
      <c r="P380" s="149">
        <v>0</v>
      </c>
      <c r="Q380" s="149">
        <v>0</v>
      </c>
      <c r="R380" s="149">
        <v>0</v>
      </c>
      <c r="S380" s="149">
        <v>2</v>
      </c>
      <c r="T380" s="149">
        <v>0</v>
      </c>
      <c r="U380" s="149">
        <v>0</v>
      </c>
      <c r="V380" s="149">
        <v>0</v>
      </c>
      <c r="W380" s="149">
        <v>0</v>
      </c>
      <c r="X380" s="149">
        <v>0</v>
      </c>
      <c r="Y380" s="149">
        <v>0</v>
      </c>
      <c r="Z380" s="149">
        <v>0</v>
      </c>
      <c r="AA380" s="149">
        <v>0</v>
      </c>
      <c r="AB380" s="149">
        <v>0</v>
      </c>
      <c r="AC380" s="149">
        <v>0</v>
      </c>
      <c r="AD380" s="149">
        <v>1</v>
      </c>
      <c r="AE380" s="149">
        <v>0</v>
      </c>
      <c r="AF380" s="149">
        <v>11</v>
      </c>
      <c r="AG380" s="149">
        <v>0</v>
      </c>
      <c r="AH380" s="149">
        <v>0</v>
      </c>
      <c r="AI380" s="149">
        <v>1</v>
      </c>
      <c r="AJ380" s="149">
        <v>3</v>
      </c>
      <c r="AK380" s="149">
        <v>0</v>
      </c>
      <c r="AL380" s="149">
        <v>0</v>
      </c>
      <c r="AM380" s="149">
        <v>0</v>
      </c>
      <c r="AN380" s="149">
        <v>2</v>
      </c>
      <c r="AO380" s="149">
        <v>0</v>
      </c>
      <c r="AP380" s="149">
        <v>0</v>
      </c>
      <c r="AQ380" s="149">
        <v>0</v>
      </c>
      <c r="AR380" s="149">
        <v>0</v>
      </c>
      <c r="AS380" s="149">
        <v>0</v>
      </c>
      <c r="AT380" s="149">
        <v>0</v>
      </c>
      <c r="AU380" s="149">
        <v>0</v>
      </c>
      <c r="AV380" s="149">
        <v>24</v>
      </c>
      <c r="AW380" s="149">
        <v>0</v>
      </c>
      <c r="AX380" s="149">
        <v>0</v>
      </c>
      <c r="AY380" s="149">
        <v>0</v>
      </c>
      <c r="AZ380" s="149">
        <v>0</v>
      </c>
      <c r="BA380" s="149">
        <v>0</v>
      </c>
      <c r="BB380" s="149">
        <v>0</v>
      </c>
      <c r="BC380" s="149">
        <v>0</v>
      </c>
      <c r="BD380" s="149">
        <v>1</v>
      </c>
      <c r="BE380" s="149">
        <v>0</v>
      </c>
      <c r="BF380" s="149">
        <v>0</v>
      </c>
      <c r="BG380" s="149">
        <v>0</v>
      </c>
      <c r="BH380" s="149">
        <v>0</v>
      </c>
      <c r="BI380" s="149">
        <v>0</v>
      </c>
      <c r="BJ380" s="149">
        <v>0</v>
      </c>
      <c r="BK380" s="149">
        <v>0</v>
      </c>
      <c r="BL380" s="149">
        <v>0</v>
      </c>
      <c r="BM380" s="149">
        <v>0</v>
      </c>
      <c r="BN380" s="149">
        <v>0</v>
      </c>
      <c r="BO380" s="149">
        <v>0</v>
      </c>
      <c r="BP380" s="149">
        <v>0</v>
      </c>
      <c r="BQ380" s="149">
        <v>0</v>
      </c>
      <c r="BR380" s="465">
        <v>0</v>
      </c>
    </row>
    <row r="381" spans="3:70">
      <c r="C381" s="453" t="s">
        <v>307</v>
      </c>
      <c r="D381" s="454" t="s">
        <v>309</v>
      </c>
      <c r="E381" s="455" t="s">
        <v>545</v>
      </c>
      <c r="F381" s="168">
        <f t="shared" si="69"/>
        <v>1</v>
      </c>
      <c r="G381" s="162">
        <v>0</v>
      </c>
      <c r="H381" s="149">
        <v>0</v>
      </c>
      <c r="I381" s="149">
        <v>0</v>
      </c>
      <c r="J381" s="149">
        <v>0</v>
      </c>
      <c r="K381" s="149">
        <v>0</v>
      </c>
      <c r="L381" s="149">
        <v>0</v>
      </c>
      <c r="M381" s="149">
        <v>0</v>
      </c>
      <c r="N381" s="149">
        <v>0</v>
      </c>
      <c r="O381" s="149">
        <v>0</v>
      </c>
      <c r="P381" s="149">
        <v>0</v>
      </c>
      <c r="Q381" s="149">
        <v>0</v>
      </c>
      <c r="R381" s="149">
        <v>0</v>
      </c>
      <c r="S381" s="149">
        <v>0</v>
      </c>
      <c r="T381" s="149">
        <v>0</v>
      </c>
      <c r="U381" s="149">
        <v>0</v>
      </c>
      <c r="V381" s="149">
        <v>0</v>
      </c>
      <c r="W381" s="149">
        <v>0</v>
      </c>
      <c r="X381" s="149">
        <v>0</v>
      </c>
      <c r="Y381" s="149">
        <v>0</v>
      </c>
      <c r="Z381" s="149">
        <v>0</v>
      </c>
      <c r="AA381" s="149">
        <v>0</v>
      </c>
      <c r="AB381" s="149">
        <v>0</v>
      </c>
      <c r="AC381" s="149">
        <v>0</v>
      </c>
      <c r="AD381" s="149">
        <v>0</v>
      </c>
      <c r="AE381" s="149">
        <v>0</v>
      </c>
      <c r="AF381" s="149">
        <v>0</v>
      </c>
      <c r="AG381" s="149">
        <v>1</v>
      </c>
      <c r="AH381" s="149">
        <v>0</v>
      </c>
      <c r="AI381" s="149">
        <v>0</v>
      </c>
      <c r="AJ381" s="149">
        <v>0</v>
      </c>
      <c r="AK381" s="149">
        <v>0</v>
      </c>
      <c r="AL381" s="149">
        <v>0</v>
      </c>
      <c r="AM381" s="149">
        <v>0</v>
      </c>
      <c r="AN381" s="149">
        <v>0</v>
      </c>
      <c r="AO381" s="149">
        <v>0</v>
      </c>
      <c r="AP381" s="149">
        <v>0</v>
      </c>
      <c r="AQ381" s="149">
        <v>0</v>
      </c>
      <c r="AR381" s="149">
        <v>0</v>
      </c>
      <c r="AS381" s="149">
        <v>0</v>
      </c>
      <c r="AT381" s="149">
        <v>0</v>
      </c>
      <c r="AU381" s="149">
        <v>0</v>
      </c>
      <c r="AV381" s="149">
        <v>0</v>
      </c>
      <c r="AW381" s="149">
        <v>0</v>
      </c>
      <c r="AX381" s="149">
        <v>0</v>
      </c>
      <c r="AY381" s="149">
        <v>0</v>
      </c>
      <c r="AZ381" s="149">
        <v>0</v>
      </c>
      <c r="BA381" s="149">
        <v>0</v>
      </c>
      <c r="BB381" s="149">
        <v>0</v>
      </c>
      <c r="BC381" s="149">
        <v>0</v>
      </c>
      <c r="BD381" s="149">
        <v>0</v>
      </c>
      <c r="BE381" s="149">
        <v>0</v>
      </c>
      <c r="BF381" s="149">
        <v>0</v>
      </c>
      <c r="BG381" s="149">
        <v>0</v>
      </c>
      <c r="BH381" s="149">
        <v>0</v>
      </c>
      <c r="BI381" s="149">
        <v>0</v>
      </c>
      <c r="BJ381" s="149">
        <v>0</v>
      </c>
      <c r="BK381" s="149">
        <v>0</v>
      </c>
      <c r="BL381" s="149">
        <v>0</v>
      </c>
      <c r="BM381" s="149">
        <v>0</v>
      </c>
      <c r="BN381" s="149">
        <v>0</v>
      </c>
      <c r="BO381" s="149">
        <v>0</v>
      </c>
      <c r="BP381" s="149">
        <v>0</v>
      </c>
      <c r="BQ381" s="149">
        <v>0</v>
      </c>
      <c r="BR381" s="465">
        <v>0</v>
      </c>
    </row>
    <row r="382" spans="3:70">
      <c r="C382" s="453" t="s">
        <v>307</v>
      </c>
      <c r="D382" s="454" t="s">
        <v>309</v>
      </c>
      <c r="E382" s="455" t="s">
        <v>546</v>
      </c>
      <c r="F382" s="168">
        <f t="shared" si="69"/>
        <v>817</v>
      </c>
      <c r="G382" s="162">
        <v>0</v>
      </c>
      <c r="H382" s="149">
        <v>16</v>
      </c>
      <c r="I382" s="149">
        <v>14</v>
      </c>
      <c r="J382" s="149">
        <v>10</v>
      </c>
      <c r="K382" s="149">
        <v>11</v>
      </c>
      <c r="L382" s="149">
        <v>9</v>
      </c>
      <c r="M382" s="149">
        <v>0</v>
      </c>
      <c r="N382" s="149">
        <v>15</v>
      </c>
      <c r="O382" s="149">
        <v>0</v>
      </c>
      <c r="P382" s="149">
        <v>18</v>
      </c>
      <c r="Q382" s="149">
        <v>2</v>
      </c>
      <c r="R382" s="149">
        <v>16</v>
      </c>
      <c r="S382" s="149">
        <v>15</v>
      </c>
      <c r="T382" s="149">
        <v>9</v>
      </c>
      <c r="U382" s="149">
        <v>15</v>
      </c>
      <c r="V382" s="149">
        <v>15</v>
      </c>
      <c r="W382" s="149">
        <v>21</v>
      </c>
      <c r="X382" s="149">
        <v>24</v>
      </c>
      <c r="Y382" s="149">
        <v>12</v>
      </c>
      <c r="Z382" s="149">
        <v>27</v>
      </c>
      <c r="AA382" s="149">
        <v>16</v>
      </c>
      <c r="AB382" s="149">
        <v>22</v>
      </c>
      <c r="AC382" s="149">
        <v>25</v>
      </c>
      <c r="AD382" s="149">
        <v>11</v>
      </c>
      <c r="AE382" s="149">
        <v>23</v>
      </c>
      <c r="AF382" s="149">
        <v>53</v>
      </c>
      <c r="AG382" s="149">
        <v>18</v>
      </c>
      <c r="AH382" s="149">
        <v>35</v>
      </c>
      <c r="AI382" s="149">
        <v>42</v>
      </c>
      <c r="AJ382" s="149">
        <v>56</v>
      </c>
      <c r="AK382" s="149">
        <v>33</v>
      </c>
      <c r="AL382" s="149">
        <v>26</v>
      </c>
      <c r="AM382" s="149">
        <v>56</v>
      </c>
      <c r="AN382" s="149">
        <v>45</v>
      </c>
      <c r="AO382" s="149">
        <v>38</v>
      </c>
      <c r="AP382" s="149">
        <v>14</v>
      </c>
      <c r="AQ382" s="149">
        <v>37</v>
      </c>
      <c r="AR382" s="149">
        <v>14</v>
      </c>
      <c r="AS382" s="149">
        <v>4</v>
      </c>
      <c r="AT382" s="149">
        <v>0</v>
      </c>
      <c r="AU382" s="149">
        <v>0</v>
      </c>
      <c r="AV382" s="149">
        <v>0</v>
      </c>
      <c r="AW382" s="149">
        <v>0</v>
      </c>
      <c r="AX382" s="149">
        <v>0</v>
      </c>
      <c r="AY382" s="149">
        <v>0</v>
      </c>
      <c r="AZ382" s="149">
        <v>0</v>
      </c>
      <c r="BA382" s="149">
        <v>0</v>
      </c>
      <c r="BB382" s="149">
        <v>0</v>
      </c>
      <c r="BC382" s="149">
        <v>0</v>
      </c>
      <c r="BD382" s="149">
        <v>0</v>
      </c>
      <c r="BE382" s="149">
        <v>0</v>
      </c>
      <c r="BF382" s="149">
        <v>0</v>
      </c>
      <c r="BG382" s="149">
        <v>0</v>
      </c>
      <c r="BH382" s="149">
        <v>0</v>
      </c>
      <c r="BI382" s="149">
        <v>0</v>
      </c>
      <c r="BJ382" s="149">
        <v>0</v>
      </c>
      <c r="BK382" s="149">
        <v>0</v>
      </c>
      <c r="BL382" s="149">
        <v>0</v>
      </c>
      <c r="BM382" s="149">
        <v>0</v>
      </c>
      <c r="BN382" s="149">
        <v>0</v>
      </c>
      <c r="BO382" s="149">
        <v>0</v>
      </c>
      <c r="BP382" s="149">
        <v>0</v>
      </c>
      <c r="BQ382" s="149">
        <v>0</v>
      </c>
      <c r="BR382" s="465">
        <v>0</v>
      </c>
    </row>
    <row r="383" spans="3:70">
      <c r="C383" s="453" t="s">
        <v>307</v>
      </c>
      <c r="D383" s="454" t="s">
        <v>309</v>
      </c>
      <c r="E383" s="455" t="s">
        <v>547</v>
      </c>
      <c r="F383" s="168">
        <f t="shared" si="69"/>
        <v>200</v>
      </c>
      <c r="G383" s="162">
        <v>0</v>
      </c>
      <c r="H383" s="149">
        <v>0</v>
      </c>
      <c r="I383" s="149">
        <v>0</v>
      </c>
      <c r="J383" s="149">
        <v>0</v>
      </c>
      <c r="K383" s="149">
        <v>0</v>
      </c>
      <c r="L383" s="149">
        <v>0</v>
      </c>
      <c r="M383" s="149">
        <v>0</v>
      </c>
      <c r="N383" s="149">
        <v>0</v>
      </c>
      <c r="O383" s="149">
        <v>0</v>
      </c>
      <c r="P383" s="149">
        <v>0</v>
      </c>
      <c r="Q383" s="149">
        <v>0</v>
      </c>
      <c r="R383" s="149">
        <v>0</v>
      </c>
      <c r="S383" s="149">
        <v>0</v>
      </c>
      <c r="T383" s="149">
        <v>0</v>
      </c>
      <c r="U383" s="149">
        <v>0</v>
      </c>
      <c r="V383" s="149">
        <v>0</v>
      </c>
      <c r="W383" s="149">
        <v>0</v>
      </c>
      <c r="X383" s="149">
        <v>0</v>
      </c>
      <c r="Y383" s="149">
        <v>0</v>
      </c>
      <c r="Z383" s="149">
        <v>0</v>
      </c>
      <c r="AA383" s="149">
        <v>8</v>
      </c>
      <c r="AB383" s="149">
        <v>0</v>
      </c>
      <c r="AC383" s="149">
        <v>0</v>
      </c>
      <c r="AD383" s="149">
        <v>0</v>
      </c>
      <c r="AE383" s="149">
        <v>0</v>
      </c>
      <c r="AF383" s="149">
        <v>9</v>
      </c>
      <c r="AG383" s="149">
        <v>9</v>
      </c>
      <c r="AH383" s="149">
        <v>9</v>
      </c>
      <c r="AI383" s="149">
        <v>0</v>
      </c>
      <c r="AJ383" s="149">
        <v>0</v>
      </c>
      <c r="AK383" s="149">
        <v>17</v>
      </c>
      <c r="AL383" s="149">
        <v>11</v>
      </c>
      <c r="AM383" s="149">
        <v>11</v>
      </c>
      <c r="AN383" s="149">
        <v>11</v>
      </c>
      <c r="AO383" s="149">
        <v>0</v>
      </c>
      <c r="AP383" s="149">
        <v>0</v>
      </c>
      <c r="AQ383" s="149">
        <v>21</v>
      </c>
      <c r="AR383" s="149">
        <v>0</v>
      </c>
      <c r="AS383" s="149">
        <v>0</v>
      </c>
      <c r="AT383" s="149">
        <v>0</v>
      </c>
      <c r="AU383" s="149">
        <v>0</v>
      </c>
      <c r="AV383" s="149">
        <v>0</v>
      </c>
      <c r="AW383" s="149">
        <v>31</v>
      </c>
      <c r="AX383" s="149">
        <v>0</v>
      </c>
      <c r="AY383" s="149">
        <v>0</v>
      </c>
      <c r="AZ383" s="149">
        <v>20</v>
      </c>
      <c r="BA383" s="149">
        <v>0</v>
      </c>
      <c r="BB383" s="149">
        <v>10</v>
      </c>
      <c r="BC383" s="149">
        <v>0</v>
      </c>
      <c r="BD383" s="149">
        <v>0</v>
      </c>
      <c r="BE383" s="149">
        <v>0</v>
      </c>
      <c r="BF383" s="149">
        <v>0</v>
      </c>
      <c r="BG383" s="149">
        <v>0</v>
      </c>
      <c r="BH383" s="149">
        <v>33</v>
      </c>
      <c r="BI383" s="149">
        <v>0</v>
      </c>
      <c r="BJ383" s="149">
        <v>0</v>
      </c>
      <c r="BK383" s="149">
        <v>0</v>
      </c>
      <c r="BL383" s="149">
        <v>0</v>
      </c>
      <c r="BM383" s="149">
        <v>0</v>
      </c>
      <c r="BN383" s="149">
        <v>0</v>
      </c>
      <c r="BO383" s="149">
        <v>0</v>
      </c>
      <c r="BP383" s="149">
        <v>0</v>
      </c>
      <c r="BQ383" s="149">
        <v>0</v>
      </c>
      <c r="BR383" s="465">
        <v>0</v>
      </c>
    </row>
    <row r="384" spans="3:70">
      <c r="C384" s="453" t="s">
        <v>307</v>
      </c>
      <c r="D384" s="454" t="s">
        <v>309</v>
      </c>
      <c r="E384" s="455" t="s">
        <v>548</v>
      </c>
      <c r="F384" s="168">
        <f t="shared" si="69"/>
        <v>7</v>
      </c>
      <c r="G384" s="162">
        <v>0</v>
      </c>
      <c r="H384" s="149">
        <v>0</v>
      </c>
      <c r="I384" s="149">
        <v>0</v>
      </c>
      <c r="J384" s="149">
        <v>0</v>
      </c>
      <c r="K384" s="149">
        <v>0</v>
      </c>
      <c r="L384" s="149">
        <v>0</v>
      </c>
      <c r="M384" s="149">
        <v>0</v>
      </c>
      <c r="N384" s="149">
        <v>0</v>
      </c>
      <c r="O384" s="149">
        <v>0</v>
      </c>
      <c r="P384" s="149">
        <v>0</v>
      </c>
      <c r="Q384" s="149">
        <v>0</v>
      </c>
      <c r="R384" s="149">
        <v>0</v>
      </c>
      <c r="S384" s="149">
        <v>0</v>
      </c>
      <c r="T384" s="149">
        <v>0</v>
      </c>
      <c r="U384" s="149">
        <v>0</v>
      </c>
      <c r="V384" s="149">
        <v>0</v>
      </c>
      <c r="W384" s="149">
        <v>0</v>
      </c>
      <c r="X384" s="149">
        <v>0</v>
      </c>
      <c r="Y384" s="149">
        <v>0</v>
      </c>
      <c r="Z384" s="149">
        <v>0</v>
      </c>
      <c r="AA384" s="149">
        <v>0</v>
      </c>
      <c r="AB384" s="149">
        <v>0</v>
      </c>
      <c r="AC384" s="149">
        <v>0</v>
      </c>
      <c r="AD384" s="149">
        <v>0</v>
      </c>
      <c r="AE384" s="149">
        <v>0</v>
      </c>
      <c r="AF384" s="149">
        <v>0</v>
      </c>
      <c r="AG384" s="149">
        <v>0</v>
      </c>
      <c r="AH384" s="149">
        <v>0</v>
      </c>
      <c r="AI384" s="149">
        <v>0</v>
      </c>
      <c r="AJ384" s="149">
        <v>0</v>
      </c>
      <c r="AK384" s="149">
        <v>0</v>
      </c>
      <c r="AL384" s="149">
        <v>0</v>
      </c>
      <c r="AM384" s="149">
        <v>0</v>
      </c>
      <c r="AN384" s="149">
        <v>0</v>
      </c>
      <c r="AO384" s="149">
        <v>0</v>
      </c>
      <c r="AP384" s="149">
        <v>0</v>
      </c>
      <c r="AQ384" s="149">
        <v>0</v>
      </c>
      <c r="AR384" s="149">
        <v>7</v>
      </c>
      <c r="AS384" s="149">
        <v>0</v>
      </c>
      <c r="AT384" s="149">
        <v>0</v>
      </c>
      <c r="AU384" s="149">
        <v>0</v>
      </c>
      <c r="AV384" s="149">
        <v>0</v>
      </c>
      <c r="AW384" s="149">
        <v>0</v>
      </c>
      <c r="AX384" s="149">
        <v>0</v>
      </c>
      <c r="AY384" s="149">
        <v>0</v>
      </c>
      <c r="AZ384" s="149">
        <v>0</v>
      </c>
      <c r="BA384" s="149">
        <v>0</v>
      </c>
      <c r="BB384" s="149">
        <v>0</v>
      </c>
      <c r="BC384" s="149">
        <v>0</v>
      </c>
      <c r="BD384" s="149">
        <v>0</v>
      </c>
      <c r="BE384" s="149">
        <v>0</v>
      </c>
      <c r="BF384" s="149">
        <v>0</v>
      </c>
      <c r="BG384" s="149">
        <v>0</v>
      </c>
      <c r="BH384" s="149">
        <v>0</v>
      </c>
      <c r="BI384" s="149">
        <v>0</v>
      </c>
      <c r="BJ384" s="149">
        <v>0</v>
      </c>
      <c r="BK384" s="149">
        <v>0</v>
      </c>
      <c r="BL384" s="149">
        <v>0</v>
      </c>
      <c r="BM384" s="149">
        <v>0</v>
      </c>
      <c r="BN384" s="149">
        <v>0</v>
      </c>
      <c r="BO384" s="149">
        <v>0</v>
      </c>
      <c r="BP384" s="149">
        <v>0</v>
      </c>
      <c r="BQ384" s="149">
        <v>0</v>
      </c>
      <c r="BR384" s="465">
        <v>0</v>
      </c>
    </row>
    <row r="385" spans="3:70">
      <c r="C385" s="453" t="s">
        <v>307</v>
      </c>
      <c r="D385" s="454" t="s">
        <v>309</v>
      </c>
      <c r="E385" s="455" t="s">
        <v>549</v>
      </c>
      <c r="F385" s="168">
        <f t="shared" si="69"/>
        <v>6</v>
      </c>
      <c r="G385" s="162">
        <v>0</v>
      </c>
      <c r="H385" s="149">
        <v>0</v>
      </c>
      <c r="I385" s="149">
        <v>0</v>
      </c>
      <c r="J385" s="149">
        <v>0</v>
      </c>
      <c r="K385" s="149">
        <v>0</v>
      </c>
      <c r="L385" s="149">
        <v>0</v>
      </c>
      <c r="M385" s="149">
        <v>0</v>
      </c>
      <c r="N385" s="149">
        <v>0</v>
      </c>
      <c r="O385" s="149">
        <v>0</v>
      </c>
      <c r="P385" s="149">
        <v>0</v>
      </c>
      <c r="Q385" s="149">
        <v>0</v>
      </c>
      <c r="R385" s="149">
        <v>0</v>
      </c>
      <c r="S385" s="149">
        <v>0</v>
      </c>
      <c r="T385" s="149">
        <v>0</v>
      </c>
      <c r="U385" s="149">
        <v>0</v>
      </c>
      <c r="V385" s="149">
        <v>0</v>
      </c>
      <c r="W385" s="149">
        <v>6</v>
      </c>
      <c r="X385" s="149">
        <v>0</v>
      </c>
      <c r="Y385" s="149">
        <v>0</v>
      </c>
      <c r="Z385" s="149">
        <v>0</v>
      </c>
      <c r="AA385" s="149">
        <v>0</v>
      </c>
      <c r="AB385" s="149">
        <v>0</v>
      </c>
      <c r="AC385" s="149">
        <v>0</v>
      </c>
      <c r="AD385" s="149">
        <v>0</v>
      </c>
      <c r="AE385" s="149">
        <v>0</v>
      </c>
      <c r="AF385" s="149">
        <v>0</v>
      </c>
      <c r="AG385" s="149">
        <v>0</v>
      </c>
      <c r="AH385" s="149">
        <v>0</v>
      </c>
      <c r="AI385" s="149">
        <v>0</v>
      </c>
      <c r="AJ385" s="149">
        <v>0</v>
      </c>
      <c r="AK385" s="149">
        <v>0</v>
      </c>
      <c r="AL385" s="149">
        <v>0</v>
      </c>
      <c r="AM385" s="149">
        <v>0</v>
      </c>
      <c r="AN385" s="149">
        <v>0</v>
      </c>
      <c r="AO385" s="149">
        <v>0</v>
      </c>
      <c r="AP385" s="149">
        <v>0</v>
      </c>
      <c r="AQ385" s="149">
        <v>0</v>
      </c>
      <c r="AR385" s="149">
        <v>0</v>
      </c>
      <c r="AS385" s="149">
        <v>0</v>
      </c>
      <c r="AT385" s="149">
        <v>0</v>
      </c>
      <c r="AU385" s="149">
        <v>0</v>
      </c>
      <c r="AV385" s="149">
        <v>0</v>
      </c>
      <c r="AW385" s="149">
        <v>0</v>
      </c>
      <c r="AX385" s="149">
        <v>0</v>
      </c>
      <c r="AY385" s="149">
        <v>0</v>
      </c>
      <c r="AZ385" s="149">
        <v>0</v>
      </c>
      <c r="BA385" s="149">
        <v>0</v>
      </c>
      <c r="BB385" s="149">
        <v>0</v>
      </c>
      <c r="BC385" s="149">
        <v>0</v>
      </c>
      <c r="BD385" s="149">
        <v>0</v>
      </c>
      <c r="BE385" s="149">
        <v>0</v>
      </c>
      <c r="BF385" s="149">
        <v>0</v>
      </c>
      <c r="BG385" s="149">
        <v>0</v>
      </c>
      <c r="BH385" s="149">
        <v>0</v>
      </c>
      <c r="BI385" s="149">
        <v>0</v>
      </c>
      <c r="BJ385" s="149">
        <v>0</v>
      </c>
      <c r="BK385" s="149">
        <v>0</v>
      </c>
      <c r="BL385" s="149">
        <v>0</v>
      </c>
      <c r="BM385" s="149">
        <v>0</v>
      </c>
      <c r="BN385" s="149">
        <v>0</v>
      </c>
      <c r="BO385" s="149">
        <v>0</v>
      </c>
      <c r="BP385" s="149">
        <v>0</v>
      </c>
      <c r="BQ385" s="149">
        <v>0</v>
      </c>
      <c r="BR385" s="465">
        <v>0</v>
      </c>
    </row>
    <row r="386" spans="3:70">
      <c r="C386" s="453" t="s">
        <v>307</v>
      </c>
      <c r="D386" s="454" t="s">
        <v>309</v>
      </c>
      <c r="E386" s="455" t="s">
        <v>550</v>
      </c>
      <c r="F386" s="168">
        <f t="shared" si="69"/>
        <v>60</v>
      </c>
      <c r="G386" s="162">
        <v>0</v>
      </c>
      <c r="H386" s="149">
        <v>0</v>
      </c>
      <c r="I386" s="149">
        <v>0</v>
      </c>
      <c r="J386" s="149">
        <v>0</v>
      </c>
      <c r="K386" s="149">
        <v>0</v>
      </c>
      <c r="L386" s="149">
        <v>0</v>
      </c>
      <c r="M386" s="149">
        <v>0</v>
      </c>
      <c r="N386" s="149">
        <v>0</v>
      </c>
      <c r="O386" s="149">
        <v>0</v>
      </c>
      <c r="P386" s="149">
        <v>0</v>
      </c>
      <c r="Q386" s="149">
        <v>0</v>
      </c>
      <c r="R386" s="149">
        <v>0</v>
      </c>
      <c r="S386" s="149">
        <v>0</v>
      </c>
      <c r="T386" s="149">
        <v>0</v>
      </c>
      <c r="U386" s="149">
        <v>0</v>
      </c>
      <c r="V386" s="149">
        <v>18</v>
      </c>
      <c r="W386" s="149">
        <v>0</v>
      </c>
      <c r="X386" s="149">
        <v>18</v>
      </c>
      <c r="Y386" s="149">
        <v>0</v>
      </c>
      <c r="Z386" s="149">
        <v>0</v>
      </c>
      <c r="AA386" s="149">
        <v>0</v>
      </c>
      <c r="AB386" s="149">
        <v>0</v>
      </c>
      <c r="AC386" s="149">
        <v>0</v>
      </c>
      <c r="AD386" s="149">
        <v>0</v>
      </c>
      <c r="AE386" s="149">
        <v>0</v>
      </c>
      <c r="AF386" s="149">
        <v>24</v>
      </c>
      <c r="AG386" s="149">
        <v>0</v>
      </c>
      <c r="AH386" s="149">
        <v>0</v>
      </c>
      <c r="AI386" s="149">
        <v>0</v>
      </c>
      <c r="AJ386" s="149">
        <v>0</v>
      </c>
      <c r="AK386" s="149">
        <v>0</v>
      </c>
      <c r="AL386" s="149">
        <v>0</v>
      </c>
      <c r="AM386" s="149">
        <v>0</v>
      </c>
      <c r="AN386" s="149">
        <v>0</v>
      </c>
      <c r="AO386" s="149">
        <v>0</v>
      </c>
      <c r="AP386" s="149">
        <v>0</v>
      </c>
      <c r="AQ386" s="149">
        <v>0</v>
      </c>
      <c r="AR386" s="149">
        <v>0</v>
      </c>
      <c r="AS386" s="149">
        <v>0</v>
      </c>
      <c r="AT386" s="149">
        <v>0</v>
      </c>
      <c r="AU386" s="149">
        <v>0</v>
      </c>
      <c r="AV386" s="149">
        <v>0</v>
      </c>
      <c r="AW386" s="149">
        <v>0</v>
      </c>
      <c r="AX386" s="149">
        <v>0</v>
      </c>
      <c r="AY386" s="149">
        <v>0</v>
      </c>
      <c r="AZ386" s="149">
        <v>0</v>
      </c>
      <c r="BA386" s="149">
        <v>0</v>
      </c>
      <c r="BB386" s="149">
        <v>0</v>
      </c>
      <c r="BC386" s="149">
        <v>0</v>
      </c>
      <c r="BD386" s="149">
        <v>0</v>
      </c>
      <c r="BE386" s="149">
        <v>0</v>
      </c>
      <c r="BF386" s="149">
        <v>0</v>
      </c>
      <c r="BG386" s="149">
        <v>0</v>
      </c>
      <c r="BH386" s="149">
        <v>0</v>
      </c>
      <c r="BI386" s="149">
        <v>0</v>
      </c>
      <c r="BJ386" s="149">
        <v>0</v>
      </c>
      <c r="BK386" s="149">
        <v>0</v>
      </c>
      <c r="BL386" s="149">
        <v>0</v>
      </c>
      <c r="BM386" s="149">
        <v>0</v>
      </c>
      <c r="BN386" s="149">
        <v>0</v>
      </c>
      <c r="BO386" s="149">
        <v>0</v>
      </c>
      <c r="BP386" s="149">
        <v>0</v>
      </c>
      <c r="BQ386" s="149">
        <v>0</v>
      </c>
      <c r="BR386" s="465">
        <v>0</v>
      </c>
    </row>
    <row r="387" spans="3:70">
      <c r="C387" s="453" t="s">
        <v>307</v>
      </c>
      <c r="D387" s="454" t="s">
        <v>309</v>
      </c>
      <c r="E387" s="455" t="s">
        <v>551</v>
      </c>
      <c r="F387" s="168">
        <f t="shared" ref="F387:F450" si="70">SUM(G387:BR387)</f>
        <v>285</v>
      </c>
      <c r="G387" s="162">
        <v>0</v>
      </c>
      <c r="H387" s="149">
        <v>4</v>
      </c>
      <c r="I387" s="149">
        <v>4</v>
      </c>
      <c r="J387" s="149">
        <v>4</v>
      </c>
      <c r="K387" s="149">
        <v>4</v>
      </c>
      <c r="L387" s="149">
        <v>6</v>
      </c>
      <c r="M387" s="149">
        <v>6</v>
      </c>
      <c r="N387" s="149">
        <v>6</v>
      </c>
      <c r="O387" s="149">
        <v>6</v>
      </c>
      <c r="P387" s="149">
        <v>6</v>
      </c>
      <c r="Q387" s="149">
        <v>6</v>
      </c>
      <c r="R387" s="149">
        <v>6</v>
      </c>
      <c r="S387" s="149">
        <v>6</v>
      </c>
      <c r="T387" s="149">
        <v>6</v>
      </c>
      <c r="U387" s="149">
        <v>7</v>
      </c>
      <c r="V387" s="149">
        <v>6</v>
      </c>
      <c r="W387" s="149">
        <v>6</v>
      </c>
      <c r="X387" s="149">
        <v>6</v>
      </c>
      <c r="Y387" s="149">
        <v>7</v>
      </c>
      <c r="Z387" s="149">
        <v>6</v>
      </c>
      <c r="AA387" s="149">
        <v>6</v>
      </c>
      <c r="AB387" s="149">
        <v>6</v>
      </c>
      <c r="AC387" s="149">
        <v>6</v>
      </c>
      <c r="AD387" s="149">
        <v>7</v>
      </c>
      <c r="AE387" s="149">
        <v>6</v>
      </c>
      <c r="AF387" s="149">
        <v>7</v>
      </c>
      <c r="AG387" s="149">
        <v>3</v>
      </c>
      <c r="AH387" s="149">
        <v>5</v>
      </c>
      <c r="AI387" s="149">
        <v>7</v>
      </c>
      <c r="AJ387" s="149">
        <v>8</v>
      </c>
      <c r="AK387" s="149">
        <v>7</v>
      </c>
      <c r="AL387" s="149">
        <v>9</v>
      </c>
      <c r="AM387" s="149">
        <v>7</v>
      </c>
      <c r="AN387" s="149">
        <v>6</v>
      </c>
      <c r="AO387" s="149">
        <v>6</v>
      </c>
      <c r="AP387" s="149">
        <v>7</v>
      </c>
      <c r="AQ387" s="149">
        <v>6</v>
      </c>
      <c r="AR387" s="149">
        <v>7</v>
      </c>
      <c r="AS387" s="149">
        <v>1</v>
      </c>
      <c r="AT387" s="149">
        <v>0</v>
      </c>
      <c r="AU387" s="149">
        <v>2</v>
      </c>
      <c r="AV387" s="149">
        <v>2</v>
      </c>
      <c r="AW387" s="149">
        <v>2</v>
      </c>
      <c r="AX387" s="149">
        <v>29</v>
      </c>
      <c r="AY387" s="149">
        <v>0</v>
      </c>
      <c r="AZ387" s="149">
        <v>25</v>
      </c>
      <c r="BA387" s="149">
        <v>0</v>
      </c>
      <c r="BB387" s="149">
        <v>0</v>
      </c>
      <c r="BC387" s="149">
        <v>0</v>
      </c>
      <c r="BD387" s="149">
        <v>0</v>
      </c>
      <c r="BE387" s="149">
        <v>0</v>
      </c>
      <c r="BF387" s="149">
        <v>0</v>
      </c>
      <c r="BG387" s="149">
        <v>0</v>
      </c>
      <c r="BH387" s="149">
        <v>0</v>
      </c>
      <c r="BI387" s="149">
        <v>0</v>
      </c>
      <c r="BJ387" s="149">
        <v>0</v>
      </c>
      <c r="BK387" s="149">
        <v>0</v>
      </c>
      <c r="BL387" s="149">
        <v>0</v>
      </c>
      <c r="BM387" s="149">
        <v>0</v>
      </c>
      <c r="BN387" s="149">
        <v>0</v>
      </c>
      <c r="BO387" s="149">
        <v>0</v>
      </c>
      <c r="BP387" s="149">
        <v>0</v>
      </c>
      <c r="BQ387" s="149">
        <v>0</v>
      </c>
      <c r="BR387" s="465">
        <v>0</v>
      </c>
    </row>
    <row r="388" spans="3:70">
      <c r="C388" s="453" t="s">
        <v>307</v>
      </c>
      <c r="D388" s="454" t="s">
        <v>309</v>
      </c>
      <c r="E388" s="455" t="s">
        <v>552</v>
      </c>
      <c r="F388" s="168">
        <f t="shared" si="70"/>
        <v>1282</v>
      </c>
      <c r="G388" s="162">
        <v>0</v>
      </c>
      <c r="H388" s="149">
        <v>0</v>
      </c>
      <c r="I388" s="149">
        <v>0</v>
      </c>
      <c r="J388" s="149">
        <v>160</v>
      </c>
      <c r="K388" s="149">
        <v>80</v>
      </c>
      <c r="L388" s="149">
        <v>80</v>
      </c>
      <c r="M388" s="149">
        <v>81</v>
      </c>
      <c r="N388" s="149">
        <v>81</v>
      </c>
      <c r="O388" s="149">
        <v>80</v>
      </c>
      <c r="P388" s="149">
        <v>80</v>
      </c>
      <c r="Q388" s="149">
        <v>80</v>
      </c>
      <c r="R388" s="149">
        <v>80</v>
      </c>
      <c r="S388" s="149">
        <v>0</v>
      </c>
      <c r="T388" s="149">
        <v>80</v>
      </c>
      <c r="U388" s="149">
        <v>80</v>
      </c>
      <c r="V388" s="149">
        <v>0</v>
      </c>
      <c r="W388" s="149">
        <v>80</v>
      </c>
      <c r="X388" s="149">
        <v>80</v>
      </c>
      <c r="Y388" s="149">
        <v>80</v>
      </c>
      <c r="Z388" s="149">
        <v>80</v>
      </c>
      <c r="AA388" s="149">
        <v>0</v>
      </c>
      <c r="AB388" s="149">
        <v>0</v>
      </c>
      <c r="AC388" s="149">
        <v>0</v>
      </c>
      <c r="AD388" s="149">
        <v>0</v>
      </c>
      <c r="AE388" s="149">
        <v>0</v>
      </c>
      <c r="AF388" s="149">
        <v>0</v>
      </c>
      <c r="AG388" s="149">
        <v>0</v>
      </c>
      <c r="AH388" s="149">
        <v>0</v>
      </c>
      <c r="AI388" s="149">
        <v>0</v>
      </c>
      <c r="AJ388" s="149">
        <v>0</v>
      </c>
      <c r="AK388" s="149">
        <v>0</v>
      </c>
      <c r="AL388" s="149">
        <v>0</v>
      </c>
      <c r="AM388" s="149">
        <v>0</v>
      </c>
      <c r="AN388" s="149">
        <v>0</v>
      </c>
      <c r="AO388" s="149">
        <v>0</v>
      </c>
      <c r="AP388" s="149">
        <v>0</v>
      </c>
      <c r="AQ388" s="149">
        <v>0</v>
      </c>
      <c r="AR388" s="149">
        <v>0</v>
      </c>
      <c r="AS388" s="149">
        <v>0</v>
      </c>
      <c r="AT388" s="149">
        <v>0</v>
      </c>
      <c r="AU388" s="149">
        <v>0</v>
      </c>
      <c r="AV388" s="149">
        <v>0</v>
      </c>
      <c r="AW388" s="149">
        <v>0</v>
      </c>
      <c r="AX388" s="149">
        <v>0</v>
      </c>
      <c r="AY388" s="149">
        <v>0</v>
      </c>
      <c r="AZ388" s="149">
        <v>0</v>
      </c>
      <c r="BA388" s="149">
        <v>0</v>
      </c>
      <c r="BB388" s="149">
        <v>0</v>
      </c>
      <c r="BC388" s="149">
        <v>0</v>
      </c>
      <c r="BD388" s="149">
        <v>0</v>
      </c>
      <c r="BE388" s="149">
        <v>0</v>
      </c>
      <c r="BF388" s="149">
        <v>0</v>
      </c>
      <c r="BG388" s="149">
        <v>0</v>
      </c>
      <c r="BH388" s="149">
        <v>0</v>
      </c>
      <c r="BI388" s="149">
        <v>0</v>
      </c>
      <c r="BJ388" s="149">
        <v>0</v>
      </c>
      <c r="BK388" s="149">
        <v>0</v>
      </c>
      <c r="BL388" s="149">
        <v>0</v>
      </c>
      <c r="BM388" s="149">
        <v>0</v>
      </c>
      <c r="BN388" s="149">
        <v>0</v>
      </c>
      <c r="BO388" s="149">
        <v>0</v>
      </c>
      <c r="BP388" s="149">
        <v>0</v>
      </c>
      <c r="BQ388" s="149">
        <v>0</v>
      </c>
      <c r="BR388" s="465">
        <v>0</v>
      </c>
    </row>
    <row r="389" spans="3:70">
      <c r="C389" s="453" t="s">
        <v>307</v>
      </c>
      <c r="D389" s="454" t="s">
        <v>309</v>
      </c>
      <c r="E389" s="455" t="s">
        <v>553</v>
      </c>
      <c r="F389" s="168">
        <f t="shared" si="70"/>
        <v>19</v>
      </c>
      <c r="G389" s="162">
        <v>0</v>
      </c>
      <c r="H389" s="149">
        <v>0</v>
      </c>
      <c r="I389" s="149">
        <v>0</v>
      </c>
      <c r="J389" s="149">
        <v>0</v>
      </c>
      <c r="K389" s="149">
        <v>0</v>
      </c>
      <c r="L389" s="149">
        <v>0</v>
      </c>
      <c r="M389" s="149">
        <v>0</v>
      </c>
      <c r="N389" s="149">
        <v>0</v>
      </c>
      <c r="O389" s="149">
        <v>0</v>
      </c>
      <c r="P389" s="149">
        <v>0</v>
      </c>
      <c r="Q389" s="149">
        <v>0</v>
      </c>
      <c r="R389" s="149">
        <v>0</v>
      </c>
      <c r="S389" s="149">
        <v>0</v>
      </c>
      <c r="T389" s="149">
        <v>0</v>
      </c>
      <c r="U389" s="149">
        <v>0</v>
      </c>
      <c r="V389" s="149">
        <v>0</v>
      </c>
      <c r="W389" s="149">
        <v>0</v>
      </c>
      <c r="X389" s="149">
        <v>0</v>
      </c>
      <c r="Y389" s="149">
        <v>0</v>
      </c>
      <c r="Z389" s="149">
        <v>0</v>
      </c>
      <c r="AA389" s="149">
        <v>19</v>
      </c>
      <c r="AB389" s="149">
        <v>0</v>
      </c>
      <c r="AC389" s="149">
        <v>0</v>
      </c>
      <c r="AD389" s="149">
        <v>0</v>
      </c>
      <c r="AE389" s="149">
        <v>0</v>
      </c>
      <c r="AF389" s="149">
        <v>0</v>
      </c>
      <c r="AG389" s="149">
        <v>0</v>
      </c>
      <c r="AH389" s="149">
        <v>0</v>
      </c>
      <c r="AI389" s="149">
        <v>0</v>
      </c>
      <c r="AJ389" s="149">
        <v>0</v>
      </c>
      <c r="AK389" s="149">
        <v>0</v>
      </c>
      <c r="AL389" s="149">
        <v>0</v>
      </c>
      <c r="AM389" s="149">
        <v>0</v>
      </c>
      <c r="AN389" s="149">
        <v>0</v>
      </c>
      <c r="AO389" s="149">
        <v>0</v>
      </c>
      <c r="AP389" s="149">
        <v>0</v>
      </c>
      <c r="AQ389" s="149">
        <v>0</v>
      </c>
      <c r="AR389" s="149">
        <v>0</v>
      </c>
      <c r="AS389" s="149">
        <v>0</v>
      </c>
      <c r="AT389" s="149">
        <v>0</v>
      </c>
      <c r="AU389" s="149">
        <v>0</v>
      </c>
      <c r="AV389" s="149">
        <v>0</v>
      </c>
      <c r="AW389" s="149">
        <v>0</v>
      </c>
      <c r="AX389" s="149">
        <v>0</v>
      </c>
      <c r="AY389" s="149">
        <v>0</v>
      </c>
      <c r="AZ389" s="149">
        <v>0</v>
      </c>
      <c r="BA389" s="149">
        <v>0</v>
      </c>
      <c r="BB389" s="149">
        <v>0</v>
      </c>
      <c r="BC389" s="149">
        <v>0</v>
      </c>
      <c r="BD389" s="149">
        <v>0</v>
      </c>
      <c r="BE389" s="149">
        <v>0</v>
      </c>
      <c r="BF389" s="149">
        <v>0</v>
      </c>
      <c r="BG389" s="149">
        <v>0</v>
      </c>
      <c r="BH389" s="149">
        <v>0</v>
      </c>
      <c r="BI389" s="149">
        <v>0</v>
      </c>
      <c r="BJ389" s="149">
        <v>0</v>
      </c>
      <c r="BK389" s="149">
        <v>0</v>
      </c>
      <c r="BL389" s="149">
        <v>0</v>
      </c>
      <c r="BM389" s="149">
        <v>0</v>
      </c>
      <c r="BN389" s="149">
        <v>0</v>
      </c>
      <c r="BO389" s="149">
        <v>0</v>
      </c>
      <c r="BP389" s="149">
        <v>0</v>
      </c>
      <c r="BQ389" s="149">
        <v>0</v>
      </c>
      <c r="BR389" s="465">
        <v>0</v>
      </c>
    </row>
    <row r="390" spans="3:70">
      <c r="C390" s="453" t="s">
        <v>307</v>
      </c>
      <c r="D390" s="454" t="s">
        <v>309</v>
      </c>
      <c r="E390" s="455" t="s">
        <v>554</v>
      </c>
      <c r="F390" s="168">
        <f t="shared" si="70"/>
        <v>48</v>
      </c>
      <c r="G390" s="162">
        <v>0</v>
      </c>
      <c r="H390" s="149">
        <v>0</v>
      </c>
      <c r="I390" s="149">
        <v>0</v>
      </c>
      <c r="J390" s="149">
        <v>0</v>
      </c>
      <c r="K390" s="149">
        <v>0</v>
      </c>
      <c r="L390" s="149">
        <v>0</v>
      </c>
      <c r="M390" s="149">
        <v>0</v>
      </c>
      <c r="N390" s="149">
        <v>0</v>
      </c>
      <c r="O390" s="149">
        <v>0</v>
      </c>
      <c r="P390" s="149">
        <v>0</v>
      </c>
      <c r="Q390" s="149">
        <v>0</v>
      </c>
      <c r="R390" s="149">
        <v>0</v>
      </c>
      <c r="S390" s="149">
        <v>0</v>
      </c>
      <c r="T390" s="149">
        <v>0</v>
      </c>
      <c r="U390" s="149">
        <v>0</v>
      </c>
      <c r="V390" s="149">
        <v>0</v>
      </c>
      <c r="W390" s="149">
        <v>8</v>
      </c>
      <c r="X390" s="149">
        <v>0</v>
      </c>
      <c r="Y390" s="149">
        <v>0</v>
      </c>
      <c r="Z390" s="149">
        <v>0</v>
      </c>
      <c r="AA390" s="149">
        <v>0</v>
      </c>
      <c r="AB390" s="149">
        <v>0</v>
      </c>
      <c r="AC390" s="149">
        <v>0</v>
      </c>
      <c r="AD390" s="149">
        <v>6</v>
      </c>
      <c r="AE390" s="149">
        <v>7</v>
      </c>
      <c r="AF390" s="149">
        <v>1</v>
      </c>
      <c r="AG390" s="149">
        <v>0</v>
      </c>
      <c r="AH390" s="149">
        <v>1</v>
      </c>
      <c r="AI390" s="149">
        <v>1</v>
      </c>
      <c r="AJ390" s="149">
        <v>10</v>
      </c>
      <c r="AK390" s="149">
        <v>0</v>
      </c>
      <c r="AL390" s="149">
        <v>0</v>
      </c>
      <c r="AM390" s="149">
        <v>5</v>
      </c>
      <c r="AN390" s="149">
        <v>0</v>
      </c>
      <c r="AO390" s="149">
        <v>0</v>
      </c>
      <c r="AP390" s="149">
        <v>7</v>
      </c>
      <c r="AQ390" s="149">
        <v>0</v>
      </c>
      <c r="AR390" s="149">
        <v>0</v>
      </c>
      <c r="AS390" s="149">
        <v>0</v>
      </c>
      <c r="AT390" s="149">
        <v>0</v>
      </c>
      <c r="AU390" s="149">
        <v>1</v>
      </c>
      <c r="AV390" s="149">
        <v>1</v>
      </c>
      <c r="AW390" s="149">
        <v>0</v>
      </c>
      <c r="AX390" s="149">
        <v>0</v>
      </c>
      <c r="AY390" s="149">
        <v>0</v>
      </c>
      <c r="AZ390" s="149">
        <v>0</v>
      </c>
      <c r="BA390" s="149">
        <v>0</v>
      </c>
      <c r="BB390" s="149">
        <v>0</v>
      </c>
      <c r="BC390" s="149">
        <v>0</v>
      </c>
      <c r="BD390" s="149">
        <v>0</v>
      </c>
      <c r="BE390" s="149">
        <v>0</v>
      </c>
      <c r="BF390" s="149">
        <v>0</v>
      </c>
      <c r="BG390" s="149">
        <v>0</v>
      </c>
      <c r="BH390" s="149">
        <v>0</v>
      </c>
      <c r="BI390" s="149">
        <v>0</v>
      </c>
      <c r="BJ390" s="149">
        <v>0</v>
      </c>
      <c r="BK390" s="149">
        <v>0</v>
      </c>
      <c r="BL390" s="149">
        <v>0</v>
      </c>
      <c r="BM390" s="149">
        <v>0</v>
      </c>
      <c r="BN390" s="149">
        <v>0</v>
      </c>
      <c r="BO390" s="149">
        <v>0</v>
      </c>
      <c r="BP390" s="149">
        <v>0</v>
      </c>
      <c r="BQ390" s="149">
        <v>0</v>
      </c>
      <c r="BR390" s="465">
        <v>0</v>
      </c>
    </row>
    <row r="391" spans="3:70">
      <c r="C391" s="453" t="s">
        <v>307</v>
      </c>
      <c r="D391" s="454" t="s">
        <v>309</v>
      </c>
      <c r="E391" s="455" t="s">
        <v>555</v>
      </c>
      <c r="F391" s="168">
        <f t="shared" si="70"/>
        <v>77</v>
      </c>
      <c r="G391" s="162">
        <v>0</v>
      </c>
      <c r="H391" s="149">
        <v>0</v>
      </c>
      <c r="I391" s="149">
        <v>0</v>
      </c>
      <c r="J391" s="149">
        <v>0</v>
      </c>
      <c r="K391" s="149">
        <v>0</v>
      </c>
      <c r="L391" s="149">
        <v>0</v>
      </c>
      <c r="M391" s="149">
        <v>0</v>
      </c>
      <c r="N391" s="149">
        <v>0</v>
      </c>
      <c r="O391" s="149">
        <v>0</v>
      </c>
      <c r="P391" s="149">
        <v>0</v>
      </c>
      <c r="Q391" s="149">
        <v>0</v>
      </c>
      <c r="R391" s="149">
        <v>0</v>
      </c>
      <c r="S391" s="149">
        <v>0</v>
      </c>
      <c r="T391" s="149">
        <v>0</v>
      </c>
      <c r="U391" s="149">
        <v>0</v>
      </c>
      <c r="V391" s="149">
        <v>0</v>
      </c>
      <c r="W391" s="149">
        <v>0</v>
      </c>
      <c r="X391" s="149">
        <v>0</v>
      </c>
      <c r="Y391" s="149">
        <v>0</v>
      </c>
      <c r="Z391" s="149">
        <v>0</v>
      </c>
      <c r="AA391" s="149">
        <v>0</v>
      </c>
      <c r="AB391" s="149">
        <v>0</v>
      </c>
      <c r="AC391" s="149">
        <v>0</v>
      </c>
      <c r="AD391" s="149">
        <v>0</v>
      </c>
      <c r="AE391" s="149">
        <v>0</v>
      </c>
      <c r="AF391" s="149">
        <v>0</v>
      </c>
      <c r="AG391" s="149">
        <v>0</v>
      </c>
      <c r="AH391" s="149">
        <v>0</v>
      </c>
      <c r="AI391" s="149">
        <v>0</v>
      </c>
      <c r="AJ391" s="149">
        <v>0</v>
      </c>
      <c r="AK391" s="149">
        <v>0</v>
      </c>
      <c r="AL391" s="149">
        <v>0</v>
      </c>
      <c r="AM391" s="149">
        <v>0</v>
      </c>
      <c r="AN391" s="149">
        <v>0</v>
      </c>
      <c r="AO391" s="149">
        <v>0</v>
      </c>
      <c r="AP391" s="149">
        <v>0</v>
      </c>
      <c r="AQ391" s="149">
        <v>0</v>
      </c>
      <c r="AR391" s="149">
        <v>0</v>
      </c>
      <c r="AS391" s="149">
        <v>0</v>
      </c>
      <c r="AT391" s="149">
        <v>0</v>
      </c>
      <c r="AU391" s="149">
        <v>77</v>
      </c>
      <c r="AV391" s="149">
        <v>0</v>
      </c>
      <c r="AW391" s="149">
        <v>0</v>
      </c>
      <c r="AX391" s="149">
        <v>0</v>
      </c>
      <c r="AY391" s="149">
        <v>0</v>
      </c>
      <c r="AZ391" s="149">
        <v>0</v>
      </c>
      <c r="BA391" s="149">
        <v>0</v>
      </c>
      <c r="BB391" s="149">
        <v>0</v>
      </c>
      <c r="BC391" s="149">
        <v>0</v>
      </c>
      <c r="BD391" s="149">
        <v>0</v>
      </c>
      <c r="BE391" s="149">
        <v>0</v>
      </c>
      <c r="BF391" s="149">
        <v>0</v>
      </c>
      <c r="BG391" s="149">
        <v>0</v>
      </c>
      <c r="BH391" s="149">
        <v>0</v>
      </c>
      <c r="BI391" s="149">
        <v>0</v>
      </c>
      <c r="BJ391" s="149">
        <v>0</v>
      </c>
      <c r="BK391" s="149">
        <v>0</v>
      </c>
      <c r="BL391" s="149">
        <v>0</v>
      </c>
      <c r="BM391" s="149">
        <v>0</v>
      </c>
      <c r="BN391" s="149">
        <v>0</v>
      </c>
      <c r="BO391" s="149">
        <v>0</v>
      </c>
      <c r="BP391" s="149">
        <v>0</v>
      </c>
      <c r="BQ391" s="149">
        <v>0</v>
      </c>
      <c r="BR391" s="465">
        <v>0</v>
      </c>
    </row>
    <row r="392" spans="3:70">
      <c r="C392" s="453" t="s">
        <v>307</v>
      </c>
      <c r="D392" s="454" t="s">
        <v>309</v>
      </c>
      <c r="E392" s="455" t="s">
        <v>556</v>
      </c>
      <c r="F392" s="168">
        <f t="shared" si="70"/>
        <v>464</v>
      </c>
      <c r="G392" s="162">
        <v>0</v>
      </c>
      <c r="H392" s="149">
        <v>0</v>
      </c>
      <c r="I392" s="149">
        <v>0</v>
      </c>
      <c r="J392" s="149">
        <v>0</v>
      </c>
      <c r="K392" s="149">
        <v>0</v>
      </c>
      <c r="L392" s="149">
        <v>0</v>
      </c>
      <c r="M392" s="149">
        <v>0</v>
      </c>
      <c r="N392" s="149">
        <v>0</v>
      </c>
      <c r="O392" s="149">
        <v>0</v>
      </c>
      <c r="P392" s="149">
        <v>0</v>
      </c>
      <c r="Q392" s="149">
        <v>0</v>
      </c>
      <c r="R392" s="149">
        <v>0</v>
      </c>
      <c r="S392" s="149">
        <v>0</v>
      </c>
      <c r="T392" s="149">
        <v>0</v>
      </c>
      <c r="U392" s="149">
        <v>0</v>
      </c>
      <c r="V392" s="149">
        <v>0</v>
      </c>
      <c r="W392" s="149">
        <v>0</v>
      </c>
      <c r="X392" s="149">
        <v>0</v>
      </c>
      <c r="Y392" s="149">
        <v>0</v>
      </c>
      <c r="Z392" s="149">
        <v>0</v>
      </c>
      <c r="AA392" s="149">
        <v>85</v>
      </c>
      <c r="AB392" s="149">
        <v>0</v>
      </c>
      <c r="AC392" s="149">
        <v>0</v>
      </c>
      <c r="AD392" s="149">
        <v>0</v>
      </c>
      <c r="AE392" s="149">
        <v>0</v>
      </c>
      <c r="AF392" s="149">
        <v>0</v>
      </c>
      <c r="AG392" s="149">
        <v>0</v>
      </c>
      <c r="AH392" s="149">
        <v>0</v>
      </c>
      <c r="AI392" s="149">
        <v>0</v>
      </c>
      <c r="AJ392" s="149">
        <v>0</v>
      </c>
      <c r="AK392" s="149">
        <v>0</v>
      </c>
      <c r="AL392" s="149">
        <v>0</v>
      </c>
      <c r="AM392" s="149">
        <v>0</v>
      </c>
      <c r="AN392" s="149">
        <v>0</v>
      </c>
      <c r="AO392" s="149">
        <v>0</v>
      </c>
      <c r="AP392" s="149">
        <v>0</v>
      </c>
      <c r="AQ392" s="149">
        <v>379</v>
      </c>
      <c r="AR392" s="149">
        <v>0</v>
      </c>
      <c r="AS392" s="149">
        <v>0</v>
      </c>
      <c r="AT392" s="149">
        <v>0</v>
      </c>
      <c r="AU392" s="149">
        <v>0</v>
      </c>
      <c r="AV392" s="149">
        <v>0</v>
      </c>
      <c r="AW392" s="149">
        <v>0</v>
      </c>
      <c r="AX392" s="149">
        <v>0</v>
      </c>
      <c r="AY392" s="149">
        <v>0</v>
      </c>
      <c r="AZ392" s="149">
        <v>0</v>
      </c>
      <c r="BA392" s="149">
        <v>0</v>
      </c>
      <c r="BB392" s="149">
        <v>0</v>
      </c>
      <c r="BC392" s="149">
        <v>0</v>
      </c>
      <c r="BD392" s="149">
        <v>0</v>
      </c>
      <c r="BE392" s="149">
        <v>0</v>
      </c>
      <c r="BF392" s="149">
        <v>0</v>
      </c>
      <c r="BG392" s="149">
        <v>0</v>
      </c>
      <c r="BH392" s="149">
        <v>0</v>
      </c>
      <c r="BI392" s="149">
        <v>0</v>
      </c>
      <c r="BJ392" s="149">
        <v>0</v>
      </c>
      <c r="BK392" s="149">
        <v>0</v>
      </c>
      <c r="BL392" s="149">
        <v>0</v>
      </c>
      <c r="BM392" s="149">
        <v>0</v>
      </c>
      <c r="BN392" s="149">
        <v>0</v>
      </c>
      <c r="BO392" s="149">
        <v>0</v>
      </c>
      <c r="BP392" s="149">
        <v>0</v>
      </c>
      <c r="BQ392" s="149">
        <v>0</v>
      </c>
      <c r="BR392" s="465">
        <v>0</v>
      </c>
    </row>
    <row r="393" spans="3:70">
      <c r="C393" s="453" t="s">
        <v>307</v>
      </c>
      <c r="D393" s="454" t="s">
        <v>309</v>
      </c>
      <c r="E393" s="455" t="s">
        <v>557</v>
      </c>
      <c r="F393" s="168">
        <f t="shared" si="70"/>
        <v>264</v>
      </c>
      <c r="G393" s="162">
        <v>0</v>
      </c>
      <c r="H393" s="149">
        <v>0</v>
      </c>
      <c r="I393" s="149">
        <v>264</v>
      </c>
      <c r="J393" s="149">
        <v>0</v>
      </c>
      <c r="K393" s="149">
        <v>0</v>
      </c>
      <c r="L393" s="149">
        <v>0</v>
      </c>
      <c r="M393" s="149">
        <v>0</v>
      </c>
      <c r="N393" s="149">
        <v>0</v>
      </c>
      <c r="O393" s="149">
        <v>0</v>
      </c>
      <c r="P393" s="149">
        <v>0</v>
      </c>
      <c r="Q393" s="149">
        <v>0</v>
      </c>
      <c r="R393" s="149">
        <v>0</v>
      </c>
      <c r="S393" s="149">
        <v>0</v>
      </c>
      <c r="T393" s="149">
        <v>0</v>
      </c>
      <c r="U393" s="149">
        <v>0</v>
      </c>
      <c r="V393" s="149">
        <v>0</v>
      </c>
      <c r="W393" s="149">
        <v>0</v>
      </c>
      <c r="X393" s="149">
        <v>0</v>
      </c>
      <c r="Y393" s="149">
        <v>0</v>
      </c>
      <c r="Z393" s="149">
        <v>0</v>
      </c>
      <c r="AA393" s="149">
        <v>0</v>
      </c>
      <c r="AB393" s="149">
        <v>0</v>
      </c>
      <c r="AC393" s="149">
        <v>0</v>
      </c>
      <c r="AD393" s="149">
        <v>0</v>
      </c>
      <c r="AE393" s="149">
        <v>0</v>
      </c>
      <c r="AF393" s="149">
        <v>0</v>
      </c>
      <c r="AG393" s="149">
        <v>0</v>
      </c>
      <c r="AH393" s="149">
        <v>0</v>
      </c>
      <c r="AI393" s="149">
        <v>0</v>
      </c>
      <c r="AJ393" s="149">
        <v>0</v>
      </c>
      <c r="AK393" s="149">
        <v>0</v>
      </c>
      <c r="AL393" s="149">
        <v>0</v>
      </c>
      <c r="AM393" s="149">
        <v>0</v>
      </c>
      <c r="AN393" s="149">
        <v>0</v>
      </c>
      <c r="AO393" s="149">
        <v>0</v>
      </c>
      <c r="AP393" s="149">
        <v>0</v>
      </c>
      <c r="AQ393" s="149">
        <v>0</v>
      </c>
      <c r="AR393" s="149">
        <v>0</v>
      </c>
      <c r="AS393" s="149">
        <v>0</v>
      </c>
      <c r="AT393" s="149">
        <v>0</v>
      </c>
      <c r="AU393" s="149">
        <v>0</v>
      </c>
      <c r="AV393" s="149">
        <v>0</v>
      </c>
      <c r="AW393" s="149">
        <v>0</v>
      </c>
      <c r="AX393" s="149">
        <v>0</v>
      </c>
      <c r="AY393" s="149">
        <v>0</v>
      </c>
      <c r="AZ393" s="149">
        <v>0</v>
      </c>
      <c r="BA393" s="149">
        <v>0</v>
      </c>
      <c r="BB393" s="149">
        <v>0</v>
      </c>
      <c r="BC393" s="149">
        <v>0</v>
      </c>
      <c r="BD393" s="149">
        <v>0</v>
      </c>
      <c r="BE393" s="149">
        <v>0</v>
      </c>
      <c r="BF393" s="149">
        <v>0</v>
      </c>
      <c r="BG393" s="149">
        <v>0</v>
      </c>
      <c r="BH393" s="149">
        <v>0</v>
      </c>
      <c r="BI393" s="149">
        <v>0</v>
      </c>
      <c r="BJ393" s="149">
        <v>0</v>
      </c>
      <c r="BK393" s="149">
        <v>0</v>
      </c>
      <c r="BL393" s="149">
        <v>0</v>
      </c>
      <c r="BM393" s="149">
        <v>0</v>
      </c>
      <c r="BN393" s="149">
        <v>0</v>
      </c>
      <c r="BO393" s="149">
        <v>0</v>
      </c>
      <c r="BP393" s="149">
        <v>0</v>
      </c>
      <c r="BQ393" s="149">
        <v>0</v>
      </c>
      <c r="BR393" s="465">
        <v>0</v>
      </c>
    </row>
    <row r="394" spans="3:70">
      <c r="C394" s="453" t="s">
        <v>307</v>
      </c>
      <c r="D394" s="454" t="s">
        <v>309</v>
      </c>
      <c r="E394" s="455" t="s">
        <v>558</v>
      </c>
      <c r="F394" s="168">
        <f t="shared" si="70"/>
        <v>27</v>
      </c>
      <c r="G394" s="162">
        <v>0</v>
      </c>
      <c r="H394" s="149">
        <v>0</v>
      </c>
      <c r="I394" s="149">
        <v>0</v>
      </c>
      <c r="J394" s="149">
        <v>0</v>
      </c>
      <c r="K394" s="149">
        <v>0</v>
      </c>
      <c r="L394" s="149">
        <v>0</v>
      </c>
      <c r="M394" s="149">
        <v>0</v>
      </c>
      <c r="N394" s="149">
        <v>0</v>
      </c>
      <c r="O394" s="149">
        <v>0</v>
      </c>
      <c r="P394" s="149">
        <v>0</v>
      </c>
      <c r="Q394" s="149">
        <v>0</v>
      </c>
      <c r="R394" s="149">
        <v>0</v>
      </c>
      <c r="S394" s="149">
        <v>0</v>
      </c>
      <c r="T394" s="149">
        <v>0</v>
      </c>
      <c r="U394" s="149">
        <v>0</v>
      </c>
      <c r="V394" s="149">
        <v>0</v>
      </c>
      <c r="W394" s="149">
        <v>0</v>
      </c>
      <c r="X394" s="149">
        <v>0</v>
      </c>
      <c r="Y394" s="149">
        <v>0</v>
      </c>
      <c r="Z394" s="149">
        <v>0</v>
      </c>
      <c r="AA394" s="149">
        <v>0</v>
      </c>
      <c r="AB394" s="149">
        <v>0</v>
      </c>
      <c r="AC394" s="149">
        <v>0</v>
      </c>
      <c r="AD394" s="149">
        <v>0</v>
      </c>
      <c r="AE394" s="149">
        <v>0</v>
      </c>
      <c r="AF394" s="149">
        <v>0</v>
      </c>
      <c r="AG394" s="149">
        <v>0</v>
      </c>
      <c r="AH394" s="149">
        <v>0</v>
      </c>
      <c r="AI394" s="149">
        <v>0</v>
      </c>
      <c r="AJ394" s="149">
        <v>0</v>
      </c>
      <c r="AK394" s="149">
        <v>0</v>
      </c>
      <c r="AL394" s="149">
        <v>0</v>
      </c>
      <c r="AM394" s="149">
        <v>0</v>
      </c>
      <c r="AN394" s="149">
        <v>0</v>
      </c>
      <c r="AO394" s="149">
        <v>0</v>
      </c>
      <c r="AP394" s="149">
        <v>0</v>
      </c>
      <c r="AQ394" s="149">
        <v>0</v>
      </c>
      <c r="AR394" s="149">
        <v>0</v>
      </c>
      <c r="AS394" s="149">
        <v>0</v>
      </c>
      <c r="AT394" s="149">
        <v>0</v>
      </c>
      <c r="AU394" s="149">
        <v>0</v>
      </c>
      <c r="AV394" s="149">
        <v>27</v>
      </c>
      <c r="AW394" s="149">
        <v>0</v>
      </c>
      <c r="AX394" s="149">
        <v>0</v>
      </c>
      <c r="AY394" s="149">
        <v>0</v>
      </c>
      <c r="AZ394" s="149">
        <v>0</v>
      </c>
      <c r="BA394" s="149">
        <v>0</v>
      </c>
      <c r="BB394" s="149">
        <v>0</v>
      </c>
      <c r="BC394" s="149">
        <v>0</v>
      </c>
      <c r="BD394" s="149">
        <v>0</v>
      </c>
      <c r="BE394" s="149">
        <v>0</v>
      </c>
      <c r="BF394" s="149">
        <v>0</v>
      </c>
      <c r="BG394" s="149">
        <v>0</v>
      </c>
      <c r="BH394" s="149">
        <v>0</v>
      </c>
      <c r="BI394" s="149">
        <v>0</v>
      </c>
      <c r="BJ394" s="149">
        <v>0</v>
      </c>
      <c r="BK394" s="149">
        <v>0</v>
      </c>
      <c r="BL394" s="149">
        <v>0</v>
      </c>
      <c r="BM394" s="149">
        <v>0</v>
      </c>
      <c r="BN394" s="149">
        <v>0</v>
      </c>
      <c r="BO394" s="149">
        <v>0</v>
      </c>
      <c r="BP394" s="149">
        <v>0</v>
      </c>
      <c r="BQ394" s="149">
        <v>0</v>
      </c>
      <c r="BR394" s="465">
        <v>0</v>
      </c>
    </row>
    <row r="395" spans="3:70">
      <c r="C395" s="453" t="s">
        <v>307</v>
      </c>
      <c r="D395" s="454" t="s">
        <v>309</v>
      </c>
      <c r="E395" s="455" t="s">
        <v>559</v>
      </c>
      <c r="F395" s="168">
        <f t="shared" si="70"/>
        <v>17</v>
      </c>
      <c r="G395" s="162">
        <v>0</v>
      </c>
      <c r="H395" s="149">
        <v>0</v>
      </c>
      <c r="I395" s="149">
        <v>0</v>
      </c>
      <c r="J395" s="149">
        <v>0</v>
      </c>
      <c r="K395" s="149">
        <v>0</v>
      </c>
      <c r="L395" s="149">
        <v>0</v>
      </c>
      <c r="M395" s="149">
        <v>0</v>
      </c>
      <c r="N395" s="149">
        <v>0</v>
      </c>
      <c r="O395" s="149">
        <v>0</v>
      </c>
      <c r="P395" s="149">
        <v>0</v>
      </c>
      <c r="Q395" s="149">
        <v>0</v>
      </c>
      <c r="R395" s="149">
        <v>0</v>
      </c>
      <c r="S395" s="149">
        <v>0</v>
      </c>
      <c r="T395" s="149">
        <v>0</v>
      </c>
      <c r="U395" s="149">
        <v>0</v>
      </c>
      <c r="V395" s="149">
        <v>0</v>
      </c>
      <c r="W395" s="149">
        <v>0</v>
      </c>
      <c r="X395" s="149">
        <v>0</v>
      </c>
      <c r="Y395" s="149">
        <v>0</v>
      </c>
      <c r="Z395" s="149">
        <v>0</v>
      </c>
      <c r="AA395" s="149">
        <v>0</v>
      </c>
      <c r="AB395" s="149">
        <v>0</v>
      </c>
      <c r="AC395" s="149">
        <v>0</v>
      </c>
      <c r="AD395" s="149">
        <v>0</v>
      </c>
      <c r="AE395" s="149">
        <v>0</v>
      </c>
      <c r="AF395" s="149">
        <v>0</v>
      </c>
      <c r="AG395" s="149">
        <v>0</v>
      </c>
      <c r="AH395" s="149">
        <v>0</v>
      </c>
      <c r="AI395" s="149">
        <v>0</v>
      </c>
      <c r="AJ395" s="149">
        <v>5</v>
      </c>
      <c r="AK395" s="149">
        <v>0</v>
      </c>
      <c r="AL395" s="149">
        <v>0</v>
      </c>
      <c r="AM395" s="149">
        <v>0</v>
      </c>
      <c r="AN395" s="149">
        <v>0</v>
      </c>
      <c r="AO395" s="149">
        <v>4</v>
      </c>
      <c r="AP395" s="149">
        <v>0</v>
      </c>
      <c r="AQ395" s="149">
        <v>0</v>
      </c>
      <c r="AR395" s="149">
        <v>4</v>
      </c>
      <c r="AS395" s="149">
        <v>4</v>
      </c>
      <c r="AT395" s="149">
        <v>0</v>
      </c>
      <c r="AU395" s="149">
        <v>0</v>
      </c>
      <c r="AV395" s="149">
        <v>0</v>
      </c>
      <c r="AW395" s="149">
        <v>0</v>
      </c>
      <c r="AX395" s="149">
        <v>0</v>
      </c>
      <c r="AY395" s="149">
        <v>0</v>
      </c>
      <c r="AZ395" s="149">
        <v>0</v>
      </c>
      <c r="BA395" s="149">
        <v>0</v>
      </c>
      <c r="BB395" s="149">
        <v>0</v>
      </c>
      <c r="BC395" s="149">
        <v>0</v>
      </c>
      <c r="BD395" s="149">
        <v>0</v>
      </c>
      <c r="BE395" s="149">
        <v>0</v>
      </c>
      <c r="BF395" s="149">
        <v>0</v>
      </c>
      <c r="BG395" s="149">
        <v>0</v>
      </c>
      <c r="BH395" s="149">
        <v>0</v>
      </c>
      <c r="BI395" s="149">
        <v>0</v>
      </c>
      <c r="BJ395" s="149">
        <v>0</v>
      </c>
      <c r="BK395" s="149">
        <v>0</v>
      </c>
      <c r="BL395" s="149">
        <v>0</v>
      </c>
      <c r="BM395" s="149">
        <v>0</v>
      </c>
      <c r="BN395" s="149">
        <v>0</v>
      </c>
      <c r="BO395" s="149">
        <v>0</v>
      </c>
      <c r="BP395" s="149">
        <v>0</v>
      </c>
      <c r="BQ395" s="149">
        <v>0</v>
      </c>
      <c r="BR395" s="465">
        <v>0</v>
      </c>
    </row>
    <row r="396" spans="3:70">
      <c r="C396" s="453" t="s">
        <v>307</v>
      </c>
      <c r="D396" s="454" t="s">
        <v>309</v>
      </c>
      <c r="E396" s="455" t="s">
        <v>560</v>
      </c>
      <c r="F396" s="168">
        <f t="shared" si="70"/>
        <v>22</v>
      </c>
      <c r="G396" s="162">
        <v>0</v>
      </c>
      <c r="H396" s="149">
        <v>0</v>
      </c>
      <c r="I396" s="149">
        <v>0</v>
      </c>
      <c r="J396" s="149">
        <v>0</v>
      </c>
      <c r="K396" s="149">
        <v>0</v>
      </c>
      <c r="L396" s="149">
        <v>0</v>
      </c>
      <c r="M396" s="149">
        <v>0</v>
      </c>
      <c r="N396" s="149">
        <v>0</v>
      </c>
      <c r="O396" s="149">
        <v>0</v>
      </c>
      <c r="P396" s="149">
        <v>0</v>
      </c>
      <c r="Q396" s="149">
        <v>0</v>
      </c>
      <c r="R396" s="149">
        <v>0</v>
      </c>
      <c r="S396" s="149">
        <v>22</v>
      </c>
      <c r="T396" s="149">
        <v>0</v>
      </c>
      <c r="U396" s="149">
        <v>0</v>
      </c>
      <c r="V396" s="149">
        <v>0</v>
      </c>
      <c r="W396" s="149">
        <v>0</v>
      </c>
      <c r="X396" s="149">
        <v>0</v>
      </c>
      <c r="Y396" s="149">
        <v>0</v>
      </c>
      <c r="Z396" s="149">
        <v>0</v>
      </c>
      <c r="AA396" s="149">
        <v>0</v>
      </c>
      <c r="AB396" s="149">
        <v>0</v>
      </c>
      <c r="AC396" s="149">
        <v>0</v>
      </c>
      <c r="AD396" s="149">
        <v>0</v>
      </c>
      <c r="AE396" s="149">
        <v>0</v>
      </c>
      <c r="AF396" s="149">
        <v>0</v>
      </c>
      <c r="AG396" s="149">
        <v>0</v>
      </c>
      <c r="AH396" s="149">
        <v>0</v>
      </c>
      <c r="AI396" s="149">
        <v>0</v>
      </c>
      <c r="AJ396" s="149">
        <v>0</v>
      </c>
      <c r="AK396" s="149">
        <v>0</v>
      </c>
      <c r="AL396" s="149">
        <v>0</v>
      </c>
      <c r="AM396" s="149">
        <v>0</v>
      </c>
      <c r="AN396" s="149">
        <v>0</v>
      </c>
      <c r="AO396" s="149">
        <v>0</v>
      </c>
      <c r="AP396" s="149">
        <v>0</v>
      </c>
      <c r="AQ396" s="149">
        <v>0</v>
      </c>
      <c r="AR396" s="149">
        <v>0</v>
      </c>
      <c r="AS396" s="149">
        <v>0</v>
      </c>
      <c r="AT396" s="149">
        <v>0</v>
      </c>
      <c r="AU396" s="149">
        <v>0</v>
      </c>
      <c r="AV396" s="149">
        <v>0</v>
      </c>
      <c r="AW396" s="149">
        <v>0</v>
      </c>
      <c r="AX396" s="149">
        <v>0</v>
      </c>
      <c r="AY396" s="149">
        <v>0</v>
      </c>
      <c r="AZ396" s="149">
        <v>0</v>
      </c>
      <c r="BA396" s="149">
        <v>0</v>
      </c>
      <c r="BB396" s="149">
        <v>0</v>
      </c>
      <c r="BC396" s="149">
        <v>0</v>
      </c>
      <c r="BD396" s="149">
        <v>0</v>
      </c>
      <c r="BE396" s="149">
        <v>0</v>
      </c>
      <c r="BF396" s="149">
        <v>0</v>
      </c>
      <c r="BG396" s="149">
        <v>0</v>
      </c>
      <c r="BH396" s="149">
        <v>0</v>
      </c>
      <c r="BI396" s="149">
        <v>0</v>
      </c>
      <c r="BJ396" s="149">
        <v>0</v>
      </c>
      <c r="BK396" s="149">
        <v>0</v>
      </c>
      <c r="BL396" s="149">
        <v>0</v>
      </c>
      <c r="BM396" s="149">
        <v>0</v>
      </c>
      <c r="BN396" s="149">
        <v>0</v>
      </c>
      <c r="BO396" s="149">
        <v>0</v>
      </c>
      <c r="BP396" s="149">
        <v>0</v>
      </c>
      <c r="BQ396" s="149">
        <v>0</v>
      </c>
      <c r="BR396" s="465">
        <v>0</v>
      </c>
    </row>
    <row r="397" spans="3:70">
      <c r="C397" s="453" t="s">
        <v>307</v>
      </c>
      <c r="D397" s="454" t="s">
        <v>309</v>
      </c>
      <c r="E397" s="455" t="s">
        <v>561</v>
      </c>
      <c r="F397" s="168">
        <f t="shared" si="70"/>
        <v>8</v>
      </c>
      <c r="G397" s="162">
        <v>0</v>
      </c>
      <c r="H397" s="149">
        <v>0</v>
      </c>
      <c r="I397" s="149">
        <v>0</v>
      </c>
      <c r="J397" s="149">
        <v>0</v>
      </c>
      <c r="K397" s="149">
        <v>0</v>
      </c>
      <c r="L397" s="149">
        <v>0</v>
      </c>
      <c r="M397" s="149">
        <v>0</v>
      </c>
      <c r="N397" s="149">
        <v>0</v>
      </c>
      <c r="O397" s="149">
        <v>0</v>
      </c>
      <c r="P397" s="149">
        <v>0</v>
      </c>
      <c r="Q397" s="149">
        <v>8</v>
      </c>
      <c r="R397" s="149">
        <v>0</v>
      </c>
      <c r="S397" s="149">
        <v>0</v>
      </c>
      <c r="T397" s="149">
        <v>0</v>
      </c>
      <c r="U397" s="149">
        <v>0</v>
      </c>
      <c r="V397" s="149">
        <v>0</v>
      </c>
      <c r="W397" s="149">
        <v>0</v>
      </c>
      <c r="X397" s="149">
        <v>0</v>
      </c>
      <c r="Y397" s="149">
        <v>0</v>
      </c>
      <c r="Z397" s="149">
        <v>0</v>
      </c>
      <c r="AA397" s="149">
        <v>0</v>
      </c>
      <c r="AB397" s="149">
        <v>0</v>
      </c>
      <c r="AC397" s="149">
        <v>0</v>
      </c>
      <c r="AD397" s="149">
        <v>0</v>
      </c>
      <c r="AE397" s="149">
        <v>0</v>
      </c>
      <c r="AF397" s="149">
        <v>0</v>
      </c>
      <c r="AG397" s="149">
        <v>0</v>
      </c>
      <c r="AH397" s="149">
        <v>0</v>
      </c>
      <c r="AI397" s="149">
        <v>0</v>
      </c>
      <c r="AJ397" s="149">
        <v>0</v>
      </c>
      <c r="AK397" s="149">
        <v>0</v>
      </c>
      <c r="AL397" s="149">
        <v>0</v>
      </c>
      <c r="AM397" s="149">
        <v>0</v>
      </c>
      <c r="AN397" s="149">
        <v>0</v>
      </c>
      <c r="AO397" s="149">
        <v>0</v>
      </c>
      <c r="AP397" s="149">
        <v>0</v>
      </c>
      <c r="AQ397" s="149">
        <v>0</v>
      </c>
      <c r="AR397" s="149">
        <v>0</v>
      </c>
      <c r="AS397" s="149">
        <v>0</v>
      </c>
      <c r="AT397" s="149">
        <v>0</v>
      </c>
      <c r="AU397" s="149">
        <v>0</v>
      </c>
      <c r="AV397" s="149">
        <v>0</v>
      </c>
      <c r="AW397" s="149">
        <v>0</v>
      </c>
      <c r="AX397" s="149">
        <v>0</v>
      </c>
      <c r="AY397" s="149">
        <v>0</v>
      </c>
      <c r="AZ397" s="149">
        <v>0</v>
      </c>
      <c r="BA397" s="149">
        <v>0</v>
      </c>
      <c r="BB397" s="149">
        <v>0</v>
      </c>
      <c r="BC397" s="149">
        <v>0</v>
      </c>
      <c r="BD397" s="149">
        <v>0</v>
      </c>
      <c r="BE397" s="149">
        <v>0</v>
      </c>
      <c r="BF397" s="149">
        <v>0</v>
      </c>
      <c r="BG397" s="149">
        <v>0</v>
      </c>
      <c r="BH397" s="149">
        <v>0</v>
      </c>
      <c r="BI397" s="149">
        <v>0</v>
      </c>
      <c r="BJ397" s="149">
        <v>0</v>
      </c>
      <c r="BK397" s="149">
        <v>0</v>
      </c>
      <c r="BL397" s="149">
        <v>0</v>
      </c>
      <c r="BM397" s="149">
        <v>0</v>
      </c>
      <c r="BN397" s="149">
        <v>0</v>
      </c>
      <c r="BO397" s="149">
        <v>0</v>
      </c>
      <c r="BP397" s="149">
        <v>0</v>
      </c>
      <c r="BQ397" s="149">
        <v>0</v>
      </c>
      <c r="BR397" s="465">
        <v>0</v>
      </c>
    </row>
    <row r="398" spans="3:70">
      <c r="C398" s="453" t="s">
        <v>307</v>
      </c>
      <c r="D398" s="454" t="s">
        <v>309</v>
      </c>
      <c r="E398" s="455" t="s">
        <v>562</v>
      </c>
      <c r="F398" s="168">
        <f t="shared" si="70"/>
        <v>27</v>
      </c>
      <c r="G398" s="162">
        <v>0</v>
      </c>
      <c r="H398" s="149">
        <v>0</v>
      </c>
      <c r="I398" s="149">
        <v>0</v>
      </c>
      <c r="J398" s="149">
        <v>0</v>
      </c>
      <c r="K398" s="149">
        <v>0</v>
      </c>
      <c r="L398" s="149">
        <v>0</v>
      </c>
      <c r="M398" s="149">
        <v>0</v>
      </c>
      <c r="N398" s="149">
        <v>0</v>
      </c>
      <c r="O398" s="149">
        <v>0</v>
      </c>
      <c r="P398" s="149">
        <v>0</v>
      </c>
      <c r="Q398" s="149">
        <v>0</v>
      </c>
      <c r="R398" s="149">
        <v>0</v>
      </c>
      <c r="S398" s="149">
        <v>0</v>
      </c>
      <c r="T398" s="149">
        <v>0</v>
      </c>
      <c r="U398" s="149">
        <v>0</v>
      </c>
      <c r="V398" s="149">
        <v>0</v>
      </c>
      <c r="W398" s="149">
        <v>0</v>
      </c>
      <c r="X398" s="149">
        <v>0</v>
      </c>
      <c r="Y398" s="149">
        <v>0</v>
      </c>
      <c r="Z398" s="149">
        <v>0</v>
      </c>
      <c r="AA398" s="149">
        <v>0</v>
      </c>
      <c r="AB398" s="149">
        <v>0</v>
      </c>
      <c r="AC398" s="149">
        <v>0</v>
      </c>
      <c r="AD398" s="149">
        <v>0</v>
      </c>
      <c r="AE398" s="149">
        <v>0</v>
      </c>
      <c r="AF398" s="149">
        <v>0</v>
      </c>
      <c r="AG398" s="149">
        <v>0</v>
      </c>
      <c r="AH398" s="149">
        <v>0</v>
      </c>
      <c r="AI398" s="149">
        <v>0</v>
      </c>
      <c r="AJ398" s="149">
        <v>0</v>
      </c>
      <c r="AK398" s="149">
        <v>0</v>
      </c>
      <c r="AL398" s="149">
        <v>18</v>
      </c>
      <c r="AM398" s="149">
        <v>9</v>
      </c>
      <c r="AN398" s="149">
        <v>0</v>
      </c>
      <c r="AO398" s="149">
        <v>0</v>
      </c>
      <c r="AP398" s="149">
        <v>0</v>
      </c>
      <c r="AQ398" s="149">
        <v>0</v>
      </c>
      <c r="AR398" s="149">
        <v>0</v>
      </c>
      <c r="AS398" s="149">
        <v>0</v>
      </c>
      <c r="AT398" s="149">
        <v>0</v>
      </c>
      <c r="AU398" s="149">
        <v>0</v>
      </c>
      <c r="AV398" s="149">
        <v>0</v>
      </c>
      <c r="AW398" s="149">
        <v>0</v>
      </c>
      <c r="AX398" s="149">
        <v>0</v>
      </c>
      <c r="AY398" s="149">
        <v>0</v>
      </c>
      <c r="AZ398" s="149">
        <v>0</v>
      </c>
      <c r="BA398" s="149">
        <v>0</v>
      </c>
      <c r="BB398" s="149">
        <v>0</v>
      </c>
      <c r="BC398" s="149">
        <v>0</v>
      </c>
      <c r="BD398" s="149">
        <v>0</v>
      </c>
      <c r="BE398" s="149">
        <v>0</v>
      </c>
      <c r="BF398" s="149">
        <v>0</v>
      </c>
      <c r="BG398" s="149">
        <v>0</v>
      </c>
      <c r="BH398" s="149">
        <v>0</v>
      </c>
      <c r="BI398" s="149">
        <v>0</v>
      </c>
      <c r="BJ398" s="149">
        <v>0</v>
      </c>
      <c r="BK398" s="149">
        <v>0</v>
      </c>
      <c r="BL398" s="149">
        <v>0</v>
      </c>
      <c r="BM398" s="149">
        <v>0</v>
      </c>
      <c r="BN398" s="149">
        <v>0</v>
      </c>
      <c r="BO398" s="149">
        <v>0</v>
      </c>
      <c r="BP398" s="149">
        <v>0</v>
      </c>
      <c r="BQ398" s="149">
        <v>0</v>
      </c>
      <c r="BR398" s="465">
        <v>0</v>
      </c>
    </row>
    <row r="399" spans="3:70">
      <c r="C399" s="453" t="s">
        <v>307</v>
      </c>
      <c r="D399" s="454" t="s">
        <v>309</v>
      </c>
      <c r="E399" s="455" t="s">
        <v>563</v>
      </c>
      <c r="F399" s="168">
        <f t="shared" si="70"/>
        <v>25</v>
      </c>
      <c r="G399" s="162">
        <v>0</v>
      </c>
      <c r="H399" s="149">
        <v>0</v>
      </c>
      <c r="I399" s="149">
        <v>0</v>
      </c>
      <c r="J399" s="149">
        <v>0</v>
      </c>
      <c r="K399" s="149">
        <v>0</v>
      </c>
      <c r="L399" s="149">
        <v>0</v>
      </c>
      <c r="M399" s="149">
        <v>0</v>
      </c>
      <c r="N399" s="149">
        <v>0</v>
      </c>
      <c r="O399" s="149">
        <v>0</v>
      </c>
      <c r="P399" s="149">
        <v>6</v>
      </c>
      <c r="Q399" s="149">
        <v>0</v>
      </c>
      <c r="R399" s="149">
        <v>0</v>
      </c>
      <c r="S399" s="149">
        <v>0</v>
      </c>
      <c r="T399" s="149">
        <v>0</v>
      </c>
      <c r="U399" s="149">
        <v>0</v>
      </c>
      <c r="V399" s="149">
        <v>0</v>
      </c>
      <c r="W399" s="149">
        <v>0</v>
      </c>
      <c r="X399" s="149">
        <v>7</v>
      </c>
      <c r="Y399" s="149">
        <v>0</v>
      </c>
      <c r="Z399" s="149">
        <v>12</v>
      </c>
      <c r="AA399" s="149">
        <v>0</v>
      </c>
      <c r="AB399" s="149">
        <v>0</v>
      </c>
      <c r="AC399" s="149">
        <v>0</v>
      </c>
      <c r="AD399" s="149">
        <v>0</v>
      </c>
      <c r="AE399" s="149">
        <v>0</v>
      </c>
      <c r="AF399" s="149">
        <v>0</v>
      </c>
      <c r="AG399" s="149">
        <v>0</v>
      </c>
      <c r="AH399" s="149">
        <v>0</v>
      </c>
      <c r="AI399" s="149">
        <v>0</v>
      </c>
      <c r="AJ399" s="149">
        <v>0</v>
      </c>
      <c r="AK399" s="149">
        <v>0</v>
      </c>
      <c r="AL399" s="149">
        <v>0</v>
      </c>
      <c r="AM399" s="149">
        <v>0</v>
      </c>
      <c r="AN399" s="149">
        <v>0</v>
      </c>
      <c r="AO399" s="149">
        <v>0</v>
      </c>
      <c r="AP399" s="149">
        <v>0</v>
      </c>
      <c r="AQ399" s="149">
        <v>0</v>
      </c>
      <c r="AR399" s="149">
        <v>0</v>
      </c>
      <c r="AS399" s="149">
        <v>0</v>
      </c>
      <c r="AT399" s="149">
        <v>0</v>
      </c>
      <c r="AU399" s="149">
        <v>0</v>
      </c>
      <c r="AV399" s="149">
        <v>0</v>
      </c>
      <c r="AW399" s="149">
        <v>0</v>
      </c>
      <c r="AX399" s="149">
        <v>0</v>
      </c>
      <c r="AY399" s="149">
        <v>0</v>
      </c>
      <c r="AZ399" s="149">
        <v>0</v>
      </c>
      <c r="BA399" s="149">
        <v>0</v>
      </c>
      <c r="BB399" s="149">
        <v>0</v>
      </c>
      <c r="BC399" s="149">
        <v>0</v>
      </c>
      <c r="BD399" s="149">
        <v>0</v>
      </c>
      <c r="BE399" s="149">
        <v>0</v>
      </c>
      <c r="BF399" s="149">
        <v>0</v>
      </c>
      <c r="BG399" s="149">
        <v>0</v>
      </c>
      <c r="BH399" s="149">
        <v>0</v>
      </c>
      <c r="BI399" s="149">
        <v>0</v>
      </c>
      <c r="BJ399" s="149">
        <v>0</v>
      </c>
      <c r="BK399" s="149">
        <v>0</v>
      </c>
      <c r="BL399" s="149">
        <v>0</v>
      </c>
      <c r="BM399" s="149">
        <v>0</v>
      </c>
      <c r="BN399" s="149">
        <v>0</v>
      </c>
      <c r="BO399" s="149">
        <v>0</v>
      </c>
      <c r="BP399" s="149">
        <v>0</v>
      </c>
      <c r="BQ399" s="149">
        <v>0</v>
      </c>
      <c r="BR399" s="465">
        <v>0</v>
      </c>
    </row>
    <row r="400" spans="3:70">
      <c r="C400" s="453" t="s">
        <v>307</v>
      </c>
      <c r="D400" s="454" t="s">
        <v>309</v>
      </c>
      <c r="E400" s="455" t="s">
        <v>564</v>
      </c>
      <c r="F400" s="168">
        <f t="shared" si="70"/>
        <v>7</v>
      </c>
      <c r="G400" s="162">
        <v>0</v>
      </c>
      <c r="H400" s="149">
        <v>0</v>
      </c>
      <c r="I400" s="149">
        <v>0</v>
      </c>
      <c r="J400" s="149">
        <v>0</v>
      </c>
      <c r="K400" s="149">
        <v>0</v>
      </c>
      <c r="L400" s="149">
        <v>0</v>
      </c>
      <c r="M400" s="149">
        <v>0</v>
      </c>
      <c r="N400" s="149">
        <v>0</v>
      </c>
      <c r="O400" s="149">
        <v>0</v>
      </c>
      <c r="P400" s="149">
        <v>0</v>
      </c>
      <c r="Q400" s="149">
        <v>0</v>
      </c>
      <c r="R400" s="149">
        <v>0</v>
      </c>
      <c r="S400" s="149">
        <v>0</v>
      </c>
      <c r="T400" s="149">
        <v>0</v>
      </c>
      <c r="U400" s="149">
        <v>0</v>
      </c>
      <c r="V400" s="149">
        <v>0</v>
      </c>
      <c r="W400" s="149">
        <v>0</v>
      </c>
      <c r="X400" s="149">
        <v>0</v>
      </c>
      <c r="Y400" s="149">
        <v>0</v>
      </c>
      <c r="Z400" s="149">
        <v>0</v>
      </c>
      <c r="AA400" s="149">
        <v>0</v>
      </c>
      <c r="AB400" s="149">
        <v>0</v>
      </c>
      <c r="AC400" s="149">
        <v>0</v>
      </c>
      <c r="AD400" s="149">
        <v>0</v>
      </c>
      <c r="AE400" s="149">
        <v>0</v>
      </c>
      <c r="AF400" s="149">
        <v>2</v>
      </c>
      <c r="AG400" s="149">
        <v>0</v>
      </c>
      <c r="AH400" s="149">
        <v>0</v>
      </c>
      <c r="AI400" s="149">
        <v>0</v>
      </c>
      <c r="AJ400" s="149">
        <v>0</v>
      </c>
      <c r="AK400" s="149">
        <v>3</v>
      </c>
      <c r="AL400" s="149">
        <v>0</v>
      </c>
      <c r="AM400" s="149">
        <v>0</v>
      </c>
      <c r="AN400" s="149">
        <v>0</v>
      </c>
      <c r="AO400" s="149">
        <v>0</v>
      </c>
      <c r="AP400" s="149">
        <v>0</v>
      </c>
      <c r="AQ400" s="149">
        <v>0</v>
      </c>
      <c r="AR400" s="149">
        <v>0</v>
      </c>
      <c r="AS400" s="149">
        <v>0</v>
      </c>
      <c r="AT400" s="149">
        <v>0</v>
      </c>
      <c r="AU400" s="149">
        <v>0</v>
      </c>
      <c r="AV400" s="149">
        <v>0</v>
      </c>
      <c r="AW400" s="149">
        <v>0</v>
      </c>
      <c r="AX400" s="149">
        <v>0</v>
      </c>
      <c r="AY400" s="149">
        <v>0</v>
      </c>
      <c r="AZ400" s="149">
        <v>0</v>
      </c>
      <c r="BA400" s="149">
        <v>2</v>
      </c>
      <c r="BB400" s="149">
        <v>0</v>
      </c>
      <c r="BC400" s="149">
        <v>0</v>
      </c>
      <c r="BD400" s="149">
        <v>0</v>
      </c>
      <c r="BE400" s="149">
        <v>0</v>
      </c>
      <c r="BF400" s="149">
        <v>0</v>
      </c>
      <c r="BG400" s="149">
        <v>0</v>
      </c>
      <c r="BH400" s="149">
        <v>0</v>
      </c>
      <c r="BI400" s="149">
        <v>0</v>
      </c>
      <c r="BJ400" s="149">
        <v>0</v>
      </c>
      <c r="BK400" s="149">
        <v>0</v>
      </c>
      <c r="BL400" s="149">
        <v>0</v>
      </c>
      <c r="BM400" s="149">
        <v>0</v>
      </c>
      <c r="BN400" s="149">
        <v>0</v>
      </c>
      <c r="BO400" s="149">
        <v>0</v>
      </c>
      <c r="BP400" s="149">
        <v>0</v>
      </c>
      <c r="BQ400" s="149">
        <v>0</v>
      </c>
      <c r="BR400" s="465">
        <v>0</v>
      </c>
    </row>
    <row r="401" spans="3:70">
      <c r="C401" s="453" t="s">
        <v>307</v>
      </c>
      <c r="D401" s="454" t="s">
        <v>309</v>
      </c>
      <c r="E401" s="455" t="s">
        <v>565</v>
      </c>
      <c r="F401" s="168">
        <f t="shared" si="70"/>
        <v>58</v>
      </c>
      <c r="G401" s="162">
        <v>0</v>
      </c>
      <c r="H401" s="149">
        <v>0</v>
      </c>
      <c r="I401" s="149">
        <v>0</v>
      </c>
      <c r="J401" s="149">
        <v>0</v>
      </c>
      <c r="K401" s="149">
        <v>0</v>
      </c>
      <c r="L401" s="149">
        <v>0</v>
      </c>
      <c r="M401" s="149">
        <v>0</v>
      </c>
      <c r="N401" s="149">
        <v>0</v>
      </c>
      <c r="O401" s="149">
        <v>0</v>
      </c>
      <c r="P401" s="149">
        <v>0</v>
      </c>
      <c r="Q401" s="149">
        <v>0</v>
      </c>
      <c r="R401" s="149">
        <v>0</v>
      </c>
      <c r="S401" s="149">
        <v>0</v>
      </c>
      <c r="T401" s="149">
        <v>0</v>
      </c>
      <c r="U401" s="149">
        <v>0</v>
      </c>
      <c r="V401" s="149">
        <v>0</v>
      </c>
      <c r="W401" s="149">
        <v>0</v>
      </c>
      <c r="X401" s="149">
        <v>0</v>
      </c>
      <c r="Y401" s="149">
        <v>0</v>
      </c>
      <c r="Z401" s="149">
        <v>0</v>
      </c>
      <c r="AA401" s="149">
        <v>0</v>
      </c>
      <c r="AB401" s="149">
        <v>0</v>
      </c>
      <c r="AC401" s="149">
        <v>0</v>
      </c>
      <c r="AD401" s="149">
        <v>0</v>
      </c>
      <c r="AE401" s="149">
        <v>0</v>
      </c>
      <c r="AF401" s="149">
        <v>0</v>
      </c>
      <c r="AG401" s="149">
        <v>0</v>
      </c>
      <c r="AH401" s="149">
        <v>0</v>
      </c>
      <c r="AI401" s="149">
        <v>0</v>
      </c>
      <c r="AJ401" s="149">
        <v>58</v>
      </c>
      <c r="AK401" s="149">
        <v>0</v>
      </c>
      <c r="AL401" s="149">
        <v>0</v>
      </c>
      <c r="AM401" s="149">
        <v>0</v>
      </c>
      <c r="AN401" s="149">
        <v>0</v>
      </c>
      <c r="AO401" s="149">
        <v>0</v>
      </c>
      <c r="AP401" s="149">
        <v>0</v>
      </c>
      <c r="AQ401" s="149">
        <v>0</v>
      </c>
      <c r="AR401" s="149">
        <v>0</v>
      </c>
      <c r="AS401" s="149">
        <v>0</v>
      </c>
      <c r="AT401" s="149">
        <v>0</v>
      </c>
      <c r="AU401" s="149">
        <v>0</v>
      </c>
      <c r="AV401" s="149">
        <v>0</v>
      </c>
      <c r="AW401" s="149">
        <v>0</v>
      </c>
      <c r="AX401" s="149">
        <v>0</v>
      </c>
      <c r="AY401" s="149">
        <v>0</v>
      </c>
      <c r="AZ401" s="149">
        <v>0</v>
      </c>
      <c r="BA401" s="149">
        <v>0</v>
      </c>
      <c r="BB401" s="149">
        <v>0</v>
      </c>
      <c r="BC401" s="149">
        <v>0</v>
      </c>
      <c r="BD401" s="149">
        <v>0</v>
      </c>
      <c r="BE401" s="149">
        <v>0</v>
      </c>
      <c r="BF401" s="149">
        <v>0</v>
      </c>
      <c r="BG401" s="149">
        <v>0</v>
      </c>
      <c r="BH401" s="149">
        <v>0</v>
      </c>
      <c r="BI401" s="149">
        <v>0</v>
      </c>
      <c r="BJ401" s="149">
        <v>0</v>
      </c>
      <c r="BK401" s="149">
        <v>0</v>
      </c>
      <c r="BL401" s="149">
        <v>0</v>
      </c>
      <c r="BM401" s="149">
        <v>0</v>
      </c>
      <c r="BN401" s="149">
        <v>0</v>
      </c>
      <c r="BO401" s="149">
        <v>0</v>
      </c>
      <c r="BP401" s="149">
        <v>0</v>
      </c>
      <c r="BQ401" s="149">
        <v>0</v>
      </c>
      <c r="BR401" s="465">
        <v>0</v>
      </c>
    </row>
    <row r="402" spans="3:70">
      <c r="C402" s="453" t="s">
        <v>307</v>
      </c>
      <c r="D402" s="454" t="s">
        <v>309</v>
      </c>
      <c r="E402" s="455" t="s">
        <v>566</v>
      </c>
      <c r="F402" s="168">
        <f t="shared" si="70"/>
        <v>50</v>
      </c>
      <c r="G402" s="162">
        <v>0</v>
      </c>
      <c r="H402" s="149">
        <v>0</v>
      </c>
      <c r="I402" s="149">
        <v>0</v>
      </c>
      <c r="J402" s="149">
        <v>0</v>
      </c>
      <c r="K402" s="149">
        <v>0</v>
      </c>
      <c r="L402" s="149">
        <v>0</v>
      </c>
      <c r="M402" s="149">
        <v>0</v>
      </c>
      <c r="N402" s="149">
        <v>0</v>
      </c>
      <c r="O402" s="149">
        <v>0</v>
      </c>
      <c r="P402" s="149">
        <v>0</v>
      </c>
      <c r="Q402" s="149">
        <v>0</v>
      </c>
      <c r="R402" s="149">
        <v>0</v>
      </c>
      <c r="S402" s="149">
        <v>5</v>
      </c>
      <c r="T402" s="149">
        <v>0</v>
      </c>
      <c r="U402" s="149">
        <v>0</v>
      </c>
      <c r="V402" s="149">
        <v>0</v>
      </c>
      <c r="W402" s="149">
        <v>0</v>
      </c>
      <c r="X402" s="149">
        <v>0</v>
      </c>
      <c r="Y402" s="149">
        <v>0</v>
      </c>
      <c r="Z402" s="149">
        <v>0</v>
      </c>
      <c r="AA402" s="149">
        <v>0</v>
      </c>
      <c r="AB402" s="149">
        <v>0</v>
      </c>
      <c r="AC402" s="149">
        <v>0</v>
      </c>
      <c r="AD402" s="149">
        <v>0</v>
      </c>
      <c r="AE402" s="149">
        <v>0</v>
      </c>
      <c r="AF402" s="149">
        <v>4</v>
      </c>
      <c r="AG402" s="149">
        <v>41</v>
      </c>
      <c r="AH402" s="149">
        <v>0</v>
      </c>
      <c r="AI402" s="149">
        <v>0</v>
      </c>
      <c r="AJ402" s="149">
        <v>0</v>
      </c>
      <c r="AK402" s="149">
        <v>0</v>
      </c>
      <c r="AL402" s="149">
        <v>0</v>
      </c>
      <c r="AM402" s="149">
        <v>0</v>
      </c>
      <c r="AN402" s="149">
        <v>0</v>
      </c>
      <c r="AO402" s="149">
        <v>0</v>
      </c>
      <c r="AP402" s="149">
        <v>0</v>
      </c>
      <c r="AQ402" s="149">
        <v>0</v>
      </c>
      <c r="AR402" s="149">
        <v>0</v>
      </c>
      <c r="AS402" s="149">
        <v>0</v>
      </c>
      <c r="AT402" s="149">
        <v>0</v>
      </c>
      <c r="AU402" s="149">
        <v>0</v>
      </c>
      <c r="AV402" s="149">
        <v>0</v>
      </c>
      <c r="AW402" s="149">
        <v>0</v>
      </c>
      <c r="AX402" s="149">
        <v>0</v>
      </c>
      <c r="AY402" s="149">
        <v>0</v>
      </c>
      <c r="AZ402" s="149">
        <v>0</v>
      </c>
      <c r="BA402" s="149">
        <v>0</v>
      </c>
      <c r="BB402" s="149">
        <v>0</v>
      </c>
      <c r="BC402" s="149">
        <v>0</v>
      </c>
      <c r="BD402" s="149">
        <v>0</v>
      </c>
      <c r="BE402" s="149">
        <v>0</v>
      </c>
      <c r="BF402" s="149">
        <v>0</v>
      </c>
      <c r="BG402" s="149">
        <v>0</v>
      </c>
      <c r="BH402" s="149">
        <v>0</v>
      </c>
      <c r="BI402" s="149">
        <v>0</v>
      </c>
      <c r="BJ402" s="149">
        <v>0</v>
      </c>
      <c r="BK402" s="149">
        <v>0</v>
      </c>
      <c r="BL402" s="149">
        <v>0</v>
      </c>
      <c r="BM402" s="149">
        <v>0</v>
      </c>
      <c r="BN402" s="149">
        <v>0</v>
      </c>
      <c r="BO402" s="149">
        <v>0</v>
      </c>
      <c r="BP402" s="149">
        <v>0</v>
      </c>
      <c r="BQ402" s="149">
        <v>0</v>
      </c>
      <c r="BR402" s="465">
        <v>0</v>
      </c>
    </row>
    <row r="403" spans="3:70">
      <c r="C403" s="453" t="s">
        <v>307</v>
      </c>
      <c r="D403" s="454" t="s">
        <v>309</v>
      </c>
      <c r="E403" s="455" t="s">
        <v>567</v>
      </c>
      <c r="F403" s="168">
        <f t="shared" si="70"/>
        <v>201.28</v>
      </c>
      <c r="G403" s="162">
        <v>180</v>
      </c>
      <c r="H403" s="149">
        <v>0</v>
      </c>
      <c r="I403" s="149">
        <v>0</v>
      </c>
      <c r="J403" s="149">
        <v>0</v>
      </c>
      <c r="K403" s="149">
        <v>0</v>
      </c>
      <c r="L403" s="149">
        <v>0</v>
      </c>
      <c r="M403" s="149">
        <v>0</v>
      </c>
      <c r="N403" s="149">
        <v>0</v>
      </c>
      <c r="O403" s="149">
        <v>0</v>
      </c>
      <c r="P403" s="149">
        <v>0</v>
      </c>
      <c r="Q403" s="149">
        <v>0</v>
      </c>
      <c r="R403" s="149">
        <v>0</v>
      </c>
      <c r="S403" s="149">
        <v>0</v>
      </c>
      <c r="T403" s="149">
        <v>0</v>
      </c>
      <c r="U403" s="149">
        <v>0</v>
      </c>
      <c r="V403" s="149">
        <v>0</v>
      </c>
      <c r="W403" s="149">
        <v>0</v>
      </c>
      <c r="X403" s="149">
        <v>0</v>
      </c>
      <c r="Y403" s="149">
        <v>0</v>
      </c>
      <c r="Z403" s="149">
        <v>0</v>
      </c>
      <c r="AA403" s="149">
        <v>0</v>
      </c>
      <c r="AB403" s="149">
        <v>0</v>
      </c>
      <c r="AC403" s="149">
        <v>0</v>
      </c>
      <c r="AD403" s="149">
        <v>0</v>
      </c>
      <c r="AE403" s="149">
        <v>0</v>
      </c>
      <c r="AF403" s="149">
        <v>0</v>
      </c>
      <c r="AG403" s="149">
        <v>0</v>
      </c>
      <c r="AH403" s="149">
        <v>0</v>
      </c>
      <c r="AI403" s="149">
        <v>0</v>
      </c>
      <c r="AJ403" s="149">
        <v>0</v>
      </c>
      <c r="AK403" s="149">
        <v>0</v>
      </c>
      <c r="AL403" s="149">
        <v>0</v>
      </c>
      <c r="AM403" s="149">
        <v>0</v>
      </c>
      <c r="AN403" s="149">
        <v>0</v>
      </c>
      <c r="AO403" s="149">
        <v>0</v>
      </c>
      <c r="AP403" s="149">
        <v>0</v>
      </c>
      <c r="AQ403" s="149">
        <v>0</v>
      </c>
      <c r="AR403" s="149">
        <v>0</v>
      </c>
      <c r="AS403" s="149">
        <v>0</v>
      </c>
      <c r="AT403" s="149">
        <v>0</v>
      </c>
      <c r="AU403" s="149">
        <v>0</v>
      </c>
      <c r="AV403" s="149">
        <v>0</v>
      </c>
      <c r="AW403" s="149">
        <v>0</v>
      </c>
      <c r="AX403" s="149">
        <v>0</v>
      </c>
      <c r="AY403" s="149">
        <v>0</v>
      </c>
      <c r="AZ403" s="149">
        <v>0</v>
      </c>
      <c r="BA403" s="149">
        <v>0</v>
      </c>
      <c r="BB403" s="149">
        <v>0</v>
      </c>
      <c r="BC403" s="149">
        <v>0</v>
      </c>
      <c r="BD403" s="149">
        <v>0</v>
      </c>
      <c r="BE403" s="149">
        <v>0</v>
      </c>
      <c r="BF403" s="149">
        <v>0</v>
      </c>
      <c r="BG403" s="149">
        <v>0</v>
      </c>
      <c r="BH403" s="149">
        <v>0</v>
      </c>
      <c r="BI403" s="149">
        <v>0</v>
      </c>
      <c r="BJ403" s="149">
        <v>0</v>
      </c>
      <c r="BK403" s="149">
        <v>2.2799999999999998</v>
      </c>
      <c r="BL403" s="149">
        <v>0</v>
      </c>
      <c r="BM403" s="149">
        <v>0</v>
      </c>
      <c r="BN403" s="149">
        <v>2</v>
      </c>
      <c r="BO403" s="149">
        <v>0</v>
      </c>
      <c r="BP403" s="149">
        <v>0</v>
      </c>
      <c r="BQ403" s="149">
        <v>17</v>
      </c>
      <c r="BR403" s="465">
        <v>0</v>
      </c>
    </row>
    <row r="404" spans="3:70">
      <c r="C404" s="453" t="s">
        <v>307</v>
      </c>
      <c r="D404" s="454" t="s">
        <v>309</v>
      </c>
      <c r="E404" s="455" t="s">
        <v>568</v>
      </c>
      <c r="F404" s="168">
        <f t="shared" si="70"/>
        <v>632</v>
      </c>
      <c r="G404" s="162">
        <v>0</v>
      </c>
      <c r="H404" s="149">
        <v>632</v>
      </c>
      <c r="I404" s="149">
        <v>0</v>
      </c>
      <c r="J404" s="149">
        <v>0</v>
      </c>
      <c r="K404" s="149">
        <v>0</v>
      </c>
      <c r="L404" s="149">
        <v>0</v>
      </c>
      <c r="M404" s="149">
        <v>0</v>
      </c>
      <c r="N404" s="149">
        <v>0</v>
      </c>
      <c r="O404" s="149">
        <v>0</v>
      </c>
      <c r="P404" s="149">
        <v>0</v>
      </c>
      <c r="Q404" s="149">
        <v>0</v>
      </c>
      <c r="R404" s="149">
        <v>0</v>
      </c>
      <c r="S404" s="149">
        <v>0</v>
      </c>
      <c r="T404" s="149">
        <v>0</v>
      </c>
      <c r="U404" s="149">
        <v>0</v>
      </c>
      <c r="V404" s="149">
        <v>0</v>
      </c>
      <c r="W404" s="149">
        <v>0</v>
      </c>
      <c r="X404" s="149">
        <v>0</v>
      </c>
      <c r="Y404" s="149">
        <v>0</v>
      </c>
      <c r="Z404" s="149">
        <v>0</v>
      </c>
      <c r="AA404" s="149">
        <v>0</v>
      </c>
      <c r="AB404" s="149">
        <v>0</v>
      </c>
      <c r="AC404" s="149">
        <v>0</v>
      </c>
      <c r="AD404" s="149">
        <v>0</v>
      </c>
      <c r="AE404" s="149">
        <v>0</v>
      </c>
      <c r="AF404" s="149">
        <v>0</v>
      </c>
      <c r="AG404" s="149">
        <v>0</v>
      </c>
      <c r="AH404" s="149">
        <v>0</v>
      </c>
      <c r="AI404" s="149">
        <v>0</v>
      </c>
      <c r="AJ404" s="149">
        <v>0</v>
      </c>
      <c r="AK404" s="149">
        <v>0</v>
      </c>
      <c r="AL404" s="149">
        <v>0</v>
      </c>
      <c r="AM404" s="149">
        <v>0</v>
      </c>
      <c r="AN404" s="149">
        <v>0</v>
      </c>
      <c r="AO404" s="149">
        <v>0</v>
      </c>
      <c r="AP404" s="149">
        <v>0</v>
      </c>
      <c r="AQ404" s="149">
        <v>0</v>
      </c>
      <c r="AR404" s="149">
        <v>0</v>
      </c>
      <c r="AS404" s="149">
        <v>0</v>
      </c>
      <c r="AT404" s="149">
        <v>0</v>
      </c>
      <c r="AU404" s="149">
        <v>0</v>
      </c>
      <c r="AV404" s="149">
        <v>0</v>
      </c>
      <c r="AW404" s="149">
        <v>0</v>
      </c>
      <c r="AX404" s="149">
        <v>0</v>
      </c>
      <c r="AY404" s="149">
        <v>0</v>
      </c>
      <c r="AZ404" s="149">
        <v>0</v>
      </c>
      <c r="BA404" s="149">
        <v>0</v>
      </c>
      <c r="BB404" s="149">
        <v>0</v>
      </c>
      <c r="BC404" s="149">
        <v>0</v>
      </c>
      <c r="BD404" s="149">
        <v>0</v>
      </c>
      <c r="BE404" s="149">
        <v>0</v>
      </c>
      <c r="BF404" s="149">
        <v>0</v>
      </c>
      <c r="BG404" s="149">
        <v>0</v>
      </c>
      <c r="BH404" s="149">
        <v>0</v>
      </c>
      <c r="BI404" s="149">
        <v>0</v>
      </c>
      <c r="BJ404" s="149">
        <v>0</v>
      </c>
      <c r="BK404" s="149">
        <v>0</v>
      </c>
      <c r="BL404" s="149">
        <v>0</v>
      </c>
      <c r="BM404" s="149">
        <v>0</v>
      </c>
      <c r="BN404" s="149">
        <v>0</v>
      </c>
      <c r="BO404" s="149">
        <v>0</v>
      </c>
      <c r="BP404" s="149">
        <v>0</v>
      </c>
      <c r="BQ404" s="149">
        <v>0</v>
      </c>
      <c r="BR404" s="465">
        <v>0</v>
      </c>
    </row>
    <row r="405" spans="3:70">
      <c r="C405" s="453" t="s">
        <v>307</v>
      </c>
      <c r="D405" s="454" t="s">
        <v>309</v>
      </c>
      <c r="E405" s="455" t="s">
        <v>569</v>
      </c>
      <c r="F405" s="168">
        <f t="shared" si="70"/>
        <v>1</v>
      </c>
      <c r="G405" s="162">
        <v>0</v>
      </c>
      <c r="H405" s="149">
        <v>0</v>
      </c>
      <c r="I405" s="149">
        <v>0</v>
      </c>
      <c r="J405" s="149">
        <v>0</v>
      </c>
      <c r="K405" s="149">
        <v>0</v>
      </c>
      <c r="L405" s="149">
        <v>0</v>
      </c>
      <c r="M405" s="149">
        <v>0</v>
      </c>
      <c r="N405" s="149">
        <v>0</v>
      </c>
      <c r="O405" s="149">
        <v>0</v>
      </c>
      <c r="P405" s="149">
        <v>0</v>
      </c>
      <c r="Q405" s="149">
        <v>0</v>
      </c>
      <c r="R405" s="149">
        <v>0</v>
      </c>
      <c r="S405" s="149">
        <v>0</v>
      </c>
      <c r="T405" s="149">
        <v>0</v>
      </c>
      <c r="U405" s="149">
        <v>0</v>
      </c>
      <c r="V405" s="149">
        <v>0</v>
      </c>
      <c r="W405" s="149">
        <v>0</v>
      </c>
      <c r="X405" s="149">
        <v>0</v>
      </c>
      <c r="Y405" s="149">
        <v>0</v>
      </c>
      <c r="Z405" s="149">
        <v>0</v>
      </c>
      <c r="AA405" s="149">
        <v>0</v>
      </c>
      <c r="AB405" s="149">
        <v>0</v>
      </c>
      <c r="AC405" s="149">
        <v>0</v>
      </c>
      <c r="AD405" s="149">
        <v>0</v>
      </c>
      <c r="AE405" s="149">
        <v>0</v>
      </c>
      <c r="AF405" s="149">
        <v>0</v>
      </c>
      <c r="AG405" s="149">
        <v>0</v>
      </c>
      <c r="AH405" s="149">
        <v>0</v>
      </c>
      <c r="AI405" s="149">
        <v>0</v>
      </c>
      <c r="AJ405" s="149">
        <v>0</v>
      </c>
      <c r="AK405" s="149">
        <v>1</v>
      </c>
      <c r="AL405" s="149">
        <v>0</v>
      </c>
      <c r="AM405" s="149">
        <v>0</v>
      </c>
      <c r="AN405" s="149">
        <v>0</v>
      </c>
      <c r="AO405" s="149">
        <v>0</v>
      </c>
      <c r="AP405" s="149">
        <v>0</v>
      </c>
      <c r="AQ405" s="149">
        <v>0</v>
      </c>
      <c r="AR405" s="149">
        <v>0</v>
      </c>
      <c r="AS405" s="149">
        <v>0</v>
      </c>
      <c r="AT405" s="149">
        <v>0</v>
      </c>
      <c r="AU405" s="149">
        <v>0</v>
      </c>
      <c r="AV405" s="149">
        <v>0</v>
      </c>
      <c r="AW405" s="149">
        <v>0</v>
      </c>
      <c r="AX405" s="149">
        <v>0</v>
      </c>
      <c r="AY405" s="149">
        <v>0</v>
      </c>
      <c r="AZ405" s="149">
        <v>0</v>
      </c>
      <c r="BA405" s="149">
        <v>0</v>
      </c>
      <c r="BB405" s="149">
        <v>0</v>
      </c>
      <c r="BC405" s="149">
        <v>0</v>
      </c>
      <c r="BD405" s="149">
        <v>0</v>
      </c>
      <c r="BE405" s="149">
        <v>0</v>
      </c>
      <c r="BF405" s="149">
        <v>0</v>
      </c>
      <c r="BG405" s="149">
        <v>0</v>
      </c>
      <c r="BH405" s="149">
        <v>0</v>
      </c>
      <c r="BI405" s="149">
        <v>0</v>
      </c>
      <c r="BJ405" s="149">
        <v>0</v>
      </c>
      <c r="BK405" s="149">
        <v>0</v>
      </c>
      <c r="BL405" s="149">
        <v>0</v>
      </c>
      <c r="BM405" s="149">
        <v>0</v>
      </c>
      <c r="BN405" s="149">
        <v>0</v>
      </c>
      <c r="BO405" s="149">
        <v>0</v>
      </c>
      <c r="BP405" s="149">
        <v>0</v>
      </c>
      <c r="BQ405" s="149">
        <v>0</v>
      </c>
      <c r="BR405" s="465">
        <v>0</v>
      </c>
    </row>
    <row r="406" spans="3:70">
      <c r="C406" s="453" t="s">
        <v>307</v>
      </c>
      <c r="D406" s="454" t="s">
        <v>309</v>
      </c>
      <c r="E406" s="455" t="s">
        <v>570</v>
      </c>
      <c r="F406" s="168">
        <f t="shared" si="70"/>
        <v>43</v>
      </c>
      <c r="G406" s="162">
        <v>0</v>
      </c>
      <c r="H406" s="149">
        <v>0</v>
      </c>
      <c r="I406" s="149">
        <v>0</v>
      </c>
      <c r="J406" s="149">
        <v>0</v>
      </c>
      <c r="K406" s="149">
        <v>0</v>
      </c>
      <c r="L406" s="149">
        <v>0</v>
      </c>
      <c r="M406" s="149">
        <v>0</v>
      </c>
      <c r="N406" s="149">
        <v>0</v>
      </c>
      <c r="O406" s="149">
        <v>0</v>
      </c>
      <c r="P406" s="149">
        <v>0</v>
      </c>
      <c r="Q406" s="149">
        <v>0</v>
      </c>
      <c r="R406" s="149">
        <v>0</v>
      </c>
      <c r="S406" s="149">
        <v>0</v>
      </c>
      <c r="T406" s="149">
        <v>0</v>
      </c>
      <c r="U406" s="149">
        <v>0</v>
      </c>
      <c r="V406" s="149">
        <v>0</v>
      </c>
      <c r="W406" s="149">
        <v>0</v>
      </c>
      <c r="X406" s="149">
        <v>0</v>
      </c>
      <c r="Y406" s="149">
        <v>0</v>
      </c>
      <c r="Z406" s="149">
        <v>0</v>
      </c>
      <c r="AA406" s="149">
        <v>0</v>
      </c>
      <c r="AB406" s="149">
        <v>0</v>
      </c>
      <c r="AC406" s="149">
        <v>0</v>
      </c>
      <c r="AD406" s="149">
        <v>1</v>
      </c>
      <c r="AE406" s="149">
        <v>2</v>
      </c>
      <c r="AF406" s="149">
        <v>3</v>
      </c>
      <c r="AG406" s="149">
        <v>3</v>
      </c>
      <c r="AH406" s="149">
        <v>2</v>
      </c>
      <c r="AI406" s="149">
        <v>4</v>
      </c>
      <c r="AJ406" s="149">
        <v>3</v>
      </c>
      <c r="AK406" s="149">
        <v>4</v>
      </c>
      <c r="AL406" s="149">
        <v>2</v>
      </c>
      <c r="AM406" s="149">
        <v>2</v>
      </c>
      <c r="AN406" s="149">
        <v>1</v>
      </c>
      <c r="AO406" s="149">
        <v>3</v>
      </c>
      <c r="AP406" s="149">
        <v>2</v>
      </c>
      <c r="AQ406" s="149">
        <v>3</v>
      </c>
      <c r="AR406" s="149">
        <v>1</v>
      </c>
      <c r="AS406" s="149">
        <v>1</v>
      </c>
      <c r="AT406" s="149">
        <v>1</v>
      </c>
      <c r="AU406" s="149">
        <v>2</v>
      </c>
      <c r="AV406" s="149">
        <v>3</v>
      </c>
      <c r="AW406" s="149">
        <v>0</v>
      </c>
      <c r="AX406" s="149">
        <v>0</v>
      </c>
      <c r="AY406" s="149">
        <v>0</v>
      </c>
      <c r="AZ406" s="149">
        <v>0</v>
      </c>
      <c r="BA406" s="149">
        <v>0</v>
      </c>
      <c r="BB406" s="149">
        <v>0</v>
      </c>
      <c r="BC406" s="149">
        <v>0</v>
      </c>
      <c r="BD406" s="149">
        <v>0</v>
      </c>
      <c r="BE406" s="149">
        <v>0</v>
      </c>
      <c r="BF406" s="149">
        <v>0</v>
      </c>
      <c r="BG406" s="149">
        <v>0</v>
      </c>
      <c r="BH406" s="149">
        <v>0</v>
      </c>
      <c r="BI406" s="149">
        <v>0</v>
      </c>
      <c r="BJ406" s="149">
        <v>0</v>
      </c>
      <c r="BK406" s="149">
        <v>0</v>
      </c>
      <c r="BL406" s="149">
        <v>0</v>
      </c>
      <c r="BM406" s="149">
        <v>0</v>
      </c>
      <c r="BN406" s="149">
        <v>0</v>
      </c>
      <c r="BO406" s="149">
        <v>0</v>
      </c>
      <c r="BP406" s="149">
        <v>0</v>
      </c>
      <c r="BQ406" s="149">
        <v>0</v>
      </c>
      <c r="BR406" s="465">
        <v>0</v>
      </c>
    </row>
    <row r="407" spans="3:70">
      <c r="C407" s="453" t="s">
        <v>307</v>
      </c>
      <c r="D407" s="454" t="s">
        <v>309</v>
      </c>
      <c r="E407" s="455" t="s">
        <v>571</v>
      </c>
      <c r="F407" s="168">
        <f t="shared" si="70"/>
        <v>2368</v>
      </c>
      <c r="G407" s="162">
        <v>0</v>
      </c>
      <c r="H407" s="149">
        <v>0</v>
      </c>
      <c r="I407" s="149">
        <v>0</v>
      </c>
      <c r="J407" s="149">
        <v>0</v>
      </c>
      <c r="K407" s="149">
        <v>0</v>
      </c>
      <c r="L407" s="149">
        <v>0</v>
      </c>
      <c r="M407" s="149">
        <v>2368</v>
      </c>
      <c r="N407" s="149">
        <v>0</v>
      </c>
      <c r="O407" s="149">
        <v>0</v>
      </c>
      <c r="P407" s="149">
        <v>0</v>
      </c>
      <c r="Q407" s="149">
        <v>0</v>
      </c>
      <c r="R407" s="149">
        <v>0</v>
      </c>
      <c r="S407" s="149">
        <v>0</v>
      </c>
      <c r="T407" s="149">
        <v>0</v>
      </c>
      <c r="U407" s="149">
        <v>0</v>
      </c>
      <c r="V407" s="149">
        <v>0</v>
      </c>
      <c r="W407" s="149">
        <v>0</v>
      </c>
      <c r="X407" s="149">
        <v>0</v>
      </c>
      <c r="Y407" s="149">
        <v>0</v>
      </c>
      <c r="Z407" s="149">
        <v>0</v>
      </c>
      <c r="AA407" s="149">
        <v>0</v>
      </c>
      <c r="AB407" s="149">
        <v>0</v>
      </c>
      <c r="AC407" s="149">
        <v>0</v>
      </c>
      <c r="AD407" s="149">
        <v>0</v>
      </c>
      <c r="AE407" s="149">
        <v>0</v>
      </c>
      <c r="AF407" s="149">
        <v>0</v>
      </c>
      <c r="AG407" s="149">
        <v>0</v>
      </c>
      <c r="AH407" s="149">
        <v>0</v>
      </c>
      <c r="AI407" s="149">
        <v>0</v>
      </c>
      <c r="AJ407" s="149">
        <v>0</v>
      </c>
      <c r="AK407" s="149">
        <v>0</v>
      </c>
      <c r="AL407" s="149">
        <v>0</v>
      </c>
      <c r="AM407" s="149">
        <v>0</v>
      </c>
      <c r="AN407" s="149">
        <v>0</v>
      </c>
      <c r="AO407" s="149">
        <v>0</v>
      </c>
      <c r="AP407" s="149">
        <v>0</v>
      </c>
      <c r="AQ407" s="149">
        <v>0</v>
      </c>
      <c r="AR407" s="149">
        <v>0</v>
      </c>
      <c r="AS407" s="149">
        <v>0</v>
      </c>
      <c r="AT407" s="149">
        <v>0</v>
      </c>
      <c r="AU407" s="149">
        <v>0</v>
      </c>
      <c r="AV407" s="149">
        <v>0</v>
      </c>
      <c r="AW407" s="149">
        <v>0</v>
      </c>
      <c r="AX407" s="149">
        <v>0</v>
      </c>
      <c r="AY407" s="149">
        <v>0</v>
      </c>
      <c r="AZ407" s="149">
        <v>0</v>
      </c>
      <c r="BA407" s="149">
        <v>0</v>
      </c>
      <c r="BB407" s="149">
        <v>0</v>
      </c>
      <c r="BC407" s="149">
        <v>0</v>
      </c>
      <c r="BD407" s="149">
        <v>0</v>
      </c>
      <c r="BE407" s="149">
        <v>0</v>
      </c>
      <c r="BF407" s="149">
        <v>0</v>
      </c>
      <c r="BG407" s="149">
        <v>0</v>
      </c>
      <c r="BH407" s="149">
        <v>0</v>
      </c>
      <c r="BI407" s="149">
        <v>0</v>
      </c>
      <c r="BJ407" s="149">
        <v>0</v>
      </c>
      <c r="BK407" s="149">
        <v>0</v>
      </c>
      <c r="BL407" s="149">
        <v>0</v>
      </c>
      <c r="BM407" s="149">
        <v>0</v>
      </c>
      <c r="BN407" s="149">
        <v>0</v>
      </c>
      <c r="BO407" s="149">
        <v>0</v>
      </c>
      <c r="BP407" s="149">
        <v>0</v>
      </c>
      <c r="BQ407" s="149">
        <v>0</v>
      </c>
      <c r="BR407" s="465">
        <v>0</v>
      </c>
    </row>
    <row r="408" spans="3:70">
      <c r="C408" s="453" t="s">
        <v>307</v>
      </c>
      <c r="D408" s="454" t="s">
        <v>309</v>
      </c>
      <c r="E408" s="455" t="s">
        <v>572</v>
      </c>
      <c r="F408" s="168">
        <f t="shared" si="70"/>
        <v>2</v>
      </c>
      <c r="G408" s="162">
        <v>0</v>
      </c>
      <c r="H408" s="149">
        <v>0</v>
      </c>
      <c r="I408" s="149">
        <v>0</v>
      </c>
      <c r="J408" s="149">
        <v>0</v>
      </c>
      <c r="K408" s="149">
        <v>0</v>
      </c>
      <c r="L408" s="149">
        <v>0</v>
      </c>
      <c r="M408" s="149">
        <v>0</v>
      </c>
      <c r="N408" s="149">
        <v>0</v>
      </c>
      <c r="O408" s="149">
        <v>0</v>
      </c>
      <c r="P408" s="149">
        <v>0</v>
      </c>
      <c r="Q408" s="149">
        <v>0</v>
      </c>
      <c r="R408" s="149">
        <v>0</v>
      </c>
      <c r="S408" s="149">
        <v>0</v>
      </c>
      <c r="T408" s="149">
        <v>2</v>
      </c>
      <c r="U408" s="149">
        <v>0</v>
      </c>
      <c r="V408" s="149">
        <v>0</v>
      </c>
      <c r="W408" s="149">
        <v>0</v>
      </c>
      <c r="X408" s="149">
        <v>0</v>
      </c>
      <c r="Y408" s="149">
        <v>0</v>
      </c>
      <c r="Z408" s="149">
        <v>0</v>
      </c>
      <c r="AA408" s="149">
        <v>0</v>
      </c>
      <c r="AB408" s="149">
        <v>0</v>
      </c>
      <c r="AC408" s="149">
        <v>0</v>
      </c>
      <c r="AD408" s="149">
        <v>0</v>
      </c>
      <c r="AE408" s="149">
        <v>0</v>
      </c>
      <c r="AF408" s="149">
        <v>0</v>
      </c>
      <c r="AG408" s="149">
        <v>0</v>
      </c>
      <c r="AH408" s="149">
        <v>0</v>
      </c>
      <c r="AI408" s="149">
        <v>0</v>
      </c>
      <c r="AJ408" s="149">
        <v>0</v>
      </c>
      <c r="AK408" s="149">
        <v>0</v>
      </c>
      <c r="AL408" s="149">
        <v>0</v>
      </c>
      <c r="AM408" s="149">
        <v>0</v>
      </c>
      <c r="AN408" s="149">
        <v>0</v>
      </c>
      <c r="AO408" s="149">
        <v>0</v>
      </c>
      <c r="AP408" s="149">
        <v>0</v>
      </c>
      <c r="AQ408" s="149">
        <v>0</v>
      </c>
      <c r="AR408" s="149">
        <v>0</v>
      </c>
      <c r="AS408" s="149">
        <v>0</v>
      </c>
      <c r="AT408" s="149">
        <v>0</v>
      </c>
      <c r="AU408" s="149">
        <v>0</v>
      </c>
      <c r="AV408" s="149">
        <v>0</v>
      </c>
      <c r="AW408" s="149">
        <v>0</v>
      </c>
      <c r="AX408" s="149">
        <v>0</v>
      </c>
      <c r="AY408" s="149">
        <v>0</v>
      </c>
      <c r="AZ408" s="149">
        <v>0</v>
      </c>
      <c r="BA408" s="149">
        <v>0</v>
      </c>
      <c r="BB408" s="149">
        <v>0</v>
      </c>
      <c r="BC408" s="149">
        <v>0</v>
      </c>
      <c r="BD408" s="149">
        <v>0</v>
      </c>
      <c r="BE408" s="149">
        <v>0</v>
      </c>
      <c r="BF408" s="149">
        <v>0</v>
      </c>
      <c r="BG408" s="149">
        <v>0</v>
      </c>
      <c r="BH408" s="149">
        <v>0</v>
      </c>
      <c r="BI408" s="149">
        <v>0</v>
      </c>
      <c r="BJ408" s="149">
        <v>0</v>
      </c>
      <c r="BK408" s="149">
        <v>0</v>
      </c>
      <c r="BL408" s="149">
        <v>0</v>
      </c>
      <c r="BM408" s="149">
        <v>0</v>
      </c>
      <c r="BN408" s="149">
        <v>0</v>
      </c>
      <c r="BO408" s="149">
        <v>0</v>
      </c>
      <c r="BP408" s="149">
        <v>0</v>
      </c>
      <c r="BQ408" s="149">
        <v>0</v>
      </c>
      <c r="BR408" s="465">
        <v>0</v>
      </c>
    </row>
    <row r="409" spans="3:70">
      <c r="C409" s="453" t="s">
        <v>307</v>
      </c>
      <c r="D409" s="454" t="s">
        <v>309</v>
      </c>
      <c r="E409" s="455" t="s">
        <v>573</v>
      </c>
      <c r="F409" s="168">
        <f t="shared" si="70"/>
        <v>27</v>
      </c>
      <c r="G409" s="162">
        <v>0</v>
      </c>
      <c r="H409" s="149">
        <v>0</v>
      </c>
      <c r="I409" s="149">
        <v>0</v>
      </c>
      <c r="J409" s="149">
        <v>0</v>
      </c>
      <c r="K409" s="149">
        <v>0</v>
      </c>
      <c r="L409" s="149">
        <v>0</v>
      </c>
      <c r="M409" s="149">
        <v>0</v>
      </c>
      <c r="N409" s="149">
        <v>0</v>
      </c>
      <c r="O409" s="149">
        <v>0</v>
      </c>
      <c r="P409" s="149">
        <v>0</v>
      </c>
      <c r="Q409" s="149">
        <v>0</v>
      </c>
      <c r="R409" s="149">
        <v>0</v>
      </c>
      <c r="S409" s="149">
        <v>0</v>
      </c>
      <c r="T409" s="149">
        <v>0</v>
      </c>
      <c r="U409" s="149">
        <v>0</v>
      </c>
      <c r="V409" s="149">
        <v>0</v>
      </c>
      <c r="W409" s="149">
        <v>0</v>
      </c>
      <c r="X409" s="149">
        <v>0</v>
      </c>
      <c r="Y409" s="149">
        <v>0</v>
      </c>
      <c r="Z409" s="149">
        <v>0</v>
      </c>
      <c r="AA409" s="149">
        <v>0</v>
      </c>
      <c r="AB409" s="149">
        <v>0</v>
      </c>
      <c r="AC409" s="149">
        <v>0</v>
      </c>
      <c r="AD409" s="149">
        <v>0</v>
      </c>
      <c r="AE409" s="149">
        <v>0</v>
      </c>
      <c r="AF409" s="149">
        <v>0</v>
      </c>
      <c r="AG409" s="149">
        <v>0</v>
      </c>
      <c r="AH409" s="149">
        <v>0</v>
      </c>
      <c r="AI409" s="149">
        <v>0</v>
      </c>
      <c r="AJ409" s="149">
        <v>0</v>
      </c>
      <c r="AK409" s="149">
        <v>0</v>
      </c>
      <c r="AL409" s="149">
        <v>0</v>
      </c>
      <c r="AM409" s="149">
        <v>0</v>
      </c>
      <c r="AN409" s="149">
        <v>0</v>
      </c>
      <c r="AO409" s="149">
        <v>0</v>
      </c>
      <c r="AP409" s="149">
        <v>0</v>
      </c>
      <c r="AQ409" s="149">
        <v>0</v>
      </c>
      <c r="AR409" s="149">
        <v>27</v>
      </c>
      <c r="AS409" s="149">
        <v>0</v>
      </c>
      <c r="AT409" s="149">
        <v>0</v>
      </c>
      <c r="AU409" s="149">
        <v>0</v>
      </c>
      <c r="AV409" s="149">
        <v>0</v>
      </c>
      <c r="AW409" s="149">
        <v>0</v>
      </c>
      <c r="AX409" s="149">
        <v>0</v>
      </c>
      <c r="AY409" s="149">
        <v>0</v>
      </c>
      <c r="AZ409" s="149">
        <v>0</v>
      </c>
      <c r="BA409" s="149">
        <v>0</v>
      </c>
      <c r="BB409" s="149">
        <v>0</v>
      </c>
      <c r="BC409" s="149">
        <v>0</v>
      </c>
      <c r="BD409" s="149">
        <v>0</v>
      </c>
      <c r="BE409" s="149">
        <v>0</v>
      </c>
      <c r="BF409" s="149">
        <v>0</v>
      </c>
      <c r="BG409" s="149">
        <v>0</v>
      </c>
      <c r="BH409" s="149">
        <v>0</v>
      </c>
      <c r="BI409" s="149">
        <v>0</v>
      </c>
      <c r="BJ409" s="149">
        <v>0</v>
      </c>
      <c r="BK409" s="149">
        <v>0</v>
      </c>
      <c r="BL409" s="149">
        <v>0</v>
      </c>
      <c r="BM409" s="149">
        <v>0</v>
      </c>
      <c r="BN409" s="149">
        <v>0</v>
      </c>
      <c r="BO409" s="149">
        <v>0</v>
      </c>
      <c r="BP409" s="149">
        <v>0</v>
      </c>
      <c r="BQ409" s="149">
        <v>0</v>
      </c>
      <c r="BR409" s="465">
        <v>0</v>
      </c>
    </row>
    <row r="410" spans="3:70">
      <c r="C410" s="453" t="s">
        <v>307</v>
      </c>
      <c r="D410" s="454" t="s">
        <v>309</v>
      </c>
      <c r="E410" s="455" t="s">
        <v>574</v>
      </c>
      <c r="F410" s="168">
        <f t="shared" si="70"/>
        <v>21</v>
      </c>
      <c r="G410" s="162">
        <v>0</v>
      </c>
      <c r="H410" s="149">
        <v>0</v>
      </c>
      <c r="I410" s="149">
        <v>0</v>
      </c>
      <c r="J410" s="149">
        <v>0</v>
      </c>
      <c r="K410" s="149">
        <v>0</v>
      </c>
      <c r="L410" s="149">
        <v>0</v>
      </c>
      <c r="M410" s="149">
        <v>0</v>
      </c>
      <c r="N410" s="149">
        <v>0</v>
      </c>
      <c r="O410" s="149">
        <v>0</v>
      </c>
      <c r="P410" s="149">
        <v>0</v>
      </c>
      <c r="Q410" s="149">
        <v>0</v>
      </c>
      <c r="R410" s="149">
        <v>0</v>
      </c>
      <c r="S410" s="149">
        <v>0</v>
      </c>
      <c r="T410" s="149">
        <v>0</v>
      </c>
      <c r="U410" s="149">
        <v>0</v>
      </c>
      <c r="V410" s="149">
        <v>0</v>
      </c>
      <c r="W410" s="149">
        <v>0</v>
      </c>
      <c r="X410" s="149">
        <v>0</v>
      </c>
      <c r="Y410" s="149">
        <v>0</v>
      </c>
      <c r="Z410" s="149">
        <v>0</v>
      </c>
      <c r="AA410" s="149">
        <v>0</v>
      </c>
      <c r="AB410" s="149">
        <v>0</v>
      </c>
      <c r="AC410" s="149">
        <v>0</v>
      </c>
      <c r="AD410" s="149">
        <v>0</v>
      </c>
      <c r="AE410" s="149">
        <v>21</v>
      </c>
      <c r="AF410" s="149">
        <v>0</v>
      </c>
      <c r="AG410" s="149">
        <v>0</v>
      </c>
      <c r="AH410" s="149">
        <v>0</v>
      </c>
      <c r="AI410" s="149">
        <v>0</v>
      </c>
      <c r="AJ410" s="149">
        <v>0</v>
      </c>
      <c r="AK410" s="149">
        <v>0</v>
      </c>
      <c r="AL410" s="149">
        <v>0</v>
      </c>
      <c r="AM410" s="149">
        <v>0</v>
      </c>
      <c r="AN410" s="149">
        <v>0</v>
      </c>
      <c r="AO410" s="149">
        <v>0</v>
      </c>
      <c r="AP410" s="149">
        <v>0</v>
      </c>
      <c r="AQ410" s="149">
        <v>0</v>
      </c>
      <c r="AR410" s="149">
        <v>0</v>
      </c>
      <c r="AS410" s="149">
        <v>0</v>
      </c>
      <c r="AT410" s="149">
        <v>0</v>
      </c>
      <c r="AU410" s="149">
        <v>0</v>
      </c>
      <c r="AV410" s="149">
        <v>0</v>
      </c>
      <c r="AW410" s="149">
        <v>0</v>
      </c>
      <c r="AX410" s="149">
        <v>0</v>
      </c>
      <c r="AY410" s="149">
        <v>0</v>
      </c>
      <c r="AZ410" s="149">
        <v>0</v>
      </c>
      <c r="BA410" s="149">
        <v>0</v>
      </c>
      <c r="BB410" s="149">
        <v>0</v>
      </c>
      <c r="BC410" s="149">
        <v>0</v>
      </c>
      <c r="BD410" s="149">
        <v>0</v>
      </c>
      <c r="BE410" s="149">
        <v>0</v>
      </c>
      <c r="BF410" s="149">
        <v>0</v>
      </c>
      <c r="BG410" s="149">
        <v>0</v>
      </c>
      <c r="BH410" s="149">
        <v>0</v>
      </c>
      <c r="BI410" s="149">
        <v>0</v>
      </c>
      <c r="BJ410" s="149">
        <v>0</v>
      </c>
      <c r="BK410" s="149">
        <v>0</v>
      </c>
      <c r="BL410" s="149">
        <v>0</v>
      </c>
      <c r="BM410" s="149">
        <v>0</v>
      </c>
      <c r="BN410" s="149">
        <v>0</v>
      </c>
      <c r="BO410" s="149">
        <v>0</v>
      </c>
      <c r="BP410" s="149">
        <v>0</v>
      </c>
      <c r="BQ410" s="149">
        <v>0</v>
      </c>
      <c r="BR410" s="465">
        <v>0</v>
      </c>
    </row>
    <row r="411" spans="3:70">
      <c r="C411" s="453" t="s">
        <v>307</v>
      </c>
      <c r="D411" s="454" t="s">
        <v>309</v>
      </c>
      <c r="E411" s="455" t="s">
        <v>575</v>
      </c>
      <c r="F411" s="168">
        <f t="shared" si="70"/>
        <v>190</v>
      </c>
      <c r="G411" s="162">
        <v>0</v>
      </c>
      <c r="H411" s="149">
        <v>0</v>
      </c>
      <c r="I411" s="149">
        <v>0</v>
      </c>
      <c r="J411" s="149">
        <v>0</v>
      </c>
      <c r="K411" s="149">
        <v>0</v>
      </c>
      <c r="L411" s="149">
        <v>0</v>
      </c>
      <c r="M411" s="149">
        <v>0</v>
      </c>
      <c r="N411" s="149">
        <v>0</v>
      </c>
      <c r="O411" s="149">
        <v>0</v>
      </c>
      <c r="P411" s="149">
        <v>0</v>
      </c>
      <c r="Q411" s="149">
        <v>0</v>
      </c>
      <c r="R411" s="149">
        <v>0</v>
      </c>
      <c r="S411" s="149">
        <v>0</v>
      </c>
      <c r="T411" s="149">
        <v>0</v>
      </c>
      <c r="U411" s="149">
        <v>0</v>
      </c>
      <c r="V411" s="149">
        <v>0</v>
      </c>
      <c r="W411" s="149">
        <v>0</v>
      </c>
      <c r="X411" s="149">
        <v>0</v>
      </c>
      <c r="Y411" s="149">
        <v>0</v>
      </c>
      <c r="Z411" s="149">
        <v>0</v>
      </c>
      <c r="AA411" s="149">
        <v>15</v>
      </c>
      <c r="AB411" s="149">
        <v>171</v>
      </c>
      <c r="AC411" s="149">
        <v>0</v>
      </c>
      <c r="AD411" s="149">
        <v>0</v>
      </c>
      <c r="AE411" s="149">
        <v>0</v>
      </c>
      <c r="AF411" s="149">
        <v>0</v>
      </c>
      <c r="AG411" s="149">
        <v>0</v>
      </c>
      <c r="AH411" s="149">
        <v>4</v>
      </c>
      <c r="AI411" s="149">
        <v>0</v>
      </c>
      <c r="AJ411" s="149">
        <v>0</v>
      </c>
      <c r="AK411" s="149">
        <v>0</v>
      </c>
      <c r="AL411" s="149">
        <v>0</v>
      </c>
      <c r="AM411" s="149">
        <v>0</v>
      </c>
      <c r="AN411" s="149">
        <v>0</v>
      </c>
      <c r="AO411" s="149">
        <v>0</v>
      </c>
      <c r="AP411" s="149">
        <v>0</v>
      </c>
      <c r="AQ411" s="149">
        <v>0</v>
      </c>
      <c r="AR411" s="149">
        <v>0</v>
      </c>
      <c r="AS411" s="149">
        <v>0</v>
      </c>
      <c r="AT411" s="149">
        <v>0</v>
      </c>
      <c r="AU411" s="149">
        <v>0</v>
      </c>
      <c r="AV411" s="149">
        <v>0</v>
      </c>
      <c r="AW411" s="149">
        <v>0</v>
      </c>
      <c r="AX411" s="149">
        <v>0</v>
      </c>
      <c r="AY411" s="149">
        <v>0</v>
      </c>
      <c r="AZ411" s="149">
        <v>0</v>
      </c>
      <c r="BA411" s="149">
        <v>0</v>
      </c>
      <c r="BB411" s="149">
        <v>0</v>
      </c>
      <c r="BC411" s="149">
        <v>0</v>
      </c>
      <c r="BD411" s="149">
        <v>0</v>
      </c>
      <c r="BE411" s="149">
        <v>0</v>
      </c>
      <c r="BF411" s="149">
        <v>0</v>
      </c>
      <c r="BG411" s="149">
        <v>0</v>
      </c>
      <c r="BH411" s="149">
        <v>0</v>
      </c>
      <c r="BI411" s="149">
        <v>0</v>
      </c>
      <c r="BJ411" s="149">
        <v>0</v>
      </c>
      <c r="BK411" s="149">
        <v>0</v>
      </c>
      <c r="BL411" s="149">
        <v>0</v>
      </c>
      <c r="BM411" s="149">
        <v>0</v>
      </c>
      <c r="BN411" s="149">
        <v>0</v>
      </c>
      <c r="BO411" s="149">
        <v>0</v>
      </c>
      <c r="BP411" s="149">
        <v>0</v>
      </c>
      <c r="BQ411" s="149">
        <v>0</v>
      </c>
      <c r="BR411" s="465">
        <v>0</v>
      </c>
    </row>
    <row r="412" spans="3:70">
      <c r="C412" s="453" t="s">
        <v>307</v>
      </c>
      <c r="D412" s="454" t="s">
        <v>309</v>
      </c>
      <c r="E412" s="455" t="s">
        <v>576</v>
      </c>
      <c r="F412" s="168">
        <f t="shared" si="70"/>
        <v>0</v>
      </c>
      <c r="G412" s="162">
        <v>0</v>
      </c>
      <c r="H412" s="149">
        <v>0</v>
      </c>
      <c r="I412" s="149">
        <v>0</v>
      </c>
      <c r="J412" s="149">
        <v>0</v>
      </c>
      <c r="K412" s="149">
        <v>0</v>
      </c>
      <c r="L412" s="149">
        <v>0</v>
      </c>
      <c r="M412" s="149">
        <v>0</v>
      </c>
      <c r="N412" s="149">
        <v>0</v>
      </c>
      <c r="O412" s="149">
        <v>0</v>
      </c>
      <c r="P412" s="149">
        <v>0</v>
      </c>
      <c r="Q412" s="149">
        <v>0</v>
      </c>
      <c r="R412" s="149">
        <v>0</v>
      </c>
      <c r="S412" s="149">
        <v>0</v>
      </c>
      <c r="T412" s="149">
        <v>0</v>
      </c>
      <c r="U412" s="149">
        <v>0</v>
      </c>
      <c r="V412" s="149">
        <v>0</v>
      </c>
      <c r="W412" s="149">
        <v>0</v>
      </c>
      <c r="X412" s="149">
        <v>0</v>
      </c>
      <c r="Y412" s="149">
        <v>0</v>
      </c>
      <c r="Z412" s="149">
        <v>0</v>
      </c>
      <c r="AA412" s="149">
        <v>0</v>
      </c>
      <c r="AB412" s="149">
        <v>0</v>
      </c>
      <c r="AC412" s="149">
        <v>0</v>
      </c>
      <c r="AD412" s="149">
        <v>0</v>
      </c>
      <c r="AE412" s="149">
        <v>0</v>
      </c>
      <c r="AF412" s="149">
        <v>0</v>
      </c>
      <c r="AG412" s="149">
        <v>0</v>
      </c>
      <c r="AH412" s="149">
        <v>0</v>
      </c>
      <c r="AI412" s="149">
        <v>0</v>
      </c>
      <c r="AJ412" s="149">
        <v>0</v>
      </c>
      <c r="AK412" s="149">
        <v>0</v>
      </c>
      <c r="AL412" s="149">
        <v>0</v>
      </c>
      <c r="AM412" s="149">
        <v>0</v>
      </c>
      <c r="AN412" s="149">
        <v>0</v>
      </c>
      <c r="AO412" s="149">
        <v>0</v>
      </c>
      <c r="AP412" s="149">
        <v>0</v>
      </c>
      <c r="AQ412" s="149">
        <v>0</v>
      </c>
      <c r="AR412" s="149">
        <v>0</v>
      </c>
      <c r="AS412" s="149">
        <v>0</v>
      </c>
      <c r="AT412" s="149">
        <v>0</v>
      </c>
      <c r="AU412" s="149">
        <v>0</v>
      </c>
      <c r="AV412" s="149">
        <v>0</v>
      </c>
      <c r="AW412" s="149">
        <v>0</v>
      </c>
      <c r="AX412" s="149">
        <v>0</v>
      </c>
      <c r="AY412" s="149">
        <v>0</v>
      </c>
      <c r="AZ412" s="149">
        <v>0</v>
      </c>
      <c r="BA412" s="149">
        <v>0</v>
      </c>
      <c r="BB412" s="149">
        <v>0</v>
      </c>
      <c r="BC412" s="149">
        <v>0</v>
      </c>
      <c r="BD412" s="149">
        <v>0</v>
      </c>
      <c r="BE412" s="149">
        <v>0</v>
      </c>
      <c r="BF412" s="149">
        <v>0</v>
      </c>
      <c r="BG412" s="149">
        <v>0</v>
      </c>
      <c r="BH412" s="149">
        <v>0</v>
      </c>
      <c r="BI412" s="149">
        <v>0</v>
      </c>
      <c r="BJ412" s="149">
        <v>0</v>
      </c>
      <c r="BK412" s="149">
        <v>0</v>
      </c>
      <c r="BL412" s="149">
        <v>0</v>
      </c>
      <c r="BM412" s="149">
        <v>0</v>
      </c>
      <c r="BN412" s="149">
        <v>0</v>
      </c>
      <c r="BO412" s="149">
        <v>0</v>
      </c>
      <c r="BP412" s="149">
        <v>0</v>
      </c>
      <c r="BQ412" s="149">
        <v>0</v>
      </c>
      <c r="BR412" s="465">
        <v>0</v>
      </c>
    </row>
    <row r="413" spans="3:70">
      <c r="C413" s="453" t="s">
        <v>307</v>
      </c>
      <c r="D413" s="454" t="s">
        <v>309</v>
      </c>
      <c r="E413" s="455" t="s">
        <v>577</v>
      </c>
      <c r="F413" s="168">
        <f t="shared" si="70"/>
        <v>2</v>
      </c>
      <c r="G413" s="162">
        <v>0</v>
      </c>
      <c r="H413" s="149">
        <v>0</v>
      </c>
      <c r="I413" s="149">
        <v>0</v>
      </c>
      <c r="J413" s="149">
        <v>0</v>
      </c>
      <c r="K413" s="149">
        <v>0</v>
      </c>
      <c r="L413" s="149">
        <v>0</v>
      </c>
      <c r="M413" s="149">
        <v>0</v>
      </c>
      <c r="N413" s="149">
        <v>0</v>
      </c>
      <c r="O413" s="149">
        <v>0</v>
      </c>
      <c r="P413" s="149">
        <v>0</v>
      </c>
      <c r="Q413" s="149">
        <v>0</v>
      </c>
      <c r="R413" s="149">
        <v>0</v>
      </c>
      <c r="S413" s="149">
        <v>0</v>
      </c>
      <c r="T413" s="149">
        <v>0</v>
      </c>
      <c r="U413" s="149">
        <v>0</v>
      </c>
      <c r="V413" s="149">
        <v>0</v>
      </c>
      <c r="W413" s="149">
        <v>0</v>
      </c>
      <c r="X413" s="149">
        <v>0</v>
      </c>
      <c r="Y413" s="149">
        <v>0</v>
      </c>
      <c r="Z413" s="149">
        <v>0</v>
      </c>
      <c r="AA413" s="149">
        <v>0</v>
      </c>
      <c r="AB413" s="149">
        <v>0</v>
      </c>
      <c r="AC413" s="149">
        <v>0</v>
      </c>
      <c r="AD413" s="149">
        <v>0</v>
      </c>
      <c r="AE413" s="149">
        <v>0</v>
      </c>
      <c r="AF413" s="149">
        <v>0</v>
      </c>
      <c r="AG413" s="149">
        <v>0</v>
      </c>
      <c r="AH413" s="149">
        <v>2</v>
      </c>
      <c r="AI413" s="149">
        <v>0</v>
      </c>
      <c r="AJ413" s="149">
        <v>0</v>
      </c>
      <c r="AK413" s="149">
        <v>0</v>
      </c>
      <c r="AL413" s="149">
        <v>0</v>
      </c>
      <c r="AM413" s="149">
        <v>0</v>
      </c>
      <c r="AN413" s="149">
        <v>0</v>
      </c>
      <c r="AO413" s="149">
        <v>0</v>
      </c>
      <c r="AP413" s="149">
        <v>0</v>
      </c>
      <c r="AQ413" s="149">
        <v>0</v>
      </c>
      <c r="AR413" s="149">
        <v>0</v>
      </c>
      <c r="AS413" s="149">
        <v>0</v>
      </c>
      <c r="AT413" s="149">
        <v>0</v>
      </c>
      <c r="AU413" s="149">
        <v>0</v>
      </c>
      <c r="AV413" s="149">
        <v>0</v>
      </c>
      <c r="AW413" s="149">
        <v>0</v>
      </c>
      <c r="AX413" s="149">
        <v>0</v>
      </c>
      <c r="AY413" s="149">
        <v>0</v>
      </c>
      <c r="AZ413" s="149">
        <v>0</v>
      </c>
      <c r="BA413" s="149">
        <v>0</v>
      </c>
      <c r="BB413" s="149">
        <v>0</v>
      </c>
      <c r="BC413" s="149">
        <v>0</v>
      </c>
      <c r="BD413" s="149">
        <v>0</v>
      </c>
      <c r="BE413" s="149">
        <v>0</v>
      </c>
      <c r="BF413" s="149">
        <v>0</v>
      </c>
      <c r="BG413" s="149">
        <v>0</v>
      </c>
      <c r="BH413" s="149">
        <v>0</v>
      </c>
      <c r="BI413" s="149">
        <v>0</v>
      </c>
      <c r="BJ413" s="149">
        <v>0</v>
      </c>
      <c r="BK413" s="149">
        <v>0</v>
      </c>
      <c r="BL413" s="149">
        <v>0</v>
      </c>
      <c r="BM413" s="149">
        <v>0</v>
      </c>
      <c r="BN413" s="149">
        <v>0</v>
      </c>
      <c r="BO413" s="149">
        <v>0</v>
      </c>
      <c r="BP413" s="149">
        <v>0</v>
      </c>
      <c r="BQ413" s="149">
        <v>0</v>
      </c>
      <c r="BR413" s="465">
        <v>0</v>
      </c>
    </row>
    <row r="414" spans="3:70">
      <c r="C414" s="453" t="s">
        <v>307</v>
      </c>
      <c r="D414" s="454" t="s">
        <v>309</v>
      </c>
      <c r="E414" s="455" t="s">
        <v>578</v>
      </c>
      <c r="F414" s="168">
        <f t="shared" si="70"/>
        <v>340</v>
      </c>
      <c r="G414" s="162">
        <v>0</v>
      </c>
      <c r="H414" s="149">
        <v>0</v>
      </c>
      <c r="I414" s="149">
        <v>0</v>
      </c>
      <c r="J414" s="149">
        <v>57</v>
      </c>
      <c r="K414" s="149">
        <v>0</v>
      </c>
      <c r="L414" s="149">
        <v>0</v>
      </c>
      <c r="M414" s="149">
        <v>20</v>
      </c>
      <c r="N414" s="149">
        <v>0</v>
      </c>
      <c r="O414" s="149">
        <v>0</v>
      </c>
      <c r="P414" s="149">
        <v>34</v>
      </c>
      <c r="Q414" s="149">
        <v>44</v>
      </c>
      <c r="R414" s="149">
        <v>0</v>
      </c>
      <c r="S414" s="149">
        <v>104</v>
      </c>
      <c r="T414" s="149">
        <v>0</v>
      </c>
      <c r="U414" s="149">
        <v>0</v>
      </c>
      <c r="V414" s="149">
        <v>60</v>
      </c>
      <c r="W414" s="149">
        <v>4</v>
      </c>
      <c r="X414" s="149">
        <v>0</v>
      </c>
      <c r="Y414" s="149">
        <v>0</v>
      </c>
      <c r="Z414" s="149">
        <v>0</v>
      </c>
      <c r="AA414" s="149">
        <v>0</v>
      </c>
      <c r="AB414" s="149">
        <v>0</v>
      </c>
      <c r="AC414" s="149">
        <v>0</v>
      </c>
      <c r="AD414" s="149">
        <v>3</v>
      </c>
      <c r="AE414" s="149">
        <v>0</v>
      </c>
      <c r="AF414" s="149">
        <v>0</v>
      </c>
      <c r="AG414" s="149">
        <v>14</v>
      </c>
      <c r="AH414" s="149">
        <v>0</v>
      </c>
      <c r="AI414" s="149">
        <v>0</v>
      </c>
      <c r="AJ414" s="149">
        <v>0</v>
      </c>
      <c r="AK414" s="149">
        <v>0</v>
      </c>
      <c r="AL414" s="149">
        <v>0</v>
      </c>
      <c r="AM414" s="149">
        <v>0</v>
      </c>
      <c r="AN414" s="149">
        <v>0</v>
      </c>
      <c r="AO414" s="149">
        <v>0</v>
      </c>
      <c r="AP414" s="149">
        <v>0</v>
      </c>
      <c r="AQ414" s="149">
        <v>0</v>
      </c>
      <c r="AR414" s="149">
        <v>0</v>
      </c>
      <c r="AS414" s="149">
        <v>0</v>
      </c>
      <c r="AT414" s="149">
        <v>0</v>
      </c>
      <c r="AU414" s="149">
        <v>0</v>
      </c>
      <c r="AV414" s="149">
        <v>0</v>
      </c>
      <c r="AW414" s="149">
        <v>0</v>
      </c>
      <c r="AX414" s="149">
        <v>0</v>
      </c>
      <c r="AY414" s="149">
        <v>0</v>
      </c>
      <c r="AZ414" s="149">
        <v>0</v>
      </c>
      <c r="BA414" s="149">
        <v>0</v>
      </c>
      <c r="BB414" s="149">
        <v>0</v>
      </c>
      <c r="BC414" s="149">
        <v>0</v>
      </c>
      <c r="BD414" s="149">
        <v>0</v>
      </c>
      <c r="BE414" s="149">
        <v>0</v>
      </c>
      <c r="BF414" s="149">
        <v>0</v>
      </c>
      <c r="BG414" s="149">
        <v>0</v>
      </c>
      <c r="BH414" s="149">
        <v>0</v>
      </c>
      <c r="BI414" s="149">
        <v>0</v>
      </c>
      <c r="BJ414" s="149">
        <v>0</v>
      </c>
      <c r="BK414" s="149">
        <v>0</v>
      </c>
      <c r="BL414" s="149">
        <v>0</v>
      </c>
      <c r="BM414" s="149">
        <v>0</v>
      </c>
      <c r="BN414" s="149">
        <v>0</v>
      </c>
      <c r="BO414" s="149">
        <v>0</v>
      </c>
      <c r="BP414" s="149">
        <v>0</v>
      </c>
      <c r="BQ414" s="149">
        <v>0</v>
      </c>
      <c r="BR414" s="465">
        <v>0</v>
      </c>
    </row>
    <row r="415" spans="3:70">
      <c r="C415" s="453" t="s">
        <v>307</v>
      </c>
      <c r="D415" s="454" t="s">
        <v>309</v>
      </c>
      <c r="E415" s="455" t="s">
        <v>579</v>
      </c>
      <c r="F415" s="168">
        <f t="shared" si="70"/>
        <v>118</v>
      </c>
      <c r="G415" s="162">
        <v>0</v>
      </c>
      <c r="H415" s="149">
        <v>0</v>
      </c>
      <c r="I415" s="149">
        <v>0</v>
      </c>
      <c r="J415" s="149">
        <v>0</v>
      </c>
      <c r="K415" s="149">
        <v>0</v>
      </c>
      <c r="L415" s="149">
        <v>0</v>
      </c>
      <c r="M415" s="149">
        <v>0</v>
      </c>
      <c r="N415" s="149">
        <v>0</v>
      </c>
      <c r="O415" s="149">
        <v>0</v>
      </c>
      <c r="P415" s="149">
        <v>0</v>
      </c>
      <c r="Q415" s="149">
        <v>0</v>
      </c>
      <c r="R415" s="149">
        <v>0</v>
      </c>
      <c r="S415" s="149">
        <v>0</v>
      </c>
      <c r="T415" s="149">
        <v>0</v>
      </c>
      <c r="U415" s="149">
        <v>0</v>
      </c>
      <c r="V415" s="149">
        <v>0</v>
      </c>
      <c r="W415" s="149">
        <v>0</v>
      </c>
      <c r="X415" s="149">
        <v>0</v>
      </c>
      <c r="Y415" s="149">
        <v>0</v>
      </c>
      <c r="Z415" s="149">
        <v>0</v>
      </c>
      <c r="AA415" s="149">
        <v>0</v>
      </c>
      <c r="AB415" s="149">
        <v>0</v>
      </c>
      <c r="AC415" s="149">
        <v>0</v>
      </c>
      <c r="AD415" s="149">
        <v>0</v>
      </c>
      <c r="AE415" s="149">
        <v>0</v>
      </c>
      <c r="AF415" s="149">
        <v>0</v>
      </c>
      <c r="AG415" s="149">
        <v>118</v>
      </c>
      <c r="AH415" s="149">
        <v>0</v>
      </c>
      <c r="AI415" s="149">
        <v>0</v>
      </c>
      <c r="AJ415" s="149">
        <v>0</v>
      </c>
      <c r="AK415" s="149">
        <v>0</v>
      </c>
      <c r="AL415" s="149">
        <v>0</v>
      </c>
      <c r="AM415" s="149">
        <v>0</v>
      </c>
      <c r="AN415" s="149">
        <v>0</v>
      </c>
      <c r="AO415" s="149">
        <v>0</v>
      </c>
      <c r="AP415" s="149">
        <v>0</v>
      </c>
      <c r="AQ415" s="149">
        <v>0</v>
      </c>
      <c r="AR415" s="149">
        <v>0</v>
      </c>
      <c r="AS415" s="149">
        <v>0</v>
      </c>
      <c r="AT415" s="149">
        <v>0</v>
      </c>
      <c r="AU415" s="149">
        <v>0</v>
      </c>
      <c r="AV415" s="149">
        <v>0</v>
      </c>
      <c r="AW415" s="149">
        <v>0</v>
      </c>
      <c r="AX415" s="149">
        <v>0</v>
      </c>
      <c r="AY415" s="149">
        <v>0</v>
      </c>
      <c r="AZ415" s="149">
        <v>0</v>
      </c>
      <c r="BA415" s="149">
        <v>0</v>
      </c>
      <c r="BB415" s="149">
        <v>0</v>
      </c>
      <c r="BC415" s="149">
        <v>0</v>
      </c>
      <c r="BD415" s="149">
        <v>0</v>
      </c>
      <c r="BE415" s="149">
        <v>0</v>
      </c>
      <c r="BF415" s="149">
        <v>0</v>
      </c>
      <c r="BG415" s="149">
        <v>0</v>
      </c>
      <c r="BH415" s="149">
        <v>0</v>
      </c>
      <c r="BI415" s="149">
        <v>0</v>
      </c>
      <c r="BJ415" s="149">
        <v>0</v>
      </c>
      <c r="BK415" s="149">
        <v>0</v>
      </c>
      <c r="BL415" s="149">
        <v>0</v>
      </c>
      <c r="BM415" s="149">
        <v>0</v>
      </c>
      <c r="BN415" s="149">
        <v>0</v>
      </c>
      <c r="BO415" s="149">
        <v>0</v>
      </c>
      <c r="BP415" s="149">
        <v>0</v>
      </c>
      <c r="BQ415" s="149">
        <v>0</v>
      </c>
      <c r="BR415" s="465">
        <v>0</v>
      </c>
    </row>
    <row r="416" spans="3:70">
      <c r="C416" s="453" t="s">
        <v>307</v>
      </c>
      <c r="D416" s="454" t="s">
        <v>309</v>
      </c>
      <c r="E416" s="455" t="s">
        <v>580</v>
      </c>
      <c r="F416" s="168">
        <f t="shared" si="70"/>
        <v>1</v>
      </c>
      <c r="G416" s="162">
        <v>0</v>
      </c>
      <c r="H416" s="149">
        <v>0</v>
      </c>
      <c r="I416" s="149">
        <v>0</v>
      </c>
      <c r="J416" s="149">
        <v>0</v>
      </c>
      <c r="K416" s="149">
        <v>0</v>
      </c>
      <c r="L416" s="149">
        <v>0</v>
      </c>
      <c r="M416" s="149">
        <v>0</v>
      </c>
      <c r="N416" s="149">
        <v>0</v>
      </c>
      <c r="O416" s="149">
        <v>0</v>
      </c>
      <c r="P416" s="149">
        <v>0</v>
      </c>
      <c r="Q416" s="149">
        <v>0</v>
      </c>
      <c r="R416" s="149">
        <v>0</v>
      </c>
      <c r="S416" s="149">
        <v>0</v>
      </c>
      <c r="T416" s="149">
        <v>0</v>
      </c>
      <c r="U416" s="149">
        <v>0</v>
      </c>
      <c r="V416" s="149">
        <v>0</v>
      </c>
      <c r="W416" s="149">
        <v>0</v>
      </c>
      <c r="X416" s="149">
        <v>0</v>
      </c>
      <c r="Y416" s="149">
        <v>0</v>
      </c>
      <c r="Z416" s="149">
        <v>0</v>
      </c>
      <c r="AA416" s="149">
        <v>0</v>
      </c>
      <c r="AB416" s="149">
        <v>0</v>
      </c>
      <c r="AC416" s="149">
        <v>0</v>
      </c>
      <c r="AD416" s="149">
        <v>0</v>
      </c>
      <c r="AE416" s="149">
        <v>0</v>
      </c>
      <c r="AF416" s="149">
        <v>0</v>
      </c>
      <c r="AG416" s="149">
        <v>0</v>
      </c>
      <c r="AH416" s="149">
        <v>0</v>
      </c>
      <c r="AI416" s="149">
        <v>0</v>
      </c>
      <c r="AJ416" s="149">
        <v>0</v>
      </c>
      <c r="AK416" s="149">
        <v>0</v>
      </c>
      <c r="AL416" s="149">
        <v>0</v>
      </c>
      <c r="AM416" s="149">
        <v>0</v>
      </c>
      <c r="AN416" s="149">
        <v>0</v>
      </c>
      <c r="AO416" s="149">
        <v>0</v>
      </c>
      <c r="AP416" s="149">
        <v>0</v>
      </c>
      <c r="AQ416" s="149">
        <v>0</v>
      </c>
      <c r="AR416" s="149">
        <v>1</v>
      </c>
      <c r="AS416" s="149">
        <v>0</v>
      </c>
      <c r="AT416" s="149">
        <v>0</v>
      </c>
      <c r="AU416" s="149">
        <v>0</v>
      </c>
      <c r="AV416" s="149">
        <v>0</v>
      </c>
      <c r="AW416" s="149">
        <v>0</v>
      </c>
      <c r="AX416" s="149">
        <v>0</v>
      </c>
      <c r="AY416" s="149">
        <v>0</v>
      </c>
      <c r="AZ416" s="149">
        <v>0</v>
      </c>
      <c r="BA416" s="149">
        <v>0</v>
      </c>
      <c r="BB416" s="149">
        <v>0</v>
      </c>
      <c r="BC416" s="149">
        <v>0</v>
      </c>
      <c r="BD416" s="149">
        <v>0</v>
      </c>
      <c r="BE416" s="149">
        <v>0</v>
      </c>
      <c r="BF416" s="149">
        <v>0</v>
      </c>
      <c r="BG416" s="149">
        <v>0</v>
      </c>
      <c r="BH416" s="149">
        <v>0</v>
      </c>
      <c r="BI416" s="149">
        <v>0</v>
      </c>
      <c r="BJ416" s="149">
        <v>0</v>
      </c>
      <c r="BK416" s="149">
        <v>0</v>
      </c>
      <c r="BL416" s="149">
        <v>0</v>
      </c>
      <c r="BM416" s="149">
        <v>0</v>
      </c>
      <c r="BN416" s="149">
        <v>0</v>
      </c>
      <c r="BO416" s="149">
        <v>0</v>
      </c>
      <c r="BP416" s="149">
        <v>0</v>
      </c>
      <c r="BQ416" s="149">
        <v>0</v>
      </c>
      <c r="BR416" s="465">
        <v>0</v>
      </c>
    </row>
    <row r="417" spans="3:70">
      <c r="C417" s="453" t="s">
        <v>307</v>
      </c>
      <c r="D417" s="454" t="s">
        <v>309</v>
      </c>
      <c r="E417" s="455" t="s">
        <v>581</v>
      </c>
      <c r="F417" s="168">
        <f t="shared" si="70"/>
        <v>10</v>
      </c>
      <c r="G417" s="162">
        <v>0</v>
      </c>
      <c r="H417" s="149">
        <v>0</v>
      </c>
      <c r="I417" s="149">
        <v>0</v>
      </c>
      <c r="J417" s="149">
        <v>0</v>
      </c>
      <c r="K417" s="149">
        <v>0</v>
      </c>
      <c r="L417" s="149">
        <v>0</v>
      </c>
      <c r="M417" s="149">
        <v>0</v>
      </c>
      <c r="N417" s="149">
        <v>0</v>
      </c>
      <c r="O417" s="149">
        <v>0</v>
      </c>
      <c r="P417" s="149">
        <v>0</v>
      </c>
      <c r="Q417" s="149">
        <v>0</v>
      </c>
      <c r="R417" s="149">
        <v>0</v>
      </c>
      <c r="S417" s="149">
        <v>0</v>
      </c>
      <c r="T417" s="149">
        <v>0</v>
      </c>
      <c r="U417" s="149">
        <v>0</v>
      </c>
      <c r="V417" s="149">
        <v>0</v>
      </c>
      <c r="W417" s="149">
        <v>0</v>
      </c>
      <c r="X417" s="149">
        <v>0</v>
      </c>
      <c r="Y417" s="149">
        <v>0</v>
      </c>
      <c r="Z417" s="149">
        <v>0</v>
      </c>
      <c r="AA417" s="149">
        <v>0</v>
      </c>
      <c r="AB417" s="149">
        <v>0</v>
      </c>
      <c r="AC417" s="149">
        <v>0</v>
      </c>
      <c r="AD417" s="149">
        <v>0</v>
      </c>
      <c r="AE417" s="149">
        <v>0</v>
      </c>
      <c r="AF417" s="149">
        <v>0</v>
      </c>
      <c r="AG417" s="149">
        <v>0</v>
      </c>
      <c r="AH417" s="149">
        <v>0</v>
      </c>
      <c r="AI417" s="149">
        <v>0</v>
      </c>
      <c r="AJ417" s="149">
        <v>0</v>
      </c>
      <c r="AK417" s="149">
        <v>0</v>
      </c>
      <c r="AL417" s="149">
        <v>0</v>
      </c>
      <c r="AM417" s="149">
        <v>10</v>
      </c>
      <c r="AN417" s="149">
        <v>0</v>
      </c>
      <c r="AO417" s="149">
        <v>0</v>
      </c>
      <c r="AP417" s="149">
        <v>0</v>
      </c>
      <c r="AQ417" s="149">
        <v>0</v>
      </c>
      <c r="AR417" s="149">
        <v>0</v>
      </c>
      <c r="AS417" s="149">
        <v>0</v>
      </c>
      <c r="AT417" s="149">
        <v>0</v>
      </c>
      <c r="AU417" s="149">
        <v>0</v>
      </c>
      <c r="AV417" s="149">
        <v>0</v>
      </c>
      <c r="AW417" s="149">
        <v>0</v>
      </c>
      <c r="AX417" s="149">
        <v>0</v>
      </c>
      <c r="AY417" s="149">
        <v>0</v>
      </c>
      <c r="AZ417" s="149">
        <v>0</v>
      </c>
      <c r="BA417" s="149">
        <v>0</v>
      </c>
      <c r="BB417" s="149">
        <v>0</v>
      </c>
      <c r="BC417" s="149">
        <v>0</v>
      </c>
      <c r="BD417" s="149">
        <v>0</v>
      </c>
      <c r="BE417" s="149">
        <v>0</v>
      </c>
      <c r="BF417" s="149">
        <v>0</v>
      </c>
      <c r="BG417" s="149">
        <v>0</v>
      </c>
      <c r="BH417" s="149">
        <v>0</v>
      </c>
      <c r="BI417" s="149">
        <v>0</v>
      </c>
      <c r="BJ417" s="149">
        <v>0</v>
      </c>
      <c r="BK417" s="149">
        <v>0</v>
      </c>
      <c r="BL417" s="149">
        <v>0</v>
      </c>
      <c r="BM417" s="149">
        <v>0</v>
      </c>
      <c r="BN417" s="149">
        <v>0</v>
      </c>
      <c r="BO417" s="149">
        <v>0</v>
      </c>
      <c r="BP417" s="149">
        <v>0</v>
      </c>
      <c r="BQ417" s="149">
        <v>0</v>
      </c>
      <c r="BR417" s="465">
        <v>0</v>
      </c>
    </row>
    <row r="418" spans="3:70">
      <c r="C418" s="453" t="s">
        <v>307</v>
      </c>
      <c r="D418" s="454" t="s">
        <v>309</v>
      </c>
      <c r="E418" s="455" t="s">
        <v>582</v>
      </c>
      <c r="F418" s="168">
        <f t="shared" si="70"/>
        <v>0</v>
      </c>
      <c r="G418" s="162">
        <v>0</v>
      </c>
      <c r="H418" s="149">
        <v>0</v>
      </c>
      <c r="I418" s="149">
        <v>0</v>
      </c>
      <c r="J418" s="149">
        <v>0</v>
      </c>
      <c r="K418" s="149">
        <v>0</v>
      </c>
      <c r="L418" s="149">
        <v>0</v>
      </c>
      <c r="M418" s="149">
        <v>0</v>
      </c>
      <c r="N418" s="149">
        <v>0</v>
      </c>
      <c r="O418" s="149">
        <v>0</v>
      </c>
      <c r="P418" s="149">
        <v>0</v>
      </c>
      <c r="Q418" s="149">
        <v>0</v>
      </c>
      <c r="R418" s="149">
        <v>0</v>
      </c>
      <c r="S418" s="149">
        <v>0</v>
      </c>
      <c r="T418" s="149">
        <v>0</v>
      </c>
      <c r="U418" s="149">
        <v>0</v>
      </c>
      <c r="V418" s="149">
        <v>0</v>
      </c>
      <c r="W418" s="149">
        <v>0</v>
      </c>
      <c r="X418" s="149">
        <v>0</v>
      </c>
      <c r="Y418" s="149">
        <v>0</v>
      </c>
      <c r="Z418" s="149">
        <v>0</v>
      </c>
      <c r="AA418" s="149">
        <v>0</v>
      </c>
      <c r="AB418" s="149">
        <v>0</v>
      </c>
      <c r="AC418" s="149">
        <v>0</v>
      </c>
      <c r="AD418" s="149">
        <v>0</v>
      </c>
      <c r="AE418" s="149">
        <v>0</v>
      </c>
      <c r="AF418" s="149">
        <v>0</v>
      </c>
      <c r="AG418" s="149">
        <v>0</v>
      </c>
      <c r="AH418" s="149">
        <v>0</v>
      </c>
      <c r="AI418" s="149">
        <v>0</v>
      </c>
      <c r="AJ418" s="149">
        <v>0</v>
      </c>
      <c r="AK418" s="149">
        <v>0</v>
      </c>
      <c r="AL418" s="149">
        <v>0</v>
      </c>
      <c r="AM418" s="149">
        <v>0</v>
      </c>
      <c r="AN418" s="149">
        <v>0</v>
      </c>
      <c r="AO418" s="149">
        <v>0</v>
      </c>
      <c r="AP418" s="149">
        <v>0</v>
      </c>
      <c r="AQ418" s="149">
        <v>0</v>
      </c>
      <c r="AR418" s="149">
        <v>0</v>
      </c>
      <c r="AS418" s="149">
        <v>0</v>
      </c>
      <c r="AT418" s="149">
        <v>0</v>
      </c>
      <c r="AU418" s="149">
        <v>0</v>
      </c>
      <c r="AV418" s="149">
        <v>0</v>
      </c>
      <c r="AW418" s="149">
        <v>0</v>
      </c>
      <c r="AX418" s="149">
        <v>0</v>
      </c>
      <c r="AY418" s="149">
        <v>0</v>
      </c>
      <c r="AZ418" s="149">
        <v>0</v>
      </c>
      <c r="BA418" s="149">
        <v>0</v>
      </c>
      <c r="BB418" s="149">
        <v>0</v>
      </c>
      <c r="BC418" s="149">
        <v>0</v>
      </c>
      <c r="BD418" s="149">
        <v>0</v>
      </c>
      <c r="BE418" s="149">
        <v>0</v>
      </c>
      <c r="BF418" s="149">
        <v>0</v>
      </c>
      <c r="BG418" s="149">
        <v>0</v>
      </c>
      <c r="BH418" s="149">
        <v>0</v>
      </c>
      <c r="BI418" s="149">
        <v>0</v>
      </c>
      <c r="BJ418" s="149">
        <v>0</v>
      </c>
      <c r="BK418" s="149">
        <v>0</v>
      </c>
      <c r="BL418" s="149">
        <v>0</v>
      </c>
      <c r="BM418" s="149">
        <v>0</v>
      </c>
      <c r="BN418" s="149">
        <v>0</v>
      </c>
      <c r="BO418" s="149">
        <v>0</v>
      </c>
      <c r="BP418" s="149">
        <v>0</v>
      </c>
      <c r="BQ418" s="149">
        <v>0</v>
      </c>
      <c r="BR418" s="465">
        <v>0</v>
      </c>
    </row>
    <row r="419" spans="3:70">
      <c r="C419" s="453" t="s">
        <v>307</v>
      </c>
      <c r="D419" s="454" t="s">
        <v>309</v>
      </c>
      <c r="E419" s="455" t="s">
        <v>583</v>
      </c>
      <c r="F419" s="168">
        <f t="shared" si="70"/>
        <v>3</v>
      </c>
      <c r="G419" s="162">
        <v>0</v>
      </c>
      <c r="H419" s="149">
        <v>0</v>
      </c>
      <c r="I419" s="149">
        <v>0</v>
      </c>
      <c r="J419" s="149">
        <v>0</v>
      </c>
      <c r="K419" s="149">
        <v>0</v>
      </c>
      <c r="L419" s="149">
        <v>0</v>
      </c>
      <c r="M419" s="149">
        <v>0</v>
      </c>
      <c r="N419" s="149">
        <v>0</v>
      </c>
      <c r="O419" s="149">
        <v>1</v>
      </c>
      <c r="P419" s="149">
        <v>0</v>
      </c>
      <c r="Q419" s="149">
        <v>0</v>
      </c>
      <c r="R419" s="149">
        <v>0</v>
      </c>
      <c r="S419" s="149">
        <v>0</v>
      </c>
      <c r="T419" s="149">
        <v>0</v>
      </c>
      <c r="U419" s="149">
        <v>0</v>
      </c>
      <c r="V419" s="149">
        <v>0</v>
      </c>
      <c r="W419" s="149">
        <v>0</v>
      </c>
      <c r="X419" s="149">
        <v>0</v>
      </c>
      <c r="Y419" s="149">
        <v>0</v>
      </c>
      <c r="Z419" s="149">
        <v>0</v>
      </c>
      <c r="AA419" s="149">
        <v>0</v>
      </c>
      <c r="AB419" s="149">
        <v>0</v>
      </c>
      <c r="AC419" s="149">
        <v>0</v>
      </c>
      <c r="AD419" s="149">
        <v>0</v>
      </c>
      <c r="AE419" s="149">
        <v>0</v>
      </c>
      <c r="AF419" s="149">
        <v>0</v>
      </c>
      <c r="AG419" s="149">
        <v>0</v>
      </c>
      <c r="AH419" s="149">
        <v>0</v>
      </c>
      <c r="AI419" s="149">
        <v>0</v>
      </c>
      <c r="AJ419" s="149">
        <v>0</v>
      </c>
      <c r="AK419" s="149">
        <v>0</v>
      </c>
      <c r="AL419" s="149">
        <v>0</v>
      </c>
      <c r="AM419" s="149">
        <v>0</v>
      </c>
      <c r="AN419" s="149">
        <v>0</v>
      </c>
      <c r="AO419" s="149">
        <v>0</v>
      </c>
      <c r="AP419" s="149">
        <v>0</v>
      </c>
      <c r="AQ419" s="149">
        <v>0</v>
      </c>
      <c r="AR419" s="149">
        <v>0</v>
      </c>
      <c r="AS419" s="149">
        <v>0</v>
      </c>
      <c r="AT419" s="149">
        <v>2</v>
      </c>
      <c r="AU419" s="149">
        <v>0</v>
      </c>
      <c r="AV419" s="149">
        <v>0</v>
      </c>
      <c r="AW419" s="149">
        <v>0</v>
      </c>
      <c r="AX419" s="149">
        <v>0</v>
      </c>
      <c r="AY419" s="149">
        <v>0</v>
      </c>
      <c r="AZ419" s="149">
        <v>0</v>
      </c>
      <c r="BA419" s="149">
        <v>0</v>
      </c>
      <c r="BB419" s="149">
        <v>0</v>
      </c>
      <c r="BC419" s="149">
        <v>0</v>
      </c>
      <c r="BD419" s="149">
        <v>0</v>
      </c>
      <c r="BE419" s="149">
        <v>0</v>
      </c>
      <c r="BF419" s="149">
        <v>0</v>
      </c>
      <c r="BG419" s="149">
        <v>0</v>
      </c>
      <c r="BH419" s="149">
        <v>0</v>
      </c>
      <c r="BI419" s="149">
        <v>0</v>
      </c>
      <c r="BJ419" s="149">
        <v>0</v>
      </c>
      <c r="BK419" s="149">
        <v>0</v>
      </c>
      <c r="BL419" s="149">
        <v>0</v>
      </c>
      <c r="BM419" s="149">
        <v>0</v>
      </c>
      <c r="BN419" s="149">
        <v>0</v>
      </c>
      <c r="BO419" s="149">
        <v>0</v>
      </c>
      <c r="BP419" s="149">
        <v>0</v>
      </c>
      <c r="BQ419" s="149">
        <v>0</v>
      </c>
      <c r="BR419" s="465">
        <v>0</v>
      </c>
    </row>
    <row r="420" spans="3:70">
      <c r="C420" s="453" t="s">
        <v>307</v>
      </c>
      <c r="D420" s="454" t="s">
        <v>309</v>
      </c>
      <c r="E420" s="455" t="s">
        <v>584</v>
      </c>
      <c r="F420" s="168">
        <f t="shared" si="70"/>
        <v>135</v>
      </c>
      <c r="G420" s="162">
        <v>0</v>
      </c>
      <c r="H420" s="149">
        <v>0</v>
      </c>
      <c r="I420" s="149">
        <v>0</v>
      </c>
      <c r="J420" s="149">
        <v>0</v>
      </c>
      <c r="K420" s="149">
        <v>0</v>
      </c>
      <c r="L420" s="149">
        <v>0</v>
      </c>
      <c r="M420" s="149">
        <v>0</v>
      </c>
      <c r="N420" s="149">
        <v>0</v>
      </c>
      <c r="O420" s="149">
        <v>0</v>
      </c>
      <c r="P420" s="149">
        <v>0</v>
      </c>
      <c r="Q420" s="149">
        <v>0</v>
      </c>
      <c r="R420" s="149">
        <v>25</v>
      </c>
      <c r="S420" s="149">
        <v>0</v>
      </c>
      <c r="T420" s="149">
        <v>11</v>
      </c>
      <c r="U420" s="149">
        <v>0</v>
      </c>
      <c r="V420" s="149">
        <v>14</v>
      </c>
      <c r="W420" s="149">
        <v>0</v>
      </c>
      <c r="X420" s="149">
        <v>0</v>
      </c>
      <c r="Y420" s="149">
        <v>32</v>
      </c>
      <c r="Z420" s="149">
        <v>0</v>
      </c>
      <c r="AA420" s="149">
        <v>0</v>
      </c>
      <c r="AB420" s="149">
        <v>0</v>
      </c>
      <c r="AC420" s="149">
        <v>0</v>
      </c>
      <c r="AD420" s="149">
        <v>0</v>
      </c>
      <c r="AE420" s="149">
        <v>0</v>
      </c>
      <c r="AF420" s="149">
        <v>0</v>
      </c>
      <c r="AG420" s="149">
        <v>0</v>
      </c>
      <c r="AH420" s="149">
        <v>0</v>
      </c>
      <c r="AI420" s="149">
        <v>0</v>
      </c>
      <c r="AJ420" s="149">
        <v>0</v>
      </c>
      <c r="AK420" s="149">
        <v>0</v>
      </c>
      <c r="AL420" s="149">
        <v>0</v>
      </c>
      <c r="AM420" s="149">
        <v>48</v>
      </c>
      <c r="AN420" s="149">
        <v>0</v>
      </c>
      <c r="AO420" s="149">
        <v>0</v>
      </c>
      <c r="AP420" s="149">
        <v>0</v>
      </c>
      <c r="AQ420" s="149">
        <v>5</v>
      </c>
      <c r="AR420" s="149">
        <v>0</v>
      </c>
      <c r="AS420" s="149">
        <v>0</v>
      </c>
      <c r="AT420" s="149">
        <v>0</v>
      </c>
      <c r="AU420" s="149">
        <v>0</v>
      </c>
      <c r="AV420" s="149">
        <v>0</v>
      </c>
      <c r="AW420" s="149">
        <v>0</v>
      </c>
      <c r="AX420" s="149">
        <v>0</v>
      </c>
      <c r="AY420" s="149">
        <v>0</v>
      </c>
      <c r="AZ420" s="149">
        <v>0</v>
      </c>
      <c r="BA420" s="149">
        <v>0</v>
      </c>
      <c r="BB420" s="149">
        <v>0</v>
      </c>
      <c r="BC420" s="149">
        <v>0</v>
      </c>
      <c r="BD420" s="149">
        <v>0</v>
      </c>
      <c r="BE420" s="149">
        <v>0</v>
      </c>
      <c r="BF420" s="149">
        <v>0</v>
      </c>
      <c r="BG420" s="149">
        <v>0</v>
      </c>
      <c r="BH420" s="149">
        <v>0</v>
      </c>
      <c r="BI420" s="149">
        <v>0</v>
      </c>
      <c r="BJ420" s="149">
        <v>0</v>
      </c>
      <c r="BK420" s="149">
        <v>0</v>
      </c>
      <c r="BL420" s="149">
        <v>0</v>
      </c>
      <c r="BM420" s="149">
        <v>0</v>
      </c>
      <c r="BN420" s="149">
        <v>0</v>
      </c>
      <c r="BO420" s="149">
        <v>0</v>
      </c>
      <c r="BP420" s="149">
        <v>0</v>
      </c>
      <c r="BQ420" s="149">
        <v>0</v>
      </c>
      <c r="BR420" s="465">
        <v>0</v>
      </c>
    </row>
    <row r="421" spans="3:70">
      <c r="C421" s="453" t="s">
        <v>307</v>
      </c>
      <c r="D421" s="454" t="s">
        <v>309</v>
      </c>
      <c r="E421" s="455" t="s">
        <v>585</v>
      </c>
      <c r="F421" s="168">
        <f t="shared" si="70"/>
        <v>2</v>
      </c>
      <c r="G421" s="162">
        <v>0</v>
      </c>
      <c r="H421" s="149">
        <v>0</v>
      </c>
      <c r="I421" s="149">
        <v>0</v>
      </c>
      <c r="J421" s="149">
        <v>0</v>
      </c>
      <c r="K421" s="149">
        <v>0</v>
      </c>
      <c r="L421" s="149">
        <v>0</v>
      </c>
      <c r="M421" s="149">
        <v>0</v>
      </c>
      <c r="N421" s="149">
        <v>2</v>
      </c>
      <c r="O421" s="149">
        <v>0</v>
      </c>
      <c r="P421" s="149">
        <v>0</v>
      </c>
      <c r="Q421" s="149">
        <v>0</v>
      </c>
      <c r="R421" s="149">
        <v>0</v>
      </c>
      <c r="S421" s="149">
        <v>0</v>
      </c>
      <c r="T421" s="149">
        <v>0</v>
      </c>
      <c r="U421" s="149">
        <v>0</v>
      </c>
      <c r="V421" s="149">
        <v>0</v>
      </c>
      <c r="W421" s="149">
        <v>0</v>
      </c>
      <c r="X421" s="149">
        <v>0</v>
      </c>
      <c r="Y421" s="149">
        <v>0</v>
      </c>
      <c r="Z421" s="149">
        <v>0</v>
      </c>
      <c r="AA421" s="149">
        <v>0</v>
      </c>
      <c r="AB421" s="149">
        <v>0</v>
      </c>
      <c r="AC421" s="149">
        <v>0</v>
      </c>
      <c r="AD421" s="149">
        <v>0</v>
      </c>
      <c r="AE421" s="149">
        <v>0</v>
      </c>
      <c r="AF421" s="149">
        <v>0</v>
      </c>
      <c r="AG421" s="149">
        <v>0</v>
      </c>
      <c r="AH421" s="149">
        <v>0</v>
      </c>
      <c r="AI421" s="149">
        <v>0</v>
      </c>
      <c r="AJ421" s="149">
        <v>0</v>
      </c>
      <c r="AK421" s="149">
        <v>0</v>
      </c>
      <c r="AL421" s="149">
        <v>0</v>
      </c>
      <c r="AM421" s="149">
        <v>0</v>
      </c>
      <c r="AN421" s="149">
        <v>0</v>
      </c>
      <c r="AO421" s="149">
        <v>0</v>
      </c>
      <c r="AP421" s="149">
        <v>0</v>
      </c>
      <c r="AQ421" s="149">
        <v>0</v>
      </c>
      <c r="AR421" s="149">
        <v>0</v>
      </c>
      <c r="AS421" s="149">
        <v>0</v>
      </c>
      <c r="AT421" s="149">
        <v>0</v>
      </c>
      <c r="AU421" s="149">
        <v>0</v>
      </c>
      <c r="AV421" s="149">
        <v>0</v>
      </c>
      <c r="AW421" s="149">
        <v>0</v>
      </c>
      <c r="AX421" s="149">
        <v>0</v>
      </c>
      <c r="AY421" s="149">
        <v>0</v>
      </c>
      <c r="AZ421" s="149">
        <v>0</v>
      </c>
      <c r="BA421" s="149">
        <v>0</v>
      </c>
      <c r="BB421" s="149">
        <v>0</v>
      </c>
      <c r="BC421" s="149">
        <v>0</v>
      </c>
      <c r="BD421" s="149">
        <v>0</v>
      </c>
      <c r="BE421" s="149">
        <v>0</v>
      </c>
      <c r="BF421" s="149">
        <v>0</v>
      </c>
      <c r="BG421" s="149">
        <v>0</v>
      </c>
      <c r="BH421" s="149">
        <v>0</v>
      </c>
      <c r="BI421" s="149">
        <v>0</v>
      </c>
      <c r="BJ421" s="149">
        <v>0</v>
      </c>
      <c r="BK421" s="149">
        <v>0</v>
      </c>
      <c r="BL421" s="149">
        <v>0</v>
      </c>
      <c r="BM421" s="149">
        <v>0</v>
      </c>
      <c r="BN421" s="149">
        <v>0</v>
      </c>
      <c r="BO421" s="149">
        <v>0</v>
      </c>
      <c r="BP421" s="149">
        <v>0</v>
      </c>
      <c r="BQ421" s="149">
        <v>0</v>
      </c>
      <c r="BR421" s="465">
        <v>0</v>
      </c>
    </row>
    <row r="422" spans="3:70">
      <c r="C422" s="453" t="s">
        <v>307</v>
      </c>
      <c r="D422" s="454" t="s">
        <v>309</v>
      </c>
      <c r="E422" s="455" t="s">
        <v>586</v>
      </c>
      <c r="F422" s="168">
        <f t="shared" si="70"/>
        <v>46</v>
      </c>
      <c r="G422" s="162">
        <v>0</v>
      </c>
      <c r="H422" s="149">
        <v>0</v>
      </c>
      <c r="I422" s="149">
        <v>0</v>
      </c>
      <c r="J422" s="149">
        <v>0</v>
      </c>
      <c r="K422" s="149">
        <v>0</v>
      </c>
      <c r="L422" s="149">
        <v>0</v>
      </c>
      <c r="M422" s="149">
        <v>0</v>
      </c>
      <c r="N422" s="149">
        <v>0</v>
      </c>
      <c r="O422" s="149">
        <v>0</v>
      </c>
      <c r="P422" s="149">
        <v>0</v>
      </c>
      <c r="Q422" s="149">
        <v>0</v>
      </c>
      <c r="R422" s="149">
        <v>0</v>
      </c>
      <c r="S422" s="149">
        <v>0</v>
      </c>
      <c r="T422" s="149">
        <v>0</v>
      </c>
      <c r="U422" s="149">
        <v>0</v>
      </c>
      <c r="V422" s="149">
        <v>0</v>
      </c>
      <c r="W422" s="149">
        <v>0</v>
      </c>
      <c r="X422" s="149">
        <v>0</v>
      </c>
      <c r="Y422" s="149">
        <v>0</v>
      </c>
      <c r="Z422" s="149">
        <v>0</v>
      </c>
      <c r="AA422" s="149">
        <v>0</v>
      </c>
      <c r="AB422" s="149">
        <v>0</v>
      </c>
      <c r="AC422" s="149">
        <v>0</v>
      </c>
      <c r="AD422" s="149">
        <v>0</v>
      </c>
      <c r="AE422" s="149">
        <v>0</v>
      </c>
      <c r="AF422" s="149">
        <v>0</v>
      </c>
      <c r="AG422" s="149">
        <v>0</v>
      </c>
      <c r="AH422" s="149">
        <v>0</v>
      </c>
      <c r="AI422" s="149">
        <v>0</v>
      </c>
      <c r="AJ422" s="149">
        <v>0</v>
      </c>
      <c r="AK422" s="149">
        <v>0</v>
      </c>
      <c r="AL422" s="149">
        <v>0</v>
      </c>
      <c r="AM422" s="149">
        <v>0</v>
      </c>
      <c r="AN422" s="149">
        <v>0</v>
      </c>
      <c r="AO422" s="149">
        <v>0</v>
      </c>
      <c r="AP422" s="149">
        <v>0</v>
      </c>
      <c r="AQ422" s="149">
        <v>0</v>
      </c>
      <c r="AR422" s="149">
        <v>0</v>
      </c>
      <c r="AS422" s="149">
        <v>0</v>
      </c>
      <c r="AT422" s="149">
        <v>0</v>
      </c>
      <c r="AU422" s="149">
        <v>0</v>
      </c>
      <c r="AV422" s="149">
        <v>0</v>
      </c>
      <c r="AW422" s="149">
        <v>0</v>
      </c>
      <c r="AX422" s="149">
        <v>0</v>
      </c>
      <c r="AY422" s="149">
        <v>0</v>
      </c>
      <c r="AZ422" s="149">
        <v>10</v>
      </c>
      <c r="BA422" s="149">
        <v>36</v>
      </c>
      <c r="BB422" s="149">
        <v>0</v>
      </c>
      <c r="BC422" s="149">
        <v>0</v>
      </c>
      <c r="BD422" s="149">
        <v>0</v>
      </c>
      <c r="BE422" s="149">
        <v>0</v>
      </c>
      <c r="BF422" s="149">
        <v>0</v>
      </c>
      <c r="BG422" s="149">
        <v>0</v>
      </c>
      <c r="BH422" s="149">
        <v>0</v>
      </c>
      <c r="BI422" s="149">
        <v>0</v>
      </c>
      <c r="BJ422" s="149">
        <v>0</v>
      </c>
      <c r="BK422" s="149">
        <v>0</v>
      </c>
      <c r="BL422" s="149">
        <v>0</v>
      </c>
      <c r="BM422" s="149">
        <v>0</v>
      </c>
      <c r="BN422" s="149">
        <v>0</v>
      </c>
      <c r="BO422" s="149">
        <v>0</v>
      </c>
      <c r="BP422" s="149">
        <v>0</v>
      </c>
      <c r="BQ422" s="149">
        <v>0</v>
      </c>
      <c r="BR422" s="465">
        <v>0</v>
      </c>
    </row>
    <row r="423" spans="3:70">
      <c r="C423" s="453" t="s">
        <v>307</v>
      </c>
      <c r="D423" s="454" t="s">
        <v>309</v>
      </c>
      <c r="E423" s="455" t="s">
        <v>587</v>
      </c>
      <c r="F423" s="168">
        <f t="shared" si="70"/>
        <v>2</v>
      </c>
      <c r="G423" s="162">
        <v>0</v>
      </c>
      <c r="H423" s="149">
        <v>0</v>
      </c>
      <c r="I423" s="149">
        <v>0</v>
      </c>
      <c r="J423" s="149">
        <v>0</v>
      </c>
      <c r="K423" s="149">
        <v>0</v>
      </c>
      <c r="L423" s="149">
        <v>0</v>
      </c>
      <c r="M423" s="149">
        <v>0</v>
      </c>
      <c r="N423" s="149">
        <v>0</v>
      </c>
      <c r="O423" s="149">
        <v>0</v>
      </c>
      <c r="P423" s="149">
        <v>0</v>
      </c>
      <c r="Q423" s="149">
        <v>0</v>
      </c>
      <c r="R423" s="149">
        <v>0</v>
      </c>
      <c r="S423" s="149">
        <v>0</v>
      </c>
      <c r="T423" s="149">
        <v>0</v>
      </c>
      <c r="U423" s="149">
        <v>0</v>
      </c>
      <c r="V423" s="149">
        <v>0</v>
      </c>
      <c r="W423" s="149">
        <v>2</v>
      </c>
      <c r="X423" s="149">
        <v>0</v>
      </c>
      <c r="Y423" s="149">
        <v>0</v>
      </c>
      <c r="Z423" s="149">
        <v>0</v>
      </c>
      <c r="AA423" s="149">
        <v>0</v>
      </c>
      <c r="AB423" s="149">
        <v>0</v>
      </c>
      <c r="AC423" s="149">
        <v>0</v>
      </c>
      <c r="AD423" s="149">
        <v>0</v>
      </c>
      <c r="AE423" s="149">
        <v>0</v>
      </c>
      <c r="AF423" s="149">
        <v>0</v>
      </c>
      <c r="AG423" s="149">
        <v>0</v>
      </c>
      <c r="AH423" s="149">
        <v>0</v>
      </c>
      <c r="AI423" s="149">
        <v>0</v>
      </c>
      <c r="AJ423" s="149">
        <v>0</v>
      </c>
      <c r="AK423" s="149">
        <v>0</v>
      </c>
      <c r="AL423" s="149">
        <v>0</v>
      </c>
      <c r="AM423" s="149">
        <v>0</v>
      </c>
      <c r="AN423" s="149">
        <v>0</v>
      </c>
      <c r="AO423" s="149">
        <v>0</v>
      </c>
      <c r="AP423" s="149">
        <v>0</v>
      </c>
      <c r="AQ423" s="149">
        <v>0</v>
      </c>
      <c r="AR423" s="149">
        <v>0</v>
      </c>
      <c r="AS423" s="149">
        <v>0</v>
      </c>
      <c r="AT423" s="149">
        <v>0</v>
      </c>
      <c r="AU423" s="149">
        <v>0</v>
      </c>
      <c r="AV423" s="149">
        <v>0</v>
      </c>
      <c r="AW423" s="149">
        <v>0</v>
      </c>
      <c r="AX423" s="149">
        <v>0</v>
      </c>
      <c r="AY423" s="149">
        <v>0</v>
      </c>
      <c r="AZ423" s="149">
        <v>0</v>
      </c>
      <c r="BA423" s="149">
        <v>0</v>
      </c>
      <c r="BB423" s="149">
        <v>0</v>
      </c>
      <c r="BC423" s="149">
        <v>0</v>
      </c>
      <c r="BD423" s="149">
        <v>0</v>
      </c>
      <c r="BE423" s="149">
        <v>0</v>
      </c>
      <c r="BF423" s="149">
        <v>0</v>
      </c>
      <c r="BG423" s="149">
        <v>0</v>
      </c>
      <c r="BH423" s="149">
        <v>0</v>
      </c>
      <c r="BI423" s="149">
        <v>0</v>
      </c>
      <c r="BJ423" s="149">
        <v>0</v>
      </c>
      <c r="BK423" s="149">
        <v>0</v>
      </c>
      <c r="BL423" s="149">
        <v>0</v>
      </c>
      <c r="BM423" s="149">
        <v>0</v>
      </c>
      <c r="BN423" s="149">
        <v>0</v>
      </c>
      <c r="BO423" s="149">
        <v>0</v>
      </c>
      <c r="BP423" s="149">
        <v>0</v>
      </c>
      <c r="BQ423" s="149">
        <v>0</v>
      </c>
      <c r="BR423" s="465">
        <v>0</v>
      </c>
    </row>
    <row r="424" spans="3:70">
      <c r="C424" s="453" t="s">
        <v>307</v>
      </c>
      <c r="D424" s="454" t="s">
        <v>309</v>
      </c>
      <c r="E424" s="455" t="s">
        <v>734</v>
      </c>
      <c r="F424" s="168">
        <f t="shared" si="70"/>
        <v>0</v>
      </c>
      <c r="G424" s="162">
        <v>0</v>
      </c>
      <c r="H424" s="149">
        <v>0</v>
      </c>
      <c r="I424" s="149">
        <v>0</v>
      </c>
      <c r="J424" s="149">
        <v>0</v>
      </c>
      <c r="K424" s="149">
        <v>0</v>
      </c>
      <c r="L424" s="149">
        <v>0</v>
      </c>
      <c r="M424" s="149">
        <v>0</v>
      </c>
      <c r="N424" s="149">
        <v>0</v>
      </c>
      <c r="O424" s="149">
        <v>0</v>
      </c>
      <c r="P424" s="149">
        <v>0</v>
      </c>
      <c r="Q424" s="149">
        <v>0</v>
      </c>
      <c r="R424" s="149">
        <v>0</v>
      </c>
      <c r="S424" s="149">
        <v>0</v>
      </c>
      <c r="T424" s="149">
        <v>0</v>
      </c>
      <c r="U424" s="149">
        <v>0</v>
      </c>
      <c r="V424" s="149">
        <v>0</v>
      </c>
      <c r="W424" s="149">
        <v>0</v>
      </c>
      <c r="X424" s="149">
        <v>0</v>
      </c>
      <c r="Y424" s="149">
        <v>0</v>
      </c>
      <c r="Z424" s="149">
        <v>0</v>
      </c>
      <c r="AA424" s="149">
        <v>0</v>
      </c>
      <c r="AB424" s="149">
        <v>0</v>
      </c>
      <c r="AC424" s="149">
        <v>0</v>
      </c>
      <c r="AD424" s="149">
        <v>0</v>
      </c>
      <c r="AE424" s="149">
        <v>0</v>
      </c>
      <c r="AF424" s="149">
        <v>0</v>
      </c>
      <c r="AG424" s="149">
        <v>0</v>
      </c>
      <c r="AH424" s="149">
        <v>0</v>
      </c>
      <c r="AI424" s="149">
        <v>0</v>
      </c>
      <c r="AJ424" s="149">
        <v>0</v>
      </c>
      <c r="AK424" s="149">
        <v>0</v>
      </c>
      <c r="AL424" s="149">
        <v>0</v>
      </c>
      <c r="AM424" s="149">
        <v>0</v>
      </c>
      <c r="AN424" s="149">
        <v>0</v>
      </c>
      <c r="AO424" s="149">
        <v>0</v>
      </c>
      <c r="AP424" s="149">
        <v>0</v>
      </c>
      <c r="AQ424" s="149">
        <v>0</v>
      </c>
      <c r="AR424" s="149">
        <v>0</v>
      </c>
      <c r="AS424" s="149">
        <v>0</v>
      </c>
      <c r="AT424" s="149">
        <v>0</v>
      </c>
      <c r="AU424" s="149">
        <v>0</v>
      </c>
      <c r="AV424" s="149">
        <v>0</v>
      </c>
      <c r="AW424" s="149">
        <v>0</v>
      </c>
      <c r="AX424" s="149">
        <v>0</v>
      </c>
      <c r="AY424" s="149">
        <v>0</v>
      </c>
      <c r="AZ424" s="149">
        <v>0</v>
      </c>
      <c r="BA424" s="149">
        <v>0</v>
      </c>
      <c r="BB424" s="149">
        <v>0</v>
      </c>
      <c r="BC424" s="149">
        <v>0</v>
      </c>
      <c r="BD424" s="149">
        <v>0</v>
      </c>
      <c r="BE424" s="149">
        <v>0</v>
      </c>
      <c r="BF424" s="149">
        <v>0</v>
      </c>
      <c r="BG424" s="149">
        <v>0</v>
      </c>
      <c r="BH424" s="149">
        <v>0</v>
      </c>
      <c r="BI424" s="149">
        <v>0</v>
      </c>
      <c r="BJ424" s="149">
        <v>0</v>
      </c>
      <c r="BK424" s="149">
        <v>0</v>
      </c>
      <c r="BL424" s="149">
        <v>0</v>
      </c>
      <c r="BM424" s="149">
        <v>0</v>
      </c>
      <c r="BN424" s="149">
        <v>0</v>
      </c>
      <c r="BO424" s="149">
        <v>0</v>
      </c>
      <c r="BP424" s="149">
        <v>0</v>
      </c>
      <c r="BQ424" s="149">
        <v>0</v>
      </c>
      <c r="BR424" s="465">
        <v>0</v>
      </c>
    </row>
    <row r="425" spans="3:70">
      <c r="C425" s="453" t="s">
        <v>307</v>
      </c>
      <c r="D425" s="454" t="s">
        <v>309</v>
      </c>
      <c r="E425" s="455" t="s">
        <v>588</v>
      </c>
      <c r="F425" s="168">
        <f t="shared" si="70"/>
        <v>2</v>
      </c>
      <c r="G425" s="162">
        <v>0</v>
      </c>
      <c r="H425" s="149">
        <v>0</v>
      </c>
      <c r="I425" s="149">
        <v>0</v>
      </c>
      <c r="J425" s="149">
        <v>0</v>
      </c>
      <c r="K425" s="149">
        <v>0</v>
      </c>
      <c r="L425" s="149">
        <v>0</v>
      </c>
      <c r="M425" s="149">
        <v>0</v>
      </c>
      <c r="N425" s="149">
        <v>0</v>
      </c>
      <c r="O425" s="149">
        <v>0</v>
      </c>
      <c r="P425" s="149">
        <v>0</v>
      </c>
      <c r="Q425" s="149">
        <v>0</v>
      </c>
      <c r="R425" s="149">
        <v>0</v>
      </c>
      <c r="S425" s="149">
        <v>0</v>
      </c>
      <c r="T425" s="149">
        <v>0</v>
      </c>
      <c r="U425" s="149">
        <v>0</v>
      </c>
      <c r="V425" s="149">
        <v>0</v>
      </c>
      <c r="W425" s="149">
        <v>1</v>
      </c>
      <c r="X425" s="149">
        <v>0</v>
      </c>
      <c r="Y425" s="149">
        <v>0</v>
      </c>
      <c r="Z425" s="149">
        <v>0</v>
      </c>
      <c r="AA425" s="149">
        <v>1</v>
      </c>
      <c r="AB425" s="149">
        <v>0</v>
      </c>
      <c r="AC425" s="149">
        <v>0</v>
      </c>
      <c r="AD425" s="149">
        <v>0</v>
      </c>
      <c r="AE425" s="149">
        <v>0</v>
      </c>
      <c r="AF425" s="149">
        <v>0</v>
      </c>
      <c r="AG425" s="149">
        <v>0</v>
      </c>
      <c r="AH425" s="149">
        <v>0</v>
      </c>
      <c r="AI425" s="149">
        <v>0</v>
      </c>
      <c r="AJ425" s="149">
        <v>0</v>
      </c>
      <c r="AK425" s="149">
        <v>0</v>
      </c>
      <c r="AL425" s="149">
        <v>0</v>
      </c>
      <c r="AM425" s="149">
        <v>0</v>
      </c>
      <c r="AN425" s="149">
        <v>0</v>
      </c>
      <c r="AO425" s="149">
        <v>0</v>
      </c>
      <c r="AP425" s="149">
        <v>0</v>
      </c>
      <c r="AQ425" s="149">
        <v>0</v>
      </c>
      <c r="AR425" s="149">
        <v>0</v>
      </c>
      <c r="AS425" s="149">
        <v>0</v>
      </c>
      <c r="AT425" s="149">
        <v>0</v>
      </c>
      <c r="AU425" s="149">
        <v>0</v>
      </c>
      <c r="AV425" s="149">
        <v>0</v>
      </c>
      <c r="AW425" s="149">
        <v>0</v>
      </c>
      <c r="AX425" s="149">
        <v>0</v>
      </c>
      <c r="AY425" s="149">
        <v>0</v>
      </c>
      <c r="AZ425" s="149">
        <v>0</v>
      </c>
      <c r="BA425" s="149">
        <v>0</v>
      </c>
      <c r="BB425" s="149">
        <v>0</v>
      </c>
      <c r="BC425" s="149">
        <v>0</v>
      </c>
      <c r="BD425" s="149">
        <v>0</v>
      </c>
      <c r="BE425" s="149">
        <v>0</v>
      </c>
      <c r="BF425" s="149">
        <v>0</v>
      </c>
      <c r="BG425" s="149">
        <v>0</v>
      </c>
      <c r="BH425" s="149">
        <v>0</v>
      </c>
      <c r="BI425" s="149">
        <v>0</v>
      </c>
      <c r="BJ425" s="149">
        <v>0</v>
      </c>
      <c r="BK425" s="149">
        <v>0</v>
      </c>
      <c r="BL425" s="149">
        <v>0</v>
      </c>
      <c r="BM425" s="149">
        <v>0</v>
      </c>
      <c r="BN425" s="149">
        <v>0</v>
      </c>
      <c r="BO425" s="149">
        <v>0</v>
      </c>
      <c r="BP425" s="149">
        <v>0</v>
      </c>
      <c r="BQ425" s="149">
        <v>0</v>
      </c>
      <c r="BR425" s="465">
        <v>0</v>
      </c>
    </row>
    <row r="426" spans="3:70">
      <c r="C426" s="453" t="s">
        <v>307</v>
      </c>
      <c r="D426" s="454" t="s">
        <v>309</v>
      </c>
      <c r="E426" s="455" t="s">
        <v>589</v>
      </c>
      <c r="F426" s="168">
        <f t="shared" si="70"/>
        <v>1</v>
      </c>
      <c r="G426" s="162">
        <v>0</v>
      </c>
      <c r="H426" s="149">
        <v>0</v>
      </c>
      <c r="I426" s="149">
        <v>0</v>
      </c>
      <c r="J426" s="149">
        <v>0</v>
      </c>
      <c r="K426" s="149">
        <v>0</v>
      </c>
      <c r="L426" s="149">
        <v>0</v>
      </c>
      <c r="M426" s="149">
        <v>0</v>
      </c>
      <c r="N426" s="149">
        <v>0</v>
      </c>
      <c r="O426" s="149">
        <v>0</v>
      </c>
      <c r="P426" s="149">
        <v>0</v>
      </c>
      <c r="Q426" s="149">
        <v>0</v>
      </c>
      <c r="R426" s="149">
        <v>0</v>
      </c>
      <c r="S426" s="149">
        <v>0</v>
      </c>
      <c r="T426" s="149">
        <v>0</v>
      </c>
      <c r="U426" s="149">
        <v>0</v>
      </c>
      <c r="V426" s="149">
        <v>0</v>
      </c>
      <c r="W426" s="149">
        <v>0</v>
      </c>
      <c r="X426" s="149">
        <v>0</v>
      </c>
      <c r="Y426" s="149">
        <v>0</v>
      </c>
      <c r="Z426" s="149">
        <v>0</v>
      </c>
      <c r="AA426" s="149">
        <v>0</v>
      </c>
      <c r="AB426" s="149">
        <v>0</v>
      </c>
      <c r="AC426" s="149">
        <v>0</v>
      </c>
      <c r="AD426" s="149">
        <v>0</v>
      </c>
      <c r="AE426" s="149">
        <v>0</v>
      </c>
      <c r="AF426" s="149">
        <v>0</v>
      </c>
      <c r="AG426" s="149">
        <v>0</v>
      </c>
      <c r="AH426" s="149">
        <v>0</v>
      </c>
      <c r="AI426" s="149">
        <v>0</v>
      </c>
      <c r="AJ426" s="149">
        <v>0</v>
      </c>
      <c r="AK426" s="149">
        <v>0</v>
      </c>
      <c r="AL426" s="149">
        <v>1</v>
      </c>
      <c r="AM426" s="149">
        <v>0</v>
      </c>
      <c r="AN426" s="149">
        <v>0</v>
      </c>
      <c r="AO426" s="149">
        <v>0</v>
      </c>
      <c r="AP426" s="149">
        <v>0</v>
      </c>
      <c r="AQ426" s="149">
        <v>0</v>
      </c>
      <c r="AR426" s="149">
        <v>0</v>
      </c>
      <c r="AS426" s="149">
        <v>0</v>
      </c>
      <c r="AT426" s="149">
        <v>0</v>
      </c>
      <c r="AU426" s="149">
        <v>0</v>
      </c>
      <c r="AV426" s="149">
        <v>0</v>
      </c>
      <c r="AW426" s="149">
        <v>0</v>
      </c>
      <c r="AX426" s="149">
        <v>0</v>
      </c>
      <c r="AY426" s="149">
        <v>0</v>
      </c>
      <c r="AZ426" s="149">
        <v>0</v>
      </c>
      <c r="BA426" s="149">
        <v>0</v>
      </c>
      <c r="BB426" s="149">
        <v>0</v>
      </c>
      <c r="BC426" s="149">
        <v>0</v>
      </c>
      <c r="BD426" s="149">
        <v>0</v>
      </c>
      <c r="BE426" s="149">
        <v>0</v>
      </c>
      <c r="BF426" s="149">
        <v>0</v>
      </c>
      <c r="BG426" s="149">
        <v>0</v>
      </c>
      <c r="BH426" s="149">
        <v>0</v>
      </c>
      <c r="BI426" s="149">
        <v>0</v>
      </c>
      <c r="BJ426" s="149">
        <v>0</v>
      </c>
      <c r="BK426" s="149">
        <v>0</v>
      </c>
      <c r="BL426" s="149">
        <v>0</v>
      </c>
      <c r="BM426" s="149">
        <v>0</v>
      </c>
      <c r="BN426" s="149">
        <v>0</v>
      </c>
      <c r="BO426" s="149">
        <v>0</v>
      </c>
      <c r="BP426" s="149">
        <v>0</v>
      </c>
      <c r="BQ426" s="149">
        <v>0</v>
      </c>
      <c r="BR426" s="465">
        <v>0</v>
      </c>
    </row>
    <row r="427" spans="3:70">
      <c r="C427" s="453" t="s">
        <v>307</v>
      </c>
      <c r="D427" s="454" t="s">
        <v>309</v>
      </c>
      <c r="E427" s="455" t="s">
        <v>590</v>
      </c>
      <c r="F427" s="168">
        <f t="shared" si="70"/>
        <v>1</v>
      </c>
      <c r="G427" s="162">
        <v>0</v>
      </c>
      <c r="H427" s="149">
        <v>0</v>
      </c>
      <c r="I427" s="149">
        <v>0</v>
      </c>
      <c r="J427" s="149">
        <v>0</v>
      </c>
      <c r="K427" s="149">
        <v>0</v>
      </c>
      <c r="L427" s="149">
        <v>0</v>
      </c>
      <c r="M427" s="149">
        <v>0</v>
      </c>
      <c r="N427" s="149">
        <v>0</v>
      </c>
      <c r="O427" s="149">
        <v>0</v>
      </c>
      <c r="P427" s="149">
        <v>0</v>
      </c>
      <c r="Q427" s="149">
        <v>0</v>
      </c>
      <c r="R427" s="149">
        <v>0</v>
      </c>
      <c r="S427" s="149">
        <v>0</v>
      </c>
      <c r="T427" s="149">
        <v>0</v>
      </c>
      <c r="U427" s="149">
        <v>0</v>
      </c>
      <c r="V427" s="149">
        <v>0</v>
      </c>
      <c r="W427" s="149">
        <v>0</v>
      </c>
      <c r="X427" s="149">
        <v>0</v>
      </c>
      <c r="Y427" s="149">
        <v>0</v>
      </c>
      <c r="Z427" s="149">
        <v>0</v>
      </c>
      <c r="AA427" s="149">
        <v>0</v>
      </c>
      <c r="AB427" s="149">
        <v>0</v>
      </c>
      <c r="AC427" s="149">
        <v>0</v>
      </c>
      <c r="AD427" s="149">
        <v>0</v>
      </c>
      <c r="AE427" s="149">
        <v>0</v>
      </c>
      <c r="AF427" s="149">
        <v>0</v>
      </c>
      <c r="AG427" s="149">
        <v>0</v>
      </c>
      <c r="AH427" s="149">
        <v>0</v>
      </c>
      <c r="AI427" s="149">
        <v>0</v>
      </c>
      <c r="AJ427" s="149">
        <v>1</v>
      </c>
      <c r="AK427" s="149">
        <v>0</v>
      </c>
      <c r="AL427" s="149">
        <v>0</v>
      </c>
      <c r="AM427" s="149">
        <v>0</v>
      </c>
      <c r="AN427" s="149">
        <v>0</v>
      </c>
      <c r="AO427" s="149">
        <v>0</v>
      </c>
      <c r="AP427" s="149">
        <v>0</v>
      </c>
      <c r="AQ427" s="149">
        <v>0</v>
      </c>
      <c r="AR427" s="149">
        <v>0</v>
      </c>
      <c r="AS427" s="149">
        <v>0</v>
      </c>
      <c r="AT427" s="149">
        <v>0</v>
      </c>
      <c r="AU427" s="149">
        <v>0</v>
      </c>
      <c r="AV427" s="149">
        <v>0</v>
      </c>
      <c r="AW427" s="149">
        <v>0</v>
      </c>
      <c r="AX427" s="149">
        <v>0</v>
      </c>
      <c r="AY427" s="149">
        <v>0</v>
      </c>
      <c r="AZ427" s="149">
        <v>0</v>
      </c>
      <c r="BA427" s="149">
        <v>0</v>
      </c>
      <c r="BB427" s="149">
        <v>0</v>
      </c>
      <c r="BC427" s="149">
        <v>0</v>
      </c>
      <c r="BD427" s="149">
        <v>0</v>
      </c>
      <c r="BE427" s="149">
        <v>0</v>
      </c>
      <c r="BF427" s="149">
        <v>0</v>
      </c>
      <c r="BG427" s="149">
        <v>0</v>
      </c>
      <c r="BH427" s="149">
        <v>0</v>
      </c>
      <c r="BI427" s="149">
        <v>0</v>
      </c>
      <c r="BJ427" s="149">
        <v>0</v>
      </c>
      <c r="BK427" s="149">
        <v>0</v>
      </c>
      <c r="BL427" s="149">
        <v>0</v>
      </c>
      <c r="BM427" s="149">
        <v>0</v>
      </c>
      <c r="BN427" s="149">
        <v>0</v>
      </c>
      <c r="BO427" s="149">
        <v>0</v>
      </c>
      <c r="BP427" s="149">
        <v>0</v>
      </c>
      <c r="BQ427" s="149">
        <v>0</v>
      </c>
      <c r="BR427" s="465">
        <v>0</v>
      </c>
    </row>
    <row r="428" spans="3:70">
      <c r="C428" s="453" t="s">
        <v>307</v>
      </c>
      <c r="D428" s="454" t="s">
        <v>309</v>
      </c>
      <c r="E428" s="455" t="s">
        <v>591</v>
      </c>
      <c r="F428" s="168">
        <f t="shared" si="70"/>
        <v>197</v>
      </c>
      <c r="G428" s="162">
        <v>0</v>
      </c>
      <c r="H428" s="149">
        <v>0</v>
      </c>
      <c r="I428" s="149">
        <v>0</v>
      </c>
      <c r="J428" s="149">
        <v>0</v>
      </c>
      <c r="K428" s="149">
        <v>0</v>
      </c>
      <c r="L428" s="149">
        <v>0</v>
      </c>
      <c r="M428" s="149">
        <v>0</v>
      </c>
      <c r="N428" s="149">
        <v>0</v>
      </c>
      <c r="O428" s="149">
        <v>0</v>
      </c>
      <c r="P428" s="149">
        <v>55</v>
      </c>
      <c r="Q428" s="149">
        <v>0</v>
      </c>
      <c r="R428" s="149">
        <v>0</v>
      </c>
      <c r="S428" s="149">
        <v>0</v>
      </c>
      <c r="T428" s="149">
        <v>0</v>
      </c>
      <c r="U428" s="149">
        <v>0</v>
      </c>
      <c r="V428" s="149">
        <v>0</v>
      </c>
      <c r="W428" s="149">
        <v>0</v>
      </c>
      <c r="X428" s="149">
        <v>64</v>
      </c>
      <c r="Y428" s="149">
        <v>0</v>
      </c>
      <c r="Z428" s="149">
        <v>0</v>
      </c>
      <c r="AA428" s="149">
        <v>0</v>
      </c>
      <c r="AB428" s="149">
        <v>0</v>
      </c>
      <c r="AC428" s="149">
        <v>0</v>
      </c>
      <c r="AD428" s="149">
        <v>78</v>
      </c>
      <c r="AE428" s="149">
        <v>0</v>
      </c>
      <c r="AF428" s="149">
        <v>0</v>
      </c>
      <c r="AG428" s="149">
        <v>0</v>
      </c>
      <c r="AH428" s="149">
        <v>0</v>
      </c>
      <c r="AI428" s="149">
        <v>0</v>
      </c>
      <c r="AJ428" s="149">
        <v>0</v>
      </c>
      <c r="AK428" s="149">
        <v>0</v>
      </c>
      <c r="AL428" s="149">
        <v>0</v>
      </c>
      <c r="AM428" s="149">
        <v>0</v>
      </c>
      <c r="AN428" s="149">
        <v>0</v>
      </c>
      <c r="AO428" s="149">
        <v>0</v>
      </c>
      <c r="AP428" s="149">
        <v>0</v>
      </c>
      <c r="AQ428" s="149">
        <v>0</v>
      </c>
      <c r="AR428" s="149">
        <v>0</v>
      </c>
      <c r="AS428" s="149">
        <v>0</v>
      </c>
      <c r="AT428" s="149">
        <v>0</v>
      </c>
      <c r="AU428" s="149">
        <v>0</v>
      </c>
      <c r="AV428" s="149">
        <v>0</v>
      </c>
      <c r="AW428" s="149">
        <v>0</v>
      </c>
      <c r="AX428" s="149">
        <v>0</v>
      </c>
      <c r="AY428" s="149">
        <v>0</v>
      </c>
      <c r="AZ428" s="149">
        <v>0</v>
      </c>
      <c r="BA428" s="149">
        <v>0</v>
      </c>
      <c r="BB428" s="149">
        <v>0</v>
      </c>
      <c r="BC428" s="149">
        <v>0</v>
      </c>
      <c r="BD428" s="149">
        <v>0</v>
      </c>
      <c r="BE428" s="149">
        <v>0</v>
      </c>
      <c r="BF428" s="149">
        <v>0</v>
      </c>
      <c r="BG428" s="149">
        <v>0</v>
      </c>
      <c r="BH428" s="149">
        <v>0</v>
      </c>
      <c r="BI428" s="149">
        <v>0</v>
      </c>
      <c r="BJ428" s="149">
        <v>0</v>
      </c>
      <c r="BK428" s="149">
        <v>0</v>
      </c>
      <c r="BL428" s="149">
        <v>0</v>
      </c>
      <c r="BM428" s="149">
        <v>0</v>
      </c>
      <c r="BN428" s="149">
        <v>0</v>
      </c>
      <c r="BO428" s="149">
        <v>0</v>
      </c>
      <c r="BP428" s="149">
        <v>0</v>
      </c>
      <c r="BQ428" s="149">
        <v>0</v>
      </c>
      <c r="BR428" s="465">
        <v>0</v>
      </c>
    </row>
    <row r="429" spans="3:70">
      <c r="C429" s="453" t="s">
        <v>307</v>
      </c>
      <c r="D429" s="454" t="s">
        <v>309</v>
      </c>
      <c r="E429" s="455" t="s">
        <v>592</v>
      </c>
      <c r="F429" s="168">
        <f t="shared" si="70"/>
        <v>9</v>
      </c>
      <c r="G429" s="162">
        <v>0</v>
      </c>
      <c r="H429" s="149">
        <v>0</v>
      </c>
      <c r="I429" s="149">
        <v>0</v>
      </c>
      <c r="J429" s="149">
        <v>0</v>
      </c>
      <c r="K429" s="149">
        <v>0</v>
      </c>
      <c r="L429" s="149">
        <v>0</v>
      </c>
      <c r="M429" s="149">
        <v>0</v>
      </c>
      <c r="N429" s="149">
        <v>0</v>
      </c>
      <c r="O429" s="149">
        <v>0</v>
      </c>
      <c r="P429" s="149">
        <v>0</v>
      </c>
      <c r="Q429" s="149">
        <v>0</v>
      </c>
      <c r="R429" s="149">
        <v>0</v>
      </c>
      <c r="S429" s="149">
        <v>0</v>
      </c>
      <c r="T429" s="149">
        <v>0</v>
      </c>
      <c r="U429" s="149">
        <v>0</v>
      </c>
      <c r="V429" s="149">
        <v>0</v>
      </c>
      <c r="W429" s="149">
        <v>0</v>
      </c>
      <c r="X429" s="149">
        <v>0</v>
      </c>
      <c r="Y429" s="149">
        <v>0</v>
      </c>
      <c r="Z429" s="149">
        <v>0</v>
      </c>
      <c r="AA429" s="149">
        <v>0</v>
      </c>
      <c r="AB429" s="149">
        <v>0</v>
      </c>
      <c r="AC429" s="149">
        <v>0</v>
      </c>
      <c r="AD429" s="149">
        <v>0</v>
      </c>
      <c r="AE429" s="149">
        <v>1</v>
      </c>
      <c r="AF429" s="149">
        <v>6</v>
      </c>
      <c r="AG429" s="149">
        <v>0</v>
      </c>
      <c r="AH429" s="149">
        <v>1</v>
      </c>
      <c r="AI429" s="149">
        <v>0</v>
      </c>
      <c r="AJ429" s="149">
        <v>0</v>
      </c>
      <c r="AK429" s="149">
        <v>0</v>
      </c>
      <c r="AL429" s="149">
        <v>0</v>
      </c>
      <c r="AM429" s="149">
        <v>0</v>
      </c>
      <c r="AN429" s="149">
        <v>0</v>
      </c>
      <c r="AO429" s="149">
        <v>0</v>
      </c>
      <c r="AP429" s="149">
        <v>1</v>
      </c>
      <c r="AQ429" s="149">
        <v>0</v>
      </c>
      <c r="AR429" s="149">
        <v>0</v>
      </c>
      <c r="AS429" s="149">
        <v>0</v>
      </c>
      <c r="AT429" s="149">
        <v>0</v>
      </c>
      <c r="AU429" s="149">
        <v>0</v>
      </c>
      <c r="AV429" s="149">
        <v>0</v>
      </c>
      <c r="AW429" s="149">
        <v>0</v>
      </c>
      <c r="AX429" s="149">
        <v>0</v>
      </c>
      <c r="AY429" s="149">
        <v>0</v>
      </c>
      <c r="AZ429" s="149">
        <v>0</v>
      </c>
      <c r="BA429" s="149">
        <v>0</v>
      </c>
      <c r="BB429" s="149">
        <v>0</v>
      </c>
      <c r="BC429" s="149">
        <v>0</v>
      </c>
      <c r="BD429" s="149">
        <v>0</v>
      </c>
      <c r="BE429" s="149">
        <v>0</v>
      </c>
      <c r="BF429" s="149">
        <v>0</v>
      </c>
      <c r="BG429" s="149">
        <v>0</v>
      </c>
      <c r="BH429" s="149">
        <v>0</v>
      </c>
      <c r="BI429" s="149">
        <v>0</v>
      </c>
      <c r="BJ429" s="149">
        <v>0</v>
      </c>
      <c r="BK429" s="149">
        <v>0</v>
      </c>
      <c r="BL429" s="149">
        <v>0</v>
      </c>
      <c r="BM429" s="149">
        <v>0</v>
      </c>
      <c r="BN429" s="149">
        <v>0</v>
      </c>
      <c r="BO429" s="149">
        <v>0</v>
      </c>
      <c r="BP429" s="149">
        <v>0</v>
      </c>
      <c r="BQ429" s="149">
        <v>0</v>
      </c>
      <c r="BR429" s="465">
        <v>0</v>
      </c>
    </row>
    <row r="430" spans="3:70">
      <c r="C430" s="453" t="s">
        <v>307</v>
      </c>
      <c r="D430" s="454" t="s">
        <v>309</v>
      </c>
      <c r="E430" s="455" t="s">
        <v>593</v>
      </c>
      <c r="F430" s="168">
        <f t="shared" si="70"/>
        <v>62</v>
      </c>
      <c r="G430" s="162">
        <v>0</v>
      </c>
      <c r="H430" s="149">
        <v>0</v>
      </c>
      <c r="I430" s="149">
        <v>0</v>
      </c>
      <c r="J430" s="149">
        <v>0</v>
      </c>
      <c r="K430" s="149">
        <v>0</v>
      </c>
      <c r="L430" s="149">
        <v>0</v>
      </c>
      <c r="M430" s="149">
        <v>0</v>
      </c>
      <c r="N430" s="149">
        <v>0</v>
      </c>
      <c r="O430" s="149">
        <v>0</v>
      </c>
      <c r="P430" s="149">
        <v>0</v>
      </c>
      <c r="Q430" s="149">
        <v>7</v>
      </c>
      <c r="R430" s="149">
        <v>0</v>
      </c>
      <c r="S430" s="149">
        <v>0</v>
      </c>
      <c r="T430" s="149">
        <v>0</v>
      </c>
      <c r="U430" s="149">
        <v>0</v>
      </c>
      <c r="V430" s="149">
        <v>0</v>
      </c>
      <c r="W430" s="149">
        <v>0</v>
      </c>
      <c r="X430" s="149">
        <v>0</v>
      </c>
      <c r="Y430" s="149">
        <v>0</v>
      </c>
      <c r="Z430" s="149">
        <v>0</v>
      </c>
      <c r="AA430" s="149">
        <v>0</v>
      </c>
      <c r="AB430" s="149">
        <v>0</v>
      </c>
      <c r="AC430" s="149">
        <v>0</v>
      </c>
      <c r="AD430" s="149">
        <v>0</v>
      </c>
      <c r="AE430" s="149">
        <v>3</v>
      </c>
      <c r="AF430" s="149">
        <v>4</v>
      </c>
      <c r="AG430" s="149">
        <v>2</v>
      </c>
      <c r="AH430" s="149">
        <v>0</v>
      </c>
      <c r="AI430" s="149">
        <v>2</v>
      </c>
      <c r="AJ430" s="149">
        <v>0</v>
      </c>
      <c r="AK430" s="149">
        <v>0</v>
      </c>
      <c r="AL430" s="149">
        <v>0</v>
      </c>
      <c r="AM430" s="149">
        <v>9</v>
      </c>
      <c r="AN430" s="149">
        <v>0</v>
      </c>
      <c r="AO430" s="149">
        <v>0</v>
      </c>
      <c r="AP430" s="149">
        <v>5</v>
      </c>
      <c r="AQ430" s="149">
        <v>11</v>
      </c>
      <c r="AR430" s="149">
        <v>3</v>
      </c>
      <c r="AS430" s="149">
        <v>2</v>
      </c>
      <c r="AT430" s="149">
        <v>0</v>
      </c>
      <c r="AU430" s="149">
        <v>8</v>
      </c>
      <c r="AV430" s="149">
        <v>0</v>
      </c>
      <c r="AW430" s="149">
        <v>0</v>
      </c>
      <c r="AX430" s="149">
        <v>0</v>
      </c>
      <c r="AY430" s="149">
        <v>0</v>
      </c>
      <c r="AZ430" s="149">
        <v>0</v>
      </c>
      <c r="BA430" s="149">
        <v>0</v>
      </c>
      <c r="BB430" s="149">
        <v>0</v>
      </c>
      <c r="BC430" s="149">
        <v>6</v>
      </c>
      <c r="BD430" s="149">
        <v>0</v>
      </c>
      <c r="BE430" s="149">
        <v>0</v>
      </c>
      <c r="BF430" s="149">
        <v>0</v>
      </c>
      <c r="BG430" s="149">
        <v>0</v>
      </c>
      <c r="BH430" s="149">
        <v>0</v>
      </c>
      <c r="BI430" s="149">
        <v>0</v>
      </c>
      <c r="BJ430" s="149">
        <v>0</v>
      </c>
      <c r="BK430" s="149">
        <v>0</v>
      </c>
      <c r="BL430" s="149">
        <v>0</v>
      </c>
      <c r="BM430" s="149">
        <v>0</v>
      </c>
      <c r="BN430" s="149">
        <v>0</v>
      </c>
      <c r="BO430" s="149">
        <v>0</v>
      </c>
      <c r="BP430" s="149">
        <v>0</v>
      </c>
      <c r="BQ430" s="149">
        <v>0</v>
      </c>
      <c r="BR430" s="465">
        <v>0</v>
      </c>
    </row>
    <row r="431" spans="3:70">
      <c r="C431" s="453" t="s">
        <v>307</v>
      </c>
      <c r="D431" s="454" t="s">
        <v>309</v>
      </c>
      <c r="E431" s="455" t="s">
        <v>594</v>
      </c>
      <c r="F431" s="168">
        <f t="shared" si="70"/>
        <v>4</v>
      </c>
      <c r="G431" s="162">
        <v>0</v>
      </c>
      <c r="H431" s="149">
        <v>0</v>
      </c>
      <c r="I431" s="149">
        <v>0</v>
      </c>
      <c r="J431" s="149">
        <v>0</v>
      </c>
      <c r="K431" s="149">
        <v>0</v>
      </c>
      <c r="L431" s="149">
        <v>0</v>
      </c>
      <c r="M431" s="149">
        <v>0</v>
      </c>
      <c r="N431" s="149">
        <v>0</v>
      </c>
      <c r="O431" s="149">
        <v>0</v>
      </c>
      <c r="P431" s="149">
        <v>0</v>
      </c>
      <c r="Q431" s="149">
        <v>0</v>
      </c>
      <c r="R431" s="149">
        <v>0</v>
      </c>
      <c r="S431" s="149">
        <v>0</v>
      </c>
      <c r="T431" s="149">
        <v>0</v>
      </c>
      <c r="U431" s="149">
        <v>0</v>
      </c>
      <c r="V431" s="149">
        <v>0</v>
      </c>
      <c r="W431" s="149">
        <v>1</v>
      </c>
      <c r="X431" s="149">
        <v>0</v>
      </c>
      <c r="Y431" s="149">
        <v>0</v>
      </c>
      <c r="Z431" s="149">
        <v>0</v>
      </c>
      <c r="AA431" s="149">
        <v>0</v>
      </c>
      <c r="AB431" s="149">
        <v>1</v>
      </c>
      <c r="AC431" s="149">
        <v>0</v>
      </c>
      <c r="AD431" s="149">
        <v>0</v>
      </c>
      <c r="AE431" s="149">
        <v>1</v>
      </c>
      <c r="AF431" s="149">
        <v>0</v>
      </c>
      <c r="AG431" s="149">
        <v>0</v>
      </c>
      <c r="AH431" s="149">
        <v>0</v>
      </c>
      <c r="AI431" s="149">
        <v>0</v>
      </c>
      <c r="AJ431" s="149">
        <v>0</v>
      </c>
      <c r="AK431" s="149">
        <v>0</v>
      </c>
      <c r="AL431" s="149">
        <v>0</v>
      </c>
      <c r="AM431" s="149">
        <v>0</v>
      </c>
      <c r="AN431" s="149">
        <v>0</v>
      </c>
      <c r="AO431" s="149">
        <v>0</v>
      </c>
      <c r="AP431" s="149">
        <v>0</v>
      </c>
      <c r="AQ431" s="149">
        <v>0</v>
      </c>
      <c r="AR431" s="149">
        <v>0</v>
      </c>
      <c r="AS431" s="149">
        <v>0</v>
      </c>
      <c r="AT431" s="149">
        <v>0</v>
      </c>
      <c r="AU431" s="149">
        <v>0</v>
      </c>
      <c r="AV431" s="149">
        <v>0</v>
      </c>
      <c r="AW431" s="149">
        <v>0</v>
      </c>
      <c r="AX431" s="149">
        <v>0</v>
      </c>
      <c r="AY431" s="149">
        <v>1</v>
      </c>
      <c r="AZ431" s="149">
        <v>0</v>
      </c>
      <c r="BA431" s="149">
        <v>0</v>
      </c>
      <c r="BB431" s="149">
        <v>0</v>
      </c>
      <c r="BC431" s="149">
        <v>0</v>
      </c>
      <c r="BD431" s="149">
        <v>0</v>
      </c>
      <c r="BE431" s="149">
        <v>0</v>
      </c>
      <c r="BF431" s="149">
        <v>0</v>
      </c>
      <c r="BG431" s="149">
        <v>0</v>
      </c>
      <c r="BH431" s="149">
        <v>0</v>
      </c>
      <c r="BI431" s="149">
        <v>0</v>
      </c>
      <c r="BJ431" s="149">
        <v>0</v>
      </c>
      <c r="BK431" s="149">
        <v>0</v>
      </c>
      <c r="BL431" s="149">
        <v>0</v>
      </c>
      <c r="BM431" s="149">
        <v>0</v>
      </c>
      <c r="BN431" s="149">
        <v>0</v>
      </c>
      <c r="BO431" s="149">
        <v>0</v>
      </c>
      <c r="BP431" s="149">
        <v>0</v>
      </c>
      <c r="BQ431" s="149">
        <v>0</v>
      </c>
      <c r="BR431" s="465">
        <v>0</v>
      </c>
    </row>
    <row r="432" spans="3:70">
      <c r="C432" s="453" t="s">
        <v>307</v>
      </c>
      <c r="D432" s="454" t="s">
        <v>309</v>
      </c>
      <c r="E432" s="455" t="s">
        <v>595</v>
      </c>
      <c r="F432" s="168">
        <f t="shared" si="70"/>
        <v>18</v>
      </c>
      <c r="G432" s="162">
        <v>0</v>
      </c>
      <c r="H432" s="149">
        <v>0</v>
      </c>
      <c r="I432" s="149">
        <v>0</v>
      </c>
      <c r="J432" s="149">
        <v>0</v>
      </c>
      <c r="K432" s="149">
        <v>0</v>
      </c>
      <c r="L432" s="149">
        <v>0</v>
      </c>
      <c r="M432" s="149">
        <v>0</v>
      </c>
      <c r="N432" s="149">
        <v>0</v>
      </c>
      <c r="O432" s="149">
        <v>0</v>
      </c>
      <c r="P432" s="149">
        <v>0</v>
      </c>
      <c r="Q432" s="149">
        <v>0</v>
      </c>
      <c r="R432" s="149">
        <v>0</v>
      </c>
      <c r="S432" s="149">
        <v>0</v>
      </c>
      <c r="T432" s="149">
        <v>0</v>
      </c>
      <c r="U432" s="149">
        <v>0</v>
      </c>
      <c r="V432" s="149">
        <v>0</v>
      </c>
      <c r="W432" s="149">
        <v>0</v>
      </c>
      <c r="X432" s="149">
        <v>0</v>
      </c>
      <c r="Y432" s="149">
        <v>0</v>
      </c>
      <c r="Z432" s="149">
        <v>0</v>
      </c>
      <c r="AA432" s="149">
        <v>0</v>
      </c>
      <c r="AB432" s="149">
        <v>0</v>
      </c>
      <c r="AC432" s="149">
        <v>0</v>
      </c>
      <c r="AD432" s="149">
        <v>1</v>
      </c>
      <c r="AE432" s="149">
        <v>1</v>
      </c>
      <c r="AF432" s="149">
        <v>1</v>
      </c>
      <c r="AG432" s="149">
        <v>1</v>
      </c>
      <c r="AH432" s="149">
        <v>1</v>
      </c>
      <c r="AI432" s="149">
        <v>2</v>
      </c>
      <c r="AJ432" s="149">
        <v>1</v>
      </c>
      <c r="AK432" s="149">
        <v>1</v>
      </c>
      <c r="AL432" s="149">
        <v>2</v>
      </c>
      <c r="AM432" s="149">
        <v>1</v>
      </c>
      <c r="AN432" s="149">
        <v>1</v>
      </c>
      <c r="AO432" s="149">
        <v>1</v>
      </c>
      <c r="AP432" s="149">
        <v>1</v>
      </c>
      <c r="AQ432" s="149">
        <v>1</v>
      </c>
      <c r="AR432" s="149">
        <v>1</v>
      </c>
      <c r="AS432" s="149">
        <v>0</v>
      </c>
      <c r="AT432" s="149">
        <v>0</v>
      </c>
      <c r="AU432" s="149">
        <v>1</v>
      </c>
      <c r="AV432" s="149">
        <v>0</v>
      </c>
      <c r="AW432" s="149">
        <v>0</v>
      </c>
      <c r="AX432" s="149">
        <v>0</v>
      </c>
      <c r="AY432" s="149">
        <v>0</v>
      </c>
      <c r="AZ432" s="149">
        <v>0</v>
      </c>
      <c r="BA432" s="149">
        <v>0</v>
      </c>
      <c r="BB432" s="149">
        <v>0</v>
      </c>
      <c r="BC432" s="149">
        <v>0</v>
      </c>
      <c r="BD432" s="149">
        <v>0</v>
      </c>
      <c r="BE432" s="149">
        <v>0</v>
      </c>
      <c r="BF432" s="149">
        <v>0</v>
      </c>
      <c r="BG432" s="149">
        <v>0</v>
      </c>
      <c r="BH432" s="149">
        <v>0</v>
      </c>
      <c r="BI432" s="149">
        <v>0</v>
      </c>
      <c r="BJ432" s="149">
        <v>0</v>
      </c>
      <c r="BK432" s="149">
        <v>0</v>
      </c>
      <c r="BL432" s="149">
        <v>0</v>
      </c>
      <c r="BM432" s="149">
        <v>0</v>
      </c>
      <c r="BN432" s="149">
        <v>0</v>
      </c>
      <c r="BO432" s="149">
        <v>0</v>
      </c>
      <c r="BP432" s="149">
        <v>0</v>
      </c>
      <c r="BQ432" s="149">
        <v>0</v>
      </c>
      <c r="BR432" s="465">
        <v>0</v>
      </c>
    </row>
    <row r="433" spans="3:70">
      <c r="C433" s="453" t="s">
        <v>307</v>
      </c>
      <c r="D433" s="454" t="s">
        <v>309</v>
      </c>
      <c r="E433" s="455" t="s">
        <v>596</v>
      </c>
      <c r="F433" s="168">
        <f t="shared" si="70"/>
        <v>0</v>
      </c>
      <c r="G433" s="162">
        <v>0</v>
      </c>
      <c r="H433" s="149">
        <v>0</v>
      </c>
      <c r="I433" s="149">
        <v>0</v>
      </c>
      <c r="J433" s="149">
        <v>0</v>
      </c>
      <c r="K433" s="149">
        <v>0</v>
      </c>
      <c r="L433" s="149">
        <v>0</v>
      </c>
      <c r="M433" s="149">
        <v>0</v>
      </c>
      <c r="N433" s="149">
        <v>0</v>
      </c>
      <c r="O433" s="149">
        <v>0</v>
      </c>
      <c r="P433" s="149">
        <v>0</v>
      </c>
      <c r="Q433" s="149">
        <v>0</v>
      </c>
      <c r="R433" s="149">
        <v>0</v>
      </c>
      <c r="S433" s="149">
        <v>0</v>
      </c>
      <c r="T433" s="149">
        <v>0</v>
      </c>
      <c r="U433" s="149">
        <v>0</v>
      </c>
      <c r="V433" s="149">
        <v>0</v>
      </c>
      <c r="W433" s="149">
        <v>0</v>
      </c>
      <c r="X433" s="149">
        <v>0</v>
      </c>
      <c r="Y433" s="149">
        <v>0</v>
      </c>
      <c r="Z433" s="149">
        <v>0</v>
      </c>
      <c r="AA433" s="149">
        <v>0</v>
      </c>
      <c r="AB433" s="149">
        <v>0</v>
      </c>
      <c r="AC433" s="149">
        <v>0</v>
      </c>
      <c r="AD433" s="149">
        <v>0</v>
      </c>
      <c r="AE433" s="149">
        <v>0</v>
      </c>
      <c r="AF433" s="149">
        <v>0</v>
      </c>
      <c r="AG433" s="149">
        <v>0</v>
      </c>
      <c r="AH433" s="149">
        <v>0</v>
      </c>
      <c r="AI433" s="149">
        <v>0</v>
      </c>
      <c r="AJ433" s="149">
        <v>0</v>
      </c>
      <c r="AK433" s="149">
        <v>0</v>
      </c>
      <c r="AL433" s="149">
        <v>0</v>
      </c>
      <c r="AM433" s="149">
        <v>0</v>
      </c>
      <c r="AN433" s="149">
        <v>0</v>
      </c>
      <c r="AO433" s="149">
        <v>0</v>
      </c>
      <c r="AP433" s="149">
        <v>0</v>
      </c>
      <c r="AQ433" s="149">
        <v>0</v>
      </c>
      <c r="AR433" s="149">
        <v>0</v>
      </c>
      <c r="AS433" s="149">
        <v>0</v>
      </c>
      <c r="AT433" s="149">
        <v>0</v>
      </c>
      <c r="AU433" s="149">
        <v>0</v>
      </c>
      <c r="AV433" s="149">
        <v>0</v>
      </c>
      <c r="AW433" s="149">
        <v>0</v>
      </c>
      <c r="AX433" s="149">
        <v>0</v>
      </c>
      <c r="AY433" s="149">
        <v>0</v>
      </c>
      <c r="AZ433" s="149">
        <v>0</v>
      </c>
      <c r="BA433" s="149">
        <v>0</v>
      </c>
      <c r="BB433" s="149">
        <v>0</v>
      </c>
      <c r="BC433" s="149">
        <v>0</v>
      </c>
      <c r="BD433" s="149">
        <v>0</v>
      </c>
      <c r="BE433" s="149">
        <v>0</v>
      </c>
      <c r="BF433" s="149">
        <v>0</v>
      </c>
      <c r="BG433" s="149">
        <v>0</v>
      </c>
      <c r="BH433" s="149">
        <v>0</v>
      </c>
      <c r="BI433" s="149">
        <v>0</v>
      </c>
      <c r="BJ433" s="149">
        <v>0</v>
      </c>
      <c r="BK433" s="149">
        <v>0</v>
      </c>
      <c r="BL433" s="149">
        <v>0</v>
      </c>
      <c r="BM433" s="149">
        <v>0</v>
      </c>
      <c r="BN433" s="149">
        <v>0</v>
      </c>
      <c r="BO433" s="149">
        <v>0</v>
      </c>
      <c r="BP433" s="149">
        <v>0</v>
      </c>
      <c r="BQ433" s="149">
        <v>0</v>
      </c>
      <c r="BR433" s="465">
        <v>0</v>
      </c>
    </row>
    <row r="434" spans="3:70">
      <c r="C434" s="453" t="s">
        <v>307</v>
      </c>
      <c r="D434" s="454" t="s">
        <v>309</v>
      </c>
      <c r="E434" s="455" t="s">
        <v>597</v>
      </c>
      <c r="F434" s="168">
        <f t="shared" si="70"/>
        <v>0</v>
      </c>
      <c r="G434" s="162">
        <v>0</v>
      </c>
      <c r="H434" s="149">
        <v>0</v>
      </c>
      <c r="I434" s="149">
        <v>0</v>
      </c>
      <c r="J434" s="149">
        <v>0</v>
      </c>
      <c r="K434" s="149">
        <v>0</v>
      </c>
      <c r="L434" s="149">
        <v>0</v>
      </c>
      <c r="M434" s="149">
        <v>0</v>
      </c>
      <c r="N434" s="149">
        <v>0</v>
      </c>
      <c r="O434" s="149">
        <v>0</v>
      </c>
      <c r="P434" s="149">
        <v>0</v>
      </c>
      <c r="Q434" s="149">
        <v>0</v>
      </c>
      <c r="R434" s="149">
        <v>0</v>
      </c>
      <c r="S434" s="149">
        <v>0</v>
      </c>
      <c r="T434" s="149">
        <v>0</v>
      </c>
      <c r="U434" s="149">
        <v>0</v>
      </c>
      <c r="V434" s="149">
        <v>0</v>
      </c>
      <c r="W434" s="149">
        <v>0</v>
      </c>
      <c r="X434" s="149">
        <v>0</v>
      </c>
      <c r="Y434" s="149">
        <v>0</v>
      </c>
      <c r="Z434" s="149">
        <v>0</v>
      </c>
      <c r="AA434" s="149">
        <v>0</v>
      </c>
      <c r="AB434" s="149">
        <v>0</v>
      </c>
      <c r="AC434" s="149">
        <v>0</v>
      </c>
      <c r="AD434" s="149">
        <v>0</v>
      </c>
      <c r="AE434" s="149">
        <v>0</v>
      </c>
      <c r="AF434" s="149">
        <v>0</v>
      </c>
      <c r="AG434" s="149">
        <v>0</v>
      </c>
      <c r="AH434" s="149">
        <v>0</v>
      </c>
      <c r="AI434" s="149">
        <v>0</v>
      </c>
      <c r="AJ434" s="149">
        <v>0</v>
      </c>
      <c r="AK434" s="149">
        <v>0</v>
      </c>
      <c r="AL434" s="149">
        <v>0</v>
      </c>
      <c r="AM434" s="149">
        <v>0</v>
      </c>
      <c r="AN434" s="149">
        <v>0</v>
      </c>
      <c r="AO434" s="149">
        <v>0</v>
      </c>
      <c r="AP434" s="149">
        <v>0</v>
      </c>
      <c r="AQ434" s="149">
        <v>0</v>
      </c>
      <c r="AR434" s="149">
        <v>0</v>
      </c>
      <c r="AS434" s="149">
        <v>0</v>
      </c>
      <c r="AT434" s="149">
        <v>0</v>
      </c>
      <c r="AU434" s="149">
        <v>0</v>
      </c>
      <c r="AV434" s="149">
        <v>0</v>
      </c>
      <c r="AW434" s="149">
        <v>0</v>
      </c>
      <c r="AX434" s="149">
        <v>0</v>
      </c>
      <c r="AY434" s="149">
        <v>0</v>
      </c>
      <c r="AZ434" s="149">
        <v>0</v>
      </c>
      <c r="BA434" s="149">
        <v>0</v>
      </c>
      <c r="BB434" s="149">
        <v>0</v>
      </c>
      <c r="BC434" s="149">
        <v>0</v>
      </c>
      <c r="BD434" s="149">
        <v>0</v>
      </c>
      <c r="BE434" s="149">
        <v>0</v>
      </c>
      <c r="BF434" s="149">
        <v>0</v>
      </c>
      <c r="BG434" s="149">
        <v>0</v>
      </c>
      <c r="BH434" s="149">
        <v>0</v>
      </c>
      <c r="BI434" s="149">
        <v>0</v>
      </c>
      <c r="BJ434" s="149">
        <v>0</v>
      </c>
      <c r="BK434" s="149">
        <v>0</v>
      </c>
      <c r="BL434" s="149">
        <v>0</v>
      </c>
      <c r="BM434" s="149">
        <v>0</v>
      </c>
      <c r="BN434" s="149">
        <v>0</v>
      </c>
      <c r="BO434" s="149">
        <v>0</v>
      </c>
      <c r="BP434" s="149">
        <v>0</v>
      </c>
      <c r="BQ434" s="149">
        <v>0</v>
      </c>
      <c r="BR434" s="465">
        <v>0</v>
      </c>
    </row>
    <row r="435" spans="3:70">
      <c r="C435" s="453" t="s">
        <v>307</v>
      </c>
      <c r="D435" s="454" t="s">
        <v>309</v>
      </c>
      <c r="E435" s="455" t="s">
        <v>598</v>
      </c>
      <c r="F435" s="168">
        <f t="shared" si="70"/>
        <v>0</v>
      </c>
      <c r="G435" s="162">
        <v>0</v>
      </c>
      <c r="H435" s="149">
        <v>0</v>
      </c>
      <c r="I435" s="149">
        <v>0</v>
      </c>
      <c r="J435" s="149">
        <v>0</v>
      </c>
      <c r="K435" s="149">
        <v>0</v>
      </c>
      <c r="L435" s="149">
        <v>0</v>
      </c>
      <c r="M435" s="149">
        <v>0</v>
      </c>
      <c r="N435" s="149">
        <v>0</v>
      </c>
      <c r="O435" s="149">
        <v>0</v>
      </c>
      <c r="P435" s="149">
        <v>0</v>
      </c>
      <c r="Q435" s="149">
        <v>0</v>
      </c>
      <c r="R435" s="149">
        <v>0</v>
      </c>
      <c r="S435" s="149">
        <v>0</v>
      </c>
      <c r="T435" s="149">
        <v>0</v>
      </c>
      <c r="U435" s="149">
        <v>0</v>
      </c>
      <c r="V435" s="149">
        <v>0</v>
      </c>
      <c r="W435" s="149">
        <v>0</v>
      </c>
      <c r="X435" s="149">
        <v>0</v>
      </c>
      <c r="Y435" s="149">
        <v>0</v>
      </c>
      <c r="Z435" s="149">
        <v>0</v>
      </c>
      <c r="AA435" s="149">
        <v>0</v>
      </c>
      <c r="AB435" s="149">
        <v>0</v>
      </c>
      <c r="AC435" s="149">
        <v>0</v>
      </c>
      <c r="AD435" s="149">
        <v>0</v>
      </c>
      <c r="AE435" s="149">
        <v>0</v>
      </c>
      <c r="AF435" s="149">
        <v>0</v>
      </c>
      <c r="AG435" s="149">
        <v>0</v>
      </c>
      <c r="AH435" s="149">
        <v>0</v>
      </c>
      <c r="AI435" s="149">
        <v>0</v>
      </c>
      <c r="AJ435" s="149">
        <v>0</v>
      </c>
      <c r="AK435" s="149">
        <v>0</v>
      </c>
      <c r="AL435" s="149">
        <v>0</v>
      </c>
      <c r="AM435" s="149">
        <v>0</v>
      </c>
      <c r="AN435" s="149">
        <v>0</v>
      </c>
      <c r="AO435" s="149">
        <v>0</v>
      </c>
      <c r="AP435" s="149">
        <v>0</v>
      </c>
      <c r="AQ435" s="149">
        <v>0</v>
      </c>
      <c r="AR435" s="149">
        <v>0</v>
      </c>
      <c r="AS435" s="149">
        <v>0</v>
      </c>
      <c r="AT435" s="149">
        <v>0</v>
      </c>
      <c r="AU435" s="149">
        <v>0</v>
      </c>
      <c r="AV435" s="149">
        <v>0</v>
      </c>
      <c r="AW435" s="149">
        <v>0</v>
      </c>
      <c r="AX435" s="149">
        <v>0</v>
      </c>
      <c r="AY435" s="149">
        <v>0</v>
      </c>
      <c r="AZ435" s="149">
        <v>0</v>
      </c>
      <c r="BA435" s="149">
        <v>0</v>
      </c>
      <c r="BB435" s="149">
        <v>0</v>
      </c>
      <c r="BC435" s="149">
        <v>0</v>
      </c>
      <c r="BD435" s="149">
        <v>0</v>
      </c>
      <c r="BE435" s="149">
        <v>0</v>
      </c>
      <c r="BF435" s="149">
        <v>0</v>
      </c>
      <c r="BG435" s="149">
        <v>0</v>
      </c>
      <c r="BH435" s="149">
        <v>0</v>
      </c>
      <c r="BI435" s="149">
        <v>0</v>
      </c>
      <c r="BJ435" s="149">
        <v>0</v>
      </c>
      <c r="BK435" s="149">
        <v>0</v>
      </c>
      <c r="BL435" s="149">
        <v>0</v>
      </c>
      <c r="BM435" s="149">
        <v>0</v>
      </c>
      <c r="BN435" s="149">
        <v>0</v>
      </c>
      <c r="BO435" s="149">
        <v>0</v>
      </c>
      <c r="BP435" s="149">
        <v>0</v>
      </c>
      <c r="BQ435" s="149">
        <v>0</v>
      </c>
      <c r="BR435" s="465">
        <v>0</v>
      </c>
    </row>
    <row r="436" spans="3:70">
      <c r="C436" s="453" t="s">
        <v>307</v>
      </c>
      <c r="D436" s="454" t="s">
        <v>309</v>
      </c>
      <c r="E436" s="455" t="s">
        <v>599</v>
      </c>
      <c r="F436" s="168">
        <f t="shared" si="70"/>
        <v>0</v>
      </c>
      <c r="G436" s="162">
        <v>0</v>
      </c>
      <c r="H436" s="149">
        <v>0</v>
      </c>
      <c r="I436" s="149">
        <v>0</v>
      </c>
      <c r="J436" s="149">
        <v>0</v>
      </c>
      <c r="K436" s="149">
        <v>0</v>
      </c>
      <c r="L436" s="149">
        <v>0</v>
      </c>
      <c r="M436" s="149">
        <v>0</v>
      </c>
      <c r="N436" s="149">
        <v>0</v>
      </c>
      <c r="O436" s="149">
        <v>0</v>
      </c>
      <c r="P436" s="149">
        <v>0</v>
      </c>
      <c r="Q436" s="149">
        <v>0</v>
      </c>
      <c r="R436" s="149">
        <v>0</v>
      </c>
      <c r="S436" s="149">
        <v>0</v>
      </c>
      <c r="T436" s="149">
        <v>0</v>
      </c>
      <c r="U436" s="149">
        <v>0</v>
      </c>
      <c r="V436" s="149">
        <v>0</v>
      </c>
      <c r="W436" s="149">
        <v>0</v>
      </c>
      <c r="X436" s="149">
        <v>0</v>
      </c>
      <c r="Y436" s="149">
        <v>0</v>
      </c>
      <c r="Z436" s="149">
        <v>0</v>
      </c>
      <c r="AA436" s="149">
        <v>0</v>
      </c>
      <c r="AB436" s="149">
        <v>0</v>
      </c>
      <c r="AC436" s="149">
        <v>0</v>
      </c>
      <c r="AD436" s="149">
        <v>0</v>
      </c>
      <c r="AE436" s="149">
        <v>0</v>
      </c>
      <c r="AF436" s="149">
        <v>0</v>
      </c>
      <c r="AG436" s="149">
        <v>0</v>
      </c>
      <c r="AH436" s="149">
        <v>0</v>
      </c>
      <c r="AI436" s="149">
        <v>0</v>
      </c>
      <c r="AJ436" s="149">
        <v>0</v>
      </c>
      <c r="AK436" s="149">
        <v>0</v>
      </c>
      <c r="AL436" s="149">
        <v>0</v>
      </c>
      <c r="AM436" s="149">
        <v>0</v>
      </c>
      <c r="AN436" s="149">
        <v>0</v>
      </c>
      <c r="AO436" s="149">
        <v>0</v>
      </c>
      <c r="AP436" s="149">
        <v>0</v>
      </c>
      <c r="AQ436" s="149">
        <v>0</v>
      </c>
      <c r="AR436" s="149">
        <v>0</v>
      </c>
      <c r="AS436" s="149">
        <v>0</v>
      </c>
      <c r="AT436" s="149">
        <v>0</v>
      </c>
      <c r="AU436" s="149">
        <v>0</v>
      </c>
      <c r="AV436" s="149">
        <v>0</v>
      </c>
      <c r="AW436" s="149">
        <v>0</v>
      </c>
      <c r="AX436" s="149">
        <v>0</v>
      </c>
      <c r="AY436" s="149">
        <v>0</v>
      </c>
      <c r="AZ436" s="149">
        <v>0</v>
      </c>
      <c r="BA436" s="149">
        <v>0</v>
      </c>
      <c r="BB436" s="149">
        <v>0</v>
      </c>
      <c r="BC436" s="149">
        <v>0</v>
      </c>
      <c r="BD436" s="149">
        <v>0</v>
      </c>
      <c r="BE436" s="149">
        <v>0</v>
      </c>
      <c r="BF436" s="149">
        <v>0</v>
      </c>
      <c r="BG436" s="149">
        <v>0</v>
      </c>
      <c r="BH436" s="149">
        <v>0</v>
      </c>
      <c r="BI436" s="149">
        <v>0</v>
      </c>
      <c r="BJ436" s="149">
        <v>0</v>
      </c>
      <c r="BK436" s="149">
        <v>0</v>
      </c>
      <c r="BL436" s="149">
        <v>0</v>
      </c>
      <c r="BM436" s="149">
        <v>0</v>
      </c>
      <c r="BN436" s="149">
        <v>0</v>
      </c>
      <c r="BO436" s="149">
        <v>0</v>
      </c>
      <c r="BP436" s="149">
        <v>0</v>
      </c>
      <c r="BQ436" s="149">
        <v>0</v>
      </c>
      <c r="BR436" s="465">
        <v>0</v>
      </c>
    </row>
    <row r="437" spans="3:70">
      <c r="C437" s="453" t="s">
        <v>307</v>
      </c>
      <c r="D437" s="454" t="s">
        <v>309</v>
      </c>
      <c r="E437" s="455" t="s">
        <v>600</v>
      </c>
      <c r="F437" s="168">
        <f t="shared" si="70"/>
        <v>61</v>
      </c>
      <c r="G437" s="162">
        <v>0</v>
      </c>
      <c r="H437" s="149">
        <v>0</v>
      </c>
      <c r="I437" s="149">
        <v>0</v>
      </c>
      <c r="J437" s="149">
        <v>0</v>
      </c>
      <c r="K437" s="149">
        <v>0</v>
      </c>
      <c r="L437" s="149">
        <v>0</v>
      </c>
      <c r="M437" s="149">
        <v>0</v>
      </c>
      <c r="N437" s="149">
        <v>0</v>
      </c>
      <c r="O437" s="149">
        <v>0</v>
      </c>
      <c r="P437" s="149">
        <v>0</v>
      </c>
      <c r="Q437" s="149">
        <v>0</v>
      </c>
      <c r="R437" s="149">
        <v>0</v>
      </c>
      <c r="S437" s="149">
        <v>0</v>
      </c>
      <c r="T437" s="149">
        <v>0</v>
      </c>
      <c r="U437" s="149">
        <v>0</v>
      </c>
      <c r="V437" s="149">
        <v>0</v>
      </c>
      <c r="W437" s="149">
        <v>0</v>
      </c>
      <c r="X437" s="149">
        <v>0</v>
      </c>
      <c r="Y437" s="149">
        <v>0</v>
      </c>
      <c r="Z437" s="149">
        <v>0</v>
      </c>
      <c r="AA437" s="149">
        <v>0</v>
      </c>
      <c r="AB437" s="149">
        <v>0</v>
      </c>
      <c r="AC437" s="149">
        <v>0</v>
      </c>
      <c r="AD437" s="149">
        <v>0</v>
      </c>
      <c r="AE437" s="149">
        <v>0</v>
      </c>
      <c r="AF437" s="149">
        <v>0</v>
      </c>
      <c r="AG437" s="149">
        <v>0</v>
      </c>
      <c r="AH437" s="149">
        <v>0</v>
      </c>
      <c r="AI437" s="149">
        <v>0</v>
      </c>
      <c r="AJ437" s="149">
        <v>0</v>
      </c>
      <c r="AK437" s="149">
        <v>0</v>
      </c>
      <c r="AL437" s="149">
        <v>0</v>
      </c>
      <c r="AM437" s="149">
        <v>0</v>
      </c>
      <c r="AN437" s="149">
        <v>0</v>
      </c>
      <c r="AO437" s="149">
        <v>61</v>
      </c>
      <c r="AP437" s="149">
        <v>0</v>
      </c>
      <c r="AQ437" s="149">
        <v>0</v>
      </c>
      <c r="AR437" s="149">
        <v>0</v>
      </c>
      <c r="AS437" s="149">
        <v>0</v>
      </c>
      <c r="AT437" s="149">
        <v>0</v>
      </c>
      <c r="AU437" s="149">
        <v>0</v>
      </c>
      <c r="AV437" s="149">
        <v>0</v>
      </c>
      <c r="AW437" s="149">
        <v>0</v>
      </c>
      <c r="AX437" s="149">
        <v>0</v>
      </c>
      <c r="AY437" s="149">
        <v>0</v>
      </c>
      <c r="AZ437" s="149">
        <v>0</v>
      </c>
      <c r="BA437" s="149">
        <v>0</v>
      </c>
      <c r="BB437" s="149">
        <v>0</v>
      </c>
      <c r="BC437" s="149">
        <v>0</v>
      </c>
      <c r="BD437" s="149">
        <v>0</v>
      </c>
      <c r="BE437" s="149">
        <v>0</v>
      </c>
      <c r="BF437" s="149">
        <v>0</v>
      </c>
      <c r="BG437" s="149">
        <v>0</v>
      </c>
      <c r="BH437" s="149">
        <v>0</v>
      </c>
      <c r="BI437" s="149">
        <v>0</v>
      </c>
      <c r="BJ437" s="149">
        <v>0</v>
      </c>
      <c r="BK437" s="149">
        <v>0</v>
      </c>
      <c r="BL437" s="149">
        <v>0</v>
      </c>
      <c r="BM437" s="149">
        <v>0</v>
      </c>
      <c r="BN437" s="149">
        <v>0</v>
      </c>
      <c r="BO437" s="149">
        <v>0</v>
      </c>
      <c r="BP437" s="149">
        <v>0</v>
      </c>
      <c r="BQ437" s="149">
        <v>0</v>
      </c>
      <c r="BR437" s="465">
        <v>0</v>
      </c>
    </row>
    <row r="438" spans="3:70">
      <c r="C438" s="453" t="s">
        <v>307</v>
      </c>
      <c r="D438" s="454" t="s">
        <v>309</v>
      </c>
      <c r="E438" s="455" t="s">
        <v>601</v>
      </c>
      <c r="F438" s="168">
        <f t="shared" si="70"/>
        <v>12</v>
      </c>
      <c r="G438" s="162">
        <v>0</v>
      </c>
      <c r="H438" s="149">
        <v>0</v>
      </c>
      <c r="I438" s="149">
        <v>0</v>
      </c>
      <c r="J438" s="149">
        <v>0</v>
      </c>
      <c r="K438" s="149">
        <v>0</v>
      </c>
      <c r="L438" s="149">
        <v>0</v>
      </c>
      <c r="M438" s="149">
        <v>0</v>
      </c>
      <c r="N438" s="149">
        <v>0</v>
      </c>
      <c r="O438" s="149">
        <v>0</v>
      </c>
      <c r="P438" s="149">
        <v>0</v>
      </c>
      <c r="Q438" s="149">
        <v>0</v>
      </c>
      <c r="R438" s="149">
        <v>0</v>
      </c>
      <c r="S438" s="149">
        <v>0</v>
      </c>
      <c r="T438" s="149">
        <v>0</v>
      </c>
      <c r="U438" s="149">
        <v>0</v>
      </c>
      <c r="V438" s="149">
        <v>0</v>
      </c>
      <c r="W438" s="149">
        <v>0</v>
      </c>
      <c r="X438" s="149">
        <v>0</v>
      </c>
      <c r="Y438" s="149">
        <v>0</v>
      </c>
      <c r="Z438" s="149">
        <v>0</v>
      </c>
      <c r="AA438" s="149">
        <v>1</v>
      </c>
      <c r="AB438" s="149">
        <v>0</v>
      </c>
      <c r="AC438" s="149">
        <v>0</v>
      </c>
      <c r="AD438" s="149">
        <v>0</v>
      </c>
      <c r="AE438" s="149">
        <v>2</v>
      </c>
      <c r="AF438" s="149">
        <v>4</v>
      </c>
      <c r="AG438" s="149">
        <v>4</v>
      </c>
      <c r="AH438" s="149">
        <v>1</v>
      </c>
      <c r="AI438" s="149">
        <v>0</v>
      </c>
      <c r="AJ438" s="149">
        <v>0</v>
      </c>
      <c r="AK438" s="149">
        <v>0</v>
      </c>
      <c r="AL438" s="149">
        <v>0</v>
      </c>
      <c r="AM438" s="149">
        <v>0</v>
      </c>
      <c r="AN438" s="149">
        <v>0</v>
      </c>
      <c r="AO438" s="149">
        <v>0</v>
      </c>
      <c r="AP438" s="149">
        <v>0</v>
      </c>
      <c r="AQ438" s="149">
        <v>0</v>
      </c>
      <c r="AR438" s="149">
        <v>0</v>
      </c>
      <c r="AS438" s="149">
        <v>0</v>
      </c>
      <c r="AT438" s="149">
        <v>0</v>
      </c>
      <c r="AU438" s="149">
        <v>0</v>
      </c>
      <c r="AV438" s="149">
        <v>0</v>
      </c>
      <c r="AW438" s="149">
        <v>0</v>
      </c>
      <c r="AX438" s="149">
        <v>0</v>
      </c>
      <c r="AY438" s="149">
        <v>0</v>
      </c>
      <c r="AZ438" s="149">
        <v>0</v>
      </c>
      <c r="BA438" s="149">
        <v>0</v>
      </c>
      <c r="BB438" s="149">
        <v>0</v>
      </c>
      <c r="BC438" s="149">
        <v>0</v>
      </c>
      <c r="BD438" s="149">
        <v>0</v>
      </c>
      <c r="BE438" s="149">
        <v>0</v>
      </c>
      <c r="BF438" s="149">
        <v>0</v>
      </c>
      <c r="BG438" s="149">
        <v>0</v>
      </c>
      <c r="BH438" s="149">
        <v>0</v>
      </c>
      <c r="BI438" s="149">
        <v>0</v>
      </c>
      <c r="BJ438" s="149">
        <v>0</v>
      </c>
      <c r="BK438" s="149">
        <v>0</v>
      </c>
      <c r="BL438" s="149">
        <v>0</v>
      </c>
      <c r="BM438" s="149">
        <v>0</v>
      </c>
      <c r="BN438" s="149">
        <v>0</v>
      </c>
      <c r="BO438" s="149">
        <v>0</v>
      </c>
      <c r="BP438" s="149">
        <v>0</v>
      </c>
      <c r="BQ438" s="149">
        <v>0</v>
      </c>
      <c r="BR438" s="465">
        <v>0</v>
      </c>
    </row>
    <row r="439" spans="3:70">
      <c r="C439" s="453" t="s">
        <v>307</v>
      </c>
      <c r="D439" s="454" t="s">
        <v>309</v>
      </c>
      <c r="E439" s="455" t="s">
        <v>602</v>
      </c>
      <c r="F439" s="168">
        <f t="shared" si="70"/>
        <v>4</v>
      </c>
      <c r="G439" s="162">
        <v>0</v>
      </c>
      <c r="H439" s="149">
        <v>0</v>
      </c>
      <c r="I439" s="149">
        <v>0</v>
      </c>
      <c r="J439" s="149">
        <v>0</v>
      </c>
      <c r="K439" s="149">
        <v>0</v>
      </c>
      <c r="L439" s="149">
        <v>0</v>
      </c>
      <c r="M439" s="149">
        <v>0</v>
      </c>
      <c r="N439" s="149">
        <v>0</v>
      </c>
      <c r="O439" s="149">
        <v>0</v>
      </c>
      <c r="P439" s="149">
        <v>0</v>
      </c>
      <c r="Q439" s="149">
        <v>0</v>
      </c>
      <c r="R439" s="149">
        <v>0</v>
      </c>
      <c r="S439" s="149">
        <v>0</v>
      </c>
      <c r="T439" s="149">
        <v>0</v>
      </c>
      <c r="U439" s="149">
        <v>0</v>
      </c>
      <c r="V439" s="149">
        <v>0</v>
      </c>
      <c r="W439" s="149">
        <v>0</v>
      </c>
      <c r="X439" s="149">
        <v>0</v>
      </c>
      <c r="Y439" s="149">
        <v>0</v>
      </c>
      <c r="Z439" s="149">
        <v>0</v>
      </c>
      <c r="AA439" s="149">
        <v>0</v>
      </c>
      <c r="AB439" s="149">
        <v>0</v>
      </c>
      <c r="AC439" s="149">
        <v>0</v>
      </c>
      <c r="AD439" s="149">
        <v>0</v>
      </c>
      <c r="AE439" s="149">
        <v>0</v>
      </c>
      <c r="AF439" s="149">
        <v>0</v>
      </c>
      <c r="AG439" s="149">
        <v>0</v>
      </c>
      <c r="AH439" s="149">
        <v>0</v>
      </c>
      <c r="AI439" s="149">
        <v>0</v>
      </c>
      <c r="AJ439" s="149">
        <v>2</v>
      </c>
      <c r="AK439" s="149">
        <v>0</v>
      </c>
      <c r="AL439" s="149">
        <v>0</v>
      </c>
      <c r="AM439" s="149">
        <v>2</v>
      </c>
      <c r="AN439" s="149">
        <v>0</v>
      </c>
      <c r="AO439" s="149">
        <v>0</v>
      </c>
      <c r="AP439" s="149">
        <v>0</v>
      </c>
      <c r="AQ439" s="149">
        <v>0</v>
      </c>
      <c r="AR439" s="149">
        <v>0</v>
      </c>
      <c r="AS439" s="149">
        <v>0</v>
      </c>
      <c r="AT439" s="149">
        <v>0</v>
      </c>
      <c r="AU439" s="149">
        <v>0</v>
      </c>
      <c r="AV439" s="149">
        <v>0</v>
      </c>
      <c r="AW439" s="149">
        <v>0</v>
      </c>
      <c r="AX439" s="149">
        <v>0</v>
      </c>
      <c r="AY439" s="149">
        <v>0</v>
      </c>
      <c r="AZ439" s="149">
        <v>0</v>
      </c>
      <c r="BA439" s="149">
        <v>0</v>
      </c>
      <c r="BB439" s="149">
        <v>0</v>
      </c>
      <c r="BC439" s="149">
        <v>0</v>
      </c>
      <c r="BD439" s="149">
        <v>0</v>
      </c>
      <c r="BE439" s="149">
        <v>0</v>
      </c>
      <c r="BF439" s="149">
        <v>0</v>
      </c>
      <c r="BG439" s="149">
        <v>0</v>
      </c>
      <c r="BH439" s="149">
        <v>0</v>
      </c>
      <c r="BI439" s="149">
        <v>0</v>
      </c>
      <c r="BJ439" s="149">
        <v>0</v>
      </c>
      <c r="BK439" s="149">
        <v>0</v>
      </c>
      <c r="BL439" s="149">
        <v>0</v>
      </c>
      <c r="BM439" s="149">
        <v>0</v>
      </c>
      <c r="BN439" s="149">
        <v>0</v>
      </c>
      <c r="BO439" s="149">
        <v>0</v>
      </c>
      <c r="BP439" s="149">
        <v>0</v>
      </c>
      <c r="BQ439" s="149">
        <v>0</v>
      </c>
      <c r="BR439" s="465">
        <v>0</v>
      </c>
    </row>
    <row r="440" spans="3:70">
      <c r="C440" s="453" t="s">
        <v>307</v>
      </c>
      <c r="D440" s="454" t="s">
        <v>309</v>
      </c>
      <c r="E440" s="455" t="s">
        <v>603</v>
      </c>
      <c r="F440" s="168">
        <f t="shared" si="70"/>
        <v>88</v>
      </c>
      <c r="G440" s="162">
        <v>0</v>
      </c>
      <c r="H440" s="149">
        <v>0</v>
      </c>
      <c r="I440" s="149">
        <v>0</v>
      </c>
      <c r="J440" s="149">
        <v>0</v>
      </c>
      <c r="K440" s="149">
        <v>0</v>
      </c>
      <c r="L440" s="149">
        <v>0</v>
      </c>
      <c r="M440" s="149">
        <v>0</v>
      </c>
      <c r="N440" s="149">
        <v>0</v>
      </c>
      <c r="O440" s="149">
        <v>0</v>
      </c>
      <c r="P440" s="149">
        <v>0</v>
      </c>
      <c r="Q440" s="149">
        <v>0</v>
      </c>
      <c r="R440" s="149">
        <v>0</v>
      </c>
      <c r="S440" s="149">
        <v>0</v>
      </c>
      <c r="T440" s="149">
        <v>0</v>
      </c>
      <c r="U440" s="149">
        <v>0</v>
      </c>
      <c r="V440" s="149">
        <v>0</v>
      </c>
      <c r="W440" s="149">
        <v>17</v>
      </c>
      <c r="X440" s="149">
        <v>6</v>
      </c>
      <c r="Y440" s="149">
        <v>4</v>
      </c>
      <c r="Z440" s="149">
        <v>2</v>
      </c>
      <c r="AA440" s="149">
        <v>0</v>
      </c>
      <c r="AB440" s="149">
        <v>0</v>
      </c>
      <c r="AC440" s="149">
        <v>0</v>
      </c>
      <c r="AD440" s="149">
        <v>0</v>
      </c>
      <c r="AE440" s="149">
        <v>0</v>
      </c>
      <c r="AF440" s="149">
        <v>0</v>
      </c>
      <c r="AG440" s="149">
        <v>0</v>
      </c>
      <c r="AH440" s="149">
        <v>0</v>
      </c>
      <c r="AI440" s="149">
        <v>0</v>
      </c>
      <c r="AJ440" s="149">
        <v>4</v>
      </c>
      <c r="AK440" s="149">
        <v>0</v>
      </c>
      <c r="AL440" s="149">
        <v>0</v>
      </c>
      <c r="AM440" s="149">
        <v>0</v>
      </c>
      <c r="AN440" s="149">
        <v>0</v>
      </c>
      <c r="AO440" s="149">
        <v>0</v>
      </c>
      <c r="AP440" s="149">
        <v>0</v>
      </c>
      <c r="AQ440" s="149">
        <v>0</v>
      </c>
      <c r="AR440" s="149">
        <v>0</v>
      </c>
      <c r="AS440" s="149">
        <v>0</v>
      </c>
      <c r="AT440" s="149">
        <v>0</v>
      </c>
      <c r="AU440" s="149">
        <v>0</v>
      </c>
      <c r="AV440" s="149">
        <v>0</v>
      </c>
      <c r="AW440" s="149">
        <v>0</v>
      </c>
      <c r="AX440" s="149">
        <v>0</v>
      </c>
      <c r="AY440" s="149">
        <v>55</v>
      </c>
      <c r="AZ440" s="149">
        <v>0</v>
      </c>
      <c r="BA440" s="149">
        <v>0</v>
      </c>
      <c r="BB440" s="149">
        <v>0</v>
      </c>
      <c r="BC440" s="149">
        <v>0</v>
      </c>
      <c r="BD440" s="149">
        <v>0</v>
      </c>
      <c r="BE440" s="149">
        <v>0</v>
      </c>
      <c r="BF440" s="149">
        <v>0</v>
      </c>
      <c r="BG440" s="149">
        <v>0</v>
      </c>
      <c r="BH440" s="149">
        <v>0</v>
      </c>
      <c r="BI440" s="149">
        <v>0</v>
      </c>
      <c r="BJ440" s="149">
        <v>0</v>
      </c>
      <c r="BK440" s="149">
        <v>0</v>
      </c>
      <c r="BL440" s="149">
        <v>0</v>
      </c>
      <c r="BM440" s="149">
        <v>0</v>
      </c>
      <c r="BN440" s="149">
        <v>0</v>
      </c>
      <c r="BO440" s="149">
        <v>0</v>
      </c>
      <c r="BP440" s="149">
        <v>0</v>
      </c>
      <c r="BQ440" s="149">
        <v>0</v>
      </c>
      <c r="BR440" s="465">
        <v>0</v>
      </c>
    </row>
    <row r="441" spans="3:70">
      <c r="C441" s="453" t="s">
        <v>307</v>
      </c>
      <c r="D441" s="454" t="s">
        <v>309</v>
      </c>
      <c r="E441" s="455" t="s">
        <v>604</v>
      </c>
      <c r="F441" s="168">
        <f t="shared" si="70"/>
        <v>3</v>
      </c>
      <c r="G441" s="162">
        <v>0</v>
      </c>
      <c r="H441" s="149">
        <v>0</v>
      </c>
      <c r="I441" s="149">
        <v>0</v>
      </c>
      <c r="J441" s="149">
        <v>0</v>
      </c>
      <c r="K441" s="149">
        <v>0</v>
      </c>
      <c r="L441" s="149">
        <v>0</v>
      </c>
      <c r="M441" s="149">
        <v>0</v>
      </c>
      <c r="N441" s="149">
        <v>0</v>
      </c>
      <c r="O441" s="149">
        <v>0</v>
      </c>
      <c r="P441" s="149">
        <v>0</v>
      </c>
      <c r="Q441" s="149">
        <v>0</v>
      </c>
      <c r="R441" s="149">
        <v>0</v>
      </c>
      <c r="S441" s="149">
        <v>0</v>
      </c>
      <c r="T441" s="149">
        <v>0</v>
      </c>
      <c r="U441" s="149">
        <v>0</v>
      </c>
      <c r="V441" s="149">
        <v>0</v>
      </c>
      <c r="W441" s="149">
        <v>0</v>
      </c>
      <c r="X441" s="149">
        <v>0</v>
      </c>
      <c r="Y441" s="149">
        <v>0</v>
      </c>
      <c r="Z441" s="149">
        <v>0</v>
      </c>
      <c r="AA441" s="149">
        <v>0</v>
      </c>
      <c r="AB441" s="149">
        <v>0</v>
      </c>
      <c r="AC441" s="149">
        <v>0</v>
      </c>
      <c r="AD441" s="149">
        <v>0</v>
      </c>
      <c r="AE441" s="149">
        <v>0</v>
      </c>
      <c r="AF441" s="149">
        <v>0</v>
      </c>
      <c r="AG441" s="149">
        <v>0</v>
      </c>
      <c r="AH441" s="149">
        <v>0</v>
      </c>
      <c r="AI441" s="149">
        <v>0</v>
      </c>
      <c r="AJ441" s="149">
        <v>0</v>
      </c>
      <c r="AK441" s="149">
        <v>0</v>
      </c>
      <c r="AL441" s="149">
        <v>0</v>
      </c>
      <c r="AM441" s="149">
        <v>0</v>
      </c>
      <c r="AN441" s="149">
        <v>0</v>
      </c>
      <c r="AO441" s="149">
        <v>3</v>
      </c>
      <c r="AP441" s="149">
        <v>0</v>
      </c>
      <c r="AQ441" s="149">
        <v>0</v>
      </c>
      <c r="AR441" s="149">
        <v>0</v>
      </c>
      <c r="AS441" s="149">
        <v>0</v>
      </c>
      <c r="AT441" s="149">
        <v>0</v>
      </c>
      <c r="AU441" s="149">
        <v>0</v>
      </c>
      <c r="AV441" s="149">
        <v>0</v>
      </c>
      <c r="AW441" s="149">
        <v>0</v>
      </c>
      <c r="AX441" s="149">
        <v>0</v>
      </c>
      <c r="AY441" s="149">
        <v>0</v>
      </c>
      <c r="AZ441" s="149">
        <v>0</v>
      </c>
      <c r="BA441" s="149">
        <v>0</v>
      </c>
      <c r="BB441" s="149">
        <v>0</v>
      </c>
      <c r="BC441" s="149">
        <v>0</v>
      </c>
      <c r="BD441" s="149">
        <v>0</v>
      </c>
      <c r="BE441" s="149">
        <v>0</v>
      </c>
      <c r="BF441" s="149">
        <v>0</v>
      </c>
      <c r="BG441" s="149">
        <v>0</v>
      </c>
      <c r="BH441" s="149">
        <v>0</v>
      </c>
      <c r="BI441" s="149">
        <v>0</v>
      </c>
      <c r="BJ441" s="149">
        <v>0</v>
      </c>
      <c r="BK441" s="149">
        <v>0</v>
      </c>
      <c r="BL441" s="149">
        <v>0</v>
      </c>
      <c r="BM441" s="149">
        <v>0</v>
      </c>
      <c r="BN441" s="149">
        <v>0</v>
      </c>
      <c r="BO441" s="149">
        <v>0</v>
      </c>
      <c r="BP441" s="149">
        <v>0</v>
      </c>
      <c r="BQ441" s="149">
        <v>0</v>
      </c>
      <c r="BR441" s="465">
        <v>0</v>
      </c>
    </row>
    <row r="442" spans="3:70">
      <c r="C442" s="453" t="s">
        <v>307</v>
      </c>
      <c r="D442" s="454" t="s">
        <v>309</v>
      </c>
      <c r="E442" s="455" t="s">
        <v>605</v>
      </c>
      <c r="F442" s="168">
        <f t="shared" si="70"/>
        <v>4</v>
      </c>
      <c r="G442" s="162">
        <v>0</v>
      </c>
      <c r="H442" s="149">
        <v>0</v>
      </c>
      <c r="I442" s="149">
        <v>0</v>
      </c>
      <c r="J442" s="149">
        <v>0</v>
      </c>
      <c r="K442" s="149">
        <v>0</v>
      </c>
      <c r="L442" s="149">
        <v>0</v>
      </c>
      <c r="M442" s="149">
        <v>0</v>
      </c>
      <c r="N442" s="149">
        <v>0</v>
      </c>
      <c r="O442" s="149">
        <v>0</v>
      </c>
      <c r="P442" s="149">
        <v>0</v>
      </c>
      <c r="Q442" s="149">
        <v>0</v>
      </c>
      <c r="R442" s="149">
        <v>0</v>
      </c>
      <c r="S442" s="149">
        <v>0</v>
      </c>
      <c r="T442" s="149">
        <v>0</v>
      </c>
      <c r="U442" s="149">
        <v>0</v>
      </c>
      <c r="V442" s="149">
        <v>0</v>
      </c>
      <c r="W442" s="149">
        <v>0</v>
      </c>
      <c r="X442" s="149">
        <v>0</v>
      </c>
      <c r="Y442" s="149">
        <v>0</v>
      </c>
      <c r="Z442" s="149">
        <v>0</v>
      </c>
      <c r="AA442" s="149">
        <v>0</v>
      </c>
      <c r="AB442" s="149">
        <v>0</v>
      </c>
      <c r="AC442" s="149">
        <v>0</v>
      </c>
      <c r="AD442" s="149">
        <v>0</v>
      </c>
      <c r="AE442" s="149">
        <v>0</v>
      </c>
      <c r="AF442" s="149">
        <v>0</v>
      </c>
      <c r="AG442" s="149">
        <v>0</v>
      </c>
      <c r="AH442" s="149">
        <v>0</v>
      </c>
      <c r="AI442" s="149">
        <v>0</v>
      </c>
      <c r="AJ442" s="149">
        <v>0</v>
      </c>
      <c r="AK442" s="149">
        <v>0</v>
      </c>
      <c r="AL442" s="149">
        <v>0</v>
      </c>
      <c r="AM442" s="149">
        <v>4</v>
      </c>
      <c r="AN442" s="149">
        <v>0</v>
      </c>
      <c r="AO442" s="149">
        <v>0</v>
      </c>
      <c r="AP442" s="149">
        <v>0</v>
      </c>
      <c r="AQ442" s="149">
        <v>0</v>
      </c>
      <c r="AR442" s="149">
        <v>0</v>
      </c>
      <c r="AS442" s="149">
        <v>0</v>
      </c>
      <c r="AT442" s="149">
        <v>0</v>
      </c>
      <c r="AU442" s="149">
        <v>0</v>
      </c>
      <c r="AV442" s="149">
        <v>0</v>
      </c>
      <c r="AW442" s="149">
        <v>0</v>
      </c>
      <c r="AX442" s="149">
        <v>0</v>
      </c>
      <c r="AY442" s="149">
        <v>0</v>
      </c>
      <c r="AZ442" s="149">
        <v>0</v>
      </c>
      <c r="BA442" s="149">
        <v>0</v>
      </c>
      <c r="BB442" s="149">
        <v>0</v>
      </c>
      <c r="BC442" s="149">
        <v>0</v>
      </c>
      <c r="BD442" s="149">
        <v>0</v>
      </c>
      <c r="BE442" s="149">
        <v>0</v>
      </c>
      <c r="BF442" s="149">
        <v>0</v>
      </c>
      <c r="BG442" s="149">
        <v>0</v>
      </c>
      <c r="BH442" s="149">
        <v>0</v>
      </c>
      <c r="BI442" s="149">
        <v>0</v>
      </c>
      <c r="BJ442" s="149">
        <v>0</v>
      </c>
      <c r="BK442" s="149">
        <v>0</v>
      </c>
      <c r="BL442" s="149">
        <v>0</v>
      </c>
      <c r="BM442" s="149">
        <v>0</v>
      </c>
      <c r="BN442" s="149">
        <v>0</v>
      </c>
      <c r="BO442" s="149">
        <v>0</v>
      </c>
      <c r="BP442" s="149">
        <v>0</v>
      </c>
      <c r="BQ442" s="149">
        <v>0</v>
      </c>
      <c r="BR442" s="465">
        <v>0</v>
      </c>
    </row>
    <row r="443" spans="3:70">
      <c r="C443" s="453" t="s">
        <v>307</v>
      </c>
      <c r="D443" s="454" t="s">
        <v>309</v>
      </c>
      <c r="E443" s="455" t="s">
        <v>606</v>
      </c>
      <c r="F443" s="168">
        <f t="shared" si="70"/>
        <v>18</v>
      </c>
      <c r="G443" s="162">
        <v>0</v>
      </c>
      <c r="H443" s="149">
        <v>0</v>
      </c>
      <c r="I443" s="149">
        <v>0</v>
      </c>
      <c r="J443" s="149">
        <v>0</v>
      </c>
      <c r="K443" s="149">
        <v>0</v>
      </c>
      <c r="L443" s="149">
        <v>0</v>
      </c>
      <c r="M443" s="149">
        <v>0</v>
      </c>
      <c r="N443" s="149">
        <v>0</v>
      </c>
      <c r="O443" s="149">
        <v>0</v>
      </c>
      <c r="P443" s="149">
        <v>0</v>
      </c>
      <c r="Q443" s="149">
        <v>0</v>
      </c>
      <c r="R443" s="149">
        <v>0</v>
      </c>
      <c r="S443" s="149">
        <v>0</v>
      </c>
      <c r="T443" s="149">
        <v>0</v>
      </c>
      <c r="U443" s="149">
        <v>0</v>
      </c>
      <c r="V443" s="149">
        <v>0</v>
      </c>
      <c r="W443" s="149">
        <v>0</v>
      </c>
      <c r="X443" s="149">
        <v>0</v>
      </c>
      <c r="Y443" s="149">
        <v>0</v>
      </c>
      <c r="Z443" s="149">
        <v>0</v>
      </c>
      <c r="AA443" s="149">
        <v>0</v>
      </c>
      <c r="AB443" s="149">
        <v>0</v>
      </c>
      <c r="AC443" s="149">
        <v>0</v>
      </c>
      <c r="AD443" s="149">
        <v>0</v>
      </c>
      <c r="AE443" s="149">
        <v>0</v>
      </c>
      <c r="AF443" s="149">
        <v>0</v>
      </c>
      <c r="AG443" s="149">
        <v>0</v>
      </c>
      <c r="AH443" s="149">
        <v>0</v>
      </c>
      <c r="AI443" s="149">
        <v>0</v>
      </c>
      <c r="AJ443" s="149">
        <v>0</v>
      </c>
      <c r="AK443" s="149">
        <v>0</v>
      </c>
      <c r="AL443" s="149">
        <v>0</v>
      </c>
      <c r="AM443" s="149">
        <v>0</v>
      </c>
      <c r="AN443" s="149">
        <v>0</v>
      </c>
      <c r="AO443" s="149">
        <v>1</v>
      </c>
      <c r="AP443" s="149">
        <v>0</v>
      </c>
      <c r="AQ443" s="149">
        <v>4</v>
      </c>
      <c r="AR443" s="149">
        <v>3</v>
      </c>
      <c r="AS443" s="149">
        <v>5</v>
      </c>
      <c r="AT443" s="149">
        <v>0</v>
      </c>
      <c r="AU443" s="149">
        <v>5</v>
      </c>
      <c r="AV443" s="149">
        <v>0</v>
      </c>
      <c r="AW443" s="149">
        <v>0</v>
      </c>
      <c r="AX443" s="149">
        <v>0</v>
      </c>
      <c r="AY443" s="149">
        <v>0</v>
      </c>
      <c r="AZ443" s="149">
        <v>0</v>
      </c>
      <c r="BA443" s="149">
        <v>0</v>
      </c>
      <c r="BB443" s="149">
        <v>0</v>
      </c>
      <c r="BC443" s="149">
        <v>0</v>
      </c>
      <c r="BD443" s="149">
        <v>0</v>
      </c>
      <c r="BE443" s="149">
        <v>0</v>
      </c>
      <c r="BF443" s="149">
        <v>0</v>
      </c>
      <c r="BG443" s="149">
        <v>0</v>
      </c>
      <c r="BH443" s="149">
        <v>0</v>
      </c>
      <c r="BI443" s="149">
        <v>0</v>
      </c>
      <c r="BJ443" s="149">
        <v>0</v>
      </c>
      <c r="BK443" s="149">
        <v>0</v>
      </c>
      <c r="BL443" s="149">
        <v>0</v>
      </c>
      <c r="BM443" s="149">
        <v>0</v>
      </c>
      <c r="BN443" s="149">
        <v>0</v>
      </c>
      <c r="BO443" s="149">
        <v>0</v>
      </c>
      <c r="BP443" s="149">
        <v>0</v>
      </c>
      <c r="BQ443" s="149">
        <v>0</v>
      </c>
      <c r="BR443" s="465">
        <v>0</v>
      </c>
    </row>
    <row r="444" spans="3:70">
      <c r="C444" s="453" t="s">
        <v>307</v>
      </c>
      <c r="D444" s="454" t="s">
        <v>309</v>
      </c>
      <c r="E444" s="455" t="s">
        <v>607</v>
      </c>
      <c r="F444" s="168">
        <f t="shared" si="70"/>
        <v>1</v>
      </c>
      <c r="G444" s="162">
        <v>0</v>
      </c>
      <c r="H444" s="149">
        <v>0</v>
      </c>
      <c r="I444" s="149">
        <v>0</v>
      </c>
      <c r="J444" s="149">
        <v>0</v>
      </c>
      <c r="K444" s="149">
        <v>0</v>
      </c>
      <c r="L444" s="149">
        <v>0</v>
      </c>
      <c r="M444" s="149">
        <v>0</v>
      </c>
      <c r="N444" s="149">
        <v>0</v>
      </c>
      <c r="O444" s="149">
        <v>0</v>
      </c>
      <c r="P444" s="149">
        <v>0</v>
      </c>
      <c r="Q444" s="149">
        <v>0</v>
      </c>
      <c r="R444" s="149">
        <v>0</v>
      </c>
      <c r="S444" s="149">
        <v>0</v>
      </c>
      <c r="T444" s="149">
        <v>0</v>
      </c>
      <c r="U444" s="149">
        <v>0</v>
      </c>
      <c r="V444" s="149">
        <v>0</v>
      </c>
      <c r="W444" s="149">
        <v>0</v>
      </c>
      <c r="X444" s="149">
        <v>0</v>
      </c>
      <c r="Y444" s="149">
        <v>0</v>
      </c>
      <c r="Z444" s="149">
        <v>0</v>
      </c>
      <c r="AA444" s="149">
        <v>0</v>
      </c>
      <c r="AB444" s="149">
        <v>0</v>
      </c>
      <c r="AC444" s="149">
        <v>0</v>
      </c>
      <c r="AD444" s="149">
        <v>0</v>
      </c>
      <c r="AE444" s="149">
        <v>0</v>
      </c>
      <c r="AF444" s="149">
        <v>0</v>
      </c>
      <c r="AG444" s="149">
        <v>0</v>
      </c>
      <c r="AH444" s="149">
        <v>0</v>
      </c>
      <c r="AI444" s="149">
        <v>0</v>
      </c>
      <c r="AJ444" s="149">
        <v>0</v>
      </c>
      <c r="AK444" s="149">
        <v>1</v>
      </c>
      <c r="AL444" s="149">
        <v>0</v>
      </c>
      <c r="AM444" s="149">
        <v>0</v>
      </c>
      <c r="AN444" s="149">
        <v>0</v>
      </c>
      <c r="AO444" s="149">
        <v>0</v>
      </c>
      <c r="AP444" s="149">
        <v>0</v>
      </c>
      <c r="AQ444" s="149">
        <v>0</v>
      </c>
      <c r="AR444" s="149">
        <v>0</v>
      </c>
      <c r="AS444" s="149">
        <v>0</v>
      </c>
      <c r="AT444" s="149">
        <v>0</v>
      </c>
      <c r="AU444" s="149">
        <v>0</v>
      </c>
      <c r="AV444" s="149">
        <v>0</v>
      </c>
      <c r="AW444" s="149">
        <v>0</v>
      </c>
      <c r="AX444" s="149">
        <v>0</v>
      </c>
      <c r="AY444" s="149">
        <v>0</v>
      </c>
      <c r="AZ444" s="149">
        <v>0</v>
      </c>
      <c r="BA444" s="149">
        <v>0</v>
      </c>
      <c r="BB444" s="149">
        <v>0</v>
      </c>
      <c r="BC444" s="149">
        <v>0</v>
      </c>
      <c r="BD444" s="149">
        <v>0</v>
      </c>
      <c r="BE444" s="149">
        <v>0</v>
      </c>
      <c r="BF444" s="149">
        <v>0</v>
      </c>
      <c r="BG444" s="149">
        <v>0</v>
      </c>
      <c r="BH444" s="149">
        <v>0</v>
      </c>
      <c r="BI444" s="149">
        <v>0</v>
      </c>
      <c r="BJ444" s="149">
        <v>0</v>
      </c>
      <c r="BK444" s="149">
        <v>0</v>
      </c>
      <c r="BL444" s="149">
        <v>0</v>
      </c>
      <c r="BM444" s="149">
        <v>0</v>
      </c>
      <c r="BN444" s="149">
        <v>0</v>
      </c>
      <c r="BO444" s="149">
        <v>0</v>
      </c>
      <c r="BP444" s="149">
        <v>0</v>
      </c>
      <c r="BQ444" s="149">
        <v>0</v>
      </c>
      <c r="BR444" s="465">
        <v>0</v>
      </c>
    </row>
    <row r="445" spans="3:70">
      <c r="C445" s="453" t="s">
        <v>307</v>
      </c>
      <c r="D445" s="454" t="s">
        <v>309</v>
      </c>
      <c r="E445" s="455" t="s">
        <v>608</v>
      </c>
      <c r="F445" s="168">
        <f t="shared" si="70"/>
        <v>1</v>
      </c>
      <c r="G445" s="162">
        <v>0</v>
      </c>
      <c r="H445" s="149">
        <v>0</v>
      </c>
      <c r="I445" s="149">
        <v>0</v>
      </c>
      <c r="J445" s="149">
        <v>0</v>
      </c>
      <c r="K445" s="149">
        <v>0</v>
      </c>
      <c r="L445" s="149">
        <v>0</v>
      </c>
      <c r="M445" s="149">
        <v>0</v>
      </c>
      <c r="N445" s="149">
        <v>0</v>
      </c>
      <c r="O445" s="149">
        <v>0</v>
      </c>
      <c r="P445" s="149">
        <v>0</v>
      </c>
      <c r="Q445" s="149">
        <v>0</v>
      </c>
      <c r="R445" s="149">
        <v>0</v>
      </c>
      <c r="S445" s="149">
        <v>0</v>
      </c>
      <c r="T445" s="149">
        <v>0</v>
      </c>
      <c r="U445" s="149">
        <v>0</v>
      </c>
      <c r="V445" s="149">
        <v>0</v>
      </c>
      <c r="W445" s="149">
        <v>0</v>
      </c>
      <c r="X445" s="149">
        <v>0</v>
      </c>
      <c r="Y445" s="149">
        <v>0</v>
      </c>
      <c r="Z445" s="149">
        <v>0</v>
      </c>
      <c r="AA445" s="149">
        <v>0</v>
      </c>
      <c r="AB445" s="149">
        <v>0</v>
      </c>
      <c r="AC445" s="149">
        <v>0</v>
      </c>
      <c r="AD445" s="149">
        <v>0</v>
      </c>
      <c r="AE445" s="149">
        <v>0</v>
      </c>
      <c r="AF445" s="149">
        <v>0</v>
      </c>
      <c r="AG445" s="149">
        <v>0</v>
      </c>
      <c r="AH445" s="149">
        <v>0</v>
      </c>
      <c r="AI445" s="149">
        <v>0</v>
      </c>
      <c r="AJ445" s="149">
        <v>0</v>
      </c>
      <c r="AK445" s="149">
        <v>0</v>
      </c>
      <c r="AL445" s="149">
        <v>0</v>
      </c>
      <c r="AM445" s="149">
        <v>0</v>
      </c>
      <c r="AN445" s="149">
        <v>0</v>
      </c>
      <c r="AO445" s="149">
        <v>0</v>
      </c>
      <c r="AP445" s="149">
        <v>0</v>
      </c>
      <c r="AQ445" s="149">
        <v>0</v>
      </c>
      <c r="AR445" s="149">
        <v>1</v>
      </c>
      <c r="AS445" s="149">
        <v>0</v>
      </c>
      <c r="AT445" s="149">
        <v>0</v>
      </c>
      <c r="AU445" s="149">
        <v>0</v>
      </c>
      <c r="AV445" s="149">
        <v>0</v>
      </c>
      <c r="AW445" s="149">
        <v>0</v>
      </c>
      <c r="AX445" s="149">
        <v>0</v>
      </c>
      <c r="AY445" s="149">
        <v>0</v>
      </c>
      <c r="AZ445" s="149">
        <v>0</v>
      </c>
      <c r="BA445" s="149">
        <v>0</v>
      </c>
      <c r="BB445" s="149">
        <v>0</v>
      </c>
      <c r="BC445" s="149">
        <v>0</v>
      </c>
      <c r="BD445" s="149">
        <v>0</v>
      </c>
      <c r="BE445" s="149">
        <v>0</v>
      </c>
      <c r="BF445" s="149">
        <v>0</v>
      </c>
      <c r="BG445" s="149">
        <v>0</v>
      </c>
      <c r="BH445" s="149">
        <v>0</v>
      </c>
      <c r="BI445" s="149">
        <v>0</v>
      </c>
      <c r="BJ445" s="149">
        <v>0</v>
      </c>
      <c r="BK445" s="149">
        <v>0</v>
      </c>
      <c r="BL445" s="149">
        <v>0</v>
      </c>
      <c r="BM445" s="149">
        <v>0</v>
      </c>
      <c r="BN445" s="149">
        <v>0</v>
      </c>
      <c r="BO445" s="149">
        <v>0</v>
      </c>
      <c r="BP445" s="149">
        <v>0</v>
      </c>
      <c r="BQ445" s="149">
        <v>0</v>
      </c>
      <c r="BR445" s="465">
        <v>0</v>
      </c>
    </row>
    <row r="446" spans="3:70">
      <c r="C446" s="453" t="s">
        <v>307</v>
      </c>
      <c r="D446" s="454" t="s">
        <v>309</v>
      </c>
      <c r="E446" s="455" t="s">
        <v>609</v>
      </c>
      <c r="F446" s="168">
        <f t="shared" si="70"/>
        <v>3</v>
      </c>
      <c r="G446" s="162">
        <v>0</v>
      </c>
      <c r="H446" s="149">
        <v>0</v>
      </c>
      <c r="I446" s="149">
        <v>0</v>
      </c>
      <c r="J446" s="149">
        <v>0</v>
      </c>
      <c r="K446" s="149">
        <v>0</v>
      </c>
      <c r="L446" s="149">
        <v>0</v>
      </c>
      <c r="M446" s="149">
        <v>0</v>
      </c>
      <c r="N446" s="149">
        <v>0</v>
      </c>
      <c r="O446" s="149">
        <v>0</v>
      </c>
      <c r="P446" s="149">
        <v>0</v>
      </c>
      <c r="Q446" s="149">
        <v>0</v>
      </c>
      <c r="R446" s="149">
        <v>0</v>
      </c>
      <c r="S446" s="149">
        <v>0</v>
      </c>
      <c r="T446" s="149">
        <v>0</v>
      </c>
      <c r="U446" s="149">
        <v>0</v>
      </c>
      <c r="V446" s="149">
        <v>0</v>
      </c>
      <c r="W446" s="149">
        <v>0</v>
      </c>
      <c r="X446" s="149">
        <v>0</v>
      </c>
      <c r="Y446" s="149">
        <v>0</v>
      </c>
      <c r="Z446" s="149">
        <v>0</v>
      </c>
      <c r="AA446" s="149">
        <v>0</v>
      </c>
      <c r="AB446" s="149">
        <v>0</v>
      </c>
      <c r="AC446" s="149">
        <v>0</v>
      </c>
      <c r="AD446" s="149">
        <v>0</v>
      </c>
      <c r="AE446" s="149">
        <v>0</v>
      </c>
      <c r="AF446" s="149">
        <v>0</v>
      </c>
      <c r="AG446" s="149">
        <v>0</v>
      </c>
      <c r="AH446" s="149">
        <v>0</v>
      </c>
      <c r="AI446" s="149">
        <v>3</v>
      </c>
      <c r="AJ446" s="149">
        <v>0</v>
      </c>
      <c r="AK446" s="149">
        <v>0</v>
      </c>
      <c r="AL446" s="149">
        <v>0</v>
      </c>
      <c r="AM446" s="149">
        <v>0</v>
      </c>
      <c r="AN446" s="149">
        <v>0</v>
      </c>
      <c r="AO446" s="149">
        <v>0</v>
      </c>
      <c r="AP446" s="149">
        <v>0</v>
      </c>
      <c r="AQ446" s="149">
        <v>0</v>
      </c>
      <c r="AR446" s="149">
        <v>0</v>
      </c>
      <c r="AS446" s="149">
        <v>0</v>
      </c>
      <c r="AT446" s="149">
        <v>0</v>
      </c>
      <c r="AU446" s="149">
        <v>0</v>
      </c>
      <c r="AV446" s="149">
        <v>0</v>
      </c>
      <c r="AW446" s="149">
        <v>0</v>
      </c>
      <c r="AX446" s="149">
        <v>0</v>
      </c>
      <c r="AY446" s="149">
        <v>0</v>
      </c>
      <c r="AZ446" s="149">
        <v>0</v>
      </c>
      <c r="BA446" s="149">
        <v>0</v>
      </c>
      <c r="BB446" s="149">
        <v>0</v>
      </c>
      <c r="BC446" s="149">
        <v>0</v>
      </c>
      <c r="BD446" s="149">
        <v>0</v>
      </c>
      <c r="BE446" s="149">
        <v>0</v>
      </c>
      <c r="BF446" s="149">
        <v>0</v>
      </c>
      <c r="BG446" s="149">
        <v>0</v>
      </c>
      <c r="BH446" s="149">
        <v>0</v>
      </c>
      <c r="BI446" s="149">
        <v>0</v>
      </c>
      <c r="BJ446" s="149">
        <v>0</v>
      </c>
      <c r="BK446" s="149">
        <v>0</v>
      </c>
      <c r="BL446" s="149">
        <v>0</v>
      </c>
      <c r="BM446" s="149">
        <v>0</v>
      </c>
      <c r="BN446" s="149">
        <v>0</v>
      </c>
      <c r="BO446" s="149">
        <v>0</v>
      </c>
      <c r="BP446" s="149">
        <v>0</v>
      </c>
      <c r="BQ446" s="149">
        <v>0</v>
      </c>
      <c r="BR446" s="465">
        <v>0</v>
      </c>
    </row>
    <row r="447" spans="3:70">
      <c r="C447" s="453" t="s">
        <v>307</v>
      </c>
      <c r="D447" s="454" t="s">
        <v>309</v>
      </c>
      <c r="E447" s="455" t="s">
        <v>610</v>
      </c>
      <c r="F447" s="168">
        <f t="shared" si="70"/>
        <v>167</v>
      </c>
      <c r="G447" s="162">
        <v>0</v>
      </c>
      <c r="H447" s="149">
        <v>3</v>
      </c>
      <c r="I447" s="149">
        <v>48</v>
      </c>
      <c r="J447" s="149">
        <v>4</v>
      </c>
      <c r="K447" s="149">
        <v>0</v>
      </c>
      <c r="L447" s="149">
        <v>0</v>
      </c>
      <c r="M447" s="149">
        <v>0</v>
      </c>
      <c r="N447" s="149">
        <v>0</v>
      </c>
      <c r="O447" s="149">
        <v>0</v>
      </c>
      <c r="P447" s="149">
        <v>0</v>
      </c>
      <c r="Q447" s="149">
        <v>0</v>
      </c>
      <c r="R447" s="149">
        <v>0</v>
      </c>
      <c r="S447" s="149">
        <v>0</v>
      </c>
      <c r="T447" s="149">
        <v>0</v>
      </c>
      <c r="U447" s="149">
        <v>0</v>
      </c>
      <c r="V447" s="149">
        <v>0</v>
      </c>
      <c r="W447" s="149">
        <v>6</v>
      </c>
      <c r="X447" s="149">
        <v>0</v>
      </c>
      <c r="Y447" s="149">
        <v>0</v>
      </c>
      <c r="Z447" s="149">
        <v>2</v>
      </c>
      <c r="AA447" s="149">
        <v>0</v>
      </c>
      <c r="AB447" s="149">
        <v>0</v>
      </c>
      <c r="AC447" s="149">
        <v>0</v>
      </c>
      <c r="AD447" s="149">
        <v>5</v>
      </c>
      <c r="AE447" s="149">
        <v>0</v>
      </c>
      <c r="AF447" s="149">
        <v>3</v>
      </c>
      <c r="AG447" s="149">
        <v>8</v>
      </c>
      <c r="AH447" s="149">
        <v>2</v>
      </c>
      <c r="AI447" s="149">
        <v>0</v>
      </c>
      <c r="AJ447" s="149">
        <v>2</v>
      </c>
      <c r="AK447" s="149">
        <v>2</v>
      </c>
      <c r="AL447" s="149">
        <v>0</v>
      </c>
      <c r="AM447" s="149">
        <v>0</v>
      </c>
      <c r="AN447" s="149">
        <v>0</v>
      </c>
      <c r="AO447" s="149">
        <v>0</v>
      </c>
      <c r="AP447" s="149">
        <v>0</v>
      </c>
      <c r="AQ447" s="149">
        <v>2</v>
      </c>
      <c r="AR447" s="149">
        <v>16</v>
      </c>
      <c r="AS447" s="149">
        <v>0</v>
      </c>
      <c r="AT447" s="149">
        <v>13</v>
      </c>
      <c r="AU447" s="149">
        <v>2</v>
      </c>
      <c r="AV447" s="149">
        <v>35</v>
      </c>
      <c r="AW447" s="149">
        <v>14</v>
      </c>
      <c r="AX447" s="149">
        <v>0</v>
      </c>
      <c r="AY447" s="149">
        <v>0</v>
      </c>
      <c r="AZ447" s="149">
        <v>0</v>
      </c>
      <c r="BA447" s="149">
        <v>0</v>
      </c>
      <c r="BB447" s="149">
        <v>0</v>
      </c>
      <c r="BC447" s="149">
        <v>0</v>
      </c>
      <c r="BD447" s="149">
        <v>0</v>
      </c>
      <c r="BE447" s="149">
        <v>0</v>
      </c>
      <c r="BF447" s="149">
        <v>0</v>
      </c>
      <c r="BG447" s="149">
        <v>0</v>
      </c>
      <c r="BH447" s="149">
        <v>0</v>
      </c>
      <c r="BI447" s="149">
        <v>0</v>
      </c>
      <c r="BJ447" s="149">
        <v>0</v>
      </c>
      <c r="BK447" s="149">
        <v>0</v>
      </c>
      <c r="BL447" s="149">
        <v>0</v>
      </c>
      <c r="BM447" s="149">
        <v>0</v>
      </c>
      <c r="BN447" s="149">
        <v>0</v>
      </c>
      <c r="BO447" s="149">
        <v>0</v>
      </c>
      <c r="BP447" s="149">
        <v>0</v>
      </c>
      <c r="BQ447" s="149">
        <v>0</v>
      </c>
      <c r="BR447" s="465">
        <v>0</v>
      </c>
    </row>
    <row r="448" spans="3:70">
      <c r="C448" s="453" t="s">
        <v>307</v>
      </c>
      <c r="D448" s="454" t="s">
        <v>309</v>
      </c>
      <c r="E448" s="455" t="s">
        <v>735</v>
      </c>
      <c r="F448" s="168">
        <f t="shared" si="70"/>
        <v>1</v>
      </c>
      <c r="G448" s="162">
        <v>0</v>
      </c>
      <c r="H448" s="149">
        <v>0</v>
      </c>
      <c r="I448" s="149">
        <v>0</v>
      </c>
      <c r="J448" s="149">
        <v>0</v>
      </c>
      <c r="K448" s="149">
        <v>0</v>
      </c>
      <c r="L448" s="149">
        <v>0</v>
      </c>
      <c r="M448" s="149">
        <v>0</v>
      </c>
      <c r="N448" s="149">
        <v>0</v>
      </c>
      <c r="O448" s="149">
        <v>0</v>
      </c>
      <c r="P448" s="149">
        <v>0</v>
      </c>
      <c r="Q448" s="149">
        <v>0</v>
      </c>
      <c r="R448" s="149">
        <v>0</v>
      </c>
      <c r="S448" s="149">
        <v>0</v>
      </c>
      <c r="T448" s="149">
        <v>0</v>
      </c>
      <c r="U448" s="149">
        <v>0</v>
      </c>
      <c r="V448" s="149">
        <v>0</v>
      </c>
      <c r="W448" s="149">
        <v>0</v>
      </c>
      <c r="X448" s="149">
        <v>0</v>
      </c>
      <c r="Y448" s="149">
        <v>0</v>
      </c>
      <c r="Z448" s="149">
        <v>0</v>
      </c>
      <c r="AA448" s="149">
        <v>0</v>
      </c>
      <c r="AB448" s="149">
        <v>0</v>
      </c>
      <c r="AC448" s="149">
        <v>0</v>
      </c>
      <c r="AD448" s="149">
        <v>0</v>
      </c>
      <c r="AE448" s="149">
        <v>0</v>
      </c>
      <c r="AF448" s="149">
        <v>0</v>
      </c>
      <c r="AG448" s="149">
        <v>0</v>
      </c>
      <c r="AH448" s="149">
        <v>0</v>
      </c>
      <c r="AI448" s="149">
        <v>0</v>
      </c>
      <c r="AJ448" s="149">
        <v>0</v>
      </c>
      <c r="AK448" s="149">
        <v>0</v>
      </c>
      <c r="AL448" s="149">
        <v>0</v>
      </c>
      <c r="AM448" s="149">
        <v>0</v>
      </c>
      <c r="AN448" s="149">
        <v>0</v>
      </c>
      <c r="AO448" s="149">
        <v>0</v>
      </c>
      <c r="AP448" s="149">
        <v>0</v>
      </c>
      <c r="AQ448" s="149">
        <v>0</v>
      </c>
      <c r="AR448" s="149">
        <v>0</v>
      </c>
      <c r="AS448" s="149">
        <v>0</v>
      </c>
      <c r="AT448" s="149">
        <v>0</v>
      </c>
      <c r="AU448" s="149">
        <v>0</v>
      </c>
      <c r="AV448" s="149">
        <v>0</v>
      </c>
      <c r="AW448" s="149">
        <v>0</v>
      </c>
      <c r="AX448" s="149">
        <v>0</v>
      </c>
      <c r="AY448" s="149">
        <v>1</v>
      </c>
      <c r="AZ448" s="149">
        <v>0</v>
      </c>
      <c r="BA448" s="149">
        <v>0</v>
      </c>
      <c r="BB448" s="149">
        <v>0</v>
      </c>
      <c r="BC448" s="149">
        <v>0</v>
      </c>
      <c r="BD448" s="149">
        <v>0</v>
      </c>
      <c r="BE448" s="149">
        <v>0</v>
      </c>
      <c r="BF448" s="149">
        <v>0</v>
      </c>
      <c r="BG448" s="149">
        <v>0</v>
      </c>
      <c r="BH448" s="149">
        <v>0</v>
      </c>
      <c r="BI448" s="149">
        <v>0</v>
      </c>
      <c r="BJ448" s="149">
        <v>0</v>
      </c>
      <c r="BK448" s="149">
        <v>0</v>
      </c>
      <c r="BL448" s="149">
        <v>0</v>
      </c>
      <c r="BM448" s="149">
        <v>0</v>
      </c>
      <c r="BN448" s="149">
        <v>0</v>
      </c>
      <c r="BO448" s="149">
        <v>0</v>
      </c>
      <c r="BP448" s="149">
        <v>0</v>
      </c>
      <c r="BQ448" s="149">
        <v>0</v>
      </c>
      <c r="BR448" s="465">
        <v>0</v>
      </c>
    </row>
    <row r="449" spans="3:70">
      <c r="C449" s="453" t="s">
        <v>307</v>
      </c>
      <c r="D449" s="454" t="s">
        <v>309</v>
      </c>
      <c r="E449" s="455" t="s">
        <v>611</v>
      </c>
      <c r="F449" s="168">
        <f t="shared" si="70"/>
        <v>0</v>
      </c>
      <c r="G449" s="162">
        <v>0</v>
      </c>
      <c r="H449" s="149">
        <v>0</v>
      </c>
      <c r="I449" s="149">
        <v>0</v>
      </c>
      <c r="J449" s="149">
        <v>0</v>
      </c>
      <c r="K449" s="149">
        <v>0</v>
      </c>
      <c r="L449" s="149">
        <v>0</v>
      </c>
      <c r="M449" s="149">
        <v>0</v>
      </c>
      <c r="N449" s="149">
        <v>0</v>
      </c>
      <c r="O449" s="149">
        <v>0</v>
      </c>
      <c r="P449" s="149">
        <v>0</v>
      </c>
      <c r="Q449" s="149">
        <v>0</v>
      </c>
      <c r="R449" s="149">
        <v>0</v>
      </c>
      <c r="S449" s="149">
        <v>0</v>
      </c>
      <c r="T449" s="149">
        <v>0</v>
      </c>
      <c r="U449" s="149">
        <v>0</v>
      </c>
      <c r="V449" s="149">
        <v>0</v>
      </c>
      <c r="W449" s="149">
        <v>0</v>
      </c>
      <c r="X449" s="149">
        <v>0</v>
      </c>
      <c r="Y449" s="149">
        <v>0</v>
      </c>
      <c r="Z449" s="149">
        <v>0</v>
      </c>
      <c r="AA449" s="149">
        <v>0</v>
      </c>
      <c r="AB449" s="149">
        <v>0</v>
      </c>
      <c r="AC449" s="149">
        <v>0</v>
      </c>
      <c r="AD449" s="149">
        <v>0</v>
      </c>
      <c r="AE449" s="149">
        <v>0</v>
      </c>
      <c r="AF449" s="149">
        <v>0</v>
      </c>
      <c r="AG449" s="149">
        <v>0</v>
      </c>
      <c r="AH449" s="149">
        <v>0</v>
      </c>
      <c r="AI449" s="149">
        <v>0</v>
      </c>
      <c r="AJ449" s="149">
        <v>0</v>
      </c>
      <c r="AK449" s="149">
        <v>0</v>
      </c>
      <c r="AL449" s="149">
        <v>0</v>
      </c>
      <c r="AM449" s="149">
        <v>0</v>
      </c>
      <c r="AN449" s="149">
        <v>0</v>
      </c>
      <c r="AO449" s="149">
        <v>0</v>
      </c>
      <c r="AP449" s="149">
        <v>0</v>
      </c>
      <c r="AQ449" s="149">
        <v>0</v>
      </c>
      <c r="AR449" s="149">
        <v>0</v>
      </c>
      <c r="AS449" s="149">
        <v>0</v>
      </c>
      <c r="AT449" s="149">
        <v>0</v>
      </c>
      <c r="AU449" s="149">
        <v>0</v>
      </c>
      <c r="AV449" s="149">
        <v>0</v>
      </c>
      <c r="AW449" s="149">
        <v>0</v>
      </c>
      <c r="AX449" s="149">
        <v>0</v>
      </c>
      <c r="AY449" s="149">
        <v>0</v>
      </c>
      <c r="AZ449" s="149">
        <v>0</v>
      </c>
      <c r="BA449" s="149">
        <v>0</v>
      </c>
      <c r="BB449" s="149">
        <v>0</v>
      </c>
      <c r="BC449" s="149">
        <v>0</v>
      </c>
      <c r="BD449" s="149">
        <v>0</v>
      </c>
      <c r="BE449" s="149">
        <v>0</v>
      </c>
      <c r="BF449" s="149">
        <v>0</v>
      </c>
      <c r="BG449" s="149">
        <v>0</v>
      </c>
      <c r="BH449" s="149">
        <v>0</v>
      </c>
      <c r="BI449" s="149">
        <v>0</v>
      </c>
      <c r="BJ449" s="149">
        <v>0</v>
      </c>
      <c r="BK449" s="149">
        <v>0</v>
      </c>
      <c r="BL449" s="149">
        <v>0</v>
      </c>
      <c r="BM449" s="149">
        <v>0</v>
      </c>
      <c r="BN449" s="149">
        <v>0</v>
      </c>
      <c r="BO449" s="149">
        <v>0</v>
      </c>
      <c r="BP449" s="149">
        <v>0</v>
      </c>
      <c r="BQ449" s="149">
        <v>0</v>
      </c>
      <c r="BR449" s="465">
        <v>0</v>
      </c>
    </row>
    <row r="450" spans="3:70">
      <c r="C450" s="453" t="s">
        <v>307</v>
      </c>
      <c r="D450" s="454" t="s">
        <v>309</v>
      </c>
      <c r="E450" s="455" t="s">
        <v>612</v>
      </c>
      <c r="F450" s="168">
        <f t="shared" si="70"/>
        <v>163</v>
      </c>
      <c r="G450" s="162">
        <v>0</v>
      </c>
      <c r="H450" s="149">
        <v>0</v>
      </c>
      <c r="I450" s="149">
        <v>0</v>
      </c>
      <c r="J450" s="149">
        <v>0</v>
      </c>
      <c r="K450" s="149">
        <v>0</v>
      </c>
      <c r="L450" s="149">
        <v>0</v>
      </c>
      <c r="M450" s="149">
        <v>0</v>
      </c>
      <c r="N450" s="149">
        <v>0</v>
      </c>
      <c r="O450" s="149">
        <v>0</v>
      </c>
      <c r="P450" s="149">
        <v>0</v>
      </c>
      <c r="Q450" s="149">
        <v>0</v>
      </c>
      <c r="R450" s="149">
        <v>0</v>
      </c>
      <c r="S450" s="149">
        <v>0</v>
      </c>
      <c r="T450" s="149">
        <v>0</v>
      </c>
      <c r="U450" s="149">
        <v>0</v>
      </c>
      <c r="V450" s="149">
        <v>0</v>
      </c>
      <c r="W450" s="149">
        <v>0</v>
      </c>
      <c r="X450" s="149">
        <v>0</v>
      </c>
      <c r="Y450" s="149">
        <v>0</v>
      </c>
      <c r="Z450" s="149">
        <v>0</v>
      </c>
      <c r="AA450" s="149">
        <v>0</v>
      </c>
      <c r="AB450" s="149">
        <v>0</v>
      </c>
      <c r="AC450" s="149">
        <v>0</v>
      </c>
      <c r="AD450" s="149">
        <v>0</v>
      </c>
      <c r="AE450" s="149">
        <v>0</v>
      </c>
      <c r="AF450" s="149">
        <v>0</v>
      </c>
      <c r="AG450" s="149">
        <v>0</v>
      </c>
      <c r="AH450" s="149">
        <v>0</v>
      </c>
      <c r="AI450" s="149">
        <v>0</v>
      </c>
      <c r="AJ450" s="149">
        <v>0</v>
      </c>
      <c r="AK450" s="149">
        <v>0</v>
      </c>
      <c r="AL450" s="149">
        <v>0</v>
      </c>
      <c r="AM450" s="149">
        <v>0</v>
      </c>
      <c r="AN450" s="149">
        <v>163</v>
      </c>
      <c r="AO450" s="149">
        <v>0</v>
      </c>
      <c r="AP450" s="149">
        <v>0</v>
      </c>
      <c r="AQ450" s="149">
        <v>0</v>
      </c>
      <c r="AR450" s="149">
        <v>0</v>
      </c>
      <c r="AS450" s="149">
        <v>0</v>
      </c>
      <c r="AT450" s="149">
        <v>0</v>
      </c>
      <c r="AU450" s="149">
        <v>0</v>
      </c>
      <c r="AV450" s="149">
        <v>0</v>
      </c>
      <c r="AW450" s="149">
        <v>0</v>
      </c>
      <c r="AX450" s="149">
        <v>0</v>
      </c>
      <c r="AY450" s="149">
        <v>0</v>
      </c>
      <c r="AZ450" s="149">
        <v>0</v>
      </c>
      <c r="BA450" s="149">
        <v>0</v>
      </c>
      <c r="BB450" s="149">
        <v>0</v>
      </c>
      <c r="BC450" s="149">
        <v>0</v>
      </c>
      <c r="BD450" s="149">
        <v>0</v>
      </c>
      <c r="BE450" s="149">
        <v>0</v>
      </c>
      <c r="BF450" s="149">
        <v>0</v>
      </c>
      <c r="BG450" s="149">
        <v>0</v>
      </c>
      <c r="BH450" s="149">
        <v>0</v>
      </c>
      <c r="BI450" s="149">
        <v>0</v>
      </c>
      <c r="BJ450" s="149">
        <v>0</v>
      </c>
      <c r="BK450" s="149">
        <v>0</v>
      </c>
      <c r="BL450" s="149">
        <v>0</v>
      </c>
      <c r="BM450" s="149">
        <v>0</v>
      </c>
      <c r="BN450" s="149">
        <v>0</v>
      </c>
      <c r="BO450" s="149">
        <v>0</v>
      </c>
      <c r="BP450" s="149">
        <v>0</v>
      </c>
      <c r="BQ450" s="149">
        <v>0</v>
      </c>
      <c r="BR450" s="465">
        <v>0</v>
      </c>
    </row>
    <row r="451" spans="3:70">
      <c r="C451" s="453" t="s">
        <v>307</v>
      </c>
      <c r="D451" s="454" t="s">
        <v>309</v>
      </c>
      <c r="E451" s="455" t="s">
        <v>613</v>
      </c>
      <c r="F451" s="168">
        <f t="shared" ref="F451:F514" si="71">SUM(G451:BR451)</f>
        <v>26</v>
      </c>
      <c r="G451" s="162">
        <v>0</v>
      </c>
      <c r="H451" s="149">
        <v>0</v>
      </c>
      <c r="I451" s="149">
        <v>0</v>
      </c>
      <c r="J451" s="149">
        <v>0</v>
      </c>
      <c r="K451" s="149">
        <v>0</v>
      </c>
      <c r="L451" s="149">
        <v>0</v>
      </c>
      <c r="M451" s="149">
        <v>0</v>
      </c>
      <c r="N451" s="149">
        <v>0</v>
      </c>
      <c r="O451" s="149">
        <v>0</v>
      </c>
      <c r="P451" s="149">
        <v>0</v>
      </c>
      <c r="Q451" s="149">
        <v>0</v>
      </c>
      <c r="R451" s="149">
        <v>0</v>
      </c>
      <c r="S451" s="149">
        <v>0</v>
      </c>
      <c r="T451" s="149">
        <v>0</v>
      </c>
      <c r="U451" s="149">
        <v>0</v>
      </c>
      <c r="V451" s="149">
        <v>0</v>
      </c>
      <c r="W451" s="149">
        <v>0</v>
      </c>
      <c r="X451" s="149">
        <v>0</v>
      </c>
      <c r="Y451" s="149">
        <v>0</v>
      </c>
      <c r="Z451" s="149">
        <v>0</v>
      </c>
      <c r="AA451" s="149">
        <v>0</v>
      </c>
      <c r="AB451" s="149">
        <v>0</v>
      </c>
      <c r="AC451" s="149">
        <v>0</v>
      </c>
      <c r="AD451" s="149">
        <v>0</v>
      </c>
      <c r="AE451" s="149">
        <v>0</v>
      </c>
      <c r="AF451" s="149">
        <v>0</v>
      </c>
      <c r="AG451" s="149">
        <v>0</v>
      </c>
      <c r="AH451" s="149">
        <v>0</v>
      </c>
      <c r="AI451" s="149">
        <v>0</v>
      </c>
      <c r="AJ451" s="149">
        <v>0</v>
      </c>
      <c r="AK451" s="149">
        <v>0</v>
      </c>
      <c r="AL451" s="149">
        <v>0</v>
      </c>
      <c r="AM451" s="149">
        <v>0</v>
      </c>
      <c r="AN451" s="149">
        <v>2</v>
      </c>
      <c r="AO451" s="149">
        <v>1</v>
      </c>
      <c r="AP451" s="149">
        <v>1</v>
      </c>
      <c r="AQ451" s="149">
        <v>1</v>
      </c>
      <c r="AR451" s="149">
        <v>1</v>
      </c>
      <c r="AS451" s="149">
        <v>2</v>
      </c>
      <c r="AT451" s="149">
        <v>0</v>
      </c>
      <c r="AU451" s="149">
        <v>1</v>
      </c>
      <c r="AV451" s="149">
        <v>1</v>
      </c>
      <c r="AW451" s="149">
        <v>2</v>
      </c>
      <c r="AX451" s="149">
        <v>1</v>
      </c>
      <c r="AY451" s="149">
        <v>1</v>
      </c>
      <c r="AZ451" s="149">
        <v>1</v>
      </c>
      <c r="BA451" s="149">
        <v>2</v>
      </c>
      <c r="BB451" s="149">
        <v>1</v>
      </c>
      <c r="BC451" s="149">
        <v>2</v>
      </c>
      <c r="BD451" s="149">
        <v>2</v>
      </c>
      <c r="BE451" s="149">
        <v>1</v>
      </c>
      <c r="BF451" s="149">
        <v>1</v>
      </c>
      <c r="BG451" s="149">
        <v>2</v>
      </c>
      <c r="BH451" s="149">
        <v>0</v>
      </c>
      <c r="BI451" s="149">
        <v>0</v>
      </c>
      <c r="BJ451" s="149">
        <v>0</v>
      </c>
      <c r="BK451" s="149">
        <v>0</v>
      </c>
      <c r="BL451" s="149">
        <v>0</v>
      </c>
      <c r="BM451" s="149">
        <v>0</v>
      </c>
      <c r="BN451" s="149">
        <v>0</v>
      </c>
      <c r="BO451" s="149">
        <v>0</v>
      </c>
      <c r="BP451" s="149">
        <v>0</v>
      </c>
      <c r="BQ451" s="149">
        <v>0</v>
      </c>
      <c r="BR451" s="465">
        <v>0</v>
      </c>
    </row>
    <row r="452" spans="3:70">
      <c r="C452" s="453" t="s">
        <v>307</v>
      </c>
      <c r="D452" s="454" t="s">
        <v>309</v>
      </c>
      <c r="E452" s="455" t="s">
        <v>614</v>
      </c>
      <c r="F452" s="168">
        <f t="shared" si="71"/>
        <v>21</v>
      </c>
      <c r="G452" s="162">
        <v>0</v>
      </c>
      <c r="H452" s="149">
        <v>0</v>
      </c>
      <c r="I452" s="149">
        <v>0</v>
      </c>
      <c r="J452" s="149">
        <v>0</v>
      </c>
      <c r="K452" s="149">
        <v>0</v>
      </c>
      <c r="L452" s="149">
        <v>0</v>
      </c>
      <c r="M452" s="149">
        <v>0</v>
      </c>
      <c r="N452" s="149">
        <v>0</v>
      </c>
      <c r="O452" s="149">
        <v>0</v>
      </c>
      <c r="P452" s="149">
        <v>0</v>
      </c>
      <c r="Q452" s="149">
        <v>0</v>
      </c>
      <c r="R452" s="149">
        <v>0</v>
      </c>
      <c r="S452" s="149">
        <v>0</v>
      </c>
      <c r="T452" s="149">
        <v>0</v>
      </c>
      <c r="U452" s="149">
        <v>0</v>
      </c>
      <c r="V452" s="149">
        <v>0</v>
      </c>
      <c r="W452" s="149">
        <v>0</v>
      </c>
      <c r="X452" s="149">
        <v>0</v>
      </c>
      <c r="Y452" s="149">
        <v>0</v>
      </c>
      <c r="Z452" s="149">
        <v>0</v>
      </c>
      <c r="AA452" s="149">
        <v>0</v>
      </c>
      <c r="AB452" s="149">
        <v>0</v>
      </c>
      <c r="AC452" s="149">
        <v>0</v>
      </c>
      <c r="AD452" s="149">
        <v>0</v>
      </c>
      <c r="AE452" s="149">
        <v>0</v>
      </c>
      <c r="AF452" s="149">
        <v>0</v>
      </c>
      <c r="AG452" s="149">
        <v>0</v>
      </c>
      <c r="AH452" s="149">
        <v>3</v>
      </c>
      <c r="AI452" s="149">
        <v>0</v>
      </c>
      <c r="AJ452" s="149">
        <v>2</v>
      </c>
      <c r="AK452" s="149">
        <v>0</v>
      </c>
      <c r="AL452" s="149">
        <v>0</v>
      </c>
      <c r="AM452" s="149">
        <v>0</v>
      </c>
      <c r="AN452" s="149">
        <v>0</v>
      </c>
      <c r="AO452" s="149">
        <v>2</v>
      </c>
      <c r="AP452" s="149">
        <v>0</v>
      </c>
      <c r="AQ452" s="149">
        <v>0</v>
      </c>
      <c r="AR452" s="149">
        <v>4</v>
      </c>
      <c r="AS452" s="149">
        <v>0</v>
      </c>
      <c r="AT452" s="149">
        <v>5</v>
      </c>
      <c r="AU452" s="149">
        <v>0</v>
      </c>
      <c r="AV452" s="149">
        <v>0</v>
      </c>
      <c r="AW452" s="149">
        <v>0</v>
      </c>
      <c r="AX452" s="149">
        <v>0</v>
      </c>
      <c r="AY452" s="149">
        <v>0</v>
      </c>
      <c r="AZ452" s="149">
        <v>0</v>
      </c>
      <c r="BA452" s="149">
        <v>0</v>
      </c>
      <c r="BB452" s="149">
        <v>0</v>
      </c>
      <c r="BC452" s="149">
        <v>0</v>
      </c>
      <c r="BD452" s="149">
        <v>5</v>
      </c>
      <c r="BE452" s="149">
        <v>0</v>
      </c>
      <c r="BF452" s="149">
        <v>0</v>
      </c>
      <c r="BG452" s="149">
        <v>0</v>
      </c>
      <c r="BH452" s="149">
        <v>0</v>
      </c>
      <c r="BI452" s="149">
        <v>0</v>
      </c>
      <c r="BJ452" s="149">
        <v>0</v>
      </c>
      <c r="BK452" s="149">
        <v>0</v>
      </c>
      <c r="BL452" s="149">
        <v>0</v>
      </c>
      <c r="BM452" s="149">
        <v>0</v>
      </c>
      <c r="BN452" s="149">
        <v>0</v>
      </c>
      <c r="BO452" s="149">
        <v>0</v>
      </c>
      <c r="BP452" s="149">
        <v>0</v>
      </c>
      <c r="BQ452" s="149">
        <v>0</v>
      </c>
      <c r="BR452" s="465">
        <v>0</v>
      </c>
    </row>
    <row r="453" spans="3:70">
      <c r="C453" s="453" t="s">
        <v>307</v>
      </c>
      <c r="D453" s="454" t="s">
        <v>309</v>
      </c>
      <c r="E453" s="455" t="s">
        <v>615</v>
      </c>
      <c r="F453" s="168">
        <f t="shared" si="71"/>
        <v>1</v>
      </c>
      <c r="G453" s="162">
        <v>0</v>
      </c>
      <c r="H453" s="149">
        <v>0</v>
      </c>
      <c r="I453" s="149">
        <v>0</v>
      </c>
      <c r="J453" s="149">
        <v>0</v>
      </c>
      <c r="K453" s="149">
        <v>0</v>
      </c>
      <c r="L453" s="149">
        <v>0</v>
      </c>
      <c r="M453" s="149">
        <v>0</v>
      </c>
      <c r="N453" s="149">
        <v>0</v>
      </c>
      <c r="O453" s="149">
        <v>0</v>
      </c>
      <c r="P453" s="149">
        <v>0</v>
      </c>
      <c r="Q453" s="149">
        <v>0</v>
      </c>
      <c r="R453" s="149">
        <v>0</v>
      </c>
      <c r="S453" s="149">
        <v>0</v>
      </c>
      <c r="T453" s="149">
        <v>0</v>
      </c>
      <c r="U453" s="149">
        <v>0</v>
      </c>
      <c r="V453" s="149">
        <v>0</v>
      </c>
      <c r="W453" s="149">
        <v>0</v>
      </c>
      <c r="X453" s="149">
        <v>0</v>
      </c>
      <c r="Y453" s="149">
        <v>0</v>
      </c>
      <c r="Z453" s="149">
        <v>0</v>
      </c>
      <c r="AA453" s="149">
        <v>0</v>
      </c>
      <c r="AB453" s="149">
        <v>0</v>
      </c>
      <c r="AC453" s="149">
        <v>0</v>
      </c>
      <c r="AD453" s="149">
        <v>0</v>
      </c>
      <c r="AE453" s="149">
        <v>0</v>
      </c>
      <c r="AF453" s="149">
        <v>0</v>
      </c>
      <c r="AG453" s="149">
        <v>0</v>
      </c>
      <c r="AH453" s="149">
        <v>0</v>
      </c>
      <c r="AI453" s="149">
        <v>0</v>
      </c>
      <c r="AJ453" s="149">
        <v>0</v>
      </c>
      <c r="AK453" s="149">
        <v>1</v>
      </c>
      <c r="AL453" s="149">
        <v>0</v>
      </c>
      <c r="AM453" s="149">
        <v>0</v>
      </c>
      <c r="AN453" s="149">
        <v>0</v>
      </c>
      <c r="AO453" s="149">
        <v>0</v>
      </c>
      <c r="AP453" s="149">
        <v>0</v>
      </c>
      <c r="AQ453" s="149">
        <v>0</v>
      </c>
      <c r="AR453" s="149">
        <v>0</v>
      </c>
      <c r="AS453" s="149">
        <v>0</v>
      </c>
      <c r="AT453" s="149">
        <v>0</v>
      </c>
      <c r="AU453" s="149">
        <v>0</v>
      </c>
      <c r="AV453" s="149">
        <v>0</v>
      </c>
      <c r="AW453" s="149">
        <v>0</v>
      </c>
      <c r="AX453" s="149">
        <v>0</v>
      </c>
      <c r="AY453" s="149">
        <v>0</v>
      </c>
      <c r="AZ453" s="149">
        <v>0</v>
      </c>
      <c r="BA453" s="149">
        <v>0</v>
      </c>
      <c r="BB453" s="149">
        <v>0</v>
      </c>
      <c r="BC453" s="149">
        <v>0</v>
      </c>
      <c r="BD453" s="149">
        <v>0</v>
      </c>
      <c r="BE453" s="149">
        <v>0</v>
      </c>
      <c r="BF453" s="149">
        <v>0</v>
      </c>
      <c r="BG453" s="149">
        <v>0</v>
      </c>
      <c r="BH453" s="149">
        <v>0</v>
      </c>
      <c r="BI453" s="149">
        <v>0</v>
      </c>
      <c r="BJ453" s="149">
        <v>0</v>
      </c>
      <c r="BK453" s="149">
        <v>0</v>
      </c>
      <c r="BL453" s="149">
        <v>0</v>
      </c>
      <c r="BM453" s="149">
        <v>0</v>
      </c>
      <c r="BN453" s="149">
        <v>0</v>
      </c>
      <c r="BO453" s="149">
        <v>0</v>
      </c>
      <c r="BP453" s="149">
        <v>0</v>
      </c>
      <c r="BQ453" s="149">
        <v>0</v>
      </c>
      <c r="BR453" s="465">
        <v>0</v>
      </c>
    </row>
    <row r="454" spans="3:70">
      <c r="C454" s="453" t="s">
        <v>307</v>
      </c>
      <c r="D454" s="454" t="s">
        <v>309</v>
      </c>
      <c r="E454" s="455" t="s">
        <v>616</v>
      </c>
      <c r="F454" s="168">
        <f t="shared" si="71"/>
        <v>69</v>
      </c>
      <c r="G454" s="162">
        <v>0</v>
      </c>
      <c r="H454" s="149">
        <v>0</v>
      </c>
      <c r="I454" s="149">
        <v>0</v>
      </c>
      <c r="J454" s="149">
        <v>0</v>
      </c>
      <c r="K454" s="149">
        <v>0</v>
      </c>
      <c r="L454" s="149">
        <v>0</v>
      </c>
      <c r="M454" s="149">
        <v>0</v>
      </c>
      <c r="N454" s="149">
        <v>0</v>
      </c>
      <c r="O454" s="149">
        <v>0</v>
      </c>
      <c r="P454" s="149">
        <v>0</v>
      </c>
      <c r="Q454" s="149">
        <v>0</v>
      </c>
      <c r="R454" s="149">
        <v>0</v>
      </c>
      <c r="S454" s="149">
        <v>0</v>
      </c>
      <c r="T454" s="149">
        <v>0</v>
      </c>
      <c r="U454" s="149">
        <v>0</v>
      </c>
      <c r="V454" s="149">
        <v>0</v>
      </c>
      <c r="W454" s="149">
        <v>0</v>
      </c>
      <c r="X454" s="149">
        <v>0</v>
      </c>
      <c r="Y454" s="149">
        <v>0</v>
      </c>
      <c r="Z454" s="149">
        <v>0</v>
      </c>
      <c r="AA454" s="149">
        <v>0</v>
      </c>
      <c r="AB454" s="149">
        <v>0</v>
      </c>
      <c r="AC454" s="149">
        <v>0</v>
      </c>
      <c r="AD454" s="149">
        <v>0</v>
      </c>
      <c r="AE454" s="149">
        <v>0</v>
      </c>
      <c r="AF454" s="149">
        <v>3</v>
      </c>
      <c r="AG454" s="149">
        <v>3</v>
      </c>
      <c r="AH454" s="149">
        <v>3</v>
      </c>
      <c r="AI454" s="149">
        <v>0</v>
      </c>
      <c r="AJ454" s="149">
        <v>0</v>
      </c>
      <c r="AK454" s="149">
        <v>0</v>
      </c>
      <c r="AL454" s="149">
        <v>0</v>
      </c>
      <c r="AM454" s="149">
        <v>15</v>
      </c>
      <c r="AN454" s="149">
        <v>5</v>
      </c>
      <c r="AO454" s="149">
        <v>0</v>
      </c>
      <c r="AP454" s="149">
        <v>0</v>
      </c>
      <c r="AQ454" s="149">
        <v>5</v>
      </c>
      <c r="AR454" s="149">
        <v>5</v>
      </c>
      <c r="AS454" s="149">
        <v>0</v>
      </c>
      <c r="AT454" s="149">
        <v>0</v>
      </c>
      <c r="AU454" s="149">
        <v>0</v>
      </c>
      <c r="AV454" s="149">
        <v>14</v>
      </c>
      <c r="AW454" s="149">
        <v>0</v>
      </c>
      <c r="AX454" s="149">
        <v>0</v>
      </c>
      <c r="AY454" s="149">
        <v>0</v>
      </c>
      <c r="AZ454" s="149">
        <v>0</v>
      </c>
      <c r="BA454" s="149">
        <v>0</v>
      </c>
      <c r="BB454" s="149">
        <v>0</v>
      </c>
      <c r="BC454" s="149">
        <v>16</v>
      </c>
      <c r="BD454" s="149">
        <v>0</v>
      </c>
      <c r="BE454" s="149">
        <v>0</v>
      </c>
      <c r="BF454" s="149">
        <v>0</v>
      </c>
      <c r="BG454" s="149">
        <v>0</v>
      </c>
      <c r="BH454" s="149">
        <v>0</v>
      </c>
      <c r="BI454" s="149">
        <v>0</v>
      </c>
      <c r="BJ454" s="149">
        <v>0</v>
      </c>
      <c r="BK454" s="149">
        <v>0</v>
      </c>
      <c r="BL454" s="149">
        <v>0</v>
      </c>
      <c r="BM454" s="149">
        <v>0</v>
      </c>
      <c r="BN454" s="149">
        <v>0</v>
      </c>
      <c r="BO454" s="149">
        <v>0</v>
      </c>
      <c r="BP454" s="149">
        <v>0</v>
      </c>
      <c r="BQ454" s="149">
        <v>0</v>
      </c>
      <c r="BR454" s="465">
        <v>0</v>
      </c>
    </row>
    <row r="455" spans="3:70">
      <c r="C455" s="453" t="s">
        <v>307</v>
      </c>
      <c r="D455" s="454" t="s">
        <v>309</v>
      </c>
      <c r="E455" s="455" t="s">
        <v>617</v>
      </c>
      <c r="F455" s="168">
        <f t="shared" si="71"/>
        <v>3</v>
      </c>
      <c r="G455" s="162">
        <v>0</v>
      </c>
      <c r="H455" s="149">
        <v>0</v>
      </c>
      <c r="I455" s="149">
        <v>0</v>
      </c>
      <c r="J455" s="149">
        <v>0</v>
      </c>
      <c r="K455" s="149">
        <v>0</v>
      </c>
      <c r="L455" s="149">
        <v>0</v>
      </c>
      <c r="M455" s="149">
        <v>0</v>
      </c>
      <c r="N455" s="149">
        <v>0</v>
      </c>
      <c r="O455" s="149">
        <v>0</v>
      </c>
      <c r="P455" s="149">
        <v>0</v>
      </c>
      <c r="Q455" s="149">
        <v>0</v>
      </c>
      <c r="R455" s="149">
        <v>0</v>
      </c>
      <c r="S455" s="149">
        <v>0</v>
      </c>
      <c r="T455" s="149">
        <v>0</v>
      </c>
      <c r="U455" s="149">
        <v>0</v>
      </c>
      <c r="V455" s="149">
        <v>0</v>
      </c>
      <c r="W455" s="149">
        <v>0</v>
      </c>
      <c r="X455" s="149">
        <v>0</v>
      </c>
      <c r="Y455" s="149">
        <v>0</v>
      </c>
      <c r="Z455" s="149">
        <v>0</v>
      </c>
      <c r="AA455" s="149">
        <v>0</v>
      </c>
      <c r="AB455" s="149">
        <v>0</v>
      </c>
      <c r="AC455" s="149">
        <v>0</v>
      </c>
      <c r="AD455" s="149">
        <v>0</v>
      </c>
      <c r="AE455" s="149">
        <v>0</v>
      </c>
      <c r="AF455" s="149">
        <v>0</v>
      </c>
      <c r="AG455" s="149">
        <v>0</v>
      </c>
      <c r="AH455" s="149">
        <v>0</v>
      </c>
      <c r="AI455" s="149">
        <v>0</v>
      </c>
      <c r="AJ455" s="149">
        <v>0</v>
      </c>
      <c r="AK455" s="149">
        <v>0</v>
      </c>
      <c r="AL455" s="149">
        <v>0</v>
      </c>
      <c r="AM455" s="149">
        <v>0</v>
      </c>
      <c r="AN455" s="149">
        <v>0</v>
      </c>
      <c r="AO455" s="149">
        <v>0</v>
      </c>
      <c r="AP455" s="149">
        <v>0</v>
      </c>
      <c r="AQ455" s="149">
        <v>3</v>
      </c>
      <c r="AR455" s="149">
        <v>0</v>
      </c>
      <c r="AS455" s="149">
        <v>0</v>
      </c>
      <c r="AT455" s="149">
        <v>0</v>
      </c>
      <c r="AU455" s="149">
        <v>0</v>
      </c>
      <c r="AV455" s="149">
        <v>0</v>
      </c>
      <c r="AW455" s="149">
        <v>0</v>
      </c>
      <c r="AX455" s="149">
        <v>0</v>
      </c>
      <c r="AY455" s="149">
        <v>0</v>
      </c>
      <c r="AZ455" s="149">
        <v>0</v>
      </c>
      <c r="BA455" s="149">
        <v>0</v>
      </c>
      <c r="BB455" s="149">
        <v>0</v>
      </c>
      <c r="BC455" s="149">
        <v>0</v>
      </c>
      <c r="BD455" s="149">
        <v>0</v>
      </c>
      <c r="BE455" s="149">
        <v>0</v>
      </c>
      <c r="BF455" s="149">
        <v>0</v>
      </c>
      <c r="BG455" s="149">
        <v>0</v>
      </c>
      <c r="BH455" s="149">
        <v>0</v>
      </c>
      <c r="BI455" s="149">
        <v>0</v>
      </c>
      <c r="BJ455" s="149">
        <v>0</v>
      </c>
      <c r="BK455" s="149">
        <v>0</v>
      </c>
      <c r="BL455" s="149">
        <v>0</v>
      </c>
      <c r="BM455" s="149">
        <v>0</v>
      </c>
      <c r="BN455" s="149">
        <v>0</v>
      </c>
      <c r="BO455" s="149">
        <v>0</v>
      </c>
      <c r="BP455" s="149">
        <v>0</v>
      </c>
      <c r="BQ455" s="149">
        <v>0</v>
      </c>
      <c r="BR455" s="465">
        <v>0</v>
      </c>
    </row>
    <row r="456" spans="3:70">
      <c r="C456" s="453" t="s">
        <v>307</v>
      </c>
      <c r="D456" s="454" t="s">
        <v>309</v>
      </c>
      <c r="E456" s="455" t="s">
        <v>618</v>
      </c>
      <c r="F456" s="168">
        <f t="shared" si="71"/>
        <v>14</v>
      </c>
      <c r="G456" s="162">
        <v>0</v>
      </c>
      <c r="H456" s="149">
        <v>0</v>
      </c>
      <c r="I456" s="149">
        <v>0</v>
      </c>
      <c r="J456" s="149">
        <v>0</v>
      </c>
      <c r="K456" s="149">
        <v>0</v>
      </c>
      <c r="L456" s="149">
        <v>0</v>
      </c>
      <c r="M456" s="149">
        <v>0</v>
      </c>
      <c r="N456" s="149">
        <v>0</v>
      </c>
      <c r="O456" s="149">
        <v>0</v>
      </c>
      <c r="P456" s="149">
        <v>0</v>
      </c>
      <c r="Q456" s="149">
        <v>0</v>
      </c>
      <c r="R456" s="149">
        <v>0</v>
      </c>
      <c r="S456" s="149">
        <v>0</v>
      </c>
      <c r="T456" s="149">
        <v>0</v>
      </c>
      <c r="U456" s="149">
        <v>0</v>
      </c>
      <c r="V456" s="149">
        <v>0</v>
      </c>
      <c r="W456" s="149">
        <v>0</v>
      </c>
      <c r="X456" s="149">
        <v>0</v>
      </c>
      <c r="Y456" s="149">
        <v>0</v>
      </c>
      <c r="Z456" s="149">
        <v>0</v>
      </c>
      <c r="AA456" s="149">
        <v>2</v>
      </c>
      <c r="AB456" s="149">
        <v>0</v>
      </c>
      <c r="AC456" s="149">
        <v>0</v>
      </c>
      <c r="AD456" s="149">
        <v>0</v>
      </c>
      <c r="AE456" s="149">
        <v>0</v>
      </c>
      <c r="AF456" s="149">
        <v>0</v>
      </c>
      <c r="AG456" s="149">
        <v>3</v>
      </c>
      <c r="AH456" s="149">
        <v>0</v>
      </c>
      <c r="AI456" s="149">
        <v>0</v>
      </c>
      <c r="AJ456" s="149">
        <v>0</v>
      </c>
      <c r="AK456" s="149">
        <v>0</v>
      </c>
      <c r="AL456" s="149">
        <v>0</v>
      </c>
      <c r="AM456" s="149">
        <v>4</v>
      </c>
      <c r="AN456" s="149">
        <v>0</v>
      </c>
      <c r="AO456" s="149">
        <v>0</v>
      </c>
      <c r="AP456" s="149">
        <v>0</v>
      </c>
      <c r="AQ456" s="149">
        <v>0</v>
      </c>
      <c r="AR456" s="149">
        <v>0</v>
      </c>
      <c r="AS456" s="149">
        <v>0</v>
      </c>
      <c r="AT456" s="149">
        <v>0</v>
      </c>
      <c r="AU456" s="149">
        <v>0</v>
      </c>
      <c r="AV456" s="149">
        <v>0</v>
      </c>
      <c r="AW456" s="149">
        <v>0</v>
      </c>
      <c r="AX456" s="149">
        <v>0</v>
      </c>
      <c r="AY456" s="149">
        <v>5</v>
      </c>
      <c r="AZ456" s="149">
        <v>0</v>
      </c>
      <c r="BA456" s="149">
        <v>0</v>
      </c>
      <c r="BB456" s="149">
        <v>0</v>
      </c>
      <c r="BC456" s="149">
        <v>0</v>
      </c>
      <c r="BD456" s="149">
        <v>0</v>
      </c>
      <c r="BE456" s="149">
        <v>0</v>
      </c>
      <c r="BF456" s="149">
        <v>0</v>
      </c>
      <c r="BG456" s="149">
        <v>0</v>
      </c>
      <c r="BH456" s="149">
        <v>0</v>
      </c>
      <c r="BI456" s="149">
        <v>0</v>
      </c>
      <c r="BJ456" s="149">
        <v>0</v>
      </c>
      <c r="BK456" s="149">
        <v>0</v>
      </c>
      <c r="BL456" s="149">
        <v>0</v>
      </c>
      <c r="BM456" s="149">
        <v>0</v>
      </c>
      <c r="BN456" s="149">
        <v>0</v>
      </c>
      <c r="BO456" s="149">
        <v>0</v>
      </c>
      <c r="BP456" s="149">
        <v>0</v>
      </c>
      <c r="BQ456" s="149">
        <v>0</v>
      </c>
      <c r="BR456" s="465">
        <v>0</v>
      </c>
    </row>
    <row r="457" spans="3:70">
      <c r="C457" s="453" t="s">
        <v>307</v>
      </c>
      <c r="D457" s="454" t="s">
        <v>309</v>
      </c>
      <c r="E457" s="455" t="s">
        <v>619</v>
      </c>
      <c r="F457" s="168">
        <f t="shared" si="71"/>
        <v>28</v>
      </c>
      <c r="G457" s="162">
        <v>0</v>
      </c>
      <c r="H457" s="149">
        <v>0</v>
      </c>
      <c r="I457" s="149">
        <v>0</v>
      </c>
      <c r="J457" s="149">
        <v>0</v>
      </c>
      <c r="K457" s="149">
        <v>0</v>
      </c>
      <c r="L457" s="149">
        <v>0</v>
      </c>
      <c r="M457" s="149">
        <v>0</v>
      </c>
      <c r="N457" s="149">
        <v>0</v>
      </c>
      <c r="O457" s="149">
        <v>0</v>
      </c>
      <c r="P457" s="149">
        <v>0</v>
      </c>
      <c r="Q457" s="149">
        <v>0</v>
      </c>
      <c r="R457" s="149">
        <v>0</v>
      </c>
      <c r="S457" s="149">
        <v>0</v>
      </c>
      <c r="T457" s="149">
        <v>0</v>
      </c>
      <c r="U457" s="149">
        <v>0</v>
      </c>
      <c r="V457" s="149">
        <v>0</v>
      </c>
      <c r="W457" s="149">
        <v>0</v>
      </c>
      <c r="X457" s="149">
        <v>0</v>
      </c>
      <c r="Y457" s="149">
        <v>0</v>
      </c>
      <c r="Z457" s="149">
        <v>0</v>
      </c>
      <c r="AA457" s="149">
        <v>0</v>
      </c>
      <c r="AB457" s="149">
        <v>0</v>
      </c>
      <c r="AC457" s="149">
        <v>0</v>
      </c>
      <c r="AD457" s="149">
        <v>0</v>
      </c>
      <c r="AE457" s="149">
        <v>0</v>
      </c>
      <c r="AF457" s="149">
        <v>28</v>
      </c>
      <c r="AG457" s="149">
        <v>0</v>
      </c>
      <c r="AH457" s="149">
        <v>0</v>
      </c>
      <c r="AI457" s="149">
        <v>0</v>
      </c>
      <c r="AJ457" s="149">
        <v>0</v>
      </c>
      <c r="AK457" s="149">
        <v>0</v>
      </c>
      <c r="AL457" s="149">
        <v>0</v>
      </c>
      <c r="AM457" s="149">
        <v>0</v>
      </c>
      <c r="AN457" s="149">
        <v>0</v>
      </c>
      <c r="AO457" s="149">
        <v>0</v>
      </c>
      <c r="AP457" s="149">
        <v>0</v>
      </c>
      <c r="AQ457" s="149">
        <v>0</v>
      </c>
      <c r="AR457" s="149">
        <v>0</v>
      </c>
      <c r="AS457" s="149">
        <v>0</v>
      </c>
      <c r="AT457" s="149">
        <v>0</v>
      </c>
      <c r="AU457" s="149">
        <v>0</v>
      </c>
      <c r="AV457" s="149">
        <v>0</v>
      </c>
      <c r="AW457" s="149">
        <v>0</v>
      </c>
      <c r="AX457" s="149">
        <v>0</v>
      </c>
      <c r="AY457" s="149">
        <v>0</v>
      </c>
      <c r="AZ457" s="149">
        <v>0</v>
      </c>
      <c r="BA457" s="149">
        <v>0</v>
      </c>
      <c r="BB457" s="149">
        <v>0</v>
      </c>
      <c r="BC457" s="149">
        <v>0</v>
      </c>
      <c r="BD457" s="149">
        <v>0</v>
      </c>
      <c r="BE457" s="149">
        <v>0</v>
      </c>
      <c r="BF457" s="149">
        <v>0</v>
      </c>
      <c r="BG457" s="149">
        <v>0</v>
      </c>
      <c r="BH457" s="149">
        <v>0</v>
      </c>
      <c r="BI457" s="149">
        <v>0</v>
      </c>
      <c r="BJ457" s="149">
        <v>0</v>
      </c>
      <c r="BK457" s="149">
        <v>0</v>
      </c>
      <c r="BL457" s="149">
        <v>0</v>
      </c>
      <c r="BM457" s="149">
        <v>0</v>
      </c>
      <c r="BN457" s="149">
        <v>0</v>
      </c>
      <c r="BO457" s="149">
        <v>0</v>
      </c>
      <c r="BP457" s="149">
        <v>0</v>
      </c>
      <c r="BQ457" s="149">
        <v>0</v>
      </c>
      <c r="BR457" s="465">
        <v>0</v>
      </c>
    </row>
    <row r="458" spans="3:70">
      <c r="C458" s="453" t="s">
        <v>307</v>
      </c>
      <c r="D458" s="454" t="s">
        <v>309</v>
      </c>
      <c r="E458" s="455" t="s">
        <v>620</v>
      </c>
      <c r="F458" s="168">
        <f t="shared" si="71"/>
        <v>35</v>
      </c>
      <c r="G458" s="162">
        <v>0</v>
      </c>
      <c r="H458" s="149">
        <v>0</v>
      </c>
      <c r="I458" s="149">
        <v>0</v>
      </c>
      <c r="J458" s="149">
        <v>0</v>
      </c>
      <c r="K458" s="149">
        <v>0</v>
      </c>
      <c r="L458" s="149">
        <v>0</v>
      </c>
      <c r="M458" s="149">
        <v>0</v>
      </c>
      <c r="N458" s="149">
        <v>0</v>
      </c>
      <c r="O458" s="149">
        <v>0</v>
      </c>
      <c r="P458" s="149">
        <v>0</v>
      </c>
      <c r="Q458" s="149">
        <v>0</v>
      </c>
      <c r="R458" s="149">
        <v>0</v>
      </c>
      <c r="S458" s="149">
        <v>0</v>
      </c>
      <c r="T458" s="149">
        <v>0</v>
      </c>
      <c r="U458" s="149">
        <v>0</v>
      </c>
      <c r="V458" s="149">
        <v>0</v>
      </c>
      <c r="W458" s="149">
        <v>0</v>
      </c>
      <c r="X458" s="149">
        <v>0</v>
      </c>
      <c r="Y458" s="149">
        <v>0</v>
      </c>
      <c r="Z458" s="149">
        <v>0</v>
      </c>
      <c r="AA458" s="149">
        <v>0</v>
      </c>
      <c r="AB458" s="149">
        <v>0</v>
      </c>
      <c r="AC458" s="149">
        <v>0</v>
      </c>
      <c r="AD458" s="149">
        <v>0</v>
      </c>
      <c r="AE458" s="149">
        <v>0</v>
      </c>
      <c r="AF458" s="149">
        <v>0</v>
      </c>
      <c r="AG458" s="149">
        <v>0</v>
      </c>
      <c r="AH458" s="149">
        <v>0</v>
      </c>
      <c r="AI458" s="149">
        <v>0</v>
      </c>
      <c r="AJ458" s="149">
        <v>0</v>
      </c>
      <c r="AK458" s="149">
        <v>0</v>
      </c>
      <c r="AL458" s="149">
        <v>0</v>
      </c>
      <c r="AM458" s="149">
        <v>23</v>
      </c>
      <c r="AN458" s="149">
        <v>0</v>
      </c>
      <c r="AO458" s="149">
        <v>0</v>
      </c>
      <c r="AP458" s="149">
        <v>0</v>
      </c>
      <c r="AQ458" s="149">
        <v>0</v>
      </c>
      <c r="AR458" s="149">
        <v>12</v>
      </c>
      <c r="AS458" s="149">
        <v>0</v>
      </c>
      <c r="AT458" s="149">
        <v>0</v>
      </c>
      <c r="AU458" s="149">
        <v>0</v>
      </c>
      <c r="AV458" s="149">
        <v>0</v>
      </c>
      <c r="AW458" s="149">
        <v>0</v>
      </c>
      <c r="AX458" s="149">
        <v>0</v>
      </c>
      <c r="AY458" s="149">
        <v>0</v>
      </c>
      <c r="AZ458" s="149">
        <v>0</v>
      </c>
      <c r="BA458" s="149">
        <v>0</v>
      </c>
      <c r="BB458" s="149">
        <v>0</v>
      </c>
      <c r="BC458" s="149">
        <v>0</v>
      </c>
      <c r="BD458" s="149">
        <v>0</v>
      </c>
      <c r="BE458" s="149">
        <v>0</v>
      </c>
      <c r="BF458" s="149">
        <v>0</v>
      </c>
      <c r="BG458" s="149">
        <v>0</v>
      </c>
      <c r="BH458" s="149">
        <v>0</v>
      </c>
      <c r="BI458" s="149">
        <v>0</v>
      </c>
      <c r="BJ458" s="149">
        <v>0</v>
      </c>
      <c r="BK458" s="149">
        <v>0</v>
      </c>
      <c r="BL458" s="149">
        <v>0</v>
      </c>
      <c r="BM458" s="149">
        <v>0</v>
      </c>
      <c r="BN458" s="149">
        <v>0</v>
      </c>
      <c r="BO458" s="149">
        <v>0</v>
      </c>
      <c r="BP458" s="149">
        <v>0</v>
      </c>
      <c r="BQ458" s="149">
        <v>0</v>
      </c>
      <c r="BR458" s="465">
        <v>0</v>
      </c>
    </row>
    <row r="459" spans="3:70">
      <c r="C459" s="453" t="s">
        <v>307</v>
      </c>
      <c r="D459" s="454" t="s">
        <v>309</v>
      </c>
      <c r="E459" s="455" t="s">
        <v>621</v>
      </c>
      <c r="F459" s="168">
        <f t="shared" si="71"/>
        <v>22</v>
      </c>
      <c r="G459" s="162">
        <v>0</v>
      </c>
      <c r="H459" s="149">
        <v>0</v>
      </c>
      <c r="I459" s="149">
        <v>0</v>
      </c>
      <c r="J459" s="149">
        <v>0</v>
      </c>
      <c r="K459" s="149">
        <v>0</v>
      </c>
      <c r="L459" s="149">
        <v>0</v>
      </c>
      <c r="M459" s="149">
        <v>0</v>
      </c>
      <c r="N459" s="149">
        <v>0</v>
      </c>
      <c r="O459" s="149">
        <v>0</v>
      </c>
      <c r="P459" s="149">
        <v>0</v>
      </c>
      <c r="Q459" s="149">
        <v>0</v>
      </c>
      <c r="R459" s="149">
        <v>0</v>
      </c>
      <c r="S459" s="149">
        <v>0</v>
      </c>
      <c r="T459" s="149">
        <v>0</v>
      </c>
      <c r="U459" s="149">
        <v>0</v>
      </c>
      <c r="V459" s="149">
        <v>0</v>
      </c>
      <c r="W459" s="149">
        <v>0</v>
      </c>
      <c r="X459" s="149">
        <v>0</v>
      </c>
      <c r="Y459" s="149">
        <v>0</v>
      </c>
      <c r="Z459" s="149">
        <v>0</v>
      </c>
      <c r="AA459" s="149">
        <v>0</v>
      </c>
      <c r="AB459" s="149">
        <v>0</v>
      </c>
      <c r="AC459" s="149">
        <v>0</v>
      </c>
      <c r="AD459" s="149">
        <v>0</v>
      </c>
      <c r="AE459" s="149">
        <v>1</v>
      </c>
      <c r="AF459" s="149">
        <v>0</v>
      </c>
      <c r="AG459" s="149">
        <v>5</v>
      </c>
      <c r="AH459" s="149">
        <v>0</v>
      </c>
      <c r="AI459" s="149">
        <v>1</v>
      </c>
      <c r="AJ459" s="149">
        <v>0</v>
      </c>
      <c r="AK459" s="149">
        <v>0</v>
      </c>
      <c r="AL459" s="149">
        <v>0</v>
      </c>
      <c r="AM459" s="149">
        <v>0</v>
      </c>
      <c r="AN459" s="149">
        <v>0</v>
      </c>
      <c r="AO459" s="149">
        <v>0</v>
      </c>
      <c r="AP459" s="149">
        <v>6</v>
      </c>
      <c r="AQ459" s="149">
        <v>0</v>
      </c>
      <c r="AR459" s="149">
        <v>6</v>
      </c>
      <c r="AS459" s="149">
        <v>3</v>
      </c>
      <c r="AT459" s="149">
        <v>0</v>
      </c>
      <c r="AU459" s="149">
        <v>0</v>
      </c>
      <c r="AV459" s="149">
        <v>0</v>
      </c>
      <c r="AW459" s="149">
        <v>0</v>
      </c>
      <c r="AX459" s="149">
        <v>0</v>
      </c>
      <c r="AY459" s="149">
        <v>0</v>
      </c>
      <c r="AZ459" s="149">
        <v>0</v>
      </c>
      <c r="BA459" s="149">
        <v>0</v>
      </c>
      <c r="BB459" s="149">
        <v>0</v>
      </c>
      <c r="BC459" s="149">
        <v>0</v>
      </c>
      <c r="BD459" s="149">
        <v>0</v>
      </c>
      <c r="BE459" s="149">
        <v>0</v>
      </c>
      <c r="BF459" s="149">
        <v>0</v>
      </c>
      <c r="BG459" s="149">
        <v>0</v>
      </c>
      <c r="BH459" s="149">
        <v>0</v>
      </c>
      <c r="BI459" s="149">
        <v>0</v>
      </c>
      <c r="BJ459" s="149">
        <v>0</v>
      </c>
      <c r="BK459" s="149">
        <v>0</v>
      </c>
      <c r="BL459" s="149">
        <v>0</v>
      </c>
      <c r="BM459" s="149">
        <v>0</v>
      </c>
      <c r="BN459" s="149">
        <v>0</v>
      </c>
      <c r="BO459" s="149">
        <v>0</v>
      </c>
      <c r="BP459" s="149">
        <v>0</v>
      </c>
      <c r="BQ459" s="149">
        <v>0</v>
      </c>
      <c r="BR459" s="465">
        <v>0</v>
      </c>
    </row>
    <row r="460" spans="3:70">
      <c r="C460" s="453" t="s">
        <v>307</v>
      </c>
      <c r="D460" s="454" t="s">
        <v>309</v>
      </c>
      <c r="E460" s="455" t="s">
        <v>622</v>
      </c>
      <c r="F460" s="168">
        <f t="shared" si="71"/>
        <v>13</v>
      </c>
      <c r="G460" s="162">
        <v>0</v>
      </c>
      <c r="H460" s="149">
        <v>0</v>
      </c>
      <c r="I460" s="149">
        <v>0</v>
      </c>
      <c r="J460" s="149">
        <v>0</v>
      </c>
      <c r="K460" s="149">
        <v>0</v>
      </c>
      <c r="L460" s="149">
        <v>0</v>
      </c>
      <c r="M460" s="149">
        <v>0</v>
      </c>
      <c r="N460" s="149">
        <v>0</v>
      </c>
      <c r="O460" s="149">
        <v>0</v>
      </c>
      <c r="P460" s="149">
        <v>0</v>
      </c>
      <c r="Q460" s="149">
        <v>0</v>
      </c>
      <c r="R460" s="149">
        <v>0</v>
      </c>
      <c r="S460" s="149">
        <v>0</v>
      </c>
      <c r="T460" s="149">
        <v>0</v>
      </c>
      <c r="U460" s="149">
        <v>0</v>
      </c>
      <c r="V460" s="149">
        <v>0</v>
      </c>
      <c r="W460" s="149">
        <v>0</v>
      </c>
      <c r="X460" s="149">
        <v>0</v>
      </c>
      <c r="Y460" s="149">
        <v>0</v>
      </c>
      <c r="Z460" s="149">
        <v>0</v>
      </c>
      <c r="AA460" s="149">
        <v>0</v>
      </c>
      <c r="AB460" s="149">
        <v>0</v>
      </c>
      <c r="AC460" s="149">
        <v>0</v>
      </c>
      <c r="AD460" s="149">
        <v>0</v>
      </c>
      <c r="AE460" s="149">
        <v>13</v>
      </c>
      <c r="AF460" s="149">
        <v>0</v>
      </c>
      <c r="AG460" s="149">
        <v>0</v>
      </c>
      <c r="AH460" s="149">
        <v>0</v>
      </c>
      <c r="AI460" s="149">
        <v>0</v>
      </c>
      <c r="AJ460" s="149">
        <v>0</v>
      </c>
      <c r="AK460" s="149">
        <v>0</v>
      </c>
      <c r="AL460" s="149">
        <v>0</v>
      </c>
      <c r="AM460" s="149">
        <v>0</v>
      </c>
      <c r="AN460" s="149">
        <v>0</v>
      </c>
      <c r="AO460" s="149">
        <v>0</v>
      </c>
      <c r="AP460" s="149">
        <v>0</v>
      </c>
      <c r="AQ460" s="149">
        <v>0</v>
      </c>
      <c r="AR460" s="149">
        <v>0</v>
      </c>
      <c r="AS460" s="149">
        <v>0</v>
      </c>
      <c r="AT460" s="149">
        <v>0</v>
      </c>
      <c r="AU460" s="149">
        <v>0</v>
      </c>
      <c r="AV460" s="149">
        <v>0</v>
      </c>
      <c r="AW460" s="149">
        <v>0</v>
      </c>
      <c r="AX460" s="149">
        <v>0</v>
      </c>
      <c r="AY460" s="149">
        <v>0</v>
      </c>
      <c r="AZ460" s="149">
        <v>0</v>
      </c>
      <c r="BA460" s="149">
        <v>0</v>
      </c>
      <c r="BB460" s="149">
        <v>0</v>
      </c>
      <c r="BC460" s="149">
        <v>0</v>
      </c>
      <c r="BD460" s="149">
        <v>0</v>
      </c>
      <c r="BE460" s="149">
        <v>0</v>
      </c>
      <c r="BF460" s="149">
        <v>0</v>
      </c>
      <c r="BG460" s="149">
        <v>0</v>
      </c>
      <c r="BH460" s="149">
        <v>0</v>
      </c>
      <c r="BI460" s="149">
        <v>0</v>
      </c>
      <c r="BJ460" s="149">
        <v>0</v>
      </c>
      <c r="BK460" s="149">
        <v>0</v>
      </c>
      <c r="BL460" s="149">
        <v>0</v>
      </c>
      <c r="BM460" s="149">
        <v>0</v>
      </c>
      <c r="BN460" s="149">
        <v>0</v>
      </c>
      <c r="BO460" s="149">
        <v>0</v>
      </c>
      <c r="BP460" s="149">
        <v>0</v>
      </c>
      <c r="BQ460" s="149">
        <v>0</v>
      </c>
      <c r="BR460" s="465">
        <v>0</v>
      </c>
    </row>
    <row r="461" spans="3:70">
      <c r="C461" s="453" t="s">
        <v>307</v>
      </c>
      <c r="D461" s="454" t="s">
        <v>309</v>
      </c>
      <c r="E461" s="455" t="s">
        <v>623</v>
      </c>
      <c r="F461" s="168">
        <f t="shared" si="71"/>
        <v>14</v>
      </c>
      <c r="G461" s="162">
        <v>0</v>
      </c>
      <c r="H461" s="149">
        <v>0</v>
      </c>
      <c r="I461" s="149">
        <v>0</v>
      </c>
      <c r="J461" s="149">
        <v>0</v>
      </c>
      <c r="K461" s="149">
        <v>0</v>
      </c>
      <c r="L461" s="149">
        <v>0</v>
      </c>
      <c r="M461" s="149">
        <v>0</v>
      </c>
      <c r="N461" s="149">
        <v>0</v>
      </c>
      <c r="O461" s="149">
        <v>0</v>
      </c>
      <c r="P461" s="149">
        <v>0</v>
      </c>
      <c r="Q461" s="149">
        <v>0</v>
      </c>
      <c r="R461" s="149">
        <v>0</v>
      </c>
      <c r="S461" s="149">
        <v>0</v>
      </c>
      <c r="T461" s="149">
        <v>0</v>
      </c>
      <c r="U461" s="149">
        <v>0</v>
      </c>
      <c r="V461" s="149">
        <v>0</v>
      </c>
      <c r="W461" s="149">
        <v>0</v>
      </c>
      <c r="X461" s="149">
        <v>0</v>
      </c>
      <c r="Y461" s="149">
        <v>0</v>
      </c>
      <c r="Z461" s="149">
        <v>0</v>
      </c>
      <c r="AA461" s="149">
        <v>0</v>
      </c>
      <c r="AB461" s="149">
        <v>0</v>
      </c>
      <c r="AC461" s="149">
        <v>0</v>
      </c>
      <c r="AD461" s="149">
        <v>0</v>
      </c>
      <c r="AE461" s="149">
        <v>0</v>
      </c>
      <c r="AF461" s="149">
        <v>0</v>
      </c>
      <c r="AG461" s="149">
        <v>0</v>
      </c>
      <c r="AH461" s="149">
        <v>0</v>
      </c>
      <c r="AI461" s="149">
        <v>0</v>
      </c>
      <c r="AJ461" s="149">
        <v>0</v>
      </c>
      <c r="AK461" s="149">
        <v>0</v>
      </c>
      <c r="AL461" s="149">
        <v>0</v>
      </c>
      <c r="AM461" s="149">
        <v>7</v>
      </c>
      <c r="AN461" s="149">
        <v>0</v>
      </c>
      <c r="AO461" s="149">
        <v>0</v>
      </c>
      <c r="AP461" s="149">
        <v>0</v>
      </c>
      <c r="AQ461" s="149">
        <v>0</v>
      </c>
      <c r="AR461" s="149">
        <v>0</v>
      </c>
      <c r="AS461" s="149">
        <v>0</v>
      </c>
      <c r="AT461" s="149">
        <v>0</v>
      </c>
      <c r="AU461" s="149">
        <v>0</v>
      </c>
      <c r="AV461" s="149">
        <v>7</v>
      </c>
      <c r="AW461" s="149">
        <v>0</v>
      </c>
      <c r="AX461" s="149">
        <v>0</v>
      </c>
      <c r="AY461" s="149">
        <v>0</v>
      </c>
      <c r="AZ461" s="149">
        <v>0</v>
      </c>
      <c r="BA461" s="149">
        <v>0</v>
      </c>
      <c r="BB461" s="149">
        <v>0</v>
      </c>
      <c r="BC461" s="149">
        <v>0</v>
      </c>
      <c r="BD461" s="149">
        <v>0</v>
      </c>
      <c r="BE461" s="149">
        <v>0</v>
      </c>
      <c r="BF461" s="149">
        <v>0</v>
      </c>
      <c r="BG461" s="149">
        <v>0</v>
      </c>
      <c r="BH461" s="149">
        <v>0</v>
      </c>
      <c r="BI461" s="149">
        <v>0</v>
      </c>
      <c r="BJ461" s="149">
        <v>0</v>
      </c>
      <c r="BK461" s="149">
        <v>0</v>
      </c>
      <c r="BL461" s="149">
        <v>0</v>
      </c>
      <c r="BM461" s="149">
        <v>0</v>
      </c>
      <c r="BN461" s="149">
        <v>0</v>
      </c>
      <c r="BO461" s="149">
        <v>0</v>
      </c>
      <c r="BP461" s="149">
        <v>0</v>
      </c>
      <c r="BQ461" s="149">
        <v>0</v>
      </c>
      <c r="BR461" s="465">
        <v>0</v>
      </c>
    </row>
    <row r="462" spans="3:70">
      <c r="C462" s="453" t="s">
        <v>307</v>
      </c>
      <c r="D462" s="454" t="s">
        <v>309</v>
      </c>
      <c r="E462" s="455" t="s">
        <v>789</v>
      </c>
      <c r="F462" s="168">
        <f t="shared" si="71"/>
        <v>31</v>
      </c>
      <c r="G462" s="162"/>
      <c r="H462" s="149"/>
      <c r="I462" s="149"/>
      <c r="J462" s="149"/>
      <c r="K462" s="149"/>
      <c r="L462" s="149"/>
      <c r="M462" s="149"/>
      <c r="N462" s="149"/>
      <c r="O462" s="149">
        <v>0</v>
      </c>
      <c r="P462" s="149"/>
      <c r="Q462" s="149"/>
      <c r="R462" s="149"/>
      <c r="S462" s="149"/>
      <c r="T462" s="149"/>
      <c r="U462" s="149"/>
      <c r="V462" s="149"/>
      <c r="W462" s="149"/>
      <c r="X462" s="149"/>
      <c r="Y462" s="149"/>
      <c r="Z462" s="149"/>
      <c r="AA462" s="149">
        <v>0</v>
      </c>
      <c r="AB462" s="149"/>
      <c r="AC462" s="149"/>
      <c r="AD462" s="149"/>
      <c r="AE462" s="149"/>
      <c r="AF462" s="149"/>
      <c r="AG462" s="149"/>
      <c r="AH462" s="149"/>
      <c r="AI462" s="149"/>
      <c r="AJ462" s="149"/>
      <c r="AK462" s="149"/>
      <c r="AL462" s="149"/>
      <c r="AM462" s="149">
        <v>0</v>
      </c>
      <c r="AN462" s="149"/>
      <c r="AO462" s="149"/>
      <c r="AP462" s="149"/>
      <c r="AQ462" s="149"/>
      <c r="AR462" s="149"/>
      <c r="AS462" s="149"/>
      <c r="AT462" s="149"/>
      <c r="AU462" s="149"/>
      <c r="AV462" s="149"/>
      <c r="AW462" s="149"/>
      <c r="AX462" s="149"/>
      <c r="AY462" s="149">
        <v>0</v>
      </c>
      <c r="AZ462" s="149">
        <v>0</v>
      </c>
      <c r="BA462" s="149">
        <v>0</v>
      </c>
      <c r="BB462" s="149">
        <v>0</v>
      </c>
      <c r="BC462" s="149">
        <v>0</v>
      </c>
      <c r="BD462" s="149">
        <v>0</v>
      </c>
      <c r="BE462" s="149">
        <v>0</v>
      </c>
      <c r="BF462" s="149">
        <v>0</v>
      </c>
      <c r="BG462" s="149">
        <v>0</v>
      </c>
      <c r="BH462" s="149">
        <v>0</v>
      </c>
      <c r="BI462" s="149">
        <v>0</v>
      </c>
      <c r="BJ462" s="149">
        <v>0</v>
      </c>
      <c r="BK462" s="149">
        <v>0</v>
      </c>
      <c r="BL462" s="149">
        <v>31</v>
      </c>
      <c r="BM462" s="149">
        <v>0</v>
      </c>
      <c r="BN462" s="149">
        <v>0</v>
      </c>
      <c r="BO462" s="149">
        <v>0</v>
      </c>
      <c r="BP462" s="149">
        <v>0</v>
      </c>
      <c r="BQ462" s="149">
        <v>0</v>
      </c>
      <c r="BR462" s="465">
        <v>0</v>
      </c>
    </row>
    <row r="463" spans="3:70">
      <c r="C463" s="453" t="s">
        <v>307</v>
      </c>
      <c r="D463" s="454" t="s">
        <v>309</v>
      </c>
      <c r="E463" s="455" t="s">
        <v>624</v>
      </c>
      <c r="F463" s="168">
        <f t="shared" si="71"/>
        <v>0</v>
      </c>
      <c r="G463" s="162">
        <v>0</v>
      </c>
      <c r="H463" s="149">
        <v>0</v>
      </c>
      <c r="I463" s="149">
        <v>0</v>
      </c>
      <c r="J463" s="149">
        <v>0</v>
      </c>
      <c r="K463" s="149">
        <v>0</v>
      </c>
      <c r="L463" s="149">
        <v>0</v>
      </c>
      <c r="M463" s="149">
        <v>0</v>
      </c>
      <c r="N463" s="149">
        <v>0</v>
      </c>
      <c r="O463" s="149">
        <v>0</v>
      </c>
      <c r="P463" s="149">
        <v>0</v>
      </c>
      <c r="Q463" s="149">
        <v>0</v>
      </c>
      <c r="R463" s="149">
        <v>0</v>
      </c>
      <c r="S463" s="149">
        <v>0</v>
      </c>
      <c r="T463" s="149">
        <v>0</v>
      </c>
      <c r="U463" s="149">
        <v>0</v>
      </c>
      <c r="V463" s="149">
        <v>0</v>
      </c>
      <c r="W463" s="149">
        <v>0</v>
      </c>
      <c r="X463" s="149">
        <v>0</v>
      </c>
      <c r="Y463" s="149">
        <v>0</v>
      </c>
      <c r="Z463" s="149">
        <v>0</v>
      </c>
      <c r="AA463" s="149">
        <v>0</v>
      </c>
      <c r="AB463" s="149">
        <v>0</v>
      </c>
      <c r="AC463" s="149">
        <v>0</v>
      </c>
      <c r="AD463" s="149">
        <v>0</v>
      </c>
      <c r="AE463" s="149">
        <v>0</v>
      </c>
      <c r="AF463" s="149">
        <v>0</v>
      </c>
      <c r="AG463" s="149">
        <v>0</v>
      </c>
      <c r="AH463" s="149">
        <v>0</v>
      </c>
      <c r="AI463" s="149">
        <v>0</v>
      </c>
      <c r="AJ463" s="149">
        <v>0</v>
      </c>
      <c r="AK463" s="149">
        <v>0</v>
      </c>
      <c r="AL463" s="149">
        <v>0</v>
      </c>
      <c r="AM463" s="149">
        <v>0</v>
      </c>
      <c r="AN463" s="149">
        <v>0</v>
      </c>
      <c r="AO463" s="149">
        <v>0</v>
      </c>
      <c r="AP463" s="149">
        <v>0</v>
      </c>
      <c r="AQ463" s="149">
        <v>0</v>
      </c>
      <c r="AR463" s="149">
        <v>0</v>
      </c>
      <c r="AS463" s="149">
        <v>0</v>
      </c>
      <c r="AT463" s="149">
        <v>0</v>
      </c>
      <c r="AU463" s="149">
        <v>0</v>
      </c>
      <c r="AV463" s="149">
        <v>0</v>
      </c>
      <c r="AW463" s="149">
        <v>0</v>
      </c>
      <c r="AX463" s="149">
        <v>0</v>
      </c>
      <c r="AY463" s="149">
        <v>0</v>
      </c>
      <c r="AZ463" s="149">
        <v>0</v>
      </c>
      <c r="BA463" s="149">
        <v>0</v>
      </c>
      <c r="BB463" s="149">
        <v>0</v>
      </c>
      <c r="BC463" s="149">
        <v>0</v>
      </c>
      <c r="BD463" s="149">
        <v>0</v>
      </c>
      <c r="BE463" s="149">
        <v>0</v>
      </c>
      <c r="BF463" s="149">
        <v>0</v>
      </c>
      <c r="BG463" s="149">
        <v>0</v>
      </c>
      <c r="BH463" s="149">
        <v>0</v>
      </c>
      <c r="BI463" s="149">
        <v>0</v>
      </c>
      <c r="BJ463" s="149">
        <v>0</v>
      </c>
      <c r="BK463" s="149">
        <v>0</v>
      </c>
      <c r="BL463" s="149">
        <v>0</v>
      </c>
      <c r="BM463" s="149">
        <v>0</v>
      </c>
      <c r="BN463" s="149">
        <v>0</v>
      </c>
      <c r="BO463" s="149">
        <v>0</v>
      </c>
      <c r="BP463" s="149">
        <v>0</v>
      </c>
      <c r="BQ463" s="149">
        <v>0</v>
      </c>
      <c r="BR463" s="465">
        <v>0</v>
      </c>
    </row>
    <row r="464" spans="3:70">
      <c r="C464" s="453" t="s">
        <v>307</v>
      </c>
      <c r="D464" s="454" t="s">
        <v>309</v>
      </c>
      <c r="E464" s="455" t="s">
        <v>625</v>
      </c>
      <c r="F464" s="168">
        <f t="shared" si="71"/>
        <v>158</v>
      </c>
      <c r="G464" s="162">
        <v>0</v>
      </c>
      <c r="H464" s="149">
        <v>0</v>
      </c>
      <c r="I464" s="149">
        <v>0</v>
      </c>
      <c r="J464" s="149">
        <v>0</v>
      </c>
      <c r="K464" s="149">
        <v>0</v>
      </c>
      <c r="L464" s="149">
        <v>0</v>
      </c>
      <c r="M464" s="149">
        <v>0</v>
      </c>
      <c r="N464" s="149">
        <v>0</v>
      </c>
      <c r="O464" s="149">
        <v>0</v>
      </c>
      <c r="P464" s="149">
        <v>0</v>
      </c>
      <c r="Q464" s="149">
        <v>0</v>
      </c>
      <c r="R464" s="149">
        <v>0</v>
      </c>
      <c r="S464" s="149">
        <v>0</v>
      </c>
      <c r="T464" s="149">
        <v>0</v>
      </c>
      <c r="U464" s="149">
        <v>0</v>
      </c>
      <c r="V464" s="149">
        <v>0</v>
      </c>
      <c r="W464" s="149">
        <v>0</v>
      </c>
      <c r="X464" s="149">
        <v>0</v>
      </c>
      <c r="Y464" s="149">
        <v>0</v>
      </c>
      <c r="Z464" s="149">
        <v>0</v>
      </c>
      <c r="AA464" s="149">
        <v>0</v>
      </c>
      <c r="AB464" s="149">
        <v>0</v>
      </c>
      <c r="AC464" s="149">
        <v>0</v>
      </c>
      <c r="AD464" s="149">
        <v>0</v>
      </c>
      <c r="AE464" s="149">
        <v>0</v>
      </c>
      <c r="AF464" s="149">
        <v>152</v>
      </c>
      <c r="AG464" s="149">
        <v>6</v>
      </c>
      <c r="AH464" s="149">
        <v>0</v>
      </c>
      <c r="AI464" s="149">
        <v>0</v>
      </c>
      <c r="AJ464" s="149">
        <v>0</v>
      </c>
      <c r="AK464" s="149">
        <v>0</v>
      </c>
      <c r="AL464" s="149">
        <v>0</v>
      </c>
      <c r="AM464" s="149">
        <v>0</v>
      </c>
      <c r="AN464" s="149">
        <v>0</v>
      </c>
      <c r="AO464" s="149">
        <v>0</v>
      </c>
      <c r="AP464" s="149">
        <v>0</v>
      </c>
      <c r="AQ464" s="149">
        <v>0</v>
      </c>
      <c r="AR464" s="149">
        <v>0</v>
      </c>
      <c r="AS464" s="149">
        <v>0</v>
      </c>
      <c r="AT464" s="149">
        <v>0</v>
      </c>
      <c r="AU464" s="149">
        <v>0</v>
      </c>
      <c r="AV464" s="149">
        <v>0</v>
      </c>
      <c r="AW464" s="149">
        <v>0</v>
      </c>
      <c r="AX464" s="149">
        <v>0</v>
      </c>
      <c r="AY464" s="149">
        <v>0</v>
      </c>
      <c r="AZ464" s="149">
        <v>0</v>
      </c>
      <c r="BA464" s="149">
        <v>0</v>
      </c>
      <c r="BB464" s="149">
        <v>0</v>
      </c>
      <c r="BC464" s="149">
        <v>0</v>
      </c>
      <c r="BD464" s="149">
        <v>0</v>
      </c>
      <c r="BE464" s="149">
        <v>0</v>
      </c>
      <c r="BF464" s="149">
        <v>0</v>
      </c>
      <c r="BG464" s="149">
        <v>0</v>
      </c>
      <c r="BH464" s="149">
        <v>0</v>
      </c>
      <c r="BI464" s="149">
        <v>0</v>
      </c>
      <c r="BJ464" s="149">
        <v>0</v>
      </c>
      <c r="BK464" s="149">
        <v>0</v>
      </c>
      <c r="BL464" s="149">
        <v>0</v>
      </c>
      <c r="BM464" s="149">
        <v>0</v>
      </c>
      <c r="BN464" s="149">
        <v>0</v>
      </c>
      <c r="BO464" s="149">
        <v>0</v>
      </c>
      <c r="BP464" s="149">
        <v>0</v>
      </c>
      <c r="BQ464" s="149">
        <v>0</v>
      </c>
      <c r="BR464" s="465">
        <v>0</v>
      </c>
    </row>
    <row r="465" spans="3:70">
      <c r="C465" s="453" t="s">
        <v>307</v>
      </c>
      <c r="D465" s="454" t="s">
        <v>309</v>
      </c>
      <c r="E465" s="455" t="s">
        <v>626</v>
      </c>
      <c r="F465" s="168">
        <f t="shared" si="71"/>
        <v>13</v>
      </c>
      <c r="G465" s="162">
        <v>0</v>
      </c>
      <c r="H465" s="149">
        <v>0</v>
      </c>
      <c r="I465" s="149">
        <v>0</v>
      </c>
      <c r="J465" s="149">
        <v>0</v>
      </c>
      <c r="K465" s="149">
        <v>0</v>
      </c>
      <c r="L465" s="149">
        <v>0</v>
      </c>
      <c r="M465" s="149">
        <v>0</v>
      </c>
      <c r="N465" s="149">
        <v>0</v>
      </c>
      <c r="O465" s="149">
        <v>0</v>
      </c>
      <c r="P465" s="149">
        <v>0</v>
      </c>
      <c r="Q465" s="149">
        <v>0</v>
      </c>
      <c r="R465" s="149">
        <v>0</v>
      </c>
      <c r="S465" s="149">
        <v>0</v>
      </c>
      <c r="T465" s="149">
        <v>0</v>
      </c>
      <c r="U465" s="149">
        <v>0</v>
      </c>
      <c r="V465" s="149">
        <v>0</v>
      </c>
      <c r="W465" s="149">
        <v>0</v>
      </c>
      <c r="X465" s="149">
        <v>0</v>
      </c>
      <c r="Y465" s="149">
        <v>0</v>
      </c>
      <c r="Z465" s="149">
        <v>0</v>
      </c>
      <c r="AA465" s="149">
        <v>0</v>
      </c>
      <c r="AB465" s="149">
        <v>0</v>
      </c>
      <c r="AC465" s="149">
        <v>0</v>
      </c>
      <c r="AD465" s="149">
        <v>0</v>
      </c>
      <c r="AE465" s="149">
        <v>2</v>
      </c>
      <c r="AF465" s="149">
        <v>0</v>
      </c>
      <c r="AG465" s="149">
        <v>0</v>
      </c>
      <c r="AH465" s="149">
        <v>0</v>
      </c>
      <c r="AI465" s="149">
        <v>0</v>
      </c>
      <c r="AJ465" s="149">
        <v>0</v>
      </c>
      <c r="AK465" s="149">
        <v>0</v>
      </c>
      <c r="AL465" s="149">
        <v>0</v>
      </c>
      <c r="AM465" s="149">
        <v>0</v>
      </c>
      <c r="AN465" s="149">
        <v>0</v>
      </c>
      <c r="AO465" s="149">
        <v>0</v>
      </c>
      <c r="AP465" s="149">
        <v>0</v>
      </c>
      <c r="AQ465" s="149">
        <v>0</v>
      </c>
      <c r="AR465" s="149">
        <v>0</v>
      </c>
      <c r="AS465" s="149">
        <v>0</v>
      </c>
      <c r="AT465" s="149">
        <v>0</v>
      </c>
      <c r="AU465" s="149">
        <v>0</v>
      </c>
      <c r="AV465" s="149">
        <v>0</v>
      </c>
      <c r="AW465" s="149">
        <v>0</v>
      </c>
      <c r="AX465" s="149">
        <v>0</v>
      </c>
      <c r="AY465" s="149">
        <v>0</v>
      </c>
      <c r="AZ465" s="149">
        <v>0</v>
      </c>
      <c r="BA465" s="149">
        <v>0</v>
      </c>
      <c r="BB465" s="149">
        <v>0</v>
      </c>
      <c r="BC465" s="149">
        <v>0</v>
      </c>
      <c r="BD465" s="149">
        <v>0</v>
      </c>
      <c r="BE465" s="149">
        <v>0</v>
      </c>
      <c r="BF465" s="149">
        <v>6</v>
      </c>
      <c r="BG465" s="149">
        <v>0</v>
      </c>
      <c r="BH465" s="149">
        <v>0</v>
      </c>
      <c r="BI465" s="149">
        <v>0</v>
      </c>
      <c r="BJ465" s="149">
        <v>0</v>
      </c>
      <c r="BK465" s="149">
        <v>5</v>
      </c>
      <c r="BL465" s="149">
        <v>0</v>
      </c>
      <c r="BM465" s="149">
        <v>0</v>
      </c>
      <c r="BN465" s="149">
        <v>0</v>
      </c>
      <c r="BO465" s="149">
        <v>0</v>
      </c>
      <c r="BP465" s="149">
        <v>0</v>
      </c>
      <c r="BQ465" s="149">
        <v>0</v>
      </c>
      <c r="BR465" s="465">
        <v>0</v>
      </c>
    </row>
    <row r="466" spans="3:70">
      <c r="C466" s="453" t="s">
        <v>307</v>
      </c>
      <c r="D466" s="454" t="s">
        <v>309</v>
      </c>
      <c r="E466" s="455" t="s">
        <v>627</v>
      </c>
      <c r="F466" s="168">
        <f t="shared" si="71"/>
        <v>9</v>
      </c>
      <c r="G466" s="162">
        <v>0</v>
      </c>
      <c r="H466" s="149">
        <v>0</v>
      </c>
      <c r="I466" s="149">
        <v>0</v>
      </c>
      <c r="J466" s="149">
        <v>0</v>
      </c>
      <c r="K466" s="149">
        <v>0</v>
      </c>
      <c r="L466" s="149">
        <v>0</v>
      </c>
      <c r="M466" s="149">
        <v>0</v>
      </c>
      <c r="N466" s="149">
        <v>0</v>
      </c>
      <c r="O466" s="149">
        <v>0</v>
      </c>
      <c r="P466" s="149">
        <v>0</v>
      </c>
      <c r="Q466" s="149">
        <v>0</v>
      </c>
      <c r="R466" s="149">
        <v>0</v>
      </c>
      <c r="S466" s="149">
        <v>0</v>
      </c>
      <c r="T466" s="149">
        <v>0</v>
      </c>
      <c r="U466" s="149">
        <v>0</v>
      </c>
      <c r="V466" s="149">
        <v>0</v>
      </c>
      <c r="W466" s="149">
        <v>0</v>
      </c>
      <c r="X466" s="149">
        <v>1</v>
      </c>
      <c r="Y466" s="149">
        <v>1</v>
      </c>
      <c r="Z466" s="149">
        <v>0</v>
      </c>
      <c r="AA466" s="149">
        <v>1</v>
      </c>
      <c r="AB466" s="149">
        <v>1</v>
      </c>
      <c r="AC466" s="149">
        <v>1</v>
      </c>
      <c r="AD466" s="149">
        <v>1</v>
      </c>
      <c r="AE466" s="149">
        <v>1</v>
      </c>
      <c r="AF466" s="149">
        <v>1</v>
      </c>
      <c r="AG466" s="149">
        <v>0</v>
      </c>
      <c r="AH466" s="149">
        <v>0</v>
      </c>
      <c r="AI466" s="149">
        <v>0</v>
      </c>
      <c r="AJ466" s="149">
        <v>1</v>
      </c>
      <c r="AK466" s="149">
        <v>0</v>
      </c>
      <c r="AL466" s="149">
        <v>0</v>
      </c>
      <c r="AM466" s="149">
        <v>0</v>
      </c>
      <c r="AN466" s="149">
        <v>0</v>
      </c>
      <c r="AO466" s="149">
        <v>0</v>
      </c>
      <c r="AP466" s="149">
        <v>0</v>
      </c>
      <c r="AQ466" s="149">
        <v>0</v>
      </c>
      <c r="AR466" s="149">
        <v>0</v>
      </c>
      <c r="AS466" s="149">
        <v>0</v>
      </c>
      <c r="AT466" s="149">
        <v>0</v>
      </c>
      <c r="AU466" s="149">
        <v>0</v>
      </c>
      <c r="AV466" s="149">
        <v>0</v>
      </c>
      <c r="AW466" s="149">
        <v>0</v>
      </c>
      <c r="AX466" s="149">
        <v>0</v>
      </c>
      <c r="AY466" s="149">
        <v>0</v>
      </c>
      <c r="AZ466" s="149">
        <v>0</v>
      </c>
      <c r="BA466" s="149">
        <v>0</v>
      </c>
      <c r="BB466" s="149">
        <v>0</v>
      </c>
      <c r="BC466" s="149">
        <v>0</v>
      </c>
      <c r="BD466" s="149">
        <v>0</v>
      </c>
      <c r="BE466" s="149">
        <v>0</v>
      </c>
      <c r="BF466" s="149">
        <v>0</v>
      </c>
      <c r="BG466" s="149">
        <v>0</v>
      </c>
      <c r="BH466" s="149">
        <v>0</v>
      </c>
      <c r="BI466" s="149">
        <v>0</v>
      </c>
      <c r="BJ466" s="149">
        <v>0</v>
      </c>
      <c r="BK466" s="149">
        <v>0</v>
      </c>
      <c r="BL466" s="149">
        <v>0</v>
      </c>
      <c r="BM466" s="149">
        <v>0</v>
      </c>
      <c r="BN466" s="149">
        <v>0</v>
      </c>
      <c r="BO466" s="149">
        <v>0</v>
      </c>
      <c r="BP466" s="149">
        <v>0</v>
      </c>
      <c r="BQ466" s="149">
        <v>0</v>
      </c>
      <c r="BR466" s="465">
        <v>0</v>
      </c>
    </row>
    <row r="467" spans="3:70">
      <c r="C467" s="453" t="s">
        <v>307</v>
      </c>
      <c r="D467" s="454" t="s">
        <v>309</v>
      </c>
      <c r="E467" s="455" t="s">
        <v>628</v>
      </c>
      <c r="F467" s="168">
        <f t="shared" si="71"/>
        <v>1</v>
      </c>
      <c r="G467" s="162">
        <v>0</v>
      </c>
      <c r="H467" s="149">
        <v>0</v>
      </c>
      <c r="I467" s="149">
        <v>0</v>
      </c>
      <c r="J467" s="149">
        <v>0</v>
      </c>
      <c r="K467" s="149">
        <v>0</v>
      </c>
      <c r="L467" s="149">
        <v>0</v>
      </c>
      <c r="M467" s="149">
        <v>0</v>
      </c>
      <c r="N467" s="149">
        <v>0</v>
      </c>
      <c r="O467" s="149">
        <v>0</v>
      </c>
      <c r="P467" s="149">
        <v>0</v>
      </c>
      <c r="Q467" s="149">
        <v>0</v>
      </c>
      <c r="R467" s="149">
        <v>0</v>
      </c>
      <c r="S467" s="149">
        <v>0</v>
      </c>
      <c r="T467" s="149">
        <v>0</v>
      </c>
      <c r="U467" s="149">
        <v>0</v>
      </c>
      <c r="V467" s="149">
        <v>0</v>
      </c>
      <c r="W467" s="149">
        <v>0</v>
      </c>
      <c r="X467" s="149">
        <v>0</v>
      </c>
      <c r="Y467" s="149">
        <v>0</v>
      </c>
      <c r="Z467" s="149">
        <v>0</v>
      </c>
      <c r="AA467" s="149">
        <v>0</v>
      </c>
      <c r="AB467" s="149">
        <v>0</v>
      </c>
      <c r="AC467" s="149">
        <v>0</v>
      </c>
      <c r="AD467" s="149">
        <v>0</v>
      </c>
      <c r="AE467" s="149">
        <v>0</v>
      </c>
      <c r="AF467" s="149">
        <v>0</v>
      </c>
      <c r="AG467" s="149">
        <v>0</v>
      </c>
      <c r="AH467" s="149">
        <v>0</v>
      </c>
      <c r="AI467" s="149">
        <v>1</v>
      </c>
      <c r="AJ467" s="149">
        <v>0</v>
      </c>
      <c r="AK467" s="149">
        <v>0</v>
      </c>
      <c r="AL467" s="149">
        <v>0</v>
      </c>
      <c r="AM467" s="149">
        <v>0</v>
      </c>
      <c r="AN467" s="149">
        <v>0</v>
      </c>
      <c r="AO467" s="149">
        <v>0</v>
      </c>
      <c r="AP467" s="149">
        <v>0</v>
      </c>
      <c r="AQ467" s="149">
        <v>0</v>
      </c>
      <c r="AR467" s="149">
        <v>0</v>
      </c>
      <c r="AS467" s="149">
        <v>0</v>
      </c>
      <c r="AT467" s="149">
        <v>0</v>
      </c>
      <c r="AU467" s="149">
        <v>0</v>
      </c>
      <c r="AV467" s="149">
        <v>0</v>
      </c>
      <c r="AW467" s="149">
        <v>0</v>
      </c>
      <c r="AX467" s="149">
        <v>0</v>
      </c>
      <c r="AY467" s="149">
        <v>0</v>
      </c>
      <c r="AZ467" s="149">
        <v>0</v>
      </c>
      <c r="BA467" s="149">
        <v>0</v>
      </c>
      <c r="BB467" s="149">
        <v>0</v>
      </c>
      <c r="BC467" s="149">
        <v>0</v>
      </c>
      <c r="BD467" s="149">
        <v>0</v>
      </c>
      <c r="BE467" s="149">
        <v>0</v>
      </c>
      <c r="BF467" s="149">
        <v>0</v>
      </c>
      <c r="BG467" s="149">
        <v>0</v>
      </c>
      <c r="BH467" s="149">
        <v>0</v>
      </c>
      <c r="BI467" s="149">
        <v>0</v>
      </c>
      <c r="BJ467" s="149">
        <v>0</v>
      </c>
      <c r="BK467" s="149">
        <v>0</v>
      </c>
      <c r="BL467" s="149">
        <v>0</v>
      </c>
      <c r="BM467" s="149">
        <v>0</v>
      </c>
      <c r="BN467" s="149">
        <v>0</v>
      </c>
      <c r="BO467" s="149">
        <v>0</v>
      </c>
      <c r="BP467" s="149">
        <v>0</v>
      </c>
      <c r="BQ467" s="149">
        <v>0</v>
      </c>
      <c r="BR467" s="465">
        <v>0</v>
      </c>
    </row>
    <row r="468" spans="3:70">
      <c r="C468" s="453" t="s">
        <v>307</v>
      </c>
      <c r="D468" s="454" t="s">
        <v>309</v>
      </c>
      <c r="E468" s="455" t="s">
        <v>629</v>
      </c>
      <c r="F468" s="168">
        <f t="shared" si="71"/>
        <v>6</v>
      </c>
      <c r="G468" s="162">
        <v>0</v>
      </c>
      <c r="H468" s="149">
        <v>0</v>
      </c>
      <c r="I468" s="149">
        <v>0</v>
      </c>
      <c r="J468" s="149">
        <v>0</v>
      </c>
      <c r="K468" s="149">
        <v>0</v>
      </c>
      <c r="L468" s="149">
        <v>0</v>
      </c>
      <c r="M468" s="149">
        <v>0</v>
      </c>
      <c r="N468" s="149">
        <v>0</v>
      </c>
      <c r="O468" s="149">
        <v>0</v>
      </c>
      <c r="P468" s="149">
        <v>0</v>
      </c>
      <c r="Q468" s="149">
        <v>0</v>
      </c>
      <c r="R468" s="149">
        <v>0</v>
      </c>
      <c r="S468" s="149">
        <v>0</v>
      </c>
      <c r="T468" s="149">
        <v>0</v>
      </c>
      <c r="U468" s="149">
        <v>4</v>
      </c>
      <c r="V468" s="149">
        <v>0</v>
      </c>
      <c r="W468" s="149">
        <v>0</v>
      </c>
      <c r="X468" s="149">
        <v>0</v>
      </c>
      <c r="Y468" s="149">
        <v>2</v>
      </c>
      <c r="Z468" s="149">
        <v>0</v>
      </c>
      <c r="AA468" s="149">
        <v>0</v>
      </c>
      <c r="AB468" s="149">
        <v>0</v>
      </c>
      <c r="AC468" s="149">
        <v>0</v>
      </c>
      <c r="AD468" s="149">
        <v>0</v>
      </c>
      <c r="AE468" s="149">
        <v>0</v>
      </c>
      <c r="AF468" s="149">
        <v>0</v>
      </c>
      <c r="AG468" s="149">
        <v>0</v>
      </c>
      <c r="AH468" s="149">
        <v>0</v>
      </c>
      <c r="AI468" s="149">
        <v>0</v>
      </c>
      <c r="AJ468" s="149">
        <v>0</v>
      </c>
      <c r="AK468" s="149">
        <v>0</v>
      </c>
      <c r="AL468" s="149">
        <v>0</v>
      </c>
      <c r="AM468" s="149">
        <v>0</v>
      </c>
      <c r="AN468" s="149">
        <v>0</v>
      </c>
      <c r="AO468" s="149">
        <v>0</v>
      </c>
      <c r="AP468" s="149">
        <v>0</v>
      </c>
      <c r="AQ468" s="149">
        <v>0</v>
      </c>
      <c r="AR468" s="149">
        <v>0</v>
      </c>
      <c r="AS468" s="149">
        <v>0</v>
      </c>
      <c r="AT468" s="149">
        <v>0</v>
      </c>
      <c r="AU468" s="149">
        <v>0</v>
      </c>
      <c r="AV468" s="149">
        <v>0</v>
      </c>
      <c r="AW468" s="149">
        <v>0</v>
      </c>
      <c r="AX468" s="149">
        <v>0</v>
      </c>
      <c r="AY468" s="149">
        <v>0</v>
      </c>
      <c r="AZ468" s="149">
        <v>0</v>
      </c>
      <c r="BA468" s="149">
        <v>0</v>
      </c>
      <c r="BB468" s="149">
        <v>0</v>
      </c>
      <c r="BC468" s="149">
        <v>0</v>
      </c>
      <c r="BD468" s="149">
        <v>0</v>
      </c>
      <c r="BE468" s="149">
        <v>0</v>
      </c>
      <c r="BF468" s="149">
        <v>0</v>
      </c>
      <c r="BG468" s="149">
        <v>0</v>
      </c>
      <c r="BH468" s="149">
        <v>0</v>
      </c>
      <c r="BI468" s="149">
        <v>0</v>
      </c>
      <c r="BJ468" s="149">
        <v>0</v>
      </c>
      <c r="BK468" s="149">
        <v>0</v>
      </c>
      <c r="BL468" s="149">
        <v>0</v>
      </c>
      <c r="BM468" s="149">
        <v>0</v>
      </c>
      <c r="BN468" s="149">
        <v>0</v>
      </c>
      <c r="BO468" s="149">
        <v>0</v>
      </c>
      <c r="BP468" s="149">
        <v>0</v>
      </c>
      <c r="BQ468" s="149">
        <v>0</v>
      </c>
      <c r="BR468" s="465">
        <v>0</v>
      </c>
    </row>
    <row r="469" spans="3:70">
      <c r="C469" s="453" t="s">
        <v>307</v>
      </c>
      <c r="D469" s="454" t="s">
        <v>309</v>
      </c>
      <c r="E469" s="455" t="s">
        <v>630</v>
      </c>
      <c r="F469" s="168">
        <f t="shared" si="71"/>
        <v>1</v>
      </c>
      <c r="G469" s="162">
        <v>0</v>
      </c>
      <c r="H469" s="149">
        <v>0</v>
      </c>
      <c r="I469" s="149">
        <v>0</v>
      </c>
      <c r="J469" s="149">
        <v>0</v>
      </c>
      <c r="K469" s="149">
        <v>0</v>
      </c>
      <c r="L469" s="149">
        <v>0</v>
      </c>
      <c r="M469" s="149">
        <v>0</v>
      </c>
      <c r="N469" s="149">
        <v>0</v>
      </c>
      <c r="O469" s="149">
        <v>0</v>
      </c>
      <c r="P469" s="149">
        <v>0</v>
      </c>
      <c r="Q469" s="149">
        <v>0</v>
      </c>
      <c r="R469" s="149">
        <v>0</v>
      </c>
      <c r="S469" s="149">
        <v>0</v>
      </c>
      <c r="T469" s="149">
        <v>0</v>
      </c>
      <c r="U469" s="149">
        <v>0</v>
      </c>
      <c r="V469" s="149">
        <v>0</v>
      </c>
      <c r="W469" s="149">
        <v>0</v>
      </c>
      <c r="X469" s="149">
        <v>0</v>
      </c>
      <c r="Y469" s="149">
        <v>0</v>
      </c>
      <c r="Z469" s="149">
        <v>0</v>
      </c>
      <c r="AA469" s="149">
        <v>0</v>
      </c>
      <c r="AB469" s="149">
        <v>0</v>
      </c>
      <c r="AC469" s="149">
        <v>0</v>
      </c>
      <c r="AD469" s="149">
        <v>0</v>
      </c>
      <c r="AE469" s="149">
        <v>0</v>
      </c>
      <c r="AF469" s="149">
        <v>0</v>
      </c>
      <c r="AG469" s="149">
        <v>0</v>
      </c>
      <c r="AH469" s="149">
        <v>0</v>
      </c>
      <c r="AI469" s="149">
        <v>0</v>
      </c>
      <c r="AJ469" s="149">
        <v>0</v>
      </c>
      <c r="AK469" s="149">
        <v>0</v>
      </c>
      <c r="AL469" s="149">
        <v>0</v>
      </c>
      <c r="AM469" s="149">
        <v>0</v>
      </c>
      <c r="AN469" s="149">
        <v>0</v>
      </c>
      <c r="AO469" s="149">
        <v>0</v>
      </c>
      <c r="AP469" s="149">
        <v>1</v>
      </c>
      <c r="AQ469" s="149">
        <v>0</v>
      </c>
      <c r="AR469" s="149">
        <v>0</v>
      </c>
      <c r="AS469" s="149">
        <v>0</v>
      </c>
      <c r="AT469" s="149">
        <v>0</v>
      </c>
      <c r="AU469" s="149">
        <v>0</v>
      </c>
      <c r="AV469" s="149">
        <v>0</v>
      </c>
      <c r="AW469" s="149">
        <v>0</v>
      </c>
      <c r="AX469" s="149">
        <v>0</v>
      </c>
      <c r="AY469" s="149">
        <v>0</v>
      </c>
      <c r="AZ469" s="149">
        <v>0</v>
      </c>
      <c r="BA469" s="149">
        <v>0</v>
      </c>
      <c r="BB469" s="149">
        <v>0</v>
      </c>
      <c r="BC469" s="149">
        <v>0</v>
      </c>
      <c r="BD469" s="149">
        <v>0</v>
      </c>
      <c r="BE469" s="149">
        <v>0</v>
      </c>
      <c r="BF469" s="149">
        <v>0</v>
      </c>
      <c r="BG469" s="149">
        <v>0</v>
      </c>
      <c r="BH469" s="149">
        <v>0</v>
      </c>
      <c r="BI469" s="149">
        <v>0</v>
      </c>
      <c r="BJ469" s="149">
        <v>0</v>
      </c>
      <c r="BK469" s="149">
        <v>0</v>
      </c>
      <c r="BL469" s="149">
        <v>0</v>
      </c>
      <c r="BM469" s="149">
        <v>0</v>
      </c>
      <c r="BN469" s="149">
        <v>0</v>
      </c>
      <c r="BO469" s="149">
        <v>0</v>
      </c>
      <c r="BP469" s="149">
        <v>0</v>
      </c>
      <c r="BQ469" s="149">
        <v>0</v>
      </c>
      <c r="BR469" s="465">
        <v>0</v>
      </c>
    </row>
    <row r="470" spans="3:70">
      <c r="C470" s="453" t="s">
        <v>307</v>
      </c>
      <c r="D470" s="454" t="s">
        <v>631</v>
      </c>
      <c r="E470" s="455" t="s">
        <v>632</v>
      </c>
      <c r="F470" s="168">
        <f t="shared" si="71"/>
        <v>2</v>
      </c>
      <c r="G470" s="162">
        <v>0</v>
      </c>
      <c r="H470" s="149">
        <v>0</v>
      </c>
      <c r="I470" s="149">
        <v>0</v>
      </c>
      <c r="J470" s="149">
        <v>0</v>
      </c>
      <c r="K470" s="149">
        <v>0</v>
      </c>
      <c r="L470" s="149">
        <v>0</v>
      </c>
      <c r="M470" s="149">
        <v>0</v>
      </c>
      <c r="N470" s="149">
        <v>0</v>
      </c>
      <c r="O470" s="149">
        <v>0</v>
      </c>
      <c r="P470" s="149">
        <v>0</v>
      </c>
      <c r="Q470" s="149">
        <v>0</v>
      </c>
      <c r="R470" s="149">
        <v>0</v>
      </c>
      <c r="S470" s="149">
        <v>0</v>
      </c>
      <c r="T470" s="149">
        <v>0</v>
      </c>
      <c r="U470" s="149">
        <v>0</v>
      </c>
      <c r="V470" s="149">
        <v>0</v>
      </c>
      <c r="W470" s="149">
        <v>0</v>
      </c>
      <c r="X470" s="149">
        <v>0</v>
      </c>
      <c r="Y470" s="149">
        <v>0</v>
      </c>
      <c r="Z470" s="149">
        <v>0</v>
      </c>
      <c r="AA470" s="149">
        <v>0</v>
      </c>
      <c r="AB470" s="149">
        <v>0</v>
      </c>
      <c r="AC470" s="149">
        <v>0</v>
      </c>
      <c r="AD470" s="149">
        <v>0</v>
      </c>
      <c r="AE470" s="149">
        <v>0</v>
      </c>
      <c r="AF470" s="149">
        <v>0</v>
      </c>
      <c r="AG470" s="149">
        <v>0</v>
      </c>
      <c r="AH470" s="149">
        <v>0</v>
      </c>
      <c r="AI470" s="149">
        <v>0</v>
      </c>
      <c r="AJ470" s="149">
        <v>0</v>
      </c>
      <c r="AK470" s="149">
        <v>0</v>
      </c>
      <c r="AL470" s="149">
        <v>0</v>
      </c>
      <c r="AM470" s="149">
        <v>0</v>
      </c>
      <c r="AN470" s="149">
        <v>0</v>
      </c>
      <c r="AO470" s="149">
        <v>0</v>
      </c>
      <c r="AP470" s="149">
        <v>0</v>
      </c>
      <c r="AQ470" s="149">
        <v>0</v>
      </c>
      <c r="AR470" s="149">
        <v>0</v>
      </c>
      <c r="AS470" s="149">
        <v>0</v>
      </c>
      <c r="AT470" s="149">
        <v>0</v>
      </c>
      <c r="AU470" s="149">
        <v>0</v>
      </c>
      <c r="AV470" s="149">
        <v>0</v>
      </c>
      <c r="AW470" s="149">
        <v>0</v>
      </c>
      <c r="AX470" s="149">
        <v>0</v>
      </c>
      <c r="AY470" s="149">
        <v>0</v>
      </c>
      <c r="AZ470" s="149">
        <v>0</v>
      </c>
      <c r="BA470" s="149">
        <v>0</v>
      </c>
      <c r="BB470" s="149">
        <v>0</v>
      </c>
      <c r="BC470" s="149">
        <v>0</v>
      </c>
      <c r="BD470" s="149">
        <v>1</v>
      </c>
      <c r="BE470" s="149">
        <v>0</v>
      </c>
      <c r="BF470" s="149">
        <v>0</v>
      </c>
      <c r="BG470" s="149">
        <v>1</v>
      </c>
      <c r="BH470" s="149">
        <v>0</v>
      </c>
      <c r="BI470" s="149">
        <v>0</v>
      </c>
      <c r="BJ470" s="149">
        <v>0</v>
      </c>
      <c r="BK470" s="149">
        <v>0</v>
      </c>
      <c r="BL470" s="149">
        <v>0</v>
      </c>
      <c r="BM470" s="149">
        <v>0</v>
      </c>
      <c r="BN470" s="149">
        <v>0</v>
      </c>
      <c r="BO470" s="149">
        <v>0</v>
      </c>
      <c r="BP470" s="149">
        <v>0</v>
      </c>
      <c r="BQ470" s="149">
        <v>0</v>
      </c>
      <c r="BR470" s="465">
        <v>0</v>
      </c>
    </row>
    <row r="471" spans="3:70">
      <c r="C471" s="453" t="s">
        <v>307</v>
      </c>
      <c r="D471" s="454" t="s">
        <v>631</v>
      </c>
      <c r="E471" s="455" t="s">
        <v>633</v>
      </c>
      <c r="F471" s="168">
        <f t="shared" si="71"/>
        <v>196</v>
      </c>
      <c r="G471" s="162">
        <v>0</v>
      </c>
      <c r="H471" s="149">
        <v>0</v>
      </c>
      <c r="I471" s="149">
        <v>0</v>
      </c>
      <c r="J471" s="149">
        <v>0</v>
      </c>
      <c r="K471" s="149">
        <v>0</v>
      </c>
      <c r="L471" s="149">
        <v>0</v>
      </c>
      <c r="M471" s="149">
        <v>0</v>
      </c>
      <c r="N471" s="149">
        <v>0</v>
      </c>
      <c r="O471" s="149">
        <v>0</v>
      </c>
      <c r="P471" s="149">
        <v>0</v>
      </c>
      <c r="Q471" s="149">
        <v>0</v>
      </c>
      <c r="R471" s="149">
        <v>0</v>
      </c>
      <c r="S471" s="149">
        <v>0</v>
      </c>
      <c r="T471" s="149">
        <v>0</v>
      </c>
      <c r="U471" s="149">
        <v>0</v>
      </c>
      <c r="V471" s="149">
        <v>0</v>
      </c>
      <c r="W471" s="149">
        <v>0</v>
      </c>
      <c r="X471" s="149">
        <v>0</v>
      </c>
      <c r="Y471" s="149">
        <v>0</v>
      </c>
      <c r="Z471" s="149">
        <v>0</v>
      </c>
      <c r="AA471" s="149">
        <v>0</v>
      </c>
      <c r="AB471" s="149">
        <v>0</v>
      </c>
      <c r="AC471" s="149">
        <v>0</v>
      </c>
      <c r="AD471" s="149">
        <v>0</v>
      </c>
      <c r="AE471" s="149">
        <v>0</v>
      </c>
      <c r="AF471" s="149">
        <v>0</v>
      </c>
      <c r="AG471" s="149">
        <v>0</v>
      </c>
      <c r="AH471" s="149">
        <v>0</v>
      </c>
      <c r="AI471" s="149">
        <v>0</v>
      </c>
      <c r="AJ471" s="149">
        <v>0</v>
      </c>
      <c r="AK471" s="149">
        <v>0</v>
      </c>
      <c r="AL471" s="149">
        <v>0</v>
      </c>
      <c r="AM471" s="149">
        <v>0</v>
      </c>
      <c r="AN471" s="149">
        <v>0</v>
      </c>
      <c r="AO471" s="149">
        <v>0</v>
      </c>
      <c r="AP471" s="149">
        <v>0</v>
      </c>
      <c r="AQ471" s="149">
        <v>0</v>
      </c>
      <c r="AR471" s="149">
        <v>0</v>
      </c>
      <c r="AS471" s="149">
        <v>196</v>
      </c>
      <c r="AT471" s="149">
        <v>0</v>
      </c>
      <c r="AU471" s="149">
        <v>0</v>
      </c>
      <c r="AV471" s="149">
        <v>0</v>
      </c>
      <c r="AW471" s="149">
        <v>0</v>
      </c>
      <c r="AX471" s="149">
        <v>0</v>
      </c>
      <c r="AY471" s="149">
        <v>0</v>
      </c>
      <c r="AZ471" s="149">
        <v>0</v>
      </c>
      <c r="BA471" s="149">
        <v>0</v>
      </c>
      <c r="BB471" s="149">
        <v>0</v>
      </c>
      <c r="BC471" s="149">
        <v>0</v>
      </c>
      <c r="BD471" s="149">
        <v>0</v>
      </c>
      <c r="BE471" s="149">
        <v>0</v>
      </c>
      <c r="BF471" s="149">
        <v>0</v>
      </c>
      <c r="BG471" s="149">
        <v>0</v>
      </c>
      <c r="BH471" s="149">
        <v>0</v>
      </c>
      <c r="BI471" s="149">
        <v>0</v>
      </c>
      <c r="BJ471" s="149">
        <v>0</v>
      </c>
      <c r="BK471" s="149">
        <v>0</v>
      </c>
      <c r="BL471" s="149">
        <v>0</v>
      </c>
      <c r="BM471" s="149">
        <v>0</v>
      </c>
      <c r="BN471" s="149">
        <v>0</v>
      </c>
      <c r="BO471" s="149">
        <v>0</v>
      </c>
      <c r="BP471" s="149">
        <v>0</v>
      </c>
      <c r="BQ471" s="149">
        <v>0</v>
      </c>
      <c r="BR471" s="465">
        <v>0</v>
      </c>
    </row>
    <row r="472" spans="3:70">
      <c r="C472" s="453" t="s">
        <v>307</v>
      </c>
      <c r="D472" s="454" t="s">
        <v>631</v>
      </c>
      <c r="E472" s="455" t="s">
        <v>313</v>
      </c>
      <c r="F472" s="168">
        <f t="shared" si="71"/>
        <v>1</v>
      </c>
      <c r="G472" s="162">
        <v>0</v>
      </c>
      <c r="H472" s="149">
        <v>0</v>
      </c>
      <c r="I472" s="149">
        <v>0</v>
      </c>
      <c r="J472" s="149">
        <v>0</v>
      </c>
      <c r="K472" s="149">
        <v>0</v>
      </c>
      <c r="L472" s="149">
        <v>0</v>
      </c>
      <c r="M472" s="149">
        <v>0</v>
      </c>
      <c r="N472" s="149">
        <v>0</v>
      </c>
      <c r="O472" s="149">
        <v>0</v>
      </c>
      <c r="P472" s="149">
        <v>0</v>
      </c>
      <c r="Q472" s="149">
        <v>0</v>
      </c>
      <c r="R472" s="149">
        <v>0</v>
      </c>
      <c r="S472" s="149">
        <v>0</v>
      </c>
      <c r="T472" s="149">
        <v>0</v>
      </c>
      <c r="U472" s="149">
        <v>0</v>
      </c>
      <c r="V472" s="149">
        <v>0</v>
      </c>
      <c r="W472" s="149">
        <v>0</v>
      </c>
      <c r="X472" s="149">
        <v>0</v>
      </c>
      <c r="Y472" s="149">
        <v>0</v>
      </c>
      <c r="Z472" s="149">
        <v>0</v>
      </c>
      <c r="AA472" s="149">
        <v>0</v>
      </c>
      <c r="AB472" s="149">
        <v>0</v>
      </c>
      <c r="AC472" s="149">
        <v>0</v>
      </c>
      <c r="AD472" s="149">
        <v>0</v>
      </c>
      <c r="AE472" s="149">
        <v>0</v>
      </c>
      <c r="AF472" s="149">
        <v>0</v>
      </c>
      <c r="AG472" s="149">
        <v>0</v>
      </c>
      <c r="AH472" s="149">
        <v>0</v>
      </c>
      <c r="AI472" s="149">
        <v>0</v>
      </c>
      <c r="AJ472" s="149">
        <v>0</v>
      </c>
      <c r="AK472" s="149">
        <v>0</v>
      </c>
      <c r="AL472" s="149">
        <v>0</v>
      </c>
      <c r="AM472" s="149">
        <v>0</v>
      </c>
      <c r="AN472" s="149">
        <v>0</v>
      </c>
      <c r="AO472" s="149">
        <v>0</v>
      </c>
      <c r="AP472" s="149">
        <v>0</v>
      </c>
      <c r="AQ472" s="149">
        <v>0</v>
      </c>
      <c r="AR472" s="149">
        <v>0</v>
      </c>
      <c r="AS472" s="149">
        <v>0</v>
      </c>
      <c r="AT472" s="149">
        <v>0</v>
      </c>
      <c r="AU472" s="149">
        <v>0</v>
      </c>
      <c r="AV472" s="149">
        <v>0</v>
      </c>
      <c r="AW472" s="149">
        <v>1</v>
      </c>
      <c r="AX472" s="149">
        <v>0</v>
      </c>
      <c r="AY472" s="149">
        <v>0</v>
      </c>
      <c r="AZ472" s="149">
        <v>0</v>
      </c>
      <c r="BA472" s="149">
        <v>0</v>
      </c>
      <c r="BB472" s="149">
        <v>0</v>
      </c>
      <c r="BC472" s="149">
        <v>0</v>
      </c>
      <c r="BD472" s="149">
        <v>0</v>
      </c>
      <c r="BE472" s="149">
        <v>0</v>
      </c>
      <c r="BF472" s="149">
        <v>0</v>
      </c>
      <c r="BG472" s="149">
        <v>0</v>
      </c>
      <c r="BH472" s="149">
        <v>0</v>
      </c>
      <c r="BI472" s="149">
        <v>0</v>
      </c>
      <c r="BJ472" s="149">
        <v>0</v>
      </c>
      <c r="BK472" s="149">
        <v>0</v>
      </c>
      <c r="BL472" s="149">
        <v>0</v>
      </c>
      <c r="BM472" s="149">
        <v>0</v>
      </c>
      <c r="BN472" s="149">
        <v>0</v>
      </c>
      <c r="BO472" s="149">
        <v>0</v>
      </c>
      <c r="BP472" s="149">
        <v>0</v>
      </c>
      <c r="BQ472" s="149">
        <v>0</v>
      </c>
      <c r="BR472" s="465">
        <v>0</v>
      </c>
    </row>
    <row r="473" spans="3:70">
      <c r="C473" s="453" t="s">
        <v>307</v>
      </c>
      <c r="D473" s="454" t="s">
        <v>631</v>
      </c>
      <c r="E473" s="455" t="s">
        <v>634</v>
      </c>
      <c r="F473" s="168">
        <f t="shared" si="71"/>
        <v>1</v>
      </c>
      <c r="G473" s="162">
        <v>0</v>
      </c>
      <c r="H473" s="149">
        <v>0</v>
      </c>
      <c r="I473" s="149">
        <v>0</v>
      </c>
      <c r="J473" s="149">
        <v>0</v>
      </c>
      <c r="K473" s="149">
        <v>0</v>
      </c>
      <c r="L473" s="149">
        <v>0</v>
      </c>
      <c r="M473" s="149">
        <v>0</v>
      </c>
      <c r="N473" s="149">
        <v>0</v>
      </c>
      <c r="O473" s="149">
        <v>0</v>
      </c>
      <c r="P473" s="149">
        <v>0</v>
      </c>
      <c r="Q473" s="149">
        <v>0</v>
      </c>
      <c r="R473" s="149">
        <v>0</v>
      </c>
      <c r="S473" s="149">
        <v>0</v>
      </c>
      <c r="T473" s="149">
        <v>0</v>
      </c>
      <c r="U473" s="149">
        <v>0</v>
      </c>
      <c r="V473" s="149">
        <v>0</v>
      </c>
      <c r="W473" s="149">
        <v>0</v>
      </c>
      <c r="X473" s="149">
        <v>0</v>
      </c>
      <c r="Y473" s="149">
        <v>0</v>
      </c>
      <c r="Z473" s="149">
        <v>0</v>
      </c>
      <c r="AA473" s="149">
        <v>0</v>
      </c>
      <c r="AB473" s="149">
        <v>0</v>
      </c>
      <c r="AC473" s="149">
        <v>0</v>
      </c>
      <c r="AD473" s="149">
        <v>0</v>
      </c>
      <c r="AE473" s="149">
        <v>0</v>
      </c>
      <c r="AF473" s="149">
        <v>0</v>
      </c>
      <c r="AG473" s="149">
        <v>0</v>
      </c>
      <c r="AH473" s="149">
        <v>0</v>
      </c>
      <c r="AI473" s="149">
        <v>0</v>
      </c>
      <c r="AJ473" s="149">
        <v>0</v>
      </c>
      <c r="AK473" s="149">
        <v>0</v>
      </c>
      <c r="AL473" s="149">
        <v>0</v>
      </c>
      <c r="AM473" s="149">
        <v>0</v>
      </c>
      <c r="AN473" s="149">
        <v>0</v>
      </c>
      <c r="AO473" s="149">
        <v>0</v>
      </c>
      <c r="AP473" s="149">
        <v>0</v>
      </c>
      <c r="AQ473" s="149">
        <v>0</v>
      </c>
      <c r="AR473" s="149">
        <v>0</v>
      </c>
      <c r="AS473" s="149">
        <v>0</v>
      </c>
      <c r="AT473" s="149">
        <v>0</v>
      </c>
      <c r="AU473" s="149">
        <v>0</v>
      </c>
      <c r="AV473" s="149">
        <v>1</v>
      </c>
      <c r="AW473" s="149">
        <v>0</v>
      </c>
      <c r="AX473" s="149">
        <v>0</v>
      </c>
      <c r="AY473" s="149">
        <v>0</v>
      </c>
      <c r="AZ473" s="149">
        <v>0</v>
      </c>
      <c r="BA473" s="149">
        <v>0</v>
      </c>
      <c r="BB473" s="149">
        <v>0</v>
      </c>
      <c r="BC473" s="149">
        <v>0</v>
      </c>
      <c r="BD473" s="149">
        <v>0</v>
      </c>
      <c r="BE473" s="149">
        <v>0</v>
      </c>
      <c r="BF473" s="149">
        <v>0</v>
      </c>
      <c r="BG473" s="149">
        <v>0</v>
      </c>
      <c r="BH473" s="149">
        <v>0</v>
      </c>
      <c r="BI473" s="149">
        <v>0</v>
      </c>
      <c r="BJ473" s="149">
        <v>0</v>
      </c>
      <c r="BK473" s="149">
        <v>0</v>
      </c>
      <c r="BL473" s="149">
        <v>0</v>
      </c>
      <c r="BM473" s="149">
        <v>0</v>
      </c>
      <c r="BN473" s="149">
        <v>0</v>
      </c>
      <c r="BO473" s="149">
        <v>0</v>
      </c>
      <c r="BP473" s="149">
        <v>0</v>
      </c>
      <c r="BQ473" s="149">
        <v>0</v>
      </c>
      <c r="BR473" s="465">
        <v>0</v>
      </c>
    </row>
    <row r="474" spans="3:70">
      <c r="C474" s="453" t="s">
        <v>307</v>
      </c>
      <c r="D474" s="454" t="s">
        <v>631</v>
      </c>
      <c r="E474" s="455" t="s">
        <v>324</v>
      </c>
      <c r="F474" s="168">
        <f t="shared" si="71"/>
        <v>3</v>
      </c>
      <c r="G474" s="162">
        <v>0</v>
      </c>
      <c r="H474" s="149">
        <v>0</v>
      </c>
      <c r="I474" s="149">
        <v>0</v>
      </c>
      <c r="J474" s="149">
        <v>0</v>
      </c>
      <c r="K474" s="149">
        <v>0</v>
      </c>
      <c r="L474" s="149">
        <v>0</v>
      </c>
      <c r="M474" s="149">
        <v>0</v>
      </c>
      <c r="N474" s="149">
        <v>0</v>
      </c>
      <c r="O474" s="149">
        <v>0</v>
      </c>
      <c r="P474" s="149">
        <v>0</v>
      </c>
      <c r="Q474" s="149">
        <v>0</v>
      </c>
      <c r="R474" s="149">
        <v>0</v>
      </c>
      <c r="S474" s="149">
        <v>0</v>
      </c>
      <c r="T474" s="149">
        <v>0</v>
      </c>
      <c r="U474" s="149">
        <v>0</v>
      </c>
      <c r="V474" s="149">
        <v>0</v>
      </c>
      <c r="W474" s="149">
        <v>0</v>
      </c>
      <c r="X474" s="149">
        <v>0</v>
      </c>
      <c r="Y474" s="149">
        <v>0</v>
      </c>
      <c r="Z474" s="149">
        <v>0</v>
      </c>
      <c r="AA474" s="149">
        <v>0</v>
      </c>
      <c r="AB474" s="149">
        <v>0</v>
      </c>
      <c r="AC474" s="149">
        <v>0</v>
      </c>
      <c r="AD474" s="149">
        <v>0</v>
      </c>
      <c r="AE474" s="149">
        <v>0</v>
      </c>
      <c r="AF474" s="149">
        <v>0</v>
      </c>
      <c r="AG474" s="149">
        <v>0</v>
      </c>
      <c r="AH474" s="149">
        <v>0</v>
      </c>
      <c r="AI474" s="149">
        <v>0</v>
      </c>
      <c r="AJ474" s="149">
        <v>0</v>
      </c>
      <c r="AK474" s="149">
        <v>0</v>
      </c>
      <c r="AL474" s="149">
        <v>0</v>
      </c>
      <c r="AM474" s="149">
        <v>0</v>
      </c>
      <c r="AN474" s="149">
        <v>0</v>
      </c>
      <c r="AO474" s="149">
        <v>0</v>
      </c>
      <c r="AP474" s="149">
        <v>0</v>
      </c>
      <c r="AQ474" s="149">
        <v>0</v>
      </c>
      <c r="AR474" s="149">
        <v>0</v>
      </c>
      <c r="AS474" s="149">
        <v>0</v>
      </c>
      <c r="AT474" s="149">
        <v>0</v>
      </c>
      <c r="AU474" s="149">
        <v>0</v>
      </c>
      <c r="AV474" s="149">
        <v>0</v>
      </c>
      <c r="AW474" s="149">
        <v>0</v>
      </c>
      <c r="AX474" s="149">
        <v>0</v>
      </c>
      <c r="AY474" s="149">
        <v>1</v>
      </c>
      <c r="AZ474" s="149">
        <v>0</v>
      </c>
      <c r="BA474" s="149">
        <v>1</v>
      </c>
      <c r="BB474" s="149">
        <v>1</v>
      </c>
      <c r="BC474" s="149">
        <v>0</v>
      </c>
      <c r="BD474" s="149">
        <v>0</v>
      </c>
      <c r="BE474" s="149">
        <v>0</v>
      </c>
      <c r="BF474" s="149">
        <v>0</v>
      </c>
      <c r="BG474" s="149">
        <v>0</v>
      </c>
      <c r="BH474" s="149">
        <v>0</v>
      </c>
      <c r="BI474" s="149">
        <v>0</v>
      </c>
      <c r="BJ474" s="149">
        <v>0</v>
      </c>
      <c r="BK474" s="149">
        <v>0</v>
      </c>
      <c r="BL474" s="149">
        <v>0</v>
      </c>
      <c r="BM474" s="149">
        <v>0</v>
      </c>
      <c r="BN474" s="149">
        <v>0</v>
      </c>
      <c r="BO474" s="149">
        <v>0</v>
      </c>
      <c r="BP474" s="149">
        <v>0</v>
      </c>
      <c r="BQ474" s="149">
        <v>0</v>
      </c>
      <c r="BR474" s="465">
        <v>0</v>
      </c>
    </row>
    <row r="475" spans="3:70">
      <c r="C475" s="453" t="s">
        <v>307</v>
      </c>
      <c r="D475" s="454" t="s">
        <v>631</v>
      </c>
      <c r="E475" s="455" t="s">
        <v>635</v>
      </c>
      <c r="F475" s="168">
        <f t="shared" si="71"/>
        <v>27</v>
      </c>
      <c r="G475" s="162">
        <v>0</v>
      </c>
      <c r="H475" s="149">
        <v>0</v>
      </c>
      <c r="I475" s="149">
        <v>0</v>
      </c>
      <c r="J475" s="149">
        <v>0</v>
      </c>
      <c r="K475" s="149">
        <v>0</v>
      </c>
      <c r="L475" s="149">
        <v>0</v>
      </c>
      <c r="M475" s="149">
        <v>0</v>
      </c>
      <c r="N475" s="149">
        <v>0</v>
      </c>
      <c r="O475" s="149">
        <v>0</v>
      </c>
      <c r="P475" s="149">
        <v>0</v>
      </c>
      <c r="Q475" s="149">
        <v>0</v>
      </c>
      <c r="R475" s="149">
        <v>0</v>
      </c>
      <c r="S475" s="149">
        <v>0</v>
      </c>
      <c r="T475" s="149">
        <v>0</v>
      </c>
      <c r="U475" s="149">
        <v>0</v>
      </c>
      <c r="V475" s="149">
        <v>0</v>
      </c>
      <c r="W475" s="149">
        <v>0</v>
      </c>
      <c r="X475" s="149">
        <v>0</v>
      </c>
      <c r="Y475" s="149">
        <v>0</v>
      </c>
      <c r="Z475" s="149">
        <v>0</v>
      </c>
      <c r="AA475" s="149">
        <v>0</v>
      </c>
      <c r="AB475" s="149">
        <v>0</v>
      </c>
      <c r="AC475" s="149">
        <v>0</v>
      </c>
      <c r="AD475" s="149">
        <v>0</v>
      </c>
      <c r="AE475" s="149">
        <v>0</v>
      </c>
      <c r="AF475" s="149">
        <v>0</v>
      </c>
      <c r="AG475" s="149">
        <v>0</v>
      </c>
      <c r="AH475" s="149">
        <v>0</v>
      </c>
      <c r="AI475" s="149">
        <v>0</v>
      </c>
      <c r="AJ475" s="149">
        <v>0</v>
      </c>
      <c r="AK475" s="149">
        <v>0</v>
      </c>
      <c r="AL475" s="149">
        <v>0</v>
      </c>
      <c r="AM475" s="149">
        <v>0</v>
      </c>
      <c r="AN475" s="149">
        <v>0</v>
      </c>
      <c r="AO475" s="149">
        <v>0</v>
      </c>
      <c r="AP475" s="149">
        <v>0</v>
      </c>
      <c r="AQ475" s="149">
        <v>0</v>
      </c>
      <c r="AR475" s="149">
        <v>0</v>
      </c>
      <c r="AS475" s="149">
        <v>27</v>
      </c>
      <c r="AT475" s="149">
        <v>0</v>
      </c>
      <c r="AU475" s="149">
        <v>0</v>
      </c>
      <c r="AV475" s="149">
        <v>0</v>
      </c>
      <c r="AW475" s="149">
        <v>0</v>
      </c>
      <c r="AX475" s="149">
        <v>0</v>
      </c>
      <c r="AY475" s="149">
        <v>0</v>
      </c>
      <c r="AZ475" s="149">
        <v>0</v>
      </c>
      <c r="BA475" s="149">
        <v>0</v>
      </c>
      <c r="BB475" s="149">
        <v>0</v>
      </c>
      <c r="BC475" s="149">
        <v>0</v>
      </c>
      <c r="BD475" s="149">
        <v>0</v>
      </c>
      <c r="BE475" s="149">
        <v>0</v>
      </c>
      <c r="BF475" s="149">
        <v>0</v>
      </c>
      <c r="BG475" s="149">
        <v>0</v>
      </c>
      <c r="BH475" s="149">
        <v>0</v>
      </c>
      <c r="BI475" s="149">
        <v>0</v>
      </c>
      <c r="BJ475" s="149">
        <v>0</v>
      </c>
      <c r="BK475" s="149">
        <v>0</v>
      </c>
      <c r="BL475" s="149">
        <v>0</v>
      </c>
      <c r="BM475" s="149">
        <v>0</v>
      </c>
      <c r="BN475" s="149">
        <v>0</v>
      </c>
      <c r="BO475" s="149">
        <v>0</v>
      </c>
      <c r="BP475" s="149">
        <v>0</v>
      </c>
      <c r="BQ475" s="149">
        <v>0</v>
      </c>
      <c r="BR475" s="465">
        <v>0</v>
      </c>
    </row>
    <row r="476" spans="3:70">
      <c r="C476" s="453" t="s">
        <v>307</v>
      </c>
      <c r="D476" s="454" t="s">
        <v>631</v>
      </c>
      <c r="E476" s="455" t="s">
        <v>636</v>
      </c>
      <c r="F476" s="168">
        <f t="shared" si="71"/>
        <v>194</v>
      </c>
      <c r="G476" s="162">
        <v>0</v>
      </c>
      <c r="H476" s="149">
        <v>0</v>
      </c>
      <c r="I476" s="149">
        <v>0</v>
      </c>
      <c r="J476" s="149">
        <v>0</v>
      </c>
      <c r="K476" s="149">
        <v>0</v>
      </c>
      <c r="L476" s="149">
        <v>0</v>
      </c>
      <c r="M476" s="149">
        <v>0</v>
      </c>
      <c r="N476" s="149">
        <v>0</v>
      </c>
      <c r="O476" s="149">
        <v>0</v>
      </c>
      <c r="P476" s="149">
        <v>0</v>
      </c>
      <c r="Q476" s="149">
        <v>0</v>
      </c>
      <c r="R476" s="149">
        <v>0</v>
      </c>
      <c r="S476" s="149">
        <v>0</v>
      </c>
      <c r="T476" s="149">
        <v>0</v>
      </c>
      <c r="U476" s="149">
        <v>0</v>
      </c>
      <c r="V476" s="149">
        <v>0</v>
      </c>
      <c r="W476" s="149">
        <v>194</v>
      </c>
      <c r="X476" s="149">
        <v>0</v>
      </c>
      <c r="Y476" s="149">
        <v>0</v>
      </c>
      <c r="Z476" s="149">
        <v>0</v>
      </c>
      <c r="AA476" s="149">
        <v>0</v>
      </c>
      <c r="AB476" s="149">
        <v>0</v>
      </c>
      <c r="AC476" s="149">
        <v>0</v>
      </c>
      <c r="AD476" s="149">
        <v>0</v>
      </c>
      <c r="AE476" s="149">
        <v>0</v>
      </c>
      <c r="AF476" s="149">
        <v>0</v>
      </c>
      <c r="AG476" s="149">
        <v>0</v>
      </c>
      <c r="AH476" s="149">
        <v>0</v>
      </c>
      <c r="AI476" s="149">
        <v>0</v>
      </c>
      <c r="AJ476" s="149">
        <v>0</v>
      </c>
      <c r="AK476" s="149">
        <v>0</v>
      </c>
      <c r="AL476" s="149">
        <v>0</v>
      </c>
      <c r="AM476" s="149">
        <v>0</v>
      </c>
      <c r="AN476" s="149">
        <v>0</v>
      </c>
      <c r="AO476" s="149">
        <v>0</v>
      </c>
      <c r="AP476" s="149">
        <v>0</v>
      </c>
      <c r="AQ476" s="149">
        <v>0</v>
      </c>
      <c r="AR476" s="149">
        <v>0</v>
      </c>
      <c r="AS476" s="149">
        <v>0</v>
      </c>
      <c r="AT476" s="149">
        <v>0</v>
      </c>
      <c r="AU476" s="149">
        <v>0</v>
      </c>
      <c r="AV476" s="149">
        <v>0</v>
      </c>
      <c r="AW476" s="149">
        <v>0</v>
      </c>
      <c r="AX476" s="149">
        <v>0</v>
      </c>
      <c r="AY476" s="149">
        <v>0</v>
      </c>
      <c r="AZ476" s="149">
        <v>0</v>
      </c>
      <c r="BA476" s="149">
        <v>0</v>
      </c>
      <c r="BB476" s="149">
        <v>0</v>
      </c>
      <c r="BC476" s="149">
        <v>0</v>
      </c>
      <c r="BD476" s="149">
        <v>0</v>
      </c>
      <c r="BE476" s="149">
        <v>0</v>
      </c>
      <c r="BF476" s="149">
        <v>0</v>
      </c>
      <c r="BG476" s="149">
        <v>0</v>
      </c>
      <c r="BH476" s="149">
        <v>0</v>
      </c>
      <c r="BI476" s="149">
        <v>0</v>
      </c>
      <c r="BJ476" s="149">
        <v>0</v>
      </c>
      <c r="BK476" s="149">
        <v>0</v>
      </c>
      <c r="BL476" s="149">
        <v>0</v>
      </c>
      <c r="BM476" s="149">
        <v>0</v>
      </c>
      <c r="BN476" s="149">
        <v>0</v>
      </c>
      <c r="BO476" s="149">
        <v>0</v>
      </c>
      <c r="BP476" s="149">
        <v>0</v>
      </c>
      <c r="BQ476" s="149">
        <v>0</v>
      </c>
      <c r="BR476" s="465">
        <v>0</v>
      </c>
    </row>
    <row r="477" spans="3:70">
      <c r="C477" s="453" t="s">
        <v>307</v>
      </c>
      <c r="D477" s="454" t="s">
        <v>631</v>
      </c>
      <c r="E477" s="455" t="s">
        <v>328</v>
      </c>
      <c r="F477" s="168">
        <f t="shared" si="71"/>
        <v>1</v>
      </c>
      <c r="G477" s="162">
        <v>0</v>
      </c>
      <c r="H477" s="149">
        <v>0</v>
      </c>
      <c r="I477" s="149">
        <v>0</v>
      </c>
      <c r="J477" s="149">
        <v>0</v>
      </c>
      <c r="K477" s="149">
        <v>0</v>
      </c>
      <c r="L477" s="149">
        <v>0</v>
      </c>
      <c r="M477" s="149">
        <v>0</v>
      </c>
      <c r="N477" s="149">
        <v>0</v>
      </c>
      <c r="O477" s="149">
        <v>0</v>
      </c>
      <c r="P477" s="149">
        <v>0</v>
      </c>
      <c r="Q477" s="149">
        <v>0</v>
      </c>
      <c r="R477" s="149">
        <v>0</v>
      </c>
      <c r="S477" s="149">
        <v>0</v>
      </c>
      <c r="T477" s="149">
        <v>0</v>
      </c>
      <c r="U477" s="149">
        <v>0</v>
      </c>
      <c r="V477" s="149">
        <v>0</v>
      </c>
      <c r="W477" s="149">
        <v>0</v>
      </c>
      <c r="X477" s="149">
        <v>0</v>
      </c>
      <c r="Y477" s="149">
        <v>0</v>
      </c>
      <c r="Z477" s="149">
        <v>0</v>
      </c>
      <c r="AA477" s="149">
        <v>0</v>
      </c>
      <c r="AB477" s="149">
        <v>0</v>
      </c>
      <c r="AC477" s="149">
        <v>0</v>
      </c>
      <c r="AD477" s="149">
        <v>0</v>
      </c>
      <c r="AE477" s="149">
        <v>0</v>
      </c>
      <c r="AF477" s="149">
        <v>0</v>
      </c>
      <c r="AG477" s="149">
        <v>0</v>
      </c>
      <c r="AH477" s="149">
        <v>0</v>
      </c>
      <c r="AI477" s="149">
        <v>0</v>
      </c>
      <c r="AJ477" s="149">
        <v>0</v>
      </c>
      <c r="AK477" s="149">
        <v>0</v>
      </c>
      <c r="AL477" s="149">
        <v>0</v>
      </c>
      <c r="AM477" s="149">
        <v>0</v>
      </c>
      <c r="AN477" s="149">
        <v>0</v>
      </c>
      <c r="AO477" s="149">
        <v>0</v>
      </c>
      <c r="AP477" s="149">
        <v>0</v>
      </c>
      <c r="AQ477" s="149">
        <v>0</v>
      </c>
      <c r="AR477" s="149">
        <v>0</v>
      </c>
      <c r="AS477" s="149">
        <v>0</v>
      </c>
      <c r="AT477" s="149">
        <v>0</v>
      </c>
      <c r="AU477" s="149">
        <v>1</v>
      </c>
      <c r="AV477" s="149">
        <v>0</v>
      </c>
      <c r="AW477" s="149">
        <v>0</v>
      </c>
      <c r="AX477" s="149">
        <v>0</v>
      </c>
      <c r="AY477" s="149">
        <v>0</v>
      </c>
      <c r="AZ477" s="149">
        <v>0</v>
      </c>
      <c r="BA477" s="149">
        <v>0</v>
      </c>
      <c r="BB477" s="149">
        <v>0</v>
      </c>
      <c r="BC477" s="149">
        <v>0</v>
      </c>
      <c r="BD477" s="149">
        <v>0</v>
      </c>
      <c r="BE477" s="149">
        <v>0</v>
      </c>
      <c r="BF477" s="149">
        <v>0</v>
      </c>
      <c r="BG477" s="149">
        <v>0</v>
      </c>
      <c r="BH477" s="149">
        <v>0</v>
      </c>
      <c r="BI477" s="149">
        <v>0</v>
      </c>
      <c r="BJ477" s="149">
        <v>0</v>
      </c>
      <c r="BK477" s="149">
        <v>0</v>
      </c>
      <c r="BL477" s="149">
        <v>0</v>
      </c>
      <c r="BM477" s="149">
        <v>0</v>
      </c>
      <c r="BN477" s="149">
        <v>0</v>
      </c>
      <c r="BO477" s="149">
        <v>0</v>
      </c>
      <c r="BP477" s="149">
        <v>0</v>
      </c>
      <c r="BQ477" s="149">
        <v>0</v>
      </c>
      <c r="BR477" s="465">
        <v>0</v>
      </c>
    </row>
    <row r="478" spans="3:70">
      <c r="C478" s="453" t="s">
        <v>307</v>
      </c>
      <c r="D478" s="454" t="s">
        <v>631</v>
      </c>
      <c r="E478" s="455" t="s">
        <v>637</v>
      </c>
      <c r="F478" s="168">
        <f t="shared" si="71"/>
        <v>3</v>
      </c>
      <c r="G478" s="162">
        <v>0</v>
      </c>
      <c r="H478" s="149">
        <v>0</v>
      </c>
      <c r="I478" s="149">
        <v>0</v>
      </c>
      <c r="J478" s="149">
        <v>0</v>
      </c>
      <c r="K478" s="149">
        <v>0</v>
      </c>
      <c r="L478" s="149">
        <v>0</v>
      </c>
      <c r="M478" s="149">
        <v>0</v>
      </c>
      <c r="N478" s="149">
        <v>0</v>
      </c>
      <c r="O478" s="149">
        <v>0</v>
      </c>
      <c r="P478" s="149">
        <v>0</v>
      </c>
      <c r="Q478" s="149">
        <v>0</v>
      </c>
      <c r="R478" s="149">
        <v>0</v>
      </c>
      <c r="S478" s="149">
        <v>0</v>
      </c>
      <c r="T478" s="149">
        <v>0</v>
      </c>
      <c r="U478" s="149">
        <v>0</v>
      </c>
      <c r="V478" s="149">
        <v>0</v>
      </c>
      <c r="W478" s="149">
        <v>0</v>
      </c>
      <c r="X478" s="149">
        <v>0</v>
      </c>
      <c r="Y478" s="149">
        <v>0</v>
      </c>
      <c r="Z478" s="149">
        <v>0</v>
      </c>
      <c r="AA478" s="149">
        <v>0</v>
      </c>
      <c r="AB478" s="149">
        <v>0</v>
      </c>
      <c r="AC478" s="149">
        <v>0</v>
      </c>
      <c r="AD478" s="149">
        <v>0</v>
      </c>
      <c r="AE478" s="149">
        <v>0</v>
      </c>
      <c r="AF478" s="149">
        <v>0</v>
      </c>
      <c r="AG478" s="149">
        <v>0</v>
      </c>
      <c r="AH478" s="149">
        <v>0</v>
      </c>
      <c r="AI478" s="149">
        <v>0</v>
      </c>
      <c r="AJ478" s="149">
        <v>0</v>
      </c>
      <c r="AK478" s="149">
        <v>0</v>
      </c>
      <c r="AL478" s="149">
        <v>0</v>
      </c>
      <c r="AM478" s="149">
        <v>0</v>
      </c>
      <c r="AN478" s="149">
        <v>0</v>
      </c>
      <c r="AO478" s="149">
        <v>0</v>
      </c>
      <c r="AP478" s="149">
        <v>0</v>
      </c>
      <c r="AQ478" s="149">
        <v>0</v>
      </c>
      <c r="AR478" s="149">
        <v>0</v>
      </c>
      <c r="AS478" s="149">
        <v>0</v>
      </c>
      <c r="AT478" s="149">
        <v>0</v>
      </c>
      <c r="AU478" s="149">
        <v>3</v>
      </c>
      <c r="AV478" s="149">
        <v>0</v>
      </c>
      <c r="AW478" s="149">
        <v>0</v>
      </c>
      <c r="AX478" s="149">
        <v>0</v>
      </c>
      <c r="AY478" s="149">
        <v>0</v>
      </c>
      <c r="AZ478" s="149">
        <v>0</v>
      </c>
      <c r="BA478" s="149">
        <v>0</v>
      </c>
      <c r="BB478" s="149">
        <v>0</v>
      </c>
      <c r="BC478" s="149">
        <v>0</v>
      </c>
      <c r="BD478" s="149">
        <v>0</v>
      </c>
      <c r="BE478" s="149">
        <v>0</v>
      </c>
      <c r="BF478" s="149">
        <v>0</v>
      </c>
      <c r="BG478" s="149">
        <v>0</v>
      </c>
      <c r="BH478" s="149">
        <v>0</v>
      </c>
      <c r="BI478" s="149">
        <v>0</v>
      </c>
      <c r="BJ478" s="149">
        <v>0</v>
      </c>
      <c r="BK478" s="149">
        <v>0</v>
      </c>
      <c r="BL478" s="149">
        <v>0</v>
      </c>
      <c r="BM478" s="149">
        <v>0</v>
      </c>
      <c r="BN478" s="149">
        <v>0</v>
      </c>
      <c r="BO478" s="149">
        <v>0</v>
      </c>
      <c r="BP478" s="149">
        <v>0</v>
      </c>
      <c r="BQ478" s="149">
        <v>0</v>
      </c>
      <c r="BR478" s="465">
        <v>0</v>
      </c>
    </row>
    <row r="479" spans="3:70">
      <c r="C479" s="453" t="s">
        <v>307</v>
      </c>
      <c r="D479" s="454" t="s">
        <v>631</v>
      </c>
      <c r="E479" s="455" t="s">
        <v>638</v>
      </c>
      <c r="F479" s="168">
        <f t="shared" si="71"/>
        <v>12</v>
      </c>
      <c r="G479" s="162">
        <v>0</v>
      </c>
      <c r="H479" s="149">
        <v>0</v>
      </c>
      <c r="I479" s="149">
        <v>0</v>
      </c>
      <c r="J479" s="149">
        <v>0</v>
      </c>
      <c r="K479" s="149">
        <v>0</v>
      </c>
      <c r="L479" s="149">
        <v>0</v>
      </c>
      <c r="M479" s="149">
        <v>0</v>
      </c>
      <c r="N479" s="149">
        <v>0</v>
      </c>
      <c r="O479" s="149">
        <v>0</v>
      </c>
      <c r="P479" s="149">
        <v>0</v>
      </c>
      <c r="Q479" s="149">
        <v>0</v>
      </c>
      <c r="R479" s="149">
        <v>0</v>
      </c>
      <c r="S479" s="149">
        <v>0</v>
      </c>
      <c r="T479" s="149">
        <v>0</v>
      </c>
      <c r="U479" s="149">
        <v>0</v>
      </c>
      <c r="V479" s="149">
        <v>0</v>
      </c>
      <c r="W479" s="149">
        <v>0</v>
      </c>
      <c r="X479" s="149">
        <v>0</v>
      </c>
      <c r="Y479" s="149">
        <v>0</v>
      </c>
      <c r="Z479" s="149">
        <v>0</v>
      </c>
      <c r="AA479" s="149">
        <v>0</v>
      </c>
      <c r="AB479" s="149">
        <v>0</v>
      </c>
      <c r="AC479" s="149">
        <v>0</v>
      </c>
      <c r="AD479" s="149">
        <v>0</v>
      </c>
      <c r="AE479" s="149">
        <v>0</v>
      </c>
      <c r="AF479" s="149">
        <v>0</v>
      </c>
      <c r="AG479" s="149">
        <v>0</v>
      </c>
      <c r="AH479" s="149">
        <v>0</v>
      </c>
      <c r="AI479" s="149">
        <v>0</v>
      </c>
      <c r="AJ479" s="149">
        <v>0</v>
      </c>
      <c r="AK479" s="149">
        <v>0</v>
      </c>
      <c r="AL479" s="149">
        <v>0</v>
      </c>
      <c r="AM479" s="149">
        <v>0</v>
      </c>
      <c r="AN479" s="149">
        <v>0</v>
      </c>
      <c r="AO479" s="149">
        <v>0</v>
      </c>
      <c r="AP479" s="149">
        <v>0</v>
      </c>
      <c r="AQ479" s="149">
        <v>0</v>
      </c>
      <c r="AR479" s="149">
        <v>0</v>
      </c>
      <c r="AS479" s="149">
        <v>0</v>
      </c>
      <c r="AT479" s="149">
        <v>0</v>
      </c>
      <c r="AU479" s="149">
        <v>0</v>
      </c>
      <c r="AV479" s="149">
        <v>0</v>
      </c>
      <c r="AW479" s="149">
        <v>0</v>
      </c>
      <c r="AX479" s="149">
        <v>0</v>
      </c>
      <c r="AY479" s="149">
        <v>0</v>
      </c>
      <c r="AZ479" s="149">
        <v>12</v>
      </c>
      <c r="BA479" s="149">
        <v>0</v>
      </c>
      <c r="BB479" s="149">
        <v>0</v>
      </c>
      <c r="BC479" s="149">
        <v>0</v>
      </c>
      <c r="BD479" s="149">
        <v>0</v>
      </c>
      <c r="BE479" s="149">
        <v>0</v>
      </c>
      <c r="BF479" s="149">
        <v>0</v>
      </c>
      <c r="BG479" s="149">
        <v>0</v>
      </c>
      <c r="BH479" s="149">
        <v>0</v>
      </c>
      <c r="BI479" s="149">
        <v>0</v>
      </c>
      <c r="BJ479" s="149">
        <v>0</v>
      </c>
      <c r="BK479" s="149">
        <v>0</v>
      </c>
      <c r="BL479" s="149">
        <v>0</v>
      </c>
      <c r="BM479" s="149">
        <v>0</v>
      </c>
      <c r="BN479" s="149">
        <v>0</v>
      </c>
      <c r="BO479" s="149">
        <v>0</v>
      </c>
      <c r="BP479" s="149">
        <v>0</v>
      </c>
      <c r="BQ479" s="149">
        <v>0</v>
      </c>
      <c r="BR479" s="465">
        <v>0</v>
      </c>
    </row>
    <row r="480" spans="3:70">
      <c r="C480" s="453" t="s">
        <v>307</v>
      </c>
      <c r="D480" s="454" t="s">
        <v>631</v>
      </c>
      <c r="E480" s="455" t="s">
        <v>736</v>
      </c>
      <c r="F480" s="168">
        <f t="shared" si="71"/>
        <v>1</v>
      </c>
      <c r="G480" s="162">
        <v>0</v>
      </c>
      <c r="H480" s="149">
        <v>0</v>
      </c>
      <c r="I480" s="149">
        <v>0</v>
      </c>
      <c r="J480" s="149">
        <v>0</v>
      </c>
      <c r="K480" s="149">
        <v>0</v>
      </c>
      <c r="L480" s="149">
        <v>0</v>
      </c>
      <c r="M480" s="149">
        <v>0</v>
      </c>
      <c r="N480" s="149">
        <v>0</v>
      </c>
      <c r="O480" s="149">
        <v>0</v>
      </c>
      <c r="P480" s="149">
        <v>0</v>
      </c>
      <c r="Q480" s="149">
        <v>0</v>
      </c>
      <c r="R480" s="149">
        <v>0</v>
      </c>
      <c r="S480" s="149">
        <v>0</v>
      </c>
      <c r="T480" s="149">
        <v>0</v>
      </c>
      <c r="U480" s="149">
        <v>0</v>
      </c>
      <c r="V480" s="149">
        <v>0</v>
      </c>
      <c r="W480" s="149">
        <v>0</v>
      </c>
      <c r="X480" s="149">
        <v>0</v>
      </c>
      <c r="Y480" s="149">
        <v>0</v>
      </c>
      <c r="Z480" s="149">
        <v>0</v>
      </c>
      <c r="AA480" s="149">
        <v>0</v>
      </c>
      <c r="AB480" s="149">
        <v>0</v>
      </c>
      <c r="AC480" s="149">
        <v>0</v>
      </c>
      <c r="AD480" s="149">
        <v>0</v>
      </c>
      <c r="AE480" s="149">
        <v>0</v>
      </c>
      <c r="AF480" s="149">
        <v>0</v>
      </c>
      <c r="AG480" s="149">
        <v>0</v>
      </c>
      <c r="AH480" s="149">
        <v>0</v>
      </c>
      <c r="AI480" s="149">
        <v>0</v>
      </c>
      <c r="AJ480" s="149">
        <v>0</v>
      </c>
      <c r="AK480" s="149">
        <v>0</v>
      </c>
      <c r="AL480" s="149">
        <v>0</v>
      </c>
      <c r="AM480" s="149">
        <v>0</v>
      </c>
      <c r="AN480" s="149">
        <v>0</v>
      </c>
      <c r="AO480" s="149">
        <v>0</v>
      </c>
      <c r="AP480" s="149">
        <v>0</v>
      </c>
      <c r="AQ480" s="149">
        <v>0</v>
      </c>
      <c r="AR480" s="149">
        <v>0</v>
      </c>
      <c r="AS480" s="149">
        <v>0</v>
      </c>
      <c r="AT480" s="149">
        <v>0</v>
      </c>
      <c r="AU480" s="149">
        <v>0</v>
      </c>
      <c r="AV480" s="149">
        <v>0</v>
      </c>
      <c r="AW480" s="149">
        <v>0</v>
      </c>
      <c r="AX480" s="149">
        <v>0</v>
      </c>
      <c r="AY480" s="149">
        <v>1</v>
      </c>
      <c r="AZ480" s="149">
        <v>0</v>
      </c>
      <c r="BA480" s="149">
        <v>0</v>
      </c>
      <c r="BB480" s="149">
        <v>0</v>
      </c>
      <c r="BC480" s="149">
        <v>0</v>
      </c>
      <c r="BD480" s="149">
        <v>0</v>
      </c>
      <c r="BE480" s="149">
        <v>0</v>
      </c>
      <c r="BF480" s="149">
        <v>0</v>
      </c>
      <c r="BG480" s="149">
        <v>0</v>
      </c>
      <c r="BH480" s="149">
        <v>0</v>
      </c>
      <c r="BI480" s="149">
        <v>0</v>
      </c>
      <c r="BJ480" s="149">
        <v>0</v>
      </c>
      <c r="BK480" s="149">
        <v>0</v>
      </c>
      <c r="BL480" s="149">
        <v>0</v>
      </c>
      <c r="BM480" s="149">
        <v>0</v>
      </c>
      <c r="BN480" s="149">
        <v>0</v>
      </c>
      <c r="BO480" s="149">
        <v>0</v>
      </c>
      <c r="BP480" s="149">
        <v>0</v>
      </c>
      <c r="BQ480" s="149">
        <v>0</v>
      </c>
      <c r="BR480" s="465">
        <v>0</v>
      </c>
    </row>
    <row r="481" spans="3:70">
      <c r="C481" s="453" t="s">
        <v>307</v>
      </c>
      <c r="D481" s="454" t="s">
        <v>631</v>
      </c>
      <c r="E481" s="455" t="s">
        <v>345</v>
      </c>
      <c r="F481" s="168">
        <f t="shared" si="71"/>
        <v>23</v>
      </c>
      <c r="G481" s="162">
        <v>0</v>
      </c>
      <c r="H481" s="149">
        <v>0</v>
      </c>
      <c r="I481" s="149">
        <v>0</v>
      </c>
      <c r="J481" s="149">
        <v>0</v>
      </c>
      <c r="K481" s="149">
        <v>0</v>
      </c>
      <c r="L481" s="149">
        <v>0</v>
      </c>
      <c r="M481" s="149">
        <v>0</v>
      </c>
      <c r="N481" s="149">
        <v>0</v>
      </c>
      <c r="O481" s="149">
        <v>0</v>
      </c>
      <c r="P481" s="149">
        <v>0</v>
      </c>
      <c r="Q481" s="149">
        <v>0</v>
      </c>
      <c r="R481" s="149">
        <v>0</v>
      </c>
      <c r="S481" s="149">
        <v>0</v>
      </c>
      <c r="T481" s="149">
        <v>0</v>
      </c>
      <c r="U481" s="149">
        <v>0</v>
      </c>
      <c r="V481" s="149">
        <v>0</v>
      </c>
      <c r="W481" s="149">
        <v>0</v>
      </c>
      <c r="X481" s="149">
        <v>0</v>
      </c>
      <c r="Y481" s="149">
        <v>0</v>
      </c>
      <c r="Z481" s="149">
        <v>0</v>
      </c>
      <c r="AA481" s="149">
        <v>0</v>
      </c>
      <c r="AB481" s="149">
        <v>0</v>
      </c>
      <c r="AC481" s="149">
        <v>0</v>
      </c>
      <c r="AD481" s="149">
        <v>0</v>
      </c>
      <c r="AE481" s="149">
        <v>0</v>
      </c>
      <c r="AF481" s="149">
        <v>0</v>
      </c>
      <c r="AG481" s="149">
        <v>0</v>
      </c>
      <c r="AH481" s="149">
        <v>0</v>
      </c>
      <c r="AI481" s="149">
        <v>0</v>
      </c>
      <c r="AJ481" s="149">
        <v>0</v>
      </c>
      <c r="AK481" s="149">
        <v>0</v>
      </c>
      <c r="AL481" s="149">
        <v>0</v>
      </c>
      <c r="AM481" s="149">
        <v>0</v>
      </c>
      <c r="AN481" s="149">
        <v>0</v>
      </c>
      <c r="AO481" s="149">
        <v>0</v>
      </c>
      <c r="AP481" s="149">
        <v>0</v>
      </c>
      <c r="AQ481" s="149">
        <v>0</v>
      </c>
      <c r="AR481" s="149">
        <v>0</v>
      </c>
      <c r="AS481" s="149">
        <v>0</v>
      </c>
      <c r="AT481" s="149">
        <v>0</v>
      </c>
      <c r="AU481" s="149">
        <v>0</v>
      </c>
      <c r="AV481" s="149">
        <v>0</v>
      </c>
      <c r="AW481" s="149">
        <v>4</v>
      </c>
      <c r="AX481" s="149">
        <v>10</v>
      </c>
      <c r="AY481" s="149">
        <v>6</v>
      </c>
      <c r="AZ481" s="149">
        <v>3</v>
      </c>
      <c r="BA481" s="149">
        <v>0</v>
      </c>
      <c r="BB481" s="149">
        <v>0</v>
      </c>
      <c r="BC481" s="149">
        <v>0</v>
      </c>
      <c r="BD481" s="149">
        <v>0</v>
      </c>
      <c r="BE481" s="149">
        <v>0</v>
      </c>
      <c r="BF481" s="149">
        <v>0</v>
      </c>
      <c r="BG481" s="149">
        <v>0</v>
      </c>
      <c r="BH481" s="149">
        <v>0</v>
      </c>
      <c r="BI481" s="149">
        <v>0</v>
      </c>
      <c r="BJ481" s="149">
        <v>0</v>
      </c>
      <c r="BK481" s="149">
        <v>0</v>
      </c>
      <c r="BL481" s="149">
        <v>0</v>
      </c>
      <c r="BM481" s="149">
        <v>0</v>
      </c>
      <c r="BN481" s="149">
        <v>0</v>
      </c>
      <c r="BO481" s="149">
        <v>0</v>
      </c>
      <c r="BP481" s="149">
        <v>0</v>
      </c>
      <c r="BQ481" s="149">
        <v>0</v>
      </c>
      <c r="BR481" s="465">
        <v>0</v>
      </c>
    </row>
    <row r="482" spans="3:70">
      <c r="C482" s="453" t="s">
        <v>307</v>
      </c>
      <c r="D482" s="454" t="s">
        <v>631</v>
      </c>
      <c r="E482" s="455" t="s">
        <v>639</v>
      </c>
      <c r="F482" s="168">
        <f t="shared" si="71"/>
        <v>1</v>
      </c>
      <c r="G482" s="162">
        <v>0</v>
      </c>
      <c r="H482" s="149">
        <v>0</v>
      </c>
      <c r="I482" s="149">
        <v>0</v>
      </c>
      <c r="J482" s="149">
        <v>0</v>
      </c>
      <c r="K482" s="149">
        <v>0</v>
      </c>
      <c r="L482" s="149">
        <v>0</v>
      </c>
      <c r="M482" s="149">
        <v>0</v>
      </c>
      <c r="N482" s="149">
        <v>0</v>
      </c>
      <c r="O482" s="149">
        <v>0</v>
      </c>
      <c r="P482" s="149">
        <v>0</v>
      </c>
      <c r="Q482" s="149">
        <v>0</v>
      </c>
      <c r="R482" s="149">
        <v>0</v>
      </c>
      <c r="S482" s="149">
        <v>0</v>
      </c>
      <c r="T482" s="149">
        <v>0</v>
      </c>
      <c r="U482" s="149">
        <v>0</v>
      </c>
      <c r="V482" s="149">
        <v>0</v>
      </c>
      <c r="W482" s="149">
        <v>0</v>
      </c>
      <c r="X482" s="149">
        <v>0</v>
      </c>
      <c r="Y482" s="149">
        <v>0</v>
      </c>
      <c r="Z482" s="149">
        <v>0</v>
      </c>
      <c r="AA482" s="149">
        <v>0</v>
      </c>
      <c r="AB482" s="149">
        <v>0</v>
      </c>
      <c r="AC482" s="149">
        <v>0</v>
      </c>
      <c r="AD482" s="149">
        <v>0</v>
      </c>
      <c r="AE482" s="149">
        <v>0</v>
      </c>
      <c r="AF482" s="149">
        <v>0</v>
      </c>
      <c r="AG482" s="149">
        <v>0</v>
      </c>
      <c r="AH482" s="149">
        <v>0</v>
      </c>
      <c r="AI482" s="149">
        <v>0</v>
      </c>
      <c r="AJ482" s="149">
        <v>0</v>
      </c>
      <c r="AK482" s="149">
        <v>0</v>
      </c>
      <c r="AL482" s="149">
        <v>0</v>
      </c>
      <c r="AM482" s="149">
        <v>0</v>
      </c>
      <c r="AN482" s="149">
        <v>0</v>
      </c>
      <c r="AO482" s="149">
        <v>0</v>
      </c>
      <c r="AP482" s="149">
        <v>0</v>
      </c>
      <c r="AQ482" s="149">
        <v>0</v>
      </c>
      <c r="AR482" s="149">
        <v>0</v>
      </c>
      <c r="AS482" s="149">
        <v>1</v>
      </c>
      <c r="AT482" s="149">
        <v>0</v>
      </c>
      <c r="AU482" s="149">
        <v>0</v>
      </c>
      <c r="AV482" s="149">
        <v>0</v>
      </c>
      <c r="AW482" s="149">
        <v>0</v>
      </c>
      <c r="AX482" s="149">
        <v>0</v>
      </c>
      <c r="AY482" s="149">
        <v>0</v>
      </c>
      <c r="AZ482" s="149">
        <v>0</v>
      </c>
      <c r="BA482" s="149">
        <v>0</v>
      </c>
      <c r="BB482" s="149">
        <v>0</v>
      </c>
      <c r="BC482" s="149">
        <v>0</v>
      </c>
      <c r="BD482" s="149">
        <v>0</v>
      </c>
      <c r="BE482" s="149">
        <v>0</v>
      </c>
      <c r="BF482" s="149">
        <v>0</v>
      </c>
      <c r="BG482" s="149">
        <v>0</v>
      </c>
      <c r="BH482" s="149">
        <v>0</v>
      </c>
      <c r="BI482" s="149">
        <v>0</v>
      </c>
      <c r="BJ482" s="149">
        <v>0</v>
      </c>
      <c r="BK482" s="149">
        <v>0</v>
      </c>
      <c r="BL482" s="149">
        <v>0</v>
      </c>
      <c r="BM482" s="149">
        <v>0</v>
      </c>
      <c r="BN482" s="149">
        <v>0</v>
      </c>
      <c r="BO482" s="149">
        <v>0</v>
      </c>
      <c r="BP482" s="149">
        <v>0</v>
      </c>
      <c r="BQ482" s="149">
        <v>0</v>
      </c>
      <c r="BR482" s="465">
        <v>0</v>
      </c>
    </row>
    <row r="483" spans="3:70">
      <c r="C483" s="453" t="s">
        <v>307</v>
      </c>
      <c r="D483" s="454" t="s">
        <v>631</v>
      </c>
      <c r="E483" s="455" t="s">
        <v>640</v>
      </c>
      <c r="F483" s="168">
        <f t="shared" si="71"/>
        <v>0</v>
      </c>
      <c r="G483" s="162">
        <v>0</v>
      </c>
      <c r="H483" s="149">
        <v>0</v>
      </c>
      <c r="I483" s="149">
        <v>0</v>
      </c>
      <c r="J483" s="149">
        <v>0</v>
      </c>
      <c r="K483" s="149">
        <v>0</v>
      </c>
      <c r="L483" s="149">
        <v>0</v>
      </c>
      <c r="M483" s="149">
        <v>0</v>
      </c>
      <c r="N483" s="149">
        <v>0</v>
      </c>
      <c r="O483" s="149">
        <v>0</v>
      </c>
      <c r="P483" s="149">
        <v>0</v>
      </c>
      <c r="Q483" s="149">
        <v>0</v>
      </c>
      <c r="R483" s="149">
        <v>0</v>
      </c>
      <c r="S483" s="149">
        <v>0</v>
      </c>
      <c r="T483" s="149">
        <v>0</v>
      </c>
      <c r="U483" s="149">
        <v>0</v>
      </c>
      <c r="V483" s="149">
        <v>0</v>
      </c>
      <c r="W483" s="149">
        <v>0</v>
      </c>
      <c r="X483" s="149">
        <v>0</v>
      </c>
      <c r="Y483" s="149">
        <v>0</v>
      </c>
      <c r="Z483" s="149">
        <v>0</v>
      </c>
      <c r="AA483" s="149">
        <v>0</v>
      </c>
      <c r="AB483" s="149">
        <v>0</v>
      </c>
      <c r="AC483" s="149">
        <v>0</v>
      </c>
      <c r="AD483" s="149">
        <v>0</v>
      </c>
      <c r="AE483" s="149">
        <v>0</v>
      </c>
      <c r="AF483" s="149">
        <v>0</v>
      </c>
      <c r="AG483" s="149">
        <v>0</v>
      </c>
      <c r="AH483" s="149">
        <v>0</v>
      </c>
      <c r="AI483" s="149">
        <v>0</v>
      </c>
      <c r="AJ483" s="149">
        <v>0</v>
      </c>
      <c r="AK483" s="149">
        <v>0</v>
      </c>
      <c r="AL483" s="149">
        <v>0</v>
      </c>
      <c r="AM483" s="149">
        <v>0</v>
      </c>
      <c r="AN483" s="149">
        <v>0</v>
      </c>
      <c r="AO483" s="149">
        <v>0</v>
      </c>
      <c r="AP483" s="149">
        <v>0</v>
      </c>
      <c r="AQ483" s="149">
        <v>0</v>
      </c>
      <c r="AR483" s="149">
        <v>0</v>
      </c>
      <c r="AS483" s="149">
        <v>0</v>
      </c>
      <c r="AT483" s="149">
        <v>0</v>
      </c>
      <c r="AU483" s="149">
        <v>0</v>
      </c>
      <c r="AV483" s="149">
        <v>0</v>
      </c>
      <c r="AW483" s="149">
        <v>0</v>
      </c>
      <c r="AX483" s="149">
        <v>0</v>
      </c>
      <c r="AY483" s="149">
        <v>0</v>
      </c>
      <c r="AZ483" s="149">
        <v>0</v>
      </c>
      <c r="BA483" s="149">
        <v>0</v>
      </c>
      <c r="BB483" s="149">
        <v>0</v>
      </c>
      <c r="BC483" s="149">
        <v>0</v>
      </c>
      <c r="BD483" s="149">
        <v>0</v>
      </c>
      <c r="BE483" s="149">
        <v>0</v>
      </c>
      <c r="BF483" s="149">
        <v>0</v>
      </c>
      <c r="BG483" s="149">
        <v>0</v>
      </c>
      <c r="BH483" s="149">
        <v>0</v>
      </c>
      <c r="BI483" s="149">
        <v>0</v>
      </c>
      <c r="BJ483" s="149">
        <v>0</v>
      </c>
      <c r="BK483" s="149">
        <v>0</v>
      </c>
      <c r="BL483" s="149">
        <v>0</v>
      </c>
      <c r="BM483" s="149">
        <v>0</v>
      </c>
      <c r="BN483" s="149">
        <v>0</v>
      </c>
      <c r="BO483" s="149">
        <v>0</v>
      </c>
      <c r="BP483" s="149">
        <v>0</v>
      </c>
      <c r="BQ483" s="149">
        <v>0</v>
      </c>
      <c r="BR483" s="465">
        <v>0</v>
      </c>
    </row>
    <row r="484" spans="3:70">
      <c r="C484" s="453" t="s">
        <v>307</v>
      </c>
      <c r="D484" s="454" t="s">
        <v>631</v>
      </c>
      <c r="E484" s="455" t="s">
        <v>641</v>
      </c>
      <c r="F484" s="168">
        <f t="shared" si="71"/>
        <v>1</v>
      </c>
      <c r="G484" s="162">
        <v>0</v>
      </c>
      <c r="H484" s="149">
        <v>0</v>
      </c>
      <c r="I484" s="149">
        <v>0</v>
      </c>
      <c r="J484" s="149">
        <v>0</v>
      </c>
      <c r="K484" s="149">
        <v>0</v>
      </c>
      <c r="L484" s="149">
        <v>0</v>
      </c>
      <c r="M484" s="149">
        <v>0</v>
      </c>
      <c r="N484" s="149">
        <v>0</v>
      </c>
      <c r="O484" s="149">
        <v>0</v>
      </c>
      <c r="P484" s="149">
        <v>0</v>
      </c>
      <c r="Q484" s="149">
        <v>0</v>
      </c>
      <c r="R484" s="149">
        <v>0</v>
      </c>
      <c r="S484" s="149">
        <v>0</v>
      </c>
      <c r="T484" s="149">
        <v>0</v>
      </c>
      <c r="U484" s="149">
        <v>0</v>
      </c>
      <c r="V484" s="149">
        <v>0</v>
      </c>
      <c r="W484" s="149">
        <v>0</v>
      </c>
      <c r="X484" s="149">
        <v>0</v>
      </c>
      <c r="Y484" s="149">
        <v>0</v>
      </c>
      <c r="Z484" s="149">
        <v>0</v>
      </c>
      <c r="AA484" s="149">
        <v>0</v>
      </c>
      <c r="AB484" s="149">
        <v>0</v>
      </c>
      <c r="AC484" s="149">
        <v>0</v>
      </c>
      <c r="AD484" s="149">
        <v>0</v>
      </c>
      <c r="AE484" s="149">
        <v>0</v>
      </c>
      <c r="AF484" s="149">
        <v>0</v>
      </c>
      <c r="AG484" s="149">
        <v>0</v>
      </c>
      <c r="AH484" s="149">
        <v>0</v>
      </c>
      <c r="AI484" s="149">
        <v>0</v>
      </c>
      <c r="AJ484" s="149">
        <v>0</v>
      </c>
      <c r="AK484" s="149">
        <v>0</v>
      </c>
      <c r="AL484" s="149">
        <v>0</v>
      </c>
      <c r="AM484" s="149">
        <v>0</v>
      </c>
      <c r="AN484" s="149">
        <v>0</v>
      </c>
      <c r="AO484" s="149">
        <v>0</v>
      </c>
      <c r="AP484" s="149">
        <v>0</v>
      </c>
      <c r="AQ484" s="149">
        <v>0</v>
      </c>
      <c r="AR484" s="149">
        <v>0</v>
      </c>
      <c r="AS484" s="149">
        <v>1</v>
      </c>
      <c r="AT484" s="149">
        <v>0</v>
      </c>
      <c r="AU484" s="149">
        <v>0</v>
      </c>
      <c r="AV484" s="149">
        <v>0</v>
      </c>
      <c r="AW484" s="149">
        <v>0</v>
      </c>
      <c r="AX484" s="149">
        <v>0</v>
      </c>
      <c r="AY484" s="149">
        <v>0</v>
      </c>
      <c r="AZ484" s="149">
        <v>0</v>
      </c>
      <c r="BA484" s="149">
        <v>0</v>
      </c>
      <c r="BB484" s="149">
        <v>0</v>
      </c>
      <c r="BC484" s="149">
        <v>0</v>
      </c>
      <c r="BD484" s="149">
        <v>0</v>
      </c>
      <c r="BE484" s="149">
        <v>0</v>
      </c>
      <c r="BF484" s="149">
        <v>0</v>
      </c>
      <c r="BG484" s="149">
        <v>0</v>
      </c>
      <c r="BH484" s="149">
        <v>0</v>
      </c>
      <c r="BI484" s="149">
        <v>0</v>
      </c>
      <c r="BJ484" s="149">
        <v>0</v>
      </c>
      <c r="BK484" s="149">
        <v>0</v>
      </c>
      <c r="BL484" s="149">
        <v>0</v>
      </c>
      <c r="BM484" s="149">
        <v>0</v>
      </c>
      <c r="BN484" s="149">
        <v>0</v>
      </c>
      <c r="BO484" s="149">
        <v>0</v>
      </c>
      <c r="BP484" s="149">
        <v>0</v>
      </c>
      <c r="BQ484" s="149">
        <v>0</v>
      </c>
      <c r="BR484" s="465">
        <v>0</v>
      </c>
    </row>
    <row r="485" spans="3:70">
      <c r="C485" s="453" t="s">
        <v>307</v>
      </c>
      <c r="D485" s="454" t="s">
        <v>631</v>
      </c>
      <c r="E485" s="455" t="s">
        <v>737</v>
      </c>
      <c r="F485" s="168">
        <f t="shared" si="71"/>
        <v>1</v>
      </c>
      <c r="G485" s="162">
        <v>0</v>
      </c>
      <c r="H485" s="149">
        <v>0</v>
      </c>
      <c r="I485" s="149">
        <v>0</v>
      </c>
      <c r="J485" s="149">
        <v>0</v>
      </c>
      <c r="K485" s="149">
        <v>0</v>
      </c>
      <c r="L485" s="149">
        <v>0</v>
      </c>
      <c r="M485" s="149">
        <v>0</v>
      </c>
      <c r="N485" s="149">
        <v>0</v>
      </c>
      <c r="O485" s="149">
        <v>0</v>
      </c>
      <c r="P485" s="149">
        <v>0</v>
      </c>
      <c r="Q485" s="149">
        <v>0</v>
      </c>
      <c r="R485" s="149">
        <v>0</v>
      </c>
      <c r="S485" s="149">
        <v>0</v>
      </c>
      <c r="T485" s="149">
        <v>0</v>
      </c>
      <c r="U485" s="149">
        <v>0</v>
      </c>
      <c r="V485" s="149">
        <v>0</v>
      </c>
      <c r="W485" s="149">
        <v>0</v>
      </c>
      <c r="X485" s="149">
        <v>0</v>
      </c>
      <c r="Y485" s="149">
        <v>0</v>
      </c>
      <c r="Z485" s="149">
        <v>0</v>
      </c>
      <c r="AA485" s="149">
        <v>0</v>
      </c>
      <c r="AB485" s="149">
        <v>0</v>
      </c>
      <c r="AC485" s="149">
        <v>0</v>
      </c>
      <c r="AD485" s="149">
        <v>0</v>
      </c>
      <c r="AE485" s="149">
        <v>0</v>
      </c>
      <c r="AF485" s="149">
        <v>0</v>
      </c>
      <c r="AG485" s="149">
        <v>0</v>
      </c>
      <c r="AH485" s="149">
        <v>0</v>
      </c>
      <c r="AI485" s="149">
        <v>0</v>
      </c>
      <c r="AJ485" s="149">
        <v>0</v>
      </c>
      <c r="AK485" s="149">
        <v>0</v>
      </c>
      <c r="AL485" s="149">
        <v>0</v>
      </c>
      <c r="AM485" s="149">
        <v>0</v>
      </c>
      <c r="AN485" s="149">
        <v>0</v>
      </c>
      <c r="AO485" s="149">
        <v>0</v>
      </c>
      <c r="AP485" s="149">
        <v>0</v>
      </c>
      <c r="AQ485" s="149">
        <v>0</v>
      </c>
      <c r="AR485" s="149">
        <v>0</v>
      </c>
      <c r="AS485" s="149">
        <v>0</v>
      </c>
      <c r="AT485" s="149">
        <v>0</v>
      </c>
      <c r="AU485" s="149">
        <v>0</v>
      </c>
      <c r="AV485" s="149">
        <v>0</v>
      </c>
      <c r="AW485" s="149">
        <v>0</v>
      </c>
      <c r="AX485" s="149">
        <v>1</v>
      </c>
      <c r="AY485" s="149">
        <v>0</v>
      </c>
      <c r="AZ485" s="149">
        <v>0</v>
      </c>
      <c r="BA485" s="149">
        <v>0</v>
      </c>
      <c r="BB485" s="149">
        <v>0</v>
      </c>
      <c r="BC485" s="149">
        <v>0</v>
      </c>
      <c r="BD485" s="149">
        <v>0</v>
      </c>
      <c r="BE485" s="149">
        <v>0</v>
      </c>
      <c r="BF485" s="149">
        <v>0</v>
      </c>
      <c r="BG485" s="149">
        <v>0</v>
      </c>
      <c r="BH485" s="149">
        <v>0</v>
      </c>
      <c r="BI485" s="149">
        <v>0</v>
      </c>
      <c r="BJ485" s="149">
        <v>0</v>
      </c>
      <c r="BK485" s="149">
        <v>0</v>
      </c>
      <c r="BL485" s="149">
        <v>0</v>
      </c>
      <c r="BM485" s="149">
        <v>0</v>
      </c>
      <c r="BN485" s="149">
        <v>0</v>
      </c>
      <c r="BO485" s="149">
        <v>0</v>
      </c>
      <c r="BP485" s="149">
        <v>0</v>
      </c>
      <c r="BQ485" s="149">
        <v>0</v>
      </c>
      <c r="BR485" s="465">
        <v>0</v>
      </c>
    </row>
    <row r="486" spans="3:70">
      <c r="C486" s="453" t="s">
        <v>307</v>
      </c>
      <c r="D486" s="454" t="s">
        <v>631</v>
      </c>
      <c r="E486" s="455" t="s">
        <v>363</v>
      </c>
      <c r="F486" s="168">
        <f t="shared" si="71"/>
        <v>1</v>
      </c>
      <c r="G486" s="162">
        <v>0</v>
      </c>
      <c r="H486" s="149">
        <v>0</v>
      </c>
      <c r="I486" s="149">
        <v>0</v>
      </c>
      <c r="J486" s="149">
        <v>0</v>
      </c>
      <c r="K486" s="149">
        <v>0</v>
      </c>
      <c r="L486" s="149">
        <v>0</v>
      </c>
      <c r="M486" s="149">
        <v>0</v>
      </c>
      <c r="N486" s="149">
        <v>0</v>
      </c>
      <c r="O486" s="149">
        <v>0</v>
      </c>
      <c r="P486" s="149">
        <v>0</v>
      </c>
      <c r="Q486" s="149">
        <v>0</v>
      </c>
      <c r="R486" s="149">
        <v>0</v>
      </c>
      <c r="S486" s="149">
        <v>0</v>
      </c>
      <c r="T486" s="149">
        <v>0</v>
      </c>
      <c r="U486" s="149">
        <v>0</v>
      </c>
      <c r="V486" s="149">
        <v>0</v>
      </c>
      <c r="W486" s="149">
        <v>0</v>
      </c>
      <c r="X486" s="149">
        <v>0</v>
      </c>
      <c r="Y486" s="149">
        <v>0</v>
      </c>
      <c r="Z486" s="149">
        <v>0</v>
      </c>
      <c r="AA486" s="149">
        <v>0</v>
      </c>
      <c r="AB486" s="149">
        <v>0</v>
      </c>
      <c r="AC486" s="149">
        <v>0</v>
      </c>
      <c r="AD486" s="149">
        <v>0</v>
      </c>
      <c r="AE486" s="149">
        <v>0</v>
      </c>
      <c r="AF486" s="149">
        <v>0</v>
      </c>
      <c r="AG486" s="149">
        <v>0</v>
      </c>
      <c r="AH486" s="149">
        <v>0</v>
      </c>
      <c r="AI486" s="149">
        <v>0</v>
      </c>
      <c r="AJ486" s="149">
        <v>0</v>
      </c>
      <c r="AK486" s="149">
        <v>0</v>
      </c>
      <c r="AL486" s="149">
        <v>0</v>
      </c>
      <c r="AM486" s="149">
        <v>0</v>
      </c>
      <c r="AN486" s="149">
        <v>0</v>
      </c>
      <c r="AO486" s="149">
        <v>0</v>
      </c>
      <c r="AP486" s="149">
        <v>0</v>
      </c>
      <c r="AQ486" s="149">
        <v>0</v>
      </c>
      <c r="AR486" s="149">
        <v>0</v>
      </c>
      <c r="AS486" s="149">
        <v>0</v>
      </c>
      <c r="AT486" s="149">
        <v>0</v>
      </c>
      <c r="AU486" s="149">
        <v>0</v>
      </c>
      <c r="AV486" s="149">
        <v>0</v>
      </c>
      <c r="AW486" s="149">
        <v>0</v>
      </c>
      <c r="AX486" s="149">
        <v>1</v>
      </c>
      <c r="AY486" s="149">
        <v>0</v>
      </c>
      <c r="AZ486" s="149">
        <v>0</v>
      </c>
      <c r="BA486" s="149">
        <v>0</v>
      </c>
      <c r="BB486" s="149">
        <v>0</v>
      </c>
      <c r="BC486" s="149">
        <v>0</v>
      </c>
      <c r="BD486" s="149">
        <v>0</v>
      </c>
      <c r="BE486" s="149">
        <v>0</v>
      </c>
      <c r="BF486" s="149">
        <v>0</v>
      </c>
      <c r="BG486" s="149">
        <v>0</v>
      </c>
      <c r="BH486" s="149">
        <v>0</v>
      </c>
      <c r="BI486" s="149">
        <v>0</v>
      </c>
      <c r="BJ486" s="149">
        <v>0</v>
      </c>
      <c r="BK486" s="149">
        <v>0</v>
      </c>
      <c r="BL486" s="149">
        <v>0</v>
      </c>
      <c r="BM486" s="149">
        <v>0</v>
      </c>
      <c r="BN486" s="149">
        <v>0</v>
      </c>
      <c r="BO486" s="149">
        <v>0</v>
      </c>
      <c r="BP486" s="149">
        <v>0</v>
      </c>
      <c r="BQ486" s="149">
        <v>0</v>
      </c>
      <c r="BR486" s="465">
        <v>0</v>
      </c>
    </row>
    <row r="487" spans="3:70">
      <c r="C487" s="453" t="s">
        <v>307</v>
      </c>
      <c r="D487" s="454" t="s">
        <v>631</v>
      </c>
      <c r="E487" s="455" t="s">
        <v>642</v>
      </c>
      <c r="F487" s="168">
        <f t="shared" si="71"/>
        <v>12</v>
      </c>
      <c r="G487" s="162">
        <v>0</v>
      </c>
      <c r="H487" s="149">
        <v>0</v>
      </c>
      <c r="I487" s="149">
        <v>0</v>
      </c>
      <c r="J487" s="149">
        <v>0</v>
      </c>
      <c r="K487" s="149">
        <v>0</v>
      </c>
      <c r="L487" s="149">
        <v>0</v>
      </c>
      <c r="M487" s="149">
        <v>0</v>
      </c>
      <c r="N487" s="149">
        <v>0</v>
      </c>
      <c r="O487" s="149">
        <v>0</v>
      </c>
      <c r="P487" s="149">
        <v>0</v>
      </c>
      <c r="Q487" s="149">
        <v>0</v>
      </c>
      <c r="R487" s="149">
        <v>0</v>
      </c>
      <c r="S487" s="149">
        <v>0</v>
      </c>
      <c r="T487" s="149">
        <v>0</v>
      </c>
      <c r="U487" s="149">
        <v>0</v>
      </c>
      <c r="V487" s="149">
        <v>0</v>
      </c>
      <c r="W487" s="149">
        <v>0</v>
      </c>
      <c r="X487" s="149">
        <v>0</v>
      </c>
      <c r="Y487" s="149">
        <v>0</v>
      </c>
      <c r="Z487" s="149">
        <v>0</v>
      </c>
      <c r="AA487" s="149">
        <v>0</v>
      </c>
      <c r="AB487" s="149">
        <v>0</v>
      </c>
      <c r="AC487" s="149">
        <v>0</v>
      </c>
      <c r="AD487" s="149">
        <v>0</v>
      </c>
      <c r="AE487" s="149">
        <v>0</v>
      </c>
      <c r="AF487" s="149">
        <v>0</v>
      </c>
      <c r="AG487" s="149">
        <v>0</v>
      </c>
      <c r="AH487" s="149">
        <v>0</v>
      </c>
      <c r="AI487" s="149">
        <v>0</v>
      </c>
      <c r="AJ487" s="149">
        <v>0</v>
      </c>
      <c r="AK487" s="149">
        <v>0</v>
      </c>
      <c r="AL487" s="149">
        <v>0</v>
      </c>
      <c r="AM487" s="149">
        <v>0</v>
      </c>
      <c r="AN487" s="149">
        <v>0</v>
      </c>
      <c r="AO487" s="149">
        <v>0</v>
      </c>
      <c r="AP487" s="149">
        <v>0</v>
      </c>
      <c r="AQ487" s="149">
        <v>0</v>
      </c>
      <c r="AR487" s="149">
        <v>0</v>
      </c>
      <c r="AS487" s="149">
        <v>0</v>
      </c>
      <c r="AT487" s="149">
        <v>0</v>
      </c>
      <c r="AU487" s="149">
        <v>12</v>
      </c>
      <c r="AV487" s="149">
        <v>0</v>
      </c>
      <c r="AW487" s="149">
        <v>0</v>
      </c>
      <c r="AX487" s="149">
        <v>0</v>
      </c>
      <c r="AY487" s="149">
        <v>0</v>
      </c>
      <c r="AZ487" s="149">
        <v>0</v>
      </c>
      <c r="BA487" s="149">
        <v>0</v>
      </c>
      <c r="BB487" s="149">
        <v>0</v>
      </c>
      <c r="BC487" s="149">
        <v>0</v>
      </c>
      <c r="BD487" s="149">
        <v>0</v>
      </c>
      <c r="BE487" s="149">
        <v>0</v>
      </c>
      <c r="BF487" s="149">
        <v>0</v>
      </c>
      <c r="BG487" s="149">
        <v>0</v>
      </c>
      <c r="BH487" s="149">
        <v>0</v>
      </c>
      <c r="BI487" s="149">
        <v>0</v>
      </c>
      <c r="BJ487" s="149">
        <v>0</v>
      </c>
      <c r="BK487" s="149">
        <v>0</v>
      </c>
      <c r="BL487" s="149">
        <v>0</v>
      </c>
      <c r="BM487" s="149">
        <v>0</v>
      </c>
      <c r="BN487" s="149">
        <v>0</v>
      </c>
      <c r="BO487" s="149">
        <v>0</v>
      </c>
      <c r="BP487" s="149">
        <v>0</v>
      </c>
      <c r="BQ487" s="149">
        <v>0</v>
      </c>
      <c r="BR487" s="465">
        <v>0</v>
      </c>
    </row>
    <row r="488" spans="3:70">
      <c r="C488" s="453" t="s">
        <v>307</v>
      </c>
      <c r="D488" s="454" t="s">
        <v>631</v>
      </c>
      <c r="E488" s="455" t="s">
        <v>643</v>
      </c>
      <c r="F488" s="168">
        <f t="shared" si="71"/>
        <v>657</v>
      </c>
      <c r="G488" s="162">
        <v>0</v>
      </c>
      <c r="H488" s="149">
        <v>0</v>
      </c>
      <c r="I488" s="149">
        <v>0</v>
      </c>
      <c r="J488" s="149">
        <v>0</v>
      </c>
      <c r="K488" s="149">
        <v>0</v>
      </c>
      <c r="L488" s="149">
        <v>0</v>
      </c>
      <c r="M488" s="149">
        <v>0</v>
      </c>
      <c r="N488" s="149">
        <v>0</v>
      </c>
      <c r="O488" s="149">
        <v>0</v>
      </c>
      <c r="P488" s="149">
        <v>0</v>
      </c>
      <c r="Q488" s="149">
        <v>0</v>
      </c>
      <c r="R488" s="149">
        <v>0</v>
      </c>
      <c r="S488" s="149">
        <v>0</v>
      </c>
      <c r="T488" s="149">
        <v>0</v>
      </c>
      <c r="U488" s="149">
        <v>0</v>
      </c>
      <c r="V488" s="149">
        <v>0</v>
      </c>
      <c r="W488" s="149">
        <v>0</v>
      </c>
      <c r="X488" s="149">
        <v>0</v>
      </c>
      <c r="Y488" s="149">
        <v>0</v>
      </c>
      <c r="Z488" s="149">
        <v>0</v>
      </c>
      <c r="AA488" s="149">
        <v>0</v>
      </c>
      <c r="AB488" s="149">
        <v>0</v>
      </c>
      <c r="AC488" s="149">
        <v>0</v>
      </c>
      <c r="AD488" s="149">
        <v>0</v>
      </c>
      <c r="AE488" s="149">
        <v>0</v>
      </c>
      <c r="AF488" s="149">
        <v>0</v>
      </c>
      <c r="AG488" s="149">
        <v>0</v>
      </c>
      <c r="AH488" s="149">
        <v>0</v>
      </c>
      <c r="AI488" s="149">
        <v>0</v>
      </c>
      <c r="AJ488" s="149">
        <v>0</v>
      </c>
      <c r="AK488" s="149">
        <v>0</v>
      </c>
      <c r="AL488" s="149">
        <v>0</v>
      </c>
      <c r="AM488" s="149">
        <v>0</v>
      </c>
      <c r="AN488" s="149">
        <v>0</v>
      </c>
      <c r="AO488" s="149">
        <v>0</v>
      </c>
      <c r="AP488" s="149">
        <v>0</v>
      </c>
      <c r="AQ488" s="149">
        <v>0</v>
      </c>
      <c r="AR488" s="149">
        <v>0</v>
      </c>
      <c r="AS488" s="149">
        <v>0</v>
      </c>
      <c r="AT488" s="149">
        <v>578</v>
      </c>
      <c r="AU488" s="149">
        <v>0</v>
      </c>
      <c r="AV488" s="149">
        <v>0</v>
      </c>
      <c r="AW488" s="149">
        <v>0</v>
      </c>
      <c r="AX488" s="149">
        <v>0</v>
      </c>
      <c r="AY488" s="149">
        <v>79</v>
      </c>
      <c r="AZ488" s="149">
        <v>0</v>
      </c>
      <c r="BA488" s="149">
        <v>0</v>
      </c>
      <c r="BB488" s="149">
        <v>0</v>
      </c>
      <c r="BC488" s="149">
        <v>0</v>
      </c>
      <c r="BD488" s="149">
        <v>0</v>
      </c>
      <c r="BE488" s="149">
        <v>0</v>
      </c>
      <c r="BF488" s="149">
        <v>0</v>
      </c>
      <c r="BG488" s="149">
        <v>0</v>
      </c>
      <c r="BH488" s="149">
        <v>0</v>
      </c>
      <c r="BI488" s="149">
        <v>0</v>
      </c>
      <c r="BJ488" s="149">
        <v>0</v>
      </c>
      <c r="BK488" s="149">
        <v>0</v>
      </c>
      <c r="BL488" s="149">
        <v>0</v>
      </c>
      <c r="BM488" s="149">
        <v>0</v>
      </c>
      <c r="BN488" s="149">
        <v>0</v>
      </c>
      <c r="BO488" s="149">
        <v>0</v>
      </c>
      <c r="BP488" s="149">
        <v>0</v>
      </c>
      <c r="BQ488" s="149">
        <v>0</v>
      </c>
      <c r="BR488" s="465">
        <v>0</v>
      </c>
    </row>
    <row r="489" spans="3:70">
      <c r="C489" s="453" t="s">
        <v>307</v>
      </c>
      <c r="D489" s="454" t="s">
        <v>631</v>
      </c>
      <c r="E489" s="455" t="s">
        <v>644</v>
      </c>
      <c r="F489" s="168">
        <f t="shared" si="71"/>
        <v>2</v>
      </c>
      <c r="G489" s="162">
        <v>0</v>
      </c>
      <c r="H489" s="149">
        <v>0</v>
      </c>
      <c r="I489" s="149">
        <v>0</v>
      </c>
      <c r="J489" s="149">
        <v>0</v>
      </c>
      <c r="K489" s="149">
        <v>0</v>
      </c>
      <c r="L489" s="149">
        <v>0</v>
      </c>
      <c r="M489" s="149">
        <v>0</v>
      </c>
      <c r="N489" s="149">
        <v>0</v>
      </c>
      <c r="O489" s="149">
        <v>0</v>
      </c>
      <c r="P489" s="149">
        <v>0</v>
      </c>
      <c r="Q489" s="149">
        <v>0</v>
      </c>
      <c r="R489" s="149">
        <v>0</v>
      </c>
      <c r="S489" s="149">
        <v>0</v>
      </c>
      <c r="T489" s="149">
        <v>0</v>
      </c>
      <c r="U489" s="149">
        <v>0</v>
      </c>
      <c r="V489" s="149">
        <v>0</v>
      </c>
      <c r="W489" s="149">
        <v>0</v>
      </c>
      <c r="X489" s="149">
        <v>0</v>
      </c>
      <c r="Y489" s="149">
        <v>0</v>
      </c>
      <c r="Z489" s="149">
        <v>0</v>
      </c>
      <c r="AA489" s="149">
        <v>0</v>
      </c>
      <c r="AB489" s="149">
        <v>0</v>
      </c>
      <c r="AC489" s="149">
        <v>0</v>
      </c>
      <c r="AD489" s="149">
        <v>0</v>
      </c>
      <c r="AE489" s="149">
        <v>0</v>
      </c>
      <c r="AF489" s="149">
        <v>0</v>
      </c>
      <c r="AG489" s="149">
        <v>0</v>
      </c>
      <c r="AH489" s="149">
        <v>0</v>
      </c>
      <c r="AI489" s="149">
        <v>0</v>
      </c>
      <c r="AJ489" s="149">
        <v>0</v>
      </c>
      <c r="AK489" s="149">
        <v>0</v>
      </c>
      <c r="AL489" s="149">
        <v>0</v>
      </c>
      <c r="AM489" s="149">
        <v>0</v>
      </c>
      <c r="AN489" s="149">
        <v>0</v>
      </c>
      <c r="AO489" s="149">
        <v>0</v>
      </c>
      <c r="AP489" s="149">
        <v>0</v>
      </c>
      <c r="AQ489" s="149">
        <v>0</v>
      </c>
      <c r="AR489" s="149">
        <v>0</v>
      </c>
      <c r="AS489" s="149">
        <v>0</v>
      </c>
      <c r="AT489" s="149">
        <v>2</v>
      </c>
      <c r="AU489" s="149">
        <v>0</v>
      </c>
      <c r="AV489" s="149">
        <v>0</v>
      </c>
      <c r="AW489" s="149">
        <v>0</v>
      </c>
      <c r="AX489" s="149">
        <v>0</v>
      </c>
      <c r="AY489" s="149">
        <v>0</v>
      </c>
      <c r="AZ489" s="149">
        <v>0</v>
      </c>
      <c r="BA489" s="149">
        <v>0</v>
      </c>
      <c r="BB489" s="149">
        <v>0</v>
      </c>
      <c r="BC489" s="149">
        <v>0</v>
      </c>
      <c r="BD489" s="149">
        <v>0</v>
      </c>
      <c r="BE489" s="149">
        <v>0</v>
      </c>
      <c r="BF489" s="149">
        <v>0</v>
      </c>
      <c r="BG489" s="149">
        <v>0</v>
      </c>
      <c r="BH489" s="149">
        <v>0</v>
      </c>
      <c r="BI489" s="149">
        <v>0</v>
      </c>
      <c r="BJ489" s="149">
        <v>0</v>
      </c>
      <c r="BK489" s="149">
        <v>0</v>
      </c>
      <c r="BL489" s="149">
        <v>0</v>
      </c>
      <c r="BM489" s="149">
        <v>0</v>
      </c>
      <c r="BN489" s="149">
        <v>0</v>
      </c>
      <c r="BO489" s="149">
        <v>0</v>
      </c>
      <c r="BP489" s="149">
        <v>0</v>
      </c>
      <c r="BQ489" s="149">
        <v>0</v>
      </c>
      <c r="BR489" s="465">
        <v>0</v>
      </c>
    </row>
    <row r="490" spans="3:70">
      <c r="C490" s="453" t="s">
        <v>307</v>
      </c>
      <c r="D490" s="454" t="s">
        <v>631</v>
      </c>
      <c r="E490" s="455" t="s">
        <v>645</v>
      </c>
      <c r="F490" s="168">
        <f t="shared" si="71"/>
        <v>2</v>
      </c>
      <c r="G490" s="162">
        <v>0</v>
      </c>
      <c r="H490" s="149">
        <v>0</v>
      </c>
      <c r="I490" s="149">
        <v>0</v>
      </c>
      <c r="J490" s="149">
        <v>0</v>
      </c>
      <c r="K490" s="149">
        <v>0</v>
      </c>
      <c r="L490" s="149">
        <v>0</v>
      </c>
      <c r="M490" s="149">
        <v>0</v>
      </c>
      <c r="N490" s="149">
        <v>0</v>
      </c>
      <c r="O490" s="149">
        <v>0</v>
      </c>
      <c r="P490" s="149">
        <v>0</v>
      </c>
      <c r="Q490" s="149">
        <v>0</v>
      </c>
      <c r="R490" s="149">
        <v>0</v>
      </c>
      <c r="S490" s="149">
        <v>0</v>
      </c>
      <c r="T490" s="149">
        <v>0</v>
      </c>
      <c r="U490" s="149">
        <v>0</v>
      </c>
      <c r="V490" s="149">
        <v>0</v>
      </c>
      <c r="W490" s="149">
        <v>0</v>
      </c>
      <c r="X490" s="149">
        <v>0</v>
      </c>
      <c r="Y490" s="149">
        <v>0</v>
      </c>
      <c r="Z490" s="149">
        <v>0</v>
      </c>
      <c r="AA490" s="149">
        <v>0</v>
      </c>
      <c r="AB490" s="149">
        <v>0</v>
      </c>
      <c r="AC490" s="149">
        <v>0</v>
      </c>
      <c r="AD490" s="149">
        <v>0</v>
      </c>
      <c r="AE490" s="149">
        <v>0</v>
      </c>
      <c r="AF490" s="149">
        <v>0</v>
      </c>
      <c r="AG490" s="149">
        <v>0</v>
      </c>
      <c r="AH490" s="149">
        <v>0</v>
      </c>
      <c r="AI490" s="149">
        <v>0</v>
      </c>
      <c r="AJ490" s="149">
        <v>0</v>
      </c>
      <c r="AK490" s="149">
        <v>0</v>
      </c>
      <c r="AL490" s="149">
        <v>0</v>
      </c>
      <c r="AM490" s="149">
        <v>0</v>
      </c>
      <c r="AN490" s="149">
        <v>0</v>
      </c>
      <c r="AO490" s="149">
        <v>0</v>
      </c>
      <c r="AP490" s="149">
        <v>0</v>
      </c>
      <c r="AQ490" s="149">
        <v>0</v>
      </c>
      <c r="AR490" s="149">
        <v>0</v>
      </c>
      <c r="AS490" s="149">
        <v>0</v>
      </c>
      <c r="AT490" s="149">
        <v>0</v>
      </c>
      <c r="AU490" s="149">
        <v>2</v>
      </c>
      <c r="AV490" s="149">
        <v>0</v>
      </c>
      <c r="AW490" s="149">
        <v>0</v>
      </c>
      <c r="AX490" s="149">
        <v>0</v>
      </c>
      <c r="AY490" s="149">
        <v>0</v>
      </c>
      <c r="AZ490" s="149">
        <v>0</v>
      </c>
      <c r="BA490" s="149">
        <v>0</v>
      </c>
      <c r="BB490" s="149">
        <v>0</v>
      </c>
      <c r="BC490" s="149">
        <v>0</v>
      </c>
      <c r="BD490" s="149">
        <v>0</v>
      </c>
      <c r="BE490" s="149">
        <v>0</v>
      </c>
      <c r="BF490" s="149">
        <v>0</v>
      </c>
      <c r="BG490" s="149">
        <v>0</v>
      </c>
      <c r="BH490" s="149">
        <v>0</v>
      </c>
      <c r="BI490" s="149">
        <v>0</v>
      </c>
      <c r="BJ490" s="149">
        <v>0</v>
      </c>
      <c r="BK490" s="149">
        <v>0</v>
      </c>
      <c r="BL490" s="149">
        <v>0</v>
      </c>
      <c r="BM490" s="149">
        <v>0</v>
      </c>
      <c r="BN490" s="149">
        <v>0</v>
      </c>
      <c r="BO490" s="149">
        <v>0</v>
      </c>
      <c r="BP490" s="149">
        <v>0</v>
      </c>
      <c r="BQ490" s="149">
        <v>0</v>
      </c>
      <c r="BR490" s="465">
        <v>0</v>
      </c>
    </row>
    <row r="491" spans="3:70">
      <c r="C491" s="453" t="s">
        <v>307</v>
      </c>
      <c r="D491" s="454" t="s">
        <v>631</v>
      </c>
      <c r="E491" s="455" t="s">
        <v>738</v>
      </c>
      <c r="F491" s="168">
        <f t="shared" si="71"/>
        <v>1</v>
      </c>
      <c r="G491" s="162">
        <v>0</v>
      </c>
      <c r="H491" s="149">
        <v>0</v>
      </c>
      <c r="I491" s="149">
        <v>0</v>
      </c>
      <c r="J491" s="149">
        <v>0</v>
      </c>
      <c r="K491" s="149">
        <v>0</v>
      </c>
      <c r="L491" s="149">
        <v>0</v>
      </c>
      <c r="M491" s="149">
        <v>0</v>
      </c>
      <c r="N491" s="149">
        <v>0</v>
      </c>
      <c r="O491" s="149">
        <v>0</v>
      </c>
      <c r="P491" s="149">
        <v>0</v>
      </c>
      <c r="Q491" s="149">
        <v>0</v>
      </c>
      <c r="R491" s="149">
        <v>0</v>
      </c>
      <c r="S491" s="149">
        <v>0</v>
      </c>
      <c r="T491" s="149">
        <v>0</v>
      </c>
      <c r="U491" s="149">
        <v>0</v>
      </c>
      <c r="V491" s="149">
        <v>0</v>
      </c>
      <c r="W491" s="149">
        <v>0</v>
      </c>
      <c r="X491" s="149">
        <v>0</v>
      </c>
      <c r="Y491" s="149">
        <v>0</v>
      </c>
      <c r="Z491" s="149">
        <v>0</v>
      </c>
      <c r="AA491" s="149">
        <v>0</v>
      </c>
      <c r="AB491" s="149">
        <v>0</v>
      </c>
      <c r="AC491" s="149">
        <v>0</v>
      </c>
      <c r="AD491" s="149">
        <v>0</v>
      </c>
      <c r="AE491" s="149">
        <v>0</v>
      </c>
      <c r="AF491" s="149">
        <v>0</v>
      </c>
      <c r="AG491" s="149">
        <v>0</v>
      </c>
      <c r="AH491" s="149">
        <v>0</v>
      </c>
      <c r="AI491" s="149">
        <v>0</v>
      </c>
      <c r="AJ491" s="149">
        <v>0</v>
      </c>
      <c r="AK491" s="149">
        <v>0</v>
      </c>
      <c r="AL491" s="149">
        <v>0</v>
      </c>
      <c r="AM491" s="149">
        <v>0</v>
      </c>
      <c r="AN491" s="149">
        <v>0</v>
      </c>
      <c r="AO491" s="149">
        <v>0</v>
      </c>
      <c r="AP491" s="149">
        <v>0</v>
      </c>
      <c r="AQ491" s="149">
        <v>0</v>
      </c>
      <c r="AR491" s="149">
        <v>0</v>
      </c>
      <c r="AS491" s="149">
        <v>0</v>
      </c>
      <c r="AT491" s="149">
        <v>0</v>
      </c>
      <c r="AU491" s="149">
        <v>0</v>
      </c>
      <c r="AV491" s="149">
        <v>0</v>
      </c>
      <c r="AW491" s="149">
        <v>0</v>
      </c>
      <c r="AX491" s="149">
        <v>1</v>
      </c>
      <c r="AY491" s="149">
        <v>0</v>
      </c>
      <c r="AZ491" s="149">
        <v>0</v>
      </c>
      <c r="BA491" s="149">
        <v>0</v>
      </c>
      <c r="BB491" s="149">
        <v>0</v>
      </c>
      <c r="BC491" s="149">
        <v>0</v>
      </c>
      <c r="BD491" s="149">
        <v>0</v>
      </c>
      <c r="BE491" s="149">
        <v>0</v>
      </c>
      <c r="BF491" s="149">
        <v>0</v>
      </c>
      <c r="BG491" s="149">
        <v>0</v>
      </c>
      <c r="BH491" s="149">
        <v>0</v>
      </c>
      <c r="BI491" s="149">
        <v>0</v>
      </c>
      <c r="BJ491" s="149">
        <v>0</v>
      </c>
      <c r="BK491" s="149">
        <v>0</v>
      </c>
      <c r="BL491" s="149">
        <v>0</v>
      </c>
      <c r="BM491" s="149">
        <v>0</v>
      </c>
      <c r="BN491" s="149">
        <v>0</v>
      </c>
      <c r="BO491" s="149">
        <v>0</v>
      </c>
      <c r="BP491" s="149">
        <v>0</v>
      </c>
      <c r="BQ491" s="149">
        <v>0</v>
      </c>
      <c r="BR491" s="465">
        <v>0</v>
      </c>
    </row>
    <row r="492" spans="3:70">
      <c r="C492" s="453" t="s">
        <v>307</v>
      </c>
      <c r="D492" s="454" t="s">
        <v>631</v>
      </c>
      <c r="E492" s="455" t="s">
        <v>646</v>
      </c>
      <c r="F492" s="168">
        <f t="shared" si="71"/>
        <v>16</v>
      </c>
      <c r="G492" s="162">
        <v>0</v>
      </c>
      <c r="H492" s="149">
        <v>0</v>
      </c>
      <c r="I492" s="149">
        <v>0</v>
      </c>
      <c r="J492" s="149">
        <v>0</v>
      </c>
      <c r="K492" s="149">
        <v>0</v>
      </c>
      <c r="L492" s="149">
        <v>0</v>
      </c>
      <c r="M492" s="149">
        <v>0</v>
      </c>
      <c r="N492" s="149">
        <v>0</v>
      </c>
      <c r="O492" s="149">
        <v>0</v>
      </c>
      <c r="P492" s="149">
        <v>0</v>
      </c>
      <c r="Q492" s="149">
        <v>0</v>
      </c>
      <c r="R492" s="149">
        <v>0</v>
      </c>
      <c r="S492" s="149">
        <v>0</v>
      </c>
      <c r="T492" s="149">
        <v>0</v>
      </c>
      <c r="U492" s="149">
        <v>0</v>
      </c>
      <c r="V492" s="149">
        <v>0</v>
      </c>
      <c r="W492" s="149">
        <v>0</v>
      </c>
      <c r="X492" s="149">
        <v>0</v>
      </c>
      <c r="Y492" s="149">
        <v>0</v>
      </c>
      <c r="Z492" s="149">
        <v>0</v>
      </c>
      <c r="AA492" s="149">
        <v>0</v>
      </c>
      <c r="AB492" s="149">
        <v>0</v>
      </c>
      <c r="AC492" s="149">
        <v>0</v>
      </c>
      <c r="AD492" s="149">
        <v>0</v>
      </c>
      <c r="AE492" s="149">
        <v>0</v>
      </c>
      <c r="AF492" s="149">
        <v>0</v>
      </c>
      <c r="AG492" s="149">
        <v>0</v>
      </c>
      <c r="AH492" s="149">
        <v>0</v>
      </c>
      <c r="AI492" s="149">
        <v>0</v>
      </c>
      <c r="AJ492" s="149">
        <v>0</v>
      </c>
      <c r="AK492" s="149">
        <v>0</v>
      </c>
      <c r="AL492" s="149">
        <v>0</v>
      </c>
      <c r="AM492" s="149">
        <v>0</v>
      </c>
      <c r="AN492" s="149">
        <v>0</v>
      </c>
      <c r="AO492" s="149">
        <v>0</v>
      </c>
      <c r="AP492" s="149">
        <v>0</v>
      </c>
      <c r="AQ492" s="149">
        <v>0</v>
      </c>
      <c r="AR492" s="149">
        <v>0</v>
      </c>
      <c r="AS492" s="149">
        <v>0</v>
      </c>
      <c r="AT492" s="149">
        <v>0</v>
      </c>
      <c r="AU492" s="149">
        <v>0</v>
      </c>
      <c r="AV492" s="149">
        <v>0</v>
      </c>
      <c r="AW492" s="149">
        <v>0</v>
      </c>
      <c r="AX492" s="149">
        <v>0</v>
      </c>
      <c r="AY492" s="149">
        <v>0</v>
      </c>
      <c r="AZ492" s="149">
        <v>0</v>
      </c>
      <c r="BA492" s="149">
        <v>0</v>
      </c>
      <c r="BB492" s="149">
        <v>16</v>
      </c>
      <c r="BC492" s="149">
        <v>0</v>
      </c>
      <c r="BD492" s="149">
        <v>0</v>
      </c>
      <c r="BE492" s="149">
        <v>0</v>
      </c>
      <c r="BF492" s="149">
        <v>0</v>
      </c>
      <c r="BG492" s="149">
        <v>0</v>
      </c>
      <c r="BH492" s="149">
        <v>0</v>
      </c>
      <c r="BI492" s="149">
        <v>0</v>
      </c>
      <c r="BJ492" s="149">
        <v>0</v>
      </c>
      <c r="BK492" s="149">
        <v>0</v>
      </c>
      <c r="BL492" s="149">
        <v>0</v>
      </c>
      <c r="BM492" s="149">
        <v>0</v>
      </c>
      <c r="BN492" s="149">
        <v>0</v>
      </c>
      <c r="BO492" s="149">
        <v>0</v>
      </c>
      <c r="BP492" s="149">
        <v>0</v>
      </c>
      <c r="BQ492" s="149">
        <v>0</v>
      </c>
      <c r="BR492" s="465">
        <v>0</v>
      </c>
    </row>
    <row r="493" spans="3:70">
      <c r="C493" s="453" t="s">
        <v>307</v>
      </c>
      <c r="D493" s="454" t="s">
        <v>631</v>
      </c>
      <c r="E493" s="455" t="s">
        <v>702</v>
      </c>
      <c r="F493" s="168">
        <f t="shared" si="71"/>
        <v>53</v>
      </c>
      <c r="G493" s="162">
        <v>0</v>
      </c>
      <c r="H493" s="149">
        <v>0</v>
      </c>
      <c r="I493" s="149">
        <v>0</v>
      </c>
      <c r="J493" s="149">
        <v>0</v>
      </c>
      <c r="K493" s="149">
        <v>0</v>
      </c>
      <c r="L493" s="149">
        <v>0</v>
      </c>
      <c r="M493" s="149">
        <v>0</v>
      </c>
      <c r="N493" s="149">
        <v>0</v>
      </c>
      <c r="O493" s="149">
        <v>0</v>
      </c>
      <c r="P493" s="149">
        <v>0</v>
      </c>
      <c r="Q493" s="149">
        <v>0</v>
      </c>
      <c r="R493" s="149">
        <v>0</v>
      </c>
      <c r="S493" s="149">
        <v>0</v>
      </c>
      <c r="T493" s="149">
        <v>0</v>
      </c>
      <c r="U493" s="149">
        <v>0</v>
      </c>
      <c r="V493" s="149">
        <v>0</v>
      </c>
      <c r="W493" s="149">
        <v>0</v>
      </c>
      <c r="X493" s="149">
        <v>0</v>
      </c>
      <c r="Y493" s="149">
        <v>0</v>
      </c>
      <c r="Z493" s="149">
        <v>0</v>
      </c>
      <c r="AA493" s="149">
        <v>0</v>
      </c>
      <c r="AB493" s="149">
        <v>0</v>
      </c>
      <c r="AC493" s="149">
        <v>0</v>
      </c>
      <c r="AD493" s="149">
        <v>0</v>
      </c>
      <c r="AE493" s="149">
        <v>0</v>
      </c>
      <c r="AF493" s="149">
        <v>0</v>
      </c>
      <c r="AG493" s="149">
        <v>0</v>
      </c>
      <c r="AH493" s="149">
        <v>0</v>
      </c>
      <c r="AI493" s="149">
        <v>0</v>
      </c>
      <c r="AJ493" s="149">
        <v>0</v>
      </c>
      <c r="AK493" s="149">
        <v>0</v>
      </c>
      <c r="AL493" s="149">
        <v>0</v>
      </c>
      <c r="AM493" s="149">
        <v>0</v>
      </c>
      <c r="AN493" s="149">
        <v>0</v>
      </c>
      <c r="AO493" s="149">
        <v>0</v>
      </c>
      <c r="AP493" s="149">
        <v>0</v>
      </c>
      <c r="AQ493" s="149">
        <v>0</v>
      </c>
      <c r="AR493" s="149">
        <v>0</v>
      </c>
      <c r="AS493" s="149">
        <v>0</v>
      </c>
      <c r="AT493" s="149">
        <v>0</v>
      </c>
      <c r="AU493" s="149">
        <v>0</v>
      </c>
      <c r="AV493" s="149">
        <v>0</v>
      </c>
      <c r="AW493" s="149">
        <v>0</v>
      </c>
      <c r="AX493" s="149">
        <v>0</v>
      </c>
      <c r="AY493" s="149">
        <v>0</v>
      </c>
      <c r="AZ493" s="149">
        <v>0</v>
      </c>
      <c r="BA493" s="149">
        <v>0</v>
      </c>
      <c r="BB493" s="149">
        <v>0</v>
      </c>
      <c r="BC493" s="149">
        <v>0</v>
      </c>
      <c r="BD493" s="149">
        <v>0</v>
      </c>
      <c r="BE493" s="149">
        <v>0</v>
      </c>
      <c r="BF493" s="149">
        <v>0</v>
      </c>
      <c r="BG493" s="149">
        <v>0</v>
      </c>
      <c r="BH493" s="149">
        <v>53</v>
      </c>
      <c r="BI493" s="149">
        <v>0</v>
      </c>
      <c r="BJ493" s="149">
        <v>0</v>
      </c>
      <c r="BK493" s="149">
        <v>0</v>
      </c>
      <c r="BL493" s="149">
        <v>0</v>
      </c>
      <c r="BM493" s="149">
        <v>0</v>
      </c>
      <c r="BN493" s="149">
        <v>0</v>
      </c>
      <c r="BO493" s="149">
        <v>0</v>
      </c>
      <c r="BP493" s="149">
        <v>0</v>
      </c>
      <c r="BQ493" s="149">
        <v>0</v>
      </c>
      <c r="BR493" s="465">
        <v>0</v>
      </c>
    </row>
    <row r="494" spans="3:70">
      <c r="C494" s="453" t="s">
        <v>307</v>
      </c>
      <c r="D494" s="454" t="s">
        <v>631</v>
      </c>
      <c r="E494" s="455" t="s">
        <v>404</v>
      </c>
      <c r="F494" s="168">
        <f t="shared" si="71"/>
        <v>635.5</v>
      </c>
      <c r="G494" s="162">
        <v>0</v>
      </c>
      <c r="H494" s="149">
        <v>0</v>
      </c>
      <c r="I494" s="149">
        <v>0</v>
      </c>
      <c r="J494" s="149">
        <v>0</v>
      </c>
      <c r="K494" s="149">
        <v>0</v>
      </c>
      <c r="L494" s="149">
        <v>0</v>
      </c>
      <c r="M494" s="149">
        <v>0</v>
      </c>
      <c r="N494" s="149">
        <v>0</v>
      </c>
      <c r="O494" s="149">
        <v>0</v>
      </c>
      <c r="P494" s="149">
        <v>0</v>
      </c>
      <c r="Q494" s="149">
        <v>0</v>
      </c>
      <c r="R494" s="149">
        <v>0</v>
      </c>
      <c r="S494" s="149">
        <v>0</v>
      </c>
      <c r="T494" s="149">
        <v>0</v>
      </c>
      <c r="U494" s="149">
        <v>0</v>
      </c>
      <c r="V494" s="149">
        <v>0</v>
      </c>
      <c r="W494" s="149">
        <v>0</v>
      </c>
      <c r="X494" s="149">
        <v>0</v>
      </c>
      <c r="Y494" s="149">
        <v>0</v>
      </c>
      <c r="Z494" s="149">
        <v>0</v>
      </c>
      <c r="AA494" s="149">
        <v>0</v>
      </c>
      <c r="AB494" s="149">
        <v>0</v>
      </c>
      <c r="AC494" s="149">
        <v>0</v>
      </c>
      <c r="AD494" s="149">
        <v>0</v>
      </c>
      <c r="AE494" s="149">
        <v>0</v>
      </c>
      <c r="AF494" s="149">
        <v>0</v>
      </c>
      <c r="AG494" s="149">
        <v>0</v>
      </c>
      <c r="AH494" s="149">
        <v>0</v>
      </c>
      <c r="AI494" s="149">
        <v>0</v>
      </c>
      <c r="AJ494" s="149">
        <v>0</v>
      </c>
      <c r="AK494" s="149">
        <v>0</v>
      </c>
      <c r="AL494" s="149">
        <v>0</v>
      </c>
      <c r="AM494" s="149">
        <v>0</v>
      </c>
      <c r="AN494" s="149">
        <v>0</v>
      </c>
      <c r="AO494" s="149">
        <v>0</v>
      </c>
      <c r="AP494" s="149">
        <v>0</v>
      </c>
      <c r="AQ494" s="149">
        <v>0</v>
      </c>
      <c r="AR494" s="149">
        <v>0</v>
      </c>
      <c r="AS494" s="149">
        <v>0</v>
      </c>
      <c r="AT494" s="149">
        <v>0</v>
      </c>
      <c r="AU494" s="149">
        <v>0</v>
      </c>
      <c r="AV494" s="149">
        <v>0</v>
      </c>
      <c r="AW494" s="149">
        <v>31</v>
      </c>
      <c r="AX494" s="149">
        <v>18</v>
      </c>
      <c r="AY494" s="149">
        <v>17</v>
      </c>
      <c r="AZ494" s="149">
        <v>99</v>
      </c>
      <c r="BA494" s="149">
        <v>0</v>
      </c>
      <c r="BB494" s="149">
        <v>32</v>
      </c>
      <c r="BC494" s="149">
        <v>78</v>
      </c>
      <c r="BD494" s="149">
        <v>31</v>
      </c>
      <c r="BE494" s="149">
        <v>0</v>
      </c>
      <c r="BF494" s="149">
        <v>0</v>
      </c>
      <c r="BG494" s="149">
        <v>16</v>
      </c>
      <c r="BH494" s="149">
        <v>39</v>
      </c>
      <c r="BI494" s="149">
        <v>16</v>
      </c>
      <c r="BJ494" s="149">
        <v>0</v>
      </c>
      <c r="BK494" s="149">
        <v>0</v>
      </c>
      <c r="BL494" s="149">
        <v>15</v>
      </c>
      <c r="BM494" s="149">
        <v>106.5</v>
      </c>
      <c r="BN494" s="149">
        <v>0</v>
      </c>
      <c r="BO494" s="149">
        <v>0</v>
      </c>
      <c r="BP494" s="149">
        <v>32</v>
      </c>
      <c r="BQ494" s="149">
        <v>71</v>
      </c>
      <c r="BR494" s="465">
        <v>34</v>
      </c>
    </row>
    <row r="495" spans="3:70">
      <c r="C495" s="453" t="s">
        <v>307</v>
      </c>
      <c r="D495" s="454" t="s">
        <v>631</v>
      </c>
      <c r="E495" s="455" t="s">
        <v>747</v>
      </c>
      <c r="F495" s="168">
        <f t="shared" si="71"/>
        <v>53</v>
      </c>
      <c r="G495" s="162">
        <v>0</v>
      </c>
      <c r="H495" s="149">
        <v>0</v>
      </c>
      <c r="I495" s="149">
        <v>0</v>
      </c>
      <c r="J495" s="149">
        <v>0</v>
      </c>
      <c r="K495" s="149">
        <v>0</v>
      </c>
      <c r="L495" s="149">
        <v>0</v>
      </c>
      <c r="M495" s="149">
        <v>0</v>
      </c>
      <c r="N495" s="149">
        <v>0</v>
      </c>
      <c r="O495" s="149">
        <v>0</v>
      </c>
      <c r="P495" s="149">
        <v>0</v>
      </c>
      <c r="Q495" s="149">
        <v>0</v>
      </c>
      <c r="R495" s="149">
        <v>0</v>
      </c>
      <c r="S495" s="149">
        <v>0</v>
      </c>
      <c r="T495" s="149">
        <v>0</v>
      </c>
      <c r="U495" s="149">
        <v>0</v>
      </c>
      <c r="V495" s="149">
        <v>0</v>
      </c>
      <c r="W495" s="149">
        <v>0</v>
      </c>
      <c r="X495" s="149">
        <v>0</v>
      </c>
      <c r="Y495" s="149">
        <v>0</v>
      </c>
      <c r="Z495" s="149">
        <v>0</v>
      </c>
      <c r="AA495" s="149">
        <v>0</v>
      </c>
      <c r="AB495" s="149">
        <v>0</v>
      </c>
      <c r="AC495" s="149">
        <v>0</v>
      </c>
      <c r="AD495" s="149">
        <v>0</v>
      </c>
      <c r="AE495" s="149">
        <v>0</v>
      </c>
      <c r="AF495" s="149">
        <v>0</v>
      </c>
      <c r="AG495" s="149">
        <v>0</v>
      </c>
      <c r="AH495" s="149">
        <v>0</v>
      </c>
      <c r="AI495" s="149">
        <v>0</v>
      </c>
      <c r="AJ495" s="149">
        <v>0</v>
      </c>
      <c r="AK495" s="149">
        <v>0</v>
      </c>
      <c r="AL495" s="149">
        <v>0</v>
      </c>
      <c r="AM495" s="149">
        <v>0</v>
      </c>
      <c r="AN495" s="149">
        <v>0</v>
      </c>
      <c r="AO495" s="149">
        <v>0</v>
      </c>
      <c r="AP495" s="149">
        <v>0</v>
      </c>
      <c r="AQ495" s="149">
        <v>0</v>
      </c>
      <c r="AR495" s="149">
        <v>0</v>
      </c>
      <c r="AS495" s="149">
        <v>0</v>
      </c>
      <c r="AT495" s="149">
        <v>0</v>
      </c>
      <c r="AU495" s="149">
        <v>0</v>
      </c>
      <c r="AV495" s="149">
        <v>0</v>
      </c>
      <c r="AW495" s="149">
        <v>0</v>
      </c>
      <c r="AX495" s="149">
        <v>0</v>
      </c>
      <c r="AY495" s="149">
        <v>0</v>
      </c>
      <c r="AZ495" s="149">
        <v>0</v>
      </c>
      <c r="BA495" s="149">
        <v>0</v>
      </c>
      <c r="BB495" s="149">
        <v>0</v>
      </c>
      <c r="BC495" s="149">
        <v>0</v>
      </c>
      <c r="BD495" s="149">
        <v>0</v>
      </c>
      <c r="BE495" s="149">
        <v>0</v>
      </c>
      <c r="BF495" s="149">
        <v>0</v>
      </c>
      <c r="BG495" s="149">
        <v>0</v>
      </c>
      <c r="BH495" s="149">
        <v>53</v>
      </c>
      <c r="BI495" s="149">
        <v>0</v>
      </c>
      <c r="BJ495" s="149">
        <v>0</v>
      </c>
      <c r="BK495" s="149">
        <v>0</v>
      </c>
      <c r="BL495" s="149">
        <v>0</v>
      </c>
      <c r="BM495" s="149">
        <v>0</v>
      </c>
      <c r="BN495" s="149">
        <v>0</v>
      </c>
      <c r="BO495" s="149">
        <v>0</v>
      </c>
      <c r="BP495" s="149">
        <v>0</v>
      </c>
      <c r="BQ495" s="149">
        <v>0</v>
      </c>
      <c r="BR495" s="465">
        <v>0</v>
      </c>
    </row>
    <row r="496" spans="3:70">
      <c r="C496" s="453" t="s">
        <v>307</v>
      </c>
      <c r="D496" s="454" t="s">
        <v>631</v>
      </c>
      <c r="E496" s="455" t="s">
        <v>647</v>
      </c>
      <c r="F496" s="168">
        <f t="shared" si="71"/>
        <v>5</v>
      </c>
      <c r="G496" s="162">
        <v>0</v>
      </c>
      <c r="H496" s="149">
        <v>0</v>
      </c>
      <c r="I496" s="149">
        <v>0</v>
      </c>
      <c r="J496" s="149">
        <v>0</v>
      </c>
      <c r="K496" s="149">
        <v>0</v>
      </c>
      <c r="L496" s="149">
        <v>0</v>
      </c>
      <c r="M496" s="149">
        <v>0</v>
      </c>
      <c r="N496" s="149">
        <v>0</v>
      </c>
      <c r="O496" s="149">
        <v>0</v>
      </c>
      <c r="P496" s="149">
        <v>0</v>
      </c>
      <c r="Q496" s="149">
        <v>0</v>
      </c>
      <c r="R496" s="149">
        <v>0</v>
      </c>
      <c r="S496" s="149">
        <v>0</v>
      </c>
      <c r="T496" s="149">
        <v>0</v>
      </c>
      <c r="U496" s="149">
        <v>0</v>
      </c>
      <c r="V496" s="149">
        <v>0</v>
      </c>
      <c r="W496" s="149">
        <v>0</v>
      </c>
      <c r="X496" s="149">
        <v>0</v>
      </c>
      <c r="Y496" s="149">
        <v>0</v>
      </c>
      <c r="Z496" s="149">
        <v>0</v>
      </c>
      <c r="AA496" s="149">
        <v>0</v>
      </c>
      <c r="AB496" s="149">
        <v>0</v>
      </c>
      <c r="AC496" s="149">
        <v>0</v>
      </c>
      <c r="AD496" s="149">
        <v>0</v>
      </c>
      <c r="AE496" s="149">
        <v>0</v>
      </c>
      <c r="AF496" s="149">
        <v>0</v>
      </c>
      <c r="AG496" s="149">
        <v>0</v>
      </c>
      <c r="AH496" s="149">
        <v>0</v>
      </c>
      <c r="AI496" s="149">
        <v>0</v>
      </c>
      <c r="AJ496" s="149">
        <v>0</v>
      </c>
      <c r="AK496" s="149">
        <v>0</v>
      </c>
      <c r="AL496" s="149">
        <v>0</v>
      </c>
      <c r="AM496" s="149">
        <v>0</v>
      </c>
      <c r="AN496" s="149">
        <v>0</v>
      </c>
      <c r="AO496" s="149">
        <v>0</v>
      </c>
      <c r="AP496" s="149">
        <v>0</v>
      </c>
      <c r="AQ496" s="149">
        <v>0</v>
      </c>
      <c r="AR496" s="149">
        <v>0</v>
      </c>
      <c r="AS496" s="149">
        <v>0</v>
      </c>
      <c r="AT496" s="149">
        <v>5</v>
      </c>
      <c r="AU496" s="149">
        <v>0</v>
      </c>
      <c r="AV496" s="149">
        <v>0</v>
      </c>
      <c r="AW496" s="149">
        <v>0</v>
      </c>
      <c r="AX496" s="149">
        <v>0</v>
      </c>
      <c r="AY496" s="149">
        <v>0</v>
      </c>
      <c r="AZ496" s="149">
        <v>0</v>
      </c>
      <c r="BA496" s="149">
        <v>0</v>
      </c>
      <c r="BB496" s="149">
        <v>0</v>
      </c>
      <c r="BC496" s="149">
        <v>0</v>
      </c>
      <c r="BD496" s="149">
        <v>0</v>
      </c>
      <c r="BE496" s="149">
        <v>0</v>
      </c>
      <c r="BF496" s="149">
        <v>0</v>
      </c>
      <c r="BG496" s="149">
        <v>0</v>
      </c>
      <c r="BH496" s="149">
        <v>0</v>
      </c>
      <c r="BI496" s="149">
        <v>0</v>
      </c>
      <c r="BJ496" s="149">
        <v>0</v>
      </c>
      <c r="BK496" s="149">
        <v>0</v>
      </c>
      <c r="BL496" s="149">
        <v>0</v>
      </c>
      <c r="BM496" s="149">
        <v>0</v>
      </c>
      <c r="BN496" s="149">
        <v>0</v>
      </c>
      <c r="BO496" s="149">
        <v>0</v>
      </c>
      <c r="BP496" s="149">
        <v>0</v>
      </c>
      <c r="BQ496" s="149">
        <v>0</v>
      </c>
      <c r="BR496" s="465">
        <v>0</v>
      </c>
    </row>
    <row r="497" spans="3:70">
      <c r="C497" s="453" t="s">
        <v>307</v>
      </c>
      <c r="D497" s="454" t="s">
        <v>631</v>
      </c>
      <c r="E497" s="455" t="s">
        <v>648</v>
      </c>
      <c r="F497" s="168">
        <f t="shared" si="71"/>
        <v>10</v>
      </c>
      <c r="G497" s="162">
        <v>0</v>
      </c>
      <c r="H497" s="149">
        <v>0</v>
      </c>
      <c r="I497" s="149">
        <v>0</v>
      </c>
      <c r="J497" s="149">
        <v>0</v>
      </c>
      <c r="K497" s="149">
        <v>0</v>
      </c>
      <c r="L497" s="149">
        <v>0</v>
      </c>
      <c r="M497" s="149">
        <v>0</v>
      </c>
      <c r="N497" s="149">
        <v>0</v>
      </c>
      <c r="O497" s="149">
        <v>0</v>
      </c>
      <c r="P497" s="149">
        <v>0</v>
      </c>
      <c r="Q497" s="149">
        <v>0</v>
      </c>
      <c r="R497" s="149">
        <v>0</v>
      </c>
      <c r="S497" s="149">
        <v>0</v>
      </c>
      <c r="T497" s="149">
        <v>0</v>
      </c>
      <c r="U497" s="149">
        <v>0</v>
      </c>
      <c r="V497" s="149">
        <v>0</v>
      </c>
      <c r="W497" s="149">
        <v>0</v>
      </c>
      <c r="X497" s="149">
        <v>0</v>
      </c>
      <c r="Y497" s="149">
        <v>0</v>
      </c>
      <c r="Z497" s="149">
        <v>0</v>
      </c>
      <c r="AA497" s="149">
        <v>0</v>
      </c>
      <c r="AB497" s="149">
        <v>0</v>
      </c>
      <c r="AC497" s="149">
        <v>0</v>
      </c>
      <c r="AD497" s="149">
        <v>0</v>
      </c>
      <c r="AE497" s="149">
        <v>0</v>
      </c>
      <c r="AF497" s="149">
        <v>0</v>
      </c>
      <c r="AG497" s="149">
        <v>0</v>
      </c>
      <c r="AH497" s="149">
        <v>0</v>
      </c>
      <c r="AI497" s="149">
        <v>0</v>
      </c>
      <c r="AJ497" s="149">
        <v>0</v>
      </c>
      <c r="AK497" s="149">
        <v>0</v>
      </c>
      <c r="AL497" s="149">
        <v>0</v>
      </c>
      <c r="AM497" s="149">
        <v>0</v>
      </c>
      <c r="AN497" s="149">
        <v>0</v>
      </c>
      <c r="AO497" s="149">
        <v>0</v>
      </c>
      <c r="AP497" s="149">
        <v>0</v>
      </c>
      <c r="AQ497" s="149">
        <v>0</v>
      </c>
      <c r="AR497" s="149">
        <v>0</v>
      </c>
      <c r="AS497" s="149">
        <v>0</v>
      </c>
      <c r="AT497" s="149">
        <v>0</v>
      </c>
      <c r="AU497" s="149">
        <v>0</v>
      </c>
      <c r="AV497" s="149">
        <v>10</v>
      </c>
      <c r="AW497" s="149">
        <v>0</v>
      </c>
      <c r="AX497" s="149">
        <v>0</v>
      </c>
      <c r="AY497" s="149">
        <v>0</v>
      </c>
      <c r="AZ497" s="149">
        <v>0</v>
      </c>
      <c r="BA497" s="149">
        <v>0</v>
      </c>
      <c r="BB497" s="149">
        <v>0</v>
      </c>
      <c r="BC497" s="149">
        <v>0</v>
      </c>
      <c r="BD497" s="149">
        <v>0</v>
      </c>
      <c r="BE497" s="149">
        <v>0</v>
      </c>
      <c r="BF497" s="149">
        <v>0</v>
      </c>
      <c r="BG497" s="149">
        <v>0</v>
      </c>
      <c r="BH497" s="149">
        <v>0</v>
      </c>
      <c r="BI497" s="149">
        <v>0</v>
      </c>
      <c r="BJ497" s="149">
        <v>0</v>
      </c>
      <c r="BK497" s="149">
        <v>0</v>
      </c>
      <c r="BL497" s="149">
        <v>0</v>
      </c>
      <c r="BM497" s="149">
        <v>0</v>
      </c>
      <c r="BN497" s="149">
        <v>0</v>
      </c>
      <c r="BO497" s="149">
        <v>0</v>
      </c>
      <c r="BP497" s="149">
        <v>0</v>
      </c>
      <c r="BQ497" s="149">
        <v>0</v>
      </c>
      <c r="BR497" s="465">
        <v>0</v>
      </c>
    </row>
    <row r="498" spans="3:70">
      <c r="C498" s="453" t="s">
        <v>307</v>
      </c>
      <c r="D498" s="454" t="s">
        <v>631</v>
      </c>
      <c r="E498" s="455" t="s">
        <v>649</v>
      </c>
      <c r="F498" s="168">
        <f t="shared" si="71"/>
        <v>0</v>
      </c>
      <c r="G498" s="162">
        <v>0</v>
      </c>
      <c r="H498" s="149">
        <v>0</v>
      </c>
      <c r="I498" s="149">
        <v>0</v>
      </c>
      <c r="J498" s="149">
        <v>0</v>
      </c>
      <c r="K498" s="149">
        <v>0</v>
      </c>
      <c r="L498" s="149">
        <v>0</v>
      </c>
      <c r="M498" s="149">
        <v>0</v>
      </c>
      <c r="N498" s="149">
        <v>0</v>
      </c>
      <c r="O498" s="149">
        <v>0</v>
      </c>
      <c r="P498" s="149">
        <v>0</v>
      </c>
      <c r="Q498" s="149">
        <v>0</v>
      </c>
      <c r="R498" s="149">
        <v>0</v>
      </c>
      <c r="S498" s="149">
        <v>0</v>
      </c>
      <c r="T498" s="149">
        <v>0</v>
      </c>
      <c r="U498" s="149">
        <v>0</v>
      </c>
      <c r="V498" s="149">
        <v>0</v>
      </c>
      <c r="W498" s="149">
        <v>0</v>
      </c>
      <c r="X498" s="149">
        <v>0</v>
      </c>
      <c r="Y498" s="149">
        <v>0</v>
      </c>
      <c r="Z498" s="149">
        <v>0</v>
      </c>
      <c r="AA498" s="149">
        <v>0</v>
      </c>
      <c r="AB498" s="149">
        <v>0</v>
      </c>
      <c r="AC498" s="149">
        <v>0</v>
      </c>
      <c r="AD498" s="149">
        <v>0</v>
      </c>
      <c r="AE498" s="149">
        <v>0</v>
      </c>
      <c r="AF498" s="149">
        <v>0</v>
      </c>
      <c r="AG498" s="149">
        <v>0</v>
      </c>
      <c r="AH498" s="149">
        <v>0</v>
      </c>
      <c r="AI498" s="149">
        <v>0</v>
      </c>
      <c r="AJ498" s="149">
        <v>0</v>
      </c>
      <c r="AK498" s="149">
        <v>0</v>
      </c>
      <c r="AL498" s="149">
        <v>0</v>
      </c>
      <c r="AM498" s="149">
        <v>0</v>
      </c>
      <c r="AN498" s="149">
        <v>0</v>
      </c>
      <c r="AO498" s="149">
        <v>0</v>
      </c>
      <c r="AP498" s="149">
        <v>0</v>
      </c>
      <c r="AQ498" s="149">
        <v>0</v>
      </c>
      <c r="AR498" s="149">
        <v>0</v>
      </c>
      <c r="AS498" s="149">
        <v>0</v>
      </c>
      <c r="AT498" s="149">
        <v>0</v>
      </c>
      <c r="AU498" s="149">
        <v>0</v>
      </c>
      <c r="AV498" s="149">
        <v>0</v>
      </c>
      <c r="AW498" s="149">
        <v>0</v>
      </c>
      <c r="AX498" s="149">
        <v>0</v>
      </c>
      <c r="AY498" s="149">
        <v>0</v>
      </c>
      <c r="AZ498" s="149">
        <v>0</v>
      </c>
      <c r="BA498" s="149">
        <v>0</v>
      </c>
      <c r="BB498" s="149">
        <v>0</v>
      </c>
      <c r="BC498" s="149">
        <v>0</v>
      </c>
      <c r="BD498" s="149">
        <v>0</v>
      </c>
      <c r="BE498" s="149">
        <v>0</v>
      </c>
      <c r="BF498" s="149">
        <v>0</v>
      </c>
      <c r="BG498" s="149">
        <v>0</v>
      </c>
      <c r="BH498" s="149">
        <v>0</v>
      </c>
      <c r="BI498" s="149">
        <v>0</v>
      </c>
      <c r="BJ498" s="149">
        <v>0</v>
      </c>
      <c r="BK498" s="149">
        <v>0</v>
      </c>
      <c r="BL498" s="149">
        <v>0</v>
      </c>
      <c r="BM498" s="149">
        <v>0</v>
      </c>
      <c r="BN498" s="149">
        <v>0</v>
      </c>
      <c r="BO498" s="149">
        <v>0</v>
      </c>
      <c r="BP498" s="149">
        <v>0</v>
      </c>
      <c r="BQ498" s="149">
        <v>0</v>
      </c>
      <c r="BR498" s="465">
        <v>0</v>
      </c>
    </row>
    <row r="499" spans="3:70">
      <c r="C499" s="453" t="s">
        <v>307</v>
      </c>
      <c r="D499" s="454" t="s">
        <v>631</v>
      </c>
      <c r="E499" s="455" t="s">
        <v>650</v>
      </c>
      <c r="F499" s="168">
        <f t="shared" si="71"/>
        <v>3</v>
      </c>
      <c r="G499" s="162">
        <v>0</v>
      </c>
      <c r="H499" s="149">
        <v>0</v>
      </c>
      <c r="I499" s="149">
        <v>0</v>
      </c>
      <c r="J499" s="149">
        <v>0</v>
      </c>
      <c r="K499" s="149">
        <v>0</v>
      </c>
      <c r="L499" s="149">
        <v>0</v>
      </c>
      <c r="M499" s="149">
        <v>0</v>
      </c>
      <c r="N499" s="149">
        <v>0</v>
      </c>
      <c r="O499" s="149">
        <v>0</v>
      </c>
      <c r="P499" s="149">
        <v>0</v>
      </c>
      <c r="Q499" s="149">
        <v>0</v>
      </c>
      <c r="R499" s="149">
        <v>0</v>
      </c>
      <c r="S499" s="149">
        <v>0</v>
      </c>
      <c r="T499" s="149">
        <v>0</v>
      </c>
      <c r="U499" s="149">
        <v>0</v>
      </c>
      <c r="V499" s="149">
        <v>0</v>
      </c>
      <c r="W499" s="149">
        <v>0</v>
      </c>
      <c r="X499" s="149">
        <v>0</v>
      </c>
      <c r="Y499" s="149">
        <v>0</v>
      </c>
      <c r="Z499" s="149">
        <v>0</v>
      </c>
      <c r="AA499" s="149">
        <v>0</v>
      </c>
      <c r="AB499" s="149">
        <v>0</v>
      </c>
      <c r="AC499" s="149">
        <v>0</v>
      </c>
      <c r="AD499" s="149">
        <v>0</v>
      </c>
      <c r="AE499" s="149">
        <v>0</v>
      </c>
      <c r="AF499" s="149">
        <v>0</v>
      </c>
      <c r="AG499" s="149">
        <v>0</v>
      </c>
      <c r="AH499" s="149">
        <v>0</v>
      </c>
      <c r="AI499" s="149">
        <v>0</v>
      </c>
      <c r="AJ499" s="149">
        <v>0</v>
      </c>
      <c r="AK499" s="149">
        <v>0</v>
      </c>
      <c r="AL499" s="149">
        <v>0</v>
      </c>
      <c r="AM499" s="149">
        <v>0</v>
      </c>
      <c r="AN499" s="149">
        <v>0</v>
      </c>
      <c r="AO499" s="149">
        <v>0</v>
      </c>
      <c r="AP499" s="149">
        <v>0</v>
      </c>
      <c r="AQ499" s="149">
        <v>0</v>
      </c>
      <c r="AR499" s="149">
        <v>0</v>
      </c>
      <c r="AS499" s="149">
        <v>0</v>
      </c>
      <c r="AT499" s="149">
        <v>3</v>
      </c>
      <c r="AU499" s="149">
        <v>0</v>
      </c>
      <c r="AV499" s="149">
        <v>0</v>
      </c>
      <c r="AW499" s="149">
        <v>0</v>
      </c>
      <c r="AX499" s="149">
        <v>0</v>
      </c>
      <c r="AY499" s="149">
        <v>0</v>
      </c>
      <c r="AZ499" s="149">
        <v>0</v>
      </c>
      <c r="BA499" s="149">
        <v>0</v>
      </c>
      <c r="BB499" s="149">
        <v>0</v>
      </c>
      <c r="BC499" s="149">
        <v>0</v>
      </c>
      <c r="BD499" s="149">
        <v>0</v>
      </c>
      <c r="BE499" s="149">
        <v>0</v>
      </c>
      <c r="BF499" s="149">
        <v>0</v>
      </c>
      <c r="BG499" s="149">
        <v>0</v>
      </c>
      <c r="BH499" s="149">
        <v>0</v>
      </c>
      <c r="BI499" s="149">
        <v>0</v>
      </c>
      <c r="BJ499" s="149">
        <v>0</v>
      </c>
      <c r="BK499" s="149">
        <v>0</v>
      </c>
      <c r="BL499" s="149">
        <v>0</v>
      </c>
      <c r="BM499" s="149">
        <v>0</v>
      </c>
      <c r="BN499" s="149">
        <v>0</v>
      </c>
      <c r="BO499" s="149">
        <v>0</v>
      </c>
      <c r="BP499" s="149">
        <v>0</v>
      </c>
      <c r="BQ499" s="149">
        <v>0</v>
      </c>
      <c r="BR499" s="465">
        <v>0</v>
      </c>
    </row>
    <row r="500" spans="3:70">
      <c r="C500" s="453" t="s">
        <v>307</v>
      </c>
      <c r="D500" s="454" t="s">
        <v>631</v>
      </c>
      <c r="E500" s="455" t="s">
        <v>420</v>
      </c>
      <c r="F500" s="168">
        <f t="shared" si="71"/>
        <v>87</v>
      </c>
      <c r="G500" s="162">
        <v>0</v>
      </c>
      <c r="H500" s="149">
        <v>0</v>
      </c>
      <c r="I500" s="149">
        <v>0</v>
      </c>
      <c r="J500" s="149">
        <v>0</v>
      </c>
      <c r="K500" s="149">
        <v>0</v>
      </c>
      <c r="L500" s="149">
        <v>0</v>
      </c>
      <c r="M500" s="149">
        <v>0</v>
      </c>
      <c r="N500" s="149">
        <v>0</v>
      </c>
      <c r="O500" s="149">
        <v>0</v>
      </c>
      <c r="P500" s="149">
        <v>0</v>
      </c>
      <c r="Q500" s="149">
        <v>0</v>
      </c>
      <c r="R500" s="149">
        <v>0</v>
      </c>
      <c r="S500" s="149">
        <v>0</v>
      </c>
      <c r="T500" s="149">
        <v>0</v>
      </c>
      <c r="U500" s="149">
        <v>0</v>
      </c>
      <c r="V500" s="149">
        <v>0</v>
      </c>
      <c r="W500" s="149">
        <v>0</v>
      </c>
      <c r="X500" s="149">
        <v>0</v>
      </c>
      <c r="Y500" s="149">
        <v>0</v>
      </c>
      <c r="Z500" s="149">
        <v>0</v>
      </c>
      <c r="AA500" s="149">
        <v>0</v>
      </c>
      <c r="AB500" s="149">
        <v>0</v>
      </c>
      <c r="AC500" s="149">
        <v>0</v>
      </c>
      <c r="AD500" s="149">
        <v>0</v>
      </c>
      <c r="AE500" s="149">
        <v>0</v>
      </c>
      <c r="AF500" s="149">
        <v>0</v>
      </c>
      <c r="AG500" s="149">
        <v>0</v>
      </c>
      <c r="AH500" s="149">
        <v>0</v>
      </c>
      <c r="AI500" s="149">
        <v>0</v>
      </c>
      <c r="AJ500" s="149">
        <v>0</v>
      </c>
      <c r="AK500" s="149">
        <v>0</v>
      </c>
      <c r="AL500" s="149">
        <v>0</v>
      </c>
      <c r="AM500" s="149">
        <v>0</v>
      </c>
      <c r="AN500" s="149">
        <v>0</v>
      </c>
      <c r="AO500" s="149">
        <v>0</v>
      </c>
      <c r="AP500" s="149">
        <v>0</v>
      </c>
      <c r="AQ500" s="149">
        <v>0</v>
      </c>
      <c r="AR500" s="149">
        <v>0</v>
      </c>
      <c r="AS500" s="149">
        <v>0</v>
      </c>
      <c r="AT500" s="149">
        <v>0</v>
      </c>
      <c r="AU500" s="149">
        <v>34</v>
      </c>
      <c r="AV500" s="149">
        <v>0</v>
      </c>
      <c r="AW500" s="149">
        <v>0</v>
      </c>
      <c r="AX500" s="149">
        <v>0</v>
      </c>
      <c r="AY500" s="149">
        <v>53</v>
      </c>
      <c r="AZ500" s="149">
        <v>0</v>
      </c>
      <c r="BA500" s="149">
        <v>0</v>
      </c>
      <c r="BB500" s="149">
        <v>0</v>
      </c>
      <c r="BC500" s="149">
        <v>0</v>
      </c>
      <c r="BD500" s="149">
        <v>0</v>
      </c>
      <c r="BE500" s="149">
        <v>0</v>
      </c>
      <c r="BF500" s="149">
        <v>0</v>
      </c>
      <c r="BG500" s="149">
        <v>0</v>
      </c>
      <c r="BH500" s="149">
        <v>0</v>
      </c>
      <c r="BI500" s="149">
        <v>0</v>
      </c>
      <c r="BJ500" s="149">
        <v>0</v>
      </c>
      <c r="BK500" s="149">
        <v>0</v>
      </c>
      <c r="BL500" s="149">
        <v>0</v>
      </c>
      <c r="BM500" s="149">
        <v>0</v>
      </c>
      <c r="BN500" s="149">
        <v>0</v>
      </c>
      <c r="BO500" s="149">
        <v>0</v>
      </c>
      <c r="BP500" s="149">
        <v>0</v>
      </c>
      <c r="BQ500" s="149">
        <v>0</v>
      </c>
      <c r="BR500" s="465">
        <v>0</v>
      </c>
    </row>
    <row r="501" spans="3:70">
      <c r="C501" s="453" t="s">
        <v>307</v>
      </c>
      <c r="D501" s="454" t="s">
        <v>631</v>
      </c>
      <c r="E501" s="455" t="s">
        <v>422</v>
      </c>
      <c r="F501" s="168">
        <f t="shared" si="71"/>
        <v>5</v>
      </c>
      <c r="G501" s="162">
        <v>0</v>
      </c>
      <c r="H501" s="149">
        <v>0</v>
      </c>
      <c r="I501" s="149">
        <v>0</v>
      </c>
      <c r="J501" s="149">
        <v>0</v>
      </c>
      <c r="K501" s="149">
        <v>0</v>
      </c>
      <c r="L501" s="149">
        <v>0</v>
      </c>
      <c r="M501" s="149">
        <v>0</v>
      </c>
      <c r="N501" s="149">
        <v>0</v>
      </c>
      <c r="O501" s="149">
        <v>0</v>
      </c>
      <c r="P501" s="149">
        <v>0</v>
      </c>
      <c r="Q501" s="149">
        <v>0</v>
      </c>
      <c r="R501" s="149">
        <v>0</v>
      </c>
      <c r="S501" s="149">
        <v>0</v>
      </c>
      <c r="T501" s="149">
        <v>0</v>
      </c>
      <c r="U501" s="149">
        <v>0</v>
      </c>
      <c r="V501" s="149">
        <v>0</v>
      </c>
      <c r="W501" s="149">
        <v>0</v>
      </c>
      <c r="X501" s="149">
        <v>0</v>
      </c>
      <c r="Y501" s="149">
        <v>0</v>
      </c>
      <c r="Z501" s="149">
        <v>0</v>
      </c>
      <c r="AA501" s="149">
        <v>0</v>
      </c>
      <c r="AB501" s="149">
        <v>0</v>
      </c>
      <c r="AC501" s="149">
        <v>0</v>
      </c>
      <c r="AD501" s="149">
        <v>0</v>
      </c>
      <c r="AE501" s="149">
        <v>0</v>
      </c>
      <c r="AF501" s="149">
        <v>0</v>
      </c>
      <c r="AG501" s="149">
        <v>0</v>
      </c>
      <c r="AH501" s="149">
        <v>0</v>
      </c>
      <c r="AI501" s="149">
        <v>0</v>
      </c>
      <c r="AJ501" s="149">
        <v>0</v>
      </c>
      <c r="AK501" s="149">
        <v>0</v>
      </c>
      <c r="AL501" s="149">
        <v>0</v>
      </c>
      <c r="AM501" s="149">
        <v>0</v>
      </c>
      <c r="AN501" s="149">
        <v>0</v>
      </c>
      <c r="AO501" s="149">
        <v>0</v>
      </c>
      <c r="AP501" s="149">
        <v>0</v>
      </c>
      <c r="AQ501" s="149">
        <v>0</v>
      </c>
      <c r="AR501" s="149">
        <v>0</v>
      </c>
      <c r="AS501" s="149">
        <v>0</v>
      </c>
      <c r="AT501" s="149">
        <v>0</v>
      </c>
      <c r="AU501" s="149">
        <v>0</v>
      </c>
      <c r="AV501" s="149">
        <v>0</v>
      </c>
      <c r="AW501" s="149">
        <v>0</v>
      </c>
      <c r="AX501" s="149">
        <v>0</v>
      </c>
      <c r="AY501" s="149">
        <v>5</v>
      </c>
      <c r="AZ501" s="149">
        <v>0</v>
      </c>
      <c r="BA501" s="149">
        <v>0</v>
      </c>
      <c r="BB501" s="149">
        <v>0</v>
      </c>
      <c r="BC501" s="149">
        <v>0</v>
      </c>
      <c r="BD501" s="149">
        <v>0</v>
      </c>
      <c r="BE501" s="149">
        <v>0</v>
      </c>
      <c r="BF501" s="149">
        <v>0</v>
      </c>
      <c r="BG501" s="149">
        <v>0</v>
      </c>
      <c r="BH501" s="149">
        <v>0</v>
      </c>
      <c r="BI501" s="149">
        <v>0</v>
      </c>
      <c r="BJ501" s="149">
        <v>0</v>
      </c>
      <c r="BK501" s="149">
        <v>0</v>
      </c>
      <c r="BL501" s="149">
        <v>0</v>
      </c>
      <c r="BM501" s="149">
        <v>0</v>
      </c>
      <c r="BN501" s="149">
        <v>0</v>
      </c>
      <c r="BO501" s="149">
        <v>0</v>
      </c>
      <c r="BP501" s="149">
        <v>0</v>
      </c>
      <c r="BQ501" s="149">
        <v>0</v>
      </c>
      <c r="BR501" s="465">
        <v>0</v>
      </c>
    </row>
    <row r="502" spans="3:70">
      <c r="C502" s="453" t="s">
        <v>307</v>
      </c>
      <c r="D502" s="454" t="s">
        <v>631</v>
      </c>
      <c r="E502" s="455" t="s">
        <v>427</v>
      </c>
      <c r="F502" s="168">
        <f t="shared" si="71"/>
        <v>2</v>
      </c>
      <c r="G502" s="162">
        <v>0</v>
      </c>
      <c r="H502" s="149">
        <v>0</v>
      </c>
      <c r="I502" s="149">
        <v>0</v>
      </c>
      <c r="J502" s="149">
        <v>0</v>
      </c>
      <c r="K502" s="149">
        <v>0</v>
      </c>
      <c r="L502" s="149">
        <v>0</v>
      </c>
      <c r="M502" s="149">
        <v>0</v>
      </c>
      <c r="N502" s="149">
        <v>0</v>
      </c>
      <c r="O502" s="149">
        <v>0</v>
      </c>
      <c r="P502" s="149">
        <v>0</v>
      </c>
      <c r="Q502" s="149">
        <v>0</v>
      </c>
      <c r="R502" s="149">
        <v>0</v>
      </c>
      <c r="S502" s="149">
        <v>0</v>
      </c>
      <c r="T502" s="149">
        <v>0</v>
      </c>
      <c r="U502" s="149">
        <v>0</v>
      </c>
      <c r="V502" s="149">
        <v>0</v>
      </c>
      <c r="W502" s="149">
        <v>0</v>
      </c>
      <c r="X502" s="149">
        <v>0</v>
      </c>
      <c r="Y502" s="149">
        <v>0</v>
      </c>
      <c r="Z502" s="149">
        <v>0</v>
      </c>
      <c r="AA502" s="149">
        <v>0</v>
      </c>
      <c r="AB502" s="149">
        <v>0</v>
      </c>
      <c r="AC502" s="149">
        <v>0</v>
      </c>
      <c r="AD502" s="149">
        <v>0</v>
      </c>
      <c r="AE502" s="149">
        <v>0</v>
      </c>
      <c r="AF502" s="149">
        <v>0</v>
      </c>
      <c r="AG502" s="149">
        <v>0</v>
      </c>
      <c r="AH502" s="149">
        <v>0</v>
      </c>
      <c r="AI502" s="149">
        <v>0</v>
      </c>
      <c r="AJ502" s="149">
        <v>0</v>
      </c>
      <c r="AK502" s="149">
        <v>0</v>
      </c>
      <c r="AL502" s="149">
        <v>0</v>
      </c>
      <c r="AM502" s="149">
        <v>0</v>
      </c>
      <c r="AN502" s="149">
        <v>0</v>
      </c>
      <c r="AO502" s="149">
        <v>0</v>
      </c>
      <c r="AP502" s="149">
        <v>0</v>
      </c>
      <c r="AQ502" s="149">
        <v>0</v>
      </c>
      <c r="AR502" s="149">
        <v>0</v>
      </c>
      <c r="AS502" s="149">
        <v>0</v>
      </c>
      <c r="AT502" s="149">
        <v>0</v>
      </c>
      <c r="AU502" s="149">
        <v>0</v>
      </c>
      <c r="AV502" s="149">
        <v>0</v>
      </c>
      <c r="AW502" s="149">
        <v>0</v>
      </c>
      <c r="AX502" s="149">
        <v>0</v>
      </c>
      <c r="AY502" s="149">
        <v>2</v>
      </c>
      <c r="AZ502" s="149">
        <v>0</v>
      </c>
      <c r="BA502" s="149">
        <v>0</v>
      </c>
      <c r="BB502" s="149">
        <v>0</v>
      </c>
      <c r="BC502" s="149">
        <v>0</v>
      </c>
      <c r="BD502" s="149">
        <v>0</v>
      </c>
      <c r="BE502" s="149">
        <v>0</v>
      </c>
      <c r="BF502" s="149">
        <v>0</v>
      </c>
      <c r="BG502" s="149">
        <v>0</v>
      </c>
      <c r="BH502" s="149">
        <v>0</v>
      </c>
      <c r="BI502" s="149">
        <v>0</v>
      </c>
      <c r="BJ502" s="149">
        <v>0</v>
      </c>
      <c r="BK502" s="149">
        <v>0</v>
      </c>
      <c r="BL502" s="149">
        <v>0</v>
      </c>
      <c r="BM502" s="149">
        <v>0</v>
      </c>
      <c r="BN502" s="149">
        <v>0</v>
      </c>
      <c r="BO502" s="149">
        <v>0</v>
      </c>
      <c r="BP502" s="149">
        <v>0</v>
      </c>
      <c r="BQ502" s="149">
        <v>0</v>
      </c>
      <c r="BR502" s="465">
        <v>0</v>
      </c>
    </row>
    <row r="503" spans="3:70">
      <c r="C503" s="453" t="s">
        <v>307</v>
      </c>
      <c r="D503" s="454" t="s">
        <v>631</v>
      </c>
      <c r="E503" s="455" t="s">
        <v>437</v>
      </c>
      <c r="F503" s="168">
        <f t="shared" si="71"/>
        <v>1</v>
      </c>
      <c r="G503" s="162">
        <v>0</v>
      </c>
      <c r="H503" s="149">
        <v>0</v>
      </c>
      <c r="I503" s="149">
        <v>0</v>
      </c>
      <c r="J503" s="149">
        <v>0</v>
      </c>
      <c r="K503" s="149">
        <v>0</v>
      </c>
      <c r="L503" s="149">
        <v>0</v>
      </c>
      <c r="M503" s="149">
        <v>0</v>
      </c>
      <c r="N503" s="149">
        <v>0</v>
      </c>
      <c r="O503" s="149">
        <v>0</v>
      </c>
      <c r="P503" s="149">
        <v>0</v>
      </c>
      <c r="Q503" s="149">
        <v>0</v>
      </c>
      <c r="R503" s="149">
        <v>0</v>
      </c>
      <c r="S503" s="149">
        <v>0</v>
      </c>
      <c r="T503" s="149">
        <v>0</v>
      </c>
      <c r="U503" s="149">
        <v>0</v>
      </c>
      <c r="V503" s="149">
        <v>0</v>
      </c>
      <c r="W503" s="149">
        <v>0</v>
      </c>
      <c r="X503" s="149">
        <v>0</v>
      </c>
      <c r="Y503" s="149">
        <v>0</v>
      </c>
      <c r="Z503" s="149">
        <v>0</v>
      </c>
      <c r="AA503" s="149">
        <v>0</v>
      </c>
      <c r="AB503" s="149">
        <v>0</v>
      </c>
      <c r="AC503" s="149">
        <v>0</v>
      </c>
      <c r="AD503" s="149">
        <v>0</v>
      </c>
      <c r="AE503" s="149">
        <v>0</v>
      </c>
      <c r="AF503" s="149">
        <v>0</v>
      </c>
      <c r="AG503" s="149">
        <v>0</v>
      </c>
      <c r="AH503" s="149">
        <v>0</v>
      </c>
      <c r="AI503" s="149">
        <v>0</v>
      </c>
      <c r="AJ503" s="149">
        <v>0</v>
      </c>
      <c r="AK503" s="149">
        <v>0</v>
      </c>
      <c r="AL503" s="149">
        <v>0</v>
      </c>
      <c r="AM503" s="149">
        <v>0</v>
      </c>
      <c r="AN503" s="149">
        <v>0</v>
      </c>
      <c r="AO503" s="149">
        <v>0</v>
      </c>
      <c r="AP503" s="149">
        <v>0</v>
      </c>
      <c r="AQ503" s="149">
        <v>0</v>
      </c>
      <c r="AR503" s="149">
        <v>0</v>
      </c>
      <c r="AS503" s="149">
        <v>0</v>
      </c>
      <c r="AT503" s="149">
        <v>0</v>
      </c>
      <c r="AU503" s="149">
        <v>0</v>
      </c>
      <c r="AV503" s="149">
        <v>0</v>
      </c>
      <c r="AW503" s="149">
        <v>0</v>
      </c>
      <c r="AX503" s="149">
        <v>0</v>
      </c>
      <c r="AY503" s="149">
        <v>1</v>
      </c>
      <c r="AZ503" s="149">
        <v>0</v>
      </c>
      <c r="BA503" s="149">
        <v>0</v>
      </c>
      <c r="BB503" s="149">
        <v>0</v>
      </c>
      <c r="BC503" s="149">
        <v>0</v>
      </c>
      <c r="BD503" s="149">
        <v>0</v>
      </c>
      <c r="BE503" s="149">
        <v>0</v>
      </c>
      <c r="BF503" s="149">
        <v>0</v>
      </c>
      <c r="BG503" s="149">
        <v>0</v>
      </c>
      <c r="BH503" s="149">
        <v>0</v>
      </c>
      <c r="BI503" s="149">
        <v>0</v>
      </c>
      <c r="BJ503" s="149">
        <v>0</v>
      </c>
      <c r="BK503" s="149">
        <v>0</v>
      </c>
      <c r="BL503" s="149">
        <v>0</v>
      </c>
      <c r="BM503" s="149">
        <v>0</v>
      </c>
      <c r="BN503" s="149">
        <v>0</v>
      </c>
      <c r="BO503" s="149">
        <v>0</v>
      </c>
      <c r="BP503" s="149">
        <v>0</v>
      </c>
      <c r="BQ503" s="149">
        <v>0</v>
      </c>
      <c r="BR503" s="465">
        <v>0</v>
      </c>
    </row>
    <row r="504" spans="3:70">
      <c r="C504" s="453" t="s">
        <v>307</v>
      </c>
      <c r="D504" s="454" t="s">
        <v>631</v>
      </c>
      <c r="E504" s="455" t="s">
        <v>651</v>
      </c>
      <c r="F504" s="168">
        <f t="shared" si="71"/>
        <v>150</v>
      </c>
      <c r="G504" s="162">
        <v>0</v>
      </c>
      <c r="H504" s="149">
        <v>0</v>
      </c>
      <c r="I504" s="149">
        <v>0</v>
      </c>
      <c r="J504" s="149">
        <v>55</v>
      </c>
      <c r="K504" s="149">
        <v>0</v>
      </c>
      <c r="L504" s="149">
        <v>0</v>
      </c>
      <c r="M504" s="149">
        <v>0</v>
      </c>
      <c r="N504" s="149">
        <v>0</v>
      </c>
      <c r="O504" s="149">
        <v>0</v>
      </c>
      <c r="P504" s="149">
        <v>0</v>
      </c>
      <c r="Q504" s="149">
        <v>0</v>
      </c>
      <c r="R504" s="149">
        <v>0</v>
      </c>
      <c r="S504" s="149">
        <v>0</v>
      </c>
      <c r="T504" s="149">
        <v>0</v>
      </c>
      <c r="U504" s="149">
        <v>0</v>
      </c>
      <c r="V504" s="149">
        <v>0</v>
      </c>
      <c r="W504" s="149">
        <v>55</v>
      </c>
      <c r="X504" s="149">
        <v>0</v>
      </c>
      <c r="Y504" s="149">
        <v>0</v>
      </c>
      <c r="Z504" s="149">
        <v>0</v>
      </c>
      <c r="AA504" s="149">
        <v>0</v>
      </c>
      <c r="AB504" s="149">
        <v>0</v>
      </c>
      <c r="AC504" s="149">
        <v>0</v>
      </c>
      <c r="AD504" s="149">
        <v>0</v>
      </c>
      <c r="AE504" s="149">
        <v>0</v>
      </c>
      <c r="AF504" s="149">
        <v>20</v>
      </c>
      <c r="AG504" s="149">
        <v>0</v>
      </c>
      <c r="AH504" s="149">
        <v>0</v>
      </c>
      <c r="AI504" s="149">
        <v>20</v>
      </c>
      <c r="AJ504" s="149">
        <v>0</v>
      </c>
      <c r="AK504" s="149">
        <v>0</v>
      </c>
      <c r="AL504" s="149">
        <v>0</v>
      </c>
      <c r="AM504" s="149">
        <v>0</v>
      </c>
      <c r="AN504" s="149">
        <v>0</v>
      </c>
      <c r="AO504" s="149">
        <v>0</v>
      </c>
      <c r="AP504" s="149">
        <v>0</v>
      </c>
      <c r="AQ504" s="149">
        <v>0</v>
      </c>
      <c r="AR504" s="149">
        <v>0</v>
      </c>
      <c r="AS504" s="149">
        <v>0</v>
      </c>
      <c r="AT504" s="149">
        <v>0</v>
      </c>
      <c r="AU504" s="149">
        <v>0</v>
      </c>
      <c r="AV504" s="149">
        <v>0</v>
      </c>
      <c r="AW504" s="149">
        <v>0</v>
      </c>
      <c r="AX504" s="149">
        <v>0</v>
      </c>
      <c r="AY504" s="149">
        <v>0</v>
      </c>
      <c r="AZ504" s="149">
        <v>0</v>
      </c>
      <c r="BA504" s="149">
        <v>0</v>
      </c>
      <c r="BB504" s="149">
        <v>0</v>
      </c>
      <c r="BC504" s="149">
        <v>0</v>
      </c>
      <c r="BD504" s="149">
        <v>0</v>
      </c>
      <c r="BE504" s="149">
        <v>0</v>
      </c>
      <c r="BF504" s="149">
        <v>0</v>
      </c>
      <c r="BG504" s="149">
        <v>0</v>
      </c>
      <c r="BH504" s="149">
        <v>0</v>
      </c>
      <c r="BI504" s="149">
        <v>0</v>
      </c>
      <c r="BJ504" s="149">
        <v>0</v>
      </c>
      <c r="BK504" s="149">
        <v>0</v>
      </c>
      <c r="BL504" s="149">
        <v>0</v>
      </c>
      <c r="BM504" s="149">
        <v>0</v>
      </c>
      <c r="BN504" s="149">
        <v>0</v>
      </c>
      <c r="BO504" s="149">
        <v>0</v>
      </c>
      <c r="BP504" s="149">
        <v>0</v>
      </c>
      <c r="BQ504" s="149">
        <v>0</v>
      </c>
      <c r="BR504" s="465">
        <v>0</v>
      </c>
    </row>
    <row r="505" spans="3:70">
      <c r="C505" s="453" t="s">
        <v>307</v>
      </c>
      <c r="D505" s="454" t="s">
        <v>631</v>
      </c>
      <c r="E505" s="455" t="s">
        <v>652</v>
      </c>
      <c r="F505" s="168">
        <f t="shared" si="71"/>
        <v>841</v>
      </c>
      <c r="G505" s="162">
        <v>0</v>
      </c>
      <c r="H505" s="149">
        <v>0</v>
      </c>
      <c r="I505" s="149">
        <v>0</v>
      </c>
      <c r="J505" s="149">
        <v>0</v>
      </c>
      <c r="K505" s="149">
        <v>0</v>
      </c>
      <c r="L505" s="149">
        <v>572</v>
      </c>
      <c r="M505" s="149">
        <v>0</v>
      </c>
      <c r="N505" s="149">
        <v>75</v>
      </c>
      <c r="O505" s="149">
        <v>0</v>
      </c>
      <c r="P505" s="149">
        <v>194</v>
      </c>
      <c r="Q505" s="149">
        <v>0</v>
      </c>
      <c r="R505" s="149">
        <v>0</v>
      </c>
      <c r="S505" s="149">
        <v>0</v>
      </c>
      <c r="T505" s="149">
        <v>0</v>
      </c>
      <c r="U505" s="149">
        <v>0</v>
      </c>
      <c r="V505" s="149">
        <v>0</v>
      </c>
      <c r="W505" s="149">
        <v>0</v>
      </c>
      <c r="X505" s="149">
        <v>0</v>
      </c>
      <c r="Y505" s="149">
        <v>0</v>
      </c>
      <c r="Z505" s="149">
        <v>0</v>
      </c>
      <c r="AA505" s="149">
        <v>0</v>
      </c>
      <c r="AB505" s="149">
        <v>0</v>
      </c>
      <c r="AC505" s="149">
        <v>0</v>
      </c>
      <c r="AD505" s="149">
        <v>0</v>
      </c>
      <c r="AE505" s="149">
        <v>0</v>
      </c>
      <c r="AF505" s="149">
        <v>0</v>
      </c>
      <c r="AG505" s="149">
        <v>0</v>
      </c>
      <c r="AH505" s="149">
        <v>0</v>
      </c>
      <c r="AI505" s="149">
        <v>0</v>
      </c>
      <c r="AJ505" s="149">
        <v>0</v>
      </c>
      <c r="AK505" s="149">
        <v>0</v>
      </c>
      <c r="AL505" s="149">
        <v>0</v>
      </c>
      <c r="AM505" s="149">
        <v>0</v>
      </c>
      <c r="AN505" s="149">
        <v>0</v>
      </c>
      <c r="AO505" s="149">
        <v>0</v>
      </c>
      <c r="AP505" s="149">
        <v>0</v>
      </c>
      <c r="AQ505" s="149">
        <v>0</v>
      </c>
      <c r="AR505" s="149">
        <v>0</v>
      </c>
      <c r="AS505" s="149">
        <v>0</v>
      </c>
      <c r="AT505" s="149">
        <v>0</v>
      </c>
      <c r="AU505" s="149">
        <v>0</v>
      </c>
      <c r="AV505" s="149">
        <v>0</v>
      </c>
      <c r="AW505" s="149">
        <v>0</v>
      </c>
      <c r="AX505" s="149">
        <v>0</v>
      </c>
      <c r="AY505" s="149">
        <v>0</v>
      </c>
      <c r="AZ505" s="149">
        <v>0</v>
      </c>
      <c r="BA505" s="149">
        <v>0</v>
      </c>
      <c r="BB505" s="149">
        <v>0</v>
      </c>
      <c r="BC505" s="149">
        <v>0</v>
      </c>
      <c r="BD505" s="149">
        <v>0</v>
      </c>
      <c r="BE505" s="149">
        <v>0</v>
      </c>
      <c r="BF505" s="149">
        <v>0</v>
      </c>
      <c r="BG505" s="149">
        <v>0</v>
      </c>
      <c r="BH505" s="149">
        <v>0</v>
      </c>
      <c r="BI505" s="149">
        <v>0</v>
      </c>
      <c r="BJ505" s="149">
        <v>0</v>
      </c>
      <c r="BK505" s="149">
        <v>0</v>
      </c>
      <c r="BL505" s="149">
        <v>0</v>
      </c>
      <c r="BM505" s="149">
        <v>0</v>
      </c>
      <c r="BN505" s="149">
        <v>0</v>
      </c>
      <c r="BO505" s="149">
        <v>0</v>
      </c>
      <c r="BP505" s="149">
        <v>0</v>
      </c>
      <c r="BQ505" s="149">
        <v>0</v>
      </c>
      <c r="BR505" s="465">
        <v>0</v>
      </c>
    </row>
    <row r="506" spans="3:70">
      <c r="C506" s="453" t="s">
        <v>307</v>
      </c>
      <c r="D506" s="454" t="s">
        <v>631</v>
      </c>
      <c r="E506" s="455" t="s">
        <v>653</v>
      </c>
      <c r="F506" s="168">
        <f t="shared" si="71"/>
        <v>0</v>
      </c>
      <c r="G506" s="162">
        <v>0</v>
      </c>
      <c r="H506" s="149">
        <v>0</v>
      </c>
      <c r="I506" s="149">
        <v>0</v>
      </c>
      <c r="J506" s="149">
        <v>0</v>
      </c>
      <c r="K506" s="149">
        <v>0</v>
      </c>
      <c r="L506" s="149">
        <v>0</v>
      </c>
      <c r="M506" s="149">
        <v>0</v>
      </c>
      <c r="N506" s="149">
        <v>0</v>
      </c>
      <c r="O506" s="149">
        <v>0</v>
      </c>
      <c r="P506" s="149">
        <v>0</v>
      </c>
      <c r="Q506" s="149">
        <v>0</v>
      </c>
      <c r="R506" s="149">
        <v>0</v>
      </c>
      <c r="S506" s="149">
        <v>0</v>
      </c>
      <c r="T506" s="149">
        <v>0</v>
      </c>
      <c r="U506" s="149">
        <v>0</v>
      </c>
      <c r="V506" s="149">
        <v>0</v>
      </c>
      <c r="W506" s="149">
        <v>0</v>
      </c>
      <c r="X506" s="149">
        <v>0</v>
      </c>
      <c r="Y506" s="149">
        <v>0</v>
      </c>
      <c r="Z506" s="149">
        <v>0</v>
      </c>
      <c r="AA506" s="149">
        <v>0</v>
      </c>
      <c r="AB506" s="149">
        <v>0</v>
      </c>
      <c r="AC506" s="149">
        <v>0</v>
      </c>
      <c r="AD506" s="149">
        <v>0</v>
      </c>
      <c r="AE506" s="149">
        <v>0</v>
      </c>
      <c r="AF506" s="149">
        <v>0</v>
      </c>
      <c r="AG506" s="149">
        <v>0</v>
      </c>
      <c r="AH506" s="149">
        <v>0</v>
      </c>
      <c r="AI506" s="149">
        <v>0</v>
      </c>
      <c r="AJ506" s="149">
        <v>0</v>
      </c>
      <c r="AK506" s="149">
        <v>0</v>
      </c>
      <c r="AL506" s="149">
        <v>0</v>
      </c>
      <c r="AM506" s="149">
        <v>0</v>
      </c>
      <c r="AN506" s="149">
        <v>0</v>
      </c>
      <c r="AO506" s="149">
        <v>0</v>
      </c>
      <c r="AP506" s="149">
        <v>0</v>
      </c>
      <c r="AQ506" s="149">
        <v>0</v>
      </c>
      <c r="AR506" s="149">
        <v>0</v>
      </c>
      <c r="AS506" s="149">
        <v>0</v>
      </c>
      <c r="AT506" s="149">
        <v>0</v>
      </c>
      <c r="AU506" s="149">
        <v>0</v>
      </c>
      <c r="AV506" s="149">
        <v>0</v>
      </c>
      <c r="AW506" s="149">
        <v>0</v>
      </c>
      <c r="AX506" s="149">
        <v>0</v>
      </c>
      <c r="AY506" s="149">
        <v>0</v>
      </c>
      <c r="AZ506" s="149">
        <v>0</v>
      </c>
      <c r="BA506" s="149">
        <v>0</v>
      </c>
      <c r="BB506" s="149">
        <v>0</v>
      </c>
      <c r="BC506" s="149">
        <v>0</v>
      </c>
      <c r="BD506" s="149">
        <v>0</v>
      </c>
      <c r="BE506" s="149">
        <v>0</v>
      </c>
      <c r="BF506" s="149">
        <v>0</v>
      </c>
      <c r="BG506" s="149">
        <v>0</v>
      </c>
      <c r="BH506" s="149">
        <v>0</v>
      </c>
      <c r="BI506" s="149">
        <v>0</v>
      </c>
      <c r="BJ506" s="149">
        <v>0</v>
      </c>
      <c r="BK506" s="149">
        <v>0</v>
      </c>
      <c r="BL506" s="149">
        <v>0</v>
      </c>
      <c r="BM506" s="149">
        <v>0</v>
      </c>
      <c r="BN506" s="149">
        <v>0</v>
      </c>
      <c r="BO506" s="149">
        <v>0</v>
      </c>
      <c r="BP506" s="149">
        <v>0</v>
      </c>
      <c r="BQ506" s="149">
        <v>0</v>
      </c>
      <c r="BR506" s="465">
        <v>0</v>
      </c>
    </row>
    <row r="507" spans="3:70">
      <c r="C507" s="453" t="s">
        <v>307</v>
      </c>
      <c r="D507" s="454" t="s">
        <v>631</v>
      </c>
      <c r="E507" s="455" t="s">
        <v>230</v>
      </c>
      <c r="F507" s="168">
        <f t="shared" si="71"/>
        <v>0</v>
      </c>
      <c r="G507" s="162">
        <v>0</v>
      </c>
      <c r="H507" s="149">
        <v>0</v>
      </c>
      <c r="I507" s="149">
        <v>0</v>
      </c>
      <c r="J507" s="149">
        <v>0</v>
      </c>
      <c r="K507" s="149">
        <v>0</v>
      </c>
      <c r="L507" s="149">
        <v>0</v>
      </c>
      <c r="M507" s="149">
        <v>0</v>
      </c>
      <c r="N507" s="149">
        <v>0</v>
      </c>
      <c r="O507" s="149">
        <v>0</v>
      </c>
      <c r="P507" s="149">
        <v>0</v>
      </c>
      <c r="Q507" s="149">
        <v>0</v>
      </c>
      <c r="R507" s="149">
        <v>0</v>
      </c>
      <c r="S507" s="149">
        <v>0</v>
      </c>
      <c r="T507" s="149">
        <v>0</v>
      </c>
      <c r="U507" s="149">
        <v>0</v>
      </c>
      <c r="V507" s="149">
        <v>0</v>
      </c>
      <c r="W507" s="149">
        <v>0</v>
      </c>
      <c r="X507" s="149">
        <v>0</v>
      </c>
      <c r="Y507" s="149">
        <v>0</v>
      </c>
      <c r="Z507" s="149">
        <v>0</v>
      </c>
      <c r="AA507" s="149">
        <v>0</v>
      </c>
      <c r="AB507" s="149">
        <v>0</v>
      </c>
      <c r="AC507" s="149">
        <v>0</v>
      </c>
      <c r="AD507" s="149">
        <v>0</v>
      </c>
      <c r="AE507" s="149">
        <v>0</v>
      </c>
      <c r="AF507" s="149">
        <v>0</v>
      </c>
      <c r="AG507" s="149">
        <v>0</v>
      </c>
      <c r="AH507" s="149">
        <v>0</v>
      </c>
      <c r="AI507" s="149">
        <v>0</v>
      </c>
      <c r="AJ507" s="149">
        <v>0</v>
      </c>
      <c r="AK507" s="149">
        <v>0</v>
      </c>
      <c r="AL507" s="149">
        <v>0</v>
      </c>
      <c r="AM507" s="149">
        <v>0</v>
      </c>
      <c r="AN507" s="149">
        <v>0</v>
      </c>
      <c r="AO507" s="149">
        <v>0</v>
      </c>
      <c r="AP507" s="149">
        <v>0</v>
      </c>
      <c r="AQ507" s="149">
        <v>0</v>
      </c>
      <c r="AR507" s="149">
        <v>0</v>
      </c>
      <c r="AS507" s="149">
        <v>0</v>
      </c>
      <c r="AT507" s="149">
        <v>0</v>
      </c>
      <c r="AU507" s="149">
        <v>0</v>
      </c>
      <c r="AV507" s="149">
        <v>0</v>
      </c>
      <c r="AW507" s="149">
        <v>0</v>
      </c>
      <c r="AX507" s="149">
        <v>0</v>
      </c>
      <c r="AY507" s="149">
        <v>0</v>
      </c>
      <c r="AZ507" s="149">
        <v>0</v>
      </c>
      <c r="BA507" s="149">
        <v>0</v>
      </c>
      <c r="BB507" s="149">
        <v>0</v>
      </c>
      <c r="BC507" s="149">
        <v>0</v>
      </c>
      <c r="BD507" s="149">
        <v>0</v>
      </c>
      <c r="BE507" s="149">
        <v>0</v>
      </c>
      <c r="BF507" s="149">
        <v>0</v>
      </c>
      <c r="BG507" s="149">
        <v>0</v>
      </c>
      <c r="BH507" s="149">
        <v>0</v>
      </c>
      <c r="BI507" s="149">
        <v>0</v>
      </c>
      <c r="BJ507" s="149">
        <v>0</v>
      </c>
      <c r="BK507" s="149">
        <v>0</v>
      </c>
      <c r="BL507" s="149">
        <v>0</v>
      </c>
      <c r="BM507" s="149">
        <v>0</v>
      </c>
      <c r="BN507" s="149">
        <v>0</v>
      </c>
      <c r="BO507" s="149">
        <v>0</v>
      </c>
      <c r="BP507" s="149">
        <v>0</v>
      </c>
      <c r="BQ507" s="149">
        <v>0</v>
      </c>
      <c r="BR507" s="465">
        <v>0</v>
      </c>
    </row>
    <row r="508" spans="3:70">
      <c r="C508" s="453" t="s">
        <v>307</v>
      </c>
      <c r="D508" s="454" t="s">
        <v>631</v>
      </c>
      <c r="E508" s="455" t="s">
        <v>457</v>
      </c>
      <c r="F508" s="168">
        <f t="shared" si="71"/>
        <v>1028</v>
      </c>
      <c r="G508" s="162">
        <v>0</v>
      </c>
      <c r="H508" s="149">
        <v>0</v>
      </c>
      <c r="I508" s="149">
        <v>0</v>
      </c>
      <c r="J508" s="149">
        <v>0</v>
      </c>
      <c r="K508" s="149">
        <v>0</v>
      </c>
      <c r="L508" s="149">
        <v>0</v>
      </c>
      <c r="M508" s="149">
        <v>0</v>
      </c>
      <c r="N508" s="149">
        <v>0</v>
      </c>
      <c r="O508" s="149">
        <v>0</v>
      </c>
      <c r="P508" s="149">
        <v>0</v>
      </c>
      <c r="Q508" s="149">
        <v>0</v>
      </c>
      <c r="R508" s="149">
        <v>0</v>
      </c>
      <c r="S508" s="149">
        <v>0</v>
      </c>
      <c r="T508" s="149">
        <v>0</v>
      </c>
      <c r="U508" s="149">
        <v>0</v>
      </c>
      <c r="V508" s="149">
        <v>0</v>
      </c>
      <c r="W508" s="149">
        <v>0</v>
      </c>
      <c r="X508" s="149">
        <v>0</v>
      </c>
      <c r="Y508" s="149">
        <v>0</v>
      </c>
      <c r="Z508" s="149">
        <v>0</v>
      </c>
      <c r="AA508" s="149">
        <v>0</v>
      </c>
      <c r="AB508" s="149">
        <v>0</v>
      </c>
      <c r="AC508" s="149">
        <v>0</v>
      </c>
      <c r="AD508" s="149">
        <v>0</v>
      </c>
      <c r="AE508" s="149">
        <v>0</v>
      </c>
      <c r="AF508" s="149">
        <v>0</v>
      </c>
      <c r="AG508" s="149">
        <v>0</v>
      </c>
      <c r="AH508" s="149">
        <v>0</v>
      </c>
      <c r="AI508" s="149">
        <v>0</v>
      </c>
      <c r="AJ508" s="149">
        <v>0</v>
      </c>
      <c r="AK508" s="149">
        <v>0</v>
      </c>
      <c r="AL508" s="149">
        <v>0</v>
      </c>
      <c r="AM508" s="149">
        <v>0</v>
      </c>
      <c r="AN508" s="149">
        <v>0</v>
      </c>
      <c r="AO508" s="149">
        <v>0</v>
      </c>
      <c r="AP508" s="149">
        <v>0</v>
      </c>
      <c r="AQ508" s="149">
        <v>0</v>
      </c>
      <c r="AR508" s="149">
        <v>0</v>
      </c>
      <c r="AS508" s="149">
        <v>0</v>
      </c>
      <c r="AT508" s="149">
        <v>0</v>
      </c>
      <c r="AU508" s="149">
        <v>81</v>
      </c>
      <c r="AV508" s="149">
        <v>905</v>
      </c>
      <c r="AW508" s="149">
        <v>0</v>
      </c>
      <c r="AX508" s="149">
        <v>42</v>
      </c>
      <c r="AY508" s="149">
        <v>0</v>
      </c>
      <c r="AZ508" s="149">
        <v>0</v>
      </c>
      <c r="BA508" s="149">
        <v>0</v>
      </c>
      <c r="BB508" s="149">
        <v>0</v>
      </c>
      <c r="BC508" s="149">
        <v>0</v>
      </c>
      <c r="BD508" s="149">
        <v>0</v>
      </c>
      <c r="BE508" s="149">
        <v>0</v>
      </c>
      <c r="BF508" s="149">
        <v>0</v>
      </c>
      <c r="BG508" s="149">
        <v>0</v>
      </c>
      <c r="BH508" s="149">
        <v>0</v>
      </c>
      <c r="BI508" s="149">
        <v>0</v>
      </c>
      <c r="BJ508" s="149">
        <v>0</v>
      </c>
      <c r="BK508" s="149">
        <v>0</v>
      </c>
      <c r="BL508" s="149">
        <v>0</v>
      </c>
      <c r="BM508" s="149">
        <v>0</v>
      </c>
      <c r="BN508" s="149">
        <v>0</v>
      </c>
      <c r="BO508" s="149">
        <v>0</v>
      </c>
      <c r="BP508" s="149">
        <v>0</v>
      </c>
      <c r="BQ508" s="149">
        <v>0</v>
      </c>
      <c r="BR508" s="465">
        <v>0</v>
      </c>
    </row>
    <row r="509" spans="3:70">
      <c r="C509" s="453" t="s">
        <v>307</v>
      </c>
      <c r="D509" s="454" t="s">
        <v>631</v>
      </c>
      <c r="E509" s="455" t="s">
        <v>654</v>
      </c>
      <c r="F509" s="168">
        <f t="shared" si="71"/>
        <v>4</v>
      </c>
      <c r="G509" s="162">
        <v>0</v>
      </c>
      <c r="H509" s="149">
        <v>0</v>
      </c>
      <c r="I509" s="149">
        <v>0</v>
      </c>
      <c r="J509" s="149">
        <v>0</v>
      </c>
      <c r="K509" s="149">
        <v>0</v>
      </c>
      <c r="L509" s="149">
        <v>0</v>
      </c>
      <c r="M509" s="149">
        <v>0</v>
      </c>
      <c r="N509" s="149">
        <v>0</v>
      </c>
      <c r="O509" s="149">
        <v>0</v>
      </c>
      <c r="P509" s="149">
        <v>0</v>
      </c>
      <c r="Q509" s="149">
        <v>0</v>
      </c>
      <c r="R509" s="149">
        <v>0</v>
      </c>
      <c r="S509" s="149">
        <v>0</v>
      </c>
      <c r="T509" s="149">
        <v>0</v>
      </c>
      <c r="U509" s="149">
        <v>0</v>
      </c>
      <c r="V509" s="149">
        <v>0</v>
      </c>
      <c r="W509" s="149">
        <v>0</v>
      </c>
      <c r="X509" s="149">
        <v>0</v>
      </c>
      <c r="Y509" s="149">
        <v>0</v>
      </c>
      <c r="Z509" s="149">
        <v>0</v>
      </c>
      <c r="AA509" s="149">
        <v>0</v>
      </c>
      <c r="AB509" s="149">
        <v>0</v>
      </c>
      <c r="AC509" s="149">
        <v>0</v>
      </c>
      <c r="AD509" s="149">
        <v>0</v>
      </c>
      <c r="AE509" s="149">
        <v>0</v>
      </c>
      <c r="AF509" s="149">
        <v>0</v>
      </c>
      <c r="AG509" s="149">
        <v>0</v>
      </c>
      <c r="AH509" s="149">
        <v>0</v>
      </c>
      <c r="AI509" s="149">
        <v>0</v>
      </c>
      <c r="AJ509" s="149">
        <v>0</v>
      </c>
      <c r="AK509" s="149">
        <v>0</v>
      </c>
      <c r="AL509" s="149">
        <v>0</v>
      </c>
      <c r="AM509" s="149">
        <v>0</v>
      </c>
      <c r="AN509" s="149">
        <v>0</v>
      </c>
      <c r="AO509" s="149">
        <v>0</v>
      </c>
      <c r="AP509" s="149">
        <v>0</v>
      </c>
      <c r="AQ509" s="149">
        <v>0</v>
      </c>
      <c r="AR509" s="149">
        <v>0</v>
      </c>
      <c r="AS509" s="149">
        <v>0</v>
      </c>
      <c r="AT509" s="149">
        <v>4</v>
      </c>
      <c r="AU509" s="149">
        <v>0</v>
      </c>
      <c r="AV509" s="149">
        <v>0</v>
      </c>
      <c r="AW509" s="149">
        <v>0</v>
      </c>
      <c r="AX509" s="149">
        <v>0</v>
      </c>
      <c r="AY509" s="149">
        <v>0</v>
      </c>
      <c r="AZ509" s="149">
        <v>0</v>
      </c>
      <c r="BA509" s="149">
        <v>0</v>
      </c>
      <c r="BB509" s="149">
        <v>0</v>
      </c>
      <c r="BC509" s="149">
        <v>0</v>
      </c>
      <c r="BD509" s="149">
        <v>0</v>
      </c>
      <c r="BE509" s="149">
        <v>0</v>
      </c>
      <c r="BF509" s="149">
        <v>0</v>
      </c>
      <c r="BG509" s="149">
        <v>0</v>
      </c>
      <c r="BH509" s="149">
        <v>0</v>
      </c>
      <c r="BI509" s="149">
        <v>0</v>
      </c>
      <c r="BJ509" s="149">
        <v>0</v>
      </c>
      <c r="BK509" s="149">
        <v>0</v>
      </c>
      <c r="BL509" s="149">
        <v>0</v>
      </c>
      <c r="BM509" s="149">
        <v>0</v>
      </c>
      <c r="BN509" s="149">
        <v>0</v>
      </c>
      <c r="BO509" s="149">
        <v>0</v>
      </c>
      <c r="BP509" s="149">
        <v>0</v>
      </c>
      <c r="BQ509" s="149">
        <v>0</v>
      </c>
      <c r="BR509" s="465">
        <v>0</v>
      </c>
    </row>
    <row r="510" spans="3:70">
      <c r="C510" s="453" t="s">
        <v>307</v>
      </c>
      <c r="D510" s="454" t="s">
        <v>631</v>
      </c>
      <c r="E510" s="455" t="s">
        <v>655</v>
      </c>
      <c r="F510" s="168">
        <f t="shared" si="71"/>
        <v>6</v>
      </c>
      <c r="G510" s="162">
        <v>0</v>
      </c>
      <c r="H510" s="149">
        <v>0</v>
      </c>
      <c r="I510" s="149">
        <v>0</v>
      </c>
      <c r="J510" s="149">
        <v>0</v>
      </c>
      <c r="K510" s="149">
        <v>0</v>
      </c>
      <c r="L510" s="149">
        <v>0</v>
      </c>
      <c r="M510" s="149">
        <v>0</v>
      </c>
      <c r="N510" s="149">
        <v>0</v>
      </c>
      <c r="O510" s="149">
        <v>0</v>
      </c>
      <c r="P510" s="149">
        <v>0</v>
      </c>
      <c r="Q510" s="149">
        <v>0</v>
      </c>
      <c r="R510" s="149">
        <v>0</v>
      </c>
      <c r="S510" s="149">
        <v>0</v>
      </c>
      <c r="T510" s="149">
        <v>0</v>
      </c>
      <c r="U510" s="149">
        <v>0</v>
      </c>
      <c r="V510" s="149">
        <v>0</v>
      </c>
      <c r="W510" s="149">
        <v>0</v>
      </c>
      <c r="X510" s="149">
        <v>0</v>
      </c>
      <c r="Y510" s="149">
        <v>0</v>
      </c>
      <c r="Z510" s="149">
        <v>0</v>
      </c>
      <c r="AA510" s="149">
        <v>0</v>
      </c>
      <c r="AB510" s="149">
        <v>0</v>
      </c>
      <c r="AC510" s="149">
        <v>0</v>
      </c>
      <c r="AD510" s="149">
        <v>0</v>
      </c>
      <c r="AE510" s="149">
        <v>0</v>
      </c>
      <c r="AF510" s="149">
        <v>0</v>
      </c>
      <c r="AG510" s="149">
        <v>0</v>
      </c>
      <c r="AH510" s="149">
        <v>0</v>
      </c>
      <c r="AI510" s="149">
        <v>0</v>
      </c>
      <c r="AJ510" s="149">
        <v>0</v>
      </c>
      <c r="AK510" s="149">
        <v>0</v>
      </c>
      <c r="AL510" s="149">
        <v>0</v>
      </c>
      <c r="AM510" s="149">
        <v>0</v>
      </c>
      <c r="AN510" s="149">
        <v>0</v>
      </c>
      <c r="AO510" s="149">
        <v>0</v>
      </c>
      <c r="AP510" s="149">
        <v>0</v>
      </c>
      <c r="AQ510" s="149">
        <v>0</v>
      </c>
      <c r="AR510" s="149">
        <v>0</v>
      </c>
      <c r="AS510" s="149">
        <v>0</v>
      </c>
      <c r="AT510" s="149">
        <v>6</v>
      </c>
      <c r="AU510" s="149">
        <v>0</v>
      </c>
      <c r="AV510" s="149">
        <v>0</v>
      </c>
      <c r="AW510" s="149">
        <v>0</v>
      </c>
      <c r="AX510" s="149">
        <v>0</v>
      </c>
      <c r="AY510" s="149">
        <v>0</v>
      </c>
      <c r="AZ510" s="149">
        <v>0</v>
      </c>
      <c r="BA510" s="149">
        <v>0</v>
      </c>
      <c r="BB510" s="149">
        <v>0</v>
      </c>
      <c r="BC510" s="149">
        <v>0</v>
      </c>
      <c r="BD510" s="149">
        <v>0</v>
      </c>
      <c r="BE510" s="149">
        <v>0</v>
      </c>
      <c r="BF510" s="149">
        <v>0</v>
      </c>
      <c r="BG510" s="149">
        <v>0</v>
      </c>
      <c r="BH510" s="149">
        <v>0</v>
      </c>
      <c r="BI510" s="149">
        <v>0</v>
      </c>
      <c r="BJ510" s="149">
        <v>0</v>
      </c>
      <c r="BK510" s="149">
        <v>0</v>
      </c>
      <c r="BL510" s="149">
        <v>0</v>
      </c>
      <c r="BM510" s="149">
        <v>0</v>
      </c>
      <c r="BN510" s="149">
        <v>0</v>
      </c>
      <c r="BO510" s="149">
        <v>0</v>
      </c>
      <c r="BP510" s="149">
        <v>0</v>
      </c>
      <c r="BQ510" s="149">
        <v>0</v>
      </c>
      <c r="BR510" s="465">
        <v>0</v>
      </c>
    </row>
    <row r="511" spans="3:70">
      <c r="C511" s="453" t="s">
        <v>307</v>
      </c>
      <c r="D511" s="454" t="s">
        <v>631</v>
      </c>
      <c r="E511" s="455" t="s">
        <v>656</v>
      </c>
      <c r="F511" s="168">
        <f t="shared" si="71"/>
        <v>0</v>
      </c>
      <c r="G511" s="162">
        <v>0</v>
      </c>
      <c r="H511" s="149">
        <v>0</v>
      </c>
      <c r="I511" s="149">
        <v>0</v>
      </c>
      <c r="J511" s="149">
        <v>0</v>
      </c>
      <c r="K511" s="149">
        <v>0</v>
      </c>
      <c r="L511" s="149">
        <v>0</v>
      </c>
      <c r="M511" s="149">
        <v>0</v>
      </c>
      <c r="N511" s="149">
        <v>0</v>
      </c>
      <c r="O511" s="149">
        <v>0</v>
      </c>
      <c r="P511" s="149">
        <v>0</v>
      </c>
      <c r="Q511" s="149">
        <v>0</v>
      </c>
      <c r="R511" s="149">
        <v>0</v>
      </c>
      <c r="S511" s="149">
        <v>0</v>
      </c>
      <c r="T511" s="149">
        <v>0</v>
      </c>
      <c r="U511" s="149">
        <v>0</v>
      </c>
      <c r="V511" s="149">
        <v>0</v>
      </c>
      <c r="W511" s="149">
        <v>0</v>
      </c>
      <c r="X511" s="149">
        <v>0</v>
      </c>
      <c r="Y511" s="149">
        <v>0</v>
      </c>
      <c r="Z511" s="149">
        <v>0</v>
      </c>
      <c r="AA511" s="149">
        <v>0</v>
      </c>
      <c r="AB511" s="149">
        <v>0</v>
      </c>
      <c r="AC511" s="149">
        <v>0</v>
      </c>
      <c r="AD511" s="149">
        <v>0</v>
      </c>
      <c r="AE511" s="149">
        <v>0</v>
      </c>
      <c r="AF511" s="149">
        <v>0</v>
      </c>
      <c r="AG511" s="149">
        <v>0</v>
      </c>
      <c r="AH511" s="149">
        <v>0</v>
      </c>
      <c r="AI511" s="149">
        <v>0</v>
      </c>
      <c r="AJ511" s="149">
        <v>0</v>
      </c>
      <c r="AK511" s="149">
        <v>0</v>
      </c>
      <c r="AL511" s="149">
        <v>0</v>
      </c>
      <c r="AM511" s="149">
        <v>0</v>
      </c>
      <c r="AN511" s="149">
        <v>0</v>
      </c>
      <c r="AO511" s="149">
        <v>0</v>
      </c>
      <c r="AP511" s="149">
        <v>0</v>
      </c>
      <c r="AQ511" s="149">
        <v>0</v>
      </c>
      <c r="AR511" s="149">
        <v>0</v>
      </c>
      <c r="AS511" s="149">
        <v>0</v>
      </c>
      <c r="AT511" s="149">
        <v>0</v>
      </c>
      <c r="AU511" s="149">
        <v>0</v>
      </c>
      <c r="AV511" s="149">
        <v>0</v>
      </c>
      <c r="AW511" s="149">
        <v>0</v>
      </c>
      <c r="AX511" s="149">
        <v>0</v>
      </c>
      <c r="AY511" s="149">
        <v>0</v>
      </c>
      <c r="AZ511" s="149">
        <v>0</v>
      </c>
      <c r="BA511" s="149">
        <v>0</v>
      </c>
      <c r="BB511" s="149">
        <v>0</v>
      </c>
      <c r="BC511" s="149">
        <v>0</v>
      </c>
      <c r="BD511" s="149">
        <v>0</v>
      </c>
      <c r="BE511" s="149">
        <v>0</v>
      </c>
      <c r="BF511" s="149">
        <v>0</v>
      </c>
      <c r="BG511" s="149">
        <v>0</v>
      </c>
      <c r="BH511" s="149">
        <v>0</v>
      </c>
      <c r="BI511" s="149">
        <v>0</v>
      </c>
      <c r="BJ511" s="149">
        <v>0</v>
      </c>
      <c r="BK511" s="149">
        <v>0</v>
      </c>
      <c r="BL511" s="149">
        <v>0</v>
      </c>
      <c r="BM511" s="149">
        <v>0</v>
      </c>
      <c r="BN511" s="149">
        <v>0</v>
      </c>
      <c r="BO511" s="149">
        <v>0</v>
      </c>
      <c r="BP511" s="149">
        <v>0</v>
      </c>
      <c r="BQ511" s="149">
        <v>0</v>
      </c>
      <c r="BR511" s="465">
        <v>0</v>
      </c>
    </row>
    <row r="512" spans="3:70">
      <c r="C512" s="453" t="s">
        <v>307</v>
      </c>
      <c r="D512" s="454" t="s">
        <v>631</v>
      </c>
      <c r="E512" s="455" t="s">
        <v>657</v>
      </c>
      <c r="F512" s="168">
        <f t="shared" si="71"/>
        <v>3</v>
      </c>
      <c r="G512" s="162">
        <v>0</v>
      </c>
      <c r="H512" s="149">
        <v>0</v>
      </c>
      <c r="I512" s="149">
        <v>0</v>
      </c>
      <c r="J512" s="149">
        <v>0</v>
      </c>
      <c r="K512" s="149">
        <v>0</v>
      </c>
      <c r="L512" s="149">
        <v>0</v>
      </c>
      <c r="M512" s="149">
        <v>0</v>
      </c>
      <c r="N512" s="149">
        <v>0</v>
      </c>
      <c r="O512" s="149">
        <v>0</v>
      </c>
      <c r="P512" s="149">
        <v>0</v>
      </c>
      <c r="Q512" s="149">
        <v>0</v>
      </c>
      <c r="R512" s="149">
        <v>0</v>
      </c>
      <c r="S512" s="149">
        <v>0</v>
      </c>
      <c r="T512" s="149">
        <v>0</v>
      </c>
      <c r="U512" s="149">
        <v>0</v>
      </c>
      <c r="V512" s="149">
        <v>0</v>
      </c>
      <c r="W512" s="149">
        <v>0</v>
      </c>
      <c r="X512" s="149">
        <v>0</v>
      </c>
      <c r="Y512" s="149">
        <v>0</v>
      </c>
      <c r="Z512" s="149">
        <v>0</v>
      </c>
      <c r="AA512" s="149">
        <v>0</v>
      </c>
      <c r="AB512" s="149">
        <v>0</v>
      </c>
      <c r="AC512" s="149">
        <v>0</v>
      </c>
      <c r="AD512" s="149">
        <v>0</v>
      </c>
      <c r="AE512" s="149">
        <v>0</v>
      </c>
      <c r="AF512" s="149">
        <v>0</v>
      </c>
      <c r="AG512" s="149">
        <v>0</v>
      </c>
      <c r="AH512" s="149">
        <v>0</v>
      </c>
      <c r="AI512" s="149">
        <v>0</v>
      </c>
      <c r="AJ512" s="149">
        <v>0</v>
      </c>
      <c r="AK512" s="149">
        <v>0</v>
      </c>
      <c r="AL512" s="149">
        <v>0</v>
      </c>
      <c r="AM512" s="149">
        <v>0</v>
      </c>
      <c r="AN512" s="149">
        <v>0</v>
      </c>
      <c r="AO512" s="149">
        <v>0</v>
      </c>
      <c r="AP512" s="149">
        <v>0</v>
      </c>
      <c r="AQ512" s="149">
        <v>0</v>
      </c>
      <c r="AR512" s="149">
        <v>0</v>
      </c>
      <c r="AS512" s="149">
        <v>0</v>
      </c>
      <c r="AT512" s="149">
        <v>0</v>
      </c>
      <c r="AU512" s="149">
        <v>0</v>
      </c>
      <c r="AV512" s="149">
        <v>0</v>
      </c>
      <c r="AW512" s="149">
        <v>0</v>
      </c>
      <c r="AX512" s="149">
        <v>3</v>
      </c>
      <c r="AY512" s="149">
        <v>0</v>
      </c>
      <c r="AZ512" s="149">
        <v>0</v>
      </c>
      <c r="BA512" s="149">
        <v>0</v>
      </c>
      <c r="BB512" s="149">
        <v>0</v>
      </c>
      <c r="BC512" s="149">
        <v>0</v>
      </c>
      <c r="BD512" s="149">
        <v>0</v>
      </c>
      <c r="BE512" s="149">
        <v>0</v>
      </c>
      <c r="BF512" s="149">
        <v>0</v>
      </c>
      <c r="BG512" s="149">
        <v>0</v>
      </c>
      <c r="BH512" s="149">
        <v>0</v>
      </c>
      <c r="BI512" s="149">
        <v>0</v>
      </c>
      <c r="BJ512" s="149">
        <v>0</v>
      </c>
      <c r="BK512" s="149">
        <v>0</v>
      </c>
      <c r="BL512" s="149">
        <v>0</v>
      </c>
      <c r="BM512" s="149">
        <v>0</v>
      </c>
      <c r="BN512" s="149">
        <v>0</v>
      </c>
      <c r="BO512" s="149">
        <v>0</v>
      </c>
      <c r="BP512" s="149">
        <v>0</v>
      </c>
      <c r="BQ512" s="149">
        <v>0</v>
      </c>
      <c r="BR512" s="465">
        <v>0</v>
      </c>
    </row>
    <row r="513" spans="3:70">
      <c r="C513" s="453" t="s">
        <v>307</v>
      </c>
      <c r="D513" s="454" t="s">
        <v>631</v>
      </c>
      <c r="E513" s="455" t="s">
        <v>474</v>
      </c>
      <c r="F513" s="168">
        <f t="shared" si="71"/>
        <v>97</v>
      </c>
      <c r="G513" s="162">
        <v>0</v>
      </c>
      <c r="H513" s="149">
        <v>0</v>
      </c>
      <c r="I513" s="149">
        <v>0</v>
      </c>
      <c r="J513" s="149">
        <v>0</v>
      </c>
      <c r="K513" s="149">
        <v>0</v>
      </c>
      <c r="L513" s="149">
        <v>0</v>
      </c>
      <c r="M513" s="149">
        <v>0</v>
      </c>
      <c r="N513" s="149">
        <v>0</v>
      </c>
      <c r="O513" s="149">
        <v>0</v>
      </c>
      <c r="P513" s="149">
        <v>0</v>
      </c>
      <c r="Q513" s="149">
        <v>0</v>
      </c>
      <c r="R513" s="149">
        <v>0</v>
      </c>
      <c r="S513" s="149">
        <v>0</v>
      </c>
      <c r="T513" s="149">
        <v>0</v>
      </c>
      <c r="U513" s="149">
        <v>0</v>
      </c>
      <c r="V513" s="149">
        <v>0</v>
      </c>
      <c r="W513" s="149">
        <v>0</v>
      </c>
      <c r="X513" s="149">
        <v>0</v>
      </c>
      <c r="Y513" s="149">
        <v>0</v>
      </c>
      <c r="Z513" s="149">
        <v>0</v>
      </c>
      <c r="AA513" s="149">
        <v>0</v>
      </c>
      <c r="AB513" s="149">
        <v>0</v>
      </c>
      <c r="AC513" s="149">
        <v>0</v>
      </c>
      <c r="AD513" s="149">
        <v>0</v>
      </c>
      <c r="AE513" s="149">
        <v>0</v>
      </c>
      <c r="AF513" s="149">
        <v>0</v>
      </c>
      <c r="AG513" s="149">
        <v>0</v>
      </c>
      <c r="AH513" s="149">
        <v>0</v>
      </c>
      <c r="AI513" s="149">
        <v>0</v>
      </c>
      <c r="AJ513" s="149">
        <v>0</v>
      </c>
      <c r="AK513" s="149">
        <v>0</v>
      </c>
      <c r="AL513" s="149">
        <v>0</v>
      </c>
      <c r="AM513" s="149">
        <v>0</v>
      </c>
      <c r="AN513" s="149">
        <v>0</v>
      </c>
      <c r="AO513" s="149">
        <v>0</v>
      </c>
      <c r="AP513" s="149">
        <v>0</v>
      </c>
      <c r="AQ513" s="149">
        <v>0</v>
      </c>
      <c r="AR513" s="149">
        <v>0</v>
      </c>
      <c r="AS513" s="149">
        <v>0</v>
      </c>
      <c r="AT513" s="149">
        <v>0</v>
      </c>
      <c r="AU513" s="149">
        <v>0</v>
      </c>
      <c r="AV513" s="149">
        <v>0</v>
      </c>
      <c r="AW513" s="149">
        <v>29</v>
      </c>
      <c r="AX513" s="149">
        <v>14</v>
      </c>
      <c r="AY513" s="149">
        <v>1</v>
      </c>
      <c r="AZ513" s="149">
        <v>0</v>
      </c>
      <c r="BA513" s="149">
        <v>13</v>
      </c>
      <c r="BB513" s="149">
        <v>23</v>
      </c>
      <c r="BC513" s="149">
        <v>17</v>
      </c>
      <c r="BD513" s="149">
        <v>0</v>
      </c>
      <c r="BE513" s="149">
        <v>0</v>
      </c>
      <c r="BF513" s="149">
        <v>0</v>
      </c>
      <c r="BG513" s="149">
        <v>0</v>
      </c>
      <c r="BH513" s="149">
        <v>0</v>
      </c>
      <c r="BI513" s="149">
        <v>0</v>
      </c>
      <c r="BJ513" s="149">
        <v>0</v>
      </c>
      <c r="BK513" s="149">
        <v>0</v>
      </c>
      <c r="BL513" s="149">
        <v>0</v>
      </c>
      <c r="BM513" s="149">
        <v>0</v>
      </c>
      <c r="BN513" s="149">
        <v>0</v>
      </c>
      <c r="BO513" s="149">
        <v>0</v>
      </c>
      <c r="BP513" s="149">
        <v>0</v>
      </c>
      <c r="BQ513" s="149">
        <v>0</v>
      </c>
      <c r="BR513" s="465">
        <v>0</v>
      </c>
    </row>
    <row r="514" spans="3:70">
      <c r="C514" s="453" t="s">
        <v>307</v>
      </c>
      <c r="D514" s="454" t="s">
        <v>631</v>
      </c>
      <c r="E514" s="455" t="s">
        <v>475</v>
      </c>
      <c r="F514" s="168">
        <f t="shared" si="71"/>
        <v>14</v>
      </c>
      <c r="G514" s="162">
        <v>0</v>
      </c>
      <c r="H514" s="149">
        <v>0</v>
      </c>
      <c r="I514" s="149">
        <v>0</v>
      </c>
      <c r="J514" s="149">
        <v>0</v>
      </c>
      <c r="K514" s="149">
        <v>0</v>
      </c>
      <c r="L514" s="149">
        <v>0</v>
      </c>
      <c r="M514" s="149">
        <v>0</v>
      </c>
      <c r="N514" s="149">
        <v>0</v>
      </c>
      <c r="O514" s="149">
        <v>0</v>
      </c>
      <c r="P514" s="149">
        <v>0</v>
      </c>
      <c r="Q514" s="149">
        <v>0</v>
      </c>
      <c r="R514" s="149">
        <v>0</v>
      </c>
      <c r="S514" s="149">
        <v>0</v>
      </c>
      <c r="T514" s="149">
        <v>0</v>
      </c>
      <c r="U514" s="149">
        <v>0</v>
      </c>
      <c r="V514" s="149">
        <v>0</v>
      </c>
      <c r="W514" s="149">
        <v>0</v>
      </c>
      <c r="X514" s="149">
        <v>0</v>
      </c>
      <c r="Y514" s="149">
        <v>0</v>
      </c>
      <c r="Z514" s="149">
        <v>0</v>
      </c>
      <c r="AA514" s="149">
        <v>0</v>
      </c>
      <c r="AB514" s="149">
        <v>0</v>
      </c>
      <c r="AC514" s="149">
        <v>0</v>
      </c>
      <c r="AD514" s="149">
        <v>0</v>
      </c>
      <c r="AE514" s="149">
        <v>0</v>
      </c>
      <c r="AF514" s="149">
        <v>0</v>
      </c>
      <c r="AG514" s="149">
        <v>0</v>
      </c>
      <c r="AH514" s="149">
        <v>0</v>
      </c>
      <c r="AI514" s="149">
        <v>0</v>
      </c>
      <c r="AJ514" s="149">
        <v>0</v>
      </c>
      <c r="AK514" s="149">
        <v>0</v>
      </c>
      <c r="AL514" s="149">
        <v>0</v>
      </c>
      <c r="AM514" s="149">
        <v>0</v>
      </c>
      <c r="AN514" s="149">
        <v>0</v>
      </c>
      <c r="AO514" s="149">
        <v>0</v>
      </c>
      <c r="AP514" s="149">
        <v>0</v>
      </c>
      <c r="AQ514" s="149">
        <v>0</v>
      </c>
      <c r="AR514" s="149">
        <v>0</v>
      </c>
      <c r="AS514" s="149">
        <v>0</v>
      </c>
      <c r="AT514" s="149">
        <v>0</v>
      </c>
      <c r="AU514" s="149">
        <v>14</v>
      </c>
      <c r="AV514" s="149">
        <v>0</v>
      </c>
      <c r="AW514" s="149">
        <v>0</v>
      </c>
      <c r="AX514" s="149">
        <v>0</v>
      </c>
      <c r="AY514" s="149">
        <v>0</v>
      </c>
      <c r="AZ514" s="149">
        <v>0</v>
      </c>
      <c r="BA514" s="149">
        <v>0</v>
      </c>
      <c r="BB514" s="149">
        <v>0</v>
      </c>
      <c r="BC514" s="149">
        <v>0</v>
      </c>
      <c r="BD514" s="149">
        <v>0</v>
      </c>
      <c r="BE514" s="149">
        <v>0</v>
      </c>
      <c r="BF514" s="149">
        <v>0</v>
      </c>
      <c r="BG514" s="149">
        <v>0</v>
      </c>
      <c r="BH514" s="149">
        <v>0</v>
      </c>
      <c r="BI514" s="149">
        <v>0</v>
      </c>
      <c r="BJ514" s="149">
        <v>0</v>
      </c>
      <c r="BK514" s="149">
        <v>0</v>
      </c>
      <c r="BL514" s="149">
        <v>0</v>
      </c>
      <c r="BM514" s="149">
        <v>0</v>
      </c>
      <c r="BN514" s="149">
        <v>0</v>
      </c>
      <c r="BO514" s="149">
        <v>0</v>
      </c>
      <c r="BP514" s="149">
        <v>0</v>
      </c>
      <c r="BQ514" s="149">
        <v>0</v>
      </c>
      <c r="BR514" s="465">
        <v>0</v>
      </c>
    </row>
    <row r="515" spans="3:70">
      <c r="C515" s="453" t="s">
        <v>307</v>
      </c>
      <c r="D515" s="454" t="s">
        <v>631</v>
      </c>
      <c r="E515" s="455" t="s">
        <v>658</v>
      </c>
      <c r="F515" s="168">
        <f t="shared" ref="F515:F578" si="72">SUM(G515:BR515)</f>
        <v>9.75</v>
      </c>
      <c r="G515" s="162">
        <v>0</v>
      </c>
      <c r="H515" s="149">
        <v>0</v>
      </c>
      <c r="I515" s="149">
        <v>0</v>
      </c>
      <c r="J515" s="149">
        <v>0</v>
      </c>
      <c r="K515" s="149">
        <v>0</v>
      </c>
      <c r="L515" s="149">
        <v>0</v>
      </c>
      <c r="M515" s="149">
        <v>0</v>
      </c>
      <c r="N515" s="149">
        <v>0</v>
      </c>
      <c r="O515" s="149">
        <v>0</v>
      </c>
      <c r="P515" s="149">
        <v>0</v>
      </c>
      <c r="Q515" s="149">
        <v>0</v>
      </c>
      <c r="R515" s="149">
        <v>0</v>
      </c>
      <c r="S515" s="149">
        <v>0</v>
      </c>
      <c r="T515" s="149">
        <v>0</v>
      </c>
      <c r="U515" s="149">
        <v>0</v>
      </c>
      <c r="V515" s="149">
        <v>0</v>
      </c>
      <c r="W515" s="149">
        <v>0</v>
      </c>
      <c r="X515" s="149">
        <v>0</v>
      </c>
      <c r="Y515" s="149">
        <v>0</v>
      </c>
      <c r="Z515" s="149">
        <v>0</v>
      </c>
      <c r="AA515" s="149">
        <v>0</v>
      </c>
      <c r="AB515" s="149">
        <v>0</v>
      </c>
      <c r="AC515" s="149">
        <v>0</v>
      </c>
      <c r="AD515" s="149">
        <v>0</v>
      </c>
      <c r="AE515" s="149">
        <v>0</v>
      </c>
      <c r="AF515" s="149">
        <v>0</v>
      </c>
      <c r="AG515" s="149">
        <v>0</v>
      </c>
      <c r="AH515" s="149">
        <v>0</v>
      </c>
      <c r="AI515" s="149">
        <v>0</v>
      </c>
      <c r="AJ515" s="149">
        <v>0</v>
      </c>
      <c r="AK515" s="149">
        <v>0</v>
      </c>
      <c r="AL515" s="149">
        <v>0</v>
      </c>
      <c r="AM515" s="149">
        <v>0</v>
      </c>
      <c r="AN515" s="149">
        <v>0</v>
      </c>
      <c r="AO515" s="149">
        <v>0</v>
      </c>
      <c r="AP515" s="149">
        <v>0</v>
      </c>
      <c r="AQ515" s="149">
        <v>0</v>
      </c>
      <c r="AR515" s="149">
        <v>0</v>
      </c>
      <c r="AS515" s="149">
        <v>0</v>
      </c>
      <c r="AT515" s="149">
        <v>0</v>
      </c>
      <c r="AU515" s="149">
        <v>0</v>
      </c>
      <c r="AV515" s="149">
        <v>0</v>
      </c>
      <c r="AW515" s="149">
        <v>0</v>
      </c>
      <c r="AX515" s="149">
        <v>0</v>
      </c>
      <c r="AY515" s="149">
        <v>0</v>
      </c>
      <c r="AZ515" s="149">
        <v>6</v>
      </c>
      <c r="BA515" s="149">
        <v>0</v>
      </c>
      <c r="BB515" s="149">
        <v>0</v>
      </c>
      <c r="BC515" s="149">
        <v>0</v>
      </c>
      <c r="BD515" s="149">
        <v>0</v>
      </c>
      <c r="BE515" s="149">
        <v>0</v>
      </c>
      <c r="BF515" s="149">
        <v>0</v>
      </c>
      <c r="BG515" s="149">
        <v>0</v>
      </c>
      <c r="BH515" s="149">
        <v>0</v>
      </c>
      <c r="BI515" s="149">
        <v>0</v>
      </c>
      <c r="BJ515" s="149">
        <v>0</v>
      </c>
      <c r="BK515" s="149">
        <v>3.75</v>
      </c>
      <c r="BL515" s="149">
        <v>0</v>
      </c>
      <c r="BM515" s="149">
        <v>0</v>
      </c>
      <c r="BN515" s="149">
        <v>0</v>
      </c>
      <c r="BO515" s="149">
        <v>0</v>
      </c>
      <c r="BP515" s="149">
        <v>0</v>
      </c>
      <c r="BQ515" s="149">
        <v>0</v>
      </c>
      <c r="BR515" s="465">
        <v>0</v>
      </c>
    </row>
    <row r="516" spans="3:70">
      <c r="C516" s="453" t="s">
        <v>307</v>
      </c>
      <c r="D516" s="454" t="s">
        <v>631</v>
      </c>
      <c r="E516" s="455" t="s">
        <v>496</v>
      </c>
      <c r="F516" s="168">
        <f t="shared" si="72"/>
        <v>9</v>
      </c>
      <c r="G516" s="162">
        <v>0</v>
      </c>
      <c r="H516" s="149">
        <v>0</v>
      </c>
      <c r="I516" s="149">
        <v>0</v>
      </c>
      <c r="J516" s="149">
        <v>0</v>
      </c>
      <c r="K516" s="149">
        <v>0</v>
      </c>
      <c r="L516" s="149">
        <v>0</v>
      </c>
      <c r="M516" s="149">
        <v>0</v>
      </c>
      <c r="N516" s="149">
        <v>0</v>
      </c>
      <c r="O516" s="149">
        <v>0</v>
      </c>
      <c r="P516" s="149">
        <v>0</v>
      </c>
      <c r="Q516" s="149">
        <v>0</v>
      </c>
      <c r="R516" s="149">
        <v>0</v>
      </c>
      <c r="S516" s="149">
        <v>0</v>
      </c>
      <c r="T516" s="149">
        <v>0</v>
      </c>
      <c r="U516" s="149">
        <v>0</v>
      </c>
      <c r="V516" s="149">
        <v>0</v>
      </c>
      <c r="W516" s="149">
        <v>0</v>
      </c>
      <c r="X516" s="149">
        <v>0</v>
      </c>
      <c r="Y516" s="149">
        <v>0</v>
      </c>
      <c r="Z516" s="149">
        <v>0</v>
      </c>
      <c r="AA516" s="149">
        <v>0</v>
      </c>
      <c r="AB516" s="149">
        <v>0</v>
      </c>
      <c r="AC516" s="149">
        <v>0</v>
      </c>
      <c r="AD516" s="149">
        <v>0</v>
      </c>
      <c r="AE516" s="149">
        <v>0</v>
      </c>
      <c r="AF516" s="149">
        <v>0</v>
      </c>
      <c r="AG516" s="149">
        <v>0</v>
      </c>
      <c r="AH516" s="149">
        <v>0</v>
      </c>
      <c r="AI516" s="149">
        <v>0</v>
      </c>
      <c r="AJ516" s="149">
        <v>0</v>
      </c>
      <c r="AK516" s="149">
        <v>0</v>
      </c>
      <c r="AL516" s="149">
        <v>0</v>
      </c>
      <c r="AM516" s="149">
        <v>0</v>
      </c>
      <c r="AN516" s="149">
        <v>0</v>
      </c>
      <c r="AO516" s="149">
        <v>0</v>
      </c>
      <c r="AP516" s="149">
        <v>0</v>
      </c>
      <c r="AQ516" s="149">
        <v>0</v>
      </c>
      <c r="AR516" s="149">
        <v>0</v>
      </c>
      <c r="AS516" s="149">
        <v>0</v>
      </c>
      <c r="AT516" s="149">
        <v>0</v>
      </c>
      <c r="AU516" s="149">
        <v>0</v>
      </c>
      <c r="AV516" s="149">
        <v>0</v>
      </c>
      <c r="AW516" s="149">
        <v>0</v>
      </c>
      <c r="AX516" s="149">
        <v>3</v>
      </c>
      <c r="AY516" s="149">
        <v>6</v>
      </c>
      <c r="AZ516" s="149">
        <v>0</v>
      </c>
      <c r="BA516" s="149">
        <v>0</v>
      </c>
      <c r="BB516" s="149">
        <v>0</v>
      </c>
      <c r="BC516" s="149">
        <v>0</v>
      </c>
      <c r="BD516" s="149">
        <v>0</v>
      </c>
      <c r="BE516" s="149">
        <v>0</v>
      </c>
      <c r="BF516" s="149">
        <v>0</v>
      </c>
      <c r="BG516" s="149">
        <v>0</v>
      </c>
      <c r="BH516" s="149">
        <v>0</v>
      </c>
      <c r="BI516" s="149">
        <v>0</v>
      </c>
      <c r="BJ516" s="149">
        <v>0</v>
      </c>
      <c r="BK516" s="149">
        <v>0</v>
      </c>
      <c r="BL516" s="149">
        <v>0</v>
      </c>
      <c r="BM516" s="149">
        <v>0</v>
      </c>
      <c r="BN516" s="149">
        <v>0</v>
      </c>
      <c r="BO516" s="149">
        <v>0</v>
      </c>
      <c r="BP516" s="149">
        <v>0</v>
      </c>
      <c r="BQ516" s="149">
        <v>0</v>
      </c>
      <c r="BR516" s="465">
        <v>0</v>
      </c>
    </row>
    <row r="517" spans="3:70">
      <c r="C517" s="453" t="s">
        <v>307</v>
      </c>
      <c r="D517" s="454" t="s">
        <v>631</v>
      </c>
      <c r="E517" s="455" t="s">
        <v>500</v>
      </c>
      <c r="F517" s="168">
        <f t="shared" si="72"/>
        <v>2</v>
      </c>
      <c r="G517" s="162">
        <v>0</v>
      </c>
      <c r="H517" s="149">
        <v>0</v>
      </c>
      <c r="I517" s="149">
        <v>0</v>
      </c>
      <c r="J517" s="149">
        <v>0</v>
      </c>
      <c r="K517" s="149">
        <v>0</v>
      </c>
      <c r="L517" s="149">
        <v>0</v>
      </c>
      <c r="M517" s="149">
        <v>0</v>
      </c>
      <c r="N517" s="149">
        <v>0</v>
      </c>
      <c r="O517" s="149">
        <v>0</v>
      </c>
      <c r="P517" s="149">
        <v>0</v>
      </c>
      <c r="Q517" s="149">
        <v>0</v>
      </c>
      <c r="R517" s="149">
        <v>0</v>
      </c>
      <c r="S517" s="149">
        <v>0</v>
      </c>
      <c r="T517" s="149">
        <v>0</v>
      </c>
      <c r="U517" s="149">
        <v>0</v>
      </c>
      <c r="V517" s="149">
        <v>0</v>
      </c>
      <c r="W517" s="149">
        <v>0</v>
      </c>
      <c r="X517" s="149">
        <v>0</v>
      </c>
      <c r="Y517" s="149">
        <v>0</v>
      </c>
      <c r="Z517" s="149">
        <v>0</v>
      </c>
      <c r="AA517" s="149">
        <v>0</v>
      </c>
      <c r="AB517" s="149">
        <v>0</v>
      </c>
      <c r="AC517" s="149">
        <v>0</v>
      </c>
      <c r="AD517" s="149">
        <v>0</v>
      </c>
      <c r="AE517" s="149">
        <v>0</v>
      </c>
      <c r="AF517" s="149">
        <v>0</v>
      </c>
      <c r="AG517" s="149">
        <v>0</v>
      </c>
      <c r="AH517" s="149">
        <v>0</v>
      </c>
      <c r="AI517" s="149">
        <v>0</v>
      </c>
      <c r="AJ517" s="149">
        <v>0</v>
      </c>
      <c r="AK517" s="149">
        <v>0</v>
      </c>
      <c r="AL517" s="149">
        <v>0</v>
      </c>
      <c r="AM517" s="149">
        <v>0</v>
      </c>
      <c r="AN517" s="149">
        <v>0</v>
      </c>
      <c r="AO517" s="149">
        <v>0</v>
      </c>
      <c r="AP517" s="149">
        <v>0</v>
      </c>
      <c r="AQ517" s="149">
        <v>0</v>
      </c>
      <c r="AR517" s="149">
        <v>0</v>
      </c>
      <c r="AS517" s="149">
        <v>0</v>
      </c>
      <c r="AT517" s="149">
        <v>0</v>
      </c>
      <c r="AU517" s="149">
        <v>0</v>
      </c>
      <c r="AV517" s="149">
        <v>2</v>
      </c>
      <c r="AW517" s="149">
        <v>0</v>
      </c>
      <c r="AX517" s="149">
        <v>0</v>
      </c>
      <c r="AY517" s="149">
        <v>0</v>
      </c>
      <c r="AZ517" s="149">
        <v>0</v>
      </c>
      <c r="BA517" s="149">
        <v>0</v>
      </c>
      <c r="BB517" s="149">
        <v>0</v>
      </c>
      <c r="BC517" s="149">
        <v>0</v>
      </c>
      <c r="BD517" s="149">
        <v>0</v>
      </c>
      <c r="BE517" s="149">
        <v>0</v>
      </c>
      <c r="BF517" s="149">
        <v>0</v>
      </c>
      <c r="BG517" s="149">
        <v>0</v>
      </c>
      <c r="BH517" s="149">
        <v>0</v>
      </c>
      <c r="BI517" s="149">
        <v>0</v>
      </c>
      <c r="BJ517" s="149">
        <v>0</v>
      </c>
      <c r="BK517" s="149">
        <v>0</v>
      </c>
      <c r="BL517" s="149">
        <v>0</v>
      </c>
      <c r="BM517" s="149">
        <v>0</v>
      </c>
      <c r="BN517" s="149">
        <v>0</v>
      </c>
      <c r="BO517" s="149">
        <v>0</v>
      </c>
      <c r="BP517" s="149">
        <v>0</v>
      </c>
      <c r="BQ517" s="149">
        <v>0</v>
      </c>
      <c r="BR517" s="465">
        <v>0</v>
      </c>
    </row>
    <row r="518" spans="3:70">
      <c r="C518" s="453" t="s">
        <v>307</v>
      </c>
      <c r="D518" s="454" t="s">
        <v>631</v>
      </c>
      <c r="E518" s="455" t="s">
        <v>659</v>
      </c>
      <c r="F518" s="168">
        <f t="shared" si="72"/>
        <v>1</v>
      </c>
      <c r="G518" s="162">
        <v>0</v>
      </c>
      <c r="H518" s="149">
        <v>0</v>
      </c>
      <c r="I518" s="149">
        <v>0</v>
      </c>
      <c r="J518" s="149">
        <v>0</v>
      </c>
      <c r="K518" s="149">
        <v>0</v>
      </c>
      <c r="L518" s="149">
        <v>0</v>
      </c>
      <c r="M518" s="149">
        <v>0</v>
      </c>
      <c r="N518" s="149">
        <v>0</v>
      </c>
      <c r="O518" s="149">
        <v>0</v>
      </c>
      <c r="P518" s="149">
        <v>0</v>
      </c>
      <c r="Q518" s="149">
        <v>0</v>
      </c>
      <c r="R518" s="149">
        <v>0</v>
      </c>
      <c r="S518" s="149">
        <v>0</v>
      </c>
      <c r="T518" s="149">
        <v>0</v>
      </c>
      <c r="U518" s="149">
        <v>0</v>
      </c>
      <c r="V518" s="149">
        <v>0</v>
      </c>
      <c r="W518" s="149">
        <v>0</v>
      </c>
      <c r="X518" s="149">
        <v>0</v>
      </c>
      <c r="Y518" s="149">
        <v>0</v>
      </c>
      <c r="Z518" s="149">
        <v>0</v>
      </c>
      <c r="AA518" s="149">
        <v>0</v>
      </c>
      <c r="AB518" s="149">
        <v>0</v>
      </c>
      <c r="AC518" s="149">
        <v>0</v>
      </c>
      <c r="AD518" s="149">
        <v>0</v>
      </c>
      <c r="AE518" s="149">
        <v>0</v>
      </c>
      <c r="AF518" s="149">
        <v>0</v>
      </c>
      <c r="AG518" s="149">
        <v>0</v>
      </c>
      <c r="AH518" s="149">
        <v>0</v>
      </c>
      <c r="AI518" s="149">
        <v>0</v>
      </c>
      <c r="AJ518" s="149">
        <v>0</v>
      </c>
      <c r="AK518" s="149">
        <v>0</v>
      </c>
      <c r="AL518" s="149">
        <v>0</v>
      </c>
      <c r="AM518" s="149">
        <v>0</v>
      </c>
      <c r="AN518" s="149">
        <v>0</v>
      </c>
      <c r="AO518" s="149">
        <v>0</v>
      </c>
      <c r="AP518" s="149">
        <v>0</v>
      </c>
      <c r="AQ518" s="149">
        <v>0</v>
      </c>
      <c r="AR518" s="149">
        <v>0</v>
      </c>
      <c r="AS518" s="149">
        <v>0</v>
      </c>
      <c r="AT518" s="149">
        <v>0</v>
      </c>
      <c r="AU518" s="149">
        <v>0</v>
      </c>
      <c r="AV518" s="149">
        <v>0</v>
      </c>
      <c r="AW518" s="149">
        <v>0</v>
      </c>
      <c r="AX518" s="149">
        <v>1</v>
      </c>
      <c r="AY518" s="149">
        <v>0</v>
      </c>
      <c r="AZ518" s="149">
        <v>0</v>
      </c>
      <c r="BA518" s="149">
        <v>0</v>
      </c>
      <c r="BB518" s="149">
        <v>0</v>
      </c>
      <c r="BC518" s="149">
        <v>0</v>
      </c>
      <c r="BD518" s="149">
        <v>0</v>
      </c>
      <c r="BE518" s="149">
        <v>0</v>
      </c>
      <c r="BF518" s="149">
        <v>0</v>
      </c>
      <c r="BG518" s="149">
        <v>0</v>
      </c>
      <c r="BH518" s="149">
        <v>0</v>
      </c>
      <c r="BI518" s="149">
        <v>0</v>
      </c>
      <c r="BJ518" s="149">
        <v>0</v>
      </c>
      <c r="BK518" s="149">
        <v>0</v>
      </c>
      <c r="BL518" s="149">
        <v>0</v>
      </c>
      <c r="BM518" s="149">
        <v>0</v>
      </c>
      <c r="BN518" s="149">
        <v>0</v>
      </c>
      <c r="BO518" s="149">
        <v>0</v>
      </c>
      <c r="BP518" s="149">
        <v>0</v>
      </c>
      <c r="BQ518" s="149">
        <v>0</v>
      </c>
      <c r="BR518" s="465">
        <v>0</v>
      </c>
    </row>
    <row r="519" spans="3:70">
      <c r="C519" s="453" t="s">
        <v>307</v>
      </c>
      <c r="D519" s="454" t="s">
        <v>631</v>
      </c>
      <c r="E519" s="455" t="s">
        <v>660</v>
      </c>
      <c r="F519" s="168">
        <f t="shared" si="72"/>
        <v>10</v>
      </c>
      <c r="G519" s="162">
        <v>0</v>
      </c>
      <c r="H519" s="149">
        <v>0</v>
      </c>
      <c r="I519" s="149">
        <v>0</v>
      </c>
      <c r="J519" s="149">
        <v>0</v>
      </c>
      <c r="K519" s="149">
        <v>0</v>
      </c>
      <c r="L519" s="149">
        <v>0</v>
      </c>
      <c r="M519" s="149">
        <v>0</v>
      </c>
      <c r="N519" s="149">
        <v>0</v>
      </c>
      <c r="O519" s="149">
        <v>0</v>
      </c>
      <c r="P519" s="149">
        <v>0</v>
      </c>
      <c r="Q519" s="149">
        <v>0</v>
      </c>
      <c r="R519" s="149">
        <v>0</v>
      </c>
      <c r="S519" s="149">
        <v>0</v>
      </c>
      <c r="T519" s="149">
        <v>0</v>
      </c>
      <c r="U519" s="149">
        <v>0</v>
      </c>
      <c r="V519" s="149">
        <v>0</v>
      </c>
      <c r="W519" s="149">
        <v>0</v>
      </c>
      <c r="X519" s="149">
        <v>0</v>
      </c>
      <c r="Y519" s="149">
        <v>0</v>
      </c>
      <c r="Z519" s="149">
        <v>0</v>
      </c>
      <c r="AA519" s="149">
        <v>0</v>
      </c>
      <c r="AB519" s="149">
        <v>0</v>
      </c>
      <c r="AC519" s="149">
        <v>0</v>
      </c>
      <c r="AD519" s="149">
        <v>0</v>
      </c>
      <c r="AE519" s="149">
        <v>0</v>
      </c>
      <c r="AF519" s="149">
        <v>0</v>
      </c>
      <c r="AG519" s="149">
        <v>0</v>
      </c>
      <c r="AH519" s="149">
        <v>0</v>
      </c>
      <c r="AI519" s="149">
        <v>0</v>
      </c>
      <c r="AJ519" s="149">
        <v>0</v>
      </c>
      <c r="AK519" s="149">
        <v>0</v>
      </c>
      <c r="AL519" s="149">
        <v>0</v>
      </c>
      <c r="AM519" s="149">
        <v>0</v>
      </c>
      <c r="AN519" s="149">
        <v>0</v>
      </c>
      <c r="AO519" s="149">
        <v>0</v>
      </c>
      <c r="AP519" s="149">
        <v>0</v>
      </c>
      <c r="AQ519" s="149">
        <v>0</v>
      </c>
      <c r="AR519" s="149">
        <v>0</v>
      </c>
      <c r="AS519" s="149">
        <v>0</v>
      </c>
      <c r="AT519" s="149">
        <v>0</v>
      </c>
      <c r="AU519" s="149">
        <v>10</v>
      </c>
      <c r="AV519" s="149">
        <v>0</v>
      </c>
      <c r="AW519" s="149">
        <v>0</v>
      </c>
      <c r="AX519" s="149">
        <v>0</v>
      </c>
      <c r="AY519" s="149">
        <v>0</v>
      </c>
      <c r="AZ519" s="149">
        <v>0</v>
      </c>
      <c r="BA519" s="149">
        <v>0</v>
      </c>
      <c r="BB519" s="149">
        <v>0</v>
      </c>
      <c r="BC519" s="149">
        <v>0</v>
      </c>
      <c r="BD519" s="149">
        <v>0</v>
      </c>
      <c r="BE519" s="149">
        <v>0</v>
      </c>
      <c r="BF519" s="149">
        <v>0</v>
      </c>
      <c r="BG519" s="149">
        <v>0</v>
      </c>
      <c r="BH519" s="149">
        <v>0</v>
      </c>
      <c r="BI519" s="149">
        <v>0</v>
      </c>
      <c r="BJ519" s="149">
        <v>0</v>
      </c>
      <c r="BK519" s="149">
        <v>0</v>
      </c>
      <c r="BL519" s="149">
        <v>0</v>
      </c>
      <c r="BM519" s="149">
        <v>0</v>
      </c>
      <c r="BN519" s="149">
        <v>0</v>
      </c>
      <c r="BO519" s="149">
        <v>0</v>
      </c>
      <c r="BP519" s="149">
        <v>0</v>
      </c>
      <c r="BQ519" s="149">
        <v>0</v>
      </c>
      <c r="BR519" s="465">
        <v>0</v>
      </c>
    </row>
    <row r="520" spans="3:70">
      <c r="C520" s="453" t="s">
        <v>307</v>
      </c>
      <c r="D520" s="454" t="s">
        <v>631</v>
      </c>
      <c r="E520" s="455" t="s">
        <v>661</v>
      </c>
      <c r="F520" s="168">
        <f t="shared" si="72"/>
        <v>810</v>
      </c>
      <c r="G520" s="162">
        <v>0</v>
      </c>
      <c r="H520" s="149">
        <v>405</v>
      </c>
      <c r="I520" s="149">
        <v>405</v>
      </c>
      <c r="J520" s="149">
        <v>0</v>
      </c>
      <c r="K520" s="149">
        <v>0</v>
      </c>
      <c r="L520" s="149">
        <v>0</v>
      </c>
      <c r="M520" s="149">
        <v>0</v>
      </c>
      <c r="N520" s="149">
        <v>0</v>
      </c>
      <c r="O520" s="149">
        <v>0</v>
      </c>
      <c r="P520" s="149">
        <v>0</v>
      </c>
      <c r="Q520" s="149">
        <v>0</v>
      </c>
      <c r="R520" s="149">
        <v>0</v>
      </c>
      <c r="S520" s="149">
        <v>0</v>
      </c>
      <c r="T520" s="149">
        <v>0</v>
      </c>
      <c r="U520" s="149">
        <v>0</v>
      </c>
      <c r="V520" s="149">
        <v>0</v>
      </c>
      <c r="W520" s="149">
        <v>0</v>
      </c>
      <c r="X520" s="149">
        <v>0</v>
      </c>
      <c r="Y520" s="149">
        <v>0</v>
      </c>
      <c r="Z520" s="149">
        <v>0</v>
      </c>
      <c r="AA520" s="149">
        <v>0</v>
      </c>
      <c r="AB520" s="149">
        <v>0</v>
      </c>
      <c r="AC520" s="149">
        <v>0</v>
      </c>
      <c r="AD520" s="149">
        <v>0</v>
      </c>
      <c r="AE520" s="149">
        <v>0</v>
      </c>
      <c r="AF520" s="149">
        <v>0</v>
      </c>
      <c r="AG520" s="149">
        <v>0</v>
      </c>
      <c r="AH520" s="149">
        <v>0</v>
      </c>
      <c r="AI520" s="149">
        <v>0</v>
      </c>
      <c r="AJ520" s="149">
        <v>0</v>
      </c>
      <c r="AK520" s="149">
        <v>0</v>
      </c>
      <c r="AL520" s="149">
        <v>0</v>
      </c>
      <c r="AM520" s="149">
        <v>0</v>
      </c>
      <c r="AN520" s="149">
        <v>0</v>
      </c>
      <c r="AO520" s="149">
        <v>0</v>
      </c>
      <c r="AP520" s="149">
        <v>0</v>
      </c>
      <c r="AQ520" s="149">
        <v>0</v>
      </c>
      <c r="AR520" s="149">
        <v>0</v>
      </c>
      <c r="AS520" s="149">
        <v>0</v>
      </c>
      <c r="AT520" s="149">
        <v>0</v>
      </c>
      <c r="AU520" s="149">
        <v>0</v>
      </c>
      <c r="AV520" s="149">
        <v>0</v>
      </c>
      <c r="AW520" s="149">
        <v>0</v>
      </c>
      <c r="AX520" s="149">
        <v>0</v>
      </c>
      <c r="AY520" s="149">
        <v>0</v>
      </c>
      <c r="AZ520" s="149">
        <v>0</v>
      </c>
      <c r="BA520" s="149">
        <v>0</v>
      </c>
      <c r="BB520" s="149">
        <v>0</v>
      </c>
      <c r="BC520" s="149">
        <v>0</v>
      </c>
      <c r="BD520" s="149">
        <v>0</v>
      </c>
      <c r="BE520" s="149">
        <v>0</v>
      </c>
      <c r="BF520" s="149">
        <v>0</v>
      </c>
      <c r="BG520" s="149">
        <v>0</v>
      </c>
      <c r="BH520" s="149">
        <v>0</v>
      </c>
      <c r="BI520" s="149">
        <v>0</v>
      </c>
      <c r="BJ520" s="149">
        <v>0</v>
      </c>
      <c r="BK520" s="149">
        <v>0</v>
      </c>
      <c r="BL520" s="149">
        <v>0</v>
      </c>
      <c r="BM520" s="149">
        <v>0</v>
      </c>
      <c r="BN520" s="149">
        <v>0</v>
      </c>
      <c r="BO520" s="149">
        <v>0</v>
      </c>
      <c r="BP520" s="149">
        <v>0</v>
      </c>
      <c r="BQ520" s="149">
        <v>0</v>
      </c>
      <c r="BR520" s="465">
        <v>0</v>
      </c>
    </row>
    <row r="521" spans="3:70">
      <c r="C521" s="453" t="s">
        <v>307</v>
      </c>
      <c r="D521" s="454" t="s">
        <v>631</v>
      </c>
      <c r="E521" s="455" t="s">
        <v>662</v>
      </c>
      <c r="F521" s="168">
        <f t="shared" si="72"/>
        <v>124</v>
      </c>
      <c r="G521" s="162">
        <v>0</v>
      </c>
      <c r="H521" s="149">
        <v>0</v>
      </c>
      <c r="I521" s="149">
        <v>0</v>
      </c>
      <c r="J521" s="149">
        <v>0</v>
      </c>
      <c r="K521" s="149">
        <v>0</v>
      </c>
      <c r="L521" s="149">
        <v>0</v>
      </c>
      <c r="M521" s="149">
        <v>0</v>
      </c>
      <c r="N521" s="149">
        <v>0</v>
      </c>
      <c r="O521" s="149">
        <v>0</v>
      </c>
      <c r="P521" s="149">
        <v>0</v>
      </c>
      <c r="Q521" s="149">
        <v>0</v>
      </c>
      <c r="R521" s="149">
        <v>0</v>
      </c>
      <c r="S521" s="149">
        <v>0</v>
      </c>
      <c r="T521" s="149">
        <v>0</v>
      </c>
      <c r="U521" s="149">
        <v>0</v>
      </c>
      <c r="V521" s="149">
        <v>0</v>
      </c>
      <c r="W521" s="149">
        <v>0</v>
      </c>
      <c r="X521" s="149">
        <v>0</v>
      </c>
      <c r="Y521" s="149">
        <v>0</v>
      </c>
      <c r="Z521" s="149">
        <v>0</v>
      </c>
      <c r="AA521" s="149">
        <v>0</v>
      </c>
      <c r="AB521" s="149">
        <v>0</v>
      </c>
      <c r="AC521" s="149">
        <v>0</v>
      </c>
      <c r="AD521" s="149">
        <v>0</v>
      </c>
      <c r="AE521" s="149">
        <v>0</v>
      </c>
      <c r="AF521" s="149">
        <v>0</v>
      </c>
      <c r="AG521" s="149">
        <v>0</v>
      </c>
      <c r="AH521" s="149">
        <v>0</v>
      </c>
      <c r="AI521" s="149">
        <v>0</v>
      </c>
      <c r="AJ521" s="149">
        <v>0</v>
      </c>
      <c r="AK521" s="149">
        <v>0</v>
      </c>
      <c r="AL521" s="149">
        <v>0</v>
      </c>
      <c r="AM521" s="149">
        <v>0</v>
      </c>
      <c r="AN521" s="149">
        <v>0</v>
      </c>
      <c r="AO521" s="149">
        <v>0</v>
      </c>
      <c r="AP521" s="149">
        <v>0</v>
      </c>
      <c r="AQ521" s="149">
        <v>0</v>
      </c>
      <c r="AR521" s="149">
        <v>0</v>
      </c>
      <c r="AS521" s="149">
        <v>12</v>
      </c>
      <c r="AT521" s="149">
        <v>0</v>
      </c>
      <c r="AU521" s="149">
        <v>0</v>
      </c>
      <c r="AV521" s="149">
        <v>0</v>
      </c>
      <c r="AW521" s="149">
        <v>17</v>
      </c>
      <c r="AX521" s="149">
        <v>19</v>
      </c>
      <c r="AY521" s="149">
        <v>0</v>
      </c>
      <c r="AZ521" s="149">
        <v>0</v>
      </c>
      <c r="BA521" s="149">
        <v>0</v>
      </c>
      <c r="BB521" s="149">
        <v>31</v>
      </c>
      <c r="BC521" s="149">
        <v>16</v>
      </c>
      <c r="BD521" s="149">
        <v>0</v>
      </c>
      <c r="BE521" s="149">
        <v>16</v>
      </c>
      <c r="BF521" s="149">
        <v>13</v>
      </c>
      <c r="BG521" s="149">
        <v>0</v>
      </c>
      <c r="BH521" s="149">
        <v>0</v>
      </c>
      <c r="BI521" s="149">
        <v>0</v>
      </c>
      <c r="BJ521" s="149">
        <v>0</v>
      </c>
      <c r="BK521" s="149">
        <v>0</v>
      </c>
      <c r="BL521" s="149">
        <v>0</v>
      </c>
      <c r="BM521" s="149">
        <v>0</v>
      </c>
      <c r="BN521" s="149">
        <v>0</v>
      </c>
      <c r="BO521" s="149">
        <v>0</v>
      </c>
      <c r="BP521" s="149">
        <v>0</v>
      </c>
      <c r="BQ521" s="149">
        <v>0</v>
      </c>
      <c r="BR521" s="465">
        <v>0</v>
      </c>
    </row>
    <row r="522" spans="3:70">
      <c r="C522" s="453" t="s">
        <v>307</v>
      </c>
      <c r="D522" s="454" t="s">
        <v>631</v>
      </c>
      <c r="E522" s="455" t="s">
        <v>663</v>
      </c>
      <c r="F522" s="168">
        <f t="shared" si="72"/>
        <v>0</v>
      </c>
      <c r="G522" s="162">
        <v>0</v>
      </c>
      <c r="H522" s="149">
        <v>0</v>
      </c>
      <c r="I522" s="149">
        <v>0</v>
      </c>
      <c r="J522" s="149">
        <v>0</v>
      </c>
      <c r="K522" s="149">
        <v>0</v>
      </c>
      <c r="L522" s="149">
        <v>0</v>
      </c>
      <c r="M522" s="149">
        <v>0</v>
      </c>
      <c r="N522" s="149">
        <v>0</v>
      </c>
      <c r="O522" s="149">
        <v>0</v>
      </c>
      <c r="P522" s="149">
        <v>0</v>
      </c>
      <c r="Q522" s="149">
        <v>0</v>
      </c>
      <c r="R522" s="149">
        <v>0</v>
      </c>
      <c r="S522" s="149">
        <v>0</v>
      </c>
      <c r="T522" s="149">
        <v>0</v>
      </c>
      <c r="U522" s="149">
        <v>0</v>
      </c>
      <c r="V522" s="149">
        <v>0</v>
      </c>
      <c r="W522" s="149">
        <v>0</v>
      </c>
      <c r="X522" s="149">
        <v>0</v>
      </c>
      <c r="Y522" s="149">
        <v>0</v>
      </c>
      <c r="Z522" s="149">
        <v>0</v>
      </c>
      <c r="AA522" s="149">
        <v>0</v>
      </c>
      <c r="AB522" s="149">
        <v>0</v>
      </c>
      <c r="AC522" s="149">
        <v>0</v>
      </c>
      <c r="AD522" s="149">
        <v>0</v>
      </c>
      <c r="AE522" s="149">
        <v>0</v>
      </c>
      <c r="AF522" s="149">
        <v>0</v>
      </c>
      <c r="AG522" s="149">
        <v>0</v>
      </c>
      <c r="AH522" s="149">
        <v>0</v>
      </c>
      <c r="AI522" s="149">
        <v>0</v>
      </c>
      <c r="AJ522" s="149">
        <v>0</v>
      </c>
      <c r="AK522" s="149">
        <v>0</v>
      </c>
      <c r="AL522" s="149">
        <v>0</v>
      </c>
      <c r="AM522" s="149">
        <v>0</v>
      </c>
      <c r="AN522" s="149">
        <v>0</v>
      </c>
      <c r="AO522" s="149">
        <v>0</v>
      </c>
      <c r="AP522" s="149">
        <v>0</v>
      </c>
      <c r="AQ522" s="149">
        <v>0</v>
      </c>
      <c r="AR522" s="149">
        <v>0</v>
      </c>
      <c r="AS522" s="149">
        <v>0</v>
      </c>
      <c r="AT522" s="149">
        <v>0</v>
      </c>
      <c r="AU522" s="149">
        <v>0</v>
      </c>
      <c r="AV522" s="149">
        <v>0</v>
      </c>
      <c r="AW522" s="149">
        <v>0</v>
      </c>
      <c r="AX522" s="149">
        <v>0</v>
      </c>
      <c r="AY522" s="149">
        <v>0</v>
      </c>
      <c r="AZ522" s="149">
        <v>0</v>
      </c>
      <c r="BA522" s="149">
        <v>0</v>
      </c>
      <c r="BB522" s="149">
        <v>0</v>
      </c>
      <c r="BC522" s="149">
        <v>0</v>
      </c>
      <c r="BD522" s="149">
        <v>0</v>
      </c>
      <c r="BE522" s="149">
        <v>0</v>
      </c>
      <c r="BF522" s="149">
        <v>0</v>
      </c>
      <c r="BG522" s="149">
        <v>0</v>
      </c>
      <c r="BH522" s="149">
        <v>0</v>
      </c>
      <c r="BI522" s="149">
        <v>0</v>
      </c>
      <c r="BJ522" s="149">
        <v>0</v>
      </c>
      <c r="BK522" s="149">
        <v>0</v>
      </c>
      <c r="BL522" s="149">
        <v>0</v>
      </c>
      <c r="BM522" s="149">
        <v>0</v>
      </c>
      <c r="BN522" s="149">
        <v>0</v>
      </c>
      <c r="BO522" s="149">
        <v>0</v>
      </c>
      <c r="BP522" s="149">
        <v>0</v>
      </c>
      <c r="BQ522" s="149">
        <v>0</v>
      </c>
      <c r="BR522" s="465">
        <v>0</v>
      </c>
    </row>
    <row r="523" spans="3:70">
      <c r="C523" s="453" t="s">
        <v>307</v>
      </c>
      <c r="D523" s="454" t="s">
        <v>631</v>
      </c>
      <c r="E523" s="455" t="s">
        <v>739</v>
      </c>
      <c r="F523" s="168">
        <f t="shared" si="72"/>
        <v>1</v>
      </c>
      <c r="G523" s="162">
        <v>0</v>
      </c>
      <c r="H523" s="149">
        <v>0</v>
      </c>
      <c r="I523" s="149">
        <v>0</v>
      </c>
      <c r="J523" s="149">
        <v>0</v>
      </c>
      <c r="K523" s="149">
        <v>0</v>
      </c>
      <c r="L523" s="149">
        <v>0</v>
      </c>
      <c r="M523" s="149">
        <v>0</v>
      </c>
      <c r="N523" s="149">
        <v>0</v>
      </c>
      <c r="O523" s="149">
        <v>0</v>
      </c>
      <c r="P523" s="149">
        <v>0</v>
      </c>
      <c r="Q523" s="149">
        <v>0</v>
      </c>
      <c r="R523" s="149">
        <v>0</v>
      </c>
      <c r="S523" s="149">
        <v>0</v>
      </c>
      <c r="T523" s="149">
        <v>0</v>
      </c>
      <c r="U523" s="149">
        <v>0</v>
      </c>
      <c r="V523" s="149">
        <v>0</v>
      </c>
      <c r="W523" s="149">
        <v>0</v>
      </c>
      <c r="X523" s="149">
        <v>0</v>
      </c>
      <c r="Y523" s="149">
        <v>0</v>
      </c>
      <c r="Z523" s="149">
        <v>0</v>
      </c>
      <c r="AA523" s="149">
        <v>0</v>
      </c>
      <c r="AB523" s="149">
        <v>0</v>
      </c>
      <c r="AC523" s="149">
        <v>0</v>
      </c>
      <c r="AD523" s="149">
        <v>0</v>
      </c>
      <c r="AE523" s="149">
        <v>0</v>
      </c>
      <c r="AF523" s="149">
        <v>0</v>
      </c>
      <c r="AG523" s="149">
        <v>0</v>
      </c>
      <c r="AH523" s="149">
        <v>0</v>
      </c>
      <c r="AI523" s="149">
        <v>0</v>
      </c>
      <c r="AJ523" s="149">
        <v>0</v>
      </c>
      <c r="AK523" s="149">
        <v>0</v>
      </c>
      <c r="AL523" s="149">
        <v>0</v>
      </c>
      <c r="AM523" s="149">
        <v>0</v>
      </c>
      <c r="AN523" s="149">
        <v>0</v>
      </c>
      <c r="AO523" s="149">
        <v>0</v>
      </c>
      <c r="AP523" s="149">
        <v>0</v>
      </c>
      <c r="AQ523" s="149">
        <v>0</v>
      </c>
      <c r="AR523" s="149">
        <v>0</v>
      </c>
      <c r="AS523" s="149">
        <v>0</v>
      </c>
      <c r="AT523" s="149">
        <v>0</v>
      </c>
      <c r="AU523" s="149">
        <v>0</v>
      </c>
      <c r="AV523" s="149">
        <v>0</v>
      </c>
      <c r="AW523" s="149">
        <v>0</v>
      </c>
      <c r="AX523" s="149">
        <v>0</v>
      </c>
      <c r="AY523" s="149">
        <v>0</v>
      </c>
      <c r="AZ523" s="149">
        <v>1</v>
      </c>
      <c r="BA523" s="149">
        <v>0</v>
      </c>
      <c r="BB523" s="149">
        <v>0</v>
      </c>
      <c r="BC523" s="149">
        <v>0</v>
      </c>
      <c r="BD523" s="149">
        <v>0</v>
      </c>
      <c r="BE523" s="149">
        <v>0</v>
      </c>
      <c r="BF523" s="149">
        <v>0</v>
      </c>
      <c r="BG523" s="149">
        <v>0</v>
      </c>
      <c r="BH523" s="149">
        <v>0</v>
      </c>
      <c r="BI523" s="149">
        <v>0</v>
      </c>
      <c r="BJ523" s="149">
        <v>0</v>
      </c>
      <c r="BK523" s="149">
        <v>0</v>
      </c>
      <c r="BL523" s="149">
        <v>0</v>
      </c>
      <c r="BM523" s="149">
        <v>0</v>
      </c>
      <c r="BN523" s="149">
        <v>0</v>
      </c>
      <c r="BO523" s="149">
        <v>0</v>
      </c>
      <c r="BP523" s="149">
        <v>0</v>
      </c>
      <c r="BQ523" s="149">
        <v>0</v>
      </c>
      <c r="BR523" s="465">
        <v>0</v>
      </c>
    </row>
    <row r="524" spans="3:70">
      <c r="C524" s="453" t="s">
        <v>307</v>
      </c>
      <c r="D524" s="454" t="s">
        <v>631</v>
      </c>
      <c r="E524" s="455" t="s">
        <v>664</v>
      </c>
      <c r="F524" s="168">
        <f t="shared" si="72"/>
        <v>1</v>
      </c>
      <c r="G524" s="162">
        <v>0</v>
      </c>
      <c r="H524" s="149">
        <v>0</v>
      </c>
      <c r="I524" s="149">
        <v>0</v>
      </c>
      <c r="J524" s="149">
        <v>0</v>
      </c>
      <c r="K524" s="149">
        <v>0</v>
      </c>
      <c r="L524" s="149">
        <v>0</v>
      </c>
      <c r="M524" s="149">
        <v>0</v>
      </c>
      <c r="N524" s="149">
        <v>0</v>
      </c>
      <c r="O524" s="149">
        <v>0</v>
      </c>
      <c r="P524" s="149">
        <v>0</v>
      </c>
      <c r="Q524" s="149">
        <v>0</v>
      </c>
      <c r="R524" s="149">
        <v>0</v>
      </c>
      <c r="S524" s="149">
        <v>0</v>
      </c>
      <c r="T524" s="149">
        <v>0</v>
      </c>
      <c r="U524" s="149">
        <v>0</v>
      </c>
      <c r="V524" s="149">
        <v>0</v>
      </c>
      <c r="W524" s="149">
        <v>0</v>
      </c>
      <c r="X524" s="149">
        <v>0</v>
      </c>
      <c r="Y524" s="149">
        <v>0</v>
      </c>
      <c r="Z524" s="149">
        <v>0</v>
      </c>
      <c r="AA524" s="149">
        <v>0</v>
      </c>
      <c r="AB524" s="149">
        <v>0</v>
      </c>
      <c r="AC524" s="149">
        <v>0</v>
      </c>
      <c r="AD524" s="149">
        <v>0</v>
      </c>
      <c r="AE524" s="149">
        <v>0</v>
      </c>
      <c r="AF524" s="149">
        <v>0</v>
      </c>
      <c r="AG524" s="149">
        <v>0</v>
      </c>
      <c r="AH524" s="149">
        <v>0</v>
      </c>
      <c r="AI524" s="149">
        <v>0</v>
      </c>
      <c r="AJ524" s="149">
        <v>0</v>
      </c>
      <c r="AK524" s="149">
        <v>0</v>
      </c>
      <c r="AL524" s="149">
        <v>0</v>
      </c>
      <c r="AM524" s="149">
        <v>0</v>
      </c>
      <c r="AN524" s="149">
        <v>0</v>
      </c>
      <c r="AO524" s="149">
        <v>0</v>
      </c>
      <c r="AP524" s="149">
        <v>0</v>
      </c>
      <c r="AQ524" s="149">
        <v>0</v>
      </c>
      <c r="AR524" s="149">
        <v>0</v>
      </c>
      <c r="AS524" s="149">
        <v>0</v>
      </c>
      <c r="AT524" s="149">
        <v>1</v>
      </c>
      <c r="AU524" s="149">
        <v>0</v>
      </c>
      <c r="AV524" s="149">
        <v>0</v>
      </c>
      <c r="AW524" s="149">
        <v>0</v>
      </c>
      <c r="AX524" s="149">
        <v>0</v>
      </c>
      <c r="AY524" s="149">
        <v>0</v>
      </c>
      <c r="AZ524" s="149">
        <v>0</v>
      </c>
      <c r="BA524" s="149">
        <v>0</v>
      </c>
      <c r="BB524" s="149">
        <v>0</v>
      </c>
      <c r="BC524" s="149">
        <v>0</v>
      </c>
      <c r="BD524" s="149">
        <v>0</v>
      </c>
      <c r="BE524" s="149">
        <v>0</v>
      </c>
      <c r="BF524" s="149">
        <v>0</v>
      </c>
      <c r="BG524" s="149">
        <v>0</v>
      </c>
      <c r="BH524" s="149">
        <v>0</v>
      </c>
      <c r="BI524" s="149">
        <v>0</v>
      </c>
      <c r="BJ524" s="149">
        <v>0</v>
      </c>
      <c r="BK524" s="149">
        <v>0</v>
      </c>
      <c r="BL524" s="149">
        <v>0</v>
      </c>
      <c r="BM524" s="149">
        <v>0</v>
      </c>
      <c r="BN524" s="149">
        <v>0</v>
      </c>
      <c r="BO524" s="149">
        <v>0</v>
      </c>
      <c r="BP524" s="149">
        <v>0</v>
      </c>
      <c r="BQ524" s="149">
        <v>0</v>
      </c>
      <c r="BR524" s="465">
        <v>0</v>
      </c>
    </row>
    <row r="525" spans="3:70">
      <c r="C525" s="453" t="s">
        <v>307</v>
      </c>
      <c r="D525" s="454" t="s">
        <v>631</v>
      </c>
      <c r="E525" s="455" t="s">
        <v>665</v>
      </c>
      <c r="F525" s="168">
        <f t="shared" si="72"/>
        <v>3</v>
      </c>
      <c r="G525" s="162">
        <v>0</v>
      </c>
      <c r="H525" s="149">
        <v>0</v>
      </c>
      <c r="I525" s="149">
        <v>0</v>
      </c>
      <c r="J525" s="149">
        <v>0</v>
      </c>
      <c r="K525" s="149">
        <v>0</v>
      </c>
      <c r="L525" s="149">
        <v>0</v>
      </c>
      <c r="M525" s="149">
        <v>0</v>
      </c>
      <c r="N525" s="149">
        <v>0</v>
      </c>
      <c r="O525" s="149">
        <v>0</v>
      </c>
      <c r="P525" s="149">
        <v>0</v>
      </c>
      <c r="Q525" s="149">
        <v>0</v>
      </c>
      <c r="R525" s="149">
        <v>0</v>
      </c>
      <c r="S525" s="149">
        <v>0</v>
      </c>
      <c r="T525" s="149">
        <v>0</v>
      </c>
      <c r="U525" s="149">
        <v>0</v>
      </c>
      <c r="V525" s="149">
        <v>0</v>
      </c>
      <c r="W525" s="149">
        <v>0</v>
      </c>
      <c r="X525" s="149">
        <v>0</v>
      </c>
      <c r="Y525" s="149">
        <v>0</v>
      </c>
      <c r="Z525" s="149">
        <v>0</v>
      </c>
      <c r="AA525" s="149">
        <v>0</v>
      </c>
      <c r="AB525" s="149">
        <v>0</v>
      </c>
      <c r="AC525" s="149">
        <v>0</v>
      </c>
      <c r="AD525" s="149">
        <v>0</v>
      </c>
      <c r="AE525" s="149">
        <v>0</v>
      </c>
      <c r="AF525" s="149">
        <v>0</v>
      </c>
      <c r="AG525" s="149">
        <v>0</v>
      </c>
      <c r="AH525" s="149">
        <v>0</v>
      </c>
      <c r="AI525" s="149">
        <v>0</v>
      </c>
      <c r="AJ525" s="149">
        <v>0</v>
      </c>
      <c r="AK525" s="149">
        <v>0</v>
      </c>
      <c r="AL525" s="149">
        <v>0</v>
      </c>
      <c r="AM525" s="149">
        <v>0</v>
      </c>
      <c r="AN525" s="149">
        <v>0</v>
      </c>
      <c r="AO525" s="149">
        <v>0</v>
      </c>
      <c r="AP525" s="149">
        <v>0</v>
      </c>
      <c r="AQ525" s="149">
        <v>0</v>
      </c>
      <c r="AR525" s="149">
        <v>0</v>
      </c>
      <c r="AS525" s="149">
        <v>0</v>
      </c>
      <c r="AT525" s="149">
        <v>3</v>
      </c>
      <c r="AU525" s="149">
        <v>0</v>
      </c>
      <c r="AV525" s="149">
        <v>0</v>
      </c>
      <c r="AW525" s="149">
        <v>0</v>
      </c>
      <c r="AX525" s="149">
        <v>0</v>
      </c>
      <c r="AY525" s="149">
        <v>0</v>
      </c>
      <c r="AZ525" s="149">
        <v>0</v>
      </c>
      <c r="BA525" s="149">
        <v>0</v>
      </c>
      <c r="BB525" s="149">
        <v>0</v>
      </c>
      <c r="BC525" s="149">
        <v>0</v>
      </c>
      <c r="BD525" s="149">
        <v>0</v>
      </c>
      <c r="BE525" s="149">
        <v>0</v>
      </c>
      <c r="BF525" s="149">
        <v>0</v>
      </c>
      <c r="BG525" s="149">
        <v>0</v>
      </c>
      <c r="BH525" s="149">
        <v>0</v>
      </c>
      <c r="BI525" s="149">
        <v>0</v>
      </c>
      <c r="BJ525" s="149">
        <v>0</v>
      </c>
      <c r="BK525" s="149">
        <v>0</v>
      </c>
      <c r="BL525" s="149">
        <v>0</v>
      </c>
      <c r="BM525" s="149">
        <v>0</v>
      </c>
      <c r="BN525" s="149">
        <v>0</v>
      </c>
      <c r="BO525" s="149">
        <v>0</v>
      </c>
      <c r="BP525" s="149">
        <v>0</v>
      </c>
      <c r="BQ525" s="149">
        <v>0</v>
      </c>
      <c r="BR525" s="465">
        <v>0</v>
      </c>
    </row>
    <row r="526" spans="3:70">
      <c r="C526" s="453" t="s">
        <v>307</v>
      </c>
      <c r="D526" s="454" t="s">
        <v>631</v>
      </c>
      <c r="E526" s="455" t="s">
        <v>666</v>
      </c>
      <c r="F526" s="168">
        <f t="shared" si="72"/>
        <v>2</v>
      </c>
      <c r="G526" s="162">
        <v>0</v>
      </c>
      <c r="H526" s="149">
        <v>0</v>
      </c>
      <c r="I526" s="149">
        <v>0</v>
      </c>
      <c r="J526" s="149">
        <v>0</v>
      </c>
      <c r="K526" s="149">
        <v>0</v>
      </c>
      <c r="L526" s="149">
        <v>0</v>
      </c>
      <c r="M526" s="149">
        <v>0</v>
      </c>
      <c r="N526" s="149">
        <v>0</v>
      </c>
      <c r="O526" s="149">
        <v>0</v>
      </c>
      <c r="P526" s="149">
        <v>0</v>
      </c>
      <c r="Q526" s="149">
        <v>0</v>
      </c>
      <c r="R526" s="149">
        <v>0</v>
      </c>
      <c r="S526" s="149">
        <v>0</v>
      </c>
      <c r="T526" s="149">
        <v>0</v>
      </c>
      <c r="U526" s="149">
        <v>0</v>
      </c>
      <c r="V526" s="149">
        <v>0</v>
      </c>
      <c r="W526" s="149">
        <v>0</v>
      </c>
      <c r="X526" s="149">
        <v>0</v>
      </c>
      <c r="Y526" s="149">
        <v>0</v>
      </c>
      <c r="Z526" s="149">
        <v>0</v>
      </c>
      <c r="AA526" s="149">
        <v>0</v>
      </c>
      <c r="AB526" s="149">
        <v>0</v>
      </c>
      <c r="AC526" s="149">
        <v>0</v>
      </c>
      <c r="AD526" s="149">
        <v>0</v>
      </c>
      <c r="AE526" s="149">
        <v>0</v>
      </c>
      <c r="AF526" s="149">
        <v>0</v>
      </c>
      <c r="AG526" s="149">
        <v>0</v>
      </c>
      <c r="AH526" s="149">
        <v>0</v>
      </c>
      <c r="AI526" s="149">
        <v>0</v>
      </c>
      <c r="AJ526" s="149">
        <v>0</v>
      </c>
      <c r="AK526" s="149">
        <v>0</v>
      </c>
      <c r="AL526" s="149">
        <v>0</v>
      </c>
      <c r="AM526" s="149">
        <v>0</v>
      </c>
      <c r="AN526" s="149">
        <v>0</v>
      </c>
      <c r="AO526" s="149">
        <v>0</v>
      </c>
      <c r="AP526" s="149">
        <v>0</v>
      </c>
      <c r="AQ526" s="149">
        <v>0</v>
      </c>
      <c r="AR526" s="149">
        <v>0</v>
      </c>
      <c r="AS526" s="149">
        <v>2</v>
      </c>
      <c r="AT526" s="149">
        <v>0</v>
      </c>
      <c r="AU526" s="149">
        <v>0</v>
      </c>
      <c r="AV526" s="149">
        <v>0</v>
      </c>
      <c r="AW526" s="149">
        <v>0</v>
      </c>
      <c r="AX526" s="149">
        <v>0</v>
      </c>
      <c r="AY526" s="149">
        <v>0</v>
      </c>
      <c r="AZ526" s="149">
        <v>0</v>
      </c>
      <c r="BA526" s="149">
        <v>0</v>
      </c>
      <c r="BB526" s="149">
        <v>0</v>
      </c>
      <c r="BC526" s="149">
        <v>0</v>
      </c>
      <c r="BD526" s="149">
        <v>0</v>
      </c>
      <c r="BE526" s="149">
        <v>0</v>
      </c>
      <c r="BF526" s="149">
        <v>0</v>
      </c>
      <c r="BG526" s="149">
        <v>0</v>
      </c>
      <c r="BH526" s="149">
        <v>0</v>
      </c>
      <c r="BI526" s="149">
        <v>0</v>
      </c>
      <c r="BJ526" s="149">
        <v>0</v>
      </c>
      <c r="BK526" s="149">
        <v>0</v>
      </c>
      <c r="BL526" s="149">
        <v>0</v>
      </c>
      <c r="BM526" s="149">
        <v>0</v>
      </c>
      <c r="BN526" s="149">
        <v>0</v>
      </c>
      <c r="BO526" s="149">
        <v>0</v>
      </c>
      <c r="BP526" s="149">
        <v>0</v>
      </c>
      <c r="BQ526" s="149">
        <v>0</v>
      </c>
      <c r="BR526" s="465">
        <v>0</v>
      </c>
    </row>
    <row r="527" spans="3:70">
      <c r="C527" s="453" t="s">
        <v>307</v>
      </c>
      <c r="D527" s="454" t="s">
        <v>631</v>
      </c>
      <c r="E527" s="455" t="s">
        <v>667</v>
      </c>
      <c r="F527" s="168">
        <f t="shared" si="72"/>
        <v>2</v>
      </c>
      <c r="G527" s="162">
        <v>0</v>
      </c>
      <c r="H527" s="149">
        <v>0</v>
      </c>
      <c r="I527" s="149">
        <v>0</v>
      </c>
      <c r="J527" s="149">
        <v>0</v>
      </c>
      <c r="K527" s="149">
        <v>0</v>
      </c>
      <c r="L527" s="149">
        <v>0</v>
      </c>
      <c r="M527" s="149">
        <v>0</v>
      </c>
      <c r="N527" s="149">
        <v>0</v>
      </c>
      <c r="O527" s="149">
        <v>0</v>
      </c>
      <c r="P527" s="149">
        <v>0</v>
      </c>
      <c r="Q527" s="149">
        <v>0</v>
      </c>
      <c r="R527" s="149">
        <v>0</v>
      </c>
      <c r="S527" s="149">
        <v>0</v>
      </c>
      <c r="T527" s="149">
        <v>0</v>
      </c>
      <c r="U527" s="149">
        <v>0</v>
      </c>
      <c r="V527" s="149">
        <v>0</v>
      </c>
      <c r="W527" s="149">
        <v>0</v>
      </c>
      <c r="X527" s="149">
        <v>0</v>
      </c>
      <c r="Y527" s="149">
        <v>0</v>
      </c>
      <c r="Z527" s="149">
        <v>0</v>
      </c>
      <c r="AA527" s="149">
        <v>0</v>
      </c>
      <c r="AB527" s="149">
        <v>0</v>
      </c>
      <c r="AC527" s="149">
        <v>0</v>
      </c>
      <c r="AD527" s="149">
        <v>0</v>
      </c>
      <c r="AE527" s="149">
        <v>0</v>
      </c>
      <c r="AF527" s="149">
        <v>1</v>
      </c>
      <c r="AG527" s="149">
        <v>0</v>
      </c>
      <c r="AH527" s="149">
        <v>0</v>
      </c>
      <c r="AI527" s="149">
        <v>0</v>
      </c>
      <c r="AJ527" s="149">
        <v>0</v>
      </c>
      <c r="AK527" s="149">
        <v>0</v>
      </c>
      <c r="AL527" s="149">
        <v>0</v>
      </c>
      <c r="AM527" s="149">
        <v>0</v>
      </c>
      <c r="AN527" s="149">
        <v>0</v>
      </c>
      <c r="AO527" s="149">
        <v>0</v>
      </c>
      <c r="AP527" s="149">
        <v>0</v>
      </c>
      <c r="AQ527" s="149">
        <v>0</v>
      </c>
      <c r="AR527" s="149">
        <v>1</v>
      </c>
      <c r="AS527" s="149">
        <v>0</v>
      </c>
      <c r="AT527" s="149">
        <v>0</v>
      </c>
      <c r="AU527" s="149">
        <v>0</v>
      </c>
      <c r="AV527" s="149">
        <v>0</v>
      </c>
      <c r="AW527" s="149">
        <v>0</v>
      </c>
      <c r="AX527" s="149">
        <v>0</v>
      </c>
      <c r="AY527" s="149">
        <v>0</v>
      </c>
      <c r="AZ527" s="149">
        <v>0</v>
      </c>
      <c r="BA527" s="149">
        <v>0</v>
      </c>
      <c r="BB527" s="149">
        <v>0</v>
      </c>
      <c r="BC527" s="149">
        <v>0</v>
      </c>
      <c r="BD527" s="149">
        <v>0</v>
      </c>
      <c r="BE527" s="149">
        <v>0</v>
      </c>
      <c r="BF527" s="149">
        <v>0</v>
      </c>
      <c r="BG527" s="149">
        <v>0</v>
      </c>
      <c r="BH527" s="149">
        <v>0</v>
      </c>
      <c r="BI527" s="149">
        <v>0</v>
      </c>
      <c r="BJ527" s="149">
        <v>0</v>
      </c>
      <c r="BK527" s="149">
        <v>0</v>
      </c>
      <c r="BL527" s="149">
        <v>0</v>
      </c>
      <c r="BM527" s="149">
        <v>0</v>
      </c>
      <c r="BN527" s="149">
        <v>0</v>
      </c>
      <c r="BO527" s="149">
        <v>0</v>
      </c>
      <c r="BP527" s="149">
        <v>0</v>
      </c>
      <c r="BQ527" s="149">
        <v>0</v>
      </c>
      <c r="BR527" s="465">
        <v>0</v>
      </c>
    </row>
    <row r="528" spans="3:70">
      <c r="C528" s="453" t="s">
        <v>307</v>
      </c>
      <c r="D528" s="454" t="s">
        <v>631</v>
      </c>
      <c r="E528" s="455" t="s">
        <v>668</v>
      </c>
      <c r="F528" s="168">
        <f t="shared" si="72"/>
        <v>9</v>
      </c>
      <c r="G528" s="162">
        <v>0</v>
      </c>
      <c r="H528" s="149">
        <v>0</v>
      </c>
      <c r="I528" s="149">
        <v>0</v>
      </c>
      <c r="J528" s="149">
        <v>0</v>
      </c>
      <c r="K528" s="149">
        <v>0</v>
      </c>
      <c r="L528" s="149">
        <v>0</v>
      </c>
      <c r="M528" s="149">
        <v>0</v>
      </c>
      <c r="N528" s="149">
        <v>0</v>
      </c>
      <c r="O528" s="149">
        <v>0</v>
      </c>
      <c r="P528" s="149">
        <v>0</v>
      </c>
      <c r="Q528" s="149">
        <v>0</v>
      </c>
      <c r="R528" s="149">
        <v>0</v>
      </c>
      <c r="S528" s="149">
        <v>0</v>
      </c>
      <c r="T528" s="149">
        <v>0</v>
      </c>
      <c r="U528" s="149">
        <v>0</v>
      </c>
      <c r="V528" s="149">
        <v>0</v>
      </c>
      <c r="W528" s="149">
        <v>0</v>
      </c>
      <c r="X528" s="149">
        <v>0</v>
      </c>
      <c r="Y528" s="149">
        <v>0</v>
      </c>
      <c r="Z528" s="149">
        <v>0</v>
      </c>
      <c r="AA528" s="149">
        <v>0</v>
      </c>
      <c r="AB528" s="149">
        <v>0</v>
      </c>
      <c r="AC528" s="149">
        <v>0</v>
      </c>
      <c r="AD528" s="149">
        <v>0</v>
      </c>
      <c r="AE528" s="149">
        <v>0</v>
      </c>
      <c r="AF528" s="149">
        <v>0</v>
      </c>
      <c r="AG528" s="149">
        <v>0</v>
      </c>
      <c r="AH528" s="149">
        <v>0</v>
      </c>
      <c r="AI528" s="149">
        <v>0</v>
      </c>
      <c r="AJ528" s="149">
        <v>0</v>
      </c>
      <c r="AK528" s="149">
        <v>0</v>
      </c>
      <c r="AL528" s="149">
        <v>0</v>
      </c>
      <c r="AM528" s="149">
        <v>0</v>
      </c>
      <c r="AN528" s="149">
        <v>0</v>
      </c>
      <c r="AO528" s="149">
        <v>0</v>
      </c>
      <c r="AP528" s="149">
        <v>0</v>
      </c>
      <c r="AQ528" s="149">
        <v>0</v>
      </c>
      <c r="AR528" s="149">
        <v>0</v>
      </c>
      <c r="AS528" s="149">
        <v>0</v>
      </c>
      <c r="AT528" s="149">
        <v>0</v>
      </c>
      <c r="AU528" s="149">
        <v>0</v>
      </c>
      <c r="AV528" s="149">
        <v>0</v>
      </c>
      <c r="AW528" s="149">
        <v>0</v>
      </c>
      <c r="AX528" s="149">
        <v>3</v>
      </c>
      <c r="AY528" s="149">
        <v>3</v>
      </c>
      <c r="AZ528" s="149">
        <v>3</v>
      </c>
      <c r="BA528" s="149">
        <v>0</v>
      </c>
      <c r="BB528" s="149">
        <v>0</v>
      </c>
      <c r="BC528" s="149">
        <v>0</v>
      </c>
      <c r="BD528" s="149">
        <v>0</v>
      </c>
      <c r="BE528" s="149">
        <v>0</v>
      </c>
      <c r="BF528" s="149">
        <v>0</v>
      </c>
      <c r="BG528" s="149">
        <v>0</v>
      </c>
      <c r="BH528" s="149">
        <v>0</v>
      </c>
      <c r="BI528" s="149">
        <v>0</v>
      </c>
      <c r="BJ528" s="149">
        <v>0</v>
      </c>
      <c r="BK528" s="149">
        <v>0</v>
      </c>
      <c r="BL528" s="149">
        <v>0</v>
      </c>
      <c r="BM528" s="149">
        <v>0</v>
      </c>
      <c r="BN528" s="149">
        <v>0</v>
      </c>
      <c r="BO528" s="149">
        <v>0</v>
      </c>
      <c r="BP528" s="149">
        <v>0</v>
      </c>
      <c r="BQ528" s="149">
        <v>0</v>
      </c>
      <c r="BR528" s="465">
        <v>0</v>
      </c>
    </row>
    <row r="529" spans="3:70">
      <c r="C529" s="453" t="s">
        <v>307</v>
      </c>
      <c r="D529" s="454" t="s">
        <v>631</v>
      </c>
      <c r="E529" s="455" t="s">
        <v>669</v>
      </c>
      <c r="F529" s="168">
        <f t="shared" si="72"/>
        <v>96</v>
      </c>
      <c r="G529" s="162">
        <v>0</v>
      </c>
      <c r="H529" s="149">
        <v>0</v>
      </c>
      <c r="I529" s="149">
        <v>0</v>
      </c>
      <c r="J529" s="149">
        <v>0</v>
      </c>
      <c r="K529" s="149">
        <v>0</v>
      </c>
      <c r="L529" s="149">
        <v>0</v>
      </c>
      <c r="M529" s="149">
        <v>0</v>
      </c>
      <c r="N529" s="149">
        <v>0</v>
      </c>
      <c r="O529" s="149">
        <v>0</v>
      </c>
      <c r="P529" s="149">
        <v>0</v>
      </c>
      <c r="Q529" s="149">
        <v>0</v>
      </c>
      <c r="R529" s="149">
        <v>0</v>
      </c>
      <c r="S529" s="149">
        <v>0</v>
      </c>
      <c r="T529" s="149">
        <v>0</v>
      </c>
      <c r="U529" s="149">
        <v>0</v>
      </c>
      <c r="V529" s="149">
        <v>0</v>
      </c>
      <c r="W529" s="149">
        <v>0</v>
      </c>
      <c r="X529" s="149">
        <v>0</v>
      </c>
      <c r="Y529" s="149">
        <v>0</v>
      </c>
      <c r="Z529" s="149">
        <v>0</v>
      </c>
      <c r="AA529" s="149">
        <v>0</v>
      </c>
      <c r="AB529" s="149">
        <v>0</v>
      </c>
      <c r="AC529" s="149">
        <v>0</v>
      </c>
      <c r="AD529" s="149">
        <v>0</v>
      </c>
      <c r="AE529" s="149">
        <v>0</v>
      </c>
      <c r="AF529" s="149">
        <v>0</v>
      </c>
      <c r="AG529" s="149">
        <v>0</v>
      </c>
      <c r="AH529" s="149">
        <v>0</v>
      </c>
      <c r="AI529" s="149">
        <v>0</v>
      </c>
      <c r="AJ529" s="149">
        <v>0</v>
      </c>
      <c r="AK529" s="149">
        <v>0</v>
      </c>
      <c r="AL529" s="149">
        <v>0</v>
      </c>
      <c r="AM529" s="149">
        <v>0</v>
      </c>
      <c r="AN529" s="149">
        <v>0</v>
      </c>
      <c r="AO529" s="149">
        <v>0</v>
      </c>
      <c r="AP529" s="149">
        <v>0</v>
      </c>
      <c r="AQ529" s="149">
        <v>0</v>
      </c>
      <c r="AR529" s="149">
        <v>0</v>
      </c>
      <c r="AS529" s="149">
        <v>0</v>
      </c>
      <c r="AT529" s="149">
        <v>0</v>
      </c>
      <c r="AU529" s="149">
        <v>20</v>
      </c>
      <c r="AV529" s="149">
        <v>76</v>
      </c>
      <c r="AW529" s="149">
        <v>0</v>
      </c>
      <c r="AX529" s="149">
        <v>0</v>
      </c>
      <c r="AY529" s="149">
        <v>0</v>
      </c>
      <c r="AZ529" s="149">
        <v>0</v>
      </c>
      <c r="BA529" s="149">
        <v>0</v>
      </c>
      <c r="BB529" s="149">
        <v>0</v>
      </c>
      <c r="BC529" s="149">
        <v>0</v>
      </c>
      <c r="BD529" s="149">
        <v>0</v>
      </c>
      <c r="BE529" s="149">
        <v>0</v>
      </c>
      <c r="BF529" s="149">
        <v>0</v>
      </c>
      <c r="BG529" s="149">
        <v>0</v>
      </c>
      <c r="BH529" s="149">
        <v>0</v>
      </c>
      <c r="BI529" s="149">
        <v>0</v>
      </c>
      <c r="BJ529" s="149">
        <v>0</v>
      </c>
      <c r="BK529" s="149">
        <v>0</v>
      </c>
      <c r="BL529" s="149">
        <v>0</v>
      </c>
      <c r="BM529" s="149">
        <v>0</v>
      </c>
      <c r="BN529" s="149">
        <v>0</v>
      </c>
      <c r="BO529" s="149">
        <v>0</v>
      </c>
      <c r="BP529" s="149">
        <v>0</v>
      </c>
      <c r="BQ529" s="149">
        <v>0</v>
      </c>
      <c r="BR529" s="465">
        <v>0</v>
      </c>
    </row>
    <row r="530" spans="3:70">
      <c r="C530" s="453" t="s">
        <v>307</v>
      </c>
      <c r="D530" s="454" t="s">
        <v>631</v>
      </c>
      <c r="E530" s="455" t="s">
        <v>670</v>
      </c>
      <c r="F530" s="168">
        <f t="shared" si="72"/>
        <v>488</v>
      </c>
      <c r="G530" s="162">
        <v>0</v>
      </c>
      <c r="H530" s="149">
        <v>0</v>
      </c>
      <c r="I530" s="149">
        <v>0</v>
      </c>
      <c r="J530" s="149">
        <v>0</v>
      </c>
      <c r="K530" s="149">
        <v>0</v>
      </c>
      <c r="L530" s="149">
        <v>0</v>
      </c>
      <c r="M530" s="149">
        <v>0</v>
      </c>
      <c r="N530" s="149">
        <v>0</v>
      </c>
      <c r="O530" s="149">
        <v>0</v>
      </c>
      <c r="P530" s="149">
        <v>0</v>
      </c>
      <c r="Q530" s="149">
        <v>0</v>
      </c>
      <c r="R530" s="149">
        <v>0</v>
      </c>
      <c r="S530" s="149">
        <v>0</v>
      </c>
      <c r="T530" s="149">
        <v>0</v>
      </c>
      <c r="U530" s="149">
        <v>0</v>
      </c>
      <c r="V530" s="149">
        <v>0</v>
      </c>
      <c r="W530" s="149">
        <v>0</v>
      </c>
      <c r="X530" s="149">
        <v>488</v>
      </c>
      <c r="Y530" s="149">
        <v>0</v>
      </c>
      <c r="Z530" s="149">
        <v>0</v>
      </c>
      <c r="AA530" s="149">
        <v>0</v>
      </c>
      <c r="AB530" s="149">
        <v>0</v>
      </c>
      <c r="AC530" s="149">
        <v>0</v>
      </c>
      <c r="AD530" s="149">
        <v>0</v>
      </c>
      <c r="AE530" s="149">
        <v>0</v>
      </c>
      <c r="AF530" s="149">
        <v>0</v>
      </c>
      <c r="AG530" s="149">
        <v>0</v>
      </c>
      <c r="AH530" s="149">
        <v>0</v>
      </c>
      <c r="AI530" s="149">
        <v>0</v>
      </c>
      <c r="AJ530" s="149">
        <v>0</v>
      </c>
      <c r="AK530" s="149">
        <v>0</v>
      </c>
      <c r="AL530" s="149">
        <v>0</v>
      </c>
      <c r="AM530" s="149">
        <v>0</v>
      </c>
      <c r="AN530" s="149">
        <v>0</v>
      </c>
      <c r="AO530" s="149">
        <v>0</v>
      </c>
      <c r="AP530" s="149">
        <v>0</v>
      </c>
      <c r="AQ530" s="149">
        <v>0</v>
      </c>
      <c r="AR530" s="149">
        <v>0</v>
      </c>
      <c r="AS530" s="149">
        <v>0</v>
      </c>
      <c r="AT530" s="149">
        <v>0</v>
      </c>
      <c r="AU530" s="149">
        <v>0</v>
      </c>
      <c r="AV530" s="149">
        <v>0</v>
      </c>
      <c r="AW530" s="149">
        <v>0</v>
      </c>
      <c r="AX530" s="149">
        <v>0</v>
      </c>
      <c r="AY530" s="149">
        <v>0</v>
      </c>
      <c r="AZ530" s="149">
        <v>0</v>
      </c>
      <c r="BA530" s="149">
        <v>0</v>
      </c>
      <c r="BB530" s="149">
        <v>0</v>
      </c>
      <c r="BC530" s="149">
        <v>0</v>
      </c>
      <c r="BD530" s="149">
        <v>0</v>
      </c>
      <c r="BE530" s="149">
        <v>0</v>
      </c>
      <c r="BF530" s="149">
        <v>0</v>
      </c>
      <c r="BG530" s="149">
        <v>0</v>
      </c>
      <c r="BH530" s="149">
        <v>0</v>
      </c>
      <c r="BI530" s="149">
        <v>0</v>
      </c>
      <c r="BJ530" s="149">
        <v>0</v>
      </c>
      <c r="BK530" s="149">
        <v>0</v>
      </c>
      <c r="BL530" s="149">
        <v>0</v>
      </c>
      <c r="BM530" s="149">
        <v>0</v>
      </c>
      <c r="BN530" s="149">
        <v>0</v>
      </c>
      <c r="BO530" s="149">
        <v>0</v>
      </c>
      <c r="BP530" s="149">
        <v>0</v>
      </c>
      <c r="BQ530" s="149">
        <v>0</v>
      </c>
      <c r="BR530" s="465">
        <v>0</v>
      </c>
    </row>
    <row r="531" spans="3:70">
      <c r="C531" s="453" t="s">
        <v>307</v>
      </c>
      <c r="D531" s="454" t="s">
        <v>631</v>
      </c>
      <c r="E531" s="455" t="s">
        <v>546</v>
      </c>
      <c r="F531" s="168">
        <f t="shared" si="72"/>
        <v>389.5</v>
      </c>
      <c r="G531" s="162">
        <v>0</v>
      </c>
      <c r="H531" s="149">
        <v>0</v>
      </c>
      <c r="I531" s="149">
        <v>0</v>
      </c>
      <c r="J531" s="149">
        <v>0</v>
      </c>
      <c r="K531" s="149">
        <v>0</v>
      </c>
      <c r="L531" s="149">
        <v>0</v>
      </c>
      <c r="M531" s="149">
        <v>0</v>
      </c>
      <c r="N531" s="149">
        <v>0</v>
      </c>
      <c r="O531" s="149">
        <v>0</v>
      </c>
      <c r="P531" s="149">
        <v>0</v>
      </c>
      <c r="Q531" s="149">
        <v>0</v>
      </c>
      <c r="R531" s="149">
        <v>0</v>
      </c>
      <c r="S531" s="149">
        <v>0</v>
      </c>
      <c r="T531" s="149">
        <v>0</v>
      </c>
      <c r="U531" s="149">
        <v>0</v>
      </c>
      <c r="V531" s="149">
        <v>0</v>
      </c>
      <c r="W531" s="149">
        <v>0</v>
      </c>
      <c r="X531" s="149">
        <v>0</v>
      </c>
      <c r="Y531" s="149">
        <v>0</v>
      </c>
      <c r="Z531" s="149">
        <v>0</v>
      </c>
      <c r="AA531" s="149">
        <v>0</v>
      </c>
      <c r="AB531" s="149">
        <v>0</v>
      </c>
      <c r="AC531" s="149">
        <v>0</v>
      </c>
      <c r="AD531" s="149">
        <v>0</v>
      </c>
      <c r="AE531" s="149">
        <v>0</v>
      </c>
      <c r="AF531" s="149">
        <v>0</v>
      </c>
      <c r="AG531" s="149">
        <v>0</v>
      </c>
      <c r="AH531" s="149">
        <v>0</v>
      </c>
      <c r="AI531" s="149">
        <v>0</v>
      </c>
      <c r="AJ531" s="149">
        <v>0</v>
      </c>
      <c r="AK531" s="149">
        <v>0</v>
      </c>
      <c r="AL531" s="149">
        <v>0</v>
      </c>
      <c r="AM531" s="149">
        <v>0</v>
      </c>
      <c r="AN531" s="149">
        <v>0</v>
      </c>
      <c r="AO531" s="149">
        <v>0</v>
      </c>
      <c r="AP531" s="149">
        <v>0</v>
      </c>
      <c r="AQ531" s="149">
        <v>0</v>
      </c>
      <c r="AR531" s="149">
        <v>0</v>
      </c>
      <c r="AS531" s="149">
        <v>0</v>
      </c>
      <c r="AT531" s="149">
        <v>0</v>
      </c>
      <c r="AU531" s="149">
        <v>0</v>
      </c>
      <c r="AV531" s="149">
        <v>0</v>
      </c>
      <c r="AW531" s="149">
        <v>0</v>
      </c>
      <c r="AX531" s="149">
        <v>0</v>
      </c>
      <c r="AY531" s="149">
        <v>43</v>
      </c>
      <c r="AZ531" s="149">
        <v>12</v>
      </c>
      <c r="BA531" s="149">
        <v>39</v>
      </c>
      <c r="BB531" s="149">
        <v>17</v>
      </c>
      <c r="BC531" s="149">
        <v>58</v>
      </c>
      <c r="BD531" s="149">
        <v>4</v>
      </c>
      <c r="BE531" s="149">
        <v>29</v>
      </c>
      <c r="BF531" s="149">
        <v>15</v>
      </c>
      <c r="BG531" s="149">
        <v>7</v>
      </c>
      <c r="BH531" s="149">
        <v>12</v>
      </c>
      <c r="BI531" s="149">
        <v>11</v>
      </c>
      <c r="BJ531" s="149">
        <v>8.6999999999999993</v>
      </c>
      <c r="BK531" s="149">
        <v>9.8000000000000007</v>
      </c>
      <c r="BL531" s="149">
        <v>42</v>
      </c>
      <c r="BM531" s="149">
        <v>0</v>
      </c>
      <c r="BN531" s="149">
        <v>29</v>
      </c>
      <c r="BO531" s="149">
        <v>24</v>
      </c>
      <c r="BP531" s="149">
        <v>11</v>
      </c>
      <c r="BQ531" s="149">
        <v>9</v>
      </c>
      <c r="BR531" s="465">
        <v>9</v>
      </c>
    </row>
    <row r="532" spans="3:70">
      <c r="C532" s="453" t="s">
        <v>307</v>
      </c>
      <c r="D532" s="454" t="s">
        <v>631</v>
      </c>
      <c r="E532" s="455" t="s">
        <v>671</v>
      </c>
      <c r="F532" s="168">
        <f t="shared" si="72"/>
        <v>467</v>
      </c>
      <c r="G532" s="162">
        <v>0</v>
      </c>
      <c r="H532" s="149">
        <v>0</v>
      </c>
      <c r="I532" s="149">
        <v>0</v>
      </c>
      <c r="J532" s="149">
        <v>0</v>
      </c>
      <c r="K532" s="149">
        <v>0</v>
      </c>
      <c r="L532" s="149">
        <v>0</v>
      </c>
      <c r="M532" s="149">
        <v>0</v>
      </c>
      <c r="N532" s="149">
        <v>0</v>
      </c>
      <c r="O532" s="149">
        <v>0</v>
      </c>
      <c r="P532" s="149">
        <v>0</v>
      </c>
      <c r="Q532" s="149">
        <v>0</v>
      </c>
      <c r="R532" s="149">
        <v>0</v>
      </c>
      <c r="S532" s="149">
        <v>0</v>
      </c>
      <c r="T532" s="149">
        <v>0</v>
      </c>
      <c r="U532" s="149">
        <v>0</v>
      </c>
      <c r="V532" s="149">
        <v>0</v>
      </c>
      <c r="W532" s="149">
        <v>0</v>
      </c>
      <c r="X532" s="149">
        <v>0</v>
      </c>
      <c r="Y532" s="149">
        <v>0</v>
      </c>
      <c r="Z532" s="149">
        <v>0</v>
      </c>
      <c r="AA532" s="149">
        <v>0</v>
      </c>
      <c r="AB532" s="149">
        <v>0</v>
      </c>
      <c r="AC532" s="149">
        <v>0</v>
      </c>
      <c r="AD532" s="149">
        <v>0</v>
      </c>
      <c r="AE532" s="149">
        <v>0</v>
      </c>
      <c r="AF532" s="149">
        <v>0</v>
      </c>
      <c r="AG532" s="149">
        <v>0</v>
      </c>
      <c r="AH532" s="149">
        <v>0</v>
      </c>
      <c r="AI532" s="149">
        <v>0</v>
      </c>
      <c r="AJ532" s="149">
        <v>0</v>
      </c>
      <c r="AK532" s="149">
        <v>0</v>
      </c>
      <c r="AL532" s="149">
        <v>0</v>
      </c>
      <c r="AM532" s="149">
        <v>0</v>
      </c>
      <c r="AN532" s="149">
        <v>0</v>
      </c>
      <c r="AO532" s="149">
        <v>0</v>
      </c>
      <c r="AP532" s="149">
        <v>0</v>
      </c>
      <c r="AQ532" s="149">
        <v>0</v>
      </c>
      <c r="AR532" s="149">
        <v>0</v>
      </c>
      <c r="AS532" s="149">
        <v>0</v>
      </c>
      <c r="AT532" s="149">
        <v>282</v>
      </c>
      <c r="AU532" s="149">
        <v>110</v>
      </c>
      <c r="AV532" s="149">
        <v>0</v>
      </c>
      <c r="AW532" s="149">
        <v>0</v>
      </c>
      <c r="AX532" s="149">
        <v>0</v>
      </c>
      <c r="AY532" s="149">
        <v>0</v>
      </c>
      <c r="AZ532" s="149">
        <v>0</v>
      </c>
      <c r="BA532" s="149">
        <v>0</v>
      </c>
      <c r="BB532" s="149">
        <v>0</v>
      </c>
      <c r="BC532" s="149">
        <v>0</v>
      </c>
      <c r="BD532" s="149">
        <v>22</v>
      </c>
      <c r="BE532" s="149">
        <v>0</v>
      </c>
      <c r="BF532" s="149">
        <v>0</v>
      </c>
      <c r="BG532" s="149">
        <v>0</v>
      </c>
      <c r="BH532" s="149">
        <v>0</v>
      </c>
      <c r="BI532" s="149">
        <v>0</v>
      </c>
      <c r="BJ532" s="149">
        <v>53</v>
      </c>
      <c r="BK532" s="149">
        <v>0</v>
      </c>
      <c r="BL532" s="149">
        <v>0</v>
      </c>
      <c r="BM532" s="149">
        <v>0</v>
      </c>
      <c r="BN532" s="149">
        <v>0</v>
      </c>
      <c r="BO532" s="149">
        <v>0</v>
      </c>
      <c r="BP532" s="149">
        <v>0</v>
      </c>
      <c r="BQ532" s="149">
        <v>0</v>
      </c>
      <c r="BR532" s="465">
        <v>0</v>
      </c>
    </row>
    <row r="533" spans="3:70">
      <c r="C533" s="453" t="s">
        <v>307</v>
      </c>
      <c r="D533" s="454" t="s">
        <v>631</v>
      </c>
      <c r="E533" s="455" t="s">
        <v>672</v>
      </c>
      <c r="F533" s="168">
        <f t="shared" si="72"/>
        <v>101</v>
      </c>
      <c r="G533" s="162">
        <v>0</v>
      </c>
      <c r="H533" s="149">
        <v>0</v>
      </c>
      <c r="I533" s="149">
        <v>4</v>
      </c>
      <c r="J533" s="149">
        <v>0</v>
      </c>
      <c r="K533" s="149">
        <v>0</v>
      </c>
      <c r="L533" s="149">
        <v>0</v>
      </c>
      <c r="M533" s="149">
        <v>0</v>
      </c>
      <c r="N533" s="149">
        <v>0</v>
      </c>
      <c r="O533" s="149">
        <v>2</v>
      </c>
      <c r="P533" s="149">
        <v>0</v>
      </c>
      <c r="Q533" s="149">
        <v>0</v>
      </c>
      <c r="R533" s="149">
        <v>0</v>
      </c>
      <c r="S533" s="149">
        <v>0</v>
      </c>
      <c r="T533" s="149">
        <v>0</v>
      </c>
      <c r="U533" s="149">
        <v>0</v>
      </c>
      <c r="V533" s="149">
        <v>0</v>
      </c>
      <c r="W533" s="149">
        <v>0</v>
      </c>
      <c r="X533" s="149">
        <v>0</v>
      </c>
      <c r="Y533" s="149">
        <v>0</v>
      </c>
      <c r="Z533" s="149">
        <v>0</v>
      </c>
      <c r="AA533" s="149">
        <v>1</v>
      </c>
      <c r="AB533" s="149">
        <v>0</v>
      </c>
      <c r="AC533" s="149">
        <v>0</v>
      </c>
      <c r="AD533" s="149">
        <v>0</v>
      </c>
      <c r="AE533" s="149">
        <v>0</v>
      </c>
      <c r="AF533" s="149">
        <v>0</v>
      </c>
      <c r="AG533" s="149">
        <v>12</v>
      </c>
      <c r="AH533" s="149">
        <v>5</v>
      </c>
      <c r="AI533" s="149">
        <v>7</v>
      </c>
      <c r="AJ533" s="149">
        <v>4</v>
      </c>
      <c r="AK533" s="149">
        <v>5</v>
      </c>
      <c r="AL533" s="149">
        <v>21</v>
      </c>
      <c r="AM533" s="149">
        <v>3</v>
      </c>
      <c r="AN533" s="149">
        <v>0</v>
      </c>
      <c r="AO533" s="149">
        <v>6</v>
      </c>
      <c r="AP533" s="149">
        <v>1</v>
      </c>
      <c r="AQ533" s="149">
        <v>0</v>
      </c>
      <c r="AR533" s="149">
        <v>0</v>
      </c>
      <c r="AS533" s="149">
        <v>0</v>
      </c>
      <c r="AT533" s="149">
        <v>0</v>
      </c>
      <c r="AU533" s="149">
        <v>5</v>
      </c>
      <c r="AV533" s="149">
        <v>11</v>
      </c>
      <c r="AW533" s="149">
        <v>0</v>
      </c>
      <c r="AX533" s="149">
        <v>4</v>
      </c>
      <c r="AY533" s="149">
        <v>0</v>
      </c>
      <c r="AZ533" s="149">
        <v>0</v>
      </c>
      <c r="BA533" s="149">
        <v>0</v>
      </c>
      <c r="BB533" s="149">
        <v>8</v>
      </c>
      <c r="BC533" s="149">
        <v>1</v>
      </c>
      <c r="BD533" s="149">
        <v>0</v>
      </c>
      <c r="BE533" s="149">
        <v>0</v>
      </c>
      <c r="BF533" s="149">
        <v>0</v>
      </c>
      <c r="BG533" s="149">
        <v>0</v>
      </c>
      <c r="BH533" s="149">
        <v>0</v>
      </c>
      <c r="BI533" s="149">
        <v>0</v>
      </c>
      <c r="BJ533" s="149">
        <v>0</v>
      </c>
      <c r="BK533" s="149">
        <v>0</v>
      </c>
      <c r="BL533" s="149">
        <v>1</v>
      </c>
      <c r="BM533" s="149">
        <v>0</v>
      </c>
      <c r="BN533" s="149">
        <v>0</v>
      </c>
      <c r="BO533" s="149">
        <v>0</v>
      </c>
      <c r="BP533" s="149">
        <v>0</v>
      </c>
      <c r="BQ533" s="149">
        <v>0</v>
      </c>
      <c r="BR533" s="465">
        <v>0</v>
      </c>
    </row>
    <row r="534" spans="3:70">
      <c r="C534" s="453" t="s">
        <v>307</v>
      </c>
      <c r="D534" s="454" t="s">
        <v>631</v>
      </c>
      <c r="E534" s="455" t="s">
        <v>558</v>
      </c>
      <c r="F534" s="168">
        <f t="shared" si="72"/>
        <v>4496.37</v>
      </c>
      <c r="G534" s="162">
        <v>0</v>
      </c>
      <c r="H534" s="149">
        <v>0</v>
      </c>
      <c r="I534" s="149">
        <v>5</v>
      </c>
      <c r="J534" s="149">
        <v>64</v>
      </c>
      <c r="K534" s="149">
        <v>29</v>
      </c>
      <c r="L534" s="149">
        <v>35</v>
      </c>
      <c r="M534" s="149">
        <v>4</v>
      </c>
      <c r="N534" s="149">
        <v>20</v>
      </c>
      <c r="O534" s="149">
        <v>62</v>
      </c>
      <c r="P534" s="149">
        <v>34</v>
      </c>
      <c r="Q534" s="149">
        <v>76</v>
      </c>
      <c r="R534" s="149">
        <v>72</v>
      </c>
      <c r="S534" s="149">
        <v>61</v>
      </c>
      <c r="T534" s="149">
        <v>138</v>
      </c>
      <c r="U534" s="149">
        <v>158</v>
      </c>
      <c r="V534" s="149">
        <v>141</v>
      </c>
      <c r="W534" s="149">
        <v>152</v>
      </c>
      <c r="X534" s="149">
        <v>169</v>
      </c>
      <c r="Y534" s="149">
        <v>88</v>
      </c>
      <c r="Z534" s="149">
        <v>83</v>
      </c>
      <c r="AA534" s="149">
        <v>121</v>
      </c>
      <c r="AB534" s="149">
        <v>102</v>
      </c>
      <c r="AC534" s="149">
        <v>81</v>
      </c>
      <c r="AD534" s="149">
        <v>99</v>
      </c>
      <c r="AE534" s="149">
        <v>87</v>
      </c>
      <c r="AF534" s="149">
        <v>93</v>
      </c>
      <c r="AG534" s="149">
        <v>88</v>
      </c>
      <c r="AH534" s="149">
        <v>101</v>
      </c>
      <c r="AI534" s="149">
        <v>86</v>
      </c>
      <c r="AJ534" s="149">
        <v>82</v>
      </c>
      <c r="AK534" s="149">
        <v>80</v>
      </c>
      <c r="AL534" s="149">
        <v>97</v>
      </c>
      <c r="AM534" s="149">
        <v>84</v>
      </c>
      <c r="AN534" s="149">
        <v>82</v>
      </c>
      <c r="AO534" s="149">
        <v>81</v>
      </c>
      <c r="AP534" s="149">
        <v>80</v>
      </c>
      <c r="AQ534" s="149">
        <v>80</v>
      </c>
      <c r="AR534" s="149">
        <v>80</v>
      </c>
      <c r="AS534" s="149">
        <v>81</v>
      </c>
      <c r="AT534" s="149">
        <v>81</v>
      </c>
      <c r="AU534" s="149">
        <v>81</v>
      </c>
      <c r="AV534" s="149">
        <v>54</v>
      </c>
      <c r="AW534" s="149">
        <v>81</v>
      </c>
      <c r="AX534" s="149">
        <v>81</v>
      </c>
      <c r="AY534" s="149">
        <v>81</v>
      </c>
      <c r="AZ534" s="149">
        <v>81</v>
      </c>
      <c r="BA534" s="149">
        <v>81</v>
      </c>
      <c r="BB534" s="149">
        <v>81</v>
      </c>
      <c r="BC534" s="149">
        <v>54</v>
      </c>
      <c r="BD534" s="149">
        <v>81</v>
      </c>
      <c r="BE534" s="149">
        <v>48</v>
      </c>
      <c r="BF534" s="149">
        <v>27</v>
      </c>
      <c r="BG534" s="149">
        <v>27</v>
      </c>
      <c r="BH534" s="149">
        <v>32</v>
      </c>
      <c r="BI534" s="149">
        <v>31</v>
      </c>
      <c r="BJ534" s="149">
        <v>32</v>
      </c>
      <c r="BK534" s="149">
        <v>32</v>
      </c>
      <c r="BL534" s="149">
        <f>14.37</f>
        <v>14.37</v>
      </c>
      <c r="BM534" s="149">
        <v>26</v>
      </c>
      <c r="BN534" s="149">
        <v>165</v>
      </c>
      <c r="BO534" s="149">
        <v>26</v>
      </c>
      <c r="BP534" s="149">
        <v>57</v>
      </c>
      <c r="BQ534" s="149">
        <v>29</v>
      </c>
      <c r="BR534" s="465">
        <v>37</v>
      </c>
    </row>
    <row r="535" spans="3:70">
      <c r="C535" s="453" t="s">
        <v>307</v>
      </c>
      <c r="D535" s="454" t="s">
        <v>631</v>
      </c>
      <c r="E535" s="455" t="s">
        <v>673</v>
      </c>
      <c r="F535" s="168">
        <f t="shared" si="72"/>
        <v>1</v>
      </c>
      <c r="G535" s="162">
        <v>0</v>
      </c>
      <c r="H535" s="149">
        <v>0</v>
      </c>
      <c r="I535" s="149">
        <v>0</v>
      </c>
      <c r="J535" s="149">
        <v>0</v>
      </c>
      <c r="K535" s="149">
        <v>0</v>
      </c>
      <c r="L535" s="149">
        <v>0</v>
      </c>
      <c r="M535" s="149">
        <v>0</v>
      </c>
      <c r="N535" s="149">
        <v>0</v>
      </c>
      <c r="O535" s="149">
        <v>0</v>
      </c>
      <c r="P535" s="149">
        <v>0</v>
      </c>
      <c r="Q535" s="149">
        <v>0</v>
      </c>
      <c r="R535" s="149">
        <v>0</v>
      </c>
      <c r="S535" s="149">
        <v>0</v>
      </c>
      <c r="T535" s="149">
        <v>0</v>
      </c>
      <c r="U535" s="149">
        <v>0</v>
      </c>
      <c r="V535" s="149">
        <v>0</v>
      </c>
      <c r="W535" s="149">
        <v>0</v>
      </c>
      <c r="X535" s="149">
        <v>0</v>
      </c>
      <c r="Y535" s="149">
        <v>0</v>
      </c>
      <c r="Z535" s="149">
        <v>0</v>
      </c>
      <c r="AA535" s="149">
        <v>0</v>
      </c>
      <c r="AB535" s="149">
        <v>0</v>
      </c>
      <c r="AC535" s="149">
        <v>0</v>
      </c>
      <c r="AD535" s="149">
        <v>0</v>
      </c>
      <c r="AE535" s="149">
        <v>0</v>
      </c>
      <c r="AF535" s="149">
        <v>0</v>
      </c>
      <c r="AG535" s="149">
        <v>0</v>
      </c>
      <c r="AH535" s="149">
        <v>0</v>
      </c>
      <c r="AI535" s="149">
        <v>0</v>
      </c>
      <c r="AJ535" s="149">
        <v>0</v>
      </c>
      <c r="AK535" s="149">
        <v>0</v>
      </c>
      <c r="AL535" s="149">
        <v>0</v>
      </c>
      <c r="AM535" s="149">
        <v>0</v>
      </c>
      <c r="AN535" s="149">
        <v>0</v>
      </c>
      <c r="AO535" s="149">
        <v>0</v>
      </c>
      <c r="AP535" s="149">
        <v>0</v>
      </c>
      <c r="AQ535" s="149">
        <v>0</v>
      </c>
      <c r="AR535" s="149">
        <v>0</v>
      </c>
      <c r="AS535" s="149">
        <v>0</v>
      </c>
      <c r="AT535" s="149">
        <v>0</v>
      </c>
      <c r="AU535" s="149">
        <v>1</v>
      </c>
      <c r="AV535" s="149">
        <v>0</v>
      </c>
      <c r="AW535" s="149">
        <v>0</v>
      </c>
      <c r="AX535" s="149">
        <v>0</v>
      </c>
      <c r="AY535" s="149">
        <v>0</v>
      </c>
      <c r="AZ535" s="149">
        <v>0</v>
      </c>
      <c r="BA535" s="149">
        <v>0</v>
      </c>
      <c r="BB535" s="149">
        <v>0</v>
      </c>
      <c r="BC535" s="149">
        <v>0</v>
      </c>
      <c r="BD535" s="149">
        <v>0</v>
      </c>
      <c r="BE535" s="149">
        <v>0</v>
      </c>
      <c r="BF535" s="149">
        <v>0</v>
      </c>
      <c r="BG535" s="149">
        <v>0</v>
      </c>
      <c r="BH535" s="149">
        <v>0</v>
      </c>
      <c r="BI535" s="149">
        <v>0</v>
      </c>
      <c r="BJ535" s="149">
        <v>0</v>
      </c>
      <c r="BK535" s="149">
        <v>0</v>
      </c>
      <c r="BL535" s="149">
        <v>0</v>
      </c>
      <c r="BM535" s="149">
        <v>0</v>
      </c>
      <c r="BN535" s="149">
        <v>0</v>
      </c>
      <c r="BO535" s="149">
        <v>0</v>
      </c>
      <c r="BP535" s="149">
        <v>0</v>
      </c>
      <c r="BQ535" s="149">
        <v>0</v>
      </c>
      <c r="BR535" s="465">
        <v>0</v>
      </c>
    </row>
    <row r="536" spans="3:70">
      <c r="C536" s="453" t="s">
        <v>307</v>
      </c>
      <c r="D536" s="454" t="s">
        <v>631</v>
      </c>
      <c r="E536" s="455" t="s">
        <v>570</v>
      </c>
      <c r="F536" s="168">
        <f t="shared" si="72"/>
        <v>33</v>
      </c>
      <c r="G536" s="162">
        <v>0</v>
      </c>
      <c r="H536" s="149">
        <v>0</v>
      </c>
      <c r="I536" s="149">
        <v>0</v>
      </c>
      <c r="J536" s="149">
        <v>0</v>
      </c>
      <c r="K536" s="149">
        <v>0</v>
      </c>
      <c r="L536" s="149">
        <v>0</v>
      </c>
      <c r="M536" s="149">
        <v>0</v>
      </c>
      <c r="N536" s="149">
        <v>0</v>
      </c>
      <c r="O536" s="149">
        <v>0</v>
      </c>
      <c r="P536" s="149">
        <v>0</v>
      </c>
      <c r="Q536" s="149">
        <v>0</v>
      </c>
      <c r="R536" s="149">
        <v>0</v>
      </c>
      <c r="S536" s="149">
        <v>0</v>
      </c>
      <c r="T536" s="149">
        <v>0</v>
      </c>
      <c r="U536" s="149">
        <v>0</v>
      </c>
      <c r="V536" s="149">
        <v>0</v>
      </c>
      <c r="W536" s="149">
        <v>0</v>
      </c>
      <c r="X536" s="149">
        <v>0</v>
      </c>
      <c r="Y536" s="149">
        <v>0</v>
      </c>
      <c r="Z536" s="149">
        <v>0</v>
      </c>
      <c r="AA536" s="149">
        <v>0</v>
      </c>
      <c r="AB536" s="149">
        <v>0</v>
      </c>
      <c r="AC536" s="149">
        <v>0</v>
      </c>
      <c r="AD536" s="149">
        <v>0</v>
      </c>
      <c r="AE536" s="149">
        <v>0</v>
      </c>
      <c r="AF536" s="149">
        <v>0</v>
      </c>
      <c r="AG536" s="149">
        <v>0</v>
      </c>
      <c r="AH536" s="149">
        <v>0</v>
      </c>
      <c r="AI536" s="149">
        <v>0</v>
      </c>
      <c r="AJ536" s="149">
        <v>0</v>
      </c>
      <c r="AK536" s="149">
        <v>0</v>
      </c>
      <c r="AL536" s="149">
        <v>0</v>
      </c>
      <c r="AM536" s="149">
        <v>0</v>
      </c>
      <c r="AN536" s="149">
        <v>0</v>
      </c>
      <c r="AO536" s="149">
        <v>0</v>
      </c>
      <c r="AP536" s="149">
        <v>0</v>
      </c>
      <c r="AQ536" s="149">
        <v>0</v>
      </c>
      <c r="AR536" s="149">
        <v>0</v>
      </c>
      <c r="AS536" s="149">
        <v>0</v>
      </c>
      <c r="AT536" s="149">
        <v>0</v>
      </c>
      <c r="AU536" s="149">
        <v>0</v>
      </c>
      <c r="AV536" s="149">
        <v>0</v>
      </c>
      <c r="AW536" s="149">
        <v>1</v>
      </c>
      <c r="AX536" s="149">
        <v>3</v>
      </c>
      <c r="AY536" s="149">
        <v>3</v>
      </c>
      <c r="AZ536" s="149">
        <v>1</v>
      </c>
      <c r="BA536" s="149">
        <v>3</v>
      </c>
      <c r="BB536" s="149">
        <v>2</v>
      </c>
      <c r="BC536" s="149">
        <v>2</v>
      </c>
      <c r="BD536" s="149">
        <v>4</v>
      </c>
      <c r="BE536" s="149">
        <v>3</v>
      </c>
      <c r="BF536" s="149">
        <v>5</v>
      </c>
      <c r="BG536" s="149">
        <v>6</v>
      </c>
      <c r="BH536" s="149">
        <v>0</v>
      </c>
      <c r="BI536" s="149">
        <v>0</v>
      </c>
      <c r="BJ536" s="149">
        <v>0</v>
      </c>
      <c r="BK536" s="149">
        <v>0</v>
      </c>
      <c r="BL536" s="149">
        <v>0</v>
      </c>
      <c r="BM536" s="149">
        <v>0</v>
      </c>
      <c r="BN536" s="149">
        <v>0</v>
      </c>
      <c r="BO536" s="149">
        <v>0</v>
      </c>
      <c r="BP536" s="149">
        <v>0</v>
      </c>
      <c r="BQ536" s="149">
        <v>0</v>
      </c>
      <c r="BR536" s="465">
        <v>0</v>
      </c>
    </row>
    <row r="537" spans="3:70">
      <c r="C537" s="453" t="s">
        <v>307</v>
      </c>
      <c r="D537" s="454" t="s">
        <v>631</v>
      </c>
      <c r="E537" s="455" t="s">
        <v>674</v>
      </c>
      <c r="F537" s="168">
        <f t="shared" si="72"/>
        <v>52</v>
      </c>
      <c r="G537" s="162">
        <v>0</v>
      </c>
      <c r="H537" s="149">
        <v>0</v>
      </c>
      <c r="I537" s="149">
        <v>0</v>
      </c>
      <c r="J537" s="149">
        <v>0</v>
      </c>
      <c r="K537" s="149">
        <v>0</v>
      </c>
      <c r="L537" s="149">
        <v>0</v>
      </c>
      <c r="M537" s="149">
        <v>0</v>
      </c>
      <c r="N537" s="149">
        <v>0</v>
      </c>
      <c r="O537" s="149">
        <v>0</v>
      </c>
      <c r="P537" s="149">
        <v>0</v>
      </c>
      <c r="Q537" s="149">
        <v>0</v>
      </c>
      <c r="R537" s="149">
        <v>0</v>
      </c>
      <c r="S537" s="149">
        <v>0</v>
      </c>
      <c r="T537" s="149">
        <v>0</v>
      </c>
      <c r="U537" s="149">
        <v>0</v>
      </c>
      <c r="V537" s="149">
        <v>0</v>
      </c>
      <c r="W537" s="149">
        <v>0</v>
      </c>
      <c r="X537" s="149">
        <v>0</v>
      </c>
      <c r="Y537" s="149">
        <v>0</v>
      </c>
      <c r="Z537" s="149">
        <v>0</v>
      </c>
      <c r="AA537" s="149">
        <v>0</v>
      </c>
      <c r="AB537" s="149">
        <v>0</v>
      </c>
      <c r="AC537" s="149">
        <v>0</v>
      </c>
      <c r="AD537" s="149">
        <v>0</v>
      </c>
      <c r="AE537" s="149">
        <v>0</v>
      </c>
      <c r="AF537" s="149">
        <v>0</v>
      </c>
      <c r="AG537" s="149">
        <v>0</v>
      </c>
      <c r="AH537" s="149">
        <v>0</v>
      </c>
      <c r="AI537" s="149">
        <v>0</v>
      </c>
      <c r="AJ537" s="149">
        <v>0</v>
      </c>
      <c r="AK537" s="149">
        <v>0</v>
      </c>
      <c r="AL537" s="149">
        <v>0</v>
      </c>
      <c r="AM537" s="149">
        <v>0</v>
      </c>
      <c r="AN537" s="149">
        <v>0</v>
      </c>
      <c r="AO537" s="149">
        <v>0</v>
      </c>
      <c r="AP537" s="149">
        <v>0</v>
      </c>
      <c r="AQ537" s="149">
        <v>0</v>
      </c>
      <c r="AR537" s="149">
        <v>0</v>
      </c>
      <c r="AS537" s="149">
        <v>52</v>
      </c>
      <c r="AT537" s="149">
        <v>0</v>
      </c>
      <c r="AU537" s="149">
        <v>0</v>
      </c>
      <c r="AV537" s="149">
        <v>0</v>
      </c>
      <c r="AW537" s="149">
        <v>0</v>
      </c>
      <c r="AX537" s="149">
        <v>0</v>
      </c>
      <c r="AY537" s="149">
        <v>0</v>
      </c>
      <c r="AZ537" s="149">
        <v>0</v>
      </c>
      <c r="BA537" s="149">
        <v>0</v>
      </c>
      <c r="BB537" s="149">
        <v>0</v>
      </c>
      <c r="BC537" s="149">
        <v>0</v>
      </c>
      <c r="BD537" s="149">
        <v>0</v>
      </c>
      <c r="BE537" s="149">
        <v>0</v>
      </c>
      <c r="BF537" s="149">
        <v>0</v>
      </c>
      <c r="BG537" s="149">
        <v>0</v>
      </c>
      <c r="BH537" s="149">
        <v>0</v>
      </c>
      <c r="BI537" s="149">
        <v>0</v>
      </c>
      <c r="BJ537" s="149">
        <v>0</v>
      </c>
      <c r="BK537" s="149">
        <v>0</v>
      </c>
      <c r="BL537" s="149">
        <v>0</v>
      </c>
      <c r="BM537" s="149">
        <v>0</v>
      </c>
      <c r="BN537" s="149">
        <v>0</v>
      </c>
      <c r="BO537" s="149">
        <v>0</v>
      </c>
      <c r="BP537" s="149">
        <v>0</v>
      </c>
      <c r="BQ537" s="149">
        <v>0</v>
      </c>
      <c r="BR537" s="465">
        <v>0</v>
      </c>
    </row>
    <row r="538" spans="3:70">
      <c r="C538" s="453" t="s">
        <v>307</v>
      </c>
      <c r="D538" s="454" t="s">
        <v>631</v>
      </c>
      <c r="E538" s="455" t="s">
        <v>301</v>
      </c>
      <c r="F538" s="168">
        <f t="shared" si="72"/>
        <v>7</v>
      </c>
      <c r="G538" s="162">
        <v>0</v>
      </c>
      <c r="H538" s="149">
        <v>0</v>
      </c>
      <c r="I538" s="149">
        <v>0</v>
      </c>
      <c r="J538" s="149">
        <v>0</v>
      </c>
      <c r="K538" s="149">
        <v>0</v>
      </c>
      <c r="L538" s="149">
        <v>0</v>
      </c>
      <c r="M538" s="149">
        <v>0</v>
      </c>
      <c r="N538" s="149">
        <v>0</v>
      </c>
      <c r="O538" s="149">
        <v>0</v>
      </c>
      <c r="P538" s="149">
        <v>0</v>
      </c>
      <c r="Q538" s="149">
        <v>0</v>
      </c>
      <c r="R538" s="149">
        <v>0</v>
      </c>
      <c r="S538" s="149">
        <v>0</v>
      </c>
      <c r="T538" s="149">
        <v>0</v>
      </c>
      <c r="U538" s="149">
        <v>0</v>
      </c>
      <c r="V538" s="149">
        <v>0</v>
      </c>
      <c r="W538" s="149">
        <v>0</v>
      </c>
      <c r="X538" s="149">
        <v>0</v>
      </c>
      <c r="Y538" s="149">
        <v>0</v>
      </c>
      <c r="Z538" s="149">
        <v>0</v>
      </c>
      <c r="AA538" s="149">
        <v>0</v>
      </c>
      <c r="AB538" s="149">
        <v>0</v>
      </c>
      <c r="AC538" s="149">
        <v>0</v>
      </c>
      <c r="AD538" s="149">
        <v>0</v>
      </c>
      <c r="AE538" s="149">
        <v>0</v>
      </c>
      <c r="AF538" s="149">
        <v>0</v>
      </c>
      <c r="AG538" s="149">
        <v>0</v>
      </c>
      <c r="AH538" s="149">
        <v>0</v>
      </c>
      <c r="AI538" s="149">
        <v>0</v>
      </c>
      <c r="AJ538" s="149">
        <v>0</v>
      </c>
      <c r="AK538" s="149">
        <v>0</v>
      </c>
      <c r="AL538" s="149">
        <v>0</v>
      </c>
      <c r="AM538" s="149">
        <v>0</v>
      </c>
      <c r="AN538" s="149">
        <v>0</v>
      </c>
      <c r="AO538" s="149">
        <v>0</v>
      </c>
      <c r="AP538" s="149">
        <v>0</v>
      </c>
      <c r="AQ538" s="149">
        <v>0</v>
      </c>
      <c r="AR538" s="149">
        <v>0</v>
      </c>
      <c r="AS538" s="149">
        <v>0</v>
      </c>
      <c r="AT538" s="149">
        <v>0</v>
      </c>
      <c r="AU538" s="149">
        <v>0</v>
      </c>
      <c r="AV538" s="149">
        <v>0</v>
      </c>
      <c r="AW538" s="149">
        <v>0</v>
      </c>
      <c r="AX538" s="149">
        <v>0</v>
      </c>
      <c r="AY538" s="149">
        <v>7</v>
      </c>
      <c r="AZ538" s="149">
        <v>0</v>
      </c>
      <c r="BA538" s="149">
        <v>0</v>
      </c>
      <c r="BB538" s="149">
        <v>0</v>
      </c>
      <c r="BC538" s="149">
        <v>0</v>
      </c>
      <c r="BD538" s="149">
        <v>0</v>
      </c>
      <c r="BE538" s="149">
        <v>0</v>
      </c>
      <c r="BF538" s="149">
        <v>0</v>
      </c>
      <c r="BG538" s="149">
        <v>0</v>
      </c>
      <c r="BH538" s="149">
        <v>0</v>
      </c>
      <c r="BI538" s="149">
        <v>0</v>
      </c>
      <c r="BJ538" s="149">
        <v>0</v>
      </c>
      <c r="BK538" s="149">
        <v>0</v>
      </c>
      <c r="BL538" s="149">
        <v>0</v>
      </c>
      <c r="BM538" s="149">
        <v>0</v>
      </c>
      <c r="BN538" s="149">
        <v>0</v>
      </c>
      <c r="BO538" s="149">
        <v>0</v>
      </c>
      <c r="BP538" s="149">
        <v>0</v>
      </c>
      <c r="BQ538" s="149">
        <v>0</v>
      </c>
      <c r="BR538" s="465">
        <v>0</v>
      </c>
    </row>
    <row r="539" spans="3:70">
      <c r="C539" s="453" t="s">
        <v>307</v>
      </c>
      <c r="D539" s="454" t="s">
        <v>631</v>
      </c>
      <c r="E539" s="455" t="s">
        <v>675</v>
      </c>
      <c r="F539" s="168">
        <f t="shared" si="72"/>
        <v>2</v>
      </c>
      <c r="G539" s="162">
        <v>0</v>
      </c>
      <c r="H539" s="149">
        <v>0</v>
      </c>
      <c r="I539" s="149">
        <v>0</v>
      </c>
      <c r="J539" s="149">
        <v>0</v>
      </c>
      <c r="K539" s="149">
        <v>0</v>
      </c>
      <c r="L539" s="149">
        <v>0</v>
      </c>
      <c r="M539" s="149">
        <v>0</v>
      </c>
      <c r="N539" s="149">
        <v>0</v>
      </c>
      <c r="O539" s="149">
        <v>0</v>
      </c>
      <c r="P539" s="149">
        <v>0</v>
      </c>
      <c r="Q539" s="149">
        <v>0</v>
      </c>
      <c r="R539" s="149">
        <v>0</v>
      </c>
      <c r="S539" s="149">
        <v>0</v>
      </c>
      <c r="T539" s="149">
        <v>0</v>
      </c>
      <c r="U539" s="149">
        <v>0</v>
      </c>
      <c r="V539" s="149">
        <v>0</v>
      </c>
      <c r="W539" s="149">
        <v>0</v>
      </c>
      <c r="X539" s="149">
        <v>0</v>
      </c>
      <c r="Y539" s="149">
        <v>0</v>
      </c>
      <c r="Z539" s="149">
        <v>0</v>
      </c>
      <c r="AA539" s="149">
        <v>0</v>
      </c>
      <c r="AB539" s="149">
        <v>0</v>
      </c>
      <c r="AC539" s="149">
        <v>0</v>
      </c>
      <c r="AD539" s="149">
        <v>0</v>
      </c>
      <c r="AE539" s="149">
        <v>0</v>
      </c>
      <c r="AF539" s="149">
        <v>0</v>
      </c>
      <c r="AG539" s="149">
        <v>0</v>
      </c>
      <c r="AH539" s="149">
        <v>0</v>
      </c>
      <c r="AI539" s="149">
        <v>0</v>
      </c>
      <c r="AJ539" s="149">
        <v>0</v>
      </c>
      <c r="AK539" s="149">
        <v>0</v>
      </c>
      <c r="AL539" s="149">
        <v>0</v>
      </c>
      <c r="AM539" s="149">
        <v>0</v>
      </c>
      <c r="AN539" s="149">
        <v>0</v>
      </c>
      <c r="AO539" s="149">
        <v>0</v>
      </c>
      <c r="AP539" s="149">
        <v>0</v>
      </c>
      <c r="AQ539" s="149">
        <v>0</v>
      </c>
      <c r="AR539" s="149">
        <v>0</v>
      </c>
      <c r="AS539" s="149">
        <v>1</v>
      </c>
      <c r="AT539" s="149">
        <v>0</v>
      </c>
      <c r="AU539" s="149">
        <v>1</v>
      </c>
      <c r="AV539" s="149">
        <v>0</v>
      </c>
      <c r="AW539" s="149">
        <v>0</v>
      </c>
      <c r="AX539" s="149">
        <v>0</v>
      </c>
      <c r="AY539" s="149">
        <v>0</v>
      </c>
      <c r="AZ539" s="149">
        <v>0</v>
      </c>
      <c r="BA539" s="149">
        <v>0</v>
      </c>
      <c r="BB539" s="149">
        <v>0</v>
      </c>
      <c r="BC539" s="149">
        <v>0</v>
      </c>
      <c r="BD539" s="149">
        <v>0</v>
      </c>
      <c r="BE539" s="149">
        <v>0</v>
      </c>
      <c r="BF539" s="149">
        <v>0</v>
      </c>
      <c r="BG539" s="149">
        <v>0</v>
      </c>
      <c r="BH539" s="149">
        <v>0</v>
      </c>
      <c r="BI539" s="149">
        <v>0</v>
      </c>
      <c r="BJ539" s="149">
        <v>0</v>
      </c>
      <c r="BK539" s="149">
        <v>0</v>
      </c>
      <c r="BL539" s="149">
        <v>0</v>
      </c>
      <c r="BM539" s="149">
        <v>0</v>
      </c>
      <c r="BN539" s="149">
        <v>0</v>
      </c>
      <c r="BO539" s="149">
        <v>0</v>
      </c>
      <c r="BP539" s="149">
        <v>0</v>
      </c>
      <c r="BQ539" s="149">
        <v>0</v>
      </c>
      <c r="BR539" s="465">
        <v>0</v>
      </c>
    </row>
    <row r="540" spans="3:70">
      <c r="C540" s="453" t="s">
        <v>307</v>
      </c>
      <c r="D540" s="454" t="s">
        <v>631</v>
      </c>
      <c r="E540" s="455" t="s">
        <v>586</v>
      </c>
      <c r="F540" s="168">
        <f t="shared" si="72"/>
        <v>31</v>
      </c>
      <c r="G540" s="162">
        <v>0</v>
      </c>
      <c r="H540" s="149">
        <v>0</v>
      </c>
      <c r="I540" s="149">
        <v>0</v>
      </c>
      <c r="J540" s="149">
        <v>0</v>
      </c>
      <c r="K540" s="149">
        <v>0</v>
      </c>
      <c r="L540" s="149">
        <v>0</v>
      </c>
      <c r="M540" s="149">
        <v>0</v>
      </c>
      <c r="N540" s="149">
        <v>0</v>
      </c>
      <c r="O540" s="149">
        <v>0</v>
      </c>
      <c r="P540" s="149">
        <v>0</v>
      </c>
      <c r="Q540" s="149">
        <v>0</v>
      </c>
      <c r="R540" s="149">
        <v>0</v>
      </c>
      <c r="S540" s="149">
        <v>0</v>
      </c>
      <c r="T540" s="149">
        <v>0</v>
      </c>
      <c r="U540" s="149">
        <v>0</v>
      </c>
      <c r="V540" s="149">
        <v>0</v>
      </c>
      <c r="W540" s="149">
        <v>0</v>
      </c>
      <c r="X540" s="149">
        <v>0</v>
      </c>
      <c r="Y540" s="149">
        <v>0</v>
      </c>
      <c r="Z540" s="149">
        <v>0</v>
      </c>
      <c r="AA540" s="149">
        <v>0</v>
      </c>
      <c r="AB540" s="149">
        <v>0</v>
      </c>
      <c r="AC540" s="149">
        <v>0</v>
      </c>
      <c r="AD540" s="149">
        <v>0</v>
      </c>
      <c r="AE540" s="149">
        <v>0</v>
      </c>
      <c r="AF540" s="149">
        <v>0</v>
      </c>
      <c r="AG540" s="149">
        <v>0</v>
      </c>
      <c r="AH540" s="149">
        <v>0</v>
      </c>
      <c r="AI540" s="149">
        <v>0</v>
      </c>
      <c r="AJ540" s="149">
        <v>0</v>
      </c>
      <c r="AK540" s="149">
        <v>0</v>
      </c>
      <c r="AL540" s="149">
        <v>0</v>
      </c>
      <c r="AM540" s="149">
        <v>0</v>
      </c>
      <c r="AN540" s="149">
        <v>0</v>
      </c>
      <c r="AO540" s="149">
        <v>0</v>
      </c>
      <c r="AP540" s="149">
        <v>0</v>
      </c>
      <c r="AQ540" s="149">
        <v>0</v>
      </c>
      <c r="AR540" s="149">
        <v>0</v>
      </c>
      <c r="AS540" s="149">
        <v>0</v>
      </c>
      <c r="AT540" s="149">
        <v>0</v>
      </c>
      <c r="AU540" s="149">
        <v>0</v>
      </c>
      <c r="AV540" s="149">
        <v>0</v>
      </c>
      <c r="AW540" s="149">
        <v>0</v>
      </c>
      <c r="AX540" s="149">
        <v>0</v>
      </c>
      <c r="AY540" s="149">
        <v>0</v>
      </c>
      <c r="AZ540" s="149">
        <v>31</v>
      </c>
      <c r="BA540" s="149">
        <v>0</v>
      </c>
      <c r="BB540" s="149">
        <v>0</v>
      </c>
      <c r="BC540" s="149">
        <v>0</v>
      </c>
      <c r="BD540" s="149">
        <v>0</v>
      </c>
      <c r="BE540" s="149">
        <v>0</v>
      </c>
      <c r="BF540" s="149">
        <v>0</v>
      </c>
      <c r="BG540" s="149">
        <v>0</v>
      </c>
      <c r="BH540" s="149">
        <v>0</v>
      </c>
      <c r="BI540" s="149">
        <v>0</v>
      </c>
      <c r="BJ540" s="149">
        <v>0</v>
      </c>
      <c r="BK540" s="149">
        <v>0</v>
      </c>
      <c r="BL540" s="149">
        <v>0</v>
      </c>
      <c r="BM540" s="149">
        <v>0</v>
      </c>
      <c r="BN540" s="149">
        <v>0</v>
      </c>
      <c r="BO540" s="149">
        <v>0</v>
      </c>
      <c r="BP540" s="149">
        <v>0</v>
      </c>
      <c r="BQ540" s="149">
        <v>0</v>
      </c>
      <c r="BR540" s="465">
        <v>0</v>
      </c>
    </row>
    <row r="541" spans="3:70">
      <c r="C541" s="453" t="s">
        <v>307</v>
      </c>
      <c r="D541" s="454" t="s">
        <v>631</v>
      </c>
      <c r="E541" s="455" t="s">
        <v>676</v>
      </c>
      <c r="F541" s="168">
        <f t="shared" si="72"/>
        <v>250</v>
      </c>
      <c r="G541" s="162">
        <v>0</v>
      </c>
      <c r="H541" s="149">
        <v>0</v>
      </c>
      <c r="I541" s="149">
        <v>0</v>
      </c>
      <c r="J541" s="149">
        <v>0</v>
      </c>
      <c r="K541" s="149">
        <v>0</v>
      </c>
      <c r="L541" s="149">
        <v>250</v>
      </c>
      <c r="M541" s="149">
        <v>0</v>
      </c>
      <c r="N541" s="149">
        <v>0</v>
      </c>
      <c r="O541" s="149">
        <v>0</v>
      </c>
      <c r="P541" s="149">
        <v>0</v>
      </c>
      <c r="Q541" s="149">
        <v>0</v>
      </c>
      <c r="R541" s="149">
        <v>0</v>
      </c>
      <c r="S541" s="149">
        <v>0</v>
      </c>
      <c r="T541" s="149">
        <v>0</v>
      </c>
      <c r="U541" s="149">
        <v>0</v>
      </c>
      <c r="V541" s="149">
        <v>0</v>
      </c>
      <c r="W541" s="149">
        <v>0</v>
      </c>
      <c r="X541" s="149">
        <v>0</v>
      </c>
      <c r="Y541" s="149">
        <v>0</v>
      </c>
      <c r="Z541" s="149">
        <v>0</v>
      </c>
      <c r="AA541" s="149">
        <v>0</v>
      </c>
      <c r="AB541" s="149">
        <v>0</v>
      </c>
      <c r="AC541" s="149">
        <v>0</v>
      </c>
      <c r="AD541" s="149">
        <v>0</v>
      </c>
      <c r="AE541" s="149">
        <v>0</v>
      </c>
      <c r="AF541" s="149">
        <v>0</v>
      </c>
      <c r="AG541" s="149">
        <v>0</v>
      </c>
      <c r="AH541" s="149">
        <v>0</v>
      </c>
      <c r="AI541" s="149">
        <v>0</v>
      </c>
      <c r="AJ541" s="149">
        <v>0</v>
      </c>
      <c r="AK541" s="149">
        <v>0</v>
      </c>
      <c r="AL541" s="149">
        <v>0</v>
      </c>
      <c r="AM541" s="149">
        <v>0</v>
      </c>
      <c r="AN541" s="149">
        <v>0</v>
      </c>
      <c r="AO541" s="149">
        <v>0</v>
      </c>
      <c r="AP541" s="149">
        <v>0</v>
      </c>
      <c r="AQ541" s="149">
        <v>0</v>
      </c>
      <c r="AR541" s="149">
        <v>0</v>
      </c>
      <c r="AS541" s="149">
        <v>0</v>
      </c>
      <c r="AT541" s="149">
        <v>0</v>
      </c>
      <c r="AU541" s="149">
        <v>0</v>
      </c>
      <c r="AV541" s="149">
        <v>0</v>
      </c>
      <c r="AW541" s="149">
        <v>0</v>
      </c>
      <c r="AX541" s="149">
        <v>0</v>
      </c>
      <c r="AY541" s="149">
        <v>0</v>
      </c>
      <c r="AZ541" s="149">
        <v>0</v>
      </c>
      <c r="BA541" s="149">
        <v>0</v>
      </c>
      <c r="BB541" s="149">
        <v>0</v>
      </c>
      <c r="BC541" s="149">
        <v>0</v>
      </c>
      <c r="BD541" s="149">
        <v>0</v>
      </c>
      <c r="BE541" s="149">
        <v>0</v>
      </c>
      <c r="BF541" s="149">
        <v>0</v>
      </c>
      <c r="BG541" s="149">
        <v>0</v>
      </c>
      <c r="BH541" s="149">
        <v>0</v>
      </c>
      <c r="BI541" s="149">
        <v>0</v>
      </c>
      <c r="BJ541" s="149">
        <v>0</v>
      </c>
      <c r="BK541" s="149">
        <v>0</v>
      </c>
      <c r="BL541" s="149">
        <v>0</v>
      </c>
      <c r="BM541" s="149">
        <v>0</v>
      </c>
      <c r="BN541" s="149">
        <v>0</v>
      </c>
      <c r="BO541" s="149">
        <v>0</v>
      </c>
      <c r="BP541" s="149">
        <v>0</v>
      </c>
      <c r="BQ541" s="149">
        <v>0</v>
      </c>
      <c r="BR541" s="465">
        <v>0</v>
      </c>
    </row>
    <row r="542" spans="3:70">
      <c r="C542" s="453" t="s">
        <v>307</v>
      </c>
      <c r="D542" s="454" t="s">
        <v>631</v>
      </c>
      <c r="E542" s="455" t="s">
        <v>595</v>
      </c>
      <c r="F542" s="168">
        <f t="shared" si="72"/>
        <v>11</v>
      </c>
      <c r="G542" s="162">
        <v>0</v>
      </c>
      <c r="H542" s="149">
        <v>0</v>
      </c>
      <c r="I542" s="149">
        <v>0</v>
      </c>
      <c r="J542" s="149">
        <v>0</v>
      </c>
      <c r="K542" s="149">
        <v>0</v>
      </c>
      <c r="L542" s="149">
        <v>0</v>
      </c>
      <c r="M542" s="149">
        <v>0</v>
      </c>
      <c r="N542" s="149">
        <v>0</v>
      </c>
      <c r="O542" s="149">
        <v>0</v>
      </c>
      <c r="P542" s="149">
        <v>0</v>
      </c>
      <c r="Q542" s="149">
        <v>0</v>
      </c>
      <c r="R542" s="149">
        <v>0</v>
      </c>
      <c r="S542" s="149">
        <v>0</v>
      </c>
      <c r="T542" s="149">
        <v>0</v>
      </c>
      <c r="U542" s="149">
        <v>0</v>
      </c>
      <c r="V542" s="149">
        <v>0</v>
      </c>
      <c r="W542" s="149">
        <v>0</v>
      </c>
      <c r="X542" s="149">
        <v>0</v>
      </c>
      <c r="Y542" s="149">
        <v>0</v>
      </c>
      <c r="Z542" s="149">
        <v>0</v>
      </c>
      <c r="AA542" s="149">
        <v>0</v>
      </c>
      <c r="AB542" s="149">
        <v>0</v>
      </c>
      <c r="AC542" s="149">
        <v>0</v>
      </c>
      <c r="AD542" s="149">
        <v>0</v>
      </c>
      <c r="AE542" s="149">
        <v>0</v>
      </c>
      <c r="AF542" s="149">
        <v>0</v>
      </c>
      <c r="AG542" s="149">
        <v>0</v>
      </c>
      <c r="AH542" s="149">
        <v>0</v>
      </c>
      <c r="AI542" s="149">
        <v>0</v>
      </c>
      <c r="AJ542" s="149">
        <v>0</v>
      </c>
      <c r="AK542" s="149">
        <v>0</v>
      </c>
      <c r="AL542" s="149">
        <v>0</v>
      </c>
      <c r="AM542" s="149">
        <v>0</v>
      </c>
      <c r="AN542" s="149">
        <v>0</v>
      </c>
      <c r="AO542" s="149">
        <v>0</v>
      </c>
      <c r="AP542" s="149">
        <v>0</v>
      </c>
      <c r="AQ542" s="149">
        <v>0</v>
      </c>
      <c r="AR542" s="149">
        <v>0</v>
      </c>
      <c r="AS542" s="149">
        <v>0</v>
      </c>
      <c r="AT542" s="149">
        <v>0</v>
      </c>
      <c r="AU542" s="149">
        <v>0</v>
      </c>
      <c r="AV542" s="149">
        <v>1</v>
      </c>
      <c r="AW542" s="149">
        <v>3</v>
      </c>
      <c r="AX542" s="149">
        <v>1</v>
      </c>
      <c r="AY542" s="149">
        <v>1</v>
      </c>
      <c r="AZ542" s="149">
        <v>1</v>
      </c>
      <c r="BA542" s="149">
        <v>1</v>
      </c>
      <c r="BB542" s="149">
        <v>1</v>
      </c>
      <c r="BC542" s="149">
        <v>1</v>
      </c>
      <c r="BD542" s="149">
        <v>0</v>
      </c>
      <c r="BE542" s="149">
        <v>0</v>
      </c>
      <c r="BF542" s="149">
        <v>0</v>
      </c>
      <c r="BG542" s="149">
        <v>1</v>
      </c>
      <c r="BH542" s="149">
        <v>0</v>
      </c>
      <c r="BI542" s="149">
        <v>0</v>
      </c>
      <c r="BJ542" s="149">
        <v>0</v>
      </c>
      <c r="BK542" s="149">
        <v>0</v>
      </c>
      <c r="BL542" s="149">
        <v>0</v>
      </c>
      <c r="BM542" s="149">
        <v>0</v>
      </c>
      <c r="BN542" s="149">
        <v>0</v>
      </c>
      <c r="BO542" s="149">
        <v>0</v>
      </c>
      <c r="BP542" s="149">
        <v>0</v>
      </c>
      <c r="BQ542" s="149">
        <v>0</v>
      </c>
      <c r="BR542" s="465">
        <v>0</v>
      </c>
    </row>
    <row r="543" spans="3:70">
      <c r="C543" s="453" t="s">
        <v>307</v>
      </c>
      <c r="D543" s="454" t="s">
        <v>631</v>
      </c>
      <c r="E543" s="455" t="s">
        <v>596</v>
      </c>
      <c r="F543" s="168">
        <f t="shared" si="72"/>
        <v>0</v>
      </c>
      <c r="G543" s="162">
        <v>0</v>
      </c>
      <c r="H543" s="149">
        <v>0</v>
      </c>
      <c r="I543" s="149">
        <v>0</v>
      </c>
      <c r="J543" s="149">
        <v>0</v>
      </c>
      <c r="K543" s="149">
        <v>0</v>
      </c>
      <c r="L543" s="149">
        <v>0</v>
      </c>
      <c r="M543" s="149">
        <v>0</v>
      </c>
      <c r="N543" s="149">
        <v>0</v>
      </c>
      <c r="O543" s="149">
        <v>0</v>
      </c>
      <c r="P543" s="149">
        <v>0</v>
      </c>
      <c r="Q543" s="149">
        <v>0</v>
      </c>
      <c r="R543" s="149">
        <v>0</v>
      </c>
      <c r="S543" s="149">
        <v>0</v>
      </c>
      <c r="T543" s="149">
        <v>0</v>
      </c>
      <c r="U543" s="149">
        <v>0</v>
      </c>
      <c r="V543" s="149">
        <v>0</v>
      </c>
      <c r="W543" s="149">
        <v>0</v>
      </c>
      <c r="X543" s="149">
        <v>0</v>
      </c>
      <c r="Y543" s="149">
        <v>0</v>
      </c>
      <c r="Z543" s="149">
        <v>0</v>
      </c>
      <c r="AA543" s="149">
        <v>0</v>
      </c>
      <c r="AB543" s="149">
        <v>0</v>
      </c>
      <c r="AC543" s="149">
        <v>0</v>
      </c>
      <c r="AD543" s="149">
        <v>0</v>
      </c>
      <c r="AE543" s="149">
        <v>0</v>
      </c>
      <c r="AF543" s="149">
        <v>0</v>
      </c>
      <c r="AG543" s="149">
        <v>0</v>
      </c>
      <c r="AH543" s="149">
        <v>0</v>
      </c>
      <c r="AI543" s="149">
        <v>0</v>
      </c>
      <c r="AJ543" s="149">
        <v>0</v>
      </c>
      <c r="AK543" s="149">
        <v>0</v>
      </c>
      <c r="AL543" s="149">
        <v>0</v>
      </c>
      <c r="AM543" s="149">
        <v>0</v>
      </c>
      <c r="AN543" s="149">
        <v>0</v>
      </c>
      <c r="AO543" s="149">
        <v>0</v>
      </c>
      <c r="AP543" s="149">
        <v>0</v>
      </c>
      <c r="AQ543" s="149">
        <v>0</v>
      </c>
      <c r="AR543" s="149">
        <v>0</v>
      </c>
      <c r="AS543" s="149">
        <v>0</v>
      </c>
      <c r="AT543" s="149">
        <v>0</v>
      </c>
      <c r="AU543" s="149">
        <v>0</v>
      </c>
      <c r="AV543" s="149">
        <v>0</v>
      </c>
      <c r="AW543" s="149">
        <v>0</v>
      </c>
      <c r="AX543" s="149">
        <v>0</v>
      </c>
      <c r="AY543" s="149">
        <v>0</v>
      </c>
      <c r="AZ543" s="149">
        <v>0</v>
      </c>
      <c r="BA543" s="149">
        <v>0</v>
      </c>
      <c r="BB543" s="149">
        <v>0</v>
      </c>
      <c r="BC543" s="149">
        <v>0</v>
      </c>
      <c r="BD543" s="149">
        <v>0</v>
      </c>
      <c r="BE543" s="149">
        <v>0</v>
      </c>
      <c r="BF543" s="149">
        <v>0</v>
      </c>
      <c r="BG543" s="149">
        <v>0</v>
      </c>
      <c r="BH543" s="149">
        <v>0</v>
      </c>
      <c r="BI543" s="149">
        <v>0</v>
      </c>
      <c r="BJ543" s="149">
        <v>0</v>
      </c>
      <c r="BK543" s="149">
        <v>0</v>
      </c>
      <c r="BL543" s="149">
        <v>0</v>
      </c>
      <c r="BM543" s="149">
        <v>0</v>
      </c>
      <c r="BN543" s="149">
        <v>0</v>
      </c>
      <c r="BO543" s="149">
        <v>0</v>
      </c>
      <c r="BP543" s="149">
        <v>0</v>
      </c>
      <c r="BQ543" s="149">
        <v>0</v>
      </c>
      <c r="BR543" s="465">
        <v>0</v>
      </c>
    </row>
    <row r="544" spans="3:70">
      <c r="C544" s="453" t="s">
        <v>307</v>
      </c>
      <c r="D544" s="454" t="s">
        <v>631</v>
      </c>
      <c r="E544" s="455" t="s">
        <v>598</v>
      </c>
      <c r="F544" s="168">
        <f t="shared" si="72"/>
        <v>0</v>
      </c>
      <c r="G544" s="162">
        <v>0</v>
      </c>
      <c r="H544" s="149">
        <v>0</v>
      </c>
      <c r="I544" s="149">
        <v>0</v>
      </c>
      <c r="J544" s="149">
        <v>0</v>
      </c>
      <c r="K544" s="149">
        <v>0</v>
      </c>
      <c r="L544" s="149">
        <v>0</v>
      </c>
      <c r="M544" s="149">
        <v>0</v>
      </c>
      <c r="N544" s="149">
        <v>0</v>
      </c>
      <c r="O544" s="149">
        <v>0</v>
      </c>
      <c r="P544" s="149">
        <v>0</v>
      </c>
      <c r="Q544" s="149">
        <v>0</v>
      </c>
      <c r="R544" s="149">
        <v>0</v>
      </c>
      <c r="S544" s="149">
        <v>0</v>
      </c>
      <c r="T544" s="149">
        <v>0</v>
      </c>
      <c r="U544" s="149">
        <v>0</v>
      </c>
      <c r="V544" s="149">
        <v>0</v>
      </c>
      <c r="W544" s="149">
        <v>0</v>
      </c>
      <c r="X544" s="149">
        <v>0</v>
      </c>
      <c r="Y544" s="149">
        <v>0</v>
      </c>
      <c r="Z544" s="149">
        <v>0</v>
      </c>
      <c r="AA544" s="149">
        <v>0</v>
      </c>
      <c r="AB544" s="149">
        <v>0</v>
      </c>
      <c r="AC544" s="149">
        <v>0</v>
      </c>
      <c r="AD544" s="149">
        <v>0</v>
      </c>
      <c r="AE544" s="149">
        <v>0</v>
      </c>
      <c r="AF544" s="149">
        <v>0</v>
      </c>
      <c r="AG544" s="149">
        <v>0</v>
      </c>
      <c r="AH544" s="149">
        <v>0</v>
      </c>
      <c r="AI544" s="149">
        <v>0</v>
      </c>
      <c r="AJ544" s="149">
        <v>0</v>
      </c>
      <c r="AK544" s="149">
        <v>0</v>
      </c>
      <c r="AL544" s="149">
        <v>0</v>
      </c>
      <c r="AM544" s="149">
        <v>0</v>
      </c>
      <c r="AN544" s="149">
        <v>0</v>
      </c>
      <c r="AO544" s="149">
        <v>0</v>
      </c>
      <c r="AP544" s="149">
        <v>0</v>
      </c>
      <c r="AQ544" s="149">
        <v>0</v>
      </c>
      <c r="AR544" s="149">
        <v>0</v>
      </c>
      <c r="AS544" s="149">
        <v>0</v>
      </c>
      <c r="AT544" s="149">
        <v>0</v>
      </c>
      <c r="AU544" s="149">
        <v>0</v>
      </c>
      <c r="AV544" s="149">
        <v>0</v>
      </c>
      <c r="AW544" s="149">
        <v>0</v>
      </c>
      <c r="AX544" s="149">
        <v>0</v>
      </c>
      <c r="AY544" s="149">
        <v>0</v>
      </c>
      <c r="AZ544" s="149">
        <v>0</v>
      </c>
      <c r="BA544" s="149">
        <v>0</v>
      </c>
      <c r="BB544" s="149">
        <v>0</v>
      </c>
      <c r="BC544" s="149">
        <v>0</v>
      </c>
      <c r="BD544" s="149">
        <v>0</v>
      </c>
      <c r="BE544" s="149">
        <v>0</v>
      </c>
      <c r="BF544" s="149">
        <v>0</v>
      </c>
      <c r="BG544" s="149">
        <v>0</v>
      </c>
      <c r="BH544" s="149">
        <v>0</v>
      </c>
      <c r="BI544" s="149">
        <v>0</v>
      </c>
      <c r="BJ544" s="149">
        <v>0</v>
      </c>
      <c r="BK544" s="149">
        <v>0</v>
      </c>
      <c r="BL544" s="149">
        <v>0</v>
      </c>
      <c r="BM544" s="149">
        <v>0</v>
      </c>
      <c r="BN544" s="149">
        <v>0</v>
      </c>
      <c r="BO544" s="149">
        <v>0</v>
      </c>
      <c r="BP544" s="149">
        <v>0</v>
      </c>
      <c r="BQ544" s="149">
        <v>0</v>
      </c>
      <c r="BR544" s="465">
        <v>0</v>
      </c>
    </row>
    <row r="545" spans="3:70">
      <c r="C545" s="453" t="s">
        <v>307</v>
      </c>
      <c r="D545" s="454" t="s">
        <v>631</v>
      </c>
      <c r="E545" s="455" t="s">
        <v>677</v>
      </c>
      <c r="F545" s="168">
        <f t="shared" si="72"/>
        <v>1</v>
      </c>
      <c r="G545" s="162">
        <v>0</v>
      </c>
      <c r="H545" s="149">
        <v>0</v>
      </c>
      <c r="I545" s="149">
        <v>0</v>
      </c>
      <c r="J545" s="149">
        <v>0</v>
      </c>
      <c r="K545" s="149">
        <v>0</v>
      </c>
      <c r="L545" s="149">
        <v>0</v>
      </c>
      <c r="M545" s="149">
        <v>0</v>
      </c>
      <c r="N545" s="149">
        <v>0</v>
      </c>
      <c r="O545" s="149">
        <v>0</v>
      </c>
      <c r="P545" s="149">
        <v>0</v>
      </c>
      <c r="Q545" s="149">
        <v>0</v>
      </c>
      <c r="R545" s="149">
        <v>0</v>
      </c>
      <c r="S545" s="149">
        <v>0</v>
      </c>
      <c r="T545" s="149">
        <v>0</v>
      </c>
      <c r="U545" s="149">
        <v>0</v>
      </c>
      <c r="V545" s="149">
        <v>0</v>
      </c>
      <c r="W545" s="149">
        <v>0</v>
      </c>
      <c r="X545" s="149">
        <v>0</v>
      </c>
      <c r="Y545" s="149">
        <v>0</v>
      </c>
      <c r="Z545" s="149">
        <v>0</v>
      </c>
      <c r="AA545" s="149">
        <v>0</v>
      </c>
      <c r="AB545" s="149">
        <v>0</v>
      </c>
      <c r="AC545" s="149">
        <v>0</v>
      </c>
      <c r="AD545" s="149">
        <v>0</v>
      </c>
      <c r="AE545" s="149">
        <v>0</v>
      </c>
      <c r="AF545" s="149">
        <v>0</v>
      </c>
      <c r="AG545" s="149">
        <v>0</v>
      </c>
      <c r="AH545" s="149">
        <v>0</v>
      </c>
      <c r="AI545" s="149">
        <v>0</v>
      </c>
      <c r="AJ545" s="149">
        <v>0</v>
      </c>
      <c r="AK545" s="149">
        <v>0</v>
      </c>
      <c r="AL545" s="149">
        <v>0</v>
      </c>
      <c r="AM545" s="149">
        <v>0</v>
      </c>
      <c r="AN545" s="149">
        <v>0</v>
      </c>
      <c r="AO545" s="149">
        <v>0</v>
      </c>
      <c r="AP545" s="149">
        <v>0</v>
      </c>
      <c r="AQ545" s="149">
        <v>0</v>
      </c>
      <c r="AR545" s="149">
        <v>0</v>
      </c>
      <c r="AS545" s="149">
        <v>0</v>
      </c>
      <c r="AT545" s="149">
        <v>0</v>
      </c>
      <c r="AU545" s="149">
        <v>1</v>
      </c>
      <c r="AV545" s="149">
        <v>0</v>
      </c>
      <c r="AW545" s="149">
        <v>0</v>
      </c>
      <c r="AX545" s="149">
        <v>0</v>
      </c>
      <c r="AY545" s="149">
        <v>0</v>
      </c>
      <c r="AZ545" s="149">
        <v>0</v>
      </c>
      <c r="BA545" s="149">
        <v>0</v>
      </c>
      <c r="BB545" s="149">
        <v>0</v>
      </c>
      <c r="BC545" s="149">
        <v>0</v>
      </c>
      <c r="BD545" s="149">
        <v>0</v>
      </c>
      <c r="BE545" s="149">
        <v>0</v>
      </c>
      <c r="BF545" s="149">
        <v>0</v>
      </c>
      <c r="BG545" s="149">
        <v>0</v>
      </c>
      <c r="BH545" s="149">
        <v>0</v>
      </c>
      <c r="BI545" s="149">
        <v>0</v>
      </c>
      <c r="BJ545" s="149">
        <v>0</v>
      </c>
      <c r="BK545" s="149">
        <v>0</v>
      </c>
      <c r="BL545" s="149">
        <v>0</v>
      </c>
      <c r="BM545" s="149">
        <v>0</v>
      </c>
      <c r="BN545" s="149">
        <v>0</v>
      </c>
      <c r="BO545" s="149">
        <v>0</v>
      </c>
      <c r="BP545" s="149">
        <v>0</v>
      </c>
      <c r="BQ545" s="149">
        <v>0</v>
      </c>
      <c r="BR545" s="465">
        <v>0</v>
      </c>
    </row>
    <row r="546" spans="3:70">
      <c r="C546" s="453" t="s">
        <v>307</v>
      </c>
      <c r="D546" s="454" t="s">
        <v>631</v>
      </c>
      <c r="E546" s="455" t="s">
        <v>678</v>
      </c>
      <c r="F546" s="168">
        <f t="shared" si="72"/>
        <v>1</v>
      </c>
      <c r="G546" s="162">
        <v>0</v>
      </c>
      <c r="H546" s="149">
        <v>0</v>
      </c>
      <c r="I546" s="149">
        <v>0</v>
      </c>
      <c r="J546" s="149">
        <v>0</v>
      </c>
      <c r="K546" s="149">
        <v>0</v>
      </c>
      <c r="L546" s="149">
        <v>0</v>
      </c>
      <c r="M546" s="149">
        <v>0</v>
      </c>
      <c r="N546" s="149">
        <v>0</v>
      </c>
      <c r="O546" s="149">
        <v>0</v>
      </c>
      <c r="P546" s="149">
        <v>0</v>
      </c>
      <c r="Q546" s="149">
        <v>0</v>
      </c>
      <c r="R546" s="149">
        <v>0</v>
      </c>
      <c r="S546" s="149">
        <v>0</v>
      </c>
      <c r="T546" s="149">
        <v>0</v>
      </c>
      <c r="U546" s="149">
        <v>0</v>
      </c>
      <c r="V546" s="149">
        <v>0</v>
      </c>
      <c r="W546" s="149">
        <v>0</v>
      </c>
      <c r="X546" s="149">
        <v>0</v>
      </c>
      <c r="Y546" s="149">
        <v>0</v>
      </c>
      <c r="Z546" s="149">
        <v>0</v>
      </c>
      <c r="AA546" s="149">
        <v>0</v>
      </c>
      <c r="AB546" s="149">
        <v>0</v>
      </c>
      <c r="AC546" s="149">
        <v>0</v>
      </c>
      <c r="AD546" s="149">
        <v>0</v>
      </c>
      <c r="AE546" s="149">
        <v>0</v>
      </c>
      <c r="AF546" s="149">
        <v>0</v>
      </c>
      <c r="AG546" s="149">
        <v>0</v>
      </c>
      <c r="AH546" s="149">
        <v>0</v>
      </c>
      <c r="AI546" s="149">
        <v>0</v>
      </c>
      <c r="AJ546" s="149">
        <v>0</v>
      </c>
      <c r="AK546" s="149">
        <v>0</v>
      </c>
      <c r="AL546" s="149">
        <v>0</v>
      </c>
      <c r="AM546" s="149">
        <v>0</v>
      </c>
      <c r="AN546" s="149">
        <v>0</v>
      </c>
      <c r="AO546" s="149">
        <v>0</v>
      </c>
      <c r="AP546" s="149">
        <v>0</v>
      </c>
      <c r="AQ546" s="149">
        <v>0</v>
      </c>
      <c r="AR546" s="149">
        <v>0</v>
      </c>
      <c r="AS546" s="149">
        <v>1</v>
      </c>
      <c r="AT546" s="149">
        <v>0</v>
      </c>
      <c r="AU546" s="149">
        <v>0</v>
      </c>
      <c r="AV546" s="149">
        <v>0</v>
      </c>
      <c r="AW546" s="149">
        <v>0</v>
      </c>
      <c r="AX546" s="149">
        <v>0</v>
      </c>
      <c r="AY546" s="149">
        <v>0</v>
      </c>
      <c r="AZ546" s="149">
        <v>0</v>
      </c>
      <c r="BA546" s="149">
        <v>0</v>
      </c>
      <c r="BB546" s="149">
        <v>0</v>
      </c>
      <c r="BC546" s="149">
        <v>0</v>
      </c>
      <c r="BD546" s="149">
        <v>0</v>
      </c>
      <c r="BE546" s="149">
        <v>0</v>
      </c>
      <c r="BF546" s="149">
        <v>0</v>
      </c>
      <c r="BG546" s="149">
        <v>0</v>
      </c>
      <c r="BH546" s="149">
        <v>0</v>
      </c>
      <c r="BI546" s="149">
        <v>0</v>
      </c>
      <c r="BJ546" s="149">
        <v>0</v>
      </c>
      <c r="BK546" s="149">
        <v>0</v>
      </c>
      <c r="BL546" s="149">
        <v>0</v>
      </c>
      <c r="BM546" s="149">
        <v>0</v>
      </c>
      <c r="BN546" s="149">
        <v>0</v>
      </c>
      <c r="BO546" s="149">
        <v>0</v>
      </c>
      <c r="BP546" s="149">
        <v>0</v>
      </c>
      <c r="BQ546" s="149">
        <v>0</v>
      </c>
      <c r="BR546" s="465">
        <v>0</v>
      </c>
    </row>
    <row r="547" spans="3:70">
      <c r="C547" s="453" t="s">
        <v>307</v>
      </c>
      <c r="D547" s="454" t="s">
        <v>631</v>
      </c>
      <c r="E547" s="455" t="s">
        <v>610</v>
      </c>
      <c r="F547" s="168">
        <f t="shared" si="72"/>
        <v>72</v>
      </c>
      <c r="G547" s="162">
        <v>0</v>
      </c>
      <c r="H547" s="149">
        <v>0</v>
      </c>
      <c r="I547" s="149">
        <v>0</v>
      </c>
      <c r="J547" s="149">
        <v>0</v>
      </c>
      <c r="K547" s="149">
        <v>0</v>
      </c>
      <c r="L547" s="149">
        <v>0</v>
      </c>
      <c r="M547" s="149">
        <v>0</v>
      </c>
      <c r="N547" s="149">
        <v>0</v>
      </c>
      <c r="O547" s="149">
        <v>0</v>
      </c>
      <c r="P547" s="149">
        <v>0</v>
      </c>
      <c r="Q547" s="149">
        <v>0</v>
      </c>
      <c r="R547" s="149">
        <v>0</v>
      </c>
      <c r="S547" s="149">
        <v>0</v>
      </c>
      <c r="T547" s="149">
        <v>0</v>
      </c>
      <c r="U547" s="149">
        <v>0</v>
      </c>
      <c r="V547" s="149">
        <v>0</v>
      </c>
      <c r="W547" s="149">
        <v>0</v>
      </c>
      <c r="X547" s="149">
        <v>0</v>
      </c>
      <c r="Y547" s="149">
        <v>0</v>
      </c>
      <c r="Z547" s="149">
        <v>0</v>
      </c>
      <c r="AA547" s="149">
        <v>0</v>
      </c>
      <c r="AB547" s="149">
        <v>0</v>
      </c>
      <c r="AC547" s="149">
        <v>0</v>
      </c>
      <c r="AD547" s="149">
        <v>0</v>
      </c>
      <c r="AE547" s="149">
        <v>0</v>
      </c>
      <c r="AF547" s="149">
        <v>0</v>
      </c>
      <c r="AG547" s="149">
        <v>0</v>
      </c>
      <c r="AH547" s="149">
        <v>0</v>
      </c>
      <c r="AI547" s="149">
        <v>0</v>
      </c>
      <c r="AJ547" s="149">
        <v>0</v>
      </c>
      <c r="AK547" s="149">
        <v>0</v>
      </c>
      <c r="AL547" s="149">
        <v>0</v>
      </c>
      <c r="AM547" s="149">
        <v>0</v>
      </c>
      <c r="AN547" s="149">
        <v>0</v>
      </c>
      <c r="AO547" s="149">
        <v>0</v>
      </c>
      <c r="AP547" s="149">
        <v>0</v>
      </c>
      <c r="AQ547" s="149">
        <v>0</v>
      </c>
      <c r="AR547" s="149">
        <v>0</v>
      </c>
      <c r="AS547" s="149">
        <v>0</v>
      </c>
      <c r="AT547" s="149">
        <v>0</v>
      </c>
      <c r="AU547" s="149">
        <v>0</v>
      </c>
      <c r="AV547" s="149">
        <v>0</v>
      </c>
      <c r="AW547" s="149">
        <v>0</v>
      </c>
      <c r="AX547" s="149">
        <v>2</v>
      </c>
      <c r="AY547" s="149">
        <v>2</v>
      </c>
      <c r="AZ547" s="149">
        <v>3</v>
      </c>
      <c r="BA547" s="149">
        <v>4</v>
      </c>
      <c r="BB547" s="149">
        <v>0</v>
      </c>
      <c r="BC547" s="149">
        <v>0</v>
      </c>
      <c r="BD547" s="149">
        <v>61</v>
      </c>
      <c r="BE547" s="149">
        <v>0</v>
      </c>
      <c r="BF547" s="149">
        <v>0</v>
      </c>
      <c r="BG547" s="149">
        <v>0</v>
      </c>
      <c r="BH547" s="149">
        <v>0</v>
      </c>
      <c r="BI547" s="149">
        <v>0</v>
      </c>
      <c r="BJ547" s="149">
        <v>0</v>
      </c>
      <c r="BK547" s="149">
        <v>0</v>
      </c>
      <c r="BL547" s="149">
        <v>0</v>
      </c>
      <c r="BM547" s="149">
        <v>0</v>
      </c>
      <c r="BN547" s="149">
        <v>0</v>
      </c>
      <c r="BO547" s="149">
        <v>0</v>
      </c>
      <c r="BP547" s="149">
        <v>0</v>
      </c>
      <c r="BQ547" s="149">
        <v>0</v>
      </c>
      <c r="BR547" s="465">
        <v>0</v>
      </c>
    </row>
    <row r="548" spans="3:70">
      <c r="C548" s="453" t="s">
        <v>307</v>
      </c>
      <c r="D548" s="454" t="s">
        <v>631</v>
      </c>
      <c r="E548" s="455" t="s">
        <v>679</v>
      </c>
      <c r="F548" s="168">
        <f t="shared" si="72"/>
        <v>74</v>
      </c>
      <c r="G548" s="162">
        <v>0</v>
      </c>
      <c r="H548" s="149">
        <v>0</v>
      </c>
      <c r="I548" s="149">
        <v>0</v>
      </c>
      <c r="J548" s="149">
        <v>0</v>
      </c>
      <c r="K548" s="149">
        <v>0</v>
      </c>
      <c r="L548" s="149">
        <v>0</v>
      </c>
      <c r="M548" s="149">
        <v>0</v>
      </c>
      <c r="N548" s="149">
        <v>0</v>
      </c>
      <c r="O548" s="149">
        <v>0</v>
      </c>
      <c r="P548" s="149">
        <v>0</v>
      </c>
      <c r="Q548" s="149">
        <v>0</v>
      </c>
      <c r="R548" s="149">
        <v>0</v>
      </c>
      <c r="S548" s="149">
        <v>0</v>
      </c>
      <c r="T548" s="149">
        <v>0</v>
      </c>
      <c r="U548" s="149">
        <v>0</v>
      </c>
      <c r="V548" s="149">
        <v>0</v>
      </c>
      <c r="W548" s="149">
        <v>0</v>
      </c>
      <c r="X548" s="149">
        <v>0</v>
      </c>
      <c r="Y548" s="149">
        <v>0</v>
      </c>
      <c r="Z548" s="149">
        <v>0</v>
      </c>
      <c r="AA548" s="149">
        <v>0</v>
      </c>
      <c r="AB548" s="149">
        <v>0</v>
      </c>
      <c r="AC548" s="149">
        <v>0</v>
      </c>
      <c r="AD548" s="149">
        <v>0</v>
      </c>
      <c r="AE548" s="149">
        <v>0</v>
      </c>
      <c r="AF548" s="149">
        <v>0</v>
      </c>
      <c r="AG548" s="149">
        <v>0</v>
      </c>
      <c r="AH548" s="149">
        <v>0</v>
      </c>
      <c r="AI548" s="149">
        <v>0</v>
      </c>
      <c r="AJ548" s="149">
        <v>0</v>
      </c>
      <c r="AK548" s="149">
        <v>0</v>
      </c>
      <c r="AL548" s="149">
        <v>0</v>
      </c>
      <c r="AM548" s="149">
        <v>0</v>
      </c>
      <c r="AN548" s="149">
        <v>0</v>
      </c>
      <c r="AO548" s="149">
        <v>0</v>
      </c>
      <c r="AP548" s="149">
        <v>0</v>
      </c>
      <c r="AQ548" s="149">
        <v>0</v>
      </c>
      <c r="AR548" s="149">
        <v>0</v>
      </c>
      <c r="AS548" s="149">
        <v>0</v>
      </c>
      <c r="AT548" s="149">
        <v>0</v>
      </c>
      <c r="AU548" s="149">
        <v>74</v>
      </c>
      <c r="AV548" s="149">
        <v>0</v>
      </c>
      <c r="AW548" s="149">
        <v>0</v>
      </c>
      <c r="AX548" s="149">
        <v>0</v>
      </c>
      <c r="AY548" s="149">
        <v>0</v>
      </c>
      <c r="AZ548" s="149">
        <v>0</v>
      </c>
      <c r="BA548" s="149">
        <v>0</v>
      </c>
      <c r="BB548" s="149">
        <v>0</v>
      </c>
      <c r="BC548" s="149">
        <v>0</v>
      </c>
      <c r="BD548" s="149">
        <v>0</v>
      </c>
      <c r="BE548" s="149">
        <v>0</v>
      </c>
      <c r="BF548" s="149">
        <v>0</v>
      </c>
      <c r="BG548" s="149">
        <v>0</v>
      </c>
      <c r="BH548" s="149">
        <v>0</v>
      </c>
      <c r="BI548" s="149">
        <v>0</v>
      </c>
      <c r="BJ548" s="149">
        <v>0</v>
      </c>
      <c r="BK548" s="149">
        <v>0</v>
      </c>
      <c r="BL548" s="149">
        <v>0</v>
      </c>
      <c r="BM548" s="149">
        <v>0</v>
      </c>
      <c r="BN548" s="149">
        <v>0</v>
      </c>
      <c r="BO548" s="149">
        <v>0</v>
      </c>
      <c r="BP548" s="149">
        <v>0</v>
      </c>
      <c r="BQ548" s="149">
        <v>0</v>
      </c>
      <c r="BR548" s="465">
        <v>0</v>
      </c>
    </row>
    <row r="549" spans="3:70">
      <c r="C549" s="453" t="s">
        <v>307</v>
      </c>
      <c r="D549" s="454" t="s">
        <v>631</v>
      </c>
      <c r="E549" s="455" t="s">
        <v>680</v>
      </c>
      <c r="F549" s="168">
        <f t="shared" si="72"/>
        <v>15</v>
      </c>
      <c r="G549" s="162">
        <v>0</v>
      </c>
      <c r="H549" s="149">
        <v>0</v>
      </c>
      <c r="I549" s="149">
        <v>0</v>
      </c>
      <c r="J549" s="149">
        <v>7</v>
      </c>
      <c r="K549" s="149">
        <v>0</v>
      </c>
      <c r="L549" s="149">
        <v>0</v>
      </c>
      <c r="M549" s="149">
        <v>0</v>
      </c>
      <c r="N549" s="149">
        <v>0</v>
      </c>
      <c r="O549" s="149">
        <v>0</v>
      </c>
      <c r="P549" s="149">
        <v>0</v>
      </c>
      <c r="Q549" s="149">
        <v>0</v>
      </c>
      <c r="R549" s="149">
        <v>0</v>
      </c>
      <c r="S549" s="149">
        <v>0</v>
      </c>
      <c r="T549" s="149">
        <v>0</v>
      </c>
      <c r="U549" s="149">
        <v>8</v>
      </c>
      <c r="V549" s="149">
        <v>0</v>
      </c>
      <c r="W549" s="149">
        <v>0</v>
      </c>
      <c r="X549" s="149">
        <v>0</v>
      </c>
      <c r="Y549" s="149">
        <v>0</v>
      </c>
      <c r="Z549" s="149">
        <v>0</v>
      </c>
      <c r="AA549" s="149">
        <v>0</v>
      </c>
      <c r="AB549" s="149">
        <v>0</v>
      </c>
      <c r="AC549" s="149">
        <v>0</v>
      </c>
      <c r="AD549" s="149">
        <v>0</v>
      </c>
      <c r="AE549" s="149">
        <v>0</v>
      </c>
      <c r="AF549" s="149">
        <v>0</v>
      </c>
      <c r="AG549" s="149">
        <v>0</v>
      </c>
      <c r="AH549" s="149">
        <v>0</v>
      </c>
      <c r="AI549" s="149">
        <v>0</v>
      </c>
      <c r="AJ549" s="149">
        <v>0</v>
      </c>
      <c r="AK549" s="149">
        <v>0</v>
      </c>
      <c r="AL549" s="149">
        <v>0</v>
      </c>
      <c r="AM549" s="149">
        <v>0</v>
      </c>
      <c r="AN549" s="149">
        <v>0</v>
      </c>
      <c r="AO549" s="149">
        <v>0</v>
      </c>
      <c r="AP549" s="149">
        <v>0</v>
      </c>
      <c r="AQ549" s="149">
        <v>0</v>
      </c>
      <c r="AR549" s="149">
        <v>0</v>
      </c>
      <c r="AS549" s="149">
        <v>0</v>
      </c>
      <c r="AT549" s="149">
        <v>0</v>
      </c>
      <c r="AU549" s="149">
        <v>0</v>
      </c>
      <c r="AV549" s="149">
        <v>0</v>
      </c>
      <c r="AW549" s="149">
        <v>0</v>
      </c>
      <c r="AX549" s="149">
        <v>0</v>
      </c>
      <c r="AY549" s="149">
        <v>0</v>
      </c>
      <c r="AZ549" s="149">
        <v>0</v>
      </c>
      <c r="BA549" s="149">
        <v>0</v>
      </c>
      <c r="BB549" s="149">
        <v>0</v>
      </c>
      <c r="BC549" s="149">
        <v>0</v>
      </c>
      <c r="BD549" s="149">
        <v>0</v>
      </c>
      <c r="BE549" s="149">
        <v>0</v>
      </c>
      <c r="BF549" s="149">
        <v>0</v>
      </c>
      <c r="BG549" s="149">
        <v>0</v>
      </c>
      <c r="BH549" s="149">
        <v>0</v>
      </c>
      <c r="BI549" s="149">
        <v>0</v>
      </c>
      <c r="BJ549" s="149">
        <v>0</v>
      </c>
      <c r="BK549" s="149">
        <v>0</v>
      </c>
      <c r="BL549" s="149">
        <v>0</v>
      </c>
      <c r="BM549" s="149">
        <v>0</v>
      </c>
      <c r="BN549" s="149">
        <v>0</v>
      </c>
      <c r="BO549" s="149">
        <v>0</v>
      </c>
      <c r="BP549" s="149">
        <v>0</v>
      </c>
      <c r="BQ549" s="149">
        <v>0</v>
      </c>
      <c r="BR549" s="465">
        <v>0</v>
      </c>
    </row>
    <row r="550" spans="3:70">
      <c r="C550" s="453" t="s">
        <v>307</v>
      </c>
      <c r="D550" s="454" t="s">
        <v>631</v>
      </c>
      <c r="E550" s="455" t="s">
        <v>681</v>
      </c>
      <c r="F550" s="168">
        <f t="shared" si="72"/>
        <v>4</v>
      </c>
      <c r="G550" s="162">
        <v>0</v>
      </c>
      <c r="H550" s="149">
        <v>0</v>
      </c>
      <c r="I550" s="149">
        <v>0</v>
      </c>
      <c r="J550" s="149">
        <v>0</v>
      </c>
      <c r="K550" s="149">
        <v>0</v>
      </c>
      <c r="L550" s="149">
        <v>0</v>
      </c>
      <c r="M550" s="149">
        <v>0</v>
      </c>
      <c r="N550" s="149">
        <v>0</v>
      </c>
      <c r="O550" s="149">
        <v>0</v>
      </c>
      <c r="P550" s="149">
        <v>0</v>
      </c>
      <c r="Q550" s="149">
        <v>0</v>
      </c>
      <c r="R550" s="149">
        <v>0</v>
      </c>
      <c r="S550" s="149">
        <v>0</v>
      </c>
      <c r="T550" s="149">
        <v>0</v>
      </c>
      <c r="U550" s="149">
        <v>0</v>
      </c>
      <c r="V550" s="149">
        <v>0</v>
      </c>
      <c r="W550" s="149">
        <v>0</v>
      </c>
      <c r="X550" s="149">
        <v>0</v>
      </c>
      <c r="Y550" s="149">
        <v>0</v>
      </c>
      <c r="Z550" s="149">
        <v>0</v>
      </c>
      <c r="AA550" s="149">
        <v>0</v>
      </c>
      <c r="AB550" s="149">
        <v>0</v>
      </c>
      <c r="AC550" s="149">
        <v>0</v>
      </c>
      <c r="AD550" s="149">
        <v>0</v>
      </c>
      <c r="AE550" s="149">
        <v>0</v>
      </c>
      <c r="AF550" s="149">
        <v>0</v>
      </c>
      <c r="AG550" s="149">
        <v>0</v>
      </c>
      <c r="AH550" s="149">
        <v>0</v>
      </c>
      <c r="AI550" s="149">
        <v>0</v>
      </c>
      <c r="AJ550" s="149">
        <v>0</v>
      </c>
      <c r="AK550" s="149">
        <v>0</v>
      </c>
      <c r="AL550" s="149">
        <v>0</v>
      </c>
      <c r="AM550" s="149">
        <v>0</v>
      </c>
      <c r="AN550" s="149">
        <v>0</v>
      </c>
      <c r="AO550" s="149">
        <v>0</v>
      </c>
      <c r="AP550" s="149">
        <v>0</v>
      </c>
      <c r="AQ550" s="149">
        <v>0</v>
      </c>
      <c r="AR550" s="149">
        <v>0</v>
      </c>
      <c r="AS550" s="149">
        <v>0</v>
      </c>
      <c r="AT550" s="149">
        <v>4</v>
      </c>
      <c r="AU550" s="149">
        <v>0</v>
      </c>
      <c r="AV550" s="149">
        <v>0</v>
      </c>
      <c r="AW550" s="149">
        <v>0</v>
      </c>
      <c r="AX550" s="149">
        <v>0</v>
      </c>
      <c r="AY550" s="149">
        <v>0</v>
      </c>
      <c r="AZ550" s="149">
        <v>0</v>
      </c>
      <c r="BA550" s="149">
        <v>0</v>
      </c>
      <c r="BB550" s="149">
        <v>0</v>
      </c>
      <c r="BC550" s="149">
        <v>0</v>
      </c>
      <c r="BD550" s="149">
        <v>0</v>
      </c>
      <c r="BE550" s="149">
        <v>0</v>
      </c>
      <c r="BF550" s="149">
        <v>0</v>
      </c>
      <c r="BG550" s="149">
        <v>0</v>
      </c>
      <c r="BH550" s="149">
        <v>0</v>
      </c>
      <c r="BI550" s="149">
        <v>0</v>
      </c>
      <c r="BJ550" s="149">
        <v>0</v>
      </c>
      <c r="BK550" s="149">
        <v>0</v>
      </c>
      <c r="BL550" s="149">
        <v>0</v>
      </c>
      <c r="BM550" s="149">
        <v>0</v>
      </c>
      <c r="BN550" s="149">
        <v>0</v>
      </c>
      <c r="BO550" s="149">
        <v>0</v>
      </c>
      <c r="BP550" s="149">
        <v>0</v>
      </c>
      <c r="BQ550" s="149">
        <v>0</v>
      </c>
      <c r="BR550" s="465">
        <v>0</v>
      </c>
    </row>
    <row r="551" spans="3:70">
      <c r="C551" s="453" t="s">
        <v>307</v>
      </c>
      <c r="D551" s="454" t="s">
        <v>631</v>
      </c>
      <c r="E551" s="455" t="s">
        <v>682</v>
      </c>
      <c r="F551" s="168">
        <f t="shared" si="72"/>
        <v>0</v>
      </c>
      <c r="G551" s="162">
        <v>0</v>
      </c>
      <c r="H551" s="149">
        <v>0</v>
      </c>
      <c r="I551" s="149">
        <v>0</v>
      </c>
      <c r="J551" s="149">
        <v>0</v>
      </c>
      <c r="K551" s="149">
        <v>0</v>
      </c>
      <c r="L551" s="149">
        <v>0</v>
      </c>
      <c r="M551" s="149">
        <v>0</v>
      </c>
      <c r="N551" s="149">
        <v>0</v>
      </c>
      <c r="O551" s="149">
        <v>0</v>
      </c>
      <c r="P551" s="149">
        <v>0</v>
      </c>
      <c r="Q551" s="149">
        <v>0</v>
      </c>
      <c r="R551" s="149">
        <v>0</v>
      </c>
      <c r="S551" s="149">
        <v>0</v>
      </c>
      <c r="T551" s="149">
        <v>0</v>
      </c>
      <c r="U551" s="149">
        <v>0</v>
      </c>
      <c r="V551" s="149">
        <v>0</v>
      </c>
      <c r="W551" s="149">
        <v>0</v>
      </c>
      <c r="X551" s="149">
        <v>0</v>
      </c>
      <c r="Y551" s="149">
        <v>0</v>
      </c>
      <c r="Z551" s="149">
        <v>0</v>
      </c>
      <c r="AA551" s="149">
        <v>0</v>
      </c>
      <c r="AB551" s="149">
        <v>0</v>
      </c>
      <c r="AC551" s="149">
        <v>0</v>
      </c>
      <c r="AD551" s="149">
        <v>0</v>
      </c>
      <c r="AE551" s="149">
        <v>0</v>
      </c>
      <c r="AF551" s="149">
        <v>0</v>
      </c>
      <c r="AG551" s="149">
        <v>0</v>
      </c>
      <c r="AH551" s="149">
        <v>0</v>
      </c>
      <c r="AI551" s="149">
        <v>0</v>
      </c>
      <c r="AJ551" s="149">
        <v>0</v>
      </c>
      <c r="AK551" s="149">
        <v>0</v>
      </c>
      <c r="AL551" s="149">
        <v>0</v>
      </c>
      <c r="AM551" s="149">
        <v>0</v>
      </c>
      <c r="AN551" s="149">
        <v>0</v>
      </c>
      <c r="AO551" s="149">
        <v>0</v>
      </c>
      <c r="AP551" s="149">
        <v>0</v>
      </c>
      <c r="AQ551" s="149">
        <v>0</v>
      </c>
      <c r="AR551" s="149">
        <v>0</v>
      </c>
      <c r="AS551" s="149">
        <v>0</v>
      </c>
      <c r="AT551" s="149">
        <v>0</v>
      </c>
      <c r="AU551" s="149">
        <v>0</v>
      </c>
      <c r="AV551" s="149">
        <v>0</v>
      </c>
      <c r="AW551" s="149">
        <v>0</v>
      </c>
      <c r="AX551" s="149">
        <v>0</v>
      </c>
      <c r="AY551" s="149">
        <v>0</v>
      </c>
      <c r="AZ551" s="149">
        <v>0</v>
      </c>
      <c r="BA551" s="149">
        <v>0</v>
      </c>
      <c r="BB551" s="149">
        <v>0</v>
      </c>
      <c r="BC551" s="149">
        <v>0</v>
      </c>
      <c r="BD551" s="149">
        <v>0</v>
      </c>
      <c r="BE551" s="149">
        <v>0</v>
      </c>
      <c r="BF551" s="149">
        <v>0</v>
      </c>
      <c r="BG551" s="149">
        <v>0</v>
      </c>
      <c r="BH551" s="149">
        <v>0</v>
      </c>
      <c r="BI551" s="149">
        <v>0</v>
      </c>
      <c r="BJ551" s="149">
        <v>0</v>
      </c>
      <c r="BK551" s="149">
        <v>0</v>
      </c>
      <c r="BL551" s="149">
        <v>0</v>
      </c>
      <c r="BM551" s="149">
        <v>0</v>
      </c>
      <c r="BN551" s="149">
        <v>0</v>
      </c>
      <c r="BO551" s="149">
        <v>0</v>
      </c>
      <c r="BP551" s="149">
        <v>0</v>
      </c>
      <c r="BQ551" s="149">
        <v>0</v>
      </c>
      <c r="BR551" s="465">
        <v>0</v>
      </c>
    </row>
    <row r="552" spans="3:70">
      <c r="C552" s="453" t="s">
        <v>307</v>
      </c>
      <c r="D552" s="454" t="s">
        <v>631</v>
      </c>
      <c r="E552" s="455" t="s">
        <v>683</v>
      </c>
      <c r="F552" s="168">
        <f t="shared" si="72"/>
        <v>0</v>
      </c>
      <c r="G552" s="162">
        <v>0</v>
      </c>
      <c r="H552" s="149">
        <v>0</v>
      </c>
      <c r="I552" s="149">
        <v>0</v>
      </c>
      <c r="J552" s="149">
        <v>0</v>
      </c>
      <c r="K552" s="149">
        <v>0</v>
      </c>
      <c r="L552" s="149">
        <v>0</v>
      </c>
      <c r="M552" s="149">
        <v>0</v>
      </c>
      <c r="N552" s="149">
        <v>0</v>
      </c>
      <c r="O552" s="149">
        <v>0</v>
      </c>
      <c r="P552" s="149">
        <v>0</v>
      </c>
      <c r="Q552" s="149">
        <v>0</v>
      </c>
      <c r="R552" s="149">
        <v>0</v>
      </c>
      <c r="S552" s="149">
        <v>0</v>
      </c>
      <c r="T552" s="149">
        <v>0</v>
      </c>
      <c r="U552" s="149">
        <v>0</v>
      </c>
      <c r="V552" s="149">
        <v>0</v>
      </c>
      <c r="W552" s="149">
        <v>0</v>
      </c>
      <c r="X552" s="149">
        <v>0</v>
      </c>
      <c r="Y552" s="149">
        <v>0</v>
      </c>
      <c r="Z552" s="149">
        <v>0</v>
      </c>
      <c r="AA552" s="149">
        <v>0</v>
      </c>
      <c r="AB552" s="149">
        <v>0</v>
      </c>
      <c r="AC552" s="149">
        <v>0</v>
      </c>
      <c r="AD552" s="149">
        <v>0</v>
      </c>
      <c r="AE552" s="149">
        <v>0</v>
      </c>
      <c r="AF552" s="149">
        <v>0</v>
      </c>
      <c r="AG552" s="149">
        <v>0</v>
      </c>
      <c r="AH552" s="149">
        <v>0</v>
      </c>
      <c r="AI552" s="149">
        <v>0</v>
      </c>
      <c r="AJ552" s="149">
        <v>0</v>
      </c>
      <c r="AK552" s="149">
        <v>0</v>
      </c>
      <c r="AL552" s="149">
        <v>0</v>
      </c>
      <c r="AM552" s="149">
        <v>0</v>
      </c>
      <c r="AN552" s="149">
        <v>0</v>
      </c>
      <c r="AO552" s="149">
        <v>0</v>
      </c>
      <c r="AP552" s="149">
        <v>0</v>
      </c>
      <c r="AQ552" s="149">
        <v>0</v>
      </c>
      <c r="AR552" s="149">
        <v>0</v>
      </c>
      <c r="AS552" s="149">
        <v>0</v>
      </c>
      <c r="AT552" s="149">
        <v>0</v>
      </c>
      <c r="AU552" s="149">
        <v>0</v>
      </c>
      <c r="AV552" s="149">
        <v>0</v>
      </c>
      <c r="AW552" s="149">
        <v>0</v>
      </c>
      <c r="AX552" s="149">
        <v>0</v>
      </c>
      <c r="AY552" s="149">
        <v>0</v>
      </c>
      <c r="AZ552" s="149">
        <v>0</v>
      </c>
      <c r="BA552" s="149">
        <v>0</v>
      </c>
      <c r="BB552" s="149">
        <v>0</v>
      </c>
      <c r="BC552" s="149">
        <v>0</v>
      </c>
      <c r="BD552" s="149">
        <v>0</v>
      </c>
      <c r="BE552" s="149">
        <v>0</v>
      </c>
      <c r="BF552" s="149">
        <v>0</v>
      </c>
      <c r="BG552" s="149">
        <v>0</v>
      </c>
      <c r="BH552" s="149">
        <v>0</v>
      </c>
      <c r="BI552" s="149">
        <v>0</v>
      </c>
      <c r="BJ552" s="149">
        <v>0</v>
      </c>
      <c r="BK552" s="149">
        <v>0</v>
      </c>
      <c r="BL552" s="149">
        <v>0</v>
      </c>
      <c r="BM552" s="149">
        <v>0</v>
      </c>
      <c r="BN552" s="149">
        <v>0</v>
      </c>
      <c r="BO552" s="149">
        <v>0</v>
      </c>
      <c r="BP552" s="149">
        <v>0</v>
      </c>
      <c r="BQ552" s="149">
        <v>0</v>
      </c>
      <c r="BR552" s="465">
        <v>0</v>
      </c>
    </row>
    <row r="553" spans="3:70">
      <c r="C553" s="453" t="s">
        <v>307</v>
      </c>
      <c r="D553" s="454" t="s">
        <v>684</v>
      </c>
      <c r="E553" s="455" t="s">
        <v>758</v>
      </c>
      <c r="F553" s="168">
        <f t="shared" si="72"/>
        <v>6139.92</v>
      </c>
      <c r="G553" s="162">
        <v>0</v>
      </c>
      <c r="H553" s="149">
        <v>0</v>
      </c>
      <c r="I553" s="149">
        <v>0</v>
      </c>
      <c r="J553" s="149">
        <v>0</v>
      </c>
      <c r="K553" s="149">
        <v>0</v>
      </c>
      <c r="L553" s="149">
        <v>0</v>
      </c>
      <c r="M553" s="149">
        <v>0</v>
      </c>
      <c r="N553" s="149">
        <v>0</v>
      </c>
      <c r="O553" s="149">
        <v>0</v>
      </c>
      <c r="P553" s="149">
        <v>0</v>
      </c>
      <c r="Q553" s="149">
        <v>0</v>
      </c>
      <c r="R553" s="149">
        <v>0</v>
      </c>
      <c r="S553" s="149">
        <v>0</v>
      </c>
      <c r="T553" s="149">
        <v>0</v>
      </c>
      <c r="U553" s="149">
        <v>0</v>
      </c>
      <c r="V553" s="149">
        <v>0</v>
      </c>
      <c r="W553" s="149">
        <v>0</v>
      </c>
      <c r="X553" s="149">
        <v>0</v>
      </c>
      <c r="Y553" s="149">
        <v>0</v>
      </c>
      <c r="Z553" s="149">
        <v>0</v>
      </c>
      <c r="AA553" s="149">
        <v>0</v>
      </c>
      <c r="AB553" s="149">
        <v>0</v>
      </c>
      <c r="AC553" s="149">
        <v>0</v>
      </c>
      <c r="AD553" s="149">
        <v>0</v>
      </c>
      <c r="AE553" s="149">
        <v>0</v>
      </c>
      <c r="AF553" s="149">
        <v>0</v>
      </c>
      <c r="AG553" s="149">
        <v>0</v>
      </c>
      <c r="AH553" s="149">
        <v>0</v>
      </c>
      <c r="AI553" s="149">
        <v>0</v>
      </c>
      <c r="AJ553" s="149">
        <v>0</v>
      </c>
      <c r="AK553" s="149">
        <v>0</v>
      </c>
      <c r="AL553" s="149">
        <v>0</v>
      </c>
      <c r="AM553" s="149">
        <v>0</v>
      </c>
      <c r="AN553" s="149">
        <v>0</v>
      </c>
      <c r="AO553" s="149">
        <v>0</v>
      </c>
      <c r="AP553" s="149">
        <v>0</v>
      </c>
      <c r="AQ553" s="149">
        <v>0</v>
      </c>
      <c r="AR553" s="149">
        <v>0</v>
      </c>
      <c r="AS553" s="149">
        <v>0</v>
      </c>
      <c r="AT553" s="149">
        <v>0</v>
      </c>
      <c r="AU553" s="149">
        <v>0</v>
      </c>
      <c r="AV553" s="149">
        <v>0</v>
      </c>
      <c r="AW553" s="149">
        <v>0</v>
      </c>
      <c r="AX553" s="149">
        <v>0</v>
      </c>
      <c r="AY553" s="149">
        <v>0</v>
      </c>
      <c r="AZ553" s="149">
        <v>0</v>
      </c>
      <c r="BA553" s="149">
        <v>0</v>
      </c>
      <c r="BB553" s="149">
        <v>0</v>
      </c>
      <c r="BC553" s="149">
        <v>0</v>
      </c>
      <c r="BD553" s="149">
        <v>0</v>
      </c>
      <c r="BE553" s="149">
        <v>0</v>
      </c>
      <c r="BF553" s="149">
        <v>0</v>
      </c>
      <c r="BG553" s="149">
        <v>200</v>
      </c>
      <c r="BH553" s="149">
        <v>0</v>
      </c>
      <c r="BI553" s="149">
        <v>0</v>
      </c>
      <c r="BJ553" s="149">
        <f>362+565.25</f>
        <v>927.25</v>
      </c>
      <c r="BK553" s="149">
        <v>129.66999999999999</v>
      </c>
      <c r="BL553" s="149">
        <v>704</v>
      </c>
      <c r="BM553" s="149">
        <v>3335</v>
      </c>
      <c r="BN553" s="149">
        <v>0</v>
      </c>
      <c r="BO553" s="149">
        <v>0</v>
      </c>
      <c r="BP553" s="149">
        <v>0</v>
      </c>
      <c r="BQ553" s="149">
        <v>200</v>
      </c>
      <c r="BR553" s="465">
        <v>644</v>
      </c>
    </row>
    <row r="554" spans="3:70">
      <c r="C554" s="453" t="s">
        <v>307</v>
      </c>
      <c r="D554" s="454" t="s">
        <v>684</v>
      </c>
      <c r="E554" s="455" t="s">
        <v>774</v>
      </c>
      <c r="F554" s="168">
        <f t="shared" si="72"/>
        <v>86.06</v>
      </c>
      <c r="G554" s="162">
        <v>0</v>
      </c>
      <c r="H554" s="149">
        <v>0</v>
      </c>
      <c r="I554" s="149">
        <v>0</v>
      </c>
      <c r="J554" s="149">
        <v>0</v>
      </c>
      <c r="K554" s="149">
        <v>0</v>
      </c>
      <c r="L554" s="149">
        <v>0</v>
      </c>
      <c r="M554" s="149">
        <v>0</v>
      </c>
      <c r="N554" s="149">
        <v>0</v>
      </c>
      <c r="O554" s="149">
        <v>0</v>
      </c>
      <c r="P554" s="149">
        <v>0</v>
      </c>
      <c r="Q554" s="149">
        <v>0</v>
      </c>
      <c r="R554" s="149">
        <v>0</v>
      </c>
      <c r="S554" s="149">
        <v>0</v>
      </c>
      <c r="T554" s="149">
        <v>0</v>
      </c>
      <c r="U554" s="149">
        <v>0</v>
      </c>
      <c r="V554" s="149">
        <v>0</v>
      </c>
      <c r="W554" s="149">
        <v>0</v>
      </c>
      <c r="X554" s="149">
        <v>0</v>
      </c>
      <c r="Y554" s="149">
        <v>0</v>
      </c>
      <c r="Z554" s="149">
        <v>0</v>
      </c>
      <c r="AA554" s="149">
        <v>0</v>
      </c>
      <c r="AB554" s="149">
        <v>0</v>
      </c>
      <c r="AC554" s="149">
        <v>0</v>
      </c>
      <c r="AD554" s="149">
        <v>0</v>
      </c>
      <c r="AE554" s="149">
        <v>0</v>
      </c>
      <c r="AF554" s="149">
        <v>0</v>
      </c>
      <c r="AG554" s="149">
        <v>0</v>
      </c>
      <c r="AH554" s="149">
        <v>0</v>
      </c>
      <c r="AI554" s="149">
        <v>0</v>
      </c>
      <c r="AJ554" s="149">
        <v>0</v>
      </c>
      <c r="AK554" s="149">
        <v>0</v>
      </c>
      <c r="AL554" s="149">
        <v>0</v>
      </c>
      <c r="AM554" s="149">
        <v>0</v>
      </c>
      <c r="AN554" s="149">
        <v>0</v>
      </c>
      <c r="AO554" s="149">
        <v>0</v>
      </c>
      <c r="AP554" s="149">
        <v>0</v>
      </c>
      <c r="AQ554" s="149">
        <v>0</v>
      </c>
      <c r="AR554" s="149">
        <v>0</v>
      </c>
      <c r="AS554" s="149">
        <v>0</v>
      </c>
      <c r="AT554" s="149">
        <v>0</v>
      </c>
      <c r="AU554" s="149">
        <v>0</v>
      </c>
      <c r="AV554" s="149">
        <v>0</v>
      </c>
      <c r="AW554" s="149">
        <v>0</v>
      </c>
      <c r="AX554" s="149">
        <v>0</v>
      </c>
      <c r="AY554" s="149">
        <v>0</v>
      </c>
      <c r="AZ554" s="149">
        <v>0</v>
      </c>
      <c r="BA554" s="149">
        <v>0</v>
      </c>
      <c r="BB554" s="149">
        <v>0</v>
      </c>
      <c r="BC554" s="149">
        <v>0</v>
      </c>
      <c r="BD554" s="149">
        <v>0</v>
      </c>
      <c r="BE554" s="149">
        <v>0</v>
      </c>
      <c r="BF554" s="149">
        <v>0</v>
      </c>
      <c r="BG554" s="149">
        <v>0</v>
      </c>
      <c r="BH554" s="149">
        <v>0</v>
      </c>
      <c r="BI554" s="149">
        <v>0</v>
      </c>
      <c r="BJ554" s="149">
        <v>0</v>
      </c>
      <c r="BK554" s="149">
        <v>86.06</v>
      </c>
      <c r="BL554" s="149">
        <v>0</v>
      </c>
      <c r="BM554" s="149">
        <v>0</v>
      </c>
      <c r="BN554" s="149">
        <v>0</v>
      </c>
      <c r="BO554" s="149">
        <v>0</v>
      </c>
      <c r="BP554" s="149">
        <v>0</v>
      </c>
      <c r="BQ554" s="149">
        <v>0</v>
      </c>
      <c r="BR554" s="465">
        <v>0</v>
      </c>
    </row>
    <row r="555" spans="3:70">
      <c r="C555" s="453" t="s">
        <v>307</v>
      </c>
      <c r="D555" s="454" t="s">
        <v>684</v>
      </c>
      <c r="E555" s="455" t="s">
        <v>759</v>
      </c>
      <c r="F555" s="168">
        <f t="shared" si="72"/>
        <v>1575</v>
      </c>
      <c r="G555" s="162">
        <v>0</v>
      </c>
      <c r="H555" s="149">
        <v>0</v>
      </c>
      <c r="I555" s="149">
        <v>0</v>
      </c>
      <c r="J555" s="149">
        <v>0</v>
      </c>
      <c r="K555" s="149">
        <v>0</v>
      </c>
      <c r="L555" s="149">
        <v>0</v>
      </c>
      <c r="M555" s="149">
        <v>0</v>
      </c>
      <c r="N555" s="149">
        <v>0</v>
      </c>
      <c r="O555" s="149">
        <v>0</v>
      </c>
      <c r="P555" s="149">
        <v>0</v>
      </c>
      <c r="Q555" s="149">
        <v>0</v>
      </c>
      <c r="R555" s="149">
        <v>0</v>
      </c>
      <c r="S555" s="149">
        <v>0</v>
      </c>
      <c r="T555" s="149">
        <v>0</v>
      </c>
      <c r="U555" s="149">
        <v>0</v>
      </c>
      <c r="V555" s="149">
        <v>0</v>
      </c>
      <c r="W555" s="149">
        <v>0</v>
      </c>
      <c r="X555" s="149">
        <v>0</v>
      </c>
      <c r="Y555" s="149">
        <v>0</v>
      </c>
      <c r="Z555" s="149">
        <v>0</v>
      </c>
      <c r="AA555" s="149">
        <v>0</v>
      </c>
      <c r="AB555" s="149">
        <v>0</v>
      </c>
      <c r="AC555" s="149">
        <v>0</v>
      </c>
      <c r="AD555" s="149">
        <v>0</v>
      </c>
      <c r="AE555" s="149">
        <v>0</v>
      </c>
      <c r="AF555" s="149">
        <v>0</v>
      </c>
      <c r="AG555" s="149">
        <v>0</v>
      </c>
      <c r="AH555" s="149">
        <v>0</v>
      </c>
      <c r="AI555" s="149">
        <v>0</v>
      </c>
      <c r="AJ555" s="149">
        <v>0</v>
      </c>
      <c r="AK555" s="149">
        <v>0</v>
      </c>
      <c r="AL555" s="149">
        <v>0</v>
      </c>
      <c r="AM555" s="149">
        <v>0</v>
      </c>
      <c r="AN555" s="149">
        <v>0</v>
      </c>
      <c r="AO555" s="149">
        <v>0</v>
      </c>
      <c r="AP555" s="149">
        <v>0</v>
      </c>
      <c r="AQ555" s="149">
        <v>0</v>
      </c>
      <c r="AR555" s="149">
        <v>0</v>
      </c>
      <c r="AS555" s="149">
        <v>0</v>
      </c>
      <c r="AT555" s="149">
        <v>0</v>
      </c>
      <c r="AU555" s="149">
        <v>0</v>
      </c>
      <c r="AV555" s="149">
        <v>0</v>
      </c>
      <c r="AW555" s="149">
        <v>0</v>
      </c>
      <c r="AX555" s="149">
        <v>0</v>
      </c>
      <c r="AY555" s="149">
        <v>0</v>
      </c>
      <c r="AZ555" s="149">
        <v>0</v>
      </c>
      <c r="BA555" s="149">
        <v>0</v>
      </c>
      <c r="BB555" s="149">
        <v>0</v>
      </c>
      <c r="BC555" s="149">
        <v>0</v>
      </c>
      <c r="BD555" s="149">
        <v>0</v>
      </c>
      <c r="BE555" s="149">
        <v>1325</v>
      </c>
      <c r="BF555" s="149">
        <v>0</v>
      </c>
      <c r="BG555" s="149">
        <v>0</v>
      </c>
      <c r="BH555" s="149">
        <v>0</v>
      </c>
      <c r="BI555" s="149">
        <v>250</v>
      </c>
      <c r="BJ555" s="149">
        <v>0</v>
      </c>
      <c r="BK555" s="149">
        <v>0</v>
      </c>
      <c r="BL555" s="149">
        <v>0</v>
      </c>
      <c r="BM555" s="149">
        <v>0</v>
      </c>
      <c r="BN555" s="149">
        <v>0</v>
      </c>
      <c r="BO555" s="149">
        <v>0</v>
      </c>
      <c r="BP555" s="149">
        <v>0</v>
      </c>
      <c r="BQ555" s="149">
        <v>0</v>
      </c>
      <c r="BR555" s="465">
        <v>0</v>
      </c>
    </row>
    <row r="556" spans="3:70">
      <c r="C556" s="453" t="s">
        <v>307</v>
      </c>
      <c r="D556" s="454" t="s">
        <v>684</v>
      </c>
      <c r="E556" s="455" t="s">
        <v>685</v>
      </c>
      <c r="F556" s="168">
        <f t="shared" si="72"/>
        <v>5420.4100000000008</v>
      </c>
      <c r="G556" s="162">
        <v>0</v>
      </c>
      <c r="H556" s="149">
        <v>0</v>
      </c>
      <c r="I556" s="149">
        <v>0</v>
      </c>
      <c r="J556" s="149">
        <v>0</v>
      </c>
      <c r="K556" s="149">
        <v>0</v>
      </c>
      <c r="L556" s="149">
        <v>0</v>
      </c>
      <c r="M556" s="149">
        <v>0</v>
      </c>
      <c r="N556" s="149">
        <v>0</v>
      </c>
      <c r="O556" s="149">
        <v>0</v>
      </c>
      <c r="P556" s="149">
        <v>0</v>
      </c>
      <c r="Q556" s="149">
        <v>0</v>
      </c>
      <c r="R556" s="149">
        <v>0</v>
      </c>
      <c r="S556" s="149">
        <v>0</v>
      </c>
      <c r="T556" s="149">
        <v>0</v>
      </c>
      <c r="U556" s="149">
        <v>0</v>
      </c>
      <c r="V556" s="149">
        <v>0</v>
      </c>
      <c r="W556" s="149">
        <v>0</v>
      </c>
      <c r="X556" s="149">
        <v>0</v>
      </c>
      <c r="Y556" s="149">
        <v>0</v>
      </c>
      <c r="Z556" s="149">
        <v>0</v>
      </c>
      <c r="AA556" s="149">
        <v>0</v>
      </c>
      <c r="AB556" s="149">
        <v>0</v>
      </c>
      <c r="AC556" s="149">
        <v>0</v>
      </c>
      <c r="AD556" s="149">
        <v>0</v>
      </c>
      <c r="AE556" s="149">
        <v>0</v>
      </c>
      <c r="AF556" s="149">
        <v>0</v>
      </c>
      <c r="AG556" s="149">
        <v>0</v>
      </c>
      <c r="AH556" s="149">
        <v>0</v>
      </c>
      <c r="AI556" s="149">
        <v>0</v>
      </c>
      <c r="AJ556" s="149">
        <v>0</v>
      </c>
      <c r="AK556" s="149">
        <v>0</v>
      </c>
      <c r="AL556" s="149">
        <v>0</v>
      </c>
      <c r="AM556" s="149">
        <v>0</v>
      </c>
      <c r="AN556" s="149">
        <v>0</v>
      </c>
      <c r="AO556" s="149">
        <v>0</v>
      </c>
      <c r="AP556" s="149">
        <v>0</v>
      </c>
      <c r="AQ556" s="149">
        <v>0</v>
      </c>
      <c r="AR556" s="149">
        <v>0</v>
      </c>
      <c r="AS556" s="149">
        <v>0</v>
      </c>
      <c r="AT556" s="149">
        <v>0</v>
      </c>
      <c r="AU556" s="149">
        <v>0</v>
      </c>
      <c r="AV556" s="149">
        <v>0</v>
      </c>
      <c r="AW556" s="149">
        <v>0</v>
      </c>
      <c r="AX556" s="149">
        <v>0</v>
      </c>
      <c r="AY556" s="149">
        <v>268</v>
      </c>
      <c r="AZ556" s="149">
        <v>572</v>
      </c>
      <c r="BA556" s="149">
        <v>60</v>
      </c>
      <c r="BB556" s="149">
        <v>0</v>
      </c>
      <c r="BC556" s="149">
        <v>8</v>
      </c>
      <c r="BD556" s="149">
        <v>593</v>
      </c>
      <c r="BE556" s="149">
        <v>0</v>
      </c>
      <c r="BF556" s="149">
        <v>500</v>
      </c>
      <c r="BG556" s="149">
        <v>139</v>
      </c>
      <c r="BH556" s="149">
        <v>0</v>
      </c>
      <c r="BI556" s="149">
        <v>0</v>
      </c>
      <c r="BJ556" s="149">
        <v>414</v>
      </c>
      <c r="BK556" s="149">
        <v>766</v>
      </c>
      <c r="BL556" s="149">
        <v>416</v>
      </c>
      <c r="BM556" s="149">
        <v>352.63</v>
      </c>
      <c r="BN556" s="149">
        <v>512</v>
      </c>
      <c r="BO556" s="149">
        <v>0</v>
      </c>
      <c r="BP556" s="149">
        <v>0</v>
      </c>
      <c r="BQ556" s="149">
        <v>409.89</v>
      </c>
      <c r="BR556" s="465">
        <v>409.89</v>
      </c>
    </row>
    <row r="557" spans="3:70">
      <c r="C557" s="453" t="s">
        <v>307</v>
      </c>
      <c r="D557" s="454" t="s">
        <v>684</v>
      </c>
      <c r="E557" s="455" t="s">
        <v>341</v>
      </c>
      <c r="F557" s="168">
        <f t="shared" si="72"/>
        <v>385</v>
      </c>
      <c r="G557" s="162">
        <v>0</v>
      </c>
      <c r="H557" s="149">
        <v>0</v>
      </c>
      <c r="I557" s="149">
        <v>0</v>
      </c>
      <c r="J557" s="149">
        <v>0</v>
      </c>
      <c r="K557" s="149">
        <v>0</v>
      </c>
      <c r="L557" s="149">
        <v>0</v>
      </c>
      <c r="M557" s="149">
        <v>0</v>
      </c>
      <c r="N557" s="149">
        <v>0</v>
      </c>
      <c r="O557" s="149">
        <v>0</v>
      </c>
      <c r="P557" s="149">
        <v>0</v>
      </c>
      <c r="Q557" s="149">
        <v>0</v>
      </c>
      <c r="R557" s="149">
        <v>0</v>
      </c>
      <c r="S557" s="149">
        <v>0</v>
      </c>
      <c r="T557" s="149">
        <v>0</v>
      </c>
      <c r="U557" s="149">
        <v>0</v>
      </c>
      <c r="V557" s="149">
        <v>0</v>
      </c>
      <c r="W557" s="149">
        <v>0</v>
      </c>
      <c r="X557" s="149">
        <v>0</v>
      </c>
      <c r="Y557" s="149">
        <v>0</v>
      </c>
      <c r="Z557" s="149">
        <v>0</v>
      </c>
      <c r="AA557" s="149">
        <v>0</v>
      </c>
      <c r="AB557" s="149">
        <v>0</v>
      </c>
      <c r="AC557" s="149">
        <v>0</v>
      </c>
      <c r="AD557" s="149">
        <v>0</v>
      </c>
      <c r="AE557" s="149">
        <v>0</v>
      </c>
      <c r="AF557" s="149">
        <v>0</v>
      </c>
      <c r="AG557" s="149">
        <v>0</v>
      </c>
      <c r="AH557" s="149">
        <v>0</v>
      </c>
      <c r="AI557" s="149">
        <v>0</v>
      </c>
      <c r="AJ557" s="149">
        <v>0</v>
      </c>
      <c r="AK557" s="149">
        <v>0</v>
      </c>
      <c r="AL557" s="149">
        <v>0</v>
      </c>
      <c r="AM557" s="149">
        <v>0</v>
      </c>
      <c r="AN557" s="149">
        <v>0</v>
      </c>
      <c r="AO557" s="149">
        <v>0</v>
      </c>
      <c r="AP557" s="149">
        <v>0</v>
      </c>
      <c r="AQ557" s="149">
        <v>0</v>
      </c>
      <c r="AR557" s="149">
        <v>0</v>
      </c>
      <c r="AS557" s="149">
        <v>0</v>
      </c>
      <c r="AT557" s="149">
        <v>0</v>
      </c>
      <c r="AU557" s="149">
        <v>0</v>
      </c>
      <c r="AV557" s="149">
        <v>0</v>
      </c>
      <c r="AW557" s="149">
        <v>0</v>
      </c>
      <c r="AX557" s="149">
        <v>0</v>
      </c>
      <c r="AY557" s="149">
        <v>0</v>
      </c>
      <c r="AZ557" s="149">
        <v>0</v>
      </c>
      <c r="BA557" s="149">
        <v>0</v>
      </c>
      <c r="BB557" s="149">
        <v>0</v>
      </c>
      <c r="BC557" s="149">
        <v>0</v>
      </c>
      <c r="BD557" s="149">
        <v>0</v>
      </c>
      <c r="BE557" s="149">
        <v>0</v>
      </c>
      <c r="BF557" s="149">
        <v>385</v>
      </c>
      <c r="BG557" s="149">
        <v>0</v>
      </c>
      <c r="BH557" s="149">
        <v>0</v>
      </c>
      <c r="BI557" s="149">
        <v>0</v>
      </c>
      <c r="BJ557" s="149">
        <v>0</v>
      </c>
      <c r="BK557" s="149">
        <v>0</v>
      </c>
      <c r="BL557" s="149">
        <v>0</v>
      </c>
      <c r="BM557" s="149">
        <v>0</v>
      </c>
      <c r="BN557" s="149">
        <v>0</v>
      </c>
      <c r="BO557" s="149">
        <v>0</v>
      </c>
      <c r="BP557" s="149">
        <v>0</v>
      </c>
      <c r="BQ557" s="149">
        <v>0</v>
      </c>
      <c r="BR557" s="465">
        <v>0</v>
      </c>
    </row>
    <row r="558" spans="3:70">
      <c r="C558" s="453" t="s">
        <v>307</v>
      </c>
      <c r="D558" s="454" t="s">
        <v>684</v>
      </c>
      <c r="E558" s="455" t="s">
        <v>756</v>
      </c>
      <c r="F558" s="168">
        <f t="shared" si="72"/>
        <v>385</v>
      </c>
      <c r="G558" s="162">
        <v>0</v>
      </c>
      <c r="H558" s="149">
        <v>0</v>
      </c>
      <c r="I558" s="149">
        <v>0</v>
      </c>
      <c r="J558" s="149">
        <v>0</v>
      </c>
      <c r="K558" s="149">
        <v>0</v>
      </c>
      <c r="L558" s="149">
        <v>0</v>
      </c>
      <c r="M558" s="149">
        <v>0</v>
      </c>
      <c r="N558" s="149">
        <v>0</v>
      </c>
      <c r="O558" s="149">
        <v>0</v>
      </c>
      <c r="P558" s="149">
        <v>0</v>
      </c>
      <c r="Q558" s="149">
        <v>0</v>
      </c>
      <c r="R558" s="149">
        <v>0</v>
      </c>
      <c r="S558" s="149">
        <v>0</v>
      </c>
      <c r="T558" s="149">
        <v>0</v>
      </c>
      <c r="U558" s="149">
        <v>0</v>
      </c>
      <c r="V558" s="149">
        <v>0</v>
      </c>
      <c r="W558" s="149">
        <v>0</v>
      </c>
      <c r="X558" s="149">
        <v>0</v>
      </c>
      <c r="Y558" s="149">
        <v>0</v>
      </c>
      <c r="Z558" s="149">
        <v>0</v>
      </c>
      <c r="AA558" s="149">
        <v>0</v>
      </c>
      <c r="AB558" s="149">
        <v>0</v>
      </c>
      <c r="AC558" s="149">
        <v>0</v>
      </c>
      <c r="AD558" s="149">
        <v>0</v>
      </c>
      <c r="AE558" s="149">
        <v>0</v>
      </c>
      <c r="AF558" s="149">
        <v>0</v>
      </c>
      <c r="AG558" s="149">
        <v>0</v>
      </c>
      <c r="AH558" s="149">
        <v>0</v>
      </c>
      <c r="AI558" s="149">
        <v>0</v>
      </c>
      <c r="AJ558" s="149">
        <v>0</v>
      </c>
      <c r="AK558" s="149">
        <v>0</v>
      </c>
      <c r="AL558" s="149">
        <v>0</v>
      </c>
      <c r="AM558" s="149">
        <v>0</v>
      </c>
      <c r="AN558" s="149">
        <v>0</v>
      </c>
      <c r="AO558" s="149">
        <v>0</v>
      </c>
      <c r="AP558" s="149">
        <v>0</v>
      </c>
      <c r="AQ558" s="149">
        <v>0</v>
      </c>
      <c r="AR558" s="149">
        <v>0</v>
      </c>
      <c r="AS558" s="149">
        <v>0</v>
      </c>
      <c r="AT558" s="149">
        <v>0</v>
      </c>
      <c r="AU558" s="149">
        <v>0</v>
      </c>
      <c r="AV558" s="149">
        <v>0</v>
      </c>
      <c r="AW558" s="149">
        <v>0</v>
      </c>
      <c r="AX558" s="149">
        <v>0</v>
      </c>
      <c r="AY558" s="149">
        <v>0</v>
      </c>
      <c r="AZ558" s="149">
        <v>0</v>
      </c>
      <c r="BA558" s="149">
        <v>0</v>
      </c>
      <c r="BB558" s="149">
        <v>0</v>
      </c>
      <c r="BC558" s="149">
        <v>0</v>
      </c>
      <c r="BD558" s="149">
        <v>0</v>
      </c>
      <c r="BE558" s="149">
        <v>0</v>
      </c>
      <c r="BF558" s="149">
        <v>385</v>
      </c>
      <c r="BG558" s="149">
        <v>0</v>
      </c>
      <c r="BH558" s="149">
        <v>0</v>
      </c>
      <c r="BI558" s="149">
        <v>0</v>
      </c>
      <c r="BJ558" s="149">
        <v>0</v>
      </c>
      <c r="BK558" s="149">
        <v>0</v>
      </c>
      <c r="BL558" s="149">
        <v>0</v>
      </c>
      <c r="BM558" s="149">
        <v>0</v>
      </c>
      <c r="BN558" s="149">
        <v>0</v>
      </c>
      <c r="BO558" s="149">
        <v>0</v>
      </c>
      <c r="BP558" s="149">
        <v>0</v>
      </c>
      <c r="BQ558" s="149">
        <v>0</v>
      </c>
      <c r="BR558" s="465">
        <v>0</v>
      </c>
    </row>
    <row r="559" spans="3:70">
      <c r="C559" s="453" t="s">
        <v>307</v>
      </c>
      <c r="D559" s="454" t="s">
        <v>684</v>
      </c>
      <c r="E559" s="455" t="s">
        <v>768</v>
      </c>
      <c r="F559" s="168">
        <f t="shared" si="72"/>
        <v>79</v>
      </c>
      <c r="G559" s="162">
        <v>0</v>
      </c>
      <c r="H559" s="149">
        <v>0</v>
      </c>
      <c r="I559" s="149">
        <v>0</v>
      </c>
      <c r="J559" s="149">
        <v>0</v>
      </c>
      <c r="K559" s="149">
        <v>0</v>
      </c>
      <c r="L559" s="149">
        <v>0</v>
      </c>
      <c r="M559" s="149">
        <v>0</v>
      </c>
      <c r="N559" s="149">
        <v>0</v>
      </c>
      <c r="O559" s="149">
        <v>0</v>
      </c>
      <c r="P559" s="149">
        <v>0</v>
      </c>
      <c r="Q559" s="149">
        <v>0</v>
      </c>
      <c r="R559" s="149">
        <v>0</v>
      </c>
      <c r="S559" s="149">
        <v>0</v>
      </c>
      <c r="T559" s="149">
        <v>0</v>
      </c>
      <c r="U559" s="149">
        <v>0</v>
      </c>
      <c r="V559" s="149">
        <v>0</v>
      </c>
      <c r="W559" s="149">
        <v>0</v>
      </c>
      <c r="X559" s="149">
        <v>0</v>
      </c>
      <c r="Y559" s="149">
        <v>0</v>
      </c>
      <c r="Z559" s="149">
        <v>0</v>
      </c>
      <c r="AA559" s="149">
        <v>0</v>
      </c>
      <c r="AB559" s="149">
        <v>0</v>
      </c>
      <c r="AC559" s="149">
        <v>0</v>
      </c>
      <c r="AD559" s="149">
        <v>0</v>
      </c>
      <c r="AE559" s="149">
        <v>0</v>
      </c>
      <c r="AF559" s="149">
        <v>0</v>
      </c>
      <c r="AG559" s="149">
        <v>0</v>
      </c>
      <c r="AH559" s="149">
        <v>0</v>
      </c>
      <c r="AI559" s="149">
        <v>0</v>
      </c>
      <c r="AJ559" s="149">
        <v>0</v>
      </c>
      <c r="AK559" s="149">
        <v>0</v>
      </c>
      <c r="AL559" s="149">
        <v>0</v>
      </c>
      <c r="AM559" s="149">
        <v>0</v>
      </c>
      <c r="AN559" s="149">
        <v>0</v>
      </c>
      <c r="AO559" s="149">
        <v>0</v>
      </c>
      <c r="AP559" s="149">
        <v>0</v>
      </c>
      <c r="AQ559" s="149">
        <v>0</v>
      </c>
      <c r="AR559" s="149">
        <v>0</v>
      </c>
      <c r="AS559" s="149">
        <v>0</v>
      </c>
      <c r="AT559" s="149">
        <v>0</v>
      </c>
      <c r="AU559" s="149">
        <v>0</v>
      </c>
      <c r="AV559" s="149">
        <v>0</v>
      </c>
      <c r="AW559" s="149">
        <v>0</v>
      </c>
      <c r="AX559" s="149">
        <v>0</v>
      </c>
      <c r="AY559" s="149">
        <v>0</v>
      </c>
      <c r="AZ559" s="149">
        <v>0</v>
      </c>
      <c r="BA559" s="149">
        <v>0</v>
      </c>
      <c r="BB559" s="149">
        <v>0</v>
      </c>
      <c r="BC559" s="149">
        <v>0</v>
      </c>
      <c r="BD559" s="149">
        <v>0</v>
      </c>
      <c r="BE559" s="149">
        <v>0</v>
      </c>
      <c r="BF559" s="149">
        <v>0</v>
      </c>
      <c r="BG559" s="149">
        <v>0</v>
      </c>
      <c r="BH559" s="149">
        <v>0</v>
      </c>
      <c r="BI559" s="149">
        <v>0</v>
      </c>
      <c r="BJ559" s="149">
        <v>79</v>
      </c>
      <c r="BK559" s="149">
        <v>0</v>
      </c>
      <c r="BL559" s="149">
        <v>0</v>
      </c>
      <c r="BM559" s="149">
        <v>0</v>
      </c>
      <c r="BN559" s="149">
        <v>0</v>
      </c>
      <c r="BO559" s="149">
        <v>0</v>
      </c>
      <c r="BP559" s="149">
        <v>0</v>
      </c>
      <c r="BQ559" s="149">
        <v>0</v>
      </c>
      <c r="BR559" s="465">
        <v>0</v>
      </c>
    </row>
    <row r="560" spans="3:70">
      <c r="C560" s="453" t="s">
        <v>307</v>
      </c>
      <c r="D560" s="454" t="s">
        <v>684</v>
      </c>
      <c r="E560" s="455" t="s">
        <v>686</v>
      </c>
      <c r="F560" s="168">
        <f t="shared" si="72"/>
        <v>60</v>
      </c>
      <c r="G560" s="162">
        <v>0</v>
      </c>
      <c r="H560" s="149">
        <v>0</v>
      </c>
      <c r="I560" s="149">
        <v>0</v>
      </c>
      <c r="J560" s="149">
        <v>0</v>
      </c>
      <c r="K560" s="149">
        <v>0</v>
      </c>
      <c r="L560" s="149">
        <v>0</v>
      </c>
      <c r="M560" s="149">
        <v>0</v>
      </c>
      <c r="N560" s="149">
        <v>0</v>
      </c>
      <c r="O560" s="149">
        <v>0</v>
      </c>
      <c r="P560" s="149">
        <v>0</v>
      </c>
      <c r="Q560" s="149">
        <v>0</v>
      </c>
      <c r="R560" s="149">
        <v>0</v>
      </c>
      <c r="S560" s="149">
        <v>0</v>
      </c>
      <c r="T560" s="149">
        <v>0</v>
      </c>
      <c r="U560" s="149">
        <v>0</v>
      </c>
      <c r="V560" s="149">
        <v>0</v>
      </c>
      <c r="W560" s="149">
        <v>0</v>
      </c>
      <c r="X560" s="149">
        <v>0</v>
      </c>
      <c r="Y560" s="149">
        <v>0</v>
      </c>
      <c r="Z560" s="149">
        <v>0</v>
      </c>
      <c r="AA560" s="149">
        <v>0</v>
      </c>
      <c r="AB560" s="149">
        <v>0</v>
      </c>
      <c r="AC560" s="149">
        <v>0</v>
      </c>
      <c r="AD560" s="149">
        <v>0</v>
      </c>
      <c r="AE560" s="149">
        <v>0</v>
      </c>
      <c r="AF560" s="149">
        <v>0</v>
      </c>
      <c r="AG560" s="149">
        <v>0</v>
      </c>
      <c r="AH560" s="149">
        <v>0</v>
      </c>
      <c r="AI560" s="149">
        <v>0</v>
      </c>
      <c r="AJ560" s="149">
        <v>0</v>
      </c>
      <c r="AK560" s="149">
        <v>0</v>
      </c>
      <c r="AL560" s="149">
        <v>0</v>
      </c>
      <c r="AM560" s="149">
        <v>0</v>
      </c>
      <c r="AN560" s="149">
        <v>0</v>
      </c>
      <c r="AO560" s="149">
        <v>0</v>
      </c>
      <c r="AP560" s="149">
        <v>0</v>
      </c>
      <c r="AQ560" s="149">
        <v>0</v>
      </c>
      <c r="AR560" s="149">
        <v>0</v>
      </c>
      <c r="AS560" s="149">
        <v>60</v>
      </c>
      <c r="AT560" s="149">
        <v>0</v>
      </c>
      <c r="AU560" s="149">
        <v>0</v>
      </c>
      <c r="AV560" s="149">
        <v>0</v>
      </c>
      <c r="AW560" s="149">
        <v>0</v>
      </c>
      <c r="AX560" s="149">
        <v>0</v>
      </c>
      <c r="AY560" s="149">
        <v>0</v>
      </c>
      <c r="AZ560" s="149">
        <v>0</v>
      </c>
      <c r="BA560" s="149">
        <v>0</v>
      </c>
      <c r="BB560" s="149">
        <v>0</v>
      </c>
      <c r="BC560" s="149">
        <v>0</v>
      </c>
      <c r="BD560" s="149">
        <v>0</v>
      </c>
      <c r="BE560" s="149">
        <v>0</v>
      </c>
      <c r="BF560" s="149">
        <v>0</v>
      </c>
      <c r="BG560" s="149">
        <v>0</v>
      </c>
      <c r="BH560" s="149">
        <v>0</v>
      </c>
      <c r="BI560" s="149">
        <v>0</v>
      </c>
      <c r="BJ560" s="149">
        <v>0</v>
      </c>
      <c r="BK560" s="149">
        <v>0</v>
      </c>
      <c r="BL560" s="149">
        <v>0</v>
      </c>
      <c r="BM560" s="149">
        <v>0</v>
      </c>
      <c r="BN560" s="149">
        <v>0</v>
      </c>
      <c r="BO560" s="149">
        <v>0</v>
      </c>
      <c r="BP560" s="149">
        <v>0</v>
      </c>
      <c r="BQ560" s="149">
        <v>0</v>
      </c>
      <c r="BR560" s="465">
        <v>0</v>
      </c>
    </row>
    <row r="561" spans="3:70">
      <c r="C561" s="453" t="s">
        <v>307</v>
      </c>
      <c r="D561" s="454" t="s">
        <v>684</v>
      </c>
      <c r="E561" s="455" t="s">
        <v>772</v>
      </c>
      <c r="F561" s="168">
        <f t="shared" si="72"/>
        <v>1200</v>
      </c>
      <c r="G561" s="162">
        <v>0</v>
      </c>
      <c r="H561" s="149">
        <v>0</v>
      </c>
      <c r="I561" s="149">
        <v>0</v>
      </c>
      <c r="J561" s="149">
        <v>0</v>
      </c>
      <c r="K561" s="149">
        <v>0</v>
      </c>
      <c r="L561" s="149">
        <v>0</v>
      </c>
      <c r="M561" s="149">
        <v>0</v>
      </c>
      <c r="N561" s="149">
        <v>0</v>
      </c>
      <c r="O561" s="149">
        <v>0</v>
      </c>
      <c r="P561" s="149">
        <v>0</v>
      </c>
      <c r="Q561" s="149">
        <v>0</v>
      </c>
      <c r="R561" s="149">
        <v>0</v>
      </c>
      <c r="S561" s="149">
        <v>0</v>
      </c>
      <c r="T561" s="149">
        <v>0</v>
      </c>
      <c r="U561" s="149">
        <v>0</v>
      </c>
      <c r="V561" s="149">
        <v>0</v>
      </c>
      <c r="W561" s="149">
        <v>0</v>
      </c>
      <c r="X561" s="149">
        <v>0</v>
      </c>
      <c r="Y561" s="149">
        <v>0</v>
      </c>
      <c r="Z561" s="149">
        <v>0</v>
      </c>
      <c r="AA561" s="149">
        <v>0</v>
      </c>
      <c r="AB561" s="149">
        <v>0</v>
      </c>
      <c r="AC561" s="149">
        <v>0</v>
      </c>
      <c r="AD561" s="149">
        <v>0</v>
      </c>
      <c r="AE561" s="149">
        <v>0</v>
      </c>
      <c r="AF561" s="149">
        <v>0</v>
      </c>
      <c r="AG561" s="149">
        <v>0</v>
      </c>
      <c r="AH561" s="149">
        <v>0</v>
      </c>
      <c r="AI561" s="149">
        <v>0</v>
      </c>
      <c r="AJ561" s="149">
        <v>0</v>
      </c>
      <c r="AK561" s="149">
        <v>0</v>
      </c>
      <c r="AL561" s="149">
        <v>0</v>
      </c>
      <c r="AM561" s="149">
        <v>0</v>
      </c>
      <c r="AN561" s="149">
        <v>0</v>
      </c>
      <c r="AO561" s="149">
        <v>0</v>
      </c>
      <c r="AP561" s="149">
        <v>0</v>
      </c>
      <c r="AQ561" s="149">
        <v>0</v>
      </c>
      <c r="AR561" s="149">
        <v>0</v>
      </c>
      <c r="AS561" s="149">
        <v>0</v>
      </c>
      <c r="AT561" s="149">
        <v>0</v>
      </c>
      <c r="AU561" s="149">
        <v>0</v>
      </c>
      <c r="AV561" s="149">
        <v>0</v>
      </c>
      <c r="AW561" s="149">
        <v>0</v>
      </c>
      <c r="AX561" s="149">
        <v>0</v>
      </c>
      <c r="AY561" s="149">
        <v>0</v>
      </c>
      <c r="AZ561" s="149">
        <v>0</v>
      </c>
      <c r="BA561" s="149">
        <v>0</v>
      </c>
      <c r="BB561" s="149">
        <v>0</v>
      </c>
      <c r="BC561" s="149">
        <v>0</v>
      </c>
      <c r="BD561" s="149">
        <v>0</v>
      </c>
      <c r="BE561" s="149">
        <v>700</v>
      </c>
      <c r="BF561" s="149">
        <v>0</v>
      </c>
      <c r="BG561" s="149">
        <v>0</v>
      </c>
      <c r="BH561" s="149">
        <v>0</v>
      </c>
      <c r="BI561" s="149">
        <v>0</v>
      </c>
      <c r="BJ561" s="149">
        <v>500</v>
      </c>
      <c r="BK561" s="149">
        <v>0</v>
      </c>
      <c r="BL561" s="149">
        <v>0</v>
      </c>
      <c r="BM561" s="149">
        <v>0</v>
      </c>
      <c r="BN561" s="149">
        <v>0</v>
      </c>
      <c r="BO561" s="149">
        <v>0</v>
      </c>
      <c r="BP561" s="149">
        <v>0</v>
      </c>
      <c r="BQ561" s="149">
        <v>0</v>
      </c>
      <c r="BR561" s="465">
        <v>0</v>
      </c>
    </row>
    <row r="562" spans="3:70">
      <c r="C562" s="453" t="s">
        <v>307</v>
      </c>
      <c r="D562" s="454" t="s">
        <v>684</v>
      </c>
      <c r="E562" s="455" t="s">
        <v>687</v>
      </c>
      <c r="F562" s="168">
        <f t="shared" si="72"/>
        <v>1258</v>
      </c>
      <c r="G562" s="162">
        <v>0</v>
      </c>
      <c r="H562" s="149">
        <v>0</v>
      </c>
      <c r="I562" s="149">
        <v>0</v>
      </c>
      <c r="J562" s="149">
        <v>0</v>
      </c>
      <c r="K562" s="149">
        <v>0</v>
      </c>
      <c r="L562" s="149">
        <v>0</v>
      </c>
      <c r="M562" s="149">
        <v>0</v>
      </c>
      <c r="N562" s="149">
        <v>0</v>
      </c>
      <c r="O562" s="149">
        <v>0</v>
      </c>
      <c r="P562" s="149">
        <v>0</v>
      </c>
      <c r="Q562" s="149">
        <v>0</v>
      </c>
      <c r="R562" s="149">
        <v>0</v>
      </c>
      <c r="S562" s="149">
        <v>0</v>
      </c>
      <c r="T562" s="149">
        <v>0</v>
      </c>
      <c r="U562" s="149">
        <v>0</v>
      </c>
      <c r="V562" s="149">
        <v>0</v>
      </c>
      <c r="W562" s="149">
        <v>0</v>
      </c>
      <c r="X562" s="149">
        <v>0</v>
      </c>
      <c r="Y562" s="149">
        <v>0</v>
      </c>
      <c r="Z562" s="149">
        <v>0</v>
      </c>
      <c r="AA562" s="149">
        <v>0</v>
      </c>
      <c r="AB562" s="149">
        <v>0</v>
      </c>
      <c r="AC562" s="149">
        <v>0</v>
      </c>
      <c r="AD562" s="149">
        <v>0</v>
      </c>
      <c r="AE562" s="149">
        <v>0</v>
      </c>
      <c r="AF562" s="149">
        <v>0</v>
      </c>
      <c r="AG562" s="149">
        <v>0</v>
      </c>
      <c r="AH562" s="149">
        <v>0</v>
      </c>
      <c r="AI562" s="149">
        <v>0</v>
      </c>
      <c r="AJ562" s="149">
        <v>0</v>
      </c>
      <c r="AK562" s="149">
        <v>0</v>
      </c>
      <c r="AL562" s="149">
        <v>0</v>
      </c>
      <c r="AM562" s="149">
        <v>0</v>
      </c>
      <c r="AN562" s="149">
        <v>0</v>
      </c>
      <c r="AO562" s="149">
        <v>0</v>
      </c>
      <c r="AP562" s="149">
        <v>0</v>
      </c>
      <c r="AQ562" s="149">
        <v>0</v>
      </c>
      <c r="AR562" s="149">
        <v>463</v>
      </c>
      <c r="AS562" s="149">
        <v>0</v>
      </c>
      <c r="AT562" s="149">
        <v>0</v>
      </c>
      <c r="AU562" s="149">
        <v>185</v>
      </c>
      <c r="AV562" s="149">
        <v>0</v>
      </c>
      <c r="AW562" s="149">
        <v>312</v>
      </c>
      <c r="AX562" s="149">
        <v>298</v>
      </c>
      <c r="AY562" s="149">
        <v>0</v>
      </c>
      <c r="AZ562" s="149">
        <v>0</v>
      </c>
      <c r="BA562" s="149">
        <v>0</v>
      </c>
      <c r="BB562" s="149">
        <v>0</v>
      </c>
      <c r="BC562" s="149">
        <v>0</v>
      </c>
      <c r="BD562" s="149">
        <v>0</v>
      </c>
      <c r="BE562" s="149">
        <v>0</v>
      </c>
      <c r="BF562" s="149">
        <v>0</v>
      </c>
      <c r="BG562" s="149">
        <v>0</v>
      </c>
      <c r="BH562" s="149">
        <v>0</v>
      </c>
      <c r="BI562" s="149">
        <v>0</v>
      </c>
      <c r="BJ562" s="149">
        <v>0</v>
      </c>
      <c r="BK562" s="149">
        <v>0</v>
      </c>
      <c r="BL562" s="149">
        <v>0</v>
      </c>
      <c r="BM562" s="149">
        <v>0</v>
      </c>
      <c r="BN562" s="149">
        <v>0</v>
      </c>
      <c r="BO562" s="149">
        <v>0</v>
      </c>
      <c r="BP562" s="149">
        <v>0</v>
      </c>
      <c r="BQ562" s="149">
        <v>0</v>
      </c>
      <c r="BR562" s="465">
        <v>0</v>
      </c>
    </row>
    <row r="563" spans="3:70">
      <c r="C563" s="453" t="s">
        <v>307</v>
      </c>
      <c r="D563" s="454" t="s">
        <v>684</v>
      </c>
      <c r="E563" s="455" t="s">
        <v>688</v>
      </c>
      <c r="F563" s="168">
        <f t="shared" si="72"/>
        <v>1420.29</v>
      </c>
      <c r="G563" s="162">
        <v>0</v>
      </c>
      <c r="H563" s="149">
        <v>0</v>
      </c>
      <c r="I563" s="149">
        <v>0</v>
      </c>
      <c r="J563" s="149">
        <v>0</v>
      </c>
      <c r="K563" s="149">
        <v>0</v>
      </c>
      <c r="L563" s="149">
        <v>0</v>
      </c>
      <c r="M563" s="149">
        <v>0</v>
      </c>
      <c r="N563" s="149">
        <v>0</v>
      </c>
      <c r="O563" s="149">
        <v>0</v>
      </c>
      <c r="P563" s="149">
        <v>0</v>
      </c>
      <c r="Q563" s="149">
        <v>0</v>
      </c>
      <c r="R563" s="149">
        <v>0</v>
      </c>
      <c r="S563" s="149">
        <v>0</v>
      </c>
      <c r="T563" s="149">
        <v>0</v>
      </c>
      <c r="U563" s="149">
        <v>0</v>
      </c>
      <c r="V563" s="149">
        <v>0</v>
      </c>
      <c r="W563" s="149">
        <v>0</v>
      </c>
      <c r="X563" s="149">
        <v>0</v>
      </c>
      <c r="Y563" s="149">
        <v>0</v>
      </c>
      <c r="Z563" s="149">
        <v>0</v>
      </c>
      <c r="AA563" s="149">
        <v>0</v>
      </c>
      <c r="AB563" s="149">
        <v>0</v>
      </c>
      <c r="AC563" s="149">
        <v>0</v>
      </c>
      <c r="AD563" s="149">
        <v>0</v>
      </c>
      <c r="AE563" s="149">
        <v>0</v>
      </c>
      <c r="AF563" s="149">
        <v>0</v>
      </c>
      <c r="AG563" s="149">
        <v>392</v>
      </c>
      <c r="AH563" s="149">
        <v>0</v>
      </c>
      <c r="AI563" s="149">
        <v>0</v>
      </c>
      <c r="AJ563" s="149">
        <v>0</v>
      </c>
      <c r="AK563" s="149">
        <v>0</v>
      </c>
      <c r="AL563" s="149">
        <v>0</v>
      </c>
      <c r="AM563" s="149">
        <v>0</v>
      </c>
      <c r="AN563" s="149">
        <v>0</v>
      </c>
      <c r="AO563" s="149">
        <v>0</v>
      </c>
      <c r="AP563" s="149">
        <v>0</v>
      </c>
      <c r="AQ563" s="149">
        <v>0</v>
      </c>
      <c r="AR563" s="149">
        <v>0</v>
      </c>
      <c r="AS563" s="149">
        <v>0</v>
      </c>
      <c r="AT563" s="149">
        <v>10</v>
      </c>
      <c r="AU563" s="149">
        <v>0</v>
      </c>
      <c r="AV563" s="149">
        <v>119</v>
      </c>
      <c r="AW563" s="149">
        <v>61</v>
      </c>
      <c r="AX563" s="149">
        <v>78</v>
      </c>
      <c r="AY563" s="149">
        <v>0</v>
      </c>
      <c r="AZ563" s="149">
        <v>79</v>
      </c>
      <c r="BA563" s="149">
        <v>39</v>
      </c>
      <c r="BB563" s="149">
        <v>30</v>
      </c>
      <c r="BC563" s="149">
        <v>14</v>
      </c>
      <c r="BD563" s="149">
        <v>52</v>
      </c>
      <c r="BE563" s="149">
        <v>150</v>
      </c>
      <c r="BF563" s="149">
        <v>0</v>
      </c>
      <c r="BG563" s="149">
        <v>0</v>
      </c>
      <c r="BH563" s="149">
        <v>0</v>
      </c>
      <c r="BI563" s="149">
        <v>0</v>
      </c>
      <c r="BJ563" s="149">
        <v>128</v>
      </c>
      <c r="BK563" s="149">
        <v>0</v>
      </c>
      <c r="BL563" s="149">
        <v>0</v>
      </c>
      <c r="BM563" s="149">
        <v>135</v>
      </c>
      <c r="BN563" s="149">
        <v>0</v>
      </c>
      <c r="BO563" s="149">
        <v>0</v>
      </c>
      <c r="BP563" s="149">
        <v>91.29</v>
      </c>
      <c r="BQ563" s="149">
        <v>42</v>
      </c>
      <c r="BR563" s="465">
        <v>0</v>
      </c>
    </row>
    <row r="564" spans="3:70">
      <c r="C564" s="453" t="s">
        <v>307</v>
      </c>
      <c r="D564" s="454" t="s">
        <v>684</v>
      </c>
      <c r="E564" s="455" t="s">
        <v>769</v>
      </c>
      <c r="F564" s="168">
        <f t="shared" si="72"/>
        <v>407</v>
      </c>
      <c r="G564" s="162">
        <v>0</v>
      </c>
      <c r="H564" s="149">
        <v>0</v>
      </c>
      <c r="I564" s="149">
        <v>0</v>
      </c>
      <c r="J564" s="149">
        <v>0</v>
      </c>
      <c r="K564" s="149">
        <v>0</v>
      </c>
      <c r="L564" s="149">
        <v>0</v>
      </c>
      <c r="M564" s="149">
        <v>0</v>
      </c>
      <c r="N564" s="149">
        <v>0</v>
      </c>
      <c r="O564" s="149">
        <v>0</v>
      </c>
      <c r="P564" s="149">
        <v>0</v>
      </c>
      <c r="Q564" s="149">
        <v>0</v>
      </c>
      <c r="R564" s="149">
        <v>0</v>
      </c>
      <c r="S564" s="149">
        <v>0</v>
      </c>
      <c r="T564" s="149">
        <v>0</v>
      </c>
      <c r="U564" s="149">
        <v>0</v>
      </c>
      <c r="V564" s="149">
        <v>0</v>
      </c>
      <c r="W564" s="149">
        <v>0</v>
      </c>
      <c r="X564" s="149">
        <v>0</v>
      </c>
      <c r="Y564" s="149">
        <v>0</v>
      </c>
      <c r="Z564" s="149">
        <v>0</v>
      </c>
      <c r="AA564" s="149">
        <v>0</v>
      </c>
      <c r="AB564" s="149">
        <v>0</v>
      </c>
      <c r="AC564" s="149">
        <v>0</v>
      </c>
      <c r="AD564" s="149">
        <v>0</v>
      </c>
      <c r="AE564" s="149">
        <v>0</v>
      </c>
      <c r="AF564" s="149">
        <v>0</v>
      </c>
      <c r="AG564" s="149">
        <v>0</v>
      </c>
      <c r="AH564" s="149">
        <v>0</v>
      </c>
      <c r="AI564" s="149">
        <v>0</v>
      </c>
      <c r="AJ564" s="149">
        <v>0</v>
      </c>
      <c r="AK564" s="149">
        <v>0</v>
      </c>
      <c r="AL564" s="149">
        <v>0</v>
      </c>
      <c r="AM564" s="149">
        <v>0</v>
      </c>
      <c r="AN564" s="149">
        <v>0</v>
      </c>
      <c r="AO564" s="149">
        <v>0</v>
      </c>
      <c r="AP564" s="149">
        <v>0</v>
      </c>
      <c r="AQ564" s="149">
        <v>0</v>
      </c>
      <c r="AR564" s="149">
        <v>0</v>
      </c>
      <c r="AS564" s="149">
        <v>0</v>
      </c>
      <c r="AT564" s="149">
        <v>0</v>
      </c>
      <c r="AU564" s="149">
        <v>0</v>
      </c>
      <c r="AV564" s="149">
        <v>0</v>
      </c>
      <c r="AW564" s="149">
        <v>0</v>
      </c>
      <c r="AX564" s="149">
        <v>0</v>
      </c>
      <c r="AY564" s="149">
        <v>0</v>
      </c>
      <c r="AZ564" s="149">
        <v>0</v>
      </c>
      <c r="BA564" s="149">
        <v>0</v>
      </c>
      <c r="BB564" s="149">
        <v>0</v>
      </c>
      <c r="BC564" s="149">
        <v>0</v>
      </c>
      <c r="BD564" s="149">
        <v>0</v>
      </c>
      <c r="BE564" s="149">
        <v>0</v>
      </c>
      <c r="BF564" s="149">
        <v>0</v>
      </c>
      <c r="BG564" s="149">
        <v>0</v>
      </c>
      <c r="BH564" s="149">
        <v>0</v>
      </c>
      <c r="BI564" s="149">
        <v>0</v>
      </c>
      <c r="BJ564" s="149">
        <v>227</v>
      </c>
      <c r="BK564" s="149">
        <v>0</v>
      </c>
      <c r="BL564" s="149">
        <v>0</v>
      </c>
      <c r="BM564" s="149">
        <v>0</v>
      </c>
      <c r="BN564" s="149">
        <v>0</v>
      </c>
      <c r="BO564" s="149">
        <v>180</v>
      </c>
      <c r="BP564" s="149">
        <v>0</v>
      </c>
      <c r="BQ564" s="149">
        <v>0</v>
      </c>
      <c r="BR564" s="465">
        <v>0</v>
      </c>
    </row>
    <row r="565" spans="3:70">
      <c r="C565" s="453" t="s">
        <v>307</v>
      </c>
      <c r="D565" s="454" t="s">
        <v>684</v>
      </c>
      <c r="E565" s="455" t="s">
        <v>509</v>
      </c>
      <c r="F565" s="168">
        <f t="shared" si="72"/>
        <v>1127.01</v>
      </c>
      <c r="G565" s="162">
        <v>0</v>
      </c>
      <c r="H565" s="149">
        <v>0</v>
      </c>
      <c r="I565" s="149">
        <v>0</v>
      </c>
      <c r="J565" s="149">
        <v>0</v>
      </c>
      <c r="K565" s="149">
        <v>0</v>
      </c>
      <c r="L565" s="149">
        <v>0</v>
      </c>
      <c r="M565" s="149">
        <v>0</v>
      </c>
      <c r="N565" s="149">
        <v>0</v>
      </c>
      <c r="O565" s="149">
        <v>0</v>
      </c>
      <c r="P565" s="149">
        <v>0</v>
      </c>
      <c r="Q565" s="149">
        <v>0</v>
      </c>
      <c r="R565" s="149">
        <v>0</v>
      </c>
      <c r="S565" s="149">
        <v>0</v>
      </c>
      <c r="T565" s="149">
        <v>0</v>
      </c>
      <c r="U565" s="149">
        <v>0</v>
      </c>
      <c r="V565" s="149">
        <v>0</v>
      </c>
      <c r="W565" s="149">
        <v>0</v>
      </c>
      <c r="X565" s="149">
        <v>0</v>
      </c>
      <c r="Y565" s="149">
        <v>0</v>
      </c>
      <c r="Z565" s="149">
        <v>0</v>
      </c>
      <c r="AA565" s="149">
        <v>0</v>
      </c>
      <c r="AB565" s="149">
        <v>0</v>
      </c>
      <c r="AC565" s="149">
        <v>0</v>
      </c>
      <c r="AD565" s="149">
        <v>0</v>
      </c>
      <c r="AE565" s="149">
        <v>0</v>
      </c>
      <c r="AF565" s="149">
        <v>0</v>
      </c>
      <c r="AG565" s="149">
        <v>0</v>
      </c>
      <c r="AH565" s="149">
        <v>0</v>
      </c>
      <c r="AI565" s="149">
        <v>0</v>
      </c>
      <c r="AJ565" s="149">
        <v>0</v>
      </c>
      <c r="AK565" s="149">
        <v>0</v>
      </c>
      <c r="AL565" s="149">
        <v>0</v>
      </c>
      <c r="AM565" s="149">
        <v>0</v>
      </c>
      <c r="AN565" s="149">
        <v>0</v>
      </c>
      <c r="AO565" s="149">
        <v>0</v>
      </c>
      <c r="AP565" s="149">
        <v>0</v>
      </c>
      <c r="AQ565" s="149">
        <v>0</v>
      </c>
      <c r="AR565" s="149">
        <v>0</v>
      </c>
      <c r="AS565" s="149">
        <v>0</v>
      </c>
      <c r="AT565" s="149">
        <v>0</v>
      </c>
      <c r="AU565" s="149">
        <v>0</v>
      </c>
      <c r="AV565" s="149">
        <v>0</v>
      </c>
      <c r="AW565" s="149">
        <v>0</v>
      </c>
      <c r="AX565" s="149">
        <v>77</v>
      </c>
      <c r="AY565" s="149">
        <v>50</v>
      </c>
      <c r="AZ565" s="149">
        <v>0</v>
      </c>
      <c r="BA565" s="149">
        <v>0</v>
      </c>
      <c r="BB565" s="149">
        <v>0</v>
      </c>
      <c r="BC565" s="149">
        <v>299</v>
      </c>
      <c r="BD565" s="149">
        <v>0</v>
      </c>
      <c r="BE565" s="149">
        <v>0</v>
      </c>
      <c r="BF565" s="149">
        <v>340</v>
      </c>
      <c r="BG565" s="149">
        <v>0</v>
      </c>
      <c r="BH565" s="149">
        <v>0</v>
      </c>
      <c r="BI565" s="149">
        <v>0</v>
      </c>
      <c r="BJ565" s="149">
        <v>345</v>
      </c>
      <c r="BK565" s="149">
        <v>5</v>
      </c>
      <c r="BL565" s="149">
        <v>0</v>
      </c>
      <c r="BM565" s="149">
        <v>0</v>
      </c>
      <c r="BN565" s="149">
        <v>0</v>
      </c>
      <c r="BO565" s="149">
        <v>0</v>
      </c>
      <c r="BP565" s="149">
        <v>0</v>
      </c>
      <c r="BQ565" s="149">
        <f>9.19+1.82</f>
        <v>11.01</v>
      </c>
      <c r="BR565" s="465">
        <v>0</v>
      </c>
    </row>
    <row r="566" spans="3:70">
      <c r="C566" s="453" t="s">
        <v>307</v>
      </c>
      <c r="D566" s="454" t="s">
        <v>684</v>
      </c>
      <c r="E566" s="455" t="s">
        <v>770</v>
      </c>
      <c r="F566" s="168">
        <f t="shared" si="72"/>
        <v>73</v>
      </c>
      <c r="G566" s="162">
        <v>0</v>
      </c>
      <c r="H566" s="149">
        <v>0</v>
      </c>
      <c r="I566" s="149">
        <v>0</v>
      </c>
      <c r="J566" s="149">
        <v>0</v>
      </c>
      <c r="K566" s="149">
        <v>0</v>
      </c>
      <c r="L566" s="149">
        <v>0</v>
      </c>
      <c r="M566" s="149">
        <v>0</v>
      </c>
      <c r="N566" s="149">
        <v>0</v>
      </c>
      <c r="O566" s="149">
        <v>0</v>
      </c>
      <c r="P566" s="149">
        <v>0</v>
      </c>
      <c r="Q566" s="149">
        <v>0</v>
      </c>
      <c r="R566" s="149">
        <v>0</v>
      </c>
      <c r="S566" s="149">
        <v>0</v>
      </c>
      <c r="T566" s="149">
        <v>0</v>
      </c>
      <c r="U566" s="149">
        <v>0</v>
      </c>
      <c r="V566" s="149">
        <v>0</v>
      </c>
      <c r="W566" s="149">
        <v>0</v>
      </c>
      <c r="X566" s="149">
        <v>0</v>
      </c>
      <c r="Y566" s="149">
        <v>0</v>
      </c>
      <c r="Z566" s="149">
        <v>0</v>
      </c>
      <c r="AA566" s="149">
        <v>0</v>
      </c>
      <c r="AB566" s="149">
        <v>0</v>
      </c>
      <c r="AC566" s="149">
        <v>0</v>
      </c>
      <c r="AD566" s="149">
        <v>0</v>
      </c>
      <c r="AE566" s="149">
        <v>0</v>
      </c>
      <c r="AF566" s="149">
        <v>0</v>
      </c>
      <c r="AG566" s="149">
        <v>0</v>
      </c>
      <c r="AH566" s="149">
        <v>0</v>
      </c>
      <c r="AI566" s="149">
        <v>0</v>
      </c>
      <c r="AJ566" s="149">
        <v>0</v>
      </c>
      <c r="AK566" s="149">
        <v>0</v>
      </c>
      <c r="AL566" s="149">
        <v>0</v>
      </c>
      <c r="AM566" s="149">
        <v>0</v>
      </c>
      <c r="AN566" s="149">
        <v>0</v>
      </c>
      <c r="AO566" s="149">
        <v>0</v>
      </c>
      <c r="AP566" s="149">
        <v>0</v>
      </c>
      <c r="AQ566" s="149">
        <v>0</v>
      </c>
      <c r="AR566" s="149">
        <v>0</v>
      </c>
      <c r="AS566" s="149">
        <v>0</v>
      </c>
      <c r="AT566" s="149">
        <v>0</v>
      </c>
      <c r="AU566" s="149">
        <v>0</v>
      </c>
      <c r="AV566" s="149">
        <v>0</v>
      </c>
      <c r="AW566" s="149">
        <v>0</v>
      </c>
      <c r="AX566" s="149">
        <v>0</v>
      </c>
      <c r="AY566" s="149">
        <v>0</v>
      </c>
      <c r="AZ566" s="149">
        <v>0</v>
      </c>
      <c r="BA566" s="149">
        <v>0</v>
      </c>
      <c r="BB566" s="149">
        <v>0</v>
      </c>
      <c r="BC566" s="149">
        <v>0</v>
      </c>
      <c r="BD566" s="149">
        <v>0</v>
      </c>
      <c r="BE566" s="149">
        <v>0</v>
      </c>
      <c r="BF566" s="149">
        <v>0</v>
      </c>
      <c r="BG566" s="149">
        <v>0</v>
      </c>
      <c r="BH566" s="149">
        <v>0</v>
      </c>
      <c r="BI566" s="149">
        <v>0</v>
      </c>
      <c r="BJ566" s="149">
        <v>73</v>
      </c>
      <c r="BK566" s="149">
        <v>0</v>
      </c>
      <c r="BL566" s="149">
        <v>0</v>
      </c>
      <c r="BM566" s="149">
        <v>0</v>
      </c>
      <c r="BN566" s="149">
        <v>0</v>
      </c>
      <c r="BO566" s="149">
        <v>0</v>
      </c>
      <c r="BP566" s="149">
        <v>0</v>
      </c>
      <c r="BQ566" s="149">
        <v>0</v>
      </c>
      <c r="BR566" s="465">
        <v>0</v>
      </c>
    </row>
    <row r="567" spans="3:70">
      <c r="C567" s="453" t="s">
        <v>307</v>
      </c>
      <c r="D567" s="454" t="s">
        <v>684</v>
      </c>
      <c r="E567" s="455" t="s">
        <v>771</v>
      </c>
      <c r="F567" s="168">
        <f t="shared" si="72"/>
        <v>225</v>
      </c>
      <c r="G567" s="162">
        <v>0</v>
      </c>
      <c r="H567" s="149">
        <v>0</v>
      </c>
      <c r="I567" s="149">
        <v>0</v>
      </c>
      <c r="J567" s="149">
        <v>0</v>
      </c>
      <c r="K567" s="149">
        <v>0</v>
      </c>
      <c r="L567" s="149">
        <v>0</v>
      </c>
      <c r="M567" s="149">
        <v>0</v>
      </c>
      <c r="N567" s="149">
        <v>0</v>
      </c>
      <c r="O567" s="149">
        <v>0</v>
      </c>
      <c r="P567" s="149">
        <v>0</v>
      </c>
      <c r="Q567" s="149">
        <v>0</v>
      </c>
      <c r="R567" s="149">
        <v>0</v>
      </c>
      <c r="S567" s="149">
        <v>0</v>
      </c>
      <c r="T567" s="149">
        <v>0</v>
      </c>
      <c r="U567" s="149">
        <v>0</v>
      </c>
      <c r="V567" s="149">
        <v>0</v>
      </c>
      <c r="W567" s="149">
        <v>0</v>
      </c>
      <c r="X567" s="149">
        <v>0</v>
      </c>
      <c r="Y567" s="149">
        <v>0</v>
      </c>
      <c r="Z567" s="149">
        <v>0</v>
      </c>
      <c r="AA567" s="149">
        <v>0</v>
      </c>
      <c r="AB567" s="149">
        <v>0</v>
      </c>
      <c r="AC567" s="149">
        <v>0</v>
      </c>
      <c r="AD567" s="149">
        <v>0</v>
      </c>
      <c r="AE567" s="149">
        <v>0</v>
      </c>
      <c r="AF567" s="149">
        <v>0</v>
      </c>
      <c r="AG567" s="149">
        <v>0</v>
      </c>
      <c r="AH567" s="149">
        <v>0</v>
      </c>
      <c r="AI567" s="149">
        <v>0</v>
      </c>
      <c r="AJ567" s="149">
        <v>0</v>
      </c>
      <c r="AK567" s="149">
        <v>0</v>
      </c>
      <c r="AL567" s="149">
        <v>0</v>
      </c>
      <c r="AM567" s="149">
        <v>0</v>
      </c>
      <c r="AN567" s="149">
        <v>0</v>
      </c>
      <c r="AO567" s="149">
        <v>0</v>
      </c>
      <c r="AP567" s="149">
        <v>0</v>
      </c>
      <c r="AQ567" s="149">
        <v>0</v>
      </c>
      <c r="AR567" s="149">
        <v>0</v>
      </c>
      <c r="AS567" s="149">
        <v>0</v>
      </c>
      <c r="AT567" s="149">
        <v>0</v>
      </c>
      <c r="AU567" s="149">
        <v>0</v>
      </c>
      <c r="AV567" s="149">
        <v>0</v>
      </c>
      <c r="AW567" s="149">
        <v>0</v>
      </c>
      <c r="AX567" s="149">
        <v>0</v>
      </c>
      <c r="AY567" s="149">
        <v>0</v>
      </c>
      <c r="AZ567" s="149">
        <v>0</v>
      </c>
      <c r="BA567" s="149">
        <v>0</v>
      </c>
      <c r="BB567" s="149">
        <v>0</v>
      </c>
      <c r="BC567" s="149">
        <v>0</v>
      </c>
      <c r="BD567" s="149">
        <v>0</v>
      </c>
      <c r="BE567" s="149">
        <v>0</v>
      </c>
      <c r="BF567" s="149">
        <v>0</v>
      </c>
      <c r="BG567" s="149">
        <v>0</v>
      </c>
      <c r="BH567" s="149">
        <v>0</v>
      </c>
      <c r="BI567" s="149">
        <v>0</v>
      </c>
      <c r="BJ567" s="149">
        <v>225</v>
      </c>
      <c r="BK567" s="149">
        <v>0</v>
      </c>
      <c r="BL567" s="149">
        <v>0</v>
      </c>
      <c r="BM567" s="149">
        <v>0</v>
      </c>
      <c r="BN567" s="149">
        <v>0</v>
      </c>
      <c r="BO567" s="149">
        <v>0</v>
      </c>
      <c r="BP567" s="149">
        <v>0</v>
      </c>
      <c r="BQ567" s="149">
        <v>0</v>
      </c>
      <c r="BR567" s="465">
        <v>0</v>
      </c>
    </row>
    <row r="568" spans="3:70">
      <c r="C568" s="453" t="s">
        <v>307</v>
      </c>
      <c r="D568" s="454" t="s">
        <v>684</v>
      </c>
      <c r="E568" s="455" t="s">
        <v>776</v>
      </c>
      <c r="F568" s="168">
        <f t="shared" si="72"/>
        <v>265.04359999999997</v>
      </c>
      <c r="G568" s="162">
        <v>0</v>
      </c>
      <c r="H568" s="149">
        <v>0</v>
      </c>
      <c r="I568" s="149">
        <v>0</v>
      </c>
      <c r="J568" s="149">
        <v>0</v>
      </c>
      <c r="K568" s="149">
        <v>0</v>
      </c>
      <c r="L568" s="149">
        <v>0</v>
      </c>
      <c r="M568" s="149">
        <v>0</v>
      </c>
      <c r="N568" s="149">
        <v>0</v>
      </c>
      <c r="O568" s="149">
        <v>0</v>
      </c>
      <c r="P568" s="149">
        <v>0</v>
      </c>
      <c r="Q568" s="149">
        <v>0</v>
      </c>
      <c r="R568" s="149">
        <v>0</v>
      </c>
      <c r="S568" s="149">
        <v>0</v>
      </c>
      <c r="T568" s="149">
        <v>0</v>
      </c>
      <c r="U568" s="149">
        <v>0</v>
      </c>
      <c r="V568" s="149">
        <v>0</v>
      </c>
      <c r="W568" s="149">
        <v>0</v>
      </c>
      <c r="X568" s="149">
        <v>0</v>
      </c>
      <c r="Y568" s="149">
        <v>0</v>
      </c>
      <c r="Z568" s="149">
        <v>0</v>
      </c>
      <c r="AA568" s="149">
        <v>0</v>
      </c>
      <c r="AB568" s="149">
        <v>0</v>
      </c>
      <c r="AC568" s="149">
        <v>0</v>
      </c>
      <c r="AD568" s="149">
        <v>0</v>
      </c>
      <c r="AE568" s="149">
        <v>0</v>
      </c>
      <c r="AF568" s="149">
        <v>0</v>
      </c>
      <c r="AG568" s="149">
        <v>0</v>
      </c>
      <c r="AH568" s="149">
        <v>0</v>
      </c>
      <c r="AI568" s="149">
        <v>0</v>
      </c>
      <c r="AJ568" s="149">
        <v>0</v>
      </c>
      <c r="AK568" s="149">
        <v>0</v>
      </c>
      <c r="AL568" s="149">
        <v>0</v>
      </c>
      <c r="AM568" s="149">
        <v>0</v>
      </c>
      <c r="AN568" s="149">
        <v>0</v>
      </c>
      <c r="AO568" s="149">
        <v>0</v>
      </c>
      <c r="AP568" s="149">
        <v>0</v>
      </c>
      <c r="AQ568" s="149">
        <v>0</v>
      </c>
      <c r="AR568" s="149">
        <v>0</v>
      </c>
      <c r="AS568" s="149">
        <v>0</v>
      </c>
      <c r="AT568" s="149">
        <v>0</v>
      </c>
      <c r="AU568" s="149">
        <v>0</v>
      </c>
      <c r="AV568" s="149">
        <v>0</v>
      </c>
      <c r="AW568" s="149">
        <v>0</v>
      </c>
      <c r="AX568" s="149">
        <v>0</v>
      </c>
      <c r="AY568" s="149">
        <v>0</v>
      </c>
      <c r="AZ568" s="149">
        <v>0</v>
      </c>
      <c r="BA568" s="149">
        <v>0</v>
      </c>
      <c r="BB568" s="149">
        <v>0</v>
      </c>
      <c r="BC568" s="149">
        <v>0</v>
      </c>
      <c r="BD568" s="149">
        <v>0</v>
      </c>
      <c r="BE568" s="149">
        <v>0</v>
      </c>
      <c r="BF568" s="149">
        <v>0</v>
      </c>
      <c r="BG568" s="149">
        <v>0</v>
      </c>
      <c r="BH568" s="149">
        <v>0</v>
      </c>
      <c r="BI568" s="149">
        <v>0</v>
      </c>
      <c r="BJ568" s="149">
        <v>0</v>
      </c>
      <c r="BK568" s="149">
        <v>7</v>
      </c>
      <c r="BL568" s="149">
        <v>7</v>
      </c>
      <c r="BM568" s="149">
        <v>41</v>
      </c>
      <c r="BN568" s="149">
        <v>41</v>
      </c>
      <c r="BO568" s="149">
        <v>41</v>
      </c>
      <c r="BP568" s="149">
        <v>41</v>
      </c>
      <c r="BQ568" s="149">
        <v>43.521799999999999</v>
      </c>
      <c r="BR568" s="465">
        <v>43.521799999999999</v>
      </c>
    </row>
    <row r="569" spans="3:70">
      <c r="C569" s="453" t="s">
        <v>307</v>
      </c>
      <c r="D569" s="454" t="s">
        <v>684</v>
      </c>
      <c r="E569" s="455" t="s">
        <v>777</v>
      </c>
      <c r="F569" s="168">
        <f t="shared" si="72"/>
        <v>618.05999999999995</v>
      </c>
      <c r="G569" s="162">
        <v>0</v>
      </c>
      <c r="H569" s="149">
        <v>0</v>
      </c>
      <c r="I569" s="149">
        <v>0</v>
      </c>
      <c r="J569" s="149">
        <v>0</v>
      </c>
      <c r="K569" s="149">
        <v>0</v>
      </c>
      <c r="L569" s="149">
        <v>0</v>
      </c>
      <c r="M569" s="149">
        <v>0</v>
      </c>
      <c r="N569" s="149">
        <v>0</v>
      </c>
      <c r="O569" s="149">
        <v>0</v>
      </c>
      <c r="P569" s="149">
        <v>0</v>
      </c>
      <c r="Q569" s="149">
        <v>0</v>
      </c>
      <c r="R569" s="149">
        <v>0</v>
      </c>
      <c r="S569" s="149">
        <v>0</v>
      </c>
      <c r="T569" s="149">
        <v>0</v>
      </c>
      <c r="U569" s="149">
        <v>0</v>
      </c>
      <c r="V569" s="149">
        <v>0</v>
      </c>
      <c r="W569" s="149">
        <v>0</v>
      </c>
      <c r="X569" s="149">
        <v>0</v>
      </c>
      <c r="Y569" s="149">
        <v>0</v>
      </c>
      <c r="Z569" s="149">
        <v>0</v>
      </c>
      <c r="AA569" s="149">
        <v>0</v>
      </c>
      <c r="AB569" s="149">
        <v>0</v>
      </c>
      <c r="AC569" s="149">
        <v>0</v>
      </c>
      <c r="AD569" s="149">
        <v>0</v>
      </c>
      <c r="AE569" s="149">
        <v>0</v>
      </c>
      <c r="AF569" s="149">
        <v>0</v>
      </c>
      <c r="AG569" s="149">
        <v>0</v>
      </c>
      <c r="AH569" s="149">
        <v>0</v>
      </c>
      <c r="AI569" s="149">
        <v>0</v>
      </c>
      <c r="AJ569" s="149">
        <v>0</v>
      </c>
      <c r="AK569" s="149">
        <v>0</v>
      </c>
      <c r="AL569" s="149">
        <v>0</v>
      </c>
      <c r="AM569" s="149">
        <v>0</v>
      </c>
      <c r="AN569" s="149">
        <v>0</v>
      </c>
      <c r="AO569" s="149">
        <v>0</v>
      </c>
      <c r="AP569" s="149">
        <v>0</v>
      </c>
      <c r="AQ569" s="149">
        <v>0</v>
      </c>
      <c r="AR569" s="149">
        <v>0</v>
      </c>
      <c r="AS569" s="149">
        <v>0</v>
      </c>
      <c r="AT569" s="149">
        <v>0</v>
      </c>
      <c r="AU569" s="149">
        <v>0</v>
      </c>
      <c r="AV569" s="149">
        <v>0</v>
      </c>
      <c r="AW569" s="149">
        <v>0</v>
      </c>
      <c r="AX569" s="149">
        <v>0</v>
      </c>
      <c r="AY569" s="149">
        <v>0</v>
      </c>
      <c r="AZ569" s="149">
        <v>0</v>
      </c>
      <c r="BA569" s="149">
        <v>0</v>
      </c>
      <c r="BB569" s="149">
        <v>0</v>
      </c>
      <c r="BC569" s="149">
        <v>0</v>
      </c>
      <c r="BD569" s="149">
        <v>0</v>
      </c>
      <c r="BE569" s="149">
        <v>0</v>
      </c>
      <c r="BF569" s="149">
        <v>0</v>
      </c>
      <c r="BG569" s="149">
        <v>0</v>
      </c>
      <c r="BH569" s="149">
        <v>0</v>
      </c>
      <c r="BI569" s="149">
        <v>0</v>
      </c>
      <c r="BJ569" s="149">
        <v>0</v>
      </c>
      <c r="BK569" s="149">
        <v>21</v>
      </c>
      <c r="BL569" s="149">
        <v>22</v>
      </c>
      <c r="BM569" s="149">
        <v>96</v>
      </c>
      <c r="BN569" s="149">
        <v>96</v>
      </c>
      <c r="BO569" s="149">
        <v>96</v>
      </c>
      <c r="BP569" s="149">
        <v>96</v>
      </c>
      <c r="BQ569" s="149">
        <v>95.53</v>
      </c>
      <c r="BR569" s="465">
        <v>95.53</v>
      </c>
    </row>
    <row r="570" spans="3:70">
      <c r="C570" s="453" t="s">
        <v>307</v>
      </c>
      <c r="D570" s="454" t="s">
        <v>684</v>
      </c>
      <c r="E570" s="455" t="s">
        <v>778</v>
      </c>
      <c r="F570" s="168">
        <f t="shared" si="72"/>
        <v>870.88000000000011</v>
      </c>
      <c r="G570" s="162">
        <v>0</v>
      </c>
      <c r="H570" s="149">
        <v>0</v>
      </c>
      <c r="I570" s="149">
        <v>0</v>
      </c>
      <c r="J570" s="149">
        <v>0</v>
      </c>
      <c r="K570" s="149">
        <v>0</v>
      </c>
      <c r="L570" s="149">
        <v>0</v>
      </c>
      <c r="M570" s="149">
        <v>0</v>
      </c>
      <c r="N570" s="149">
        <v>0</v>
      </c>
      <c r="O570" s="149">
        <v>0</v>
      </c>
      <c r="P570" s="149">
        <v>0</v>
      </c>
      <c r="Q570" s="149">
        <v>0</v>
      </c>
      <c r="R570" s="149">
        <v>0</v>
      </c>
      <c r="S570" s="149">
        <v>0</v>
      </c>
      <c r="T570" s="149">
        <v>0</v>
      </c>
      <c r="U570" s="149">
        <v>0</v>
      </c>
      <c r="V570" s="149">
        <v>0</v>
      </c>
      <c r="W570" s="149">
        <v>0</v>
      </c>
      <c r="X570" s="149">
        <v>0</v>
      </c>
      <c r="Y570" s="149">
        <v>0</v>
      </c>
      <c r="Z570" s="149">
        <v>0</v>
      </c>
      <c r="AA570" s="149">
        <v>0</v>
      </c>
      <c r="AB570" s="149">
        <v>0</v>
      </c>
      <c r="AC570" s="149">
        <v>0</v>
      </c>
      <c r="AD570" s="149">
        <v>0</v>
      </c>
      <c r="AE570" s="149">
        <v>0</v>
      </c>
      <c r="AF570" s="149">
        <v>0</v>
      </c>
      <c r="AG570" s="149">
        <v>0</v>
      </c>
      <c r="AH570" s="149">
        <v>0</v>
      </c>
      <c r="AI570" s="149">
        <v>0</v>
      </c>
      <c r="AJ570" s="149">
        <v>0</v>
      </c>
      <c r="AK570" s="149">
        <v>0</v>
      </c>
      <c r="AL570" s="149">
        <v>0</v>
      </c>
      <c r="AM570" s="149">
        <v>0</v>
      </c>
      <c r="AN570" s="149">
        <v>0</v>
      </c>
      <c r="AO570" s="149">
        <v>0</v>
      </c>
      <c r="AP570" s="149">
        <v>0</v>
      </c>
      <c r="AQ570" s="149">
        <v>0</v>
      </c>
      <c r="AR570" s="149">
        <v>0</v>
      </c>
      <c r="AS570" s="149">
        <v>0</v>
      </c>
      <c r="AT570" s="149">
        <v>0</v>
      </c>
      <c r="AU570" s="149">
        <v>0</v>
      </c>
      <c r="AV570" s="149">
        <v>0</v>
      </c>
      <c r="AW570" s="149">
        <v>0</v>
      </c>
      <c r="AX570" s="149">
        <v>0</v>
      </c>
      <c r="AY570" s="149">
        <v>0</v>
      </c>
      <c r="AZ570" s="149">
        <v>0</v>
      </c>
      <c r="BA570" s="149">
        <v>0</v>
      </c>
      <c r="BB570" s="149">
        <v>0</v>
      </c>
      <c r="BC570" s="149">
        <v>0</v>
      </c>
      <c r="BD570" s="149">
        <v>0</v>
      </c>
      <c r="BE570" s="149">
        <v>0</v>
      </c>
      <c r="BF570" s="149">
        <v>0</v>
      </c>
      <c r="BG570" s="149">
        <v>0</v>
      </c>
      <c r="BH570" s="149">
        <v>0</v>
      </c>
      <c r="BI570" s="149">
        <v>0</v>
      </c>
      <c r="BJ570" s="149">
        <v>0</v>
      </c>
      <c r="BK570" s="149">
        <v>28</v>
      </c>
      <c r="BL570" s="149">
        <v>30</v>
      </c>
      <c r="BM570" s="149">
        <v>135</v>
      </c>
      <c r="BN570" s="149">
        <v>135</v>
      </c>
      <c r="BO570" s="149">
        <v>135</v>
      </c>
      <c r="BP570" s="149">
        <v>135</v>
      </c>
      <c r="BQ570" s="149">
        <v>136.44</v>
      </c>
      <c r="BR570" s="465">
        <v>136.44</v>
      </c>
    </row>
    <row r="571" spans="3:70">
      <c r="C571" s="453" t="s">
        <v>307</v>
      </c>
      <c r="D571" s="454" t="s">
        <v>684</v>
      </c>
      <c r="E571" s="455" t="s">
        <v>779</v>
      </c>
      <c r="F571" s="168">
        <f t="shared" si="72"/>
        <v>618.05999999999995</v>
      </c>
      <c r="G571" s="162">
        <v>0</v>
      </c>
      <c r="H571" s="149">
        <v>0</v>
      </c>
      <c r="I571" s="149">
        <v>0</v>
      </c>
      <c r="J571" s="149">
        <v>0</v>
      </c>
      <c r="K571" s="149">
        <v>0</v>
      </c>
      <c r="L571" s="149">
        <v>0</v>
      </c>
      <c r="M571" s="149">
        <v>0</v>
      </c>
      <c r="N571" s="149">
        <v>0</v>
      </c>
      <c r="O571" s="149">
        <v>0</v>
      </c>
      <c r="P571" s="149">
        <v>0</v>
      </c>
      <c r="Q571" s="149">
        <v>0</v>
      </c>
      <c r="R571" s="149">
        <v>0</v>
      </c>
      <c r="S571" s="149">
        <v>0</v>
      </c>
      <c r="T571" s="149">
        <v>0</v>
      </c>
      <c r="U571" s="149">
        <v>0</v>
      </c>
      <c r="V571" s="149">
        <v>0</v>
      </c>
      <c r="W571" s="149">
        <v>0</v>
      </c>
      <c r="X571" s="149">
        <v>0</v>
      </c>
      <c r="Y571" s="149">
        <v>0</v>
      </c>
      <c r="Z571" s="149">
        <v>0</v>
      </c>
      <c r="AA571" s="149">
        <v>0</v>
      </c>
      <c r="AB571" s="149">
        <v>0</v>
      </c>
      <c r="AC571" s="149">
        <v>0</v>
      </c>
      <c r="AD571" s="149">
        <v>0</v>
      </c>
      <c r="AE571" s="149">
        <v>0</v>
      </c>
      <c r="AF571" s="149">
        <v>0</v>
      </c>
      <c r="AG571" s="149">
        <v>0</v>
      </c>
      <c r="AH571" s="149">
        <v>0</v>
      </c>
      <c r="AI571" s="149">
        <v>0</v>
      </c>
      <c r="AJ571" s="149">
        <v>0</v>
      </c>
      <c r="AK571" s="149">
        <v>0</v>
      </c>
      <c r="AL571" s="149">
        <v>0</v>
      </c>
      <c r="AM571" s="149">
        <v>0</v>
      </c>
      <c r="AN571" s="149">
        <v>0</v>
      </c>
      <c r="AO571" s="149">
        <v>0</v>
      </c>
      <c r="AP571" s="149">
        <v>0</v>
      </c>
      <c r="AQ571" s="149">
        <v>0</v>
      </c>
      <c r="AR571" s="149">
        <v>0</v>
      </c>
      <c r="AS571" s="149">
        <v>0</v>
      </c>
      <c r="AT571" s="149">
        <v>0</v>
      </c>
      <c r="AU571" s="149">
        <v>0</v>
      </c>
      <c r="AV571" s="149">
        <v>0</v>
      </c>
      <c r="AW571" s="149">
        <v>0</v>
      </c>
      <c r="AX571" s="149">
        <v>0</v>
      </c>
      <c r="AY571" s="149">
        <v>0</v>
      </c>
      <c r="AZ571" s="149">
        <v>0</v>
      </c>
      <c r="BA571" s="149">
        <v>0</v>
      </c>
      <c r="BB571" s="149">
        <v>0</v>
      </c>
      <c r="BC571" s="149">
        <v>0</v>
      </c>
      <c r="BD571" s="149">
        <v>0</v>
      </c>
      <c r="BE571" s="149">
        <v>0</v>
      </c>
      <c r="BF571" s="149">
        <v>0</v>
      </c>
      <c r="BG571" s="149">
        <v>0</v>
      </c>
      <c r="BH571" s="149">
        <v>0</v>
      </c>
      <c r="BI571" s="149">
        <v>0</v>
      </c>
      <c r="BJ571" s="149">
        <v>0</v>
      </c>
      <c r="BK571" s="149">
        <v>21</v>
      </c>
      <c r="BL571" s="149">
        <v>22</v>
      </c>
      <c r="BM571" s="149">
        <v>96</v>
      </c>
      <c r="BN571" s="149">
        <v>96</v>
      </c>
      <c r="BO571" s="149">
        <v>96</v>
      </c>
      <c r="BP571" s="149">
        <v>96</v>
      </c>
      <c r="BQ571" s="149">
        <v>95.53</v>
      </c>
      <c r="BR571" s="465">
        <v>95.53</v>
      </c>
    </row>
    <row r="572" spans="3:70">
      <c r="C572" s="453" t="s">
        <v>307</v>
      </c>
      <c r="D572" s="454" t="s">
        <v>684</v>
      </c>
      <c r="E572" s="455" t="s">
        <v>919</v>
      </c>
      <c r="F572" s="168">
        <f t="shared" si="72"/>
        <v>390</v>
      </c>
      <c r="G572" s="162"/>
      <c r="H572" s="149"/>
      <c r="I572" s="149"/>
      <c r="J572" s="149"/>
      <c r="K572" s="149"/>
      <c r="L572" s="149"/>
      <c r="M572" s="149"/>
      <c r="N572" s="149"/>
      <c r="O572" s="149"/>
      <c r="P572" s="149"/>
      <c r="Q572" s="149"/>
      <c r="R572" s="149"/>
      <c r="S572" s="149"/>
      <c r="T572" s="149"/>
      <c r="U572" s="149"/>
      <c r="V572" s="149"/>
      <c r="W572" s="149"/>
      <c r="X572" s="149"/>
      <c r="Y572" s="149"/>
      <c r="Z572" s="149"/>
      <c r="AA572" s="149"/>
      <c r="AB572" s="149"/>
      <c r="AC572" s="149"/>
      <c r="AD572" s="149"/>
      <c r="AE572" s="149"/>
      <c r="AF572" s="149"/>
      <c r="AG572" s="149"/>
      <c r="AH572" s="149"/>
      <c r="AI572" s="149"/>
      <c r="AJ572" s="149"/>
      <c r="AK572" s="149"/>
      <c r="AL572" s="149"/>
      <c r="AM572" s="149"/>
      <c r="AN572" s="149"/>
      <c r="AO572" s="149"/>
      <c r="AP572" s="149"/>
      <c r="AQ572" s="149"/>
      <c r="AR572" s="149"/>
      <c r="AS572" s="149"/>
      <c r="AT572" s="149"/>
      <c r="AU572" s="149"/>
      <c r="AV572" s="149"/>
      <c r="AW572" s="149"/>
      <c r="AX572" s="149"/>
      <c r="AY572" s="149"/>
      <c r="AZ572" s="149"/>
      <c r="BA572" s="149"/>
      <c r="BB572" s="149"/>
      <c r="BC572" s="149"/>
      <c r="BD572" s="149"/>
      <c r="BE572" s="149"/>
      <c r="BF572" s="149"/>
      <c r="BG572" s="149"/>
      <c r="BH572" s="149"/>
      <c r="BI572" s="149"/>
      <c r="BJ572" s="149"/>
      <c r="BK572" s="149"/>
      <c r="BL572" s="149"/>
      <c r="BM572" s="149"/>
      <c r="BN572" s="149"/>
      <c r="BO572" s="149"/>
      <c r="BP572" s="149">
        <v>390</v>
      </c>
      <c r="BQ572" s="149">
        <v>0</v>
      </c>
      <c r="BR572" s="465">
        <v>0</v>
      </c>
    </row>
    <row r="573" spans="3:70">
      <c r="C573" s="453" t="s">
        <v>307</v>
      </c>
      <c r="D573" s="454" t="s">
        <v>684</v>
      </c>
      <c r="E573" s="455" t="s">
        <v>775</v>
      </c>
      <c r="F573" s="168">
        <f t="shared" si="72"/>
        <v>1076</v>
      </c>
      <c r="G573" s="162">
        <v>0</v>
      </c>
      <c r="H573" s="149">
        <v>0</v>
      </c>
      <c r="I573" s="149">
        <v>0</v>
      </c>
      <c r="J573" s="149">
        <v>0</v>
      </c>
      <c r="K573" s="149">
        <v>0</v>
      </c>
      <c r="L573" s="149">
        <v>0</v>
      </c>
      <c r="M573" s="149">
        <v>0</v>
      </c>
      <c r="N573" s="149">
        <v>0</v>
      </c>
      <c r="O573" s="149">
        <v>0</v>
      </c>
      <c r="P573" s="149">
        <v>0</v>
      </c>
      <c r="Q573" s="149">
        <v>0</v>
      </c>
      <c r="R573" s="149">
        <v>0</v>
      </c>
      <c r="S573" s="149">
        <v>0</v>
      </c>
      <c r="T573" s="149">
        <v>0</v>
      </c>
      <c r="U573" s="149">
        <v>0</v>
      </c>
      <c r="V573" s="149">
        <v>0</v>
      </c>
      <c r="W573" s="149">
        <v>0</v>
      </c>
      <c r="X573" s="149">
        <v>0</v>
      </c>
      <c r="Y573" s="149">
        <v>0</v>
      </c>
      <c r="Z573" s="149">
        <v>0</v>
      </c>
      <c r="AA573" s="149">
        <v>0</v>
      </c>
      <c r="AB573" s="149">
        <v>0</v>
      </c>
      <c r="AC573" s="149">
        <v>0</v>
      </c>
      <c r="AD573" s="149">
        <v>0</v>
      </c>
      <c r="AE573" s="149">
        <v>0</v>
      </c>
      <c r="AF573" s="149">
        <v>0</v>
      </c>
      <c r="AG573" s="149">
        <v>0</v>
      </c>
      <c r="AH573" s="149">
        <v>0</v>
      </c>
      <c r="AI573" s="149">
        <v>0</v>
      </c>
      <c r="AJ573" s="149">
        <v>0</v>
      </c>
      <c r="AK573" s="149">
        <v>0</v>
      </c>
      <c r="AL573" s="149">
        <v>0</v>
      </c>
      <c r="AM573" s="149">
        <v>0</v>
      </c>
      <c r="AN573" s="149">
        <v>0</v>
      </c>
      <c r="AO573" s="149">
        <v>0</v>
      </c>
      <c r="AP573" s="149">
        <v>0</v>
      </c>
      <c r="AQ573" s="149">
        <v>0</v>
      </c>
      <c r="AR573" s="149">
        <v>0</v>
      </c>
      <c r="AS573" s="149">
        <v>0</v>
      </c>
      <c r="AT573" s="149">
        <v>0</v>
      </c>
      <c r="AU573" s="149">
        <v>0</v>
      </c>
      <c r="AV573" s="149">
        <v>0</v>
      </c>
      <c r="AW573" s="149">
        <v>0</v>
      </c>
      <c r="AX573" s="149">
        <v>0</v>
      </c>
      <c r="AY573" s="149">
        <v>0</v>
      </c>
      <c r="AZ573" s="149">
        <v>0</v>
      </c>
      <c r="BA573" s="149">
        <v>0</v>
      </c>
      <c r="BB573" s="149">
        <v>0</v>
      </c>
      <c r="BC573" s="149">
        <v>0</v>
      </c>
      <c r="BD573" s="149">
        <v>0</v>
      </c>
      <c r="BE573" s="149">
        <v>0</v>
      </c>
      <c r="BF573" s="149">
        <v>0</v>
      </c>
      <c r="BG573" s="149">
        <v>0</v>
      </c>
      <c r="BH573" s="149">
        <v>0</v>
      </c>
      <c r="BI573" s="149">
        <v>0</v>
      </c>
      <c r="BJ573" s="149">
        <v>0</v>
      </c>
      <c r="BK573" s="149">
        <v>615</v>
      </c>
      <c r="BL573" s="149">
        <v>0</v>
      </c>
      <c r="BM573" s="149">
        <v>231</v>
      </c>
      <c r="BN573" s="149">
        <v>0</v>
      </c>
      <c r="BO573" s="149">
        <v>230</v>
      </c>
      <c r="BP573" s="149">
        <v>0</v>
      </c>
      <c r="BQ573" s="149">
        <v>0</v>
      </c>
      <c r="BR573" s="465">
        <v>0</v>
      </c>
    </row>
    <row r="574" spans="3:70">
      <c r="C574" s="453" t="s">
        <v>307</v>
      </c>
      <c r="D574" s="454" t="s">
        <v>684</v>
      </c>
      <c r="E574" s="455" t="s">
        <v>689</v>
      </c>
      <c r="F574" s="168">
        <f t="shared" si="72"/>
        <v>1260</v>
      </c>
      <c r="G574" s="162">
        <v>0</v>
      </c>
      <c r="H574" s="149">
        <v>0</v>
      </c>
      <c r="I574" s="149">
        <v>0</v>
      </c>
      <c r="J574" s="149">
        <v>0</v>
      </c>
      <c r="K574" s="149">
        <v>0</v>
      </c>
      <c r="L574" s="149">
        <v>0</v>
      </c>
      <c r="M574" s="149">
        <v>0</v>
      </c>
      <c r="N574" s="149">
        <v>0</v>
      </c>
      <c r="O574" s="149">
        <v>0</v>
      </c>
      <c r="P574" s="149">
        <v>0</v>
      </c>
      <c r="Q574" s="149">
        <v>0</v>
      </c>
      <c r="R574" s="149">
        <v>0</v>
      </c>
      <c r="S574" s="149">
        <v>0</v>
      </c>
      <c r="T574" s="149">
        <v>0</v>
      </c>
      <c r="U574" s="149">
        <v>0</v>
      </c>
      <c r="V574" s="149">
        <v>0</v>
      </c>
      <c r="W574" s="149">
        <v>0</v>
      </c>
      <c r="X574" s="149">
        <v>0</v>
      </c>
      <c r="Y574" s="149">
        <v>0</v>
      </c>
      <c r="Z574" s="149">
        <v>0</v>
      </c>
      <c r="AA574" s="149">
        <v>0</v>
      </c>
      <c r="AB574" s="149">
        <v>0</v>
      </c>
      <c r="AC574" s="149">
        <v>0</v>
      </c>
      <c r="AD574" s="149">
        <v>0</v>
      </c>
      <c r="AE574" s="149">
        <v>0</v>
      </c>
      <c r="AF574" s="149">
        <v>0</v>
      </c>
      <c r="AG574" s="149">
        <v>0</v>
      </c>
      <c r="AH574" s="149">
        <v>0</v>
      </c>
      <c r="AI574" s="149">
        <v>0</v>
      </c>
      <c r="AJ574" s="149">
        <v>0</v>
      </c>
      <c r="AK574" s="149">
        <v>0</v>
      </c>
      <c r="AL574" s="149">
        <v>0</v>
      </c>
      <c r="AM574" s="149">
        <v>0</v>
      </c>
      <c r="AN574" s="149">
        <v>0</v>
      </c>
      <c r="AO574" s="149">
        <v>0</v>
      </c>
      <c r="AP574" s="149">
        <v>0</v>
      </c>
      <c r="AQ574" s="149">
        <v>0</v>
      </c>
      <c r="AR574" s="149">
        <v>0</v>
      </c>
      <c r="AS574" s="149">
        <v>115</v>
      </c>
      <c r="AT574" s="149">
        <v>0</v>
      </c>
      <c r="AU574" s="149">
        <v>50</v>
      </c>
      <c r="AV574" s="149">
        <v>25</v>
      </c>
      <c r="AW574" s="149">
        <v>25</v>
      </c>
      <c r="AX574" s="149">
        <v>99</v>
      </c>
      <c r="AY574" s="149">
        <v>38</v>
      </c>
      <c r="AZ574" s="149">
        <v>50</v>
      </c>
      <c r="BA574" s="149">
        <v>177</v>
      </c>
      <c r="BB574" s="149">
        <v>63</v>
      </c>
      <c r="BC574" s="149">
        <v>25</v>
      </c>
      <c r="BD574" s="149">
        <v>63</v>
      </c>
      <c r="BE574" s="149">
        <v>0</v>
      </c>
      <c r="BF574" s="149">
        <v>128</v>
      </c>
      <c r="BG574" s="149">
        <v>25</v>
      </c>
      <c r="BH574" s="149">
        <v>0</v>
      </c>
      <c r="BI574" s="149">
        <v>0</v>
      </c>
      <c r="BJ574" s="149">
        <v>177</v>
      </c>
      <c r="BK574" s="149">
        <v>25</v>
      </c>
      <c r="BL574" s="149">
        <v>25</v>
      </c>
      <c r="BM574" s="149">
        <v>25</v>
      </c>
      <c r="BN574" s="149">
        <v>25</v>
      </c>
      <c r="BO574" s="149">
        <v>25</v>
      </c>
      <c r="BP574" s="149">
        <v>25</v>
      </c>
      <c r="BQ574" s="149">
        <v>25</v>
      </c>
      <c r="BR574" s="465">
        <v>25</v>
      </c>
    </row>
    <row r="575" spans="3:70">
      <c r="C575" s="453" t="s">
        <v>307</v>
      </c>
      <c r="D575" s="454" t="s">
        <v>690</v>
      </c>
      <c r="E575" s="455" t="s">
        <v>691</v>
      </c>
      <c r="F575" s="168">
        <f t="shared" si="72"/>
        <v>12046</v>
      </c>
      <c r="G575" s="162">
        <v>0</v>
      </c>
      <c r="H575" s="149">
        <v>0</v>
      </c>
      <c r="I575" s="149">
        <v>0</v>
      </c>
      <c r="J575" s="149">
        <v>0</v>
      </c>
      <c r="K575" s="149">
        <v>0</v>
      </c>
      <c r="L575" s="149">
        <v>0</v>
      </c>
      <c r="M575" s="149">
        <v>0</v>
      </c>
      <c r="N575" s="149">
        <v>0</v>
      </c>
      <c r="O575" s="149">
        <v>0</v>
      </c>
      <c r="P575" s="149">
        <v>0</v>
      </c>
      <c r="Q575" s="149">
        <v>0</v>
      </c>
      <c r="R575" s="149">
        <v>0</v>
      </c>
      <c r="S575" s="149">
        <v>0</v>
      </c>
      <c r="T575" s="149">
        <v>0</v>
      </c>
      <c r="U575" s="149">
        <v>0</v>
      </c>
      <c r="V575" s="149">
        <v>0</v>
      </c>
      <c r="W575" s="149">
        <v>0</v>
      </c>
      <c r="X575" s="149">
        <v>0</v>
      </c>
      <c r="Y575" s="149">
        <v>0</v>
      </c>
      <c r="Z575" s="149">
        <v>0</v>
      </c>
      <c r="AA575" s="149">
        <v>0</v>
      </c>
      <c r="AB575" s="149">
        <v>0</v>
      </c>
      <c r="AC575" s="149">
        <v>0</v>
      </c>
      <c r="AD575" s="149">
        <v>0</v>
      </c>
      <c r="AE575" s="149">
        <v>0</v>
      </c>
      <c r="AF575" s="149">
        <v>0</v>
      </c>
      <c r="AG575" s="149">
        <v>0</v>
      </c>
      <c r="AH575" s="149">
        <v>0</v>
      </c>
      <c r="AI575" s="149">
        <v>0</v>
      </c>
      <c r="AJ575" s="149">
        <v>0</v>
      </c>
      <c r="AK575" s="149">
        <v>0</v>
      </c>
      <c r="AL575" s="149">
        <v>0</v>
      </c>
      <c r="AM575" s="149">
        <v>0</v>
      </c>
      <c r="AN575" s="149">
        <v>0</v>
      </c>
      <c r="AO575" s="149">
        <v>135</v>
      </c>
      <c r="AP575" s="149">
        <v>135</v>
      </c>
      <c r="AQ575" s="149">
        <v>279</v>
      </c>
      <c r="AR575" s="149">
        <v>281</v>
      </c>
      <c r="AS575" s="149">
        <v>261</v>
      </c>
      <c r="AT575" s="149">
        <v>320</v>
      </c>
      <c r="AU575" s="149">
        <v>271</v>
      </c>
      <c r="AV575" s="149">
        <v>288</v>
      </c>
      <c r="AW575" s="149">
        <v>187</v>
      </c>
      <c r="AX575" s="149">
        <v>157</v>
      </c>
      <c r="AY575" s="149">
        <v>2822</v>
      </c>
      <c r="AZ575" s="149">
        <v>0</v>
      </c>
      <c r="BA575" s="149">
        <v>1987</v>
      </c>
      <c r="BB575" s="149">
        <v>0</v>
      </c>
      <c r="BC575" s="149">
        <v>660</v>
      </c>
      <c r="BD575" s="149">
        <v>890</v>
      </c>
      <c r="BE575" s="149">
        <v>836</v>
      </c>
      <c r="BF575" s="149">
        <v>794</v>
      </c>
      <c r="BG575" s="149">
        <v>139</v>
      </c>
      <c r="BH575" s="149">
        <v>160</v>
      </c>
      <c r="BI575" s="149">
        <v>125</v>
      </c>
      <c r="BJ575" s="149">
        <v>183</v>
      </c>
      <c r="BK575" s="149">
        <v>181</v>
      </c>
      <c r="BL575" s="149">
        <v>179</v>
      </c>
      <c r="BM575" s="149">
        <v>104</v>
      </c>
      <c r="BN575" s="149">
        <v>179</v>
      </c>
      <c r="BO575" s="149">
        <v>154</v>
      </c>
      <c r="BP575" s="149">
        <v>96</v>
      </c>
      <c r="BQ575" s="149">
        <v>123</v>
      </c>
      <c r="BR575" s="465">
        <v>120</v>
      </c>
    </row>
    <row r="576" spans="3:70">
      <c r="C576" s="453" t="s">
        <v>307</v>
      </c>
      <c r="D576" s="454" t="s">
        <v>690</v>
      </c>
      <c r="E576" s="455" t="s">
        <v>528</v>
      </c>
      <c r="F576" s="168">
        <f t="shared" si="72"/>
        <v>813</v>
      </c>
      <c r="G576" s="162">
        <v>0</v>
      </c>
      <c r="H576" s="149">
        <v>0</v>
      </c>
      <c r="I576" s="149">
        <v>0</v>
      </c>
      <c r="J576" s="149">
        <v>0</v>
      </c>
      <c r="K576" s="149">
        <v>0</v>
      </c>
      <c r="L576" s="149">
        <v>0</v>
      </c>
      <c r="M576" s="149">
        <v>0</v>
      </c>
      <c r="N576" s="149">
        <v>0</v>
      </c>
      <c r="O576" s="149">
        <v>0</v>
      </c>
      <c r="P576" s="149">
        <v>0</v>
      </c>
      <c r="Q576" s="149">
        <v>0</v>
      </c>
      <c r="R576" s="149">
        <v>0</v>
      </c>
      <c r="S576" s="149">
        <v>0</v>
      </c>
      <c r="T576" s="149">
        <v>0</v>
      </c>
      <c r="U576" s="149">
        <v>0</v>
      </c>
      <c r="V576" s="149">
        <v>0</v>
      </c>
      <c r="W576" s="149">
        <v>0</v>
      </c>
      <c r="X576" s="149">
        <v>0</v>
      </c>
      <c r="Y576" s="149">
        <v>0</v>
      </c>
      <c r="Z576" s="149">
        <v>0</v>
      </c>
      <c r="AA576" s="149">
        <v>0</v>
      </c>
      <c r="AB576" s="149">
        <v>0</v>
      </c>
      <c r="AC576" s="149">
        <v>0</v>
      </c>
      <c r="AD576" s="149">
        <v>0</v>
      </c>
      <c r="AE576" s="149">
        <v>0</v>
      </c>
      <c r="AF576" s="149">
        <v>0</v>
      </c>
      <c r="AG576" s="149">
        <v>0</v>
      </c>
      <c r="AH576" s="149">
        <v>0</v>
      </c>
      <c r="AI576" s="149">
        <v>0</v>
      </c>
      <c r="AJ576" s="149">
        <v>0</v>
      </c>
      <c r="AK576" s="149">
        <v>0</v>
      </c>
      <c r="AL576" s="149">
        <v>0</v>
      </c>
      <c r="AM576" s="149">
        <v>0</v>
      </c>
      <c r="AN576" s="149">
        <v>0</v>
      </c>
      <c r="AO576" s="149">
        <v>0</v>
      </c>
      <c r="AP576" s="149">
        <v>0</v>
      </c>
      <c r="AQ576" s="149">
        <v>0</v>
      </c>
      <c r="AR576" s="149">
        <v>0</v>
      </c>
      <c r="AS576" s="149">
        <v>0</v>
      </c>
      <c r="AT576" s="149">
        <v>0</v>
      </c>
      <c r="AU576" s="149">
        <v>0</v>
      </c>
      <c r="AV576" s="149">
        <v>30</v>
      </c>
      <c r="AW576" s="149">
        <v>32</v>
      </c>
      <c r="AX576" s="149">
        <v>34</v>
      </c>
      <c r="AY576" s="149">
        <v>39</v>
      </c>
      <c r="AZ576" s="149">
        <v>36</v>
      </c>
      <c r="BA576" s="149">
        <v>38</v>
      </c>
      <c r="BB576" s="149">
        <v>38</v>
      </c>
      <c r="BC576" s="149">
        <v>34</v>
      </c>
      <c r="BD576" s="149">
        <v>30</v>
      </c>
      <c r="BE576" s="149">
        <v>34</v>
      </c>
      <c r="BF576" s="149">
        <v>33</v>
      </c>
      <c r="BG576" s="149">
        <v>33</v>
      </c>
      <c r="BH576" s="149">
        <v>33</v>
      </c>
      <c r="BI576" s="149">
        <v>33</v>
      </c>
      <c r="BJ576" s="149">
        <v>33</v>
      </c>
      <c r="BK576" s="149">
        <v>39</v>
      </c>
      <c r="BL576" s="149">
        <v>34</v>
      </c>
      <c r="BM576" s="149">
        <v>33</v>
      </c>
      <c r="BN576" s="149">
        <v>39</v>
      </c>
      <c r="BO576" s="149">
        <v>40</v>
      </c>
      <c r="BP576" s="149">
        <v>40</v>
      </c>
      <c r="BQ576" s="149">
        <v>40</v>
      </c>
      <c r="BR576" s="465">
        <v>38</v>
      </c>
    </row>
    <row r="577" spans="3:70">
      <c r="C577" s="453" t="s">
        <v>307</v>
      </c>
      <c r="D577" s="457" t="s">
        <v>690</v>
      </c>
      <c r="E577" s="458" t="s">
        <v>669</v>
      </c>
      <c r="F577" s="169">
        <f t="shared" si="72"/>
        <v>763</v>
      </c>
      <c r="G577" s="162">
        <v>0</v>
      </c>
      <c r="H577" s="149">
        <v>0</v>
      </c>
      <c r="I577" s="149">
        <v>0</v>
      </c>
      <c r="J577" s="149">
        <v>0</v>
      </c>
      <c r="K577" s="149">
        <v>0</v>
      </c>
      <c r="L577" s="149">
        <v>0</v>
      </c>
      <c r="M577" s="149">
        <v>0</v>
      </c>
      <c r="N577" s="149">
        <v>0</v>
      </c>
      <c r="O577" s="149">
        <v>0</v>
      </c>
      <c r="P577" s="149">
        <v>0</v>
      </c>
      <c r="Q577" s="149">
        <v>0</v>
      </c>
      <c r="R577" s="149">
        <v>0</v>
      </c>
      <c r="S577" s="149">
        <v>0</v>
      </c>
      <c r="T577" s="149">
        <v>0</v>
      </c>
      <c r="U577" s="149">
        <v>0</v>
      </c>
      <c r="V577" s="149">
        <v>0</v>
      </c>
      <c r="W577" s="149">
        <v>0</v>
      </c>
      <c r="X577" s="149">
        <v>0</v>
      </c>
      <c r="Y577" s="149">
        <v>0</v>
      </c>
      <c r="Z577" s="149">
        <v>0</v>
      </c>
      <c r="AA577" s="149">
        <v>0</v>
      </c>
      <c r="AB577" s="149">
        <v>0</v>
      </c>
      <c r="AC577" s="149">
        <v>0</v>
      </c>
      <c r="AD577" s="149">
        <v>0</v>
      </c>
      <c r="AE577" s="149">
        <v>0</v>
      </c>
      <c r="AF577" s="149">
        <v>0</v>
      </c>
      <c r="AG577" s="149">
        <v>0</v>
      </c>
      <c r="AH577" s="149">
        <v>0</v>
      </c>
      <c r="AI577" s="149">
        <v>0</v>
      </c>
      <c r="AJ577" s="149">
        <v>0</v>
      </c>
      <c r="AK577" s="149">
        <v>0</v>
      </c>
      <c r="AL577" s="149">
        <v>0</v>
      </c>
      <c r="AM577" s="149">
        <v>0</v>
      </c>
      <c r="AN577" s="149">
        <v>0</v>
      </c>
      <c r="AO577" s="149">
        <v>0</v>
      </c>
      <c r="AP577" s="149">
        <v>0</v>
      </c>
      <c r="AQ577" s="149">
        <v>0</v>
      </c>
      <c r="AR577" s="149">
        <v>0</v>
      </c>
      <c r="AS577" s="149">
        <v>0</v>
      </c>
      <c r="AT577" s="149">
        <v>0</v>
      </c>
      <c r="AU577" s="149">
        <v>0</v>
      </c>
      <c r="AV577" s="149">
        <v>0</v>
      </c>
      <c r="AW577" s="149">
        <v>229</v>
      </c>
      <c r="AX577" s="149">
        <v>0</v>
      </c>
      <c r="AY577" s="149">
        <v>0</v>
      </c>
      <c r="AZ577" s="149">
        <v>229</v>
      </c>
      <c r="BA577" s="149">
        <v>0</v>
      </c>
      <c r="BB577" s="149">
        <v>0</v>
      </c>
      <c r="BC577" s="149">
        <v>229</v>
      </c>
      <c r="BD577" s="149">
        <v>0</v>
      </c>
      <c r="BE577" s="149">
        <v>0</v>
      </c>
      <c r="BF577" s="149">
        <v>76</v>
      </c>
      <c r="BG577" s="149">
        <v>0</v>
      </c>
      <c r="BH577" s="149">
        <v>0</v>
      </c>
      <c r="BI577" s="149">
        <v>0</v>
      </c>
      <c r="BJ577" s="149">
        <v>0</v>
      </c>
      <c r="BK577" s="149">
        <v>0</v>
      </c>
      <c r="BL577" s="149">
        <v>0</v>
      </c>
      <c r="BM577" s="149">
        <v>0</v>
      </c>
      <c r="BN577" s="149">
        <v>0</v>
      </c>
      <c r="BO577" s="149">
        <v>0</v>
      </c>
      <c r="BP577" s="149">
        <v>0</v>
      </c>
      <c r="BQ577" s="149">
        <v>0</v>
      </c>
      <c r="BR577" s="465">
        <v>0</v>
      </c>
    </row>
    <row r="578" spans="3:70">
      <c r="C578" s="453" t="s">
        <v>307</v>
      </c>
      <c r="D578" s="457" t="s">
        <v>690</v>
      </c>
      <c r="E578" s="458" t="s">
        <v>679</v>
      </c>
      <c r="F578" s="169">
        <f t="shared" si="72"/>
        <v>74</v>
      </c>
      <c r="G578" s="162">
        <v>0</v>
      </c>
      <c r="H578" s="149">
        <v>0</v>
      </c>
      <c r="I578" s="149">
        <v>0</v>
      </c>
      <c r="J578" s="149">
        <v>0</v>
      </c>
      <c r="K578" s="149">
        <v>0</v>
      </c>
      <c r="L578" s="149">
        <v>0</v>
      </c>
      <c r="M578" s="149">
        <v>0</v>
      </c>
      <c r="N578" s="149">
        <v>0</v>
      </c>
      <c r="O578" s="149">
        <v>0</v>
      </c>
      <c r="P578" s="149">
        <v>0</v>
      </c>
      <c r="Q578" s="149">
        <v>0</v>
      </c>
      <c r="R578" s="149">
        <v>0</v>
      </c>
      <c r="S578" s="149">
        <v>0</v>
      </c>
      <c r="T578" s="149">
        <v>0</v>
      </c>
      <c r="U578" s="149">
        <v>0</v>
      </c>
      <c r="V578" s="149">
        <v>0</v>
      </c>
      <c r="W578" s="149">
        <v>0</v>
      </c>
      <c r="X578" s="149">
        <v>0</v>
      </c>
      <c r="Y578" s="149">
        <v>0</v>
      </c>
      <c r="Z578" s="149">
        <v>0</v>
      </c>
      <c r="AA578" s="149">
        <v>0</v>
      </c>
      <c r="AB578" s="149">
        <v>0</v>
      </c>
      <c r="AC578" s="149">
        <v>0</v>
      </c>
      <c r="AD578" s="149">
        <v>0</v>
      </c>
      <c r="AE578" s="149">
        <v>0</v>
      </c>
      <c r="AF578" s="149">
        <v>0</v>
      </c>
      <c r="AG578" s="149">
        <v>0</v>
      </c>
      <c r="AH578" s="149">
        <v>0</v>
      </c>
      <c r="AI578" s="149">
        <v>0</v>
      </c>
      <c r="AJ578" s="149">
        <v>0</v>
      </c>
      <c r="AK578" s="149">
        <v>0</v>
      </c>
      <c r="AL578" s="149">
        <v>0</v>
      </c>
      <c r="AM578" s="149">
        <v>0</v>
      </c>
      <c r="AN578" s="149">
        <v>0</v>
      </c>
      <c r="AO578" s="149">
        <v>0</v>
      </c>
      <c r="AP578" s="149">
        <v>0</v>
      </c>
      <c r="AQ578" s="149">
        <v>0</v>
      </c>
      <c r="AR578" s="149">
        <v>0</v>
      </c>
      <c r="AS578" s="149">
        <v>0</v>
      </c>
      <c r="AT578" s="149">
        <v>0</v>
      </c>
      <c r="AU578" s="149">
        <v>0</v>
      </c>
      <c r="AV578" s="149">
        <v>0</v>
      </c>
      <c r="AW578" s="149">
        <v>0</v>
      </c>
      <c r="AX578" s="149">
        <v>0</v>
      </c>
      <c r="AY578" s="149">
        <v>0</v>
      </c>
      <c r="AZ578" s="149">
        <v>0</v>
      </c>
      <c r="BA578" s="149">
        <v>0</v>
      </c>
      <c r="BB578" s="149">
        <v>0</v>
      </c>
      <c r="BC578" s="149">
        <v>0</v>
      </c>
      <c r="BD578" s="149">
        <v>0</v>
      </c>
      <c r="BE578" s="149">
        <v>74</v>
      </c>
      <c r="BF578" s="149">
        <v>0</v>
      </c>
      <c r="BG578" s="149">
        <v>0</v>
      </c>
      <c r="BH578" s="149">
        <v>0</v>
      </c>
      <c r="BI578" s="149">
        <v>0</v>
      </c>
      <c r="BJ578" s="149">
        <v>0</v>
      </c>
      <c r="BK578" s="149">
        <v>0</v>
      </c>
      <c r="BL578" s="149">
        <v>0</v>
      </c>
      <c r="BM578" s="149">
        <v>0</v>
      </c>
      <c r="BN578" s="149">
        <v>0</v>
      </c>
      <c r="BO578" s="149">
        <v>0</v>
      </c>
      <c r="BP578" s="149">
        <v>0</v>
      </c>
      <c r="BQ578" s="149">
        <v>0</v>
      </c>
      <c r="BR578" s="465">
        <v>0</v>
      </c>
    </row>
    <row r="579" spans="3:70">
      <c r="C579" s="453" t="s">
        <v>307</v>
      </c>
      <c r="D579" s="457" t="s">
        <v>690</v>
      </c>
      <c r="E579" s="458" t="s">
        <v>692</v>
      </c>
      <c r="F579" s="169">
        <f t="shared" ref="F579:F597" si="73">SUM(G579:BR579)</f>
        <v>4634</v>
      </c>
      <c r="G579" s="162">
        <v>0</v>
      </c>
      <c r="H579" s="149">
        <v>0</v>
      </c>
      <c r="I579" s="149">
        <v>0</v>
      </c>
      <c r="J579" s="149">
        <v>0</v>
      </c>
      <c r="K579" s="149">
        <v>0</v>
      </c>
      <c r="L579" s="149">
        <v>0</v>
      </c>
      <c r="M579" s="149">
        <v>0</v>
      </c>
      <c r="N579" s="149">
        <v>0</v>
      </c>
      <c r="O579" s="149">
        <v>0</v>
      </c>
      <c r="P579" s="149">
        <v>0</v>
      </c>
      <c r="Q579" s="149">
        <v>0</v>
      </c>
      <c r="R579" s="149">
        <v>0</v>
      </c>
      <c r="S579" s="149">
        <v>0</v>
      </c>
      <c r="T579" s="149">
        <v>0</v>
      </c>
      <c r="U579" s="149">
        <v>0</v>
      </c>
      <c r="V579" s="149">
        <v>0</v>
      </c>
      <c r="W579" s="149">
        <v>0</v>
      </c>
      <c r="X579" s="149">
        <v>0</v>
      </c>
      <c r="Y579" s="149">
        <v>0</v>
      </c>
      <c r="Z579" s="149">
        <v>0</v>
      </c>
      <c r="AA579" s="149">
        <v>0</v>
      </c>
      <c r="AB579" s="149">
        <v>0</v>
      </c>
      <c r="AC579" s="149">
        <v>0</v>
      </c>
      <c r="AD579" s="149">
        <v>0</v>
      </c>
      <c r="AE579" s="149">
        <v>0</v>
      </c>
      <c r="AF579" s="149">
        <v>134</v>
      </c>
      <c r="AG579" s="149">
        <v>131</v>
      </c>
      <c r="AH579" s="149">
        <v>188</v>
      </c>
      <c r="AI579" s="149">
        <v>279</v>
      </c>
      <c r="AJ579" s="149">
        <v>415</v>
      </c>
      <c r="AK579" s="149">
        <v>465</v>
      </c>
      <c r="AL579" s="149">
        <v>462</v>
      </c>
      <c r="AM579" s="149">
        <v>847</v>
      </c>
      <c r="AN579" s="149">
        <v>418</v>
      </c>
      <c r="AO579" s="149">
        <v>398</v>
      </c>
      <c r="AP579" s="149">
        <v>460</v>
      </c>
      <c r="AQ579" s="149">
        <v>0</v>
      </c>
      <c r="AR579" s="149">
        <v>317</v>
      </c>
      <c r="AS579" s="149">
        <v>0</v>
      </c>
      <c r="AT579" s="149">
        <v>0</v>
      </c>
      <c r="AU579" s="149">
        <v>0</v>
      </c>
      <c r="AV579" s="149">
        <v>0</v>
      </c>
      <c r="AW579" s="149">
        <v>120</v>
      </c>
      <c r="AX579" s="149">
        <v>0</v>
      </c>
      <c r="AY579" s="149">
        <v>0</v>
      </c>
      <c r="AZ579" s="149">
        <v>0</v>
      </c>
      <c r="BA579" s="149">
        <v>0</v>
      </c>
      <c r="BB579" s="149">
        <v>0</v>
      </c>
      <c r="BC579" s="149">
        <v>0</v>
      </c>
      <c r="BD579" s="149">
        <v>0</v>
      </c>
      <c r="BE579" s="149">
        <v>0</v>
      </c>
      <c r="BF579" s="149">
        <v>0</v>
      </c>
      <c r="BG579" s="149">
        <v>0</v>
      </c>
      <c r="BH579" s="149">
        <v>0</v>
      </c>
      <c r="BI579" s="149">
        <v>0</v>
      </c>
      <c r="BJ579" s="149">
        <v>0</v>
      </c>
      <c r="BK579" s="149">
        <v>0</v>
      </c>
      <c r="BL579" s="149">
        <v>0</v>
      </c>
      <c r="BM579" s="149">
        <v>0</v>
      </c>
      <c r="BN579" s="149">
        <v>0</v>
      </c>
      <c r="BO579" s="149">
        <v>0</v>
      </c>
      <c r="BP579" s="149">
        <v>0</v>
      </c>
      <c r="BQ579" s="149">
        <v>0</v>
      </c>
      <c r="BR579" s="465">
        <v>0</v>
      </c>
    </row>
    <row r="580" spans="3:70">
      <c r="C580" s="453" t="s">
        <v>307</v>
      </c>
      <c r="D580" s="457" t="s">
        <v>690</v>
      </c>
      <c r="E580" s="458" t="s">
        <v>801</v>
      </c>
      <c r="F580" s="169">
        <f t="shared" si="73"/>
        <v>237319</v>
      </c>
      <c r="G580" s="162">
        <v>0</v>
      </c>
      <c r="H580" s="149">
        <v>1972</v>
      </c>
      <c r="I580" s="149">
        <v>1900</v>
      </c>
      <c r="J580" s="149">
        <v>1912</v>
      </c>
      <c r="K580" s="149">
        <v>1911</v>
      </c>
      <c r="L580" s="149">
        <v>1978</v>
      </c>
      <c r="M580" s="149">
        <v>2775</v>
      </c>
      <c r="N580" s="149">
        <v>1844</v>
      </c>
      <c r="O580" s="149">
        <v>2103</v>
      </c>
      <c r="P580" s="149">
        <v>2030</v>
      </c>
      <c r="Q580" s="149">
        <v>3229</v>
      </c>
      <c r="R580" s="149">
        <v>2138</v>
      </c>
      <c r="S580" s="149">
        <v>2404</v>
      </c>
      <c r="T580" s="149">
        <v>2373</v>
      </c>
      <c r="U580" s="149">
        <v>2218</v>
      </c>
      <c r="V580" s="149">
        <v>2164</v>
      </c>
      <c r="W580" s="149">
        <v>2145</v>
      </c>
      <c r="X580" s="149">
        <v>2139</v>
      </c>
      <c r="Y580" s="149">
        <v>2110</v>
      </c>
      <c r="Z580" s="149">
        <v>2131</v>
      </c>
      <c r="AA580" s="149">
        <v>2062</v>
      </c>
      <c r="AB580" s="149">
        <v>2085</v>
      </c>
      <c r="AC580" s="149">
        <v>6959</v>
      </c>
      <c r="AD580" s="149">
        <v>2354</v>
      </c>
      <c r="AE580" s="149">
        <v>4958</v>
      </c>
      <c r="AF580" s="149">
        <v>2291</v>
      </c>
      <c r="AG580" s="149">
        <v>2731</v>
      </c>
      <c r="AH580" s="149">
        <v>2987</v>
      </c>
      <c r="AI580" s="149">
        <v>2701</v>
      </c>
      <c r="AJ580" s="149">
        <v>2149</v>
      </c>
      <c r="AK580" s="149">
        <v>2146</v>
      </c>
      <c r="AL580" s="149">
        <v>2618</v>
      </c>
      <c r="AM580" s="149">
        <v>2261</v>
      </c>
      <c r="AN580" s="149">
        <v>2383</v>
      </c>
      <c r="AO580" s="149">
        <v>8673</v>
      </c>
      <c r="AP580" s="149">
        <v>5522</v>
      </c>
      <c r="AQ580" s="149">
        <v>3568</v>
      </c>
      <c r="AR580" s="149">
        <v>3689</v>
      </c>
      <c r="AS580" s="149">
        <v>10410</v>
      </c>
      <c r="AT580" s="149">
        <v>3609</v>
      </c>
      <c r="AU580" s="149">
        <v>21383</v>
      </c>
      <c r="AV580" s="149">
        <v>3487</v>
      </c>
      <c r="AW580" s="149">
        <v>4252</v>
      </c>
      <c r="AX580" s="149">
        <v>3679</v>
      </c>
      <c r="AY580" s="149">
        <v>3684</v>
      </c>
      <c r="AZ580" s="149">
        <v>5602</v>
      </c>
      <c r="BA580" s="149">
        <v>7669</v>
      </c>
      <c r="BB580" s="149">
        <v>6007</v>
      </c>
      <c r="BC580" s="149">
        <v>7580</v>
      </c>
      <c r="BD580" s="149">
        <v>6607</v>
      </c>
      <c r="BE580" s="149">
        <v>3124</v>
      </c>
      <c r="BF580" s="149">
        <v>3746</v>
      </c>
      <c r="BG580" s="149">
        <v>3492</v>
      </c>
      <c r="BH580" s="149">
        <v>4755</v>
      </c>
      <c r="BI580" s="149">
        <v>3602</v>
      </c>
      <c r="BJ580" s="149">
        <v>3795</v>
      </c>
      <c r="BK580" s="149">
        <v>3095</v>
      </c>
      <c r="BL580" s="149">
        <v>2962</v>
      </c>
      <c r="BM580" s="149">
        <v>3010</v>
      </c>
      <c r="BN580" s="149">
        <v>2815</v>
      </c>
      <c r="BO580" s="149">
        <v>3156</v>
      </c>
      <c r="BP580" s="149">
        <f>BO580</f>
        <v>3156</v>
      </c>
      <c r="BQ580" s="149">
        <v>5345</v>
      </c>
      <c r="BR580" s="465">
        <v>3684</v>
      </c>
    </row>
    <row r="581" spans="3:70">
      <c r="C581" s="453" t="s">
        <v>307</v>
      </c>
      <c r="D581" s="457" t="s">
        <v>693</v>
      </c>
      <c r="E581" s="458" t="s">
        <v>348</v>
      </c>
      <c r="F581" s="169">
        <f t="shared" si="73"/>
        <v>3</v>
      </c>
      <c r="G581" s="162">
        <v>0</v>
      </c>
      <c r="H581" s="149">
        <v>0</v>
      </c>
      <c r="I581" s="149">
        <v>0</v>
      </c>
      <c r="J581" s="149">
        <v>0</v>
      </c>
      <c r="K581" s="149">
        <v>0</v>
      </c>
      <c r="L581" s="149">
        <v>0</v>
      </c>
      <c r="M581" s="149">
        <v>0</v>
      </c>
      <c r="N581" s="149">
        <v>0</v>
      </c>
      <c r="O581" s="149">
        <v>0</v>
      </c>
      <c r="P581" s="149">
        <v>0</v>
      </c>
      <c r="Q581" s="149">
        <v>0</v>
      </c>
      <c r="R581" s="149">
        <v>0</v>
      </c>
      <c r="S581" s="149">
        <v>0</v>
      </c>
      <c r="T581" s="149">
        <v>0</v>
      </c>
      <c r="U581" s="149">
        <v>0</v>
      </c>
      <c r="V581" s="149">
        <v>0</v>
      </c>
      <c r="W581" s="149">
        <v>0</v>
      </c>
      <c r="X581" s="149">
        <v>0</v>
      </c>
      <c r="Y581" s="149">
        <v>0</v>
      </c>
      <c r="Z581" s="149">
        <v>0</v>
      </c>
      <c r="AA581" s="149">
        <v>0</v>
      </c>
      <c r="AB581" s="149">
        <v>0</v>
      </c>
      <c r="AC581" s="149">
        <v>0</v>
      </c>
      <c r="AD581" s="149">
        <v>0</v>
      </c>
      <c r="AE581" s="149">
        <v>0</v>
      </c>
      <c r="AF581" s="149">
        <v>0</v>
      </c>
      <c r="AG581" s="149">
        <v>0</v>
      </c>
      <c r="AH581" s="149">
        <v>0</v>
      </c>
      <c r="AI581" s="149">
        <v>0</v>
      </c>
      <c r="AJ581" s="149">
        <v>0</v>
      </c>
      <c r="AK581" s="149">
        <v>0</v>
      </c>
      <c r="AL581" s="149">
        <v>0</v>
      </c>
      <c r="AM581" s="149">
        <v>0</v>
      </c>
      <c r="AN581" s="149">
        <v>0</v>
      </c>
      <c r="AO581" s="149">
        <v>0</v>
      </c>
      <c r="AP581" s="149">
        <v>0</v>
      </c>
      <c r="AQ581" s="149">
        <v>0</v>
      </c>
      <c r="AR581" s="149">
        <v>0</v>
      </c>
      <c r="AS581" s="149">
        <v>0</v>
      </c>
      <c r="AT581" s="149">
        <v>0</v>
      </c>
      <c r="AU581" s="149">
        <v>0</v>
      </c>
      <c r="AV581" s="149">
        <v>0</v>
      </c>
      <c r="AW581" s="149">
        <v>0</v>
      </c>
      <c r="AX581" s="149">
        <v>3</v>
      </c>
      <c r="AY581" s="149">
        <v>0</v>
      </c>
      <c r="AZ581" s="149">
        <v>0</v>
      </c>
      <c r="BA581" s="149">
        <v>0</v>
      </c>
      <c r="BB581" s="149">
        <v>0</v>
      </c>
      <c r="BC581" s="149">
        <v>0</v>
      </c>
      <c r="BD581" s="149">
        <v>0</v>
      </c>
      <c r="BE581" s="149">
        <v>0</v>
      </c>
      <c r="BF581" s="149">
        <v>0</v>
      </c>
      <c r="BG581" s="149">
        <v>0</v>
      </c>
      <c r="BH581" s="149">
        <v>0</v>
      </c>
      <c r="BI581" s="149">
        <v>0</v>
      </c>
      <c r="BJ581" s="149">
        <v>0</v>
      </c>
      <c r="BK581" s="149">
        <v>0</v>
      </c>
      <c r="BL581" s="149">
        <v>0</v>
      </c>
      <c r="BM581" s="149">
        <v>0</v>
      </c>
      <c r="BN581" s="149">
        <v>0</v>
      </c>
      <c r="BO581" s="149">
        <v>0</v>
      </c>
      <c r="BP581" s="149">
        <v>0</v>
      </c>
      <c r="BQ581" s="149">
        <v>0</v>
      </c>
      <c r="BR581" s="465">
        <v>0</v>
      </c>
    </row>
    <row r="582" spans="3:70">
      <c r="C582" s="453" t="s">
        <v>307</v>
      </c>
      <c r="D582" s="457" t="s">
        <v>693</v>
      </c>
      <c r="E582" s="458" t="s">
        <v>401</v>
      </c>
      <c r="F582" s="169">
        <f t="shared" si="73"/>
        <v>176</v>
      </c>
      <c r="G582" s="162">
        <v>0</v>
      </c>
      <c r="H582" s="149">
        <v>0</v>
      </c>
      <c r="I582" s="149">
        <v>0</v>
      </c>
      <c r="J582" s="149">
        <v>0</v>
      </c>
      <c r="K582" s="149">
        <v>0</v>
      </c>
      <c r="L582" s="149">
        <v>0</v>
      </c>
      <c r="M582" s="149">
        <v>0</v>
      </c>
      <c r="N582" s="149">
        <v>0</v>
      </c>
      <c r="O582" s="149">
        <v>0</v>
      </c>
      <c r="P582" s="149">
        <v>0</v>
      </c>
      <c r="Q582" s="149">
        <v>0</v>
      </c>
      <c r="R582" s="149">
        <v>0</v>
      </c>
      <c r="S582" s="149">
        <v>0</v>
      </c>
      <c r="T582" s="149">
        <v>0</v>
      </c>
      <c r="U582" s="149">
        <v>0</v>
      </c>
      <c r="V582" s="149">
        <v>0</v>
      </c>
      <c r="W582" s="149">
        <v>0</v>
      </c>
      <c r="X582" s="149">
        <v>0</v>
      </c>
      <c r="Y582" s="149">
        <v>0</v>
      </c>
      <c r="Z582" s="149">
        <v>0</v>
      </c>
      <c r="AA582" s="149">
        <v>0</v>
      </c>
      <c r="AB582" s="149">
        <v>0</v>
      </c>
      <c r="AC582" s="149">
        <v>0</v>
      </c>
      <c r="AD582" s="149">
        <v>0</v>
      </c>
      <c r="AE582" s="149">
        <v>0</v>
      </c>
      <c r="AF582" s="149">
        <v>0</v>
      </c>
      <c r="AG582" s="149">
        <v>0</v>
      </c>
      <c r="AH582" s="149">
        <v>0</v>
      </c>
      <c r="AI582" s="149">
        <v>0</v>
      </c>
      <c r="AJ582" s="149">
        <v>0</v>
      </c>
      <c r="AK582" s="149">
        <v>0</v>
      </c>
      <c r="AL582" s="149">
        <v>0</v>
      </c>
      <c r="AM582" s="149">
        <v>0</v>
      </c>
      <c r="AN582" s="149">
        <v>0</v>
      </c>
      <c r="AO582" s="149">
        <v>0</v>
      </c>
      <c r="AP582" s="149">
        <v>0</v>
      </c>
      <c r="AQ582" s="149">
        <v>0</v>
      </c>
      <c r="AR582" s="149">
        <v>0</v>
      </c>
      <c r="AS582" s="149">
        <v>0</v>
      </c>
      <c r="AT582" s="149">
        <v>0</v>
      </c>
      <c r="AU582" s="149">
        <v>0</v>
      </c>
      <c r="AV582" s="149">
        <v>0</v>
      </c>
      <c r="AW582" s="149">
        <v>0</v>
      </c>
      <c r="AX582" s="149">
        <v>0</v>
      </c>
      <c r="AY582" s="149">
        <v>0</v>
      </c>
      <c r="AZ582" s="149">
        <v>0</v>
      </c>
      <c r="BA582" s="149">
        <v>0</v>
      </c>
      <c r="BB582" s="149">
        <v>0</v>
      </c>
      <c r="BC582" s="149">
        <v>0</v>
      </c>
      <c r="BD582" s="149">
        <v>0</v>
      </c>
      <c r="BE582" s="149">
        <v>0</v>
      </c>
      <c r="BF582" s="149">
        <v>0</v>
      </c>
      <c r="BG582" s="149">
        <v>0</v>
      </c>
      <c r="BH582" s="149">
        <v>88</v>
      </c>
      <c r="BI582" s="149">
        <v>0</v>
      </c>
      <c r="BJ582" s="149">
        <v>0</v>
      </c>
      <c r="BK582" s="149">
        <v>0</v>
      </c>
      <c r="BL582" s="149">
        <v>0</v>
      </c>
      <c r="BM582" s="149">
        <v>88</v>
      </c>
      <c r="BN582" s="149">
        <v>0</v>
      </c>
      <c r="BO582" s="149">
        <v>0</v>
      </c>
      <c r="BP582" s="149">
        <v>0</v>
      </c>
      <c r="BQ582" s="149">
        <v>0</v>
      </c>
      <c r="BR582" s="465">
        <v>0</v>
      </c>
    </row>
    <row r="583" spans="3:70">
      <c r="C583" s="453" t="s">
        <v>307</v>
      </c>
      <c r="D583" s="457" t="s">
        <v>693</v>
      </c>
      <c r="E583" s="455" t="s">
        <v>433</v>
      </c>
      <c r="F583" s="168">
        <f t="shared" si="73"/>
        <v>869</v>
      </c>
      <c r="G583" s="162">
        <v>0</v>
      </c>
      <c r="H583" s="149">
        <v>0</v>
      </c>
      <c r="I583" s="149">
        <v>0</v>
      </c>
      <c r="J583" s="149">
        <v>0</v>
      </c>
      <c r="K583" s="149">
        <v>0</v>
      </c>
      <c r="L583" s="149">
        <v>0</v>
      </c>
      <c r="M583" s="149">
        <v>0</v>
      </c>
      <c r="N583" s="149">
        <v>0</v>
      </c>
      <c r="O583" s="149">
        <v>0</v>
      </c>
      <c r="P583" s="149">
        <v>0</v>
      </c>
      <c r="Q583" s="149">
        <v>197</v>
      </c>
      <c r="R583" s="149">
        <v>0</v>
      </c>
      <c r="S583" s="149">
        <v>0</v>
      </c>
      <c r="T583" s="149">
        <v>0</v>
      </c>
      <c r="U583" s="149">
        <v>0</v>
      </c>
      <c r="V583" s="149">
        <v>0</v>
      </c>
      <c r="W583" s="149">
        <v>0</v>
      </c>
      <c r="X583" s="149">
        <v>0</v>
      </c>
      <c r="Y583" s="149">
        <v>0</v>
      </c>
      <c r="Z583" s="149">
        <v>0</v>
      </c>
      <c r="AA583" s="149">
        <v>0</v>
      </c>
      <c r="AB583" s="149">
        <v>0</v>
      </c>
      <c r="AC583" s="149">
        <v>0</v>
      </c>
      <c r="AD583" s="149">
        <v>0</v>
      </c>
      <c r="AE583" s="149">
        <v>0</v>
      </c>
      <c r="AF583" s="149">
        <v>0</v>
      </c>
      <c r="AG583" s="149">
        <v>0</v>
      </c>
      <c r="AH583" s="149">
        <v>0</v>
      </c>
      <c r="AI583" s="149">
        <v>0</v>
      </c>
      <c r="AJ583" s="149">
        <v>0</v>
      </c>
      <c r="AK583" s="149">
        <v>0</v>
      </c>
      <c r="AL583" s="149">
        <v>0</v>
      </c>
      <c r="AM583" s="149">
        <v>0</v>
      </c>
      <c r="AN583" s="149">
        <v>0</v>
      </c>
      <c r="AO583" s="149">
        <v>0</v>
      </c>
      <c r="AP583" s="149">
        <v>0</v>
      </c>
      <c r="AQ583" s="149">
        <v>0</v>
      </c>
      <c r="AR583" s="149">
        <v>0</v>
      </c>
      <c r="AS583" s="149">
        <v>0</v>
      </c>
      <c r="AT583" s="149">
        <v>0</v>
      </c>
      <c r="AU583" s="149">
        <v>0</v>
      </c>
      <c r="AV583" s="149">
        <v>0</v>
      </c>
      <c r="AW583" s="149">
        <v>0</v>
      </c>
      <c r="AX583" s="149">
        <v>0</v>
      </c>
      <c r="AY583" s="149">
        <v>0</v>
      </c>
      <c r="AZ583" s="149">
        <v>0</v>
      </c>
      <c r="BA583" s="149">
        <v>0</v>
      </c>
      <c r="BB583" s="149">
        <v>0</v>
      </c>
      <c r="BC583" s="149">
        <v>0</v>
      </c>
      <c r="BD583" s="149">
        <v>0</v>
      </c>
      <c r="BE583" s="149">
        <v>0</v>
      </c>
      <c r="BF583" s="149">
        <v>0</v>
      </c>
      <c r="BG583" s="149">
        <v>0</v>
      </c>
      <c r="BH583" s="149">
        <v>0</v>
      </c>
      <c r="BI583" s="149">
        <v>0</v>
      </c>
      <c r="BJ583" s="149">
        <v>352</v>
      </c>
      <c r="BK583" s="149">
        <v>40</v>
      </c>
      <c r="BL583" s="149">
        <v>40</v>
      </c>
      <c r="BM583" s="149">
        <v>40</v>
      </c>
      <c r="BN583" s="149">
        <v>40</v>
      </c>
      <c r="BO583" s="149">
        <v>40</v>
      </c>
      <c r="BP583" s="149">
        <v>40</v>
      </c>
      <c r="BQ583" s="149">
        <v>40</v>
      </c>
      <c r="BR583" s="465">
        <v>40</v>
      </c>
    </row>
    <row r="584" spans="3:70">
      <c r="C584" s="453" t="s">
        <v>307</v>
      </c>
      <c r="D584" s="457" t="s">
        <v>693</v>
      </c>
      <c r="E584" s="458" t="s">
        <v>694</v>
      </c>
      <c r="F584" s="169">
        <f t="shared" si="73"/>
        <v>543</v>
      </c>
      <c r="G584" s="162">
        <v>0</v>
      </c>
      <c r="H584" s="149">
        <v>0</v>
      </c>
      <c r="I584" s="149">
        <v>0</v>
      </c>
      <c r="J584" s="149">
        <v>0</v>
      </c>
      <c r="K584" s="149">
        <v>0</v>
      </c>
      <c r="L584" s="149">
        <v>0</v>
      </c>
      <c r="M584" s="149">
        <v>0</v>
      </c>
      <c r="N584" s="149">
        <v>0</v>
      </c>
      <c r="O584" s="149">
        <v>0</v>
      </c>
      <c r="P584" s="149">
        <v>0</v>
      </c>
      <c r="Q584" s="149">
        <v>0</v>
      </c>
      <c r="R584" s="149">
        <v>0</v>
      </c>
      <c r="S584" s="149">
        <v>0</v>
      </c>
      <c r="T584" s="149">
        <v>0</v>
      </c>
      <c r="U584" s="149">
        <v>0</v>
      </c>
      <c r="V584" s="149">
        <v>0</v>
      </c>
      <c r="W584" s="149">
        <v>0</v>
      </c>
      <c r="X584" s="149">
        <v>0</v>
      </c>
      <c r="Y584" s="149">
        <v>0</v>
      </c>
      <c r="Z584" s="149">
        <v>0</v>
      </c>
      <c r="AA584" s="149">
        <v>0</v>
      </c>
      <c r="AB584" s="149">
        <v>0</v>
      </c>
      <c r="AC584" s="149">
        <v>0</v>
      </c>
      <c r="AD584" s="149">
        <v>0</v>
      </c>
      <c r="AE584" s="149">
        <v>0</v>
      </c>
      <c r="AF584" s="149">
        <v>0</v>
      </c>
      <c r="AG584" s="149">
        <v>0</v>
      </c>
      <c r="AH584" s="149">
        <v>0</v>
      </c>
      <c r="AI584" s="149">
        <v>0</v>
      </c>
      <c r="AJ584" s="149">
        <v>0</v>
      </c>
      <c r="AK584" s="149">
        <v>0</v>
      </c>
      <c r="AL584" s="149">
        <v>0</v>
      </c>
      <c r="AM584" s="149">
        <v>0</v>
      </c>
      <c r="AN584" s="149">
        <v>0</v>
      </c>
      <c r="AO584" s="149">
        <v>0</v>
      </c>
      <c r="AP584" s="149">
        <v>0</v>
      </c>
      <c r="AQ584" s="149">
        <v>0</v>
      </c>
      <c r="AR584" s="149">
        <v>0</v>
      </c>
      <c r="AS584" s="149">
        <v>0</v>
      </c>
      <c r="AT584" s="149">
        <v>0</v>
      </c>
      <c r="AU584" s="149">
        <v>0</v>
      </c>
      <c r="AV584" s="149">
        <v>0</v>
      </c>
      <c r="AW584" s="149">
        <v>0</v>
      </c>
      <c r="AX584" s="149">
        <v>0</v>
      </c>
      <c r="AY584" s="149">
        <v>0</v>
      </c>
      <c r="AZ584" s="149">
        <v>53</v>
      </c>
      <c r="BA584" s="149">
        <v>0</v>
      </c>
      <c r="BB584" s="149">
        <v>0</v>
      </c>
      <c r="BC584" s="149">
        <v>0</v>
      </c>
      <c r="BD584" s="149">
        <v>0</v>
      </c>
      <c r="BE584" s="149">
        <v>0</v>
      </c>
      <c r="BF584" s="149">
        <v>0</v>
      </c>
      <c r="BG584" s="149">
        <v>0</v>
      </c>
      <c r="BH584" s="149">
        <v>0</v>
      </c>
      <c r="BI584" s="149">
        <v>0</v>
      </c>
      <c r="BJ584" s="149">
        <v>0</v>
      </c>
      <c r="BK584" s="149">
        <v>0</v>
      </c>
      <c r="BL584" s="149">
        <v>0</v>
      </c>
      <c r="BM584" s="149">
        <v>450</v>
      </c>
      <c r="BN584" s="149">
        <v>0</v>
      </c>
      <c r="BO584" s="149">
        <v>40</v>
      </c>
      <c r="BP584" s="149">
        <v>0</v>
      </c>
      <c r="BQ584" s="149">
        <v>0</v>
      </c>
      <c r="BR584" s="465">
        <v>0</v>
      </c>
    </row>
    <row r="585" spans="3:70">
      <c r="C585" s="453" t="s">
        <v>307</v>
      </c>
      <c r="D585" s="457" t="s">
        <v>693</v>
      </c>
      <c r="E585" s="458" t="s">
        <v>695</v>
      </c>
      <c r="F585" s="169">
        <f t="shared" si="73"/>
        <v>710</v>
      </c>
      <c r="G585" s="162">
        <v>0</v>
      </c>
      <c r="H585" s="149">
        <v>0</v>
      </c>
      <c r="I585" s="149">
        <v>1</v>
      </c>
      <c r="J585" s="149">
        <v>2</v>
      </c>
      <c r="K585" s="149">
        <v>10</v>
      </c>
      <c r="L585" s="149">
        <v>10</v>
      </c>
      <c r="M585" s="149">
        <v>10</v>
      </c>
      <c r="N585" s="149">
        <v>10</v>
      </c>
      <c r="O585" s="149">
        <v>10</v>
      </c>
      <c r="P585" s="149">
        <v>10</v>
      </c>
      <c r="Q585" s="149">
        <v>0</v>
      </c>
      <c r="R585" s="149">
        <v>10</v>
      </c>
      <c r="S585" s="149">
        <v>10</v>
      </c>
      <c r="T585" s="149">
        <v>10</v>
      </c>
      <c r="U585" s="149">
        <v>10</v>
      </c>
      <c r="V585" s="149">
        <v>10</v>
      </c>
      <c r="W585" s="149">
        <v>14</v>
      </c>
      <c r="X585" s="149">
        <v>14</v>
      </c>
      <c r="Y585" s="149">
        <v>14</v>
      </c>
      <c r="Z585" s="149">
        <v>14</v>
      </c>
      <c r="AA585" s="149">
        <v>14</v>
      </c>
      <c r="AB585" s="149">
        <v>14</v>
      </c>
      <c r="AC585" s="149">
        <v>14</v>
      </c>
      <c r="AD585" s="149">
        <v>14</v>
      </c>
      <c r="AE585" s="149">
        <v>14</v>
      </c>
      <c r="AF585" s="149">
        <v>14</v>
      </c>
      <c r="AG585" s="149">
        <v>14</v>
      </c>
      <c r="AH585" s="149">
        <v>16</v>
      </c>
      <c r="AI585" s="149">
        <v>14</v>
      </c>
      <c r="AJ585" s="149">
        <v>14</v>
      </c>
      <c r="AK585" s="149">
        <v>14</v>
      </c>
      <c r="AL585" s="149">
        <v>14</v>
      </c>
      <c r="AM585" s="149">
        <v>14</v>
      </c>
      <c r="AN585" s="149">
        <v>14</v>
      </c>
      <c r="AO585" s="149">
        <v>14</v>
      </c>
      <c r="AP585" s="149">
        <v>14</v>
      </c>
      <c r="AQ585" s="149">
        <v>14</v>
      </c>
      <c r="AR585" s="149">
        <v>14</v>
      </c>
      <c r="AS585" s="149">
        <v>14</v>
      </c>
      <c r="AT585" s="149">
        <v>14</v>
      </c>
      <c r="AU585" s="149">
        <v>14</v>
      </c>
      <c r="AV585" s="149">
        <v>14</v>
      </c>
      <c r="AW585" s="149">
        <v>14</v>
      </c>
      <c r="AX585" s="149">
        <v>14</v>
      </c>
      <c r="AY585" s="149">
        <v>16</v>
      </c>
      <c r="AZ585" s="149">
        <v>21</v>
      </c>
      <c r="BA585" s="149">
        <v>16</v>
      </c>
      <c r="BB585" s="149">
        <v>16</v>
      </c>
      <c r="BC585" s="149">
        <v>16</v>
      </c>
      <c r="BD585" s="149">
        <v>16</v>
      </c>
      <c r="BE585" s="149">
        <v>16</v>
      </c>
      <c r="BF585" s="149">
        <v>16</v>
      </c>
      <c r="BG585" s="149">
        <v>16</v>
      </c>
      <c r="BH585" s="149">
        <v>16</v>
      </c>
      <c r="BI585" s="149">
        <v>2</v>
      </c>
      <c r="BJ585" s="149">
        <v>2</v>
      </c>
      <c r="BK585" s="149">
        <v>2</v>
      </c>
      <c r="BL585" s="149">
        <v>2</v>
      </c>
      <c r="BM585" s="149">
        <v>3</v>
      </c>
      <c r="BN585" s="149">
        <v>3</v>
      </c>
      <c r="BO585" s="149">
        <v>3</v>
      </c>
      <c r="BP585" s="149">
        <v>7</v>
      </c>
      <c r="BQ585" s="149">
        <v>7</v>
      </c>
      <c r="BR585" s="465">
        <v>7</v>
      </c>
    </row>
    <row r="586" spans="3:70">
      <c r="C586" s="453" t="s">
        <v>307</v>
      </c>
      <c r="D586" s="457" t="s">
        <v>693</v>
      </c>
      <c r="E586" s="458" t="s">
        <v>696</v>
      </c>
      <c r="F586" s="169">
        <f t="shared" si="73"/>
        <v>96</v>
      </c>
      <c r="G586" s="162">
        <v>93</v>
      </c>
      <c r="H586" s="149">
        <v>0</v>
      </c>
      <c r="I586" s="149">
        <v>0</v>
      </c>
      <c r="J586" s="149">
        <v>0</v>
      </c>
      <c r="K586" s="149">
        <v>0</v>
      </c>
      <c r="L586" s="149">
        <v>0</v>
      </c>
      <c r="M586" s="149">
        <v>0</v>
      </c>
      <c r="N586" s="149">
        <v>0</v>
      </c>
      <c r="O586" s="149">
        <v>0</v>
      </c>
      <c r="P586" s="149">
        <v>0</v>
      </c>
      <c r="Q586" s="149">
        <v>0</v>
      </c>
      <c r="R586" s="149">
        <v>0</v>
      </c>
      <c r="S586" s="149">
        <v>0</v>
      </c>
      <c r="T586" s="149">
        <v>0</v>
      </c>
      <c r="U586" s="149">
        <v>0</v>
      </c>
      <c r="V586" s="149">
        <v>0</v>
      </c>
      <c r="W586" s="149">
        <v>0</v>
      </c>
      <c r="X586" s="149">
        <v>0</v>
      </c>
      <c r="Y586" s="149">
        <v>0</v>
      </c>
      <c r="Z586" s="149">
        <v>0</v>
      </c>
      <c r="AA586" s="149">
        <v>0</v>
      </c>
      <c r="AB586" s="149">
        <v>0</v>
      </c>
      <c r="AC586" s="149">
        <v>0</v>
      </c>
      <c r="AD586" s="149">
        <v>0</v>
      </c>
      <c r="AE586" s="149">
        <v>0</v>
      </c>
      <c r="AF586" s="149">
        <v>0</v>
      </c>
      <c r="AG586" s="149">
        <v>0</v>
      </c>
      <c r="AH586" s="149">
        <v>0</v>
      </c>
      <c r="AI586" s="149">
        <v>0</v>
      </c>
      <c r="AJ586" s="149">
        <v>0</v>
      </c>
      <c r="AK586" s="149">
        <v>0</v>
      </c>
      <c r="AL586" s="149">
        <v>0</v>
      </c>
      <c r="AM586" s="149">
        <v>0</v>
      </c>
      <c r="AN586" s="149">
        <v>0</v>
      </c>
      <c r="AO586" s="149">
        <v>0</v>
      </c>
      <c r="AP586" s="149">
        <v>0</v>
      </c>
      <c r="AQ586" s="149">
        <v>0</v>
      </c>
      <c r="AR586" s="149">
        <v>0</v>
      </c>
      <c r="AS586" s="149">
        <v>0</v>
      </c>
      <c r="AT586" s="149">
        <v>0</v>
      </c>
      <c r="AU586" s="149">
        <v>0</v>
      </c>
      <c r="AV586" s="149">
        <v>0</v>
      </c>
      <c r="AW586" s="149">
        <v>3</v>
      </c>
      <c r="AX586" s="149">
        <v>0</v>
      </c>
      <c r="AY586" s="149">
        <v>0</v>
      </c>
      <c r="AZ586" s="149">
        <v>0</v>
      </c>
      <c r="BA586" s="149">
        <v>0</v>
      </c>
      <c r="BB586" s="149">
        <v>0</v>
      </c>
      <c r="BC586" s="149">
        <v>0</v>
      </c>
      <c r="BD586" s="149">
        <v>0</v>
      </c>
      <c r="BE586" s="149">
        <v>0</v>
      </c>
      <c r="BF586" s="149">
        <v>0</v>
      </c>
      <c r="BG586" s="149">
        <v>0</v>
      </c>
      <c r="BH586" s="149">
        <v>0</v>
      </c>
      <c r="BI586" s="149">
        <v>0</v>
      </c>
      <c r="BJ586" s="149">
        <v>0</v>
      </c>
      <c r="BK586" s="149">
        <v>0</v>
      </c>
      <c r="BL586" s="149">
        <v>0</v>
      </c>
      <c r="BM586" s="149">
        <v>0</v>
      </c>
      <c r="BN586" s="149">
        <v>0</v>
      </c>
      <c r="BO586" s="149">
        <v>0</v>
      </c>
      <c r="BP586" s="149">
        <v>0</v>
      </c>
      <c r="BQ586" s="149">
        <v>0</v>
      </c>
      <c r="BR586" s="465">
        <v>0</v>
      </c>
    </row>
    <row r="587" spans="3:70">
      <c r="C587" s="453" t="s">
        <v>307</v>
      </c>
      <c r="D587" s="457" t="s">
        <v>693</v>
      </c>
      <c r="E587" s="458" t="s">
        <v>697</v>
      </c>
      <c r="F587" s="169">
        <f t="shared" si="73"/>
        <v>8034</v>
      </c>
      <c r="G587" s="162">
        <v>0</v>
      </c>
      <c r="H587" s="149">
        <v>149</v>
      </c>
      <c r="I587" s="149">
        <v>79</v>
      </c>
      <c r="J587" s="149">
        <v>0</v>
      </c>
      <c r="K587" s="149">
        <v>280</v>
      </c>
      <c r="L587" s="149">
        <v>142</v>
      </c>
      <c r="M587" s="149">
        <v>120</v>
      </c>
      <c r="N587" s="149">
        <v>277</v>
      </c>
      <c r="O587" s="149">
        <v>0</v>
      </c>
      <c r="P587" s="149">
        <v>120</v>
      </c>
      <c r="Q587" s="149">
        <v>0</v>
      </c>
      <c r="R587" s="149">
        <v>267</v>
      </c>
      <c r="S587" s="149">
        <v>35</v>
      </c>
      <c r="T587" s="149">
        <v>19</v>
      </c>
      <c r="U587" s="149">
        <v>858</v>
      </c>
      <c r="V587" s="149">
        <v>85</v>
      </c>
      <c r="W587" s="149">
        <v>0</v>
      </c>
      <c r="X587" s="149">
        <v>120</v>
      </c>
      <c r="Y587" s="149">
        <v>338</v>
      </c>
      <c r="Z587" s="149">
        <v>280</v>
      </c>
      <c r="AA587" s="149">
        <v>107</v>
      </c>
      <c r="AB587" s="149">
        <v>60</v>
      </c>
      <c r="AC587" s="149">
        <v>60</v>
      </c>
      <c r="AD587" s="149">
        <v>117</v>
      </c>
      <c r="AE587" s="149">
        <v>255</v>
      </c>
      <c r="AF587" s="149">
        <v>222</v>
      </c>
      <c r="AG587" s="149">
        <v>90</v>
      </c>
      <c r="AH587" s="149">
        <v>340</v>
      </c>
      <c r="AI587" s="149">
        <v>60</v>
      </c>
      <c r="AJ587" s="149">
        <v>449</v>
      </c>
      <c r="AK587" s="149">
        <v>0</v>
      </c>
      <c r="AL587" s="149">
        <v>120</v>
      </c>
      <c r="AM587" s="149">
        <v>280</v>
      </c>
      <c r="AN587" s="149">
        <v>0</v>
      </c>
      <c r="AO587" s="149">
        <v>0</v>
      </c>
      <c r="AP587" s="149">
        <v>322</v>
      </c>
      <c r="AQ587" s="149">
        <v>267</v>
      </c>
      <c r="AR587" s="149">
        <v>115</v>
      </c>
      <c r="AS587" s="149">
        <v>354</v>
      </c>
      <c r="AT587" s="149">
        <v>0</v>
      </c>
      <c r="AU587" s="149">
        <v>0</v>
      </c>
      <c r="AV587" s="149">
        <v>0</v>
      </c>
      <c r="AW587" s="149">
        <v>0</v>
      </c>
      <c r="AX587" s="149">
        <v>0</v>
      </c>
      <c r="AY587" s="149">
        <v>583</v>
      </c>
      <c r="AZ587" s="149">
        <v>90</v>
      </c>
      <c r="BA587" s="149">
        <v>0</v>
      </c>
      <c r="BB587" s="149">
        <v>90</v>
      </c>
      <c r="BC587" s="149">
        <v>150</v>
      </c>
      <c r="BD587" s="149">
        <v>464</v>
      </c>
      <c r="BE587" s="149">
        <v>0</v>
      </c>
      <c r="BF587" s="149">
        <v>0</v>
      </c>
      <c r="BG587" s="149">
        <v>0</v>
      </c>
      <c r="BH587" s="149">
        <v>270</v>
      </c>
      <c r="BI587" s="149">
        <v>0</v>
      </c>
      <c r="BJ587" s="149">
        <v>0</v>
      </c>
      <c r="BK587" s="149">
        <v>0</v>
      </c>
      <c r="BL587" s="149">
        <v>0</v>
      </c>
      <c r="BM587" s="149">
        <v>0</v>
      </c>
      <c r="BN587" s="149">
        <v>0</v>
      </c>
      <c r="BO587" s="149">
        <v>0</v>
      </c>
      <c r="BP587" s="149">
        <v>0</v>
      </c>
      <c r="BQ587" s="149">
        <v>0</v>
      </c>
      <c r="BR587" s="465">
        <v>0</v>
      </c>
    </row>
    <row r="588" spans="3:70">
      <c r="C588" s="453" t="s">
        <v>307</v>
      </c>
      <c r="D588" s="457" t="s">
        <v>693</v>
      </c>
      <c r="E588" s="458" t="s">
        <v>301</v>
      </c>
      <c r="F588" s="169">
        <f t="shared" si="73"/>
        <v>178</v>
      </c>
      <c r="G588" s="162">
        <v>0</v>
      </c>
      <c r="H588" s="149">
        <v>0</v>
      </c>
      <c r="I588" s="149">
        <v>0</v>
      </c>
      <c r="J588" s="149">
        <v>0</v>
      </c>
      <c r="K588" s="149">
        <v>0</v>
      </c>
      <c r="L588" s="149">
        <v>0</v>
      </c>
      <c r="M588" s="149">
        <v>0</v>
      </c>
      <c r="N588" s="149">
        <v>0</v>
      </c>
      <c r="O588" s="149">
        <v>0</v>
      </c>
      <c r="P588" s="149">
        <v>0</v>
      </c>
      <c r="Q588" s="149">
        <v>0</v>
      </c>
      <c r="R588" s="149">
        <v>0</v>
      </c>
      <c r="S588" s="149">
        <v>0</v>
      </c>
      <c r="T588" s="149">
        <v>0</v>
      </c>
      <c r="U588" s="149">
        <v>0</v>
      </c>
      <c r="V588" s="149">
        <v>0</v>
      </c>
      <c r="W588" s="149">
        <v>0</v>
      </c>
      <c r="X588" s="149">
        <v>0</v>
      </c>
      <c r="Y588" s="149">
        <v>0</v>
      </c>
      <c r="Z588" s="149">
        <v>0</v>
      </c>
      <c r="AA588" s="149">
        <v>0</v>
      </c>
      <c r="AB588" s="149">
        <v>0</v>
      </c>
      <c r="AC588" s="149">
        <v>0</v>
      </c>
      <c r="AD588" s="149">
        <v>0</v>
      </c>
      <c r="AE588" s="149">
        <v>0</v>
      </c>
      <c r="AF588" s="149">
        <v>0</v>
      </c>
      <c r="AG588" s="149">
        <v>0</v>
      </c>
      <c r="AH588" s="149">
        <v>0</v>
      </c>
      <c r="AI588" s="149">
        <v>0</v>
      </c>
      <c r="AJ588" s="149">
        <v>0</v>
      </c>
      <c r="AK588" s="149">
        <v>0</v>
      </c>
      <c r="AL588" s="149">
        <v>0</v>
      </c>
      <c r="AM588" s="149">
        <v>0</v>
      </c>
      <c r="AN588" s="149">
        <v>0</v>
      </c>
      <c r="AO588" s="149">
        <v>0</v>
      </c>
      <c r="AP588" s="149">
        <v>0</v>
      </c>
      <c r="AQ588" s="149">
        <v>0</v>
      </c>
      <c r="AR588" s="149">
        <v>0</v>
      </c>
      <c r="AS588" s="149">
        <v>0</v>
      </c>
      <c r="AT588" s="149">
        <v>0</v>
      </c>
      <c r="AU588" s="149">
        <v>0</v>
      </c>
      <c r="AV588" s="149">
        <v>0</v>
      </c>
      <c r="AW588" s="149">
        <v>0</v>
      </c>
      <c r="AX588" s="149">
        <v>1</v>
      </c>
      <c r="AY588" s="149">
        <v>0</v>
      </c>
      <c r="AZ588" s="149">
        <v>170</v>
      </c>
      <c r="BA588" s="149">
        <v>7</v>
      </c>
      <c r="BB588" s="149">
        <v>0</v>
      </c>
      <c r="BC588" s="149">
        <v>0</v>
      </c>
      <c r="BD588" s="149">
        <v>0</v>
      </c>
      <c r="BE588" s="149">
        <v>0</v>
      </c>
      <c r="BF588" s="149">
        <v>0</v>
      </c>
      <c r="BG588" s="149">
        <v>0</v>
      </c>
      <c r="BH588" s="149">
        <v>0</v>
      </c>
      <c r="BI588" s="149">
        <v>0</v>
      </c>
      <c r="BJ588" s="149">
        <v>0</v>
      </c>
      <c r="BK588" s="149">
        <v>0</v>
      </c>
      <c r="BL588" s="149">
        <v>0</v>
      </c>
      <c r="BM588" s="149">
        <v>0</v>
      </c>
      <c r="BN588" s="149">
        <v>0</v>
      </c>
      <c r="BO588" s="149">
        <v>0</v>
      </c>
      <c r="BP588" s="149">
        <v>0</v>
      </c>
      <c r="BQ588" s="149">
        <v>0</v>
      </c>
      <c r="BR588" s="465">
        <v>0</v>
      </c>
    </row>
    <row r="589" spans="3:70">
      <c r="C589" s="453" t="s">
        <v>307</v>
      </c>
      <c r="D589" s="457" t="s">
        <v>693</v>
      </c>
      <c r="E589" s="455" t="s">
        <v>288</v>
      </c>
      <c r="F589" s="167">
        <f t="shared" si="73"/>
        <v>190</v>
      </c>
      <c r="G589" s="162">
        <v>0</v>
      </c>
      <c r="H589" s="149">
        <v>0</v>
      </c>
      <c r="I589" s="149">
        <v>0</v>
      </c>
      <c r="J589" s="149">
        <v>0</v>
      </c>
      <c r="K589" s="149">
        <v>0</v>
      </c>
      <c r="L589" s="149">
        <v>0</v>
      </c>
      <c r="M589" s="149">
        <v>0</v>
      </c>
      <c r="N589" s="149">
        <v>0</v>
      </c>
      <c r="O589" s="149">
        <v>0</v>
      </c>
      <c r="P589" s="149">
        <v>0</v>
      </c>
      <c r="Q589" s="149">
        <v>0</v>
      </c>
      <c r="R589" s="149">
        <v>0</v>
      </c>
      <c r="S589" s="149">
        <v>0</v>
      </c>
      <c r="T589" s="149">
        <v>0</v>
      </c>
      <c r="U589" s="149">
        <v>0</v>
      </c>
      <c r="V589" s="149">
        <v>0</v>
      </c>
      <c r="W589" s="149">
        <v>0</v>
      </c>
      <c r="X589" s="149">
        <v>0</v>
      </c>
      <c r="Y589" s="149">
        <v>0</v>
      </c>
      <c r="Z589" s="149">
        <v>0</v>
      </c>
      <c r="AA589" s="149">
        <v>0</v>
      </c>
      <c r="AB589" s="149">
        <v>0</v>
      </c>
      <c r="AC589" s="149">
        <v>0</v>
      </c>
      <c r="AD589" s="149">
        <v>0</v>
      </c>
      <c r="AE589" s="149">
        <v>1</v>
      </c>
      <c r="AF589" s="149">
        <v>2</v>
      </c>
      <c r="AG589" s="149">
        <v>1</v>
      </c>
      <c r="AH589" s="149">
        <v>4</v>
      </c>
      <c r="AI589" s="149">
        <v>2</v>
      </c>
      <c r="AJ589" s="149">
        <v>2</v>
      </c>
      <c r="AK589" s="149">
        <v>3</v>
      </c>
      <c r="AL589" s="149">
        <v>4</v>
      </c>
      <c r="AM589" s="149">
        <v>3</v>
      </c>
      <c r="AN589" s="149">
        <v>3</v>
      </c>
      <c r="AO589" s="149">
        <v>3</v>
      </c>
      <c r="AP589" s="149">
        <v>5</v>
      </c>
      <c r="AQ589" s="149">
        <v>4</v>
      </c>
      <c r="AR589" s="149">
        <v>4</v>
      </c>
      <c r="AS589" s="149">
        <v>4</v>
      </c>
      <c r="AT589" s="149">
        <v>3</v>
      </c>
      <c r="AU589" s="149">
        <v>3</v>
      </c>
      <c r="AV589" s="149">
        <v>3</v>
      </c>
      <c r="AW589" s="149">
        <v>5</v>
      </c>
      <c r="AX589" s="149">
        <v>4</v>
      </c>
      <c r="AY589" s="149">
        <v>7</v>
      </c>
      <c r="AZ589" s="149">
        <v>4</v>
      </c>
      <c r="BA589" s="149">
        <v>5</v>
      </c>
      <c r="BB589" s="149">
        <v>4</v>
      </c>
      <c r="BC589" s="149">
        <v>6</v>
      </c>
      <c r="BD589" s="149">
        <v>4</v>
      </c>
      <c r="BE589" s="149">
        <v>6</v>
      </c>
      <c r="BF589" s="149">
        <v>7</v>
      </c>
      <c r="BG589" s="149">
        <v>8</v>
      </c>
      <c r="BH589" s="149">
        <v>3</v>
      </c>
      <c r="BI589" s="149">
        <v>5</v>
      </c>
      <c r="BJ589" s="149">
        <v>5</v>
      </c>
      <c r="BK589" s="149">
        <v>5</v>
      </c>
      <c r="BL589" s="149">
        <v>14</v>
      </c>
      <c r="BM589" s="149">
        <v>7</v>
      </c>
      <c r="BN589" s="149">
        <v>7</v>
      </c>
      <c r="BO589" s="149">
        <v>7</v>
      </c>
      <c r="BP589" s="149">
        <v>8</v>
      </c>
      <c r="BQ589" s="149">
        <v>8</v>
      </c>
      <c r="BR589" s="465">
        <v>7</v>
      </c>
    </row>
    <row r="590" spans="3:70">
      <c r="C590" s="453" t="s">
        <v>307</v>
      </c>
      <c r="D590" s="457" t="s">
        <v>698</v>
      </c>
      <c r="E590" s="458" t="s">
        <v>699</v>
      </c>
      <c r="F590" s="169">
        <f t="shared" si="73"/>
        <v>2505</v>
      </c>
      <c r="G590" s="162">
        <v>0</v>
      </c>
      <c r="H590" s="149">
        <v>0</v>
      </c>
      <c r="I590" s="149">
        <v>0</v>
      </c>
      <c r="J590" s="149">
        <v>0</v>
      </c>
      <c r="K590" s="149">
        <v>0</v>
      </c>
      <c r="L590" s="149">
        <v>0</v>
      </c>
      <c r="M590" s="149">
        <v>0</v>
      </c>
      <c r="N590" s="149">
        <v>0</v>
      </c>
      <c r="O590" s="149">
        <v>0</v>
      </c>
      <c r="P590" s="149">
        <v>0</v>
      </c>
      <c r="Q590" s="149">
        <v>0</v>
      </c>
      <c r="R590" s="149">
        <v>0</v>
      </c>
      <c r="S590" s="149">
        <v>0</v>
      </c>
      <c r="T590" s="149">
        <v>0</v>
      </c>
      <c r="U590" s="149">
        <v>0</v>
      </c>
      <c r="V590" s="149">
        <v>0</v>
      </c>
      <c r="W590" s="149">
        <v>0</v>
      </c>
      <c r="X590" s="149">
        <v>0</v>
      </c>
      <c r="Y590" s="149">
        <v>0</v>
      </c>
      <c r="Z590" s="149">
        <v>0</v>
      </c>
      <c r="AA590" s="149">
        <v>0</v>
      </c>
      <c r="AB590" s="149">
        <v>0</v>
      </c>
      <c r="AC590" s="149">
        <v>0</v>
      </c>
      <c r="AD590" s="149">
        <v>0</v>
      </c>
      <c r="AE590" s="149">
        <v>0</v>
      </c>
      <c r="AF590" s="149">
        <v>189</v>
      </c>
      <c r="AG590" s="149">
        <v>94</v>
      </c>
      <c r="AH590" s="149">
        <v>94</v>
      </c>
      <c r="AI590" s="149">
        <v>94</v>
      </c>
      <c r="AJ590" s="149">
        <v>94</v>
      </c>
      <c r="AK590" s="149">
        <v>94</v>
      </c>
      <c r="AL590" s="149">
        <v>93</v>
      </c>
      <c r="AM590" s="149">
        <v>93</v>
      </c>
      <c r="AN590" s="149">
        <v>92</v>
      </c>
      <c r="AO590" s="149">
        <v>92</v>
      </c>
      <c r="AP590" s="149">
        <v>92</v>
      </c>
      <c r="AQ590" s="149">
        <v>95</v>
      </c>
      <c r="AR590" s="149">
        <v>94</v>
      </c>
      <c r="AS590" s="149">
        <v>0</v>
      </c>
      <c r="AT590" s="149">
        <v>94</v>
      </c>
      <c r="AU590" s="149">
        <v>94</v>
      </c>
      <c r="AV590" s="149">
        <v>93</v>
      </c>
      <c r="AW590" s="149">
        <v>93</v>
      </c>
      <c r="AX590" s="149">
        <v>93</v>
      </c>
      <c r="AY590" s="149">
        <v>92</v>
      </c>
      <c r="AZ590" s="149">
        <v>92</v>
      </c>
      <c r="BA590" s="149">
        <v>92</v>
      </c>
      <c r="BB590" s="149">
        <v>91</v>
      </c>
      <c r="BC590" s="149">
        <v>91</v>
      </c>
      <c r="BD590" s="149">
        <v>90</v>
      </c>
      <c r="BE590" s="149">
        <v>90</v>
      </c>
      <c r="BF590" s="149">
        <v>90</v>
      </c>
      <c r="BG590" s="149">
        <v>0</v>
      </c>
      <c r="BH590" s="149">
        <v>0</v>
      </c>
      <c r="BI590" s="149">
        <v>0</v>
      </c>
      <c r="BJ590" s="149">
        <v>0</v>
      </c>
      <c r="BK590" s="149">
        <v>0</v>
      </c>
      <c r="BL590" s="149">
        <v>0</v>
      </c>
      <c r="BM590" s="149">
        <v>0</v>
      </c>
      <c r="BN590" s="149">
        <v>0</v>
      </c>
      <c r="BO590" s="149">
        <v>0</v>
      </c>
      <c r="BP590" s="149">
        <v>0</v>
      </c>
      <c r="BQ590" s="149">
        <v>0</v>
      </c>
      <c r="BR590" s="465">
        <v>0</v>
      </c>
    </row>
    <row r="591" spans="3:70">
      <c r="C591" s="453" t="s">
        <v>307</v>
      </c>
      <c r="D591" s="457" t="s">
        <v>698</v>
      </c>
      <c r="E591" s="458" t="s">
        <v>772</v>
      </c>
      <c r="F591" s="169">
        <f t="shared" si="73"/>
        <v>78</v>
      </c>
      <c r="G591" s="162"/>
      <c r="H591" s="149"/>
      <c r="I591" s="149"/>
      <c r="J591" s="149"/>
      <c r="K591" s="149"/>
      <c r="L591" s="149"/>
      <c r="M591" s="149"/>
      <c r="N591" s="149"/>
      <c r="O591" s="149">
        <v>0</v>
      </c>
      <c r="P591" s="149"/>
      <c r="Q591" s="149"/>
      <c r="R591" s="149"/>
      <c r="S591" s="149"/>
      <c r="T591" s="149"/>
      <c r="U591" s="149"/>
      <c r="V591" s="149"/>
      <c r="W591" s="149"/>
      <c r="X591" s="149"/>
      <c r="Y591" s="149"/>
      <c r="Z591" s="149"/>
      <c r="AA591" s="149">
        <v>0</v>
      </c>
      <c r="AB591" s="149"/>
      <c r="AC591" s="149"/>
      <c r="AD591" s="149"/>
      <c r="AE591" s="149"/>
      <c r="AF591" s="149"/>
      <c r="AG591" s="149"/>
      <c r="AH591" s="149"/>
      <c r="AI591" s="149"/>
      <c r="AJ591" s="149"/>
      <c r="AK591" s="149"/>
      <c r="AL591" s="149"/>
      <c r="AM591" s="149">
        <v>0</v>
      </c>
      <c r="AN591" s="149"/>
      <c r="AO591" s="149"/>
      <c r="AP591" s="149"/>
      <c r="AQ591" s="149"/>
      <c r="AR591" s="149"/>
      <c r="AS591" s="149"/>
      <c r="AT591" s="149"/>
      <c r="AU591" s="149"/>
      <c r="AV591" s="149"/>
      <c r="AW591" s="149"/>
      <c r="AX591" s="149"/>
      <c r="AY591" s="149">
        <v>0</v>
      </c>
      <c r="AZ591" s="149"/>
      <c r="BA591" s="149"/>
      <c r="BB591" s="149"/>
      <c r="BC591" s="149"/>
      <c r="BD591" s="149"/>
      <c r="BE591" s="149"/>
      <c r="BF591" s="149"/>
      <c r="BG591" s="149"/>
      <c r="BH591" s="149"/>
      <c r="BI591" s="149"/>
      <c r="BJ591" s="149"/>
      <c r="BK591" s="149">
        <v>0</v>
      </c>
      <c r="BL591" s="149">
        <v>0</v>
      </c>
      <c r="BM591" s="149">
        <v>0</v>
      </c>
      <c r="BN591" s="149">
        <v>0</v>
      </c>
      <c r="BO591" s="149">
        <v>0</v>
      </c>
      <c r="BP591" s="149">
        <v>0</v>
      </c>
      <c r="BQ591" s="149">
        <v>78</v>
      </c>
      <c r="BR591" s="465">
        <v>0</v>
      </c>
    </row>
    <row r="592" spans="3:70">
      <c r="C592" s="453" t="s">
        <v>307</v>
      </c>
      <c r="D592" s="457" t="s">
        <v>700</v>
      </c>
      <c r="E592" s="458" t="s">
        <v>703</v>
      </c>
      <c r="F592" s="169">
        <f t="shared" si="73"/>
        <v>18</v>
      </c>
      <c r="G592" s="162">
        <v>0</v>
      </c>
      <c r="H592" s="149">
        <v>0</v>
      </c>
      <c r="I592" s="149">
        <v>0</v>
      </c>
      <c r="J592" s="149">
        <v>0</v>
      </c>
      <c r="K592" s="149">
        <v>0</v>
      </c>
      <c r="L592" s="149">
        <v>0</v>
      </c>
      <c r="M592" s="149">
        <v>0</v>
      </c>
      <c r="N592" s="149">
        <v>0</v>
      </c>
      <c r="O592" s="149">
        <v>0</v>
      </c>
      <c r="P592" s="149">
        <v>0</v>
      </c>
      <c r="Q592" s="149">
        <v>0</v>
      </c>
      <c r="R592" s="149">
        <v>0</v>
      </c>
      <c r="S592" s="149">
        <v>0</v>
      </c>
      <c r="T592" s="149">
        <v>0</v>
      </c>
      <c r="U592" s="149">
        <v>0</v>
      </c>
      <c r="V592" s="149">
        <v>0</v>
      </c>
      <c r="W592" s="149">
        <v>0</v>
      </c>
      <c r="X592" s="149">
        <v>0</v>
      </c>
      <c r="Y592" s="149">
        <v>0</v>
      </c>
      <c r="Z592" s="149">
        <v>0</v>
      </c>
      <c r="AA592" s="149">
        <v>0</v>
      </c>
      <c r="AB592" s="149">
        <v>0</v>
      </c>
      <c r="AC592" s="149">
        <v>0</v>
      </c>
      <c r="AD592" s="149">
        <v>0</v>
      </c>
      <c r="AE592" s="149">
        <v>0</v>
      </c>
      <c r="AF592" s="149">
        <v>0</v>
      </c>
      <c r="AG592" s="149">
        <v>0</v>
      </c>
      <c r="AH592" s="149">
        <v>0</v>
      </c>
      <c r="AI592" s="149">
        <v>0</v>
      </c>
      <c r="AJ592" s="149">
        <v>0</v>
      </c>
      <c r="AK592" s="149">
        <v>0</v>
      </c>
      <c r="AL592" s="149">
        <v>0</v>
      </c>
      <c r="AM592" s="149">
        <v>0</v>
      </c>
      <c r="AN592" s="149">
        <v>0</v>
      </c>
      <c r="AO592" s="149">
        <v>0</v>
      </c>
      <c r="AP592" s="149">
        <v>0</v>
      </c>
      <c r="AQ592" s="149">
        <v>0</v>
      </c>
      <c r="AR592" s="149">
        <v>0</v>
      </c>
      <c r="AS592" s="149">
        <v>0</v>
      </c>
      <c r="AT592" s="149">
        <v>0</v>
      </c>
      <c r="AU592" s="149">
        <v>18</v>
      </c>
      <c r="AV592" s="149">
        <v>0</v>
      </c>
      <c r="AW592" s="149">
        <v>0</v>
      </c>
      <c r="AX592" s="149">
        <v>0</v>
      </c>
      <c r="AY592" s="149">
        <v>0</v>
      </c>
      <c r="AZ592" s="149">
        <v>0</v>
      </c>
      <c r="BA592" s="149">
        <v>0</v>
      </c>
      <c r="BB592" s="149">
        <v>0</v>
      </c>
      <c r="BC592" s="149">
        <v>0</v>
      </c>
      <c r="BD592" s="149">
        <v>0</v>
      </c>
      <c r="BE592" s="149">
        <v>0</v>
      </c>
      <c r="BF592" s="149">
        <v>0</v>
      </c>
      <c r="BG592" s="149">
        <v>0</v>
      </c>
      <c r="BH592" s="149">
        <v>0</v>
      </c>
      <c r="BI592" s="149">
        <v>0</v>
      </c>
      <c r="BJ592" s="149">
        <v>0</v>
      </c>
      <c r="BK592" s="149">
        <v>0</v>
      </c>
      <c r="BL592" s="149">
        <v>0</v>
      </c>
      <c r="BM592" s="149">
        <v>0</v>
      </c>
      <c r="BN592" s="149">
        <v>0</v>
      </c>
      <c r="BO592" s="149">
        <v>0</v>
      </c>
      <c r="BP592" s="149">
        <v>0</v>
      </c>
      <c r="BQ592" s="149">
        <v>0</v>
      </c>
      <c r="BR592" s="465">
        <v>0</v>
      </c>
    </row>
    <row r="593" spans="3:206">
      <c r="C593" s="453" t="s">
        <v>307</v>
      </c>
      <c r="D593" s="457" t="s">
        <v>700</v>
      </c>
      <c r="E593" s="458" t="s">
        <v>454</v>
      </c>
      <c r="F593" s="169">
        <f t="shared" si="73"/>
        <v>6</v>
      </c>
      <c r="G593" s="162">
        <v>0</v>
      </c>
      <c r="H593" s="149">
        <v>0</v>
      </c>
      <c r="I593" s="149">
        <v>0</v>
      </c>
      <c r="J593" s="149">
        <v>0</v>
      </c>
      <c r="K593" s="149">
        <v>0</v>
      </c>
      <c r="L593" s="149">
        <v>0</v>
      </c>
      <c r="M593" s="149">
        <v>0</v>
      </c>
      <c r="N593" s="149">
        <v>0</v>
      </c>
      <c r="O593" s="149">
        <v>0</v>
      </c>
      <c r="P593" s="149">
        <v>0</v>
      </c>
      <c r="Q593" s="149">
        <v>0</v>
      </c>
      <c r="R593" s="149">
        <v>0</v>
      </c>
      <c r="S593" s="149">
        <v>0</v>
      </c>
      <c r="T593" s="149">
        <v>0</v>
      </c>
      <c r="U593" s="149">
        <v>0</v>
      </c>
      <c r="V593" s="149">
        <v>0</v>
      </c>
      <c r="W593" s="149">
        <v>0</v>
      </c>
      <c r="X593" s="149">
        <v>0</v>
      </c>
      <c r="Y593" s="149">
        <v>0</v>
      </c>
      <c r="Z593" s="149">
        <v>0</v>
      </c>
      <c r="AA593" s="149">
        <v>0</v>
      </c>
      <c r="AB593" s="149">
        <v>0</v>
      </c>
      <c r="AC593" s="149">
        <v>0</v>
      </c>
      <c r="AD593" s="149">
        <v>0</v>
      </c>
      <c r="AE593" s="149">
        <v>0</v>
      </c>
      <c r="AF593" s="149">
        <v>0</v>
      </c>
      <c r="AG593" s="149">
        <v>0</v>
      </c>
      <c r="AH593" s="149">
        <v>0</v>
      </c>
      <c r="AI593" s="149">
        <v>0</v>
      </c>
      <c r="AJ593" s="149">
        <v>0</v>
      </c>
      <c r="AK593" s="149">
        <v>0</v>
      </c>
      <c r="AL593" s="149">
        <v>0</v>
      </c>
      <c r="AM593" s="149">
        <v>0</v>
      </c>
      <c r="AN593" s="149">
        <v>0</v>
      </c>
      <c r="AO593" s="149">
        <v>0</v>
      </c>
      <c r="AP593" s="149">
        <v>0</v>
      </c>
      <c r="AQ593" s="149">
        <v>0</v>
      </c>
      <c r="AR593" s="149">
        <v>0</v>
      </c>
      <c r="AS593" s="149">
        <v>0</v>
      </c>
      <c r="AT593" s="149">
        <v>0</v>
      </c>
      <c r="AU593" s="149">
        <v>0</v>
      </c>
      <c r="AV593" s="149">
        <v>0</v>
      </c>
      <c r="AW593" s="149">
        <v>0</v>
      </c>
      <c r="AX593" s="149">
        <v>0</v>
      </c>
      <c r="AY593" s="149">
        <v>1</v>
      </c>
      <c r="AZ593" s="149">
        <v>1</v>
      </c>
      <c r="BA593" s="149">
        <v>1</v>
      </c>
      <c r="BB593" s="149">
        <v>1</v>
      </c>
      <c r="BC593" s="149">
        <v>1</v>
      </c>
      <c r="BD593" s="149">
        <v>1</v>
      </c>
      <c r="BE593" s="149">
        <v>0</v>
      </c>
      <c r="BF593" s="149">
        <v>0</v>
      </c>
      <c r="BG593" s="149">
        <v>0</v>
      </c>
      <c r="BH593" s="149">
        <v>0</v>
      </c>
      <c r="BI593" s="149">
        <v>0</v>
      </c>
      <c r="BJ593" s="149">
        <v>0</v>
      </c>
      <c r="BK593" s="149">
        <v>0</v>
      </c>
      <c r="BL593" s="149">
        <v>0</v>
      </c>
      <c r="BM593" s="149">
        <v>0</v>
      </c>
      <c r="BN593" s="149">
        <v>0</v>
      </c>
      <c r="BO593" s="149">
        <v>0</v>
      </c>
      <c r="BP593" s="149">
        <v>0</v>
      </c>
      <c r="BQ593" s="149">
        <v>0</v>
      </c>
      <c r="BR593" s="465">
        <v>0</v>
      </c>
    </row>
    <row r="594" spans="3:206">
      <c r="C594" s="453" t="s">
        <v>307</v>
      </c>
      <c r="D594" s="457" t="s">
        <v>700</v>
      </c>
      <c r="E594" s="458" t="s">
        <v>707</v>
      </c>
      <c r="F594" s="169">
        <f t="shared" si="73"/>
        <v>60</v>
      </c>
      <c r="G594" s="162">
        <v>0</v>
      </c>
      <c r="H594" s="149">
        <v>0</v>
      </c>
      <c r="I594" s="149">
        <v>0</v>
      </c>
      <c r="J594" s="149">
        <v>2</v>
      </c>
      <c r="K594" s="149">
        <v>2</v>
      </c>
      <c r="L594" s="149">
        <v>2</v>
      </c>
      <c r="M594" s="149">
        <v>2</v>
      </c>
      <c r="N594" s="149">
        <v>2</v>
      </c>
      <c r="O594" s="149">
        <v>2</v>
      </c>
      <c r="P594" s="149">
        <v>3</v>
      </c>
      <c r="Q594" s="149">
        <v>2</v>
      </c>
      <c r="R594" s="149">
        <v>2</v>
      </c>
      <c r="S594" s="149">
        <v>2</v>
      </c>
      <c r="T594" s="149">
        <v>2</v>
      </c>
      <c r="U594" s="149">
        <v>2</v>
      </c>
      <c r="V594" s="149">
        <v>2</v>
      </c>
      <c r="W594" s="149">
        <v>2</v>
      </c>
      <c r="X594" s="149">
        <v>2</v>
      </c>
      <c r="Y594" s="149">
        <v>2</v>
      </c>
      <c r="Z594" s="149">
        <v>5</v>
      </c>
      <c r="AA594" s="149">
        <v>2</v>
      </c>
      <c r="AB594" s="149">
        <v>2</v>
      </c>
      <c r="AC594" s="149">
        <v>2</v>
      </c>
      <c r="AD594" s="149">
        <v>2</v>
      </c>
      <c r="AE594" s="149">
        <v>2</v>
      </c>
      <c r="AF594" s="149">
        <v>2</v>
      </c>
      <c r="AG594" s="149">
        <v>0</v>
      </c>
      <c r="AH594" s="149">
        <v>0</v>
      </c>
      <c r="AI594" s="149">
        <v>0</v>
      </c>
      <c r="AJ594" s="149">
        <v>0</v>
      </c>
      <c r="AK594" s="149">
        <v>0</v>
      </c>
      <c r="AL594" s="149">
        <v>0</v>
      </c>
      <c r="AM594" s="149">
        <v>0</v>
      </c>
      <c r="AN594" s="149">
        <v>0</v>
      </c>
      <c r="AO594" s="149">
        <v>0</v>
      </c>
      <c r="AP594" s="149">
        <v>0</v>
      </c>
      <c r="AQ594" s="149">
        <v>0</v>
      </c>
      <c r="AR594" s="149">
        <v>0</v>
      </c>
      <c r="AS594" s="149">
        <v>0</v>
      </c>
      <c r="AT594" s="149">
        <v>0</v>
      </c>
      <c r="AU594" s="149">
        <v>0</v>
      </c>
      <c r="AV594" s="149">
        <v>0</v>
      </c>
      <c r="AW594" s="149">
        <v>0</v>
      </c>
      <c r="AX594" s="149">
        <v>0</v>
      </c>
      <c r="AY594" s="149">
        <v>1</v>
      </c>
      <c r="AZ594" s="149">
        <v>1</v>
      </c>
      <c r="BA594" s="149">
        <v>1</v>
      </c>
      <c r="BB594" s="149">
        <v>1</v>
      </c>
      <c r="BC594" s="149">
        <v>1</v>
      </c>
      <c r="BD594" s="149">
        <v>1</v>
      </c>
      <c r="BE594" s="149">
        <v>1</v>
      </c>
      <c r="BF594" s="149">
        <v>1</v>
      </c>
      <c r="BG594" s="149">
        <v>1</v>
      </c>
      <c r="BH594" s="149">
        <v>1</v>
      </c>
      <c r="BI594" s="149">
        <v>0</v>
      </c>
      <c r="BJ594" s="149">
        <v>0</v>
      </c>
      <c r="BK594" s="149">
        <v>0</v>
      </c>
      <c r="BL594" s="149">
        <v>0</v>
      </c>
      <c r="BM594" s="149">
        <v>0</v>
      </c>
      <c r="BN594" s="149">
        <v>0</v>
      </c>
      <c r="BO594" s="149">
        <v>0</v>
      </c>
      <c r="BP594" s="149">
        <v>0</v>
      </c>
      <c r="BQ594" s="149">
        <v>0</v>
      </c>
      <c r="BR594" s="465">
        <v>0</v>
      </c>
    </row>
    <row r="595" spans="3:206">
      <c r="C595" s="453" t="s">
        <v>307</v>
      </c>
      <c r="D595" s="457" t="s">
        <v>700</v>
      </c>
      <c r="E595" s="458" t="s">
        <v>708</v>
      </c>
      <c r="F595" s="169">
        <f t="shared" si="73"/>
        <v>132</v>
      </c>
      <c r="G595" s="162">
        <v>0</v>
      </c>
      <c r="H595" s="149">
        <v>0</v>
      </c>
      <c r="I595" s="149">
        <v>0</v>
      </c>
      <c r="J595" s="149">
        <v>0</v>
      </c>
      <c r="K595" s="149">
        <v>3</v>
      </c>
      <c r="L595" s="149">
        <v>5</v>
      </c>
      <c r="M595" s="149">
        <v>5</v>
      </c>
      <c r="N595" s="149">
        <v>5</v>
      </c>
      <c r="O595" s="149">
        <v>5</v>
      </c>
      <c r="P595" s="149">
        <v>5</v>
      </c>
      <c r="Q595" s="149">
        <v>5</v>
      </c>
      <c r="R595" s="149">
        <v>5</v>
      </c>
      <c r="S595" s="149">
        <v>5</v>
      </c>
      <c r="T595" s="149">
        <v>5</v>
      </c>
      <c r="U595" s="149">
        <v>5</v>
      </c>
      <c r="V595" s="149">
        <v>5</v>
      </c>
      <c r="W595" s="149">
        <v>5</v>
      </c>
      <c r="X595" s="149">
        <v>5</v>
      </c>
      <c r="Y595" s="149">
        <v>5</v>
      </c>
      <c r="Z595" s="149">
        <v>5</v>
      </c>
      <c r="AA595" s="149">
        <v>5</v>
      </c>
      <c r="AB595" s="149">
        <v>4</v>
      </c>
      <c r="AC595" s="149">
        <v>4</v>
      </c>
      <c r="AD595" s="149">
        <v>4</v>
      </c>
      <c r="AE595" s="149">
        <v>4</v>
      </c>
      <c r="AF595" s="149">
        <v>4</v>
      </c>
      <c r="AG595" s="149">
        <v>4</v>
      </c>
      <c r="AH595" s="149">
        <v>4</v>
      </c>
      <c r="AI595" s="149">
        <v>4</v>
      </c>
      <c r="AJ595" s="149">
        <v>4</v>
      </c>
      <c r="AK595" s="149">
        <v>0</v>
      </c>
      <c r="AL595" s="149">
        <v>4</v>
      </c>
      <c r="AM595" s="149">
        <v>4</v>
      </c>
      <c r="AN595" s="149">
        <v>0</v>
      </c>
      <c r="AO595" s="149">
        <v>5</v>
      </c>
      <c r="AP595" s="149">
        <v>0</v>
      </c>
      <c r="AQ595" s="149">
        <v>0</v>
      </c>
      <c r="AR595" s="149">
        <v>0</v>
      </c>
      <c r="AS595" s="149">
        <v>0</v>
      </c>
      <c r="AT595" s="149">
        <v>0</v>
      </c>
      <c r="AU595" s="149">
        <v>0</v>
      </c>
      <c r="AV595" s="149">
        <v>0</v>
      </c>
      <c r="AW595" s="149">
        <v>0</v>
      </c>
      <c r="AX595" s="149">
        <v>0</v>
      </c>
      <c r="AY595" s="149">
        <v>0</v>
      </c>
      <c r="AZ595" s="149">
        <v>0</v>
      </c>
      <c r="BA595" s="149">
        <v>0</v>
      </c>
      <c r="BB595" s="149">
        <v>0</v>
      </c>
      <c r="BC595" s="149">
        <v>0</v>
      </c>
      <c r="BD595" s="149">
        <v>0</v>
      </c>
      <c r="BE595" s="149">
        <v>0</v>
      </c>
      <c r="BF595" s="149">
        <v>0</v>
      </c>
      <c r="BG595" s="149">
        <v>0</v>
      </c>
      <c r="BH595" s="149">
        <v>0</v>
      </c>
      <c r="BI595" s="149">
        <v>0</v>
      </c>
      <c r="BJ595" s="149">
        <v>0</v>
      </c>
      <c r="BK595" s="149">
        <v>0</v>
      </c>
      <c r="BL595" s="149">
        <v>0</v>
      </c>
      <c r="BM595" s="149">
        <v>0</v>
      </c>
      <c r="BN595" s="149">
        <v>0</v>
      </c>
      <c r="BO595" s="149">
        <v>0</v>
      </c>
      <c r="BP595" s="149">
        <v>0</v>
      </c>
      <c r="BQ595" s="149">
        <v>0</v>
      </c>
      <c r="BR595" s="465">
        <v>0</v>
      </c>
    </row>
    <row r="596" spans="3:206" ht="16" thickBot="1">
      <c r="C596" s="456" t="s">
        <v>307</v>
      </c>
      <c r="D596" s="457" t="s">
        <v>709</v>
      </c>
      <c r="E596" s="458" t="s">
        <v>710</v>
      </c>
      <c r="F596" s="169">
        <f t="shared" si="73"/>
        <v>242704</v>
      </c>
      <c r="G596" s="171">
        <v>0</v>
      </c>
      <c r="H596" s="172">
        <v>0</v>
      </c>
      <c r="I596" s="172">
        <v>0</v>
      </c>
      <c r="J596" s="172">
        <v>0</v>
      </c>
      <c r="K596" s="172">
        <v>11990</v>
      </c>
      <c r="L596" s="172">
        <v>0</v>
      </c>
      <c r="M596" s="172">
        <v>4706</v>
      </c>
      <c r="N596" s="172">
        <v>4728</v>
      </c>
      <c r="O596" s="172">
        <v>4726</v>
      </c>
      <c r="P596" s="172">
        <v>0</v>
      </c>
      <c r="Q596" s="172">
        <v>5384</v>
      </c>
      <c r="R596" s="172">
        <v>8988</v>
      </c>
      <c r="S596" s="172">
        <v>0</v>
      </c>
      <c r="T596" s="172">
        <v>11182</v>
      </c>
      <c r="U596" s="172">
        <v>6708</v>
      </c>
      <c r="V596" s="172">
        <v>0</v>
      </c>
      <c r="W596" s="172">
        <v>11388</v>
      </c>
      <c r="X596" s="172">
        <v>5437</v>
      </c>
      <c r="Y596" s="172">
        <v>5437</v>
      </c>
      <c r="Z596" s="172">
        <v>5437</v>
      </c>
      <c r="AA596" s="172">
        <v>4887</v>
      </c>
      <c r="AB596" s="172">
        <v>4888</v>
      </c>
      <c r="AC596" s="172">
        <v>0</v>
      </c>
      <c r="AD596" s="172">
        <v>11370</v>
      </c>
      <c r="AE596" s="172">
        <v>4909</v>
      </c>
      <c r="AF596" s="172">
        <v>4948</v>
      </c>
      <c r="AG596" s="172">
        <v>9089</v>
      </c>
      <c r="AH596" s="172">
        <v>0</v>
      </c>
      <c r="AI596" s="172">
        <v>4740</v>
      </c>
      <c r="AJ596" s="172">
        <v>0</v>
      </c>
      <c r="AK596" s="172">
        <v>1833</v>
      </c>
      <c r="AL596" s="172">
        <v>13825</v>
      </c>
      <c r="AM596" s="172">
        <v>611</v>
      </c>
      <c r="AN596" s="172">
        <v>9573</v>
      </c>
      <c r="AO596" s="172">
        <v>2251</v>
      </c>
      <c r="AP596" s="172">
        <v>8913</v>
      </c>
      <c r="AQ596" s="172">
        <v>0</v>
      </c>
      <c r="AR596" s="172">
        <v>611</v>
      </c>
      <c r="AS596" s="172">
        <v>1222</v>
      </c>
      <c r="AT596" s="172">
        <v>8318</v>
      </c>
      <c r="AU596" s="172">
        <v>0</v>
      </c>
      <c r="AV596" s="172">
        <v>11169</v>
      </c>
      <c r="AW596" s="172">
        <v>611</v>
      </c>
      <c r="AX596" s="172">
        <v>0</v>
      </c>
      <c r="AY596" s="172">
        <v>8152</v>
      </c>
      <c r="AZ596" s="172">
        <v>0</v>
      </c>
      <c r="BA596" s="172">
        <v>1833</v>
      </c>
      <c r="BB596" s="172">
        <v>604</v>
      </c>
      <c r="BC596" s="172">
        <v>29123</v>
      </c>
      <c r="BD596" s="172">
        <v>0</v>
      </c>
      <c r="BE596" s="172">
        <v>0</v>
      </c>
      <c r="BF596" s="172">
        <v>4993</v>
      </c>
      <c r="BG596" s="172">
        <v>8000</v>
      </c>
      <c r="BH596" s="172">
        <v>120</v>
      </c>
      <c r="BI596" s="172">
        <v>0</v>
      </c>
      <c r="BJ596" s="172">
        <v>0</v>
      </c>
      <c r="BK596" s="172">
        <v>0</v>
      </c>
      <c r="BL596" s="172">
        <v>0</v>
      </c>
      <c r="BM596" s="172">
        <v>0</v>
      </c>
      <c r="BN596" s="172">
        <v>0</v>
      </c>
      <c r="BO596" s="172">
        <v>0</v>
      </c>
      <c r="BP596" s="172">
        <v>0</v>
      </c>
      <c r="BQ596" s="172">
        <v>0</v>
      </c>
      <c r="BR596" s="466">
        <v>0</v>
      </c>
    </row>
    <row r="597" spans="3:206" s="157" customFormat="1" ht="16" thickBot="1">
      <c r="C597" s="173" t="s">
        <v>711</v>
      </c>
      <c r="D597" s="174" t="s">
        <v>711</v>
      </c>
      <c r="E597" s="175" t="s">
        <v>205</v>
      </c>
      <c r="F597" s="176">
        <f t="shared" si="73"/>
        <v>54110.842218985257</v>
      </c>
      <c r="G597" s="163">
        <v>0</v>
      </c>
      <c r="H597" s="160">
        <v>84</v>
      </c>
      <c r="I597" s="160">
        <v>1439</v>
      </c>
      <c r="J597" s="160">
        <v>589</v>
      </c>
      <c r="K597" s="160">
        <v>7463</v>
      </c>
      <c r="L597" s="160">
        <v>7620</v>
      </c>
      <c r="M597" s="160">
        <v>4802</v>
      </c>
      <c r="N597" s="160">
        <v>732</v>
      </c>
      <c r="O597" s="160">
        <v>692</v>
      </c>
      <c r="P597" s="160">
        <v>5578</v>
      </c>
      <c r="Q597" s="160">
        <v>874</v>
      </c>
      <c r="R597" s="160">
        <v>983</v>
      </c>
      <c r="S597" s="160">
        <v>757</v>
      </c>
      <c r="T597" s="160">
        <v>102</v>
      </c>
      <c r="U597" s="160">
        <v>114</v>
      </c>
      <c r="V597" s="160">
        <v>96</v>
      </c>
      <c r="W597" s="160">
        <v>90</v>
      </c>
      <c r="X597" s="160">
        <v>1103</v>
      </c>
      <c r="Y597" s="160">
        <v>275</v>
      </c>
      <c r="Z597" s="160">
        <v>92</v>
      </c>
      <c r="AA597" s="160">
        <v>93</v>
      </c>
      <c r="AB597" s="160">
        <v>127</v>
      </c>
      <c r="AC597" s="160">
        <v>103</v>
      </c>
      <c r="AD597" s="160">
        <v>773</v>
      </c>
      <c r="AE597" s="160">
        <v>168</v>
      </c>
      <c r="AF597" s="160">
        <v>113</v>
      </c>
      <c r="AG597" s="160">
        <v>106</v>
      </c>
      <c r="AH597" s="160">
        <v>123</v>
      </c>
      <c r="AI597" s="160">
        <v>115</v>
      </c>
      <c r="AJ597" s="160">
        <v>111</v>
      </c>
      <c r="AK597" s="160">
        <v>119</v>
      </c>
      <c r="AL597" s="160">
        <v>114</v>
      </c>
      <c r="AM597" s="160">
        <v>117</v>
      </c>
      <c r="AN597" s="160">
        <v>259</v>
      </c>
      <c r="AO597" s="160">
        <v>516</v>
      </c>
      <c r="AP597" s="160">
        <v>661</v>
      </c>
      <c r="AQ597" s="160">
        <v>0</v>
      </c>
      <c r="AR597" s="160">
        <v>170</v>
      </c>
      <c r="AS597" s="160">
        <v>331</v>
      </c>
      <c r="AT597" s="160">
        <v>200</v>
      </c>
      <c r="AU597" s="160">
        <v>195</v>
      </c>
      <c r="AV597" s="160">
        <v>420</v>
      </c>
      <c r="AW597" s="160">
        <v>250</v>
      </c>
      <c r="AX597" s="160">
        <v>5170</v>
      </c>
      <c r="AY597" s="160">
        <v>363</v>
      </c>
      <c r="AZ597" s="160">
        <v>211</v>
      </c>
      <c r="BA597" s="160">
        <v>305</v>
      </c>
      <c r="BB597" s="160">
        <v>3295</v>
      </c>
      <c r="BC597" s="160">
        <v>537</v>
      </c>
      <c r="BD597" s="160">
        <v>509</v>
      </c>
      <c r="BE597" s="160">
        <v>221</v>
      </c>
      <c r="BF597" s="160">
        <v>186</v>
      </c>
      <c r="BG597" s="160">
        <v>169.88735561563664</v>
      </c>
      <c r="BH597" s="160">
        <v>155.46336453876299</v>
      </c>
      <c r="BI597" s="160">
        <v>157.49149883085215</v>
      </c>
      <c r="BJ597" s="160">
        <v>156</v>
      </c>
      <c r="BK597" s="160">
        <v>1567</v>
      </c>
      <c r="BL597" s="160">
        <v>261</v>
      </c>
      <c r="BM597" s="160">
        <v>214</v>
      </c>
      <c r="BN597" s="160">
        <v>170</v>
      </c>
      <c r="BO597" s="160">
        <v>215</v>
      </c>
      <c r="BP597" s="160">
        <v>142</v>
      </c>
      <c r="BQ597" s="160">
        <v>200</v>
      </c>
      <c r="BR597" s="463">
        <v>1237</v>
      </c>
      <c r="BS597" s="156"/>
      <c r="BT597" s="156"/>
      <c r="BU597" s="156"/>
      <c r="BV597" s="156"/>
      <c r="BW597" s="156"/>
      <c r="BX597" s="156"/>
      <c r="BY597" s="156"/>
      <c r="BZ597" s="156"/>
      <c r="CA597" s="156"/>
      <c r="CB597" s="156"/>
      <c r="CC597" s="156"/>
      <c r="CD597" s="156"/>
      <c r="CE597" s="156"/>
      <c r="CF597" s="156"/>
      <c r="CG597" s="156"/>
      <c r="CH597" s="156"/>
      <c r="CI597" s="156"/>
      <c r="CJ597" s="156"/>
      <c r="CK597" s="156"/>
      <c r="CL597" s="156"/>
      <c r="CM597" s="156"/>
      <c r="CN597" s="156"/>
      <c r="CO597" s="156"/>
      <c r="CP597" s="156"/>
      <c r="CQ597" s="156"/>
      <c r="CR597" s="156"/>
      <c r="CS597" s="156"/>
      <c r="CT597" s="156"/>
      <c r="CU597" s="156"/>
      <c r="CV597" s="156"/>
      <c r="CW597" s="156"/>
      <c r="CX597" s="156"/>
      <c r="CY597" s="156"/>
      <c r="CZ597" s="156"/>
      <c r="DA597" s="156"/>
      <c r="DB597" s="156"/>
      <c r="DC597" s="156"/>
      <c r="DD597" s="156"/>
      <c r="DE597" s="156"/>
      <c r="DF597" s="156"/>
      <c r="DG597" s="156"/>
      <c r="DH597" s="156"/>
      <c r="DI597" s="156"/>
      <c r="DJ597" s="156"/>
      <c r="DK597" s="156"/>
      <c r="DL597" s="156"/>
      <c r="DM597" s="156"/>
      <c r="DN597" s="156"/>
      <c r="DO597" s="156"/>
      <c r="DP597" s="156"/>
      <c r="DQ597" s="156"/>
      <c r="DR597" s="156"/>
      <c r="DS597" s="156"/>
      <c r="DT597" s="156"/>
      <c r="DU597" s="156"/>
      <c r="DV597" s="156"/>
      <c r="DW597" s="156"/>
      <c r="DX597" s="156"/>
      <c r="DY597" s="156"/>
      <c r="DZ597" s="156"/>
      <c r="EA597" s="156"/>
      <c r="EB597" s="156"/>
      <c r="EC597" s="156"/>
      <c r="ED597" s="156"/>
      <c r="EE597" s="156"/>
      <c r="EF597" s="156"/>
      <c r="EG597" s="156"/>
      <c r="EH597" s="156"/>
      <c r="EI597" s="156"/>
      <c r="EJ597" s="156"/>
      <c r="EK597" s="156"/>
      <c r="EL597" s="156"/>
      <c r="EM597" s="156"/>
      <c r="EN597" s="156"/>
      <c r="EO597" s="156"/>
      <c r="EP597" s="156"/>
      <c r="EQ597" s="156"/>
      <c r="ER597" s="156"/>
      <c r="ES597" s="156"/>
      <c r="ET597" s="156"/>
      <c r="EU597" s="156"/>
      <c r="EV597" s="156"/>
      <c r="EW597" s="156"/>
      <c r="EX597" s="156"/>
      <c r="EY597" s="156"/>
      <c r="EZ597" s="156"/>
      <c r="FA597" s="156"/>
      <c r="FB597" s="156"/>
      <c r="FC597" s="156"/>
      <c r="FD597" s="156"/>
      <c r="FE597" s="156"/>
      <c r="FF597" s="156"/>
      <c r="FG597" s="156"/>
      <c r="FH597" s="156"/>
      <c r="FI597" s="156"/>
      <c r="FJ597" s="156"/>
      <c r="FK597" s="156"/>
      <c r="FL597" s="156"/>
      <c r="FM597" s="156"/>
      <c r="FN597" s="156"/>
      <c r="FO597" s="156"/>
      <c r="FP597" s="156"/>
      <c r="FQ597" s="156"/>
      <c r="FR597" s="156"/>
      <c r="FS597" s="156"/>
      <c r="FT597" s="156"/>
      <c r="FU597" s="156"/>
      <c r="FV597" s="156"/>
      <c r="FW597" s="156"/>
      <c r="FX597" s="156"/>
      <c r="FY597" s="156"/>
      <c r="FZ597" s="156"/>
      <c r="GA597" s="156"/>
      <c r="GB597" s="156"/>
      <c r="GC597" s="156"/>
      <c r="GD597" s="156"/>
      <c r="GE597" s="156"/>
      <c r="GF597" s="156"/>
      <c r="GG597" s="156"/>
      <c r="GH597" s="156"/>
      <c r="GI597" s="156"/>
      <c r="GJ597" s="156"/>
      <c r="GK597" s="156"/>
      <c r="GL597" s="156"/>
      <c r="GM597" s="156"/>
      <c r="GN597" s="156"/>
      <c r="GO597" s="156"/>
      <c r="GP597" s="156"/>
      <c r="GQ597" s="156"/>
      <c r="GR597" s="156"/>
      <c r="GS597" s="156"/>
      <c r="GT597" s="156"/>
      <c r="GU597" s="156"/>
      <c r="GV597" s="156"/>
      <c r="GW597" s="156"/>
      <c r="GX597" s="156"/>
    </row>
    <row r="598" spans="3:206">
      <c r="BQ598" s="158"/>
    </row>
    <row r="599" spans="3:206">
      <c r="BQ599" s="158"/>
    </row>
    <row r="600" spans="3:206">
      <c r="BE600" s="156"/>
      <c r="BF600" s="156"/>
      <c r="BG600" s="156"/>
      <c r="BH600" s="156"/>
      <c r="BI600" s="156"/>
      <c r="BJ600" s="156"/>
      <c r="BK600" s="156"/>
      <c r="BL600" s="156"/>
      <c r="BM600" s="156"/>
      <c r="BN600" s="156"/>
      <c r="BO600" s="156"/>
      <c r="BP600" s="156"/>
      <c r="BQ600" s="156"/>
      <c r="BR600" s="189"/>
    </row>
    <row r="601" spans="3:206" hidden="1">
      <c r="BQ601" s="158"/>
    </row>
    <row r="602" spans="3:206" hidden="1">
      <c r="D602" s="441" t="s">
        <v>929</v>
      </c>
      <c r="E602" s="441" t="s">
        <v>927</v>
      </c>
      <c r="G602" s="156">
        <f t="shared" ref="G602:AL602" si="74">SUMIF($D$130:$D$596,"Administration Department (401)",G$130:G$596)+SUMIF($D$130:$D$596,"Others (402)",G$130:G$596)+SUMIF($D$130:$D$596,"Utilities (407)",G$130:G$596)</f>
        <v>667</v>
      </c>
      <c r="H602" s="156">
        <f t="shared" si="74"/>
        <v>2906</v>
      </c>
      <c r="I602" s="156">
        <f t="shared" si="74"/>
        <v>2720</v>
      </c>
      <c r="J602" s="156">
        <f t="shared" si="74"/>
        <v>1502</v>
      </c>
      <c r="K602" s="156">
        <f t="shared" si="74"/>
        <v>1481</v>
      </c>
      <c r="L602" s="156">
        <f t="shared" si="74"/>
        <v>1599</v>
      </c>
      <c r="M602" s="156">
        <f t="shared" si="74"/>
        <v>3406</v>
      </c>
      <c r="N602" s="156">
        <f t="shared" si="74"/>
        <v>1100</v>
      </c>
      <c r="O602" s="156">
        <f t="shared" si="74"/>
        <v>1457</v>
      </c>
      <c r="P602" s="156">
        <f t="shared" si="74"/>
        <v>1011</v>
      </c>
      <c r="Q602" s="156">
        <f t="shared" si="74"/>
        <v>1013</v>
      </c>
      <c r="R602" s="156">
        <f t="shared" si="74"/>
        <v>1677</v>
      </c>
      <c r="S602" s="156">
        <f t="shared" si="74"/>
        <v>768</v>
      </c>
      <c r="T602" s="156">
        <f t="shared" si="74"/>
        <v>1328</v>
      </c>
      <c r="U602" s="156">
        <f t="shared" si="74"/>
        <v>1204</v>
      </c>
      <c r="V602" s="156">
        <f t="shared" si="74"/>
        <v>1347</v>
      </c>
      <c r="W602" s="156">
        <f t="shared" si="74"/>
        <v>1214</v>
      </c>
      <c r="X602" s="156">
        <f t="shared" si="74"/>
        <v>2425</v>
      </c>
      <c r="Y602" s="156">
        <f t="shared" si="74"/>
        <v>1333</v>
      </c>
      <c r="Z602" s="156">
        <f t="shared" si="74"/>
        <v>2028</v>
      </c>
      <c r="AA602" s="156">
        <f t="shared" si="74"/>
        <v>2020</v>
      </c>
      <c r="AB602" s="156">
        <f t="shared" si="74"/>
        <v>2684</v>
      </c>
      <c r="AC602" s="156">
        <f t="shared" si="74"/>
        <v>1388</v>
      </c>
      <c r="AD602" s="156">
        <f t="shared" si="74"/>
        <v>2867</v>
      </c>
      <c r="AE602" s="156">
        <f t="shared" si="74"/>
        <v>1383</v>
      </c>
      <c r="AF602" s="156">
        <f t="shared" si="74"/>
        <v>1742</v>
      </c>
      <c r="AG602" s="156">
        <f t="shared" si="74"/>
        <v>1471</v>
      </c>
      <c r="AH602" s="156">
        <f t="shared" si="74"/>
        <v>1620</v>
      </c>
      <c r="AI602" s="156">
        <f t="shared" si="74"/>
        <v>1961</v>
      </c>
      <c r="AJ602" s="156">
        <f t="shared" si="74"/>
        <v>1515</v>
      </c>
      <c r="AK602" s="156">
        <f t="shared" si="74"/>
        <v>1237</v>
      </c>
      <c r="AL602" s="156">
        <f t="shared" si="74"/>
        <v>1733</v>
      </c>
      <c r="AM602" s="156">
        <f t="shared" ref="AM602:BR602" si="75">SUMIF($D$130:$D$596,"Administration Department (401)",AM$130:AM$596)+SUMIF($D$130:$D$596,"Others (402)",AM$130:AM$596)+SUMIF($D$130:$D$596,"Utilities (407)",AM$130:AM$596)</f>
        <v>1046</v>
      </c>
      <c r="AN602" s="156">
        <f t="shared" si="75"/>
        <v>1887</v>
      </c>
      <c r="AO602" s="156">
        <f t="shared" si="75"/>
        <v>776</v>
      </c>
      <c r="AP602" s="156">
        <f t="shared" si="75"/>
        <v>1553</v>
      </c>
      <c r="AQ602" s="156">
        <f t="shared" si="75"/>
        <v>2192</v>
      </c>
      <c r="AR602" s="156">
        <f t="shared" si="75"/>
        <v>702</v>
      </c>
      <c r="AS602" s="156">
        <f t="shared" si="75"/>
        <v>1661</v>
      </c>
      <c r="AT602" s="156">
        <f t="shared" si="75"/>
        <v>2435</v>
      </c>
      <c r="AU602" s="156">
        <f t="shared" si="75"/>
        <v>1365</v>
      </c>
      <c r="AV602" s="156">
        <f t="shared" si="75"/>
        <v>2126</v>
      </c>
      <c r="AW602" s="156">
        <f t="shared" si="75"/>
        <v>1088</v>
      </c>
      <c r="AX602" s="156">
        <f t="shared" si="75"/>
        <v>1210</v>
      </c>
      <c r="AY602" s="156">
        <f t="shared" si="75"/>
        <v>1197</v>
      </c>
      <c r="AZ602" s="156">
        <f t="shared" si="75"/>
        <v>1676</v>
      </c>
      <c r="BA602" s="156">
        <f t="shared" si="75"/>
        <v>861</v>
      </c>
      <c r="BB602" s="156">
        <f t="shared" si="75"/>
        <v>880</v>
      </c>
      <c r="BC602" s="156">
        <f t="shared" si="75"/>
        <v>832</v>
      </c>
      <c r="BD602" s="156">
        <f t="shared" si="75"/>
        <v>786</v>
      </c>
      <c r="BE602" s="156">
        <f t="shared" si="75"/>
        <v>640</v>
      </c>
      <c r="BF602" s="156">
        <f t="shared" si="75"/>
        <v>609</v>
      </c>
      <c r="BG602" s="156">
        <f t="shared" si="75"/>
        <v>1082</v>
      </c>
      <c r="BH602" s="156">
        <f t="shared" si="75"/>
        <v>672</v>
      </c>
      <c r="BI602" s="156">
        <f t="shared" si="75"/>
        <v>887</v>
      </c>
      <c r="BJ602" s="156">
        <f t="shared" si="75"/>
        <v>2593.6999999999998</v>
      </c>
      <c r="BK602" s="156">
        <f t="shared" si="75"/>
        <v>494.83</v>
      </c>
      <c r="BL602" s="156">
        <f t="shared" si="75"/>
        <v>601.37</v>
      </c>
      <c r="BM602" s="156">
        <f t="shared" si="75"/>
        <v>815.3</v>
      </c>
      <c r="BN602" s="156">
        <f t="shared" si="75"/>
        <v>835</v>
      </c>
      <c r="BO602" s="156">
        <f t="shared" si="75"/>
        <v>627.14</v>
      </c>
      <c r="BP602" s="156">
        <f t="shared" si="75"/>
        <v>330</v>
      </c>
      <c r="BQ602" s="156">
        <f t="shared" si="75"/>
        <v>462</v>
      </c>
      <c r="BR602" s="156">
        <f t="shared" si="75"/>
        <v>338</v>
      </c>
    </row>
    <row r="603" spans="3:206" hidden="1">
      <c r="D603" s="441" t="s">
        <v>18</v>
      </c>
      <c r="E603" s="441" t="s">
        <v>928</v>
      </c>
      <c r="G603" s="440">
        <f t="shared" ref="G603:AL603" si="76">SUMIF($D$130:$D$596,"Legal Department (403)",G$130:G$596)+SUMIF($D$130:$D$596,"HR Department (404)",G$130:G$596)+SUMIF($D$130:$D$596,"Finance Department (405)",G$130:G$596)+SUMIF($D$130:$D$596,"Economic Department (406)",G$130:G$596)-G580</f>
        <v>93</v>
      </c>
      <c r="H603" s="440">
        <f t="shared" si="76"/>
        <v>149</v>
      </c>
      <c r="I603" s="440">
        <f t="shared" si="76"/>
        <v>80</v>
      </c>
      <c r="J603" s="440">
        <f t="shared" si="76"/>
        <v>2</v>
      </c>
      <c r="K603" s="440">
        <f t="shared" si="76"/>
        <v>290</v>
      </c>
      <c r="L603" s="440">
        <f t="shared" si="76"/>
        <v>152</v>
      </c>
      <c r="M603" s="440">
        <f t="shared" si="76"/>
        <v>130</v>
      </c>
      <c r="N603" s="440">
        <f t="shared" si="76"/>
        <v>287</v>
      </c>
      <c r="O603" s="440">
        <f t="shared" si="76"/>
        <v>10</v>
      </c>
      <c r="P603" s="440">
        <f t="shared" si="76"/>
        <v>130</v>
      </c>
      <c r="Q603" s="440">
        <f t="shared" si="76"/>
        <v>197</v>
      </c>
      <c r="R603" s="440">
        <f t="shared" si="76"/>
        <v>277</v>
      </c>
      <c r="S603" s="440">
        <f t="shared" si="76"/>
        <v>45</v>
      </c>
      <c r="T603" s="440">
        <f t="shared" si="76"/>
        <v>29</v>
      </c>
      <c r="U603" s="440">
        <f t="shared" si="76"/>
        <v>868</v>
      </c>
      <c r="V603" s="440">
        <f t="shared" si="76"/>
        <v>95</v>
      </c>
      <c r="W603" s="440">
        <f t="shared" si="76"/>
        <v>14</v>
      </c>
      <c r="X603" s="440">
        <f t="shared" si="76"/>
        <v>134</v>
      </c>
      <c r="Y603" s="440">
        <f t="shared" si="76"/>
        <v>352</v>
      </c>
      <c r="Z603" s="440">
        <f t="shared" si="76"/>
        <v>294</v>
      </c>
      <c r="AA603" s="440">
        <f t="shared" si="76"/>
        <v>121</v>
      </c>
      <c r="AB603" s="440">
        <f t="shared" si="76"/>
        <v>74</v>
      </c>
      <c r="AC603" s="440">
        <f t="shared" si="76"/>
        <v>74</v>
      </c>
      <c r="AD603" s="440">
        <f t="shared" si="76"/>
        <v>131</v>
      </c>
      <c r="AE603" s="440">
        <f t="shared" si="76"/>
        <v>270</v>
      </c>
      <c r="AF603" s="440">
        <f t="shared" si="76"/>
        <v>561</v>
      </c>
      <c r="AG603" s="440">
        <f t="shared" si="76"/>
        <v>722</v>
      </c>
      <c r="AH603" s="440">
        <f t="shared" si="76"/>
        <v>642</v>
      </c>
      <c r="AI603" s="440">
        <f t="shared" si="76"/>
        <v>449</v>
      </c>
      <c r="AJ603" s="440">
        <f t="shared" si="76"/>
        <v>974</v>
      </c>
      <c r="AK603" s="440">
        <f t="shared" si="76"/>
        <v>576</v>
      </c>
      <c r="AL603" s="440">
        <f t="shared" si="76"/>
        <v>693</v>
      </c>
      <c r="AM603" s="440">
        <f t="shared" ref="AM603:BQ603" si="77">SUMIF($D$130:$D$596,"Legal Department (403)",AM$130:AM$596)+SUMIF($D$130:$D$596,"HR Department (404)",AM$130:AM$596)+SUMIF($D$130:$D$596,"Finance Department (405)",AM$130:AM$596)+SUMIF($D$130:$D$596,"Economic Department (406)",AM$130:AM$596)-AM580</f>
        <v>1237</v>
      </c>
      <c r="AN603" s="440">
        <f t="shared" si="77"/>
        <v>527</v>
      </c>
      <c r="AO603" s="440">
        <f t="shared" si="77"/>
        <v>642</v>
      </c>
      <c r="AP603" s="440">
        <f t="shared" si="77"/>
        <v>1028</v>
      </c>
      <c r="AQ603" s="440">
        <f t="shared" si="77"/>
        <v>659</v>
      </c>
      <c r="AR603" s="440">
        <f t="shared" si="77"/>
        <v>1288</v>
      </c>
      <c r="AS603" s="440">
        <f t="shared" si="77"/>
        <v>808</v>
      </c>
      <c r="AT603" s="440">
        <f t="shared" si="77"/>
        <v>441</v>
      </c>
      <c r="AU603" s="440">
        <f t="shared" si="77"/>
        <v>617</v>
      </c>
      <c r="AV603" s="440">
        <f t="shared" si="77"/>
        <v>572</v>
      </c>
      <c r="AW603" s="440">
        <f t="shared" si="77"/>
        <v>1081</v>
      </c>
      <c r="AX603" s="440">
        <f t="shared" si="77"/>
        <v>858</v>
      </c>
      <c r="AY603" s="440">
        <f t="shared" si="77"/>
        <v>3915</v>
      </c>
      <c r="AZ603" s="440">
        <f t="shared" si="77"/>
        <v>1396</v>
      </c>
      <c r="BA603" s="440">
        <f t="shared" si="77"/>
        <v>2421</v>
      </c>
      <c r="BB603" s="440">
        <f t="shared" si="77"/>
        <v>332</v>
      </c>
      <c r="BC603" s="440">
        <f t="shared" si="77"/>
        <v>1532</v>
      </c>
      <c r="BD603" s="440">
        <f t="shared" si="77"/>
        <v>2202</v>
      </c>
      <c r="BE603" s="440">
        <f t="shared" si="77"/>
        <v>3231</v>
      </c>
      <c r="BF603" s="440">
        <f t="shared" si="77"/>
        <v>2754</v>
      </c>
      <c r="BG603" s="440">
        <f t="shared" si="77"/>
        <v>560</v>
      </c>
      <c r="BH603" s="440">
        <f t="shared" si="77"/>
        <v>570</v>
      </c>
      <c r="BI603" s="440">
        <f t="shared" si="77"/>
        <v>415</v>
      </c>
      <c r="BJ603" s="440">
        <f t="shared" si="77"/>
        <v>3670.25</v>
      </c>
      <c r="BK603" s="440">
        <f t="shared" si="77"/>
        <v>1970.7299999999996</v>
      </c>
      <c r="BL603" s="440">
        <f t="shared" si="77"/>
        <v>1495</v>
      </c>
      <c r="BM603" s="440">
        <f t="shared" si="77"/>
        <v>5171.63</v>
      </c>
      <c r="BN603" s="440">
        <f t="shared" si="77"/>
        <v>1173</v>
      </c>
      <c r="BO603" s="440">
        <f t="shared" si="77"/>
        <v>1087</v>
      </c>
      <c r="BP603" s="440">
        <f t="shared" si="77"/>
        <v>1065.29</v>
      </c>
      <c r="BQ603" s="440">
        <f t="shared" si="77"/>
        <v>1354.9218000000001</v>
      </c>
      <c r="BR603" s="440">
        <f t="shared" ref="BR603" si="78">SUMIF($D$130:$D$596,"Legal Department (403)",BR$130:BR$596)+SUMIF($D$130:$D$596,"HR Department (404)",BR$130:BR$596)+SUMIF($D$130:$D$596,"Finance Department (405)",BR$130:BR$596)+SUMIF($D$130:$D$596,"Economic Department (406)",BR$130:BR$596)-BR580</f>
        <v>1661.9117999999999</v>
      </c>
    </row>
    <row r="604" spans="3:206" hidden="1">
      <c r="BE604" s="156"/>
      <c r="BF604" s="156"/>
      <c r="BG604" s="156"/>
      <c r="BH604" s="156"/>
      <c r="BI604" s="156"/>
      <c r="BJ604" s="156"/>
      <c r="BK604" s="156"/>
      <c r="BL604" s="156"/>
      <c r="BM604" s="156"/>
      <c r="BN604" s="156"/>
      <c r="BO604" s="156"/>
      <c r="BP604" s="156"/>
      <c r="BQ604" s="156"/>
      <c r="BR604" s="156"/>
    </row>
    <row r="605" spans="3:206" hidden="1">
      <c r="BQ605" s="158"/>
    </row>
    <row r="606" spans="3:206" hidden="1">
      <c r="BQ606" s="158"/>
    </row>
    <row r="607" spans="3:206" hidden="1">
      <c r="BQ607" s="158"/>
    </row>
    <row r="608" spans="3:206" hidden="1">
      <c r="BQ608" s="158"/>
    </row>
    <row r="609" spans="4:70" hidden="1">
      <c r="BQ609" s="158"/>
    </row>
    <row r="610" spans="4:70" hidden="1">
      <c r="BQ610" s="158"/>
    </row>
    <row r="611" spans="4:70" hidden="1">
      <c r="BQ611" s="158"/>
    </row>
    <row r="612" spans="4:70" hidden="1">
      <c r="BQ612" s="158"/>
    </row>
    <row r="613" spans="4:70" hidden="1">
      <c r="D613" s="447" t="s">
        <v>40</v>
      </c>
      <c r="G613" s="440">
        <f t="shared" ref="G613:AL613" si="79">G48+G49+G56+G57+G58</f>
        <v>0</v>
      </c>
      <c r="H613" s="440">
        <f t="shared" si="79"/>
        <v>1498</v>
      </c>
      <c r="I613" s="440">
        <f t="shared" si="79"/>
        <v>261</v>
      </c>
      <c r="J613" s="440">
        <f t="shared" si="79"/>
        <v>105</v>
      </c>
      <c r="K613" s="440">
        <f t="shared" si="79"/>
        <v>69</v>
      </c>
      <c r="L613" s="440">
        <f t="shared" si="79"/>
        <v>492</v>
      </c>
      <c r="M613" s="440">
        <f t="shared" si="79"/>
        <v>45901</v>
      </c>
      <c r="N613" s="440">
        <f t="shared" si="79"/>
        <v>25500</v>
      </c>
      <c r="O613" s="440">
        <f t="shared" si="79"/>
        <v>16993</v>
      </c>
      <c r="P613" s="440">
        <f t="shared" si="79"/>
        <v>8494</v>
      </c>
      <c r="Q613" s="440">
        <f t="shared" si="79"/>
        <v>8596</v>
      </c>
      <c r="R613" s="440">
        <f t="shared" si="79"/>
        <v>8500</v>
      </c>
      <c r="S613" s="440">
        <f t="shared" si="79"/>
        <v>478</v>
      </c>
      <c r="T613" s="440">
        <f t="shared" si="79"/>
        <v>8500</v>
      </c>
      <c r="U613" s="440">
        <f t="shared" si="79"/>
        <v>7480</v>
      </c>
      <c r="V613" s="440">
        <f t="shared" si="79"/>
        <v>7430</v>
      </c>
      <c r="W613" s="440">
        <f t="shared" si="79"/>
        <v>7480</v>
      </c>
      <c r="X613" s="440">
        <f t="shared" si="79"/>
        <v>7470</v>
      </c>
      <c r="Y613" s="440">
        <f t="shared" si="79"/>
        <v>7430</v>
      </c>
      <c r="Z613" s="440">
        <f t="shared" si="79"/>
        <v>14960</v>
      </c>
      <c r="AA613" s="440">
        <f t="shared" si="79"/>
        <v>7480</v>
      </c>
      <c r="AB613" s="440">
        <f t="shared" si="79"/>
        <v>0</v>
      </c>
      <c r="AC613" s="440">
        <f t="shared" si="79"/>
        <v>14820</v>
      </c>
      <c r="AD613" s="440">
        <f t="shared" si="79"/>
        <v>7480</v>
      </c>
      <c r="AE613" s="440">
        <f t="shared" si="79"/>
        <v>7480</v>
      </c>
      <c r="AF613" s="440">
        <f t="shared" si="79"/>
        <v>7422</v>
      </c>
      <c r="AG613" s="440">
        <f t="shared" si="79"/>
        <v>7480</v>
      </c>
      <c r="AH613" s="440">
        <f t="shared" si="79"/>
        <v>7480</v>
      </c>
      <c r="AI613" s="440">
        <f t="shared" si="79"/>
        <v>0</v>
      </c>
      <c r="AJ613" s="440">
        <f t="shared" si="79"/>
        <v>14960</v>
      </c>
      <c r="AK613" s="440">
        <f t="shared" si="79"/>
        <v>0</v>
      </c>
      <c r="AL613" s="440">
        <f t="shared" si="79"/>
        <v>14960</v>
      </c>
      <c r="AM613" s="440">
        <f t="shared" ref="AM613:BR613" si="80">AM48+AM49+AM56+AM57+AM58</f>
        <v>7480</v>
      </c>
      <c r="AN613" s="440">
        <f t="shared" si="80"/>
        <v>8500</v>
      </c>
      <c r="AO613" s="440">
        <f t="shared" si="80"/>
        <v>0</v>
      </c>
      <c r="AP613" s="440">
        <f t="shared" si="80"/>
        <v>0</v>
      </c>
      <c r="AQ613" s="440">
        <f t="shared" si="80"/>
        <v>17000</v>
      </c>
      <c r="AR613" s="440">
        <f t="shared" si="80"/>
        <v>8500</v>
      </c>
      <c r="AS613" s="440">
        <f t="shared" si="80"/>
        <v>17000</v>
      </c>
      <c r="AT613" s="440">
        <f t="shared" si="80"/>
        <v>8500</v>
      </c>
      <c r="AU613" s="440">
        <f t="shared" si="80"/>
        <v>9079</v>
      </c>
      <c r="AV613" s="440">
        <f t="shared" si="80"/>
        <v>8552</v>
      </c>
      <c r="AW613" s="440">
        <f t="shared" si="80"/>
        <v>17000</v>
      </c>
      <c r="AX613" s="440">
        <f t="shared" si="80"/>
        <v>8503</v>
      </c>
      <c r="AY613" s="440">
        <f t="shared" si="80"/>
        <v>0</v>
      </c>
      <c r="AZ613" s="440">
        <f t="shared" si="80"/>
        <v>17274</v>
      </c>
      <c r="BA613" s="440">
        <f t="shared" si="80"/>
        <v>8775</v>
      </c>
      <c r="BB613" s="440">
        <f t="shared" si="80"/>
        <v>9046</v>
      </c>
      <c r="BC613" s="440">
        <f t="shared" si="80"/>
        <v>7860</v>
      </c>
      <c r="BD613" s="440">
        <f t="shared" si="80"/>
        <v>9253</v>
      </c>
      <c r="BE613" s="440">
        <f t="shared" si="80"/>
        <v>8626.5245569620256</v>
      </c>
      <c r="BF613" s="440">
        <f t="shared" si="80"/>
        <v>8605.4545569620259</v>
      </c>
      <c r="BG613" s="440">
        <f t="shared" si="80"/>
        <v>8606.9735443037989</v>
      </c>
      <c r="BH613" s="440">
        <f t="shared" si="80"/>
        <v>8615.9735443037989</v>
      </c>
      <c r="BI613" s="440">
        <f t="shared" si="80"/>
        <v>8606.9735443037989</v>
      </c>
      <c r="BJ613" s="440">
        <f t="shared" si="80"/>
        <v>8625.9999496221662</v>
      </c>
      <c r="BK613" s="440">
        <f t="shared" si="80"/>
        <v>8606.949949622167</v>
      </c>
      <c r="BL613" s="440">
        <f t="shared" si="80"/>
        <v>8606.949949622167</v>
      </c>
      <c r="BM613" s="440">
        <f t="shared" si="80"/>
        <v>8606.949949622167</v>
      </c>
      <c r="BN613" s="440">
        <f t="shared" si="80"/>
        <v>8614.3399496221664</v>
      </c>
      <c r="BO613" s="440">
        <f t="shared" si="80"/>
        <v>8606.949949622167</v>
      </c>
      <c r="BP613" s="440">
        <f t="shared" si="80"/>
        <v>8606.9011665005</v>
      </c>
      <c r="BQ613" s="440">
        <f t="shared" si="80"/>
        <v>8606.9011665005</v>
      </c>
      <c r="BR613" s="440">
        <f t="shared" si="80"/>
        <v>8606.8243137254904</v>
      </c>
    </row>
    <row r="614" spans="4:70" hidden="1">
      <c r="BQ614" s="158"/>
    </row>
    <row r="615" spans="4:70" hidden="1">
      <c r="BQ615" s="158"/>
    </row>
    <row r="616" spans="4:70" hidden="1">
      <c r="BQ616" s="158"/>
    </row>
    <row r="617" spans="4:70" hidden="1">
      <c r="D617" s="156" t="s">
        <v>30</v>
      </c>
      <c r="G617" s="440">
        <f t="shared" ref="G617:AL617" si="81">G63+G64+G65+G66+G68+G70+G71+G74+G76+G78+G79+G80+G81+G84+G85+G87+G88+G89+G91+G92+G99+G101+G102</f>
        <v>31310</v>
      </c>
      <c r="H617" s="440">
        <f t="shared" si="81"/>
        <v>15821</v>
      </c>
      <c r="I617" s="440">
        <f t="shared" si="81"/>
        <v>16496</v>
      </c>
      <c r="J617" s="440">
        <f t="shared" si="81"/>
        <v>17329</v>
      </c>
      <c r="K617" s="440">
        <f t="shared" si="81"/>
        <v>20843</v>
      </c>
      <c r="L617" s="440">
        <f t="shared" si="81"/>
        <v>32173</v>
      </c>
      <c r="M617" s="440">
        <f t="shared" si="81"/>
        <v>20987</v>
      </c>
      <c r="N617" s="440">
        <f t="shared" si="81"/>
        <v>19698</v>
      </c>
      <c r="O617" s="440">
        <f t="shared" si="81"/>
        <v>19439</v>
      </c>
      <c r="P617" s="440">
        <f t="shared" si="81"/>
        <v>24634</v>
      </c>
      <c r="Q617" s="440">
        <f t="shared" si="81"/>
        <v>19416</v>
      </c>
      <c r="R617" s="440">
        <f t="shared" si="81"/>
        <v>21923</v>
      </c>
      <c r="S617" s="440">
        <f t="shared" si="81"/>
        <v>19459</v>
      </c>
      <c r="T617" s="440">
        <f t="shared" si="81"/>
        <v>31531</v>
      </c>
      <c r="U617" s="440">
        <f t="shared" si="81"/>
        <v>25163</v>
      </c>
      <c r="V617" s="440">
        <f t="shared" si="81"/>
        <v>35913</v>
      </c>
      <c r="W617" s="440">
        <f t="shared" si="81"/>
        <v>21196</v>
      </c>
      <c r="X617" s="440">
        <f t="shared" si="81"/>
        <v>28769</v>
      </c>
      <c r="Y617" s="440">
        <f t="shared" si="81"/>
        <v>40019</v>
      </c>
      <c r="Z617" s="440">
        <f t="shared" si="81"/>
        <v>25327</v>
      </c>
      <c r="AA617" s="440">
        <f t="shared" si="81"/>
        <v>23219</v>
      </c>
      <c r="AB617" s="440">
        <f t="shared" si="81"/>
        <v>19925</v>
      </c>
      <c r="AC617" s="440">
        <f t="shared" si="81"/>
        <v>27598</v>
      </c>
      <c r="AD617" s="440">
        <f t="shared" si="81"/>
        <v>21932</v>
      </c>
      <c r="AE617" s="440">
        <f t="shared" si="81"/>
        <v>21493</v>
      </c>
      <c r="AF617" s="440">
        <f t="shared" si="81"/>
        <v>21125</v>
      </c>
      <c r="AG617" s="440">
        <f t="shared" si="81"/>
        <v>24831</v>
      </c>
      <c r="AH617" s="440">
        <f t="shared" si="81"/>
        <v>26404</v>
      </c>
      <c r="AI617" s="440">
        <f t="shared" si="81"/>
        <v>23099</v>
      </c>
      <c r="AJ617" s="440">
        <f t="shared" si="81"/>
        <v>27495</v>
      </c>
      <c r="AK617" s="440">
        <f t="shared" si="81"/>
        <v>22496</v>
      </c>
      <c r="AL617" s="440">
        <f t="shared" si="81"/>
        <v>33399</v>
      </c>
      <c r="AM617" s="440">
        <f t="shared" ref="AM617:BR617" si="82">AM63+AM64+AM65+AM66+AM68+AM70+AM71+AM74+AM76+AM78+AM79+AM80+AM81+AM84+AM85+AM87+AM88+AM89+AM91+AM92+AM99+AM101+AM102</f>
        <v>21788</v>
      </c>
      <c r="AN617" s="440">
        <f t="shared" si="82"/>
        <v>20808</v>
      </c>
      <c r="AO617" s="440">
        <f t="shared" si="82"/>
        <v>23965</v>
      </c>
      <c r="AP617" s="440">
        <f t="shared" si="82"/>
        <v>23018</v>
      </c>
      <c r="AQ617" s="440">
        <f t="shared" si="82"/>
        <v>21014</v>
      </c>
      <c r="AR617" s="440">
        <f t="shared" si="82"/>
        <v>23520</v>
      </c>
      <c r="AS617" s="440">
        <f t="shared" si="82"/>
        <v>21811</v>
      </c>
      <c r="AT617" s="440">
        <f t="shared" si="82"/>
        <v>25769</v>
      </c>
      <c r="AU617" s="440">
        <f t="shared" si="82"/>
        <v>23906</v>
      </c>
      <c r="AV617" s="440">
        <f t="shared" si="82"/>
        <v>23759</v>
      </c>
      <c r="AW617" s="440">
        <f t="shared" si="82"/>
        <v>21414</v>
      </c>
      <c r="AX617" s="440">
        <f t="shared" si="82"/>
        <v>21556</v>
      </c>
      <c r="AY617" s="440">
        <f t="shared" si="82"/>
        <v>22655</v>
      </c>
      <c r="AZ617" s="440">
        <f t="shared" si="82"/>
        <v>22242</v>
      </c>
      <c r="BA617" s="440">
        <f t="shared" si="82"/>
        <v>22785</v>
      </c>
      <c r="BB617" s="440">
        <f t="shared" si="82"/>
        <v>21271</v>
      </c>
      <c r="BC617" s="440">
        <f t="shared" si="82"/>
        <v>22970</v>
      </c>
      <c r="BD617" s="440">
        <f t="shared" si="82"/>
        <v>21822</v>
      </c>
      <c r="BE617" s="440">
        <f t="shared" si="82"/>
        <v>22419</v>
      </c>
      <c r="BF617" s="440">
        <f t="shared" si="82"/>
        <v>21753</v>
      </c>
      <c r="BG617" s="440">
        <f t="shared" si="82"/>
        <v>40534</v>
      </c>
      <c r="BH617" s="440">
        <f t="shared" si="82"/>
        <v>21853.77</v>
      </c>
      <c r="BI617" s="440">
        <f t="shared" si="82"/>
        <v>17327.34</v>
      </c>
      <c r="BJ617" s="440">
        <f t="shared" si="82"/>
        <v>22438</v>
      </c>
      <c r="BK617" s="440">
        <f t="shared" si="82"/>
        <v>18547</v>
      </c>
      <c r="BL617" s="440">
        <f t="shared" si="82"/>
        <v>19038.580000000002</v>
      </c>
      <c r="BM617" s="440">
        <f t="shared" si="82"/>
        <v>17132</v>
      </c>
      <c r="BN617" s="440">
        <f t="shared" si="82"/>
        <v>17125</v>
      </c>
      <c r="BO617" s="440">
        <f t="shared" si="82"/>
        <v>17098.93</v>
      </c>
      <c r="BP617" s="440">
        <f t="shared" si="82"/>
        <v>16983.91</v>
      </c>
      <c r="BQ617" s="440">
        <f t="shared" si="82"/>
        <v>17159.07</v>
      </c>
      <c r="BR617" s="440">
        <f t="shared" si="82"/>
        <v>17500</v>
      </c>
    </row>
    <row r="618" spans="4:70" hidden="1">
      <c r="D618" s="156" t="s">
        <v>31</v>
      </c>
      <c r="G618" s="440">
        <f t="shared" ref="G618:AL618" si="83">G67+G69+G72+G73+G75+G77+G82+G86+G90+G93+G94+G95+G96+G97+G98+G100+G103+G83</f>
        <v>2</v>
      </c>
      <c r="H618" s="440">
        <f t="shared" si="83"/>
        <v>1903</v>
      </c>
      <c r="I618" s="440">
        <f t="shared" si="83"/>
        <v>79</v>
      </c>
      <c r="J618" s="440">
        <f t="shared" si="83"/>
        <v>103</v>
      </c>
      <c r="K618" s="440">
        <f t="shared" si="83"/>
        <v>568</v>
      </c>
      <c r="L618" s="440">
        <f t="shared" si="83"/>
        <v>604</v>
      </c>
      <c r="M618" s="440">
        <f t="shared" si="83"/>
        <v>587</v>
      </c>
      <c r="N618" s="440">
        <f t="shared" si="83"/>
        <v>546</v>
      </c>
      <c r="O618" s="440">
        <f t="shared" si="83"/>
        <v>1195</v>
      </c>
      <c r="P618" s="440">
        <f t="shared" si="83"/>
        <v>1915</v>
      </c>
      <c r="Q618" s="440">
        <f t="shared" si="83"/>
        <v>988</v>
      </c>
      <c r="R618" s="440">
        <f t="shared" si="83"/>
        <v>1080</v>
      </c>
      <c r="S618" s="440">
        <f t="shared" si="83"/>
        <v>2224</v>
      </c>
      <c r="T618" s="440">
        <f t="shared" si="83"/>
        <v>1153</v>
      </c>
      <c r="U618" s="440">
        <f t="shared" si="83"/>
        <v>1195</v>
      </c>
      <c r="V618" s="440">
        <f t="shared" si="83"/>
        <v>1289</v>
      </c>
      <c r="W618" s="440">
        <f t="shared" si="83"/>
        <v>1137</v>
      </c>
      <c r="X618" s="440">
        <f t="shared" si="83"/>
        <v>1631</v>
      </c>
      <c r="Y618" s="440">
        <f t="shared" si="83"/>
        <v>1291</v>
      </c>
      <c r="Z618" s="440">
        <f t="shared" si="83"/>
        <v>1576</v>
      </c>
      <c r="AA618" s="440">
        <f t="shared" si="83"/>
        <v>1183</v>
      </c>
      <c r="AB618" s="440">
        <f t="shared" si="83"/>
        <v>1186</v>
      </c>
      <c r="AC618" s="440">
        <f t="shared" si="83"/>
        <v>1163</v>
      </c>
      <c r="AD618" s="440">
        <f t="shared" si="83"/>
        <v>1876</v>
      </c>
      <c r="AE618" s="440">
        <f t="shared" si="83"/>
        <v>1231</v>
      </c>
      <c r="AF618" s="440">
        <f t="shared" si="83"/>
        <v>1458</v>
      </c>
      <c r="AG618" s="440">
        <f t="shared" si="83"/>
        <v>1553</v>
      </c>
      <c r="AH618" s="440">
        <f t="shared" si="83"/>
        <v>1510</v>
      </c>
      <c r="AI618" s="440">
        <f t="shared" si="83"/>
        <v>1617</v>
      </c>
      <c r="AJ618" s="440">
        <f t="shared" si="83"/>
        <v>1531</v>
      </c>
      <c r="AK618" s="440">
        <f t="shared" si="83"/>
        <v>1675</v>
      </c>
      <c r="AL618" s="440">
        <f t="shared" si="83"/>
        <v>1617</v>
      </c>
      <c r="AM618" s="440">
        <f t="shared" ref="AM618:BR618" si="84">AM67+AM69+AM72+AM73+AM75+AM77+AM82+AM86+AM90+AM93+AM94+AM95+AM96+AM97+AM98+AM100+AM103+AM83</f>
        <v>1328</v>
      </c>
      <c r="AN618" s="440">
        <f t="shared" si="84"/>
        <v>1261</v>
      </c>
      <c r="AO618" s="440">
        <f t="shared" si="84"/>
        <v>1271</v>
      </c>
      <c r="AP618" s="440">
        <f t="shared" si="84"/>
        <v>1239.6724999999999</v>
      </c>
      <c r="AQ618" s="440">
        <f t="shared" si="84"/>
        <v>1387.6724999999999</v>
      </c>
      <c r="AR618" s="440">
        <f t="shared" si="84"/>
        <v>1354.6724999999999</v>
      </c>
      <c r="AS618" s="440">
        <f t="shared" si="84"/>
        <v>5654.6724999999997</v>
      </c>
      <c r="AT618" s="440">
        <f t="shared" si="84"/>
        <v>1525.6724999999999</v>
      </c>
      <c r="AU618" s="440">
        <f t="shared" si="84"/>
        <v>2040.6724999999999</v>
      </c>
      <c r="AV618" s="440">
        <f t="shared" si="84"/>
        <v>3000.6725000000001</v>
      </c>
      <c r="AW618" s="440">
        <f t="shared" si="84"/>
        <v>1695.6724999999999</v>
      </c>
      <c r="AX618" s="440">
        <f t="shared" si="84"/>
        <v>1626.6724999999999</v>
      </c>
      <c r="AY618" s="440">
        <f t="shared" si="84"/>
        <v>1709.6724999999999</v>
      </c>
      <c r="AZ618" s="440">
        <f t="shared" si="84"/>
        <v>1594.6724999999999</v>
      </c>
      <c r="BA618" s="440">
        <f t="shared" si="84"/>
        <v>1569.6724999999999</v>
      </c>
      <c r="BB618" s="440">
        <f t="shared" si="84"/>
        <v>3400.6725000000001</v>
      </c>
      <c r="BC618" s="440">
        <f t="shared" si="84"/>
        <v>1638.6724999999999</v>
      </c>
      <c r="BD618" s="440">
        <f t="shared" si="84"/>
        <v>4591.6724999999997</v>
      </c>
      <c r="BE618" s="440">
        <f t="shared" si="84"/>
        <v>1731.6724999999999</v>
      </c>
      <c r="BF618" s="440">
        <f t="shared" si="84"/>
        <v>1642.6724999999999</v>
      </c>
      <c r="BG618" s="440">
        <f t="shared" si="84"/>
        <v>1611.6724999999999</v>
      </c>
      <c r="BH618" s="440">
        <f t="shared" si="84"/>
        <v>1199.6724999999999</v>
      </c>
      <c r="BI618" s="440">
        <f t="shared" si="84"/>
        <v>1450.6724999999999</v>
      </c>
      <c r="BJ618" s="440">
        <f t="shared" si="84"/>
        <v>2150.6725000000001</v>
      </c>
      <c r="BK618" s="440">
        <f t="shared" si="84"/>
        <v>1490.1224999999999</v>
      </c>
      <c r="BL618" s="440">
        <f t="shared" si="84"/>
        <v>1261.8824999999999</v>
      </c>
      <c r="BM618" s="440">
        <f t="shared" si="84"/>
        <v>3551.0425</v>
      </c>
      <c r="BN618" s="440">
        <f t="shared" si="84"/>
        <v>1779.5525</v>
      </c>
      <c r="BO618" s="440">
        <f t="shared" si="84"/>
        <v>2618.6725000000001</v>
      </c>
      <c r="BP618" s="440">
        <f t="shared" si="84"/>
        <v>2020.6724999999999</v>
      </c>
      <c r="BQ618" s="440">
        <f t="shared" si="84"/>
        <v>1827.7724999999998</v>
      </c>
      <c r="BR618" s="440">
        <f t="shared" si="84"/>
        <v>2156.6725000000001</v>
      </c>
    </row>
    <row r="619" spans="4:70" hidden="1">
      <c r="G619" s="228"/>
      <c r="H619" s="228"/>
      <c r="I619" s="228"/>
      <c r="J619" s="228"/>
      <c r="K619" s="228"/>
      <c r="L619" s="228"/>
      <c r="M619" s="228"/>
      <c r="N619" s="228"/>
      <c r="O619" s="228"/>
      <c r="P619" s="228"/>
      <c r="Q619" s="228"/>
      <c r="R619" s="228"/>
      <c r="S619" s="228"/>
      <c r="T619" s="228"/>
      <c r="U619" s="228"/>
      <c r="V619" s="228"/>
      <c r="W619" s="228"/>
      <c r="X619" s="228"/>
      <c r="Y619" s="228"/>
      <c r="Z619" s="228"/>
      <c r="AA619" s="228"/>
      <c r="AB619" s="228"/>
      <c r="AC619" s="228"/>
      <c r="AD619" s="228"/>
      <c r="AE619" s="228"/>
      <c r="AF619" s="228"/>
      <c r="AG619" s="228"/>
      <c r="AH619" s="228"/>
      <c r="AI619" s="228"/>
      <c r="AJ619" s="228"/>
      <c r="AK619" s="228"/>
      <c r="AL619" s="228"/>
      <c r="AM619" s="228"/>
      <c r="AN619" s="228"/>
      <c r="AO619" s="228"/>
      <c r="AP619" s="228"/>
      <c r="AQ619" s="228"/>
      <c r="AR619" s="228"/>
      <c r="AS619" s="228"/>
      <c r="AT619" s="228"/>
      <c r="AU619" s="228"/>
      <c r="AV619" s="228"/>
      <c r="AW619" s="228"/>
      <c r="AX619" s="228"/>
      <c r="AY619" s="228"/>
      <c r="AZ619" s="228"/>
      <c r="BA619" s="228"/>
      <c r="BB619" s="228"/>
      <c r="BC619" s="228"/>
      <c r="BD619" s="228"/>
      <c r="BE619" s="228"/>
      <c r="BF619" s="228"/>
      <c r="BG619" s="228"/>
      <c r="BH619" s="228"/>
      <c r="BI619" s="228"/>
      <c r="BJ619" s="228"/>
      <c r="BK619" s="228"/>
      <c r="BL619" s="228"/>
      <c r="BM619" s="228"/>
      <c r="BN619" s="228"/>
      <c r="BO619" s="228"/>
      <c r="BP619" s="228"/>
      <c r="BQ619" s="228"/>
      <c r="BR619" s="413"/>
    </row>
    <row r="620" spans="4:70" hidden="1">
      <c r="D620" s="156" t="s">
        <v>33</v>
      </c>
      <c r="E620" s="156" t="s">
        <v>930</v>
      </c>
      <c r="G620" s="228">
        <f t="shared" ref="G620:AL620" si="85">G104+G105+G112</f>
        <v>0</v>
      </c>
      <c r="H620" s="228">
        <f t="shared" si="85"/>
        <v>0</v>
      </c>
      <c r="I620" s="228">
        <f t="shared" si="85"/>
        <v>0</v>
      </c>
      <c r="J620" s="228">
        <f t="shared" si="85"/>
        <v>0</v>
      </c>
      <c r="K620" s="228">
        <f t="shared" si="85"/>
        <v>0</v>
      </c>
      <c r="L620" s="228">
        <f t="shared" si="85"/>
        <v>0</v>
      </c>
      <c r="M620" s="228">
        <f t="shared" si="85"/>
        <v>0</v>
      </c>
      <c r="N620" s="228">
        <f t="shared" si="85"/>
        <v>0</v>
      </c>
      <c r="O620" s="228">
        <f t="shared" si="85"/>
        <v>0</v>
      </c>
      <c r="P620" s="228">
        <f t="shared" si="85"/>
        <v>0</v>
      </c>
      <c r="Q620" s="228">
        <f t="shared" si="85"/>
        <v>0</v>
      </c>
      <c r="R620" s="228">
        <f t="shared" si="85"/>
        <v>0</v>
      </c>
      <c r="S620" s="228">
        <f t="shared" si="85"/>
        <v>0</v>
      </c>
      <c r="T620" s="228">
        <f t="shared" si="85"/>
        <v>0</v>
      </c>
      <c r="U620" s="228">
        <f t="shared" si="85"/>
        <v>0</v>
      </c>
      <c r="V620" s="228">
        <f t="shared" si="85"/>
        <v>0</v>
      </c>
      <c r="W620" s="228">
        <f t="shared" si="85"/>
        <v>0</v>
      </c>
      <c r="X620" s="228">
        <f t="shared" si="85"/>
        <v>0</v>
      </c>
      <c r="Y620" s="228">
        <f t="shared" si="85"/>
        <v>0</v>
      </c>
      <c r="Z620" s="228">
        <f t="shared" si="85"/>
        <v>3736</v>
      </c>
      <c r="AA620" s="228">
        <f t="shared" si="85"/>
        <v>3736</v>
      </c>
      <c r="AB620" s="228">
        <f t="shared" si="85"/>
        <v>3736</v>
      </c>
      <c r="AC620" s="228">
        <f t="shared" si="85"/>
        <v>0</v>
      </c>
      <c r="AD620" s="228">
        <f t="shared" si="85"/>
        <v>3736</v>
      </c>
      <c r="AE620" s="228">
        <f t="shared" si="85"/>
        <v>7473</v>
      </c>
      <c r="AF620" s="228">
        <f t="shared" si="85"/>
        <v>7108</v>
      </c>
      <c r="AG620" s="228">
        <f t="shared" si="85"/>
        <v>1415</v>
      </c>
      <c r="AH620" s="228">
        <f t="shared" si="85"/>
        <v>1417</v>
      </c>
      <c r="AI620" s="228">
        <f t="shared" si="85"/>
        <v>1561</v>
      </c>
      <c r="AJ620" s="228">
        <f t="shared" si="85"/>
        <v>1431</v>
      </c>
      <c r="AK620" s="228">
        <f t="shared" si="85"/>
        <v>1456</v>
      </c>
      <c r="AL620" s="228">
        <f t="shared" si="85"/>
        <v>1456</v>
      </c>
      <c r="AM620" s="228">
        <f t="shared" ref="AM620:BR620" si="86">AM104+AM105+AM112</f>
        <v>1412</v>
      </c>
      <c r="AN620" s="228">
        <f t="shared" si="86"/>
        <v>1501</v>
      </c>
      <c r="AO620" s="228">
        <f t="shared" si="86"/>
        <v>1460</v>
      </c>
      <c r="AP620" s="228">
        <f t="shared" si="86"/>
        <v>4173</v>
      </c>
      <c r="AQ620" s="228">
        <f t="shared" si="86"/>
        <v>2720</v>
      </c>
      <c r="AR620" s="228">
        <f t="shared" si="86"/>
        <v>0</v>
      </c>
      <c r="AS620" s="228">
        <f t="shared" si="86"/>
        <v>4018</v>
      </c>
      <c r="AT620" s="228">
        <f t="shared" si="86"/>
        <v>1416</v>
      </c>
      <c r="AU620" s="228">
        <f t="shared" si="86"/>
        <v>2719</v>
      </c>
      <c r="AV620" s="228">
        <f t="shared" si="86"/>
        <v>2714</v>
      </c>
      <c r="AW620" s="228">
        <f t="shared" si="86"/>
        <v>2717</v>
      </c>
      <c r="AX620" s="228">
        <f t="shared" si="86"/>
        <v>2714</v>
      </c>
      <c r="AY620" s="228">
        <f t="shared" si="86"/>
        <v>2710</v>
      </c>
      <c r="AZ620" s="228">
        <f t="shared" si="86"/>
        <v>2719</v>
      </c>
      <c r="BA620" s="228">
        <f t="shared" si="86"/>
        <v>2713</v>
      </c>
      <c r="BB620" s="228">
        <f t="shared" si="86"/>
        <v>2708</v>
      </c>
      <c r="BC620" s="228">
        <f t="shared" si="86"/>
        <v>2653</v>
      </c>
      <c r="BD620" s="228">
        <f t="shared" si="86"/>
        <v>2653</v>
      </c>
      <c r="BE620" s="228">
        <f t="shared" si="86"/>
        <v>2605</v>
      </c>
      <c r="BF620" s="228">
        <f t="shared" si="86"/>
        <v>2605</v>
      </c>
      <c r="BG620" s="228">
        <f t="shared" si="86"/>
        <v>4916.51</v>
      </c>
      <c r="BH620" s="228">
        <f t="shared" si="86"/>
        <v>2320.5</v>
      </c>
      <c r="BI620" s="228">
        <f t="shared" si="86"/>
        <v>2320.5100000000002</v>
      </c>
      <c r="BJ620" s="228">
        <f t="shared" si="86"/>
        <v>2321</v>
      </c>
      <c r="BK620" s="228">
        <f t="shared" si="86"/>
        <v>2501</v>
      </c>
      <c r="BL620" s="228">
        <f t="shared" si="86"/>
        <v>2321</v>
      </c>
      <c r="BM620" s="228">
        <f t="shared" si="86"/>
        <v>2321</v>
      </c>
      <c r="BN620" s="228">
        <f t="shared" si="86"/>
        <v>2321</v>
      </c>
      <c r="BO620" s="228">
        <f t="shared" si="86"/>
        <v>2321</v>
      </c>
      <c r="BP620" s="228">
        <f t="shared" si="86"/>
        <v>2321</v>
      </c>
      <c r="BQ620" s="228">
        <f t="shared" si="86"/>
        <v>2321</v>
      </c>
      <c r="BR620" s="228">
        <f t="shared" si="86"/>
        <v>2321</v>
      </c>
    </row>
    <row r="621" spans="4:70" hidden="1">
      <c r="D621" s="156" t="s">
        <v>34</v>
      </c>
      <c r="G621" s="228">
        <f>G119+G116</f>
        <v>0</v>
      </c>
      <c r="H621" s="228">
        <f t="shared" ref="H621:BQ621" si="87">H119+H116</f>
        <v>0</v>
      </c>
      <c r="I621" s="228">
        <f t="shared" si="87"/>
        <v>0</v>
      </c>
      <c r="J621" s="228">
        <f t="shared" si="87"/>
        <v>0</v>
      </c>
      <c r="K621" s="228">
        <f t="shared" si="87"/>
        <v>0</v>
      </c>
      <c r="L621" s="228">
        <f t="shared" si="87"/>
        <v>0</v>
      </c>
      <c r="M621" s="228">
        <f t="shared" si="87"/>
        <v>0</v>
      </c>
      <c r="N621" s="228">
        <f t="shared" si="87"/>
        <v>0</v>
      </c>
      <c r="O621" s="228">
        <f t="shared" si="87"/>
        <v>0</v>
      </c>
      <c r="P621" s="228">
        <f t="shared" si="87"/>
        <v>0</v>
      </c>
      <c r="Q621" s="228">
        <f t="shared" si="87"/>
        <v>0</v>
      </c>
      <c r="R621" s="228">
        <f t="shared" si="87"/>
        <v>0</v>
      </c>
      <c r="S621" s="228">
        <f t="shared" si="87"/>
        <v>0</v>
      </c>
      <c r="T621" s="228">
        <f t="shared" si="87"/>
        <v>0</v>
      </c>
      <c r="U621" s="228">
        <f t="shared" si="87"/>
        <v>0</v>
      </c>
      <c r="V621" s="228">
        <f t="shared" si="87"/>
        <v>0</v>
      </c>
      <c r="W621" s="228">
        <f t="shared" si="87"/>
        <v>0</v>
      </c>
      <c r="X621" s="228">
        <f t="shared" si="87"/>
        <v>0</v>
      </c>
      <c r="Y621" s="228">
        <f t="shared" si="87"/>
        <v>0</v>
      </c>
      <c r="Z621" s="228">
        <f t="shared" si="87"/>
        <v>0</v>
      </c>
      <c r="AA621" s="228">
        <f t="shared" si="87"/>
        <v>0</v>
      </c>
      <c r="AB621" s="228">
        <f t="shared" si="87"/>
        <v>0</v>
      </c>
      <c r="AC621" s="228">
        <f t="shared" si="87"/>
        <v>0</v>
      </c>
      <c r="AD621" s="228">
        <f t="shared" si="87"/>
        <v>0</v>
      </c>
      <c r="AE621" s="228">
        <f t="shared" si="87"/>
        <v>0</v>
      </c>
      <c r="AF621" s="228">
        <f t="shared" si="87"/>
        <v>0</v>
      </c>
      <c r="AG621" s="228">
        <f t="shared" si="87"/>
        <v>0</v>
      </c>
      <c r="AH621" s="228">
        <f t="shared" si="87"/>
        <v>0</v>
      </c>
      <c r="AI621" s="228">
        <f t="shared" si="87"/>
        <v>0</v>
      </c>
      <c r="AJ621" s="228">
        <f t="shared" si="87"/>
        <v>0</v>
      </c>
      <c r="AK621" s="228">
        <f t="shared" si="87"/>
        <v>0</v>
      </c>
      <c r="AL621" s="228">
        <f t="shared" si="87"/>
        <v>0</v>
      </c>
      <c r="AM621" s="228">
        <f t="shared" si="87"/>
        <v>0</v>
      </c>
      <c r="AN621" s="228">
        <f t="shared" si="87"/>
        <v>0</v>
      </c>
      <c r="AO621" s="228">
        <f t="shared" si="87"/>
        <v>0</v>
      </c>
      <c r="AP621" s="228">
        <f t="shared" si="87"/>
        <v>0</v>
      </c>
      <c r="AQ621" s="228">
        <f t="shared" si="87"/>
        <v>0</v>
      </c>
      <c r="AR621" s="228">
        <f t="shared" si="87"/>
        <v>0</v>
      </c>
      <c r="AS621" s="228">
        <f t="shared" si="87"/>
        <v>0</v>
      </c>
      <c r="AT621" s="228">
        <f t="shared" si="87"/>
        <v>0</v>
      </c>
      <c r="AU621" s="228">
        <f t="shared" si="87"/>
        <v>0</v>
      </c>
      <c r="AV621" s="228">
        <f t="shared" si="87"/>
        <v>0</v>
      </c>
      <c r="AW621" s="228">
        <f t="shared" si="87"/>
        <v>0</v>
      </c>
      <c r="AX621" s="228">
        <f t="shared" si="87"/>
        <v>0</v>
      </c>
      <c r="AY621" s="228">
        <f t="shared" si="87"/>
        <v>0</v>
      </c>
      <c r="AZ621" s="228">
        <f t="shared" si="87"/>
        <v>0</v>
      </c>
      <c r="BA621" s="228">
        <f t="shared" si="87"/>
        <v>0</v>
      </c>
      <c r="BB621" s="228">
        <f t="shared" si="87"/>
        <v>0</v>
      </c>
      <c r="BC621" s="228">
        <f t="shared" si="87"/>
        <v>0</v>
      </c>
      <c r="BD621" s="228">
        <f t="shared" si="87"/>
        <v>0</v>
      </c>
      <c r="BE621" s="228">
        <f t="shared" si="87"/>
        <v>0</v>
      </c>
      <c r="BF621" s="228">
        <f t="shared" si="87"/>
        <v>0</v>
      </c>
      <c r="BG621" s="228">
        <f t="shared" si="87"/>
        <v>0</v>
      </c>
      <c r="BH621" s="228">
        <f t="shared" si="87"/>
        <v>599</v>
      </c>
      <c r="BI621" s="228">
        <f t="shared" si="87"/>
        <v>759</v>
      </c>
      <c r="BJ621" s="228">
        <f t="shared" si="87"/>
        <v>1225</v>
      </c>
      <c r="BK621" s="228">
        <f t="shared" si="87"/>
        <v>759</v>
      </c>
      <c r="BL621" s="228">
        <f t="shared" si="87"/>
        <v>759</v>
      </c>
      <c r="BM621" s="228">
        <f t="shared" si="87"/>
        <v>759</v>
      </c>
      <c r="BN621" s="228">
        <f t="shared" si="87"/>
        <v>759</v>
      </c>
      <c r="BO621" s="228">
        <f t="shared" si="87"/>
        <v>759</v>
      </c>
      <c r="BP621" s="228">
        <f t="shared" si="87"/>
        <v>759</v>
      </c>
      <c r="BQ621" s="228">
        <f t="shared" si="87"/>
        <v>759</v>
      </c>
      <c r="BR621" s="228">
        <f t="shared" ref="BR621" si="88">BR119+BR116</f>
        <v>759</v>
      </c>
    </row>
    <row r="622" spans="4:70" hidden="1">
      <c r="D622" s="156" t="s">
        <v>36</v>
      </c>
      <c r="G622" s="440" t="e">
        <f>#REF!+G106+G107+G108+G109+G110+G111+G113+G114+G115+G117+G118+G120+G121+G122+G123+G124+G125+G126+G127+G128</f>
        <v>#REF!</v>
      </c>
      <c r="H622" s="440" t="e">
        <f>#REF!+H106+H107+H108+H109+H110+H111+H113+H114+H115+H117+H118+H120+H121+H122+H123+H124+H125+H126+H127+H128</f>
        <v>#REF!</v>
      </c>
      <c r="I622" s="440" t="e">
        <f>#REF!+I106+I107+I108+I109+I110+I111+I113+I114+I115+I117+I118+I120+I121+I122+I123+I124+I125+I126+I127+I128</f>
        <v>#REF!</v>
      </c>
      <c r="J622" s="440" t="e">
        <f>#REF!+J106+J107+J108+J109+J110+J111+J113+J114+J115+J117+J118+J120+J121+J122+J123+J124+J125+J126+J127+J128</f>
        <v>#REF!</v>
      </c>
      <c r="K622" s="440" t="e">
        <f>#REF!+K106+K107+K108+K109+K110+K111+K113+K114+K115+K117+K118+K120+K121+K122+K123+K124+K125+K126+K127+K128</f>
        <v>#REF!</v>
      </c>
      <c r="L622" s="440" t="e">
        <f>#REF!+L106+L107+L108+L109+L110+L111+L113+L114+L115+L117+L118+L120+L121+L122+L123+L124+L125+L126+L127+L128</f>
        <v>#REF!</v>
      </c>
      <c r="M622" s="440" t="e">
        <f>#REF!+M106+M107+M108+M109+M110+M111+M113+M114+M115+M117+M118+M120+M121+M122+M123+M124+M125+M126+M127+M128</f>
        <v>#REF!</v>
      </c>
      <c r="N622" s="440" t="e">
        <f>#REF!+N106+N107+N108+N109+N110+N111+N113+N114+N115+N117+N118+N120+N121+N122+N123+N124+N125+N126+N127+N128</f>
        <v>#REF!</v>
      </c>
      <c r="O622" s="440" t="e">
        <f>#REF!+O106+O107+O108+O109+O110+O111+O113+O114+O115+O117+O118+O120+O121+O122+O123+O124+O125+O126+O127+O128</f>
        <v>#REF!</v>
      </c>
      <c r="P622" s="440" t="e">
        <f>#REF!+P106+P107+P108+P109+P110+P111+P113+P114+P115+P117+P118+P120+P121+P122+P123+P124+P125+P126+P127+P128</f>
        <v>#REF!</v>
      </c>
      <c r="Q622" s="440" t="e">
        <f>#REF!+Q106+Q107+Q108+Q109+Q110+Q111+Q113+Q114+Q115+Q117+Q118+Q120+Q121+Q122+Q123+Q124+Q125+Q126+Q127+Q128</f>
        <v>#REF!</v>
      </c>
      <c r="R622" s="440" t="e">
        <f>#REF!+R106+R107+R108+R109+R110+R111+R113+R114+R115+R117+R118+R120+R121+R122+R123+R124+R125+R126+R127+R128</f>
        <v>#REF!</v>
      </c>
      <c r="S622" s="440" t="e">
        <f>#REF!+S106+S107+S108+S109+S110+S111+S113+S114+S115+S117+S118+S120+S121+S122+S123+S124+S125+S126+S127+S128</f>
        <v>#REF!</v>
      </c>
      <c r="T622" s="440" t="e">
        <f>#REF!+T106+T107+T108+T109+T110+T111+T113+T114+T115+T117+T118+T120+T121+T122+T123+T124+T125+T126+T127+T128</f>
        <v>#REF!</v>
      </c>
      <c r="U622" s="440" t="e">
        <f>#REF!+U106+U107+U108+U109+U110+U111+U113+U114+U115+U117+U118+U120+U121+U122+U123+U124+U125+U126+U127+U128</f>
        <v>#REF!</v>
      </c>
      <c r="V622" s="440" t="e">
        <f>#REF!+V106+V107+V108+V109+V110+V111+V113+V114+V115+V117+V118+V120+V121+V122+V123+V124+V125+V126+V127+V128</f>
        <v>#REF!</v>
      </c>
      <c r="W622" s="440" t="e">
        <f>#REF!+W106+W107+W108+W109+W110+W111+W113+W114+W115+W117+W118+W120+W121+W122+W123+W124+W125+W126+W127+W128</f>
        <v>#REF!</v>
      </c>
      <c r="X622" s="440" t="e">
        <f>#REF!+X106+X107+X108+X109+X110+X111+X113+X114+X115+X117+X118+X120+X121+X122+X123+X124+X125+X126+X127+X128</f>
        <v>#REF!</v>
      </c>
      <c r="Y622" s="440" t="e">
        <f>#REF!+Y106+Y107+Y108+Y109+Y110+Y111+Y113+Y114+Y115+Y117+Y118+Y120+Y121+Y122+Y123+Y124+Y125+Y126+Y127+Y128</f>
        <v>#REF!</v>
      </c>
      <c r="Z622" s="440" t="e">
        <f>#REF!+Z106+Z107+Z108+Z109+Z110+Z111+Z113+Z114+Z115+Z117+Z118+Z120+Z121+Z122+Z123+Z124+Z125+Z126+Z127+Z128</f>
        <v>#REF!</v>
      </c>
      <c r="AA622" s="440" t="e">
        <f>#REF!+AA106+AA107+AA108+AA109+AA110+AA111+AA113+AA114+AA115+AA117+AA118+AA120+AA121+AA122+AA123+AA124+AA125+AA126+AA127+AA128</f>
        <v>#REF!</v>
      </c>
      <c r="AB622" s="440" t="e">
        <f>#REF!+AB106+AB107+AB108+AB109+AB110+AB111+AB113+AB114+AB115+AB117+AB118+AB120+AB121+AB122+AB123+AB124+AB125+AB126+AB127+AB128</f>
        <v>#REF!</v>
      </c>
      <c r="AC622" s="440" t="e">
        <f>#REF!+AC106+AC107+AC108+AC109+AC110+AC111+AC113+AC114+AC115+AC117+AC118+AC120+AC121+AC122+AC123+AC124+AC125+AC126+AC127+AC128</f>
        <v>#REF!</v>
      </c>
      <c r="AD622" s="440" t="e">
        <f>#REF!+AD106+AD107+AD108+AD109+AD110+AD111+AD113+AD114+AD115+AD117+AD118+AD120+AD121+AD122+AD123+AD124+AD125+AD126+AD127+AD128</f>
        <v>#REF!</v>
      </c>
      <c r="AE622" s="440" t="e">
        <f>#REF!+AE106+AE107+AE108+AE109+AE110+AE111+AE113+AE114+AE115+AE117+AE118+AE120+AE121+AE122+AE123+AE124+AE125+AE126+AE127+AE128</f>
        <v>#REF!</v>
      </c>
      <c r="AF622" s="440" t="e">
        <f>#REF!+AF106+AF107+AF108+AF109+AF110+AF111+AF113+AF114+AF115+AF117+AF118+AF120+AF121+AF122+AF123+AF124+AF125+AF126+AF127+AF128</f>
        <v>#REF!</v>
      </c>
      <c r="AG622" s="440" t="e">
        <f>#REF!+AG106+AG107+AG108+AG109+AG110+AG111+AG113+AG114+AG115+AG117+AG118+AG120+AG121+AG122+AG123+AG124+AG125+AG126+AG127+AG128</f>
        <v>#REF!</v>
      </c>
      <c r="AH622" s="440" t="e">
        <f>#REF!+AH106+AH107+AH108+AH109+AH110+AH111+AH113+AH114+AH115+AH117+AH118+AH120+AH121+AH122+AH123+AH124+AH125+AH126+AH127+AH128</f>
        <v>#REF!</v>
      </c>
      <c r="AI622" s="440" t="e">
        <f>#REF!+AI106+AI107+AI108+AI109+AI110+AI111+AI113+AI114+AI115+AI117+AI118+AI120+AI121+AI122+AI123+AI124+AI125+AI126+AI127+AI128</f>
        <v>#REF!</v>
      </c>
      <c r="AJ622" s="440" t="e">
        <f>#REF!+AJ106+AJ107+AJ108+AJ109+AJ110+AJ111+AJ113+AJ114+AJ115+AJ117+AJ118+AJ120+AJ121+AJ122+AJ123+AJ124+AJ125+AJ126+AJ127+AJ128</f>
        <v>#REF!</v>
      </c>
      <c r="AK622" s="440" t="e">
        <f>#REF!+AK106+AK107+AK108+AK109+AK110+AK111+AK113+AK114+AK115+AK117+AK118+AK120+AK121+AK122+AK123+AK124+AK125+AK126+AK127+AK128</f>
        <v>#REF!</v>
      </c>
      <c r="AL622" s="440" t="e">
        <f>#REF!+AL106+AL107+AL108+AL109+AL110+AL111+AL113+AL114+AL115+AL117+AL118+AL120+AL121+AL122+AL123+AL124+AL125+AL126+AL127+AL128</f>
        <v>#REF!</v>
      </c>
      <c r="AM622" s="440" t="e">
        <f>#REF!+AM106+AM107+AM108+AM109+AM110+AM111+AM113+AM114+AM115+AM117+AM118+AM120+AM121+AM122+AM123+AM124+AM125+AM126+AM127+AM128</f>
        <v>#REF!</v>
      </c>
      <c r="AN622" s="440" t="e">
        <f>#REF!+AN106+AN107+AN108+AN109+AN110+AN111+AN113+AN114+AN115+AN117+AN118+AN120+AN121+AN122+AN123+AN124+AN125+AN126+AN127+AN128</f>
        <v>#REF!</v>
      </c>
      <c r="AO622" s="440" t="e">
        <f>#REF!+AO106+AO107+AO108+AO109+AO110+AO111+AO113+AO114+AO115+AO117+AO118+AO120+AO121+AO122+AO123+AO124+AO125+AO126+AO127+AO128</f>
        <v>#REF!</v>
      </c>
      <c r="AP622" s="440" t="e">
        <f>#REF!+AP106+AP107+AP108+AP109+AP110+AP111+AP113+AP114+AP115+AP117+AP118+AP120+AP121+AP122+AP123+AP124+AP125+AP126+AP127+AP128</f>
        <v>#REF!</v>
      </c>
      <c r="AQ622" s="440" t="e">
        <f>#REF!+AQ106+AQ107+AQ108+AQ109+AQ110+AQ111+AQ113+AQ114+AQ115+AQ117+AQ118+AQ120+AQ121+AQ122+AQ123+AQ124+AQ125+AQ126+AQ127+AQ128</f>
        <v>#REF!</v>
      </c>
      <c r="AR622" s="440" t="e">
        <f>#REF!+AR106+AR107+AR108+AR109+AR110+AR111+AR113+AR114+AR115+AR117+AR118+AR120+AR121+AR122+AR123+AR124+AR125+AR126+AR127+AR128</f>
        <v>#REF!</v>
      </c>
      <c r="AS622" s="440" t="e">
        <f>#REF!+AS106+AS107+AS108+AS109+AS110+AS111+AS113+AS114+AS115+AS117+AS118+AS120+AS121+AS122+AS123+AS124+AS125+AS126+AS127+AS128</f>
        <v>#REF!</v>
      </c>
      <c r="AT622" s="440" t="e">
        <f>#REF!+AT106+AT107+AT108+AT109+AT110+AT111+AT113+AT114+AT115+AT117+AT118+AT120+AT121+AT122+AT123+AT124+AT125+AT126+AT127+AT128</f>
        <v>#REF!</v>
      </c>
      <c r="AU622" s="440" t="e">
        <f>#REF!+AU106+AU107+AU108+AU109+AU110+AU111+AU113+AU114+AU115+AU117+AU118+AU120+AU121+AU122+AU123+AU124+AU125+AU126+AU127+AU128</f>
        <v>#REF!</v>
      </c>
      <c r="AV622" s="440" t="e">
        <f>#REF!+AV106+AV107+AV108+AV109+AV110+AV111+AV113+AV114+AV115+AV117+AV118+AV120+AV121+AV122+AV123+AV124+AV125+AV126+AV127+AV128</f>
        <v>#REF!</v>
      </c>
      <c r="AW622" s="440" t="e">
        <f>#REF!+AW106+AW107+AW108+AW109+AW110+AW111+AW113+AW114+AW115+AW117+AW118+AW120+AW121+AW122+AW123+AW124+AW125+AW126+AW127+AW128</f>
        <v>#REF!</v>
      </c>
      <c r="AX622" s="440" t="e">
        <f>#REF!+AX106+AX107+AX108+AX109+AX110+AX111+AX113+AX114+AX115+AX117+AX118+AX120+AX121+AX122+AX123+AX124+AX125+AX126+AX127+AX128</f>
        <v>#REF!</v>
      </c>
      <c r="AY622" s="440" t="e">
        <f>#REF!+AY106+AY107+AY108+AY109+AY110+AY111+AY113+AY114+AY115+AY117+AY118+AY120+AY121+AY122+AY123+AY124+AY125+AY126+AY127+AY128</f>
        <v>#REF!</v>
      </c>
      <c r="AZ622" s="440" t="e">
        <f>#REF!+AZ106+AZ107+AZ108+AZ109+AZ110+AZ111+AZ113+AZ114+AZ115+AZ117+AZ118+AZ120+AZ121+AZ122+AZ123+AZ124+AZ125+AZ126+AZ127+AZ128</f>
        <v>#REF!</v>
      </c>
      <c r="BA622" s="440" t="e">
        <f>#REF!+BA106+BA107+BA108+BA109+BA110+BA111+BA113+BA114+BA115+BA117+BA118+BA120+BA121+BA122+BA123+BA124+BA125+BA126+BA127+BA128</f>
        <v>#REF!</v>
      </c>
      <c r="BB622" s="440" t="e">
        <f>#REF!+BB106+BB107+BB108+BB109+BB110+BB111+BB113+BB114+BB115+BB117+BB118+BB120+BB121+BB122+BB123+BB124+BB125+BB126+BB127+BB128</f>
        <v>#REF!</v>
      </c>
      <c r="BC622" s="440" t="e">
        <f>#REF!+BC106+BC107+BC108+BC109+BC110+BC111+BC113+BC114+BC115+BC117+BC118+BC120+BC121+BC122+BC123+BC124+BC125+BC126+BC127+BC128</f>
        <v>#REF!</v>
      </c>
      <c r="BD622" s="440" t="e">
        <f>#REF!+BD106+BD107+BD108+BD109+BD110+BD111+BD113+BD114+BD115+BD117+BD118+BD120+BD121+BD122+BD123+BD124+BD125+BD126+BD127+BD128</f>
        <v>#REF!</v>
      </c>
      <c r="BE622" s="440" t="e">
        <f>#REF!+BE106+BE107+BE108+BE109+BE110+BE111+BE113+BE114+BE115+BE117+BE118+BE120+BE121+BE122+BE123+BE124+BE125+BE126+BE127+BE128</f>
        <v>#REF!</v>
      </c>
      <c r="BF622" s="440" t="e">
        <f>#REF!+BF106+BF107+BF108+BF109+BF110+BF111+BF113+BF114+BF115+BF117+BF118+BF120+BF121+BF122+BF123+BF124+BF125+BF126+BF127+BF128</f>
        <v>#REF!</v>
      </c>
      <c r="BG622" s="440" t="e">
        <f>#REF!+BG106+BG107+BG108+BG109+BG110+BG111+BG113+BG114+BG115+BG117+BG118+BG120+BG121+BG122+BG123+BG124+BG125+BG126+BG127+BG128</f>
        <v>#REF!</v>
      </c>
      <c r="BH622" s="440" t="e">
        <f>#REF!+BH106+BH107+BH108+BH109+BH110+BH111+BH113+BH114+BH115+BH117+BH118+BH120+BH121+BH122+BH123+BH124+BH125+BH126+BH127+BH128</f>
        <v>#REF!</v>
      </c>
      <c r="BI622" s="440" t="e">
        <f>#REF!+BI106+BI107+BI108+BI109+BI110+BI111+BI113+BI114+BI115+BI117+BI118+BI120+BI121+BI122+BI123+BI124+BI125+BI126+BI127+BI128</f>
        <v>#REF!</v>
      </c>
      <c r="BJ622" s="440" t="e">
        <f>#REF!+BJ106+BJ107+BJ108+BJ109+BJ110+BJ111+BJ113+BJ114+BJ115+BJ117+BJ118+BJ120+BJ121+BJ122+BJ123+BJ124+BJ125+BJ126+BJ127+BJ128</f>
        <v>#REF!</v>
      </c>
      <c r="BK622" s="440" t="e">
        <f>#REF!+BK106+BK107+BK108+BK109+BK110+BK111+BK113+BK114+BK115+BK117+BK118+BK120+BK121+BK122+BK123+BK124+BK125+BK126+BK127+BK128</f>
        <v>#REF!</v>
      </c>
      <c r="BL622" s="440" t="e">
        <f>#REF!+BL106+BL107+BL108+BL109+BL110+BL111+BL113+BL114+BL115+BL117+BL118+BL120+BL121+BL122+BL123+BL124+BL125+BL126+BL127+BL128</f>
        <v>#REF!</v>
      </c>
      <c r="BM622" s="440" t="e">
        <f>#REF!+BM106+BM107+BM108+BM109+BM110+BM111+BM113+BM114+BM115+BM117+BM118+BM120+BM121+BM122+BM123+BM124+BM125+BM126+BM127+BM128</f>
        <v>#REF!</v>
      </c>
      <c r="BN622" s="440" t="e">
        <f>#REF!+BN106+BN107+BN108+BN109+BN110+BN111+BN113+BN114+BN115+BN117+BN118+BN120+BN121+BN122+BN123+BN124+BN125+BN126+BN127+BN128</f>
        <v>#REF!</v>
      </c>
      <c r="BO622" s="440" t="e">
        <f>#REF!+BO106+BO107+BO108+BO109+BO110+BO111+BO113+BO114+BO115+BO117+BO118+BO120+BO121+BO122+BO123+BO124+BO125+BO126+BO127+BO128</f>
        <v>#REF!</v>
      </c>
      <c r="BP622" s="440" t="e">
        <f>#REF!+BP106+BP107+BP108+BP109+BP110+BP111+BP113+BP114+BP115+BP117+BP118+BP120+BP121+BP122+BP123+BP124+BP125+BP126+BP127+BP128</f>
        <v>#REF!</v>
      </c>
      <c r="BQ622" s="440" t="e">
        <f>#REF!+BQ106+BQ107+BQ108+BQ109+BQ110+BQ111+BQ113+BQ114+BQ115+BQ117+BQ118+BQ120+BQ121+BQ122+BQ123+BQ124+BQ125+BQ126+BQ127+BQ128</f>
        <v>#REF!</v>
      </c>
      <c r="BR622" s="440" t="e">
        <f>#REF!+BR106+BR107+BR108+BR109+BR110+BR111+BR113+BR114+BR115+BR117+BR118+BR120+BR121+BR122+BR123+BR124+BR125+BR126+BR127+BR128</f>
        <v>#REF!</v>
      </c>
    </row>
    <row r="623" spans="4:70" hidden="1">
      <c r="BQ623" s="158"/>
    </row>
    <row r="624" spans="4:70" hidden="1">
      <c r="BQ624" s="158"/>
    </row>
    <row r="625" spans="69:69" hidden="1">
      <c r="BQ625" s="158"/>
    </row>
    <row r="626" spans="69:69">
      <c r="BQ626" s="158"/>
    </row>
    <row r="627" spans="69:69">
      <c r="BQ627" s="158"/>
    </row>
    <row r="628" spans="69:69">
      <c r="BQ628" s="158"/>
    </row>
    <row r="629" spans="69:69">
      <c r="BQ629" s="158"/>
    </row>
    <row r="630" spans="69:69">
      <c r="BQ630" s="158"/>
    </row>
    <row r="631" spans="69:69">
      <c r="BQ631" s="158"/>
    </row>
    <row r="632" spans="69:69">
      <c r="BQ632" s="158"/>
    </row>
    <row r="633" spans="69:69">
      <c r="BQ633" s="158"/>
    </row>
    <row r="634" spans="69:69">
      <c r="BQ634" s="158"/>
    </row>
    <row r="635" spans="69:69">
      <c r="BQ635" s="158"/>
    </row>
    <row r="636" spans="69:69">
      <c r="BQ636" s="158"/>
    </row>
    <row r="637" spans="69:69">
      <c r="BQ637" s="158"/>
    </row>
    <row r="638" spans="69:69">
      <c r="BQ638" s="158"/>
    </row>
    <row r="639" spans="69:69">
      <c r="BQ639" s="158"/>
    </row>
    <row r="640" spans="69:69">
      <c r="BQ640" s="158"/>
    </row>
    <row r="641" spans="69:69">
      <c r="BQ641" s="158"/>
    </row>
    <row r="642" spans="69:69">
      <c r="BQ642" s="158"/>
    </row>
    <row r="643" spans="69:69">
      <c r="BQ643" s="158"/>
    </row>
    <row r="644" spans="69:69">
      <c r="BQ644" s="158"/>
    </row>
    <row r="645" spans="69:69">
      <c r="BQ645" s="158"/>
    </row>
    <row r="646" spans="69:69">
      <c r="BQ646" s="158"/>
    </row>
    <row r="647" spans="69:69">
      <c r="BQ647" s="158"/>
    </row>
    <row r="648" spans="69:69">
      <c r="BQ648" s="158"/>
    </row>
    <row r="649" spans="69:69">
      <c r="BQ649" s="158"/>
    </row>
    <row r="650" spans="69:69">
      <c r="BQ650" s="158"/>
    </row>
    <row r="651" spans="69:69">
      <c r="BQ651" s="158"/>
    </row>
    <row r="652" spans="69:69">
      <c r="BQ652" s="158"/>
    </row>
    <row r="653" spans="69:69">
      <c r="BQ653" s="158"/>
    </row>
    <row r="654" spans="69:69">
      <c r="BQ654" s="158"/>
    </row>
    <row r="655" spans="69:69">
      <c r="BQ655" s="158"/>
    </row>
    <row r="656" spans="69:69">
      <c r="BQ656" s="158"/>
    </row>
    <row r="657" spans="69:69">
      <c r="BQ657" s="158"/>
    </row>
    <row r="658" spans="69:69">
      <c r="BQ658" s="158"/>
    </row>
    <row r="659" spans="69:69">
      <c r="BQ659" s="158"/>
    </row>
    <row r="660" spans="69:69">
      <c r="BQ660" s="158"/>
    </row>
    <row r="661" spans="69:69">
      <c r="BQ661" s="158"/>
    </row>
    <row r="662" spans="69:69">
      <c r="BQ662" s="158"/>
    </row>
    <row r="663" spans="69:69">
      <c r="BQ663" s="158"/>
    </row>
    <row r="664" spans="69:69">
      <c r="BQ664" s="158"/>
    </row>
    <row r="665" spans="69:69">
      <c r="BQ665" s="158"/>
    </row>
    <row r="666" spans="69:69">
      <c r="BQ666" s="158"/>
    </row>
    <row r="667" spans="69:69">
      <c r="BQ667" s="158"/>
    </row>
    <row r="668" spans="69:69">
      <c r="BQ668" s="158"/>
    </row>
    <row r="669" spans="69:69">
      <c r="BQ669" s="158"/>
    </row>
    <row r="670" spans="69:69">
      <c r="BQ670" s="158"/>
    </row>
    <row r="671" spans="69:69">
      <c r="BQ671" s="158"/>
    </row>
    <row r="672" spans="69:69">
      <c r="BQ672" s="158"/>
    </row>
    <row r="673" spans="69:69">
      <c r="BQ673" s="158"/>
    </row>
    <row r="674" spans="69:69">
      <c r="BQ674" s="158"/>
    </row>
    <row r="675" spans="69:69">
      <c r="BQ675" s="158"/>
    </row>
    <row r="676" spans="69:69">
      <c r="BQ676" s="158"/>
    </row>
    <row r="677" spans="69:69">
      <c r="BQ677" s="158"/>
    </row>
    <row r="678" spans="69:69">
      <c r="BQ678" s="158"/>
    </row>
    <row r="679" spans="69:69">
      <c r="BQ679" s="158"/>
    </row>
    <row r="680" spans="69:69">
      <c r="BQ680" s="158"/>
    </row>
    <row r="681" spans="69:69">
      <c r="BQ681" s="158"/>
    </row>
    <row r="682" spans="69:69">
      <c r="BQ682" s="158"/>
    </row>
    <row r="683" spans="69:69">
      <c r="BQ683" s="158"/>
    </row>
    <row r="684" spans="69:69">
      <c r="BQ684" s="158"/>
    </row>
    <row r="685" spans="69:69">
      <c r="BQ685" s="158"/>
    </row>
    <row r="686" spans="69:69">
      <c r="BQ686" s="158"/>
    </row>
    <row r="687" spans="69:69">
      <c r="BQ687" s="158"/>
    </row>
    <row r="688" spans="69:69">
      <c r="BQ688" s="158"/>
    </row>
    <row r="689" spans="69:69">
      <c r="BQ689" s="158"/>
    </row>
    <row r="690" spans="69:69">
      <c r="BQ690" s="158"/>
    </row>
    <row r="691" spans="69:69">
      <c r="BQ691" s="158"/>
    </row>
    <row r="692" spans="69:69">
      <c r="BQ692" s="158"/>
    </row>
    <row r="693" spans="69:69">
      <c r="BQ693" s="158"/>
    </row>
    <row r="694" spans="69:69">
      <c r="BQ694" s="158"/>
    </row>
    <row r="695" spans="69:69">
      <c r="BQ695" s="158"/>
    </row>
    <row r="696" spans="69:69">
      <c r="BQ696" s="158"/>
    </row>
    <row r="697" spans="69:69">
      <c r="BQ697" s="158"/>
    </row>
    <row r="698" spans="69:69">
      <c r="BQ698" s="158"/>
    </row>
    <row r="699" spans="69:69">
      <c r="BQ699" s="158"/>
    </row>
    <row r="700" spans="69:69">
      <c r="BQ700" s="158"/>
    </row>
    <row r="701" spans="69:69">
      <c r="BQ701" s="158"/>
    </row>
    <row r="702" spans="69:69">
      <c r="BQ702" s="158"/>
    </row>
    <row r="703" spans="69:69">
      <c r="BQ703" s="158"/>
    </row>
    <row r="704" spans="69:69">
      <c r="BQ704" s="158"/>
    </row>
    <row r="705" spans="69:69">
      <c r="BQ705" s="158"/>
    </row>
    <row r="706" spans="69:69">
      <c r="BQ706" s="158"/>
    </row>
    <row r="707" spans="69:69">
      <c r="BQ707" s="158"/>
    </row>
    <row r="708" spans="69:69">
      <c r="BQ708" s="158"/>
    </row>
    <row r="709" spans="69:69">
      <c r="BQ709" s="158"/>
    </row>
    <row r="710" spans="69:69">
      <c r="BQ710" s="158"/>
    </row>
    <row r="711" spans="69:69">
      <c r="BQ711" s="158"/>
    </row>
    <row r="712" spans="69:69">
      <c r="BQ712" s="158"/>
    </row>
    <row r="713" spans="69:69">
      <c r="BQ713" s="158"/>
    </row>
    <row r="714" spans="69:69">
      <c r="BQ714" s="158"/>
    </row>
    <row r="715" spans="69:69">
      <c r="BQ715" s="158"/>
    </row>
    <row r="716" spans="69:69">
      <c r="BQ716" s="158"/>
    </row>
    <row r="717" spans="69:69">
      <c r="BQ717" s="158"/>
    </row>
    <row r="718" spans="69:69">
      <c r="BQ718" s="158"/>
    </row>
    <row r="719" spans="69:69">
      <c r="BQ719" s="158"/>
    </row>
    <row r="720" spans="69:69">
      <c r="BQ720" s="158"/>
    </row>
    <row r="721" spans="69:69">
      <c r="BQ721" s="158"/>
    </row>
    <row r="722" spans="69:69">
      <c r="BQ722" s="158"/>
    </row>
    <row r="723" spans="69:69">
      <c r="BQ723" s="158"/>
    </row>
    <row r="724" spans="69:69">
      <c r="BQ724" s="158"/>
    </row>
    <row r="725" spans="69:69">
      <c r="BQ725" s="158"/>
    </row>
    <row r="726" spans="69:69">
      <c r="BQ726" s="158"/>
    </row>
    <row r="727" spans="69:69">
      <c r="BQ727" s="158"/>
    </row>
    <row r="728" spans="69:69">
      <c r="BQ728" s="158"/>
    </row>
    <row r="729" spans="69:69">
      <c r="BQ729" s="158"/>
    </row>
    <row r="730" spans="69:69">
      <c r="BQ730" s="158"/>
    </row>
    <row r="731" spans="69:69">
      <c r="BQ731" s="158"/>
    </row>
    <row r="732" spans="69:69">
      <c r="BQ732" s="158"/>
    </row>
    <row r="733" spans="69:69">
      <c r="BQ733" s="158"/>
    </row>
    <row r="734" spans="69:69">
      <c r="BQ734" s="158"/>
    </row>
    <row r="735" spans="69:69">
      <c r="BQ735" s="158"/>
    </row>
    <row r="736" spans="69:69">
      <c r="BQ736" s="158"/>
    </row>
    <row r="737" spans="69:69">
      <c r="BQ737" s="158"/>
    </row>
    <row r="738" spans="69:69">
      <c r="BQ738" s="158"/>
    </row>
    <row r="739" spans="69:69">
      <c r="BQ739" s="158"/>
    </row>
    <row r="740" spans="69:69">
      <c r="BQ740" s="158"/>
    </row>
    <row r="741" spans="69:69">
      <c r="BQ741" s="158"/>
    </row>
    <row r="742" spans="69:69">
      <c r="BQ742" s="158"/>
    </row>
    <row r="743" spans="69:69">
      <c r="BQ743" s="158"/>
    </row>
    <row r="744" spans="69:69">
      <c r="BQ744" s="158"/>
    </row>
    <row r="745" spans="69:69">
      <c r="BQ745" s="158"/>
    </row>
    <row r="746" spans="69:69">
      <c r="BQ746" s="158"/>
    </row>
    <row r="747" spans="69:69">
      <c r="BQ747" s="158"/>
    </row>
    <row r="748" spans="69:69">
      <c r="BQ748" s="158"/>
    </row>
    <row r="749" spans="69:69">
      <c r="BQ749" s="158"/>
    </row>
    <row r="750" spans="69:69">
      <c r="BQ750" s="158"/>
    </row>
    <row r="751" spans="69:69">
      <c r="BQ751" s="158"/>
    </row>
    <row r="752" spans="69:69">
      <c r="BQ752" s="158"/>
    </row>
    <row r="753" spans="69:69">
      <c r="BQ753" s="158"/>
    </row>
    <row r="754" spans="69:69">
      <c r="BQ754" s="158"/>
    </row>
    <row r="755" spans="69:69">
      <c r="BQ755" s="158"/>
    </row>
    <row r="756" spans="69:69">
      <c r="BQ756" s="158"/>
    </row>
    <row r="757" spans="69:69">
      <c r="BQ757" s="158"/>
    </row>
    <row r="758" spans="69:69">
      <c r="BQ758" s="158"/>
    </row>
    <row r="759" spans="69:69">
      <c r="BQ759" s="158"/>
    </row>
    <row r="760" spans="69:69">
      <c r="BQ760" s="158"/>
    </row>
    <row r="761" spans="69:69">
      <c r="BQ761" s="158"/>
    </row>
    <row r="762" spans="69:69">
      <c r="BQ762" s="158"/>
    </row>
    <row r="763" spans="69:69">
      <c r="BQ763" s="158"/>
    </row>
    <row r="764" spans="69:69">
      <c r="BQ764" s="158"/>
    </row>
    <row r="765" spans="69:69">
      <c r="BQ765" s="158"/>
    </row>
    <row r="766" spans="69:69">
      <c r="BQ766" s="158"/>
    </row>
    <row r="767" spans="69:69">
      <c r="BQ767" s="158"/>
    </row>
    <row r="768" spans="69:69">
      <c r="BQ768" s="158"/>
    </row>
    <row r="769" spans="69:69">
      <c r="BQ769" s="158"/>
    </row>
    <row r="770" spans="69:69">
      <c r="BQ770" s="158"/>
    </row>
    <row r="771" spans="69:69">
      <c r="BQ771" s="158"/>
    </row>
    <row r="772" spans="69:69">
      <c r="BQ772" s="158"/>
    </row>
    <row r="773" spans="69:69">
      <c r="BQ773" s="158"/>
    </row>
    <row r="774" spans="69:69">
      <c r="BQ774" s="158"/>
    </row>
    <row r="775" spans="69:69">
      <c r="BQ775" s="158"/>
    </row>
    <row r="776" spans="69:69">
      <c r="BQ776" s="158"/>
    </row>
    <row r="777" spans="69:69">
      <c r="BQ777" s="158"/>
    </row>
    <row r="778" spans="69:69">
      <c r="BQ778" s="158"/>
    </row>
    <row r="779" spans="69:69">
      <c r="BQ779" s="158"/>
    </row>
    <row r="780" spans="69:69">
      <c r="BQ780" s="158"/>
    </row>
    <row r="781" spans="69:69">
      <c r="BQ781" s="158"/>
    </row>
    <row r="782" spans="69:69">
      <c r="BQ782" s="158"/>
    </row>
    <row r="783" spans="69:69">
      <c r="BQ783" s="158"/>
    </row>
    <row r="784" spans="69:69">
      <c r="BQ784" s="158"/>
    </row>
    <row r="785" spans="69:69">
      <c r="BQ785" s="158"/>
    </row>
    <row r="786" spans="69:69">
      <c r="BQ786" s="158"/>
    </row>
    <row r="787" spans="69:69">
      <c r="BQ787" s="158"/>
    </row>
    <row r="788" spans="69:69">
      <c r="BQ788" s="158"/>
    </row>
    <row r="789" spans="69:69">
      <c r="BQ789" s="158"/>
    </row>
  </sheetData>
  <autoFilter ref="C1:BE597" xr:uid="{00000000-0009-0000-0000-000002000000}"/>
  <phoneticPr fontId="6" type="noConversion"/>
  <pageMargins left="0.7" right="0.7" top="0.75" bottom="0.75" header="0.3" footer="0.3"/>
  <ignoredErrors>
    <ignoredError sqref="G2:BF2 G31:K31 G47:BE47 E129 G129:BI129 M31:BF31 BK129:BO129 C129:D129 BR129"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03C57-B406-394C-BBFB-B7B9A04CCEF5}">
  <dimension ref="D4:I44"/>
  <sheetViews>
    <sheetView showGridLines="0" zoomScale="182" zoomScaleNormal="175" workbookViewId="0">
      <selection activeCell="E56" sqref="E56"/>
    </sheetView>
  </sheetViews>
  <sheetFormatPr baseColWidth="10" defaultColWidth="11.5" defaultRowHeight="15"/>
  <cols>
    <col min="4" max="4" width="25.33203125" bestFit="1" customWidth="1"/>
    <col min="5" max="5" width="12.6640625" bestFit="1" customWidth="1"/>
    <col min="6" max="7" width="14.6640625" bestFit="1" customWidth="1"/>
    <col min="8" max="8" width="20.83203125" customWidth="1"/>
    <col min="9" max="9" width="13.83203125" bestFit="1" customWidth="1"/>
  </cols>
  <sheetData>
    <row r="4" spans="4:9" hidden="1"/>
    <row r="5" spans="4:9" hidden="1"/>
    <row r="6" spans="4:9" hidden="1">
      <c r="F6" s="140">
        <v>2025</v>
      </c>
      <c r="G6" s="140">
        <v>2024</v>
      </c>
      <c r="H6" s="140"/>
      <c r="I6" s="140" t="s">
        <v>744</v>
      </c>
    </row>
    <row r="7" spans="4:9" hidden="1">
      <c r="F7" s="146">
        <v>45658</v>
      </c>
      <c r="G7" s="146">
        <v>45292</v>
      </c>
      <c r="H7" s="146"/>
      <c r="I7" s="146">
        <v>44287</v>
      </c>
    </row>
    <row r="8" spans="4:9" hidden="1">
      <c r="D8" s="140" t="s">
        <v>715</v>
      </c>
      <c r="E8" s="140" t="s">
        <v>716</v>
      </c>
      <c r="F8" s="146">
        <v>45930</v>
      </c>
      <c r="G8" s="146">
        <v>45565</v>
      </c>
      <c r="H8" s="146"/>
      <c r="I8" s="146">
        <v>45930</v>
      </c>
    </row>
    <row r="9" spans="4:9" hidden="1">
      <c r="D9" s="141" t="s">
        <v>100</v>
      </c>
      <c r="E9" s="141">
        <v>100</v>
      </c>
      <c r="F9" s="147">
        <f>SUM([1]Balance!AY10:BF10)</f>
        <v>478007.95135795727</v>
      </c>
      <c r="G9" s="147">
        <f>SUM([1]Balance!AM10:AT10)</f>
        <v>591521.90328070102</v>
      </c>
      <c r="H9" s="147"/>
      <c r="I9" s="147">
        <f>SUM([1]Balance!F10:BF10)</f>
        <v>2432217.5601826576</v>
      </c>
    </row>
    <row r="10" spans="4:9" hidden="1">
      <c r="D10" s="141" t="s">
        <v>111</v>
      </c>
      <c r="E10" s="141">
        <v>200</v>
      </c>
      <c r="F10" s="25">
        <f>SUM([1]Balance!AY11:BG11)</f>
        <v>100195</v>
      </c>
      <c r="G10" s="25">
        <f>SUM([1]Balance!AM11:AU11)</f>
        <v>76552</v>
      </c>
      <c r="H10" s="25"/>
      <c r="I10" s="25">
        <f>SUM([1]Balance!F11:BG11)</f>
        <v>476929</v>
      </c>
    </row>
    <row r="11" spans="4:9" hidden="1">
      <c r="D11" s="141" t="s">
        <v>118</v>
      </c>
      <c r="E11" s="141">
        <v>300</v>
      </c>
      <c r="F11" s="25">
        <f>SUM([1]Balance!AY13:BG13)</f>
        <v>273707.31</v>
      </c>
      <c r="G11" s="25">
        <f>SUM([1]Balance!AM13:AU13)</f>
        <v>255590</v>
      </c>
      <c r="H11" s="25"/>
      <c r="I11" s="25">
        <f>SUM([1]Balance!F13:BG13)</f>
        <v>1492744.31</v>
      </c>
    </row>
    <row r="12" spans="4:9" hidden="1">
      <c r="D12" s="141" t="s">
        <v>121</v>
      </c>
      <c r="E12" s="141">
        <v>400</v>
      </c>
      <c r="F12" s="25">
        <f>SUM([1]Balance!AY14:BG14)</f>
        <v>78149.100000000006</v>
      </c>
      <c r="G12" s="25">
        <f>SUM([1]Balance!AM14:AU14)</f>
        <v>75446.070000000007</v>
      </c>
      <c r="H12" s="25"/>
      <c r="I12" s="25">
        <f>SUM([1]Balance!F14:BG14)</f>
        <v>415961.17000000004</v>
      </c>
    </row>
    <row r="13" spans="4:9" hidden="1">
      <c r="D13" s="141" t="s">
        <v>130</v>
      </c>
      <c r="E13" s="141">
        <v>500</v>
      </c>
      <c r="F13" s="25">
        <f>SUM([1]Balance!AY15:BG15)</f>
        <v>173374.6142432325</v>
      </c>
      <c r="G13" s="25">
        <f>SUM([1]Balance!AM15:AU15)</f>
        <v>162020.06003920955</v>
      </c>
      <c r="H13" s="25"/>
      <c r="I13" s="25">
        <f>SUM([1]Balance!F15:BG15)</f>
        <v>6185225.1624401426</v>
      </c>
    </row>
    <row r="14" spans="4:9" hidden="1">
      <c r="D14" s="141" t="s">
        <v>140</v>
      </c>
      <c r="E14" s="141">
        <v>700</v>
      </c>
      <c r="F14" s="25">
        <f>SUM([1]Balance!AY16:BG16)</f>
        <v>38594</v>
      </c>
      <c r="G14" s="25">
        <f>SUM([1]Balance!AM16:AU16)</f>
        <v>35990</v>
      </c>
      <c r="H14" s="25"/>
      <c r="I14" s="25">
        <f>SUM([1]Balance!F16:BG16)</f>
        <v>154544</v>
      </c>
    </row>
    <row r="15" spans="4:9" hidden="1">
      <c r="D15" s="141" t="s">
        <v>141</v>
      </c>
      <c r="E15" s="141">
        <v>800</v>
      </c>
      <c r="F15" s="25">
        <f>SUM([1]Balance!AY17:BG17)</f>
        <v>23817.830720154398</v>
      </c>
      <c r="G15" s="25">
        <f>SUM([1]Balance!AM17:AU17)</f>
        <v>5220.7299999999996</v>
      </c>
      <c r="H15" s="25"/>
      <c r="I15" s="25">
        <f>SUM([1]Balance!F17:BG17)</f>
        <v>33211.010720154409</v>
      </c>
    </row>
    <row r="16" spans="4:9" hidden="1">
      <c r="E16" s="140" t="s">
        <v>745</v>
      </c>
      <c r="F16" s="148">
        <f>SUM(F10:F14)</f>
        <v>664020.02424323256</v>
      </c>
      <c r="G16" s="148">
        <f t="shared" ref="G16:I16" si="0">SUM(G10:G14)</f>
        <v>605598.1300392095</v>
      </c>
      <c r="H16" s="148"/>
      <c r="I16" s="148">
        <f t="shared" si="0"/>
        <v>8725403.6424401421</v>
      </c>
    </row>
    <row r="17" spans="4:9" hidden="1">
      <c r="E17" s="140" t="s">
        <v>746</v>
      </c>
      <c r="F17" s="142">
        <f>F16/1000000</f>
        <v>0.66402002424323259</v>
      </c>
      <c r="G17" s="142">
        <f t="shared" ref="G17:I17" si="1">G16/1000000</f>
        <v>0.60559813003920948</v>
      </c>
      <c r="H17" s="142"/>
      <c r="I17" s="142">
        <f t="shared" si="1"/>
        <v>8.725403642440142</v>
      </c>
    </row>
    <row r="18" spans="4:9" hidden="1"/>
    <row r="19" spans="4:9" hidden="1">
      <c r="F19" s="140" t="s">
        <v>926</v>
      </c>
      <c r="G19" s="416" t="s">
        <v>921</v>
      </c>
      <c r="H19" s="416" t="s">
        <v>923</v>
      </c>
    </row>
    <row r="20" spans="4:9" hidden="1">
      <c r="F20" s="146">
        <v>44287</v>
      </c>
      <c r="G20" s="146">
        <v>45658</v>
      </c>
      <c r="H20" s="146">
        <v>46023</v>
      </c>
    </row>
    <row r="21" spans="4:9" hidden="1">
      <c r="D21" s="140" t="s">
        <v>715</v>
      </c>
      <c r="E21" s="140" t="s">
        <v>716</v>
      </c>
      <c r="F21" s="146">
        <v>46022</v>
      </c>
      <c r="G21" s="146">
        <v>45838</v>
      </c>
      <c r="H21" s="146">
        <v>46203</v>
      </c>
    </row>
    <row r="22" spans="4:9" hidden="1">
      <c r="D22" s="141" t="s">
        <v>761</v>
      </c>
      <c r="E22" s="141">
        <v>201</v>
      </c>
      <c r="F22" s="25">
        <f>SUM('Sofia''s Query'!AX32:BI32)</f>
        <v>130195</v>
      </c>
      <c r="G22" s="25">
        <f>SUM('Sofia''s Query'!AX32:BC32)</f>
        <v>70195</v>
      </c>
      <c r="H22" s="25">
        <f>SUM('Sofia''s Query'!BJ32:BO32)</f>
        <v>60000</v>
      </c>
    </row>
    <row r="23" spans="4:9" hidden="1">
      <c r="D23" s="141" t="s">
        <v>762</v>
      </c>
      <c r="E23" s="141">
        <v>202</v>
      </c>
      <c r="F23" s="25">
        <f>SUM('Sofia''s Query'!AX42:BI42)</f>
        <v>373891.48964607983</v>
      </c>
      <c r="G23" s="25">
        <f>SUM('Sofia''s Query'!AX42:BC42)</f>
        <v>177311.52455696202</v>
      </c>
      <c r="H23" s="25">
        <f>SUM('Sofia''s Query'!BJ42:BO42)</f>
        <v>48584.102131489672</v>
      </c>
    </row>
    <row r="24" spans="4:9" hidden="1">
      <c r="D24" s="141" t="s">
        <v>118</v>
      </c>
      <c r="E24" s="141">
        <v>301</v>
      </c>
      <c r="F24" s="25">
        <f>SUM('Sofia''s Query'!AX52:BI52)</f>
        <v>368324.93939026492</v>
      </c>
      <c r="G24" s="25">
        <f>SUM('Sofia''s Query'!AX52:BC52)</f>
        <v>183097.67695953447</v>
      </c>
      <c r="H24" s="25">
        <f>SUM('Sofia''s Query'!BJ52:BO52)</f>
        <v>151086.40404282117</v>
      </c>
    </row>
    <row r="25" spans="4:9" hidden="1">
      <c r="D25" s="141" t="s">
        <v>121</v>
      </c>
      <c r="E25" s="141">
        <v>400</v>
      </c>
      <c r="F25" s="25">
        <f>SUM('Sofia''s Query'!AX62:BI62)</f>
        <v>136814.51</v>
      </c>
      <c r="G25" s="25">
        <f>SUM('Sofia''s Query'!AX62:BC62)</f>
        <v>84938</v>
      </c>
      <c r="H25" s="25">
        <f>SUM('Sofia''s Query'!BJ62:BO62)</f>
        <v>35461.6518</v>
      </c>
    </row>
    <row r="26" spans="4:9" hidden="1">
      <c r="D26" s="141" t="s">
        <v>753</v>
      </c>
      <c r="E26" s="141">
        <v>500</v>
      </c>
      <c r="F26" s="25">
        <f>SUM('Cost Until 07-26'!AZ46:BK46)</f>
        <v>228789.98919382872</v>
      </c>
      <c r="G26" s="25">
        <f>SUM('Cost Until 07-26'!AZ46:BE46)</f>
        <v>120754.35916255215</v>
      </c>
      <c r="H26" s="25">
        <f>SUM('Cost Until 07-26'!BL46:BQ46)</f>
        <v>118765.96139336276</v>
      </c>
    </row>
    <row r="27" spans="4:9" hidden="1">
      <c r="D27" s="141" t="s">
        <v>140</v>
      </c>
      <c r="E27" s="141">
        <v>700</v>
      </c>
      <c r="F27" s="25">
        <f>SUM('Sofia''s Query'!AX82:BI82)</f>
        <v>38644</v>
      </c>
      <c r="G27" s="25">
        <f>SUM('Sofia''s Query'!AX82:BC82)</f>
        <v>2136</v>
      </c>
      <c r="H27" s="25">
        <f>SUM('Sofia''s Query'!BJ82:BO82)</f>
        <v>47919</v>
      </c>
    </row>
    <row r="28" spans="4:9" hidden="1">
      <c r="E28" s="140" t="s">
        <v>745</v>
      </c>
      <c r="F28" s="148">
        <f>SUM(F22:F27)</f>
        <v>1276659.9282301734</v>
      </c>
      <c r="G28" s="148">
        <f>SUM(G22:G27)</f>
        <v>638432.56067904865</v>
      </c>
      <c r="H28" s="148">
        <f>SUM(H22:H27)</f>
        <v>461817.11936767364</v>
      </c>
    </row>
    <row r="29" spans="4:9" hidden="1">
      <c r="E29" s="140" t="s">
        <v>746</v>
      </c>
      <c r="F29" s="142">
        <f>F28/1000000</f>
        <v>1.2766599282301734</v>
      </c>
      <c r="G29" s="142">
        <f t="shared" ref="G29:H29" si="2">G28/1000000</f>
        <v>0.63843256067904863</v>
      </c>
      <c r="H29" s="142">
        <f t="shared" si="2"/>
        <v>0.46181711936767367</v>
      </c>
    </row>
    <row r="33" spans="4:8" ht="16" thickBot="1"/>
    <row r="34" spans="4:8" ht="16" thickBot="1">
      <c r="F34" s="423" t="s">
        <v>926</v>
      </c>
      <c r="G34" s="438" t="s">
        <v>921</v>
      </c>
      <c r="H34" s="439" t="s">
        <v>923</v>
      </c>
    </row>
    <row r="35" spans="4:8" ht="16" thickBot="1">
      <c r="F35" s="435">
        <v>44287</v>
      </c>
      <c r="G35" s="436">
        <v>45658</v>
      </c>
      <c r="H35" s="437">
        <v>46023</v>
      </c>
    </row>
    <row r="36" spans="4:8" ht="16" thickBot="1">
      <c r="D36" s="54" t="s">
        <v>715</v>
      </c>
      <c r="E36" s="418" t="s">
        <v>716</v>
      </c>
      <c r="F36" s="420">
        <v>46203</v>
      </c>
      <c r="G36" s="421">
        <v>45838</v>
      </c>
      <c r="H36" s="422">
        <v>46203</v>
      </c>
    </row>
    <row r="37" spans="4:8">
      <c r="D37" s="434" t="s">
        <v>761</v>
      </c>
      <c r="E37" s="431">
        <v>201</v>
      </c>
      <c r="F37" s="414">
        <f>SUM('Sofia''s Query'!E32:BO32)</f>
        <v>566929</v>
      </c>
      <c r="G37" s="34">
        <f>SUM('Sofia''s Query'!AX32:BC32)</f>
        <v>70195</v>
      </c>
      <c r="H37" s="35">
        <f>SUM('Sofia''s Query'!BJ32:BO32)</f>
        <v>60000</v>
      </c>
    </row>
    <row r="38" spans="4:8">
      <c r="D38" s="118" t="s">
        <v>762</v>
      </c>
      <c r="E38" s="432">
        <v>202</v>
      </c>
      <c r="F38" s="424">
        <f>SUM('Sofia''s Query'!E42:BO42)</f>
        <v>1028520.5917775694</v>
      </c>
      <c r="G38" s="25">
        <f>SUM('Sofia''s Query'!AX42:BC42)</f>
        <v>177311.52455696202</v>
      </c>
      <c r="H38" s="425">
        <f>SUM('Sofia''s Query'!BJ42:BO42)</f>
        <v>48584.102131489672</v>
      </c>
    </row>
    <row r="39" spans="4:8">
      <c r="D39" s="118" t="s">
        <v>118</v>
      </c>
      <c r="E39" s="432">
        <v>301</v>
      </c>
      <c r="F39" s="424">
        <f>SUM('Sofia''s Query'!E52:BO52)</f>
        <v>1783178.0245356504</v>
      </c>
      <c r="G39" s="25">
        <f>SUM('Sofia''s Query'!AX52:BC52)</f>
        <v>183097.67695953447</v>
      </c>
      <c r="H39" s="425">
        <f>SUM('Sofia''s Query'!BJ52:BO52)</f>
        <v>151086.40404282117</v>
      </c>
    </row>
    <row r="40" spans="4:8">
      <c r="D40" s="118" t="s">
        <v>121</v>
      </c>
      <c r="E40" s="432">
        <v>400</v>
      </c>
      <c r="F40" s="424">
        <f>SUM('Sofia''s Query'!E62:BO62)</f>
        <v>620057.16180000012</v>
      </c>
      <c r="G40" s="25">
        <f>SUM('Sofia''s Query'!AX62:BC62)</f>
        <v>84938</v>
      </c>
      <c r="H40" s="425">
        <f>SUM('Sofia''s Query'!BJ62:BO62)</f>
        <v>35461.6518</v>
      </c>
    </row>
    <row r="41" spans="4:8">
      <c r="D41" s="118" t="s">
        <v>753</v>
      </c>
      <c r="E41" s="432">
        <v>500</v>
      </c>
      <c r="F41" s="424">
        <f>SUM('Cost Until 07-26'!G46:BQ46)</f>
        <v>1127406.4987841023</v>
      </c>
      <c r="G41" s="25">
        <f>SUM('Cost Until 07-26'!AZ46:BE46)</f>
        <v>120754.35916255215</v>
      </c>
      <c r="H41" s="425">
        <f>SUM('Cost Until 07-26'!BL46:BQ46)</f>
        <v>118765.96139336276</v>
      </c>
    </row>
    <row r="42" spans="4:8" ht="16" thickBot="1">
      <c r="D42" s="119" t="s">
        <v>140</v>
      </c>
      <c r="E42" s="433">
        <v>700</v>
      </c>
      <c r="F42" s="415">
        <f>SUM('Sofia''s Query'!E82:BO82)</f>
        <v>202513</v>
      </c>
      <c r="G42" s="37">
        <f>SUM('Sofia''s Query'!AX82:BC82)</f>
        <v>2136</v>
      </c>
      <c r="H42" s="38">
        <f>SUM('Sofia''s Query'!BJ82:BO82)</f>
        <v>47919</v>
      </c>
    </row>
    <row r="43" spans="4:8">
      <c r="E43" s="419" t="s">
        <v>745</v>
      </c>
      <c r="F43" s="426">
        <f>SUM(F37:F42)</f>
        <v>5328604.2768973224</v>
      </c>
      <c r="G43" s="426">
        <f>SUM(G37:G42)</f>
        <v>638432.56067904865</v>
      </c>
      <c r="H43" s="427">
        <f>SUM(H37:H42)</f>
        <v>461817.11936767364</v>
      </c>
    </row>
    <row r="44" spans="4:8" ht="16" thickBot="1">
      <c r="E44" s="428" t="s">
        <v>746</v>
      </c>
      <c r="F44" s="429">
        <f>F43/1000000</f>
        <v>5.3286042768973223</v>
      </c>
      <c r="G44" s="429">
        <f t="shared" ref="G44:H44" si="3">G43/1000000</f>
        <v>0.63843256067904863</v>
      </c>
      <c r="H44" s="430">
        <f t="shared" si="3"/>
        <v>0.46181711936767367</v>
      </c>
    </row>
  </sheetData>
  <pageMargins left="0.7" right="0.7" top="0.75" bottom="0.75" header="0.3" footer="0.3"/>
  <pageSetup orientation="landscape" horizontalDpi="1200" verticalDpi="1200" r:id="rId1"/>
  <ignoredErrors>
    <ignoredError sqref="F28:H28 F26:G26 G41" formulaRange="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8BCB-162F-E848-ACA7-761407FC7D90}">
  <dimension ref="B2:AV68"/>
  <sheetViews>
    <sheetView workbookViewId="0">
      <pane xSplit="5" topLeftCell="AA1" activePane="topRight" state="frozen"/>
      <selection pane="topRight" activeCell="AN40" sqref="AN40:AU40"/>
    </sheetView>
  </sheetViews>
  <sheetFormatPr baseColWidth="10" defaultRowHeight="15"/>
  <cols>
    <col min="2" max="2" width="3.1640625" bestFit="1" customWidth="1"/>
    <col min="3" max="3" width="13" bestFit="1" customWidth="1"/>
    <col min="4" max="4" width="90.33203125" bestFit="1" customWidth="1"/>
    <col min="5" max="5" width="38.5" customWidth="1"/>
  </cols>
  <sheetData>
    <row r="2" spans="2:48" ht="16" thickBot="1"/>
    <row r="3" spans="2:48" ht="30">
      <c r="B3" s="229" t="s">
        <v>805</v>
      </c>
      <c r="C3" s="230" t="s">
        <v>806</v>
      </c>
      <c r="D3" s="231" t="s">
        <v>807</v>
      </c>
      <c r="E3" s="231" t="s">
        <v>808</v>
      </c>
      <c r="F3" s="232" t="s">
        <v>809</v>
      </c>
      <c r="G3" s="233" t="s">
        <v>810</v>
      </c>
      <c r="H3" s="232" t="s">
        <v>811</v>
      </c>
      <c r="I3" s="234" t="s">
        <v>812</v>
      </c>
      <c r="J3" s="235" t="s">
        <v>813</v>
      </c>
      <c r="K3" s="235" t="s">
        <v>814</v>
      </c>
      <c r="L3" s="235" t="s">
        <v>815</v>
      </c>
      <c r="M3" s="235" t="s">
        <v>816</v>
      </c>
      <c r="N3" s="235" t="s">
        <v>817</v>
      </c>
      <c r="O3" s="235" t="s">
        <v>818</v>
      </c>
      <c r="P3" s="235" t="s">
        <v>819</v>
      </c>
      <c r="Q3" s="235" t="s">
        <v>820</v>
      </c>
      <c r="R3" s="235" t="s">
        <v>821</v>
      </c>
      <c r="S3" s="235" t="s">
        <v>822</v>
      </c>
      <c r="T3" s="236" t="s">
        <v>823</v>
      </c>
      <c r="U3" s="237" t="s">
        <v>824</v>
      </c>
      <c r="V3" s="238" t="s">
        <v>825</v>
      </c>
      <c r="W3" s="238" t="s">
        <v>826</v>
      </c>
      <c r="X3" s="238" t="s">
        <v>827</v>
      </c>
      <c r="Y3" s="238" t="s">
        <v>828</v>
      </c>
      <c r="Z3" s="238" t="s">
        <v>817</v>
      </c>
      <c r="AA3" s="238" t="s">
        <v>818</v>
      </c>
      <c r="AB3" s="239" t="s">
        <v>819</v>
      </c>
      <c r="AC3" s="240" t="s">
        <v>829</v>
      </c>
      <c r="AD3" s="240" t="s">
        <v>809</v>
      </c>
      <c r="AE3" s="240" t="s">
        <v>810</v>
      </c>
      <c r="AF3" s="241" t="s">
        <v>811</v>
      </c>
      <c r="AG3" s="242" t="s">
        <v>824</v>
      </c>
      <c r="AH3" s="243" t="s">
        <v>825</v>
      </c>
      <c r="AI3" s="243" t="s">
        <v>826</v>
      </c>
      <c r="AJ3" s="244" t="s">
        <v>827</v>
      </c>
      <c r="AK3" s="244" t="s">
        <v>828</v>
      </c>
      <c r="AL3" s="244" t="s">
        <v>817</v>
      </c>
      <c r="AM3" s="244" t="s">
        <v>818</v>
      </c>
      <c r="AN3" s="244" t="s">
        <v>819</v>
      </c>
      <c r="AO3" s="245" t="s">
        <v>829</v>
      </c>
      <c r="AP3" s="245" t="s">
        <v>809</v>
      </c>
      <c r="AQ3" s="245" t="s">
        <v>810</v>
      </c>
      <c r="AR3" s="245" t="s">
        <v>811</v>
      </c>
      <c r="AS3" s="246" t="s">
        <v>824</v>
      </c>
      <c r="AT3" s="247" t="s">
        <v>825</v>
      </c>
      <c r="AU3" s="247" t="s">
        <v>826</v>
      </c>
      <c r="AV3" s="248" t="s">
        <v>827</v>
      </c>
    </row>
    <row r="4" spans="2:48" ht="15" customHeight="1">
      <c r="B4" s="249">
        <v>1</v>
      </c>
      <c r="C4" s="250" t="s">
        <v>830</v>
      </c>
      <c r="D4" s="251" t="s">
        <v>831</v>
      </c>
      <c r="E4" s="252" t="s">
        <v>832</v>
      </c>
      <c r="F4" s="253" t="s">
        <v>833</v>
      </c>
      <c r="G4" s="254" t="s">
        <v>833</v>
      </c>
      <c r="H4" s="255" t="s">
        <v>833</v>
      </c>
      <c r="I4" s="256" t="s">
        <v>833</v>
      </c>
      <c r="J4" s="254" t="s">
        <v>833</v>
      </c>
      <c r="K4" s="257">
        <v>189.92</v>
      </c>
      <c r="L4" s="258"/>
      <c r="M4" s="259">
        <v>1416.94</v>
      </c>
      <c r="N4" s="259">
        <v>1416.94</v>
      </c>
      <c r="O4" s="259">
        <f>1416.94+144</f>
        <v>1560.94</v>
      </c>
      <c r="P4" s="259">
        <v>1416.94</v>
      </c>
      <c r="Q4" s="259">
        <v>1416.94</v>
      </c>
      <c r="R4" s="259">
        <v>1416.94</v>
      </c>
      <c r="S4" s="259">
        <v>1416.94</v>
      </c>
      <c r="T4" s="260">
        <v>1416.94</v>
      </c>
      <c r="U4" s="261">
        <v>1416.94</v>
      </c>
      <c r="V4" s="259">
        <v>1416.94</v>
      </c>
      <c r="W4" s="259">
        <v>1416.94</v>
      </c>
      <c r="X4" s="259">
        <v>1416.94</v>
      </c>
      <c r="Y4" s="259">
        <v>1416.94</v>
      </c>
      <c r="Z4" s="259">
        <v>1416.94</v>
      </c>
      <c r="AA4" s="259">
        <v>1416.94</v>
      </c>
      <c r="AB4" s="259">
        <v>1416.94</v>
      </c>
      <c r="AC4" s="259">
        <v>1416.94</v>
      </c>
      <c r="AD4" s="259">
        <f>1416.94+181.31</f>
        <v>1598.25</v>
      </c>
      <c r="AE4" s="259">
        <v>1416.94</v>
      </c>
      <c r="AF4" s="260">
        <v>1416.94</v>
      </c>
      <c r="AG4" s="261">
        <v>1416.94</v>
      </c>
      <c r="AH4" s="259">
        <v>1416.94</v>
      </c>
      <c r="AI4" s="262">
        <v>1416.94</v>
      </c>
      <c r="AJ4" s="262">
        <v>1416.94</v>
      </c>
      <c r="AK4" s="262">
        <v>1416.94</v>
      </c>
      <c r="AL4" s="262">
        <v>1416.94</v>
      </c>
      <c r="AM4" s="262">
        <v>1416.94</v>
      </c>
      <c r="AN4" s="263" t="s">
        <v>834</v>
      </c>
      <c r="AO4" s="263" t="s">
        <v>834</v>
      </c>
      <c r="AP4" s="263" t="s">
        <v>834</v>
      </c>
      <c r="AQ4" s="263" t="s">
        <v>834</v>
      </c>
      <c r="AR4" s="264" t="s">
        <v>834</v>
      </c>
      <c r="AS4" s="265" t="s">
        <v>834</v>
      </c>
      <c r="AT4" s="263" t="s">
        <v>834</v>
      </c>
      <c r="AU4" s="263" t="s">
        <v>834</v>
      </c>
      <c r="AV4" s="263" t="s">
        <v>834</v>
      </c>
    </row>
    <row r="5" spans="2:48" ht="15" customHeight="1">
      <c r="B5" s="249">
        <v>2</v>
      </c>
      <c r="C5" s="250" t="s">
        <v>830</v>
      </c>
      <c r="D5" s="251" t="s">
        <v>835</v>
      </c>
      <c r="E5" s="252" t="s">
        <v>836</v>
      </c>
      <c r="F5" s="253" t="s">
        <v>833</v>
      </c>
      <c r="G5" s="254" t="s">
        <v>833</v>
      </c>
      <c r="H5" s="255" t="s">
        <v>833</v>
      </c>
      <c r="I5" s="256" t="s">
        <v>833</v>
      </c>
      <c r="J5" s="254" t="s">
        <v>833</v>
      </c>
      <c r="K5" s="254" t="s">
        <v>833</v>
      </c>
      <c r="L5" s="254" t="s">
        <v>833</v>
      </c>
      <c r="M5" s="254" t="s">
        <v>833</v>
      </c>
      <c r="N5" s="254" t="s">
        <v>833</v>
      </c>
      <c r="O5" s="254" t="s">
        <v>833</v>
      </c>
      <c r="P5" s="259">
        <v>15.69</v>
      </c>
      <c r="Q5" s="259">
        <v>42.8</v>
      </c>
      <c r="R5" s="259">
        <v>42.8</v>
      </c>
      <c r="S5" s="259">
        <v>42.8</v>
      </c>
      <c r="T5" s="260">
        <v>42.8</v>
      </c>
      <c r="U5" s="261">
        <v>42.8</v>
      </c>
      <c r="V5" s="259">
        <v>42.8</v>
      </c>
      <c r="W5" s="259">
        <v>42.8</v>
      </c>
      <c r="X5" s="259">
        <v>42.8</v>
      </c>
      <c r="Y5" s="259">
        <v>42.8</v>
      </c>
      <c r="Z5" s="259">
        <v>42.8</v>
      </c>
      <c r="AA5" s="259">
        <v>42.8</v>
      </c>
      <c r="AB5" s="266">
        <v>42.8</v>
      </c>
      <c r="AC5" s="267">
        <v>43</v>
      </c>
      <c r="AD5" s="267">
        <v>43</v>
      </c>
      <c r="AE5" s="267">
        <v>43</v>
      </c>
      <c r="AF5" s="268">
        <v>43</v>
      </c>
      <c r="AG5" s="269">
        <v>43</v>
      </c>
      <c r="AH5" s="267">
        <v>43</v>
      </c>
      <c r="AI5" s="270">
        <v>43</v>
      </c>
      <c r="AJ5" s="254" t="s">
        <v>833</v>
      </c>
      <c r="AK5" s="254" t="s">
        <v>833</v>
      </c>
      <c r="AL5" s="254" t="s">
        <v>833</v>
      </c>
      <c r="AM5" s="254" t="s">
        <v>833</v>
      </c>
      <c r="AN5" s="263" t="s">
        <v>834</v>
      </c>
      <c r="AO5" s="263" t="s">
        <v>834</v>
      </c>
      <c r="AP5" s="263" t="s">
        <v>834</v>
      </c>
      <c r="AQ5" s="263" t="s">
        <v>834</v>
      </c>
      <c r="AR5" s="264" t="s">
        <v>834</v>
      </c>
      <c r="AS5" s="265" t="s">
        <v>834</v>
      </c>
      <c r="AT5" s="263" t="s">
        <v>834</v>
      </c>
      <c r="AU5" s="263" t="s">
        <v>834</v>
      </c>
      <c r="AV5" s="263" t="s">
        <v>834</v>
      </c>
    </row>
    <row r="6" spans="2:48" ht="15" customHeight="1">
      <c r="B6" s="249">
        <v>3</v>
      </c>
      <c r="C6" s="250" t="s">
        <v>830</v>
      </c>
      <c r="D6" s="251" t="s">
        <v>837</v>
      </c>
      <c r="E6" s="252" t="s">
        <v>838</v>
      </c>
      <c r="F6" s="253" t="s">
        <v>833</v>
      </c>
      <c r="G6" s="254" t="s">
        <v>833</v>
      </c>
      <c r="H6" s="255" t="s">
        <v>833</v>
      </c>
      <c r="I6" s="256" t="s">
        <v>833</v>
      </c>
      <c r="J6" s="254" t="s">
        <v>833</v>
      </c>
      <c r="K6" s="254" t="s">
        <v>833</v>
      </c>
      <c r="L6" s="254" t="s">
        <v>833</v>
      </c>
      <c r="M6" s="254" t="s">
        <v>833</v>
      </c>
      <c r="N6" s="254" t="s">
        <v>833</v>
      </c>
      <c r="O6" s="254" t="s">
        <v>833</v>
      </c>
      <c r="P6" s="254" t="s">
        <v>833</v>
      </c>
      <c r="Q6" s="254" t="s">
        <v>833</v>
      </c>
      <c r="R6" s="254" t="s">
        <v>833</v>
      </c>
      <c r="S6" s="254" t="s">
        <v>833</v>
      </c>
      <c r="T6" s="255" t="s">
        <v>833</v>
      </c>
      <c r="U6" s="256" t="s">
        <v>833</v>
      </c>
      <c r="V6" s="254" t="s">
        <v>833</v>
      </c>
      <c r="W6" s="254">
        <v>1260</v>
      </c>
      <c r="X6" s="254">
        <v>1260</v>
      </c>
      <c r="Y6" s="254">
        <v>1260</v>
      </c>
      <c r="Z6" s="254">
        <v>1260</v>
      </c>
      <c r="AA6" s="254">
        <v>1260</v>
      </c>
      <c r="AB6" s="266">
        <v>1260</v>
      </c>
      <c r="AC6" s="267">
        <v>1260</v>
      </c>
      <c r="AD6" s="267">
        <v>1260</v>
      </c>
      <c r="AE6" s="267">
        <v>1260</v>
      </c>
      <c r="AF6" s="268">
        <v>1260</v>
      </c>
      <c r="AG6" s="269">
        <v>1260</v>
      </c>
      <c r="AH6" s="267">
        <v>1260</v>
      </c>
      <c r="AI6" s="267">
        <v>1260</v>
      </c>
      <c r="AJ6" s="270">
        <v>1260</v>
      </c>
      <c r="AK6" s="270">
        <v>1260</v>
      </c>
      <c r="AL6" s="270">
        <v>1260</v>
      </c>
      <c r="AM6" s="270">
        <v>1260</v>
      </c>
      <c r="AN6" s="263" t="s">
        <v>834</v>
      </c>
      <c r="AO6" s="263" t="s">
        <v>834</v>
      </c>
      <c r="AP6" s="263" t="s">
        <v>834</v>
      </c>
      <c r="AQ6" s="263" t="s">
        <v>834</v>
      </c>
      <c r="AR6" s="264" t="s">
        <v>834</v>
      </c>
      <c r="AS6" s="265" t="s">
        <v>834</v>
      </c>
      <c r="AT6" s="271" t="s">
        <v>834</v>
      </c>
      <c r="AU6" s="271" t="s">
        <v>834</v>
      </c>
      <c r="AV6" s="271" t="s">
        <v>834</v>
      </c>
    </row>
    <row r="7" spans="2:48" ht="15" customHeight="1">
      <c r="B7" s="249">
        <v>4</v>
      </c>
      <c r="C7" s="250" t="s">
        <v>830</v>
      </c>
      <c r="D7" s="251" t="s">
        <v>839</v>
      </c>
      <c r="E7" s="252" t="s">
        <v>840</v>
      </c>
      <c r="F7" s="253" t="s">
        <v>833</v>
      </c>
      <c r="G7" s="254" t="s">
        <v>833</v>
      </c>
      <c r="H7" s="255" t="s">
        <v>833</v>
      </c>
      <c r="I7" s="256" t="s">
        <v>833</v>
      </c>
      <c r="J7" s="254" t="s">
        <v>833</v>
      </c>
      <c r="K7" s="254" t="s">
        <v>833</v>
      </c>
      <c r="L7" s="254" t="s">
        <v>833</v>
      </c>
      <c r="M7" s="254" t="s">
        <v>833</v>
      </c>
      <c r="N7" s="254" t="s">
        <v>833</v>
      </c>
      <c r="O7" s="254" t="s">
        <v>833</v>
      </c>
      <c r="P7" s="254" t="s">
        <v>833</v>
      </c>
      <c r="Q7" s="254" t="s">
        <v>833</v>
      </c>
      <c r="R7" s="254" t="s">
        <v>833</v>
      </c>
      <c r="S7" s="254" t="s">
        <v>833</v>
      </c>
      <c r="T7" s="255" t="s">
        <v>833</v>
      </c>
      <c r="U7" s="256" t="s">
        <v>833</v>
      </c>
      <c r="V7" s="254" t="s">
        <v>833</v>
      </c>
      <c r="W7" s="254" t="s">
        <v>833</v>
      </c>
      <c r="X7" s="254" t="s">
        <v>833</v>
      </c>
      <c r="Y7" s="254" t="s">
        <v>833</v>
      </c>
      <c r="Z7" s="254" t="s">
        <v>833</v>
      </c>
      <c r="AA7" s="254" t="s">
        <v>833</v>
      </c>
      <c r="AB7" s="254" t="s">
        <v>833</v>
      </c>
      <c r="AC7" s="254" t="s">
        <v>833</v>
      </c>
      <c r="AD7" s="254" t="s">
        <v>833</v>
      </c>
      <c r="AE7" s="254" t="s">
        <v>833</v>
      </c>
      <c r="AF7" s="272" t="s">
        <v>833</v>
      </c>
      <c r="AG7" s="256" t="s">
        <v>833</v>
      </c>
      <c r="AH7" s="254" t="s">
        <v>833</v>
      </c>
      <c r="AI7" s="254" t="s">
        <v>833</v>
      </c>
      <c r="AJ7" s="254" t="s">
        <v>833</v>
      </c>
      <c r="AK7" s="254" t="s">
        <v>833</v>
      </c>
      <c r="AL7" s="254" t="s">
        <v>833</v>
      </c>
      <c r="AM7" s="254" t="s">
        <v>833</v>
      </c>
      <c r="AN7" s="262">
        <v>2320.5100000000002</v>
      </c>
      <c r="AO7" s="262">
        <v>2320.5100000000002</v>
      </c>
      <c r="AP7" s="270">
        <v>2321</v>
      </c>
      <c r="AQ7" s="270">
        <v>2321</v>
      </c>
      <c r="AR7" s="273">
        <v>2321</v>
      </c>
      <c r="AS7" s="274">
        <v>2321</v>
      </c>
      <c r="AT7" s="275">
        <v>2321</v>
      </c>
      <c r="AU7" s="275">
        <v>2321</v>
      </c>
      <c r="AV7" s="258"/>
    </row>
    <row r="8" spans="2:48" ht="15" customHeight="1">
      <c r="B8" s="249">
        <v>5</v>
      </c>
      <c r="C8" s="250" t="s">
        <v>830</v>
      </c>
      <c r="D8" s="251" t="s">
        <v>841</v>
      </c>
      <c r="E8" s="252" t="s">
        <v>840</v>
      </c>
      <c r="F8" s="253" t="s">
        <v>833</v>
      </c>
      <c r="G8" s="254" t="s">
        <v>833</v>
      </c>
      <c r="H8" s="255" t="s">
        <v>833</v>
      </c>
      <c r="I8" s="256" t="s">
        <v>833</v>
      </c>
      <c r="J8" s="254" t="s">
        <v>833</v>
      </c>
      <c r="K8" s="254" t="s">
        <v>833</v>
      </c>
      <c r="L8" s="254" t="s">
        <v>833</v>
      </c>
      <c r="M8" s="254" t="s">
        <v>833</v>
      </c>
      <c r="N8" s="259">
        <v>120.65</v>
      </c>
      <c r="O8" s="259">
        <v>156.91</v>
      </c>
      <c r="P8" s="259">
        <v>351.58</v>
      </c>
      <c r="Q8" s="259">
        <v>168.62</v>
      </c>
      <c r="R8" s="259">
        <v>246.3</v>
      </c>
      <c r="S8" s="259">
        <v>285.18</v>
      </c>
      <c r="T8" s="260">
        <v>165.59</v>
      </c>
      <c r="U8" s="256" t="s">
        <v>833</v>
      </c>
      <c r="V8" s="254" t="s">
        <v>833</v>
      </c>
      <c r="W8" s="259">
        <v>214.03</v>
      </c>
      <c r="X8" s="259">
        <v>206.01</v>
      </c>
      <c r="Y8" s="266">
        <v>193.39</v>
      </c>
      <c r="Z8" s="259">
        <v>144.16</v>
      </c>
      <c r="AA8" s="266">
        <v>282.35000000000002</v>
      </c>
      <c r="AB8" s="266">
        <v>100.61</v>
      </c>
      <c r="AC8" s="266">
        <v>307.36</v>
      </c>
      <c r="AD8" s="276">
        <v>165.29</v>
      </c>
      <c r="AE8" s="276">
        <v>163.24</v>
      </c>
      <c r="AF8" s="277">
        <v>182.97</v>
      </c>
      <c r="AG8" s="278">
        <v>221.46</v>
      </c>
      <c r="AH8" s="262">
        <v>226.49</v>
      </c>
      <c r="AI8" s="266">
        <v>226.49</v>
      </c>
      <c r="AJ8" s="262">
        <v>182.75</v>
      </c>
      <c r="AK8" s="262">
        <v>118.82</v>
      </c>
      <c r="AL8" s="262">
        <v>87.51</v>
      </c>
      <c r="AM8" s="262">
        <v>118.71</v>
      </c>
      <c r="AN8" s="262">
        <v>22.09</v>
      </c>
      <c r="AO8" s="262">
        <v>183.29</v>
      </c>
      <c r="AP8" s="262">
        <v>191.09</v>
      </c>
      <c r="AQ8" s="270">
        <v>35.799999999999997</v>
      </c>
      <c r="AR8" s="273">
        <v>106.98</v>
      </c>
      <c r="AS8" s="279">
        <v>97.6</v>
      </c>
      <c r="AT8" s="262">
        <v>41.2</v>
      </c>
      <c r="AU8" s="266">
        <v>212.52</v>
      </c>
      <c r="AV8" s="280"/>
    </row>
    <row r="9" spans="2:48" ht="15" customHeight="1">
      <c r="B9" s="249">
        <v>6</v>
      </c>
      <c r="C9" s="250" t="s">
        <v>830</v>
      </c>
      <c r="D9" s="251" t="s">
        <v>842</v>
      </c>
      <c r="E9" s="252" t="s">
        <v>840</v>
      </c>
      <c r="F9" s="253" t="s">
        <v>833</v>
      </c>
      <c r="G9" s="254" t="s">
        <v>833</v>
      </c>
      <c r="H9" s="255" t="s">
        <v>833</v>
      </c>
      <c r="I9" s="256" t="s">
        <v>833</v>
      </c>
      <c r="J9" s="254" t="s">
        <v>833</v>
      </c>
      <c r="K9" s="254" t="s">
        <v>833</v>
      </c>
      <c r="L9" s="254" t="s">
        <v>833</v>
      </c>
      <c r="M9" s="254" t="s">
        <v>833</v>
      </c>
      <c r="N9" s="254" t="s">
        <v>833</v>
      </c>
      <c r="O9" s="254" t="s">
        <v>833</v>
      </c>
      <c r="P9" s="254" t="s">
        <v>833</v>
      </c>
      <c r="Q9" s="254" t="s">
        <v>833</v>
      </c>
      <c r="R9" s="254" t="s">
        <v>833</v>
      </c>
      <c r="S9" s="254" t="s">
        <v>833</v>
      </c>
      <c r="T9" s="255" t="s">
        <v>833</v>
      </c>
      <c r="U9" s="256" t="s">
        <v>833</v>
      </c>
      <c r="V9" s="254" t="s">
        <v>833</v>
      </c>
      <c r="W9" s="254" t="s">
        <v>833</v>
      </c>
      <c r="X9" s="254" t="s">
        <v>833</v>
      </c>
      <c r="Y9" s="254" t="s">
        <v>833</v>
      </c>
      <c r="Z9" s="254" t="s">
        <v>833</v>
      </c>
      <c r="AA9" s="254" t="s">
        <v>833</v>
      </c>
      <c r="AB9" s="254" t="s">
        <v>833</v>
      </c>
      <c r="AC9" s="254" t="s">
        <v>833</v>
      </c>
      <c r="AD9" s="275" t="s">
        <v>833</v>
      </c>
      <c r="AE9" s="275" t="s">
        <v>833</v>
      </c>
      <c r="AF9" s="272" t="s">
        <v>833</v>
      </c>
      <c r="AG9" s="256" t="s">
        <v>833</v>
      </c>
      <c r="AH9" s="270">
        <v>204</v>
      </c>
      <c r="AI9" s="270">
        <v>301</v>
      </c>
      <c r="AJ9" s="270">
        <v>247</v>
      </c>
      <c r="AK9" s="270">
        <v>143</v>
      </c>
      <c r="AL9" s="270">
        <v>98</v>
      </c>
      <c r="AM9" s="270">
        <v>79</v>
      </c>
      <c r="AN9" s="262">
        <v>61.95</v>
      </c>
      <c r="AO9" s="262">
        <v>92.87</v>
      </c>
      <c r="AP9" s="270">
        <v>0.46</v>
      </c>
      <c r="AQ9" s="270">
        <v>102.67</v>
      </c>
      <c r="AR9" s="273">
        <v>104.55</v>
      </c>
      <c r="AS9" s="274">
        <v>95.64</v>
      </c>
      <c r="AT9" s="270">
        <v>103.13</v>
      </c>
      <c r="AU9" s="270">
        <v>173.86</v>
      </c>
      <c r="AV9" s="281"/>
    </row>
    <row r="10" spans="2:48" ht="15" customHeight="1">
      <c r="B10" s="249">
        <v>7</v>
      </c>
      <c r="C10" s="250" t="s">
        <v>830</v>
      </c>
      <c r="D10" s="251" t="s">
        <v>843</v>
      </c>
      <c r="E10" s="252" t="s">
        <v>840</v>
      </c>
      <c r="F10" s="253" t="s">
        <v>833</v>
      </c>
      <c r="G10" s="254" t="s">
        <v>833</v>
      </c>
      <c r="H10" s="255" t="s">
        <v>833</v>
      </c>
      <c r="I10" s="256" t="s">
        <v>833</v>
      </c>
      <c r="J10" s="254" t="s">
        <v>833</v>
      </c>
      <c r="K10" s="254" t="s">
        <v>833</v>
      </c>
      <c r="L10" s="254" t="s">
        <v>833</v>
      </c>
      <c r="M10" s="254">
        <v>47</v>
      </c>
      <c r="N10" s="254">
        <v>47</v>
      </c>
      <c r="O10" s="254">
        <v>47</v>
      </c>
      <c r="P10" s="254">
        <v>47</v>
      </c>
      <c r="Q10" s="254">
        <v>47</v>
      </c>
      <c r="R10" s="254">
        <v>47</v>
      </c>
      <c r="S10" s="254">
        <v>47</v>
      </c>
      <c r="T10" s="260">
        <f>47+12.25</f>
        <v>59.25</v>
      </c>
      <c r="U10" s="261">
        <v>59.25</v>
      </c>
      <c r="V10" s="259">
        <v>59.25</v>
      </c>
      <c r="W10" s="259">
        <v>59.25</v>
      </c>
      <c r="X10" s="259">
        <v>59.25</v>
      </c>
      <c r="Y10" s="259">
        <v>59.25</v>
      </c>
      <c r="Z10" s="259">
        <v>59.25</v>
      </c>
      <c r="AA10" s="266">
        <v>59.25</v>
      </c>
      <c r="AB10" s="266">
        <v>59.25</v>
      </c>
      <c r="AC10" s="266">
        <v>59.25</v>
      </c>
      <c r="AD10" s="275">
        <v>59</v>
      </c>
      <c r="AE10" s="275">
        <v>59</v>
      </c>
      <c r="AF10" s="272">
        <v>59</v>
      </c>
      <c r="AG10" s="282">
        <v>59</v>
      </c>
      <c r="AH10" s="262">
        <v>59</v>
      </c>
      <c r="AI10" s="262">
        <v>59</v>
      </c>
      <c r="AJ10" s="262">
        <v>59</v>
      </c>
      <c r="AK10" s="262">
        <v>59.25</v>
      </c>
      <c r="AL10" s="262">
        <v>65.180000000000007</v>
      </c>
      <c r="AM10" s="262">
        <v>65.180000000000007</v>
      </c>
      <c r="AN10" s="262">
        <v>65.180000000000007</v>
      </c>
      <c r="AO10" s="270">
        <v>65</v>
      </c>
      <c r="AP10" s="270">
        <v>75.75</v>
      </c>
      <c r="AQ10" s="270">
        <v>75.75</v>
      </c>
      <c r="AR10" s="273">
        <v>75.75</v>
      </c>
      <c r="AS10" s="283">
        <v>75.75</v>
      </c>
      <c r="AT10" s="262">
        <v>75.75</v>
      </c>
      <c r="AU10" s="262">
        <v>75.75</v>
      </c>
      <c r="AV10" s="280"/>
    </row>
    <row r="11" spans="2:48" ht="15" customHeight="1">
      <c r="B11" s="249">
        <v>8</v>
      </c>
      <c r="C11" s="250" t="s">
        <v>830</v>
      </c>
      <c r="D11" s="251" t="s">
        <v>844</v>
      </c>
      <c r="E11" s="252" t="s">
        <v>845</v>
      </c>
      <c r="F11" s="253" t="s">
        <v>833</v>
      </c>
      <c r="G11" s="254" t="s">
        <v>833</v>
      </c>
      <c r="H11" s="255" t="s">
        <v>833</v>
      </c>
      <c r="I11" s="256" t="s">
        <v>833</v>
      </c>
      <c r="J11" s="254" t="s">
        <v>833</v>
      </c>
      <c r="K11" s="254" t="s">
        <v>833</v>
      </c>
      <c r="L11" s="254" t="s">
        <v>833</v>
      </c>
      <c r="M11" s="254">
        <v>21</v>
      </c>
      <c r="N11" s="254">
        <v>21</v>
      </c>
      <c r="O11" s="254">
        <v>21</v>
      </c>
      <c r="P11" s="254">
        <v>21</v>
      </c>
      <c r="Q11" s="254">
        <v>21</v>
      </c>
      <c r="R11" s="254">
        <v>21</v>
      </c>
      <c r="S11" s="284" t="s">
        <v>834</v>
      </c>
      <c r="T11" s="285" t="s">
        <v>834</v>
      </c>
      <c r="U11" s="286" t="s">
        <v>834</v>
      </c>
      <c r="V11" s="284" t="s">
        <v>834</v>
      </c>
      <c r="W11" s="284" t="s">
        <v>834</v>
      </c>
      <c r="X11" s="284" t="s">
        <v>834</v>
      </c>
      <c r="Y11" s="284" t="s">
        <v>834</v>
      </c>
      <c r="Z11" s="284" t="s">
        <v>834</v>
      </c>
      <c r="AA11" s="284" t="s">
        <v>834</v>
      </c>
      <c r="AB11" s="284" t="s">
        <v>834</v>
      </c>
      <c r="AC11" s="284" t="s">
        <v>834</v>
      </c>
      <c r="AD11" s="284" t="s">
        <v>834</v>
      </c>
      <c r="AE11" s="284" t="s">
        <v>834</v>
      </c>
      <c r="AF11" s="285" t="s">
        <v>834</v>
      </c>
      <c r="AG11" s="286" t="s">
        <v>834</v>
      </c>
      <c r="AH11" s="284" t="s">
        <v>834</v>
      </c>
      <c r="AI11" s="284" t="s">
        <v>834</v>
      </c>
      <c r="AJ11" s="284" t="s">
        <v>834</v>
      </c>
      <c r="AK11" s="284" t="s">
        <v>834</v>
      </c>
      <c r="AL11" s="284" t="s">
        <v>834</v>
      </c>
      <c r="AM11" s="284" t="s">
        <v>834</v>
      </c>
      <c r="AN11" s="284" t="s">
        <v>834</v>
      </c>
      <c r="AO11" s="284" t="s">
        <v>834</v>
      </c>
      <c r="AP11" s="284" t="s">
        <v>834</v>
      </c>
      <c r="AQ11" s="284" t="s">
        <v>834</v>
      </c>
      <c r="AR11" s="285" t="s">
        <v>834</v>
      </c>
      <c r="AS11" s="287" t="s">
        <v>834</v>
      </c>
      <c r="AT11" s="284" t="s">
        <v>834</v>
      </c>
      <c r="AU11" s="284" t="s">
        <v>834</v>
      </c>
      <c r="AV11" s="258"/>
    </row>
    <row r="12" spans="2:48" ht="15" customHeight="1">
      <c r="B12" s="249">
        <v>9</v>
      </c>
      <c r="C12" s="250" t="s">
        <v>830</v>
      </c>
      <c r="D12" s="251" t="s">
        <v>846</v>
      </c>
      <c r="E12" s="252" t="s">
        <v>840</v>
      </c>
      <c r="F12" s="253" t="s">
        <v>833</v>
      </c>
      <c r="G12" s="254" t="s">
        <v>833</v>
      </c>
      <c r="H12" s="255" t="s">
        <v>833</v>
      </c>
      <c r="I12" s="256" t="s">
        <v>833</v>
      </c>
      <c r="J12" s="259">
        <v>105.91</v>
      </c>
      <c r="K12" s="259">
        <v>9.33</v>
      </c>
      <c r="L12" s="259">
        <v>9.33</v>
      </c>
      <c r="M12" s="259">
        <v>9.33</v>
      </c>
      <c r="N12" s="259">
        <v>9.33</v>
      </c>
      <c r="O12" s="259">
        <v>9.33</v>
      </c>
      <c r="P12" s="259">
        <v>9.33</v>
      </c>
      <c r="Q12" s="259">
        <v>9.33</v>
      </c>
      <c r="R12" s="259">
        <v>9.33</v>
      </c>
      <c r="S12" s="259">
        <v>9.33</v>
      </c>
      <c r="T12" s="260">
        <v>9.33</v>
      </c>
      <c r="U12" s="261">
        <v>9.33</v>
      </c>
      <c r="V12" s="259">
        <v>9.33</v>
      </c>
      <c r="W12" s="259">
        <v>9.33</v>
      </c>
      <c r="X12" s="259">
        <v>9.33</v>
      </c>
      <c r="Y12" s="259">
        <v>9.33</v>
      </c>
      <c r="Z12" s="259">
        <v>9.33</v>
      </c>
      <c r="AA12" s="259">
        <v>9.33</v>
      </c>
      <c r="AB12" s="259">
        <v>9.33</v>
      </c>
      <c r="AC12" s="259">
        <v>9.33</v>
      </c>
      <c r="AD12" s="259">
        <v>9.33</v>
      </c>
      <c r="AE12" s="259">
        <v>9.33</v>
      </c>
      <c r="AF12" s="277">
        <v>9.33</v>
      </c>
      <c r="AG12" s="261">
        <v>9.33</v>
      </c>
      <c r="AH12" s="259">
        <v>9.33</v>
      </c>
      <c r="AI12" s="259">
        <v>9.33</v>
      </c>
      <c r="AJ12" s="262">
        <v>9.33</v>
      </c>
      <c r="AK12" s="262">
        <v>9.33</v>
      </c>
      <c r="AL12" s="262">
        <v>9.33</v>
      </c>
      <c r="AM12" s="262">
        <v>9.33</v>
      </c>
      <c r="AN12" s="262">
        <v>9.33</v>
      </c>
      <c r="AO12" s="270">
        <v>9</v>
      </c>
      <c r="AP12" s="262">
        <v>9.33</v>
      </c>
      <c r="AQ12" s="270">
        <v>9.33</v>
      </c>
      <c r="AR12" s="273">
        <v>9.33</v>
      </c>
      <c r="AS12" s="288">
        <v>7.77</v>
      </c>
      <c r="AT12" s="276">
        <v>7.77</v>
      </c>
      <c r="AU12" s="276">
        <v>7.77</v>
      </c>
      <c r="AV12" s="280"/>
    </row>
    <row r="13" spans="2:48" ht="15" customHeight="1">
      <c r="B13" s="249">
        <v>10</v>
      </c>
      <c r="C13" s="250" t="s">
        <v>830</v>
      </c>
      <c r="D13" s="251" t="s">
        <v>847</v>
      </c>
      <c r="E13" s="252" t="s">
        <v>848</v>
      </c>
      <c r="F13" s="253" t="s">
        <v>833</v>
      </c>
      <c r="G13" s="254" t="s">
        <v>833</v>
      </c>
      <c r="H13" s="255" t="s">
        <v>833</v>
      </c>
      <c r="I13" s="256" t="s">
        <v>833</v>
      </c>
      <c r="J13" s="254" t="s">
        <v>833</v>
      </c>
      <c r="K13" s="254" t="s">
        <v>833</v>
      </c>
      <c r="L13" s="254" t="s">
        <v>833</v>
      </c>
      <c r="M13" s="254">
        <v>20</v>
      </c>
      <c r="N13" s="254">
        <v>20</v>
      </c>
      <c r="O13" s="254">
        <v>20</v>
      </c>
      <c r="P13" s="254">
        <v>20</v>
      </c>
      <c r="Q13" s="254">
        <v>20</v>
      </c>
      <c r="R13" s="254">
        <v>20</v>
      </c>
      <c r="S13" s="254">
        <v>20</v>
      </c>
      <c r="T13" s="289">
        <v>20</v>
      </c>
      <c r="U13" s="269">
        <v>20</v>
      </c>
      <c r="V13" s="267">
        <v>20</v>
      </c>
      <c r="W13" s="267">
        <v>20</v>
      </c>
      <c r="X13" s="267">
        <v>20</v>
      </c>
      <c r="Y13" s="267">
        <v>20</v>
      </c>
      <c r="Z13" s="267">
        <v>20</v>
      </c>
      <c r="AA13" s="267">
        <v>20</v>
      </c>
      <c r="AB13" s="275">
        <v>20</v>
      </c>
      <c r="AC13" s="275">
        <v>20</v>
      </c>
      <c r="AD13" s="275">
        <v>20</v>
      </c>
      <c r="AE13" s="275">
        <v>20</v>
      </c>
      <c r="AF13" s="272">
        <v>20</v>
      </c>
      <c r="AG13" s="282">
        <v>20</v>
      </c>
      <c r="AH13" s="262">
        <v>20</v>
      </c>
      <c r="AI13" s="262">
        <v>20</v>
      </c>
      <c r="AJ13" s="262">
        <v>20</v>
      </c>
      <c r="AK13" s="262">
        <v>20</v>
      </c>
      <c r="AL13" s="262">
        <v>20</v>
      </c>
      <c r="AM13" s="262">
        <v>20</v>
      </c>
      <c r="AN13" s="262">
        <v>20</v>
      </c>
      <c r="AO13" s="263" t="s">
        <v>834</v>
      </c>
      <c r="AP13" s="263" t="s">
        <v>834</v>
      </c>
      <c r="AQ13" s="263" t="s">
        <v>834</v>
      </c>
      <c r="AR13" s="264" t="s">
        <v>834</v>
      </c>
      <c r="AS13" s="265" t="s">
        <v>834</v>
      </c>
      <c r="AT13" s="263" t="s">
        <v>834</v>
      </c>
      <c r="AU13" s="263" t="s">
        <v>834</v>
      </c>
      <c r="AV13" s="280"/>
    </row>
    <row r="14" spans="2:48" ht="15" customHeight="1">
      <c r="B14" s="249">
        <v>11</v>
      </c>
      <c r="C14" s="250" t="s">
        <v>830</v>
      </c>
      <c r="D14" s="251" t="s">
        <v>849</v>
      </c>
      <c r="E14" s="252" t="s">
        <v>850</v>
      </c>
      <c r="F14" s="253" t="s">
        <v>833</v>
      </c>
      <c r="G14" s="254" t="s">
        <v>833</v>
      </c>
      <c r="H14" s="255" t="s">
        <v>833</v>
      </c>
      <c r="I14" s="256" t="s">
        <v>833</v>
      </c>
      <c r="J14" s="254" t="s">
        <v>833</v>
      </c>
      <c r="K14" s="254" t="s">
        <v>833</v>
      </c>
      <c r="L14" s="254" t="s">
        <v>833</v>
      </c>
      <c r="M14" s="254">
        <v>15</v>
      </c>
      <c r="N14" s="254">
        <v>15</v>
      </c>
      <c r="O14" s="254">
        <v>15</v>
      </c>
      <c r="P14" s="254">
        <v>15</v>
      </c>
      <c r="Q14" s="254">
        <v>15</v>
      </c>
      <c r="R14" s="290">
        <v>15</v>
      </c>
      <c r="S14" s="290">
        <v>15</v>
      </c>
      <c r="T14" s="268">
        <v>15</v>
      </c>
      <c r="U14" s="269">
        <v>15</v>
      </c>
      <c r="V14" s="267">
        <v>15</v>
      </c>
      <c r="W14" s="267">
        <v>15</v>
      </c>
      <c r="X14" s="267">
        <v>15</v>
      </c>
      <c r="Y14" s="267">
        <v>15</v>
      </c>
      <c r="Z14" s="267">
        <v>15</v>
      </c>
      <c r="AA14" s="267">
        <v>15</v>
      </c>
      <c r="AB14" s="275">
        <v>15</v>
      </c>
      <c r="AC14" s="275">
        <v>15</v>
      </c>
      <c r="AD14" s="275">
        <v>15</v>
      </c>
      <c r="AE14" s="275">
        <v>15</v>
      </c>
      <c r="AF14" s="272">
        <v>15</v>
      </c>
      <c r="AG14" s="282">
        <v>15</v>
      </c>
      <c r="AH14" s="262">
        <v>15</v>
      </c>
      <c r="AI14" s="262">
        <v>15</v>
      </c>
      <c r="AJ14" s="262">
        <v>15</v>
      </c>
      <c r="AK14" s="262">
        <v>15</v>
      </c>
      <c r="AL14" s="262">
        <v>15</v>
      </c>
      <c r="AM14" s="262">
        <v>15</v>
      </c>
      <c r="AN14" s="262">
        <v>15</v>
      </c>
      <c r="AO14" s="263" t="s">
        <v>834</v>
      </c>
      <c r="AP14" s="263" t="s">
        <v>834</v>
      </c>
      <c r="AQ14" s="263" t="s">
        <v>834</v>
      </c>
      <c r="AR14" s="264" t="s">
        <v>834</v>
      </c>
      <c r="AS14" s="265" t="s">
        <v>834</v>
      </c>
      <c r="AT14" s="263" t="s">
        <v>834</v>
      </c>
      <c r="AU14" s="263" t="s">
        <v>834</v>
      </c>
      <c r="AV14" s="280"/>
    </row>
    <row r="15" spans="2:48" ht="15" customHeight="1">
      <c r="B15" s="249">
        <v>12</v>
      </c>
      <c r="C15" s="250" t="s">
        <v>830</v>
      </c>
      <c r="D15" s="251" t="s">
        <v>851</v>
      </c>
      <c r="E15" s="252" t="s">
        <v>852</v>
      </c>
      <c r="F15" s="291">
        <v>27.1</v>
      </c>
      <c r="G15" s="259">
        <v>22.83</v>
      </c>
      <c r="H15" s="260">
        <v>22.6</v>
      </c>
      <c r="I15" s="261">
        <v>22.14</v>
      </c>
      <c r="J15" s="259">
        <v>21.93</v>
      </c>
      <c r="K15" s="259">
        <v>21.96</v>
      </c>
      <c r="L15" s="259">
        <v>21.73</v>
      </c>
      <c r="M15" s="259">
        <v>22.79</v>
      </c>
      <c r="N15" s="259">
        <v>22.68</v>
      </c>
      <c r="O15" s="259">
        <v>22.78</v>
      </c>
      <c r="P15" s="259">
        <v>22.7</v>
      </c>
      <c r="Q15" s="259">
        <v>22.29</v>
      </c>
      <c r="R15" s="259">
        <v>22.22</v>
      </c>
      <c r="S15" s="259">
        <v>22.1</v>
      </c>
      <c r="T15" s="260">
        <v>13.98</v>
      </c>
      <c r="U15" s="261">
        <v>16.52</v>
      </c>
      <c r="V15" s="259">
        <v>13.98</v>
      </c>
      <c r="W15" s="259">
        <v>13.96</v>
      </c>
      <c r="X15" s="259">
        <v>14.13</v>
      </c>
      <c r="Y15" s="259">
        <v>16.71</v>
      </c>
      <c r="Z15" s="259">
        <v>16.66</v>
      </c>
      <c r="AA15" s="259">
        <v>18.600000000000001</v>
      </c>
      <c r="AB15" s="276">
        <v>17.14</v>
      </c>
      <c r="AC15" s="276">
        <v>16.77</v>
      </c>
      <c r="AD15" s="276">
        <v>16.63</v>
      </c>
      <c r="AE15" s="276">
        <v>16.59</v>
      </c>
      <c r="AF15" s="277">
        <v>16.600000000000001</v>
      </c>
      <c r="AG15" s="278">
        <v>16.96</v>
      </c>
      <c r="AH15" s="262">
        <v>17.45</v>
      </c>
      <c r="AI15" s="262">
        <v>17.47</v>
      </c>
      <c r="AJ15" s="262">
        <v>17.420000000000002</v>
      </c>
      <c r="AK15" s="262">
        <v>17.36</v>
      </c>
      <c r="AL15" s="262">
        <v>17</v>
      </c>
      <c r="AM15" s="262">
        <v>17</v>
      </c>
      <c r="AN15" s="292">
        <v>17</v>
      </c>
      <c r="AO15" s="270">
        <v>17</v>
      </c>
      <c r="AP15" s="270">
        <v>17</v>
      </c>
      <c r="AQ15" s="270">
        <v>17</v>
      </c>
      <c r="AR15" s="273">
        <v>17</v>
      </c>
      <c r="AS15" s="279">
        <v>17</v>
      </c>
      <c r="AT15" s="262">
        <v>17</v>
      </c>
      <c r="AU15" s="280"/>
      <c r="AV15" s="280"/>
    </row>
    <row r="16" spans="2:48" ht="15" customHeight="1">
      <c r="B16" s="249">
        <v>13</v>
      </c>
      <c r="C16" s="250" t="s">
        <v>830</v>
      </c>
      <c r="D16" s="251" t="s">
        <v>853</v>
      </c>
      <c r="E16" s="252" t="s">
        <v>852</v>
      </c>
      <c r="F16" s="253" t="s">
        <v>833</v>
      </c>
      <c r="G16" s="254" t="s">
        <v>833</v>
      </c>
      <c r="H16" s="255" t="s">
        <v>833</v>
      </c>
      <c r="I16" s="256" t="s">
        <v>833</v>
      </c>
      <c r="J16" s="254" t="s">
        <v>833</v>
      </c>
      <c r="K16" s="254" t="s">
        <v>833</v>
      </c>
      <c r="L16" s="254" t="s">
        <v>833</v>
      </c>
      <c r="M16" s="254" t="s">
        <v>833</v>
      </c>
      <c r="N16" s="254" t="s">
        <v>833</v>
      </c>
      <c r="O16" s="254" t="s">
        <v>833</v>
      </c>
      <c r="P16" s="254" t="s">
        <v>833</v>
      </c>
      <c r="Q16" s="254" t="s">
        <v>833</v>
      </c>
      <c r="R16" s="254" t="s">
        <v>833</v>
      </c>
      <c r="S16" s="254" t="s">
        <v>833</v>
      </c>
      <c r="T16" s="255" t="s">
        <v>833</v>
      </c>
      <c r="U16" s="256" t="s">
        <v>833</v>
      </c>
      <c r="V16" s="254" t="s">
        <v>833</v>
      </c>
      <c r="W16" s="266">
        <v>5.87</v>
      </c>
      <c r="X16" s="266">
        <v>4.8499999999999996</v>
      </c>
      <c r="Y16" s="266">
        <v>4.84</v>
      </c>
      <c r="Z16" s="266">
        <v>4.83</v>
      </c>
      <c r="AA16" s="266">
        <v>4.83</v>
      </c>
      <c r="AB16" s="266">
        <v>4.8099999999999996</v>
      </c>
      <c r="AC16" s="266">
        <v>4.8</v>
      </c>
      <c r="AD16" s="266">
        <v>4.79</v>
      </c>
      <c r="AE16" s="266">
        <v>4.7699999999999996</v>
      </c>
      <c r="AF16" s="293">
        <v>4.75</v>
      </c>
      <c r="AG16" s="294">
        <v>4.76</v>
      </c>
      <c r="AH16" s="295">
        <v>4.7300000000000004</v>
      </c>
      <c r="AI16" s="295">
        <v>4.71</v>
      </c>
      <c r="AJ16" s="270">
        <v>4.7</v>
      </c>
      <c r="AK16" s="270">
        <v>4.7</v>
      </c>
      <c r="AL16" s="270">
        <v>4.7</v>
      </c>
      <c r="AM16" s="270">
        <v>4.7</v>
      </c>
      <c r="AN16" s="270">
        <v>4.7</v>
      </c>
      <c r="AO16" s="270">
        <v>4.7</v>
      </c>
      <c r="AP16" s="270">
        <v>4.7</v>
      </c>
      <c r="AQ16" s="270">
        <v>4.7</v>
      </c>
      <c r="AR16" s="273">
        <v>4.7</v>
      </c>
      <c r="AS16" s="294">
        <v>4.7</v>
      </c>
      <c r="AT16" s="296">
        <v>4.7</v>
      </c>
      <c r="AU16" s="296">
        <v>4.7</v>
      </c>
      <c r="AV16" s="297"/>
    </row>
    <row r="17" spans="2:48" ht="15" customHeight="1">
      <c r="B17" s="249">
        <v>14</v>
      </c>
      <c r="C17" s="250" t="s">
        <v>830</v>
      </c>
      <c r="D17" s="251" t="s">
        <v>854</v>
      </c>
      <c r="E17" s="252" t="s">
        <v>855</v>
      </c>
      <c r="F17" s="253" t="s">
        <v>833</v>
      </c>
      <c r="G17" s="254" t="s">
        <v>833</v>
      </c>
      <c r="H17" s="255" t="s">
        <v>833</v>
      </c>
      <c r="I17" s="256" t="s">
        <v>833</v>
      </c>
      <c r="J17" s="254" t="s">
        <v>833</v>
      </c>
      <c r="K17" s="254" t="s">
        <v>833</v>
      </c>
      <c r="L17" s="254" t="s">
        <v>833</v>
      </c>
      <c r="M17" s="259">
        <v>72.89</v>
      </c>
      <c r="N17" s="259" t="s">
        <v>833</v>
      </c>
      <c r="O17" s="259">
        <v>105.56</v>
      </c>
      <c r="P17" s="259">
        <v>186.76</v>
      </c>
      <c r="Q17" s="259">
        <v>136.52000000000001</v>
      </c>
      <c r="R17" s="259">
        <v>22.216000000000001</v>
      </c>
      <c r="S17" s="259">
        <v>29.67</v>
      </c>
      <c r="T17" s="260">
        <v>14.57</v>
      </c>
      <c r="U17" s="298" t="s">
        <v>833</v>
      </c>
      <c r="V17" s="275" t="s">
        <v>833</v>
      </c>
      <c r="W17" s="275" t="s">
        <v>833</v>
      </c>
      <c r="X17" s="276">
        <v>232.01</v>
      </c>
      <c r="Y17" s="276">
        <v>23.83</v>
      </c>
      <c r="Z17" s="276">
        <v>44.38</v>
      </c>
      <c r="AA17" s="266">
        <v>14.14</v>
      </c>
      <c r="AB17" s="266">
        <v>46.98</v>
      </c>
      <c r="AC17" s="266">
        <v>142.46</v>
      </c>
      <c r="AD17" s="276">
        <v>34.869999999999997</v>
      </c>
      <c r="AE17" s="276">
        <v>74.17</v>
      </c>
      <c r="AF17" s="277">
        <v>57.8</v>
      </c>
      <c r="AG17" s="282">
        <v>29.79</v>
      </c>
      <c r="AH17" s="270">
        <v>52.57</v>
      </c>
      <c r="AI17" s="270">
        <v>55.75</v>
      </c>
      <c r="AJ17" s="270">
        <v>44.9</v>
      </c>
      <c r="AK17" s="262">
        <v>29.89</v>
      </c>
      <c r="AL17" s="262">
        <v>21.57</v>
      </c>
      <c r="AM17" s="262">
        <v>29.26</v>
      </c>
      <c r="AN17" s="262">
        <v>9.6999999999999993</v>
      </c>
      <c r="AO17" s="262">
        <v>40.57</v>
      </c>
      <c r="AP17" s="262">
        <v>24.63</v>
      </c>
      <c r="AQ17" s="270">
        <v>213.62</v>
      </c>
      <c r="AR17" s="273">
        <v>25.5</v>
      </c>
      <c r="AS17" s="282">
        <v>23.03</v>
      </c>
      <c r="AT17" s="270">
        <v>13.15</v>
      </c>
      <c r="AU17" s="299">
        <v>47.06</v>
      </c>
      <c r="AV17" s="281"/>
    </row>
    <row r="18" spans="2:48" ht="15" customHeight="1">
      <c r="B18" s="249">
        <v>15</v>
      </c>
      <c r="C18" s="250" t="s">
        <v>830</v>
      </c>
      <c r="D18" s="251" t="s">
        <v>856</v>
      </c>
      <c r="E18" s="251" t="s">
        <v>857</v>
      </c>
      <c r="F18" s="253" t="s">
        <v>833</v>
      </c>
      <c r="G18" s="254" t="s">
        <v>833</v>
      </c>
      <c r="H18" s="255" t="s">
        <v>833</v>
      </c>
      <c r="I18" s="256" t="s">
        <v>833</v>
      </c>
      <c r="J18" s="254" t="s">
        <v>833</v>
      </c>
      <c r="K18" s="254" t="s">
        <v>833</v>
      </c>
      <c r="L18" s="254" t="s">
        <v>833</v>
      </c>
      <c r="M18" s="254" t="s">
        <v>833</v>
      </c>
      <c r="N18" s="254" t="s">
        <v>833</v>
      </c>
      <c r="O18" s="254" t="s">
        <v>833</v>
      </c>
      <c r="P18" s="254" t="s">
        <v>833</v>
      </c>
      <c r="Q18" s="254" t="s">
        <v>833</v>
      </c>
      <c r="R18" s="254" t="s">
        <v>833</v>
      </c>
      <c r="S18" s="254" t="s">
        <v>833</v>
      </c>
      <c r="T18" s="255" t="s">
        <v>833</v>
      </c>
      <c r="U18" s="256" t="s">
        <v>833</v>
      </c>
      <c r="V18" s="254" t="s">
        <v>833</v>
      </c>
      <c r="W18" s="254" t="s">
        <v>833</v>
      </c>
      <c r="X18" s="254" t="s">
        <v>833</v>
      </c>
      <c r="Y18" s="267">
        <v>367</v>
      </c>
      <c r="Z18" s="267">
        <v>301</v>
      </c>
      <c r="AA18" s="266">
        <v>353.65</v>
      </c>
      <c r="AB18" s="276">
        <v>319.39999999999998</v>
      </c>
      <c r="AC18" s="275">
        <v>346</v>
      </c>
      <c r="AD18" s="275">
        <v>327</v>
      </c>
      <c r="AE18" s="275">
        <v>257</v>
      </c>
      <c r="AF18" s="272">
        <v>295</v>
      </c>
      <c r="AG18" s="278">
        <v>388</v>
      </c>
      <c r="AH18" s="262">
        <v>247</v>
      </c>
      <c r="AI18" s="262">
        <v>294</v>
      </c>
      <c r="AJ18" s="262">
        <v>287</v>
      </c>
      <c r="AK18" s="262">
        <v>453</v>
      </c>
      <c r="AL18" s="262">
        <v>323</v>
      </c>
      <c r="AM18" s="262">
        <v>233</v>
      </c>
      <c r="AN18" s="262">
        <v>206.2</v>
      </c>
      <c r="AO18" s="262">
        <v>193.92</v>
      </c>
      <c r="AP18" s="262">
        <v>242.91</v>
      </c>
      <c r="AQ18" s="262">
        <v>244.82</v>
      </c>
      <c r="AR18" s="273">
        <v>366.86</v>
      </c>
      <c r="AS18" s="278">
        <v>277.02</v>
      </c>
      <c r="AT18" s="262">
        <v>366.79</v>
      </c>
      <c r="AU18" s="300">
        <v>404.55</v>
      </c>
      <c r="AV18" s="280"/>
    </row>
    <row r="19" spans="2:48" ht="15" customHeight="1">
      <c r="B19" s="249">
        <v>16</v>
      </c>
      <c r="C19" s="250" t="s">
        <v>830</v>
      </c>
      <c r="D19" s="251" t="s">
        <v>858</v>
      </c>
      <c r="E19" s="251" t="s">
        <v>855</v>
      </c>
      <c r="F19" s="253" t="s">
        <v>833</v>
      </c>
      <c r="G19" s="254" t="s">
        <v>833</v>
      </c>
      <c r="H19" s="255" t="s">
        <v>833</v>
      </c>
      <c r="I19" s="256" t="s">
        <v>833</v>
      </c>
      <c r="J19" s="254" t="s">
        <v>833</v>
      </c>
      <c r="K19" s="254" t="s">
        <v>833</v>
      </c>
      <c r="L19" s="254" t="s">
        <v>833</v>
      </c>
      <c r="M19" s="254" t="s">
        <v>833</v>
      </c>
      <c r="N19" s="254" t="s">
        <v>833</v>
      </c>
      <c r="O19" s="254" t="s">
        <v>833</v>
      </c>
      <c r="P19" s="254" t="s">
        <v>833</v>
      </c>
      <c r="Q19" s="254" t="s">
        <v>833</v>
      </c>
      <c r="R19" s="254" t="s">
        <v>833</v>
      </c>
      <c r="S19" s="254" t="s">
        <v>833</v>
      </c>
      <c r="T19" s="255" t="s">
        <v>833</v>
      </c>
      <c r="U19" s="256" t="s">
        <v>833</v>
      </c>
      <c r="V19" s="254" t="s">
        <v>833</v>
      </c>
      <c r="W19" s="254" t="s">
        <v>833</v>
      </c>
      <c r="X19" s="254" t="s">
        <v>833</v>
      </c>
      <c r="Y19" s="266">
        <v>546</v>
      </c>
      <c r="Z19" s="266">
        <v>477</v>
      </c>
      <c r="AA19" s="266">
        <v>410.42</v>
      </c>
      <c r="AB19" s="276">
        <v>360.47</v>
      </c>
      <c r="AC19" s="276">
        <v>322.70999999999998</v>
      </c>
      <c r="AD19" s="276">
        <v>364.9</v>
      </c>
      <c r="AE19" s="275">
        <v>281</v>
      </c>
      <c r="AF19" s="272">
        <v>268</v>
      </c>
      <c r="AG19" s="278">
        <v>432</v>
      </c>
      <c r="AH19" s="262">
        <v>339</v>
      </c>
      <c r="AI19" s="262">
        <v>342</v>
      </c>
      <c r="AJ19" s="262">
        <v>395</v>
      </c>
      <c r="AK19" s="262">
        <v>316</v>
      </c>
      <c r="AL19" s="262">
        <v>309</v>
      </c>
      <c r="AM19" s="262">
        <v>297</v>
      </c>
      <c r="AN19" s="262">
        <v>180</v>
      </c>
      <c r="AO19" s="262">
        <v>211.02</v>
      </c>
      <c r="AP19" s="262">
        <v>222.37</v>
      </c>
      <c r="AQ19" s="262">
        <v>285.43</v>
      </c>
      <c r="AR19" s="273">
        <v>309.67</v>
      </c>
      <c r="AS19" s="278">
        <v>322.33999999999997</v>
      </c>
      <c r="AT19" s="262">
        <v>337.85</v>
      </c>
      <c r="AU19" s="300">
        <v>467.91</v>
      </c>
      <c r="AV19" s="280"/>
    </row>
    <row r="20" spans="2:48" ht="15" customHeight="1">
      <c r="B20" s="249">
        <v>17</v>
      </c>
      <c r="C20" s="250" t="s">
        <v>830</v>
      </c>
      <c r="D20" s="251" t="s">
        <v>859</v>
      </c>
      <c r="E20" s="252" t="s">
        <v>860</v>
      </c>
      <c r="F20" s="253" t="s">
        <v>833</v>
      </c>
      <c r="G20" s="254" t="s">
        <v>833</v>
      </c>
      <c r="H20" s="255" t="s">
        <v>833</v>
      </c>
      <c r="I20" s="256" t="s">
        <v>833</v>
      </c>
      <c r="J20" s="254" t="s">
        <v>833</v>
      </c>
      <c r="K20" s="254" t="s">
        <v>833</v>
      </c>
      <c r="L20" s="254" t="s">
        <v>833</v>
      </c>
      <c r="M20" s="254" t="s">
        <v>833</v>
      </c>
      <c r="N20" s="254" t="s">
        <v>833</v>
      </c>
      <c r="O20" s="254" t="s">
        <v>833</v>
      </c>
      <c r="P20" s="254" t="s">
        <v>833</v>
      </c>
      <c r="Q20" s="254" t="s">
        <v>833</v>
      </c>
      <c r="R20" s="254" t="s">
        <v>833</v>
      </c>
      <c r="S20" s="254" t="s">
        <v>833</v>
      </c>
      <c r="T20" s="255" t="s">
        <v>833</v>
      </c>
      <c r="U20" s="256" t="s">
        <v>833</v>
      </c>
      <c r="V20" s="254" t="s">
        <v>833</v>
      </c>
      <c r="W20" s="254" t="s">
        <v>833</v>
      </c>
      <c r="X20" s="254" t="s">
        <v>833</v>
      </c>
      <c r="Y20" s="267">
        <v>359</v>
      </c>
      <c r="Z20" s="267">
        <v>282</v>
      </c>
      <c r="AA20" s="267">
        <v>281</v>
      </c>
      <c r="AB20" s="275">
        <v>291</v>
      </c>
      <c r="AC20" s="275">
        <v>260</v>
      </c>
      <c r="AD20" s="275">
        <v>429</v>
      </c>
      <c r="AE20" s="275">
        <v>237</v>
      </c>
      <c r="AF20" s="272">
        <v>349</v>
      </c>
      <c r="AG20" s="278">
        <v>340</v>
      </c>
      <c r="AH20" s="262">
        <v>245</v>
      </c>
      <c r="AI20" s="262">
        <v>289</v>
      </c>
      <c r="AJ20" s="262">
        <v>321</v>
      </c>
      <c r="AK20" s="262">
        <v>256</v>
      </c>
      <c r="AL20" s="262">
        <v>322</v>
      </c>
      <c r="AM20" s="262">
        <v>183</v>
      </c>
      <c r="AN20" s="262">
        <v>156.80000000000001</v>
      </c>
      <c r="AO20" s="262">
        <v>186.76</v>
      </c>
      <c r="AP20" s="262">
        <v>246.2</v>
      </c>
      <c r="AQ20" s="262">
        <v>181.73</v>
      </c>
      <c r="AR20" s="273">
        <v>86.33</v>
      </c>
      <c r="AS20" s="286" t="s">
        <v>834</v>
      </c>
      <c r="AT20" s="284" t="s">
        <v>834</v>
      </c>
      <c r="AU20" s="284" t="s">
        <v>834</v>
      </c>
      <c r="AV20" s="280"/>
    </row>
    <row r="21" spans="2:48" ht="15" customHeight="1">
      <c r="B21" s="249">
        <v>18</v>
      </c>
      <c r="C21" s="250" t="s">
        <v>830</v>
      </c>
      <c r="D21" s="251" t="s">
        <v>861</v>
      </c>
      <c r="E21" s="252" t="s">
        <v>862</v>
      </c>
      <c r="F21" s="253" t="s">
        <v>833</v>
      </c>
      <c r="G21" s="254" t="s">
        <v>833</v>
      </c>
      <c r="H21" s="255" t="s">
        <v>833</v>
      </c>
      <c r="I21" s="256" t="s">
        <v>833</v>
      </c>
      <c r="J21" s="254" t="s">
        <v>833</v>
      </c>
      <c r="K21" s="254" t="s">
        <v>833</v>
      </c>
      <c r="L21" s="254">
        <v>2997</v>
      </c>
      <c r="M21" s="254">
        <v>2497</v>
      </c>
      <c r="N21" s="254">
        <v>970</v>
      </c>
      <c r="O21" s="254">
        <v>806</v>
      </c>
      <c r="P21" s="254">
        <v>1000</v>
      </c>
      <c r="Q21" s="254">
        <v>971</v>
      </c>
      <c r="R21" s="254">
        <v>994</v>
      </c>
      <c r="S21" s="254">
        <v>2611</v>
      </c>
      <c r="T21" s="255">
        <v>2149</v>
      </c>
      <c r="U21" s="256">
        <v>3739</v>
      </c>
      <c r="V21" s="301">
        <v>870</v>
      </c>
      <c r="W21" s="301">
        <v>865</v>
      </c>
      <c r="X21" s="284" t="s">
        <v>834</v>
      </c>
      <c r="Y21" s="284" t="s">
        <v>834</v>
      </c>
      <c r="Z21" s="284" t="s">
        <v>834</v>
      </c>
      <c r="AA21" s="284" t="s">
        <v>834</v>
      </c>
      <c r="AB21" s="284" t="s">
        <v>834</v>
      </c>
      <c r="AC21" s="284" t="s">
        <v>834</v>
      </c>
      <c r="AD21" s="284" t="s">
        <v>834</v>
      </c>
      <c r="AE21" s="284" t="s">
        <v>834</v>
      </c>
      <c r="AF21" s="285" t="s">
        <v>834</v>
      </c>
      <c r="AG21" s="286" t="s">
        <v>834</v>
      </c>
      <c r="AH21" s="284" t="s">
        <v>834</v>
      </c>
      <c r="AI21" s="284" t="s">
        <v>834</v>
      </c>
      <c r="AJ21" s="284" t="s">
        <v>834</v>
      </c>
      <c r="AK21" s="284" t="s">
        <v>834</v>
      </c>
      <c r="AL21" s="284" t="s">
        <v>834</v>
      </c>
      <c r="AM21" s="284" t="s">
        <v>834</v>
      </c>
      <c r="AN21" s="284" t="s">
        <v>834</v>
      </c>
      <c r="AO21" s="284" t="s">
        <v>834</v>
      </c>
      <c r="AP21" s="284" t="s">
        <v>834</v>
      </c>
      <c r="AQ21" s="284" t="s">
        <v>834</v>
      </c>
      <c r="AR21" s="285" t="s">
        <v>834</v>
      </c>
      <c r="AS21" s="286" t="s">
        <v>834</v>
      </c>
      <c r="AT21" s="284" t="s">
        <v>834</v>
      </c>
      <c r="AU21" s="258"/>
      <c r="AV21" s="258"/>
    </row>
    <row r="22" spans="2:48" ht="15" customHeight="1">
      <c r="B22" s="249">
        <v>19</v>
      </c>
      <c r="C22" s="250" t="s">
        <v>830</v>
      </c>
      <c r="D22" s="251" t="s">
        <v>863</v>
      </c>
      <c r="E22" s="251" t="s">
        <v>864</v>
      </c>
      <c r="F22" s="253" t="s">
        <v>833</v>
      </c>
      <c r="G22" s="254" t="s">
        <v>833</v>
      </c>
      <c r="H22" s="255" t="s">
        <v>833</v>
      </c>
      <c r="I22" s="256" t="s">
        <v>833</v>
      </c>
      <c r="J22" s="254" t="s">
        <v>833</v>
      </c>
      <c r="K22" s="259">
        <v>324.02999999999997</v>
      </c>
      <c r="L22" s="259">
        <v>296.95</v>
      </c>
      <c r="M22" s="259">
        <v>255.12</v>
      </c>
      <c r="N22" s="259">
        <v>145.9</v>
      </c>
      <c r="O22" s="259">
        <v>139.4</v>
      </c>
      <c r="P22" s="259">
        <v>152.43</v>
      </c>
      <c r="Q22" s="259">
        <v>289.18</v>
      </c>
      <c r="R22" s="259">
        <v>121.06</v>
      </c>
      <c r="S22" s="259">
        <v>121.02</v>
      </c>
      <c r="T22" s="260">
        <v>217.72</v>
      </c>
      <c r="U22" s="261">
        <v>151.79</v>
      </c>
      <c r="V22" s="259">
        <v>161.63</v>
      </c>
      <c r="W22" s="259">
        <v>250.2</v>
      </c>
      <c r="X22" s="259">
        <v>166.02</v>
      </c>
      <c r="Y22" s="259">
        <v>187.15</v>
      </c>
      <c r="Z22" s="266">
        <v>116.91</v>
      </c>
      <c r="AA22" s="266">
        <v>122.44</v>
      </c>
      <c r="AB22" s="266">
        <v>143.05000000000001</v>
      </c>
      <c r="AC22" s="266">
        <v>210.51</v>
      </c>
      <c r="AD22" s="266">
        <v>112.26</v>
      </c>
      <c r="AE22" s="276">
        <v>201.47</v>
      </c>
      <c r="AF22" s="277">
        <v>130.57</v>
      </c>
      <c r="AG22" s="278">
        <v>124.06</v>
      </c>
      <c r="AH22" s="262">
        <v>173.68</v>
      </c>
      <c r="AI22" s="262">
        <v>233.61</v>
      </c>
      <c r="AJ22" s="262">
        <v>204.46</v>
      </c>
      <c r="AK22" s="262">
        <v>155.76</v>
      </c>
      <c r="AL22" s="262">
        <v>213.12</v>
      </c>
      <c r="AM22" s="262">
        <v>178.4</v>
      </c>
      <c r="AN22" s="262">
        <v>98.4</v>
      </c>
      <c r="AO22" s="262">
        <v>203.08</v>
      </c>
      <c r="AP22" s="262">
        <v>128.88</v>
      </c>
      <c r="AQ22" s="262">
        <v>121.34</v>
      </c>
      <c r="AR22" s="273">
        <v>205.12</v>
      </c>
      <c r="AS22" s="278">
        <v>103.76</v>
      </c>
      <c r="AT22" s="262">
        <v>186.12</v>
      </c>
      <c r="AU22" s="300">
        <v>221.05</v>
      </c>
      <c r="AV22" s="280"/>
    </row>
    <row r="23" spans="2:48" ht="15" customHeight="1">
      <c r="B23" s="249">
        <v>20</v>
      </c>
      <c r="C23" s="250" t="s">
        <v>830</v>
      </c>
      <c r="D23" s="251" t="s">
        <v>865</v>
      </c>
      <c r="E23" s="251" t="s">
        <v>866</v>
      </c>
      <c r="F23" s="253" t="s">
        <v>833</v>
      </c>
      <c r="G23" s="254" t="s">
        <v>833</v>
      </c>
      <c r="H23" s="255" t="s">
        <v>833</v>
      </c>
      <c r="I23" s="256" t="s">
        <v>833</v>
      </c>
      <c r="J23" s="254" t="s">
        <v>833</v>
      </c>
      <c r="K23" s="254" t="s">
        <v>833</v>
      </c>
      <c r="L23" s="254" t="s">
        <v>833</v>
      </c>
      <c r="M23" s="259">
        <v>1018.15</v>
      </c>
      <c r="N23" s="259">
        <v>641.11</v>
      </c>
      <c r="O23" s="259">
        <v>656.52</v>
      </c>
      <c r="P23" s="259">
        <v>913.66</v>
      </c>
      <c r="Q23" s="259">
        <v>591.92999999999995</v>
      </c>
      <c r="R23" s="259">
        <v>636.59</v>
      </c>
      <c r="S23" s="259">
        <v>823.17</v>
      </c>
      <c r="T23" s="260">
        <v>519.77</v>
      </c>
      <c r="U23" s="261">
        <v>670.88</v>
      </c>
      <c r="V23" s="302">
        <v>487.66</v>
      </c>
      <c r="W23" s="259">
        <v>1245.6099999999999</v>
      </c>
      <c r="X23" s="259">
        <v>1133.81</v>
      </c>
      <c r="Y23" s="259">
        <v>752.4</v>
      </c>
      <c r="Z23" s="276">
        <v>626.01</v>
      </c>
      <c r="AA23" s="276">
        <v>569</v>
      </c>
      <c r="AB23" s="266">
        <v>673.37</v>
      </c>
      <c r="AC23" s="266">
        <v>578.17999999999995</v>
      </c>
      <c r="AD23" s="276">
        <v>793.92</v>
      </c>
      <c r="AE23" s="276">
        <v>620.48</v>
      </c>
      <c r="AF23" s="277">
        <v>611.79</v>
      </c>
      <c r="AG23" s="278">
        <v>652.41</v>
      </c>
      <c r="AH23" s="262">
        <v>676.43</v>
      </c>
      <c r="AI23" s="262">
        <v>1105.0999999999999</v>
      </c>
      <c r="AJ23" s="262">
        <v>751.54</v>
      </c>
      <c r="AK23" s="262">
        <v>675.59</v>
      </c>
      <c r="AL23" s="262">
        <v>636.84</v>
      </c>
      <c r="AM23" s="262">
        <v>508.09</v>
      </c>
      <c r="AN23" s="262">
        <v>563.16999999999996</v>
      </c>
      <c r="AO23" s="262">
        <v>627</v>
      </c>
      <c r="AP23" s="262">
        <v>600.65</v>
      </c>
      <c r="AQ23" s="262">
        <v>622.86</v>
      </c>
      <c r="AR23" s="273">
        <v>628.16</v>
      </c>
      <c r="AS23" s="278">
        <v>623.67999999999995</v>
      </c>
      <c r="AT23" s="262">
        <v>677.63</v>
      </c>
      <c r="AU23" s="300">
        <v>1199.32</v>
      </c>
      <c r="AV23" s="280"/>
    </row>
    <row r="24" spans="2:48" ht="15" customHeight="1">
      <c r="B24" s="249">
        <v>21</v>
      </c>
      <c r="C24" s="250" t="s">
        <v>830</v>
      </c>
      <c r="D24" s="251" t="s">
        <v>867</v>
      </c>
      <c r="E24" s="251" t="s">
        <v>866</v>
      </c>
      <c r="F24" s="253" t="s">
        <v>833</v>
      </c>
      <c r="G24" s="254" t="s">
        <v>833</v>
      </c>
      <c r="H24" s="255" t="s">
        <v>833</v>
      </c>
      <c r="I24" s="256" t="s">
        <v>833</v>
      </c>
      <c r="J24" s="254" t="s">
        <v>833</v>
      </c>
      <c r="K24" s="254" t="s">
        <v>833</v>
      </c>
      <c r="L24" s="254" t="s">
        <v>833</v>
      </c>
      <c r="M24" s="254" t="s">
        <v>833</v>
      </c>
      <c r="N24" s="254" t="s">
        <v>833</v>
      </c>
      <c r="O24" s="254" t="s">
        <v>833</v>
      </c>
      <c r="P24" s="254" t="s">
        <v>833</v>
      </c>
      <c r="Q24" s="254" t="s">
        <v>833</v>
      </c>
      <c r="R24" s="254" t="s">
        <v>833</v>
      </c>
      <c r="S24" s="259">
        <v>5.29</v>
      </c>
      <c r="T24" s="260">
        <v>14.47</v>
      </c>
      <c r="U24" s="261">
        <v>23.4</v>
      </c>
      <c r="V24" s="259">
        <v>25.33</v>
      </c>
      <c r="W24" s="259">
        <v>26.29</v>
      </c>
      <c r="X24" s="259">
        <v>16.11</v>
      </c>
      <c r="Y24" s="259">
        <v>14.66</v>
      </c>
      <c r="Z24" s="266">
        <v>12.28</v>
      </c>
      <c r="AA24" s="266">
        <v>17.45</v>
      </c>
      <c r="AB24" s="266">
        <v>15.65</v>
      </c>
      <c r="AC24" s="266">
        <v>17.43</v>
      </c>
      <c r="AD24" s="266">
        <v>20.010000000000002</v>
      </c>
      <c r="AE24" s="276">
        <v>19.100000000000001</v>
      </c>
      <c r="AF24" s="277">
        <v>20.43</v>
      </c>
      <c r="AG24" s="278">
        <v>27.62</v>
      </c>
      <c r="AH24" s="262">
        <v>33.33</v>
      </c>
      <c r="AI24" s="262">
        <v>41.427999999999997</v>
      </c>
      <c r="AJ24" s="262">
        <v>22.04</v>
      </c>
      <c r="AK24" s="262">
        <v>20.64</v>
      </c>
      <c r="AL24" s="262">
        <v>19</v>
      </c>
      <c r="AM24" s="262">
        <v>23.32</v>
      </c>
      <c r="AN24" s="262">
        <v>16.32</v>
      </c>
      <c r="AO24" s="262">
        <v>18.12</v>
      </c>
      <c r="AP24" s="262">
        <v>19.43</v>
      </c>
      <c r="AQ24" s="262">
        <v>19.440000000000001</v>
      </c>
      <c r="AR24" s="273">
        <v>26.49</v>
      </c>
      <c r="AS24" s="278">
        <v>32.94</v>
      </c>
      <c r="AT24" s="262">
        <v>41.116</v>
      </c>
      <c r="AU24" s="300">
        <v>52.89</v>
      </c>
      <c r="AV24" s="280"/>
    </row>
    <row r="25" spans="2:48" ht="15" customHeight="1">
      <c r="B25" s="249">
        <v>22</v>
      </c>
      <c r="C25" s="250" t="s">
        <v>830</v>
      </c>
      <c r="D25" s="251" t="s">
        <v>868</v>
      </c>
      <c r="E25" s="252" t="s">
        <v>869</v>
      </c>
      <c r="F25" s="253" t="s">
        <v>833</v>
      </c>
      <c r="G25" s="254" t="s">
        <v>833</v>
      </c>
      <c r="H25" s="255" t="s">
        <v>833</v>
      </c>
      <c r="I25" s="256" t="s">
        <v>833</v>
      </c>
      <c r="J25" s="254" t="s">
        <v>833</v>
      </c>
      <c r="K25" s="254" t="s">
        <v>833</v>
      </c>
      <c r="L25" s="254" t="s">
        <v>833</v>
      </c>
      <c r="M25" s="259">
        <v>519.80999999999995</v>
      </c>
      <c r="N25" s="259">
        <v>470.51</v>
      </c>
      <c r="O25" s="259">
        <v>490.03</v>
      </c>
      <c r="P25" s="259">
        <v>456.71</v>
      </c>
      <c r="Q25" s="259">
        <v>303.61</v>
      </c>
      <c r="R25" s="259">
        <v>320.74</v>
      </c>
      <c r="S25" s="259">
        <v>456.51</v>
      </c>
      <c r="T25" s="260">
        <v>216.65</v>
      </c>
      <c r="U25" s="261">
        <v>286.39</v>
      </c>
      <c r="V25" s="259">
        <v>317.64</v>
      </c>
      <c r="W25" s="259">
        <v>301.38</v>
      </c>
      <c r="X25" s="259">
        <v>329.37</v>
      </c>
      <c r="Y25" s="259">
        <v>340.92</v>
      </c>
      <c r="Z25" s="266">
        <v>334.37</v>
      </c>
      <c r="AA25" s="266">
        <v>316.2</v>
      </c>
      <c r="AB25" s="266">
        <v>310.38</v>
      </c>
      <c r="AC25" s="266">
        <v>319.08</v>
      </c>
      <c r="AD25" s="266">
        <v>384.68</v>
      </c>
      <c r="AE25" s="276">
        <v>224</v>
      </c>
      <c r="AF25" s="272">
        <v>171</v>
      </c>
      <c r="AG25" s="303">
        <v>249.33</v>
      </c>
      <c r="AH25" s="304">
        <v>169.96</v>
      </c>
      <c r="AI25" s="304">
        <v>203.58</v>
      </c>
      <c r="AJ25" s="304">
        <v>208.29</v>
      </c>
      <c r="AK25" s="304">
        <v>195.78</v>
      </c>
      <c r="AL25" s="304">
        <v>160.56</v>
      </c>
      <c r="AM25" s="304">
        <v>156.63999999999999</v>
      </c>
      <c r="AN25" s="304">
        <v>132.05000000000001</v>
      </c>
      <c r="AO25" s="304">
        <v>164.69</v>
      </c>
      <c r="AP25" s="304">
        <v>151.05000000000001</v>
      </c>
      <c r="AQ25" s="270">
        <v>143.15</v>
      </c>
      <c r="AR25" s="273">
        <v>155.97</v>
      </c>
      <c r="AS25" s="303">
        <v>142.25</v>
      </c>
      <c r="AT25" s="304">
        <v>121.99</v>
      </c>
      <c r="AU25" s="304">
        <v>192.82</v>
      </c>
      <c r="AV25" s="305"/>
    </row>
    <row r="26" spans="2:48" ht="15" customHeight="1">
      <c r="B26" s="249">
        <v>23</v>
      </c>
      <c r="C26" s="250" t="s">
        <v>830</v>
      </c>
      <c r="D26" s="251" t="s">
        <v>870</v>
      </c>
      <c r="E26" s="252" t="s">
        <v>869</v>
      </c>
      <c r="F26" s="253" t="s">
        <v>833</v>
      </c>
      <c r="G26" s="254" t="s">
        <v>833</v>
      </c>
      <c r="H26" s="255" t="s">
        <v>833</v>
      </c>
      <c r="I26" s="256" t="s">
        <v>833</v>
      </c>
      <c r="J26" s="254" t="s">
        <v>833</v>
      </c>
      <c r="K26" s="254" t="s">
        <v>833</v>
      </c>
      <c r="L26" s="254" t="s">
        <v>833</v>
      </c>
      <c r="M26" s="254" t="s">
        <v>833</v>
      </c>
      <c r="N26" s="254" t="s">
        <v>833</v>
      </c>
      <c r="O26" s="254" t="s">
        <v>833</v>
      </c>
      <c r="P26" s="306">
        <v>0.5</v>
      </c>
      <c r="Q26" s="306">
        <v>0.6</v>
      </c>
      <c r="R26" s="306">
        <v>0.66</v>
      </c>
      <c r="S26" s="306">
        <v>0.88</v>
      </c>
      <c r="T26" s="307">
        <v>0.81</v>
      </c>
      <c r="U26" s="308">
        <v>1.05</v>
      </c>
      <c r="V26" s="306">
        <v>1.1299999999999999</v>
      </c>
      <c r="W26" s="306">
        <v>1.24</v>
      </c>
      <c r="X26" s="306">
        <v>1.1000000000000001</v>
      </c>
      <c r="Y26" s="306">
        <v>1.18</v>
      </c>
      <c r="Z26" s="309">
        <v>1.05</v>
      </c>
      <c r="AA26" s="309">
        <v>0.26</v>
      </c>
      <c r="AB26" s="309">
        <v>1.44</v>
      </c>
      <c r="AC26" s="309">
        <v>1.29</v>
      </c>
      <c r="AD26" s="309">
        <v>1.51</v>
      </c>
      <c r="AE26" s="254">
        <v>1.8</v>
      </c>
      <c r="AF26" s="272">
        <v>1.8</v>
      </c>
      <c r="AG26" s="303">
        <v>1.7</v>
      </c>
      <c r="AH26" s="304">
        <v>1.9</v>
      </c>
      <c r="AI26" s="304">
        <v>2.1</v>
      </c>
      <c r="AJ26" s="304">
        <v>2.2999999999999998</v>
      </c>
      <c r="AK26" s="304">
        <v>2.1</v>
      </c>
      <c r="AL26" s="304">
        <v>2.1</v>
      </c>
      <c r="AM26" s="304">
        <v>2</v>
      </c>
      <c r="AN26" s="304">
        <v>0.38</v>
      </c>
      <c r="AO26" s="304">
        <v>0.02</v>
      </c>
      <c r="AP26" s="304">
        <v>0.02</v>
      </c>
      <c r="AQ26" s="281"/>
      <c r="AR26" s="310"/>
      <c r="AS26" s="311"/>
      <c r="AT26" s="312"/>
      <c r="AU26" s="305"/>
      <c r="AV26" s="305"/>
    </row>
    <row r="27" spans="2:48" ht="15" customHeight="1">
      <c r="B27" s="249">
        <v>24</v>
      </c>
      <c r="C27" s="250" t="s">
        <v>830</v>
      </c>
      <c r="D27" s="251" t="s">
        <v>871</v>
      </c>
      <c r="E27" s="252" t="s">
        <v>872</v>
      </c>
      <c r="F27" s="253" t="s">
        <v>833</v>
      </c>
      <c r="G27" s="254" t="s">
        <v>833</v>
      </c>
      <c r="H27" s="255" t="s">
        <v>833</v>
      </c>
      <c r="I27" s="256" t="s">
        <v>833</v>
      </c>
      <c r="J27" s="254" t="s">
        <v>833</v>
      </c>
      <c r="K27" s="254" t="s">
        <v>833</v>
      </c>
      <c r="L27" s="254" t="s">
        <v>833</v>
      </c>
      <c r="M27" s="254" t="s">
        <v>833</v>
      </c>
      <c r="N27" s="254" t="s">
        <v>833</v>
      </c>
      <c r="O27" s="254" t="s">
        <v>833</v>
      </c>
      <c r="P27" s="254" t="s">
        <v>833</v>
      </c>
      <c r="Q27" s="254" t="s">
        <v>833</v>
      </c>
      <c r="R27" s="254" t="s">
        <v>833</v>
      </c>
      <c r="S27" s="254" t="s">
        <v>833</v>
      </c>
      <c r="T27" s="255" t="s">
        <v>833</v>
      </c>
      <c r="U27" s="256" t="s">
        <v>833</v>
      </c>
      <c r="V27" s="254" t="s">
        <v>833</v>
      </c>
      <c r="W27" s="254" t="s">
        <v>833</v>
      </c>
      <c r="X27" s="254" t="s">
        <v>833</v>
      </c>
      <c r="Y27" s="254" t="s">
        <v>833</v>
      </c>
      <c r="Z27" s="254" t="s">
        <v>833</v>
      </c>
      <c r="AA27" s="254" t="s">
        <v>833</v>
      </c>
      <c r="AB27" s="254" t="s">
        <v>833</v>
      </c>
      <c r="AC27" s="254" t="s">
        <v>833</v>
      </c>
      <c r="AD27" s="254" t="s">
        <v>833</v>
      </c>
      <c r="AE27" s="254" t="s">
        <v>833</v>
      </c>
      <c r="AF27" s="277">
        <v>216.81</v>
      </c>
      <c r="AG27" s="256" t="s">
        <v>833</v>
      </c>
      <c r="AH27" s="262">
        <v>919.22</v>
      </c>
      <c r="AI27" s="254" t="s">
        <v>833</v>
      </c>
      <c r="AJ27" s="254" t="s">
        <v>833</v>
      </c>
      <c r="AK27" s="254" t="s">
        <v>833</v>
      </c>
      <c r="AL27" s="254" t="s">
        <v>833</v>
      </c>
      <c r="AM27" s="254" t="s">
        <v>833</v>
      </c>
      <c r="AN27" s="254" t="s">
        <v>833</v>
      </c>
      <c r="AO27" s="254" t="s">
        <v>833</v>
      </c>
      <c r="AP27" s="254" t="s">
        <v>833</v>
      </c>
      <c r="AQ27" s="254" t="s">
        <v>833</v>
      </c>
      <c r="AR27" s="255" t="s">
        <v>833</v>
      </c>
      <c r="AS27" s="313" t="s">
        <v>833</v>
      </c>
      <c r="AT27" s="254" t="s">
        <v>833</v>
      </c>
      <c r="AU27" s="314">
        <v>1183.67</v>
      </c>
      <c r="AV27" s="258"/>
    </row>
    <row r="28" spans="2:48" ht="15" customHeight="1">
      <c r="B28" s="249">
        <v>25</v>
      </c>
      <c r="C28" s="250" t="s">
        <v>830</v>
      </c>
      <c r="D28" s="251" t="s">
        <v>873</v>
      </c>
      <c r="E28" s="252" t="s">
        <v>874</v>
      </c>
      <c r="F28" s="291">
        <v>113.42</v>
      </c>
      <c r="G28" s="259">
        <v>113.42</v>
      </c>
      <c r="H28" s="260">
        <v>421.22</v>
      </c>
      <c r="I28" s="261">
        <v>135.22</v>
      </c>
      <c r="J28" s="259">
        <v>135.22</v>
      </c>
      <c r="K28" s="259">
        <v>135.22</v>
      </c>
      <c r="L28" s="259">
        <v>135.22</v>
      </c>
      <c r="M28" s="259">
        <v>135.22</v>
      </c>
      <c r="N28" s="259">
        <v>135.22</v>
      </c>
      <c r="O28" s="259">
        <v>135.22</v>
      </c>
      <c r="P28" s="259">
        <v>135.22</v>
      </c>
      <c r="Q28" s="259">
        <v>135.22</v>
      </c>
      <c r="R28" s="259">
        <v>135.22</v>
      </c>
      <c r="S28" s="259">
        <v>135.22</v>
      </c>
      <c r="T28" s="260">
        <v>135.22</v>
      </c>
      <c r="U28" s="261">
        <v>135.22</v>
      </c>
      <c r="V28" s="259">
        <v>135.22</v>
      </c>
      <c r="W28" s="259">
        <v>135.22</v>
      </c>
      <c r="X28" s="259">
        <v>179.14</v>
      </c>
      <c r="Y28" s="259">
        <v>179.14</v>
      </c>
      <c r="Z28" s="259">
        <v>179.14</v>
      </c>
      <c r="AA28" s="259">
        <v>179.14</v>
      </c>
      <c r="AB28" s="259">
        <v>179.14</v>
      </c>
      <c r="AC28" s="259">
        <v>179.14</v>
      </c>
      <c r="AD28" s="259">
        <v>288.94</v>
      </c>
      <c r="AE28" s="259">
        <v>288.94</v>
      </c>
      <c r="AF28" s="277">
        <v>288.94</v>
      </c>
      <c r="AG28" s="278">
        <v>288.94</v>
      </c>
      <c r="AH28" s="262">
        <v>288.94</v>
      </c>
      <c r="AI28" s="262">
        <v>288.94</v>
      </c>
      <c r="AJ28" s="262">
        <v>261.56</v>
      </c>
      <c r="AK28" s="262">
        <v>261.56</v>
      </c>
      <c r="AL28" s="262">
        <v>261.56</v>
      </c>
      <c r="AM28" s="262">
        <v>261.56</v>
      </c>
      <c r="AN28" s="263" t="s">
        <v>834</v>
      </c>
      <c r="AO28" s="263" t="s">
        <v>834</v>
      </c>
      <c r="AP28" s="263" t="s">
        <v>834</v>
      </c>
      <c r="AQ28" s="263" t="s">
        <v>834</v>
      </c>
      <c r="AR28" s="264" t="s">
        <v>834</v>
      </c>
      <c r="AS28" s="265" t="s">
        <v>834</v>
      </c>
      <c r="AT28" s="263" t="s">
        <v>834</v>
      </c>
      <c r="AU28" s="263" t="s">
        <v>834</v>
      </c>
      <c r="AV28" s="280"/>
    </row>
    <row r="29" spans="2:48" ht="15" customHeight="1">
      <c r="B29" s="249">
        <v>26</v>
      </c>
      <c r="C29" s="250" t="s">
        <v>830</v>
      </c>
      <c r="D29" s="251" t="s">
        <v>875</v>
      </c>
      <c r="E29" s="252" t="s">
        <v>840</v>
      </c>
      <c r="F29" s="253" t="s">
        <v>833</v>
      </c>
      <c r="G29" s="254" t="s">
        <v>833</v>
      </c>
      <c r="H29" s="255" t="s">
        <v>833</v>
      </c>
      <c r="I29" s="256" t="s">
        <v>833</v>
      </c>
      <c r="J29" s="254" t="s">
        <v>833</v>
      </c>
      <c r="K29" s="254" t="s">
        <v>833</v>
      </c>
      <c r="L29" s="254" t="s">
        <v>833</v>
      </c>
      <c r="M29" s="254" t="s">
        <v>833</v>
      </c>
      <c r="N29" s="254" t="s">
        <v>833</v>
      </c>
      <c r="O29" s="254" t="s">
        <v>833</v>
      </c>
      <c r="P29" s="254" t="s">
        <v>833</v>
      </c>
      <c r="Q29" s="254" t="s">
        <v>833</v>
      </c>
      <c r="R29" s="254" t="s">
        <v>833</v>
      </c>
      <c r="S29" s="254" t="s">
        <v>833</v>
      </c>
      <c r="T29" s="255" t="s">
        <v>833</v>
      </c>
      <c r="U29" s="256" t="s">
        <v>833</v>
      </c>
      <c r="V29" s="254" t="s">
        <v>833</v>
      </c>
      <c r="W29" s="254" t="s">
        <v>833</v>
      </c>
      <c r="X29" s="254" t="s">
        <v>833</v>
      </c>
      <c r="Y29" s="254" t="s">
        <v>833</v>
      </c>
      <c r="Z29" s="254" t="s">
        <v>833</v>
      </c>
      <c r="AA29" s="254" t="s">
        <v>833</v>
      </c>
      <c r="AB29" s="254" t="s">
        <v>833</v>
      </c>
      <c r="AC29" s="254" t="s">
        <v>833</v>
      </c>
      <c r="AD29" s="254" t="s">
        <v>833</v>
      </c>
      <c r="AE29" s="254" t="s">
        <v>833</v>
      </c>
      <c r="AF29" s="272" t="s">
        <v>833</v>
      </c>
      <c r="AG29" s="256" t="s">
        <v>833</v>
      </c>
      <c r="AH29" s="254" t="s">
        <v>833</v>
      </c>
      <c r="AI29" s="254" t="s">
        <v>833</v>
      </c>
      <c r="AJ29" s="254" t="s">
        <v>833</v>
      </c>
      <c r="AK29" s="254" t="s">
        <v>833</v>
      </c>
      <c r="AL29" s="254" t="s">
        <v>833</v>
      </c>
      <c r="AM29" s="262">
        <v>210</v>
      </c>
      <c r="AN29" s="262">
        <v>130</v>
      </c>
      <c r="AO29" s="270">
        <v>130</v>
      </c>
      <c r="AP29" s="270">
        <v>160</v>
      </c>
      <c r="AQ29" s="270">
        <v>160</v>
      </c>
      <c r="AR29" s="273">
        <v>160</v>
      </c>
      <c r="AS29" s="274">
        <v>160</v>
      </c>
      <c r="AT29" s="275">
        <v>160</v>
      </c>
      <c r="AU29" s="315">
        <v>160</v>
      </c>
      <c r="AV29" s="258"/>
    </row>
    <row r="30" spans="2:48" ht="15" customHeight="1">
      <c r="B30" s="249">
        <v>27</v>
      </c>
      <c r="C30" s="250" t="s">
        <v>830</v>
      </c>
      <c r="D30" s="316" t="s">
        <v>876</v>
      </c>
      <c r="E30" s="252" t="s">
        <v>852</v>
      </c>
      <c r="F30" s="253" t="s">
        <v>833</v>
      </c>
      <c r="G30" s="254" t="s">
        <v>833</v>
      </c>
      <c r="H30" s="255" t="s">
        <v>833</v>
      </c>
      <c r="I30" s="256" t="s">
        <v>833</v>
      </c>
      <c r="J30" s="254" t="s">
        <v>833</v>
      </c>
      <c r="K30" s="254" t="s">
        <v>833</v>
      </c>
      <c r="L30" s="254" t="s">
        <v>833</v>
      </c>
      <c r="M30" s="254" t="s">
        <v>833</v>
      </c>
      <c r="N30" s="254" t="s">
        <v>833</v>
      </c>
      <c r="O30" s="254" t="s">
        <v>833</v>
      </c>
      <c r="P30" s="254" t="s">
        <v>833</v>
      </c>
      <c r="Q30" s="254" t="s">
        <v>833</v>
      </c>
      <c r="R30" s="254" t="s">
        <v>833</v>
      </c>
      <c r="S30" s="254" t="s">
        <v>833</v>
      </c>
      <c r="T30" s="255" t="s">
        <v>833</v>
      </c>
      <c r="U30" s="256" t="s">
        <v>833</v>
      </c>
      <c r="V30" s="254" t="s">
        <v>833</v>
      </c>
      <c r="W30" s="254" t="s">
        <v>833</v>
      </c>
      <c r="X30" s="254" t="s">
        <v>833</v>
      </c>
      <c r="Y30" s="254" t="s">
        <v>833</v>
      </c>
      <c r="Z30" s="254" t="s">
        <v>833</v>
      </c>
      <c r="AA30" s="254" t="s">
        <v>833</v>
      </c>
      <c r="AB30" s="254" t="s">
        <v>833</v>
      </c>
      <c r="AC30" s="254" t="s">
        <v>833</v>
      </c>
      <c r="AD30" s="254" t="s">
        <v>833</v>
      </c>
      <c r="AE30" s="254" t="s">
        <v>833</v>
      </c>
      <c r="AF30" s="272" t="s">
        <v>833</v>
      </c>
      <c r="AG30" s="256" t="s">
        <v>833</v>
      </c>
      <c r="AH30" s="254" t="s">
        <v>833</v>
      </c>
      <c r="AI30" s="254" t="s">
        <v>833</v>
      </c>
      <c r="AJ30" s="254" t="s">
        <v>833</v>
      </c>
      <c r="AK30" s="254" t="s">
        <v>833</v>
      </c>
      <c r="AL30" s="254" t="s">
        <v>833</v>
      </c>
      <c r="AM30" s="262">
        <v>52.28</v>
      </c>
      <c r="AN30" s="262">
        <v>52.28</v>
      </c>
      <c r="AO30" s="262">
        <v>52.28</v>
      </c>
      <c r="AP30" s="270">
        <v>52</v>
      </c>
      <c r="AQ30" s="270">
        <v>52</v>
      </c>
      <c r="AR30" s="273">
        <v>52</v>
      </c>
      <c r="AS30" s="265" t="s">
        <v>834</v>
      </c>
      <c r="AT30" s="263" t="s">
        <v>834</v>
      </c>
      <c r="AU30" s="317" t="s">
        <v>834</v>
      </c>
      <c r="AV30" s="258"/>
    </row>
    <row r="31" spans="2:48" ht="15" customHeight="1">
      <c r="B31" s="249">
        <v>28</v>
      </c>
      <c r="C31" s="250" t="s">
        <v>830</v>
      </c>
      <c r="D31" s="251" t="s">
        <v>877</v>
      </c>
      <c r="E31" s="252" t="s">
        <v>840</v>
      </c>
      <c r="F31" s="253" t="s">
        <v>833</v>
      </c>
      <c r="G31" s="254" t="s">
        <v>833</v>
      </c>
      <c r="H31" s="255" t="s">
        <v>833</v>
      </c>
      <c r="I31" s="256" t="s">
        <v>833</v>
      </c>
      <c r="J31" s="254" t="s">
        <v>833</v>
      </c>
      <c r="K31" s="254" t="s">
        <v>833</v>
      </c>
      <c r="L31" s="254" t="s">
        <v>833</v>
      </c>
      <c r="M31" s="254" t="s">
        <v>833</v>
      </c>
      <c r="N31" s="254" t="s">
        <v>833</v>
      </c>
      <c r="O31" s="254" t="s">
        <v>833</v>
      </c>
      <c r="P31" s="254" t="s">
        <v>833</v>
      </c>
      <c r="Q31" s="254" t="s">
        <v>833</v>
      </c>
      <c r="R31" s="254" t="s">
        <v>833</v>
      </c>
      <c r="S31" s="254" t="s">
        <v>833</v>
      </c>
      <c r="T31" s="255" t="s">
        <v>833</v>
      </c>
      <c r="U31" s="256" t="s">
        <v>833</v>
      </c>
      <c r="V31" s="254" t="s">
        <v>833</v>
      </c>
      <c r="W31" s="254" t="s">
        <v>833</v>
      </c>
      <c r="X31" s="254" t="s">
        <v>833</v>
      </c>
      <c r="Y31" s="254" t="s">
        <v>833</v>
      </c>
      <c r="Z31" s="254" t="s">
        <v>833</v>
      </c>
      <c r="AA31" s="254" t="s">
        <v>833</v>
      </c>
      <c r="AB31" s="254" t="s">
        <v>833</v>
      </c>
      <c r="AC31" s="254" t="s">
        <v>833</v>
      </c>
      <c r="AD31" s="254" t="s">
        <v>833</v>
      </c>
      <c r="AE31" s="254" t="s">
        <v>833</v>
      </c>
      <c r="AF31" s="272" t="s">
        <v>833</v>
      </c>
      <c r="AG31" s="256" t="s">
        <v>833</v>
      </c>
      <c r="AH31" s="254" t="s">
        <v>833</v>
      </c>
      <c r="AI31" s="254" t="s">
        <v>833</v>
      </c>
      <c r="AJ31" s="254" t="s">
        <v>833</v>
      </c>
      <c r="AK31" s="254" t="s">
        <v>833</v>
      </c>
      <c r="AL31" s="254" t="s">
        <v>833</v>
      </c>
      <c r="AM31" s="262">
        <v>69.3</v>
      </c>
      <c r="AN31" s="270">
        <v>34</v>
      </c>
      <c r="AO31" s="270">
        <v>34</v>
      </c>
      <c r="AP31" s="263" t="s">
        <v>834</v>
      </c>
      <c r="AQ31" s="263" t="s">
        <v>834</v>
      </c>
      <c r="AR31" s="264" t="s">
        <v>834</v>
      </c>
      <c r="AS31" s="265" t="s">
        <v>834</v>
      </c>
      <c r="AT31" s="263" t="s">
        <v>834</v>
      </c>
      <c r="AU31" s="317" t="s">
        <v>834</v>
      </c>
      <c r="AV31" s="258"/>
    </row>
    <row r="32" spans="2:48" ht="15" customHeight="1">
      <c r="B32" s="249">
        <v>29</v>
      </c>
      <c r="C32" s="250" t="s">
        <v>830</v>
      </c>
      <c r="D32" s="251" t="s">
        <v>878</v>
      </c>
      <c r="E32" s="318" t="s">
        <v>866</v>
      </c>
      <c r="F32" s="319">
        <v>383.04</v>
      </c>
      <c r="G32" s="319">
        <v>339.86</v>
      </c>
      <c r="H32" s="319">
        <v>338.4</v>
      </c>
      <c r="I32" s="319">
        <v>335.41</v>
      </c>
      <c r="J32" s="319">
        <v>334.03</v>
      </c>
      <c r="K32" s="319">
        <v>335.2</v>
      </c>
      <c r="L32" s="319">
        <v>334</v>
      </c>
      <c r="M32" s="319">
        <v>333.6</v>
      </c>
      <c r="N32" s="319">
        <v>333.62</v>
      </c>
      <c r="O32" s="319">
        <f>334.58+15.91</f>
        <v>350.49</v>
      </c>
      <c r="P32" s="319">
        <v>336.18</v>
      </c>
      <c r="Q32" s="319">
        <v>337.2</v>
      </c>
      <c r="R32" s="319">
        <v>339.3</v>
      </c>
      <c r="S32" s="319">
        <v>336.98</v>
      </c>
      <c r="T32" s="319">
        <v>336.1</v>
      </c>
      <c r="U32" s="319">
        <v>338.13</v>
      </c>
      <c r="V32" s="319">
        <v>339.53</v>
      </c>
      <c r="W32" s="319">
        <v>338.52</v>
      </c>
      <c r="X32" s="319">
        <v>339.64</v>
      </c>
      <c r="Y32" s="319">
        <v>336.42</v>
      </c>
      <c r="Z32" s="319">
        <v>337.89</v>
      </c>
      <c r="AA32" s="319">
        <f>337.18+18.6</f>
        <v>355.78000000000003</v>
      </c>
      <c r="AB32" s="319">
        <f>43.31+337.4</f>
        <v>380.71</v>
      </c>
      <c r="AC32" s="319">
        <v>337.1</v>
      </c>
      <c r="AD32" s="319">
        <f>8.23+337.8</f>
        <v>346.03000000000003</v>
      </c>
      <c r="AE32" s="319">
        <f>8.23+338.65</f>
        <v>346.88</v>
      </c>
      <c r="AF32" s="319">
        <f>8.23+339.46</f>
        <v>347.69</v>
      </c>
      <c r="AG32" s="319">
        <f>339+8.23</f>
        <v>347.23</v>
      </c>
      <c r="AH32" s="319">
        <v>339.08</v>
      </c>
      <c r="AI32" s="319">
        <v>339.08</v>
      </c>
      <c r="AJ32" s="319">
        <v>339.08</v>
      </c>
      <c r="AK32" s="319">
        <v>344.06</v>
      </c>
      <c r="AL32" s="319">
        <v>344.39</v>
      </c>
      <c r="AM32" s="319">
        <v>603.20000000000005</v>
      </c>
      <c r="AN32" s="319">
        <v>600.22</v>
      </c>
      <c r="AO32" s="319">
        <v>601.34</v>
      </c>
      <c r="AP32" s="319">
        <v>626.11</v>
      </c>
      <c r="AQ32" s="319">
        <v>625.85</v>
      </c>
      <c r="AR32" s="319">
        <v>624.70000000000005</v>
      </c>
      <c r="AS32" s="319">
        <v>578.87</v>
      </c>
      <c r="AT32" s="319">
        <v>578.87</v>
      </c>
      <c r="AU32" s="320">
        <v>578.87</v>
      </c>
      <c r="AV32" s="280"/>
    </row>
    <row r="33" spans="2:48" ht="15" customHeight="1">
      <c r="B33" s="249">
        <v>30</v>
      </c>
      <c r="C33" s="250" t="s">
        <v>830</v>
      </c>
      <c r="D33" s="250" t="s">
        <v>879</v>
      </c>
      <c r="E33" s="250" t="s">
        <v>840</v>
      </c>
      <c r="F33" s="253" t="s">
        <v>833</v>
      </c>
      <c r="G33" s="254" t="s">
        <v>833</v>
      </c>
      <c r="H33" s="255" t="s">
        <v>833</v>
      </c>
      <c r="I33" s="261" t="s">
        <v>833</v>
      </c>
      <c r="J33" s="259" t="s">
        <v>833</v>
      </c>
      <c r="K33" s="259" t="s">
        <v>833</v>
      </c>
      <c r="L33" s="259" t="s">
        <v>833</v>
      </c>
      <c r="M33" s="259" t="s">
        <v>833</v>
      </c>
      <c r="N33" s="254" t="s">
        <v>833</v>
      </c>
      <c r="O33" s="259" t="s">
        <v>833</v>
      </c>
      <c r="P33" s="259" t="s">
        <v>833</v>
      </c>
      <c r="Q33" s="259" t="s">
        <v>833</v>
      </c>
      <c r="R33" s="259" t="s">
        <v>833</v>
      </c>
      <c r="S33" s="259" t="s">
        <v>833</v>
      </c>
      <c r="T33" s="260" t="s">
        <v>833</v>
      </c>
      <c r="U33" s="261" t="s">
        <v>833</v>
      </c>
      <c r="V33" s="259" t="s">
        <v>833</v>
      </c>
      <c r="W33" s="259" t="s">
        <v>833</v>
      </c>
      <c r="X33" s="259" t="s">
        <v>833</v>
      </c>
      <c r="Y33" s="259" t="s">
        <v>833</v>
      </c>
      <c r="Z33" s="259" t="s">
        <v>833</v>
      </c>
      <c r="AA33" s="259" t="s">
        <v>833</v>
      </c>
      <c r="AB33" s="259" t="s">
        <v>833</v>
      </c>
      <c r="AC33" s="266" t="s">
        <v>833</v>
      </c>
      <c r="AD33" s="266" t="s">
        <v>833</v>
      </c>
      <c r="AE33" s="276" t="s">
        <v>833</v>
      </c>
      <c r="AF33" s="277">
        <v>6.65</v>
      </c>
      <c r="AG33" s="321">
        <v>149.91</v>
      </c>
      <c r="AH33" s="262">
        <v>6.65</v>
      </c>
      <c r="AI33" s="276">
        <v>6.65</v>
      </c>
      <c r="AJ33" s="276">
        <v>6.65</v>
      </c>
      <c r="AK33" s="276">
        <v>6.65</v>
      </c>
      <c r="AL33" s="262">
        <v>6.65</v>
      </c>
      <c r="AM33" s="262">
        <v>6.65</v>
      </c>
      <c r="AN33" s="262">
        <v>6.65</v>
      </c>
      <c r="AO33" s="262">
        <v>86.63</v>
      </c>
      <c r="AP33" s="262">
        <v>6.65</v>
      </c>
      <c r="AQ33" s="262">
        <v>7</v>
      </c>
      <c r="AR33" s="319">
        <v>6.65</v>
      </c>
      <c r="AS33" s="288">
        <v>6.65</v>
      </c>
      <c r="AT33" s="262">
        <v>6.65</v>
      </c>
      <c r="AU33" s="322">
        <v>6.65</v>
      </c>
      <c r="AV33" s="323"/>
    </row>
    <row r="34" spans="2:48" ht="15" customHeight="1">
      <c r="B34" s="249">
        <v>31</v>
      </c>
      <c r="C34" s="250" t="s">
        <v>830</v>
      </c>
      <c r="D34" s="252" t="s">
        <v>880</v>
      </c>
      <c r="E34" s="250" t="s">
        <v>840</v>
      </c>
      <c r="F34" s="253" t="s">
        <v>833</v>
      </c>
      <c r="G34" s="254" t="s">
        <v>833</v>
      </c>
      <c r="H34" s="255" t="s">
        <v>833</v>
      </c>
      <c r="I34" s="261">
        <v>0.21</v>
      </c>
      <c r="J34" s="259">
        <v>10.25</v>
      </c>
      <c r="K34" s="259">
        <v>10.6</v>
      </c>
      <c r="L34" s="259">
        <v>4.04</v>
      </c>
      <c r="M34" s="259">
        <v>24.38</v>
      </c>
      <c r="N34" s="259">
        <v>20</v>
      </c>
      <c r="O34" s="259">
        <v>27.7</v>
      </c>
      <c r="P34" s="259">
        <v>28.04</v>
      </c>
      <c r="Q34" s="259">
        <v>25.9</v>
      </c>
      <c r="R34" s="259">
        <v>22.55</v>
      </c>
      <c r="S34" s="259">
        <v>0.87</v>
      </c>
      <c r="T34" s="260">
        <v>10.14</v>
      </c>
      <c r="U34" s="261">
        <v>17.149999999999999</v>
      </c>
      <c r="V34" s="259">
        <v>19.850000000000001</v>
      </c>
      <c r="W34" s="276">
        <v>21.5</v>
      </c>
      <c r="X34" s="276">
        <v>12.37</v>
      </c>
      <c r="Y34" s="276">
        <v>11.2</v>
      </c>
      <c r="Z34" s="266">
        <v>9</v>
      </c>
      <c r="AA34" s="266">
        <v>8.59</v>
      </c>
      <c r="AB34" s="266">
        <v>6.25</v>
      </c>
      <c r="AC34" s="266">
        <v>6.12</v>
      </c>
      <c r="AD34" s="276">
        <v>6.77</v>
      </c>
      <c r="AE34" s="276">
        <v>6.14</v>
      </c>
      <c r="AF34" s="277">
        <v>7.14</v>
      </c>
      <c r="AG34" s="278">
        <v>8.6</v>
      </c>
      <c r="AH34" s="262">
        <v>10.31</v>
      </c>
      <c r="AI34" s="262">
        <v>10.42</v>
      </c>
      <c r="AJ34" s="262">
        <v>7.4</v>
      </c>
      <c r="AK34" s="262">
        <v>7.53</v>
      </c>
      <c r="AL34" s="262">
        <v>6.83</v>
      </c>
      <c r="AM34" s="262">
        <v>6.74</v>
      </c>
      <c r="AN34" s="262">
        <v>7.02</v>
      </c>
      <c r="AO34" s="262">
        <v>6.95</v>
      </c>
      <c r="AP34" s="262">
        <v>7.47</v>
      </c>
      <c r="AQ34" s="270">
        <v>7.27</v>
      </c>
      <c r="AR34" s="319">
        <v>8.5</v>
      </c>
      <c r="AS34" s="279">
        <v>9.3699999999999992</v>
      </c>
      <c r="AT34" s="262">
        <v>10.61</v>
      </c>
      <c r="AU34" s="324">
        <v>12.25</v>
      </c>
      <c r="AV34" s="280"/>
    </row>
    <row r="35" spans="2:48" ht="15" customHeight="1">
      <c r="B35" s="249">
        <v>32</v>
      </c>
      <c r="C35" s="250" t="s">
        <v>830</v>
      </c>
      <c r="D35" s="252" t="s">
        <v>881</v>
      </c>
      <c r="E35" s="250" t="s">
        <v>840</v>
      </c>
      <c r="F35" s="253" t="s">
        <v>833</v>
      </c>
      <c r="G35" s="254" t="s">
        <v>833</v>
      </c>
      <c r="H35" s="255" t="s">
        <v>833</v>
      </c>
      <c r="I35" s="256" t="s">
        <v>833</v>
      </c>
      <c r="J35" s="254" t="s">
        <v>833</v>
      </c>
      <c r="K35" s="254" t="s">
        <v>833</v>
      </c>
      <c r="L35" s="254" t="s">
        <v>833</v>
      </c>
      <c r="M35" s="254" t="s">
        <v>833</v>
      </c>
      <c r="N35" s="254" t="s">
        <v>833</v>
      </c>
      <c r="O35" s="254" t="s">
        <v>833</v>
      </c>
      <c r="P35" s="254" t="s">
        <v>833</v>
      </c>
      <c r="Q35" s="254" t="s">
        <v>833</v>
      </c>
      <c r="R35" s="254" t="s">
        <v>833</v>
      </c>
      <c r="S35" s="254" t="s">
        <v>833</v>
      </c>
      <c r="T35" s="255" t="s">
        <v>833</v>
      </c>
      <c r="U35" s="298" t="s">
        <v>833</v>
      </c>
      <c r="V35" s="275" t="s">
        <v>833</v>
      </c>
      <c r="W35" s="275" t="s">
        <v>833</v>
      </c>
      <c r="X35" s="275" t="s">
        <v>833</v>
      </c>
      <c r="Y35" s="275" t="s">
        <v>833</v>
      </c>
      <c r="Z35" s="275" t="s">
        <v>833</v>
      </c>
      <c r="AA35" s="275" t="s">
        <v>833</v>
      </c>
      <c r="AB35" s="275" t="s">
        <v>833</v>
      </c>
      <c r="AC35" s="275" t="s">
        <v>833</v>
      </c>
      <c r="AD35" s="276">
        <v>69.17</v>
      </c>
      <c r="AE35" s="276">
        <v>200.3</v>
      </c>
      <c r="AF35" s="277">
        <v>195.95</v>
      </c>
      <c r="AG35" s="278">
        <v>193.99</v>
      </c>
      <c r="AH35" s="262">
        <v>225.13</v>
      </c>
      <c r="AI35" s="262">
        <v>365.5</v>
      </c>
      <c r="AJ35" s="262">
        <v>214.79</v>
      </c>
      <c r="AK35" s="262">
        <v>212.69</v>
      </c>
      <c r="AL35" s="262">
        <v>216.12</v>
      </c>
      <c r="AM35" s="262">
        <v>159.15</v>
      </c>
      <c r="AN35" s="262">
        <v>203.2</v>
      </c>
      <c r="AO35" s="262">
        <v>183.29</v>
      </c>
      <c r="AP35" s="262">
        <v>213.73</v>
      </c>
      <c r="AQ35" s="270">
        <v>219.22</v>
      </c>
      <c r="AR35" s="319">
        <v>211.8</v>
      </c>
      <c r="AS35" s="279">
        <v>216.76</v>
      </c>
      <c r="AT35" s="262">
        <v>239.18</v>
      </c>
      <c r="AU35" s="324">
        <v>371.94</v>
      </c>
      <c r="AV35" s="280"/>
    </row>
    <row r="36" spans="2:48" ht="15" customHeight="1" thickBot="1">
      <c r="B36" s="325">
        <v>33</v>
      </c>
      <c r="C36" s="326" t="s">
        <v>830</v>
      </c>
      <c r="D36" s="327" t="s">
        <v>882</v>
      </c>
      <c r="E36" s="250" t="s">
        <v>866</v>
      </c>
      <c r="F36" s="328" t="s">
        <v>833</v>
      </c>
      <c r="G36" s="329" t="s">
        <v>833</v>
      </c>
      <c r="H36" s="330" t="s">
        <v>833</v>
      </c>
      <c r="I36" s="331" t="s">
        <v>833</v>
      </c>
      <c r="J36" s="329" t="s">
        <v>833</v>
      </c>
      <c r="K36" s="329" t="s">
        <v>833</v>
      </c>
      <c r="L36" s="329" t="s">
        <v>833</v>
      </c>
      <c r="M36" s="329" t="s">
        <v>833</v>
      </c>
      <c r="N36" s="329" t="s">
        <v>833</v>
      </c>
      <c r="O36" s="329" t="s">
        <v>833</v>
      </c>
      <c r="P36" s="329" t="s">
        <v>833</v>
      </c>
      <c r="Q36" s="329" t="s">
        <v>833</v>
      </c>
      <c r="R36" s="329" t="s">
        <v>833</v>
      </c>
      <c r="S36" s="329" t="s">
        <v>833</v>
      </c>
      <c r="T36" s="330" t="s">
        <v>833</v>
      </c>
      <c r="U36" s="332" t="s">
        <v>833</v>
      </c>
      <c r="V36" s="333" t="s">
        <v>833</v>
      </c>
      <c r="W36" s="333" t="s">
        <v>833</v>
      </c>
      <c r="X36" s="333" t="s">
        <v>833</v>
      </c>
      <c r="Y36" s="333" t="s">
        <v>833</v>
      </c>
      <c r="Z36" s="333" t="s">
        <v>833</v>
      </c>
      <c r="AA36" s="333" t="s">
        <v>833</v>
      </c>
      <c r="AB36" s="329" t="s">
        <v>833</v>
      </c>
      <c r="AC36" s="329" t="s">
        <v>833</v>
      </c>
      <c r="AD36" s="333" t="s">
        <v>833</v>
      </c>
      <c r="AE36" s="333" t="s">
        <v>833</v>
      </c>
      <c r="AF36" s="334" t="s">
        <v>833</v>
      </c>
      <c r="AG36" s="332" t="s">
        <v>833</v>
      </c>
      <c r="AH36" s="333" t="s">
        <v>833</v>
      </c>
      <c r="AI36" s="333" t="s">
        <v>833</v>
      </c>
      <c r="AJ36" s="333" t="s">
        <v>833</v>
      </c>
      <c r="AK36" s="333" t="s">
        <v>833</v>
      </c>
      <c r="AL36" s="333" t="s">
        <v>833</v>
      </c>
      <c r="AM36" s="329" t="s">
        <v>833</v>
      </c>
      <c r="AN36" s="329" t="s">
        <v>833</v>
      </c>
      <c r="AO36" s="335">
        <v>599</v>
      </c>
      <c r="AP36" s="335">
        <v>599</v>
      </c>
      <c r="AQ36" s="335">
        <v>599</v>
      </c>
      <c r="AR36" s="334">
        <v>599</v>
      </c>
      <c r="AS36" s="332">
        <v>599</v>
      </c>
      <c r="AT36" s="336">
        <v>599</v>
      </c>
      <c r="AU36" s="337">
        <v>599</v>
      </c>
      <c r="AV36" s="338"/>
    </row>
    <row r="39" spans="2:48" ht="16" thickBot="1"/>
    <row r="40" spans="2:48" ht="15" customHeight="1">
      <c r="B40" s="339">
        <v>1</v>
      </c>
      <c r="C40" s="340" t="s">
        <v>118</v>
      </c>
      <c r="D40" s="341" t="s">
        <v>883</v>
      </c>
      <c r="E40" s="341" t="s">
        <v>884</v>
      </c>
      <c r="F40" s="342" t="s">
        <v>833</v>
      </c>
      <c r="G40" s="343" t="s">
        <v>833</v>
      </c>
      <c r="H40" s="344" t="s">
        <v>833</v>
      </c>
      <c r="I40" s="342" t="s">
        <v>833</v>
      </c>
      <c r="J40" s="343" t="s">
        <v>833</v>
      </c>
      <c r="K40" s="343" t="s">
        <v>833</v>
      </c>
      <c r="L40" s="343" t="s">
        <v>833</v>
      </c>
      <c r="M40" s="343" t="s">
        <v>833</v>
      </c>
      <c r="N40" s="343" t="s">
        <v>833</v>
      </c>
      <c r="O40" s="343" t="s">
        <v>833</v>
      </c>
      <c r="P40" s="343" t="s">
        <v>833</v>
      </c>
      <c r="Q40" s="343" t="s">
        <v>833</v>
      </c>
      <c r="R40" s="343" t="s">
        <v>833</v>
      </c>
      <c r="S40" s="343" t="s">
        <v>833</v>
      </c>
      <c r="T40" s="344" t="s">
        <v>833</v>
      </c>
      <c r="U40" s="342" t="s">
        <v>833</v>
      </c>
      <c r="V40" s="343" t="s">
        <v>833</v>
      </c>
      <c r="W40" s="343" t="s">
        <v>833</v>
      </c>
      <c r="X40" s="343" t="s">
        <v>833</v>
      </c>
      <c r="Y40" s="344" t="s">
        <v>833</v>
      </c>
      <c r="Z40" s="345" t="s">
        <v>833</v>
      </c>
      <c r="AA40" s="344" t="s">
        <v>833</v>
      </c>
      <c r="AB40" s="346" t="s">
        <v>833</v>
      </c>
      <c r="AC40" s="346" t="s">
        <v>833</v>
      </c>
      <c r="AD40" s="346" t="s">
        <v>833</v>
      </c>
      <c r="AE40" s="347" t="s">
        <v>833</v>
      </c>
      <c r="AF40" s="348" t="s">
        <v>833</v>
      </c>
      <c r="AG40" s="349" t="s">
        <v>833</v>
      </c>
      <c r="AH40" s="350" t="s">
        <v>833</v>
      </c>
      <c r="AI40" s="350" t="s">
        <v>833</v>
      </c>
      <c r="AJ40" s="350" t="s">
        <v>833</v>
      </c>
      <c r="AK40" s="350" t="s">
        <v>833</v>
      </c>
      <c r="AL40" s="350" t="s">
        <v>833</v>
      </c>
      <c r="AM40" s="350" t="s">
        <v>833</v>
      </c>
      <c r="AN40" s="350">
        <v>17500</v>
      </c>
      <c r="AO40" s="350">
        <v>17144</v>
      </c>
      <c r="AP40" s="351">
        <v>17327.34</v>
      </c>
      <c r="AQ40" s="351">
        <v>16455</v>
      </c>
      <c r="AR40" s="351">
        <v>17098</v>
      </c>
      <c r="AS40" s="351">
        <v>17307</v>
      </c>
      <c r="AT40" s="351">
        <v>17072</v>
      </c>
      <c r="AU40" s="351">
        <v>17125</v>
      </c>
    </row>
    <row r="41" spans="2:48" ht="15" customHeight="1">
      <c r="B41" s="352">
        <v>2</v>
      </c>
      <c r="C41" s="353" t="s">
        <v>118</v>
      </c>
      <c r="D41" s="354" t="s">
        <v>885</v>
      </c>
      <c r="E41" s="354" t="s">
        <v>886</v>
      </c>
      <c r="F41" s="355">
        <v>19963.46</v>
      </c>
      <c r="G41" s="356">
        <v>19923.46</v>
      </c>
      <c r="H41" s="357">
        <v>19963.46</v>
      </c>
      <c r="I41" s="355">
        <v>18685.64</v>
      </c>
      <c r="J41" s="356">
        <v>19963.46</v>
      </c>
      <c r="K41" s="356">
        <v>19963.46</v>
      </c>
      <c r="L41" s="356">
        <v>20040.560000000001</v>
      </c>
      <c r="M41" s="356">
        <v>20040.560000000001</v>
      </c>
      <c r="N41" s="356">
        <v>20040.560000000001</v>
      </c>
      <c r="O41" s="356">
        <v>20040.560000000001</v>
      </c>
      <c r="P41" s="356">
        <v>20040.560000000001</v>
      </c>
      <c r="Q41" s="356">
        <v>20040.560000000001</v>
      </c>
      <c r="R41" s="356">
        <v>20040.560000000001</v>
      </c>
      <c r="S41" s="356">
        <v>20040.560000000001</v>
      </c>
      <c r="T41" s="357">
        <v>20040.560000000001</v>
      </c>
      <c r="U41" s="355">
        <v>20040.560000000001</v>
      </c>
      <c r="V41" s="356">
        <v>20549.11</v>
      </c>
      <c r="W41" s="356">
        <v>20940.14</v>
      </c>
      <c r="X41" s="356">
        <v>21310.95</v>
      </c>
      <c r="Y41" s="357">
        <v>21310.95</v>
      </c>
      <c r="Z41" s="259">
        <v>21310.95</v>
      </c>
      <c r="AA41" s="357">
        <v>21310.95</v>
      </c>
      <c r="AB41" s="276">
        <v>21310.95</v>
      </c>
      <c r="AC41" s="276">
        <v>21310.95</v>
      </c>
      <c r="AD41" s="276">
        <v>21310.95</v>
      </c>
      <c r="AE41" s="358">
        <v>21310.95</v>
      </c>
      <c r="AF41" s="277">
        <v>21310.95</v>
      </c>
      <c r="AG41" s="279">
        <v>21310.95</v>
      </c>
      <c r="AH41" s="262">
        <v>21311</v>
      </c>
      <c r="AI41" s="262">
        <v>21311</v>
      </c>
      <c r="AJ41" s="262">
        <v>21729.24</v>
      </c>
      <c r="AK41" s="324">
        <v>21729.24</v>
      </c>
      <c r="AL41" s="324">
        <v>21729</v>
      </c>
      <c r="AM41" s="324">
        <v>21729</v>
      </c>
      <c r="AN41" s="359" t="s">
        <v>834</v>
      </c>
      <c r="AO41" s="359" t="s">
        <v>834</v>
      </c>
      <c r="AP41" s="359" t="s">
        <v>834</v>
      </c>
      <c r="AQ41" s="359" t="s">
        <v>834</v>
      </c>
      <c r="AR41" s="359" t="s">
        <v>834</v>
      </c>
      <c r="AS41" s="359" t="s">
        <v>834</v>
      </c>
      <c r="AT41" s="359" t="s">
        <v>834</v>
      </c>
      <c r="AU41" s="359" t="s">
        <v>834</v>
      </c>
    </row>
    <row r="42" spans="2:48" ht="15" customHeight="1">
      <c r="B42" s="352">
        <v>3</v>
      </c>
      <c r="C42" s="353" t="s">
        <v>118</v>
      </c>
      <c r="D42" s="360" t="s">
        <v>887</v>
      </c>
      <c r="E42" s="354" t="s">
        <v>886</v>
      </c>
      <c r="F42" s="355">
        <v>261.89999999999998</v>
      </c>
      <c r="G42" s="356">
        <v>1390.39</v>
      </c>
      <c r="H42" s="357">
        <v>558.96</v>
      </c>
      <c r="I42" s="355">
        <v>240.4</v>
      </c>
      <c r="J42" s="356">
        <v>988.11</v>
      </c>
      <c r="K42" s="356">
        <v>962.4</v>
      </c>
      <c r="L42" s="356">
        <f>750.72+97.54</f>
        <v>848.26</v>
      </c>
      <c r="M42" s="356">
        <v>566.28</v>
      </c>
      <c r="N42" s="356">
        <f>868.61+158.12</f>
        <v>1026.73</v>
      </c>
      <c r="O42" s="356">
        <v>790.83</v>
      </c>
      <c r="P42" s="356">
        <v>1036.17</v>
      </c>
      <c r="Q42" s="356">
        <v>495.59</v>
      </c>
      <c r="R42" s="356">
        <v>1030.04</v>
      </c>
      <c r="S42" s="356">
        <v>972.86</v>
      </c>
      <c r="T42" s="357">
        <v>881.42</v>
      </c>
      <c r="U42" s="361">
        <v>990.16</v>
      </c>
      <c r="V42" s="362">
        <v>1346</v>
      </c>
      <c r="W42" s="362">
        <v>1388</v>
      </c>
      <c r="X42" s="363">
        <v>2093.4899999999998</v>
      </c>
      <c r="Y42" s="362">
        <v>2102</v>
      </c>
      <c r="Z42" s="362">
        <v>1061</v>
      </c>
      <c r="AA42" s="362">
        <v>1249</v>
      </c>
      <c r="AB42" s="363">
        <v>539.09</v>
      </c>
      <c r="AC42" s="363">
        <v>1039.0999999999999</v>
      </c>
      <c r="AD42" s="363">
        <v>548.19000000000005</v>
      </c>
      <c r="AE42" s="364">
        <v>580.27</v>
      </c>
      <c r="AF42" s="365">
        <v>645.15</v>
      </c>
      <c r="AG42" s="283">
        <v>1736</v>
      </c>
      <c r="AH42" s="366">
        <v>1997</v>
      </c>
      <c r="AI42" s="366">
        <v>863</v>
      </c>
      <c r="AJ42" s="366">
        <v>929</v>
      </c>
      <c r="AK42" s="367">
        <v>231</v>
      </c>
      <c r="AL42" s="364">
        <v>305</v>
      </c>
      <c r="AM42" s="364">
        <v>385.65</v>
      </c>
      <c r="AN42" s="359" t="s">
        <v>834</v>
      </c>
      <c r="AO42" s="359" t="s">
        <v>834</v>
      </c>
      <c r="AP42" s="359" t="s">
        <v>834</v>
      </c>
      <c r="AQ42" s="359" t="s">
        <v>834</v>
      </c>
      <c r="AR42" s="359" t="s">
        <v>834</v>
      </c>
      <c r="AS42" s="359" t="s">
        <v>834</v>
      </c>
      <c r="AT42" s="359" t="s">
        <v>834</v>
      </c>
      <c r="AU42" s="359" t="s">
        <v>834</v>
      </c>
    </row>
    <row r="43" spans="2:48" ht="15" customHeight="1">
      <c r="B43" s="352">
        <v>4</v>
      </c>
      <c r="C43" s="353" t="s">
        <v>118</v>
      </c>
      <c r="D43" s="354" t="s">
        <v>888</v>
      </c>
      <c r="E43" s="354" t="s">
        <v>886</v>
      </c>
      <c r="F43" s="368" t="s">
        <v>833</v>
      </c>
      <c r="G43" s="367" t="s">
        <v>833</v>
      </c>
      <c r="H43" s="369" t="s">
        <v>833</v>
      </c>
      <c r="I43" s="368" t="s">
        <v>833</v>
      </c>
      <c r="J43" s="367" t="s">
        <v>833</v>
      </c>
      <c r="K43" s="367" t="s">
        <v>833</v>
      </c>
      <c r="L43" s="367" t="s">
        <v>833</v>
      </c>
      <c r="M43" s="356">
        <v>1064</v>
      </c>
      <c r="N43" s="356">
        <f>1566.66+189.89</f>
        <v>1756.5500000000002</v>
      </c>
      <c r="O43" s="356">
        <v>2277.13</v>
      </c>
      <c r="P43" s="356">
        <v>1535.96</v>
      </c>
      <c r="Q43" s="356">
        <v>900.01</v>
      </c>
      <c r="R43" s="356">
        <v>728.99</v>
      </c>
      <c r="S43" s="356">
        <v>650.12</v>
      </c>
      <c r="T43" s="357">
        <v>686.51</v>
      </c>
      <c r="U43" s="368" t="s">
        <v>833</v>
      </c>
      <c r="V43" s="367" t="s">
        <v>833</v>
      </c>
      <c r="W43" s="367" t="s">
        <v>833</v>
      </c>
      <c r="X43" s="367" t="s">
        <v>833</v>
      </c>
      <c r="Y43" s="367" t="s">
        <v>833</v>
      </c>
      <c r="Z43" s="367" t="s">
        <v>833</v>
      </c>
      <c r="AA43" s="367" t="s">
        <v>833</v>
      </c>
      <c r="AB43" s="367" t="s">
        <v>833</v>
      </c>
      <c r="AC43" s="367" t="s">
        <v>833</v>
      </c>
      <c r="AD43" s="367" t="s">
        <v>833</v>
      </c>
      <c r="AE43" s="367" t="s">
        <v>833</v>
      </c>
      <c r="AF43" s="369" t="s">
        <v>833</v>
      </c>
      <c r="AG43" s="370" t="s">
        <v>833</v>
      </c>
      <c r="AH43" s="371" t="s">
        <v>833</v>
      </c>
      <c r="AI43" s="371" t="s">
        <v>833</v>
      </c>
      <c r="AJ43" s="371" t="s">
        <v>833</v>
      </c>
      <c r="AK43" s="367" t="s">
        <v>833</v>
      </c>
      <c r="AL43" s="367" t="s">
        <v>833</v>
      </c>
      <c r="AM43" s="367" t="s">
        <v>833</v>
      </c>
      <c r="AN43" s="359" t="s">
        <v>834</v>
      </c>
      <c r="AO43" s="359" t="s">
        <v>834</v>
      </c>
      <c r="AP43" s="359" t="s">
        <v>834</v>
      </c>
      <c r="AQ43" s="359" t="s">
        <v>834</v>
      </c>
      <c r="AR43" s="359" t="s">
        <v>834</v>
      </c>
      <c r="AS43" s="359" t="s">
        <v>834</v>
      </c>
      <c r="AT43" s="359" t="s">
        <v>834</v>
      </c>
      <c r="AU43" s="359" t="s">
        <v>834</v>
      </c>
    </row>
    <row r="44" spans="2:48" ht="15" customHeight="1">
      <c r="B44" s="249">
        <v>5</v>
      </c>
      <c r="C44" s="353" t="s">
        <v>118</v>
      </c>
      <c r="D44" s="372" t="s">
        <v>889</v>
      </c>
      <c r="E44" s="354" t="s">
        <v>886</v>
      </c>
      <c r="F44" s="355">
        <v>4734.34</v>
      </c>
      <c r="G44" s="356">
        <v>3058.91</v>
      </c>
      <c r="H44" s="357">
        <v>5095.3599999999997</v>
      </c>
      <c r="I44" s="355">
        <v>693.06</v>
      </c>
      <c r="J44" s="356">
        <v>653.84</v>
      </c>
      <c r="K44" s="356">
        <v>554.96</v>
      </c>
      <c r="L44" s="356">
        <v>2563.86</v>
      </c>
      <c r="M44" s="356">
        <v>2229.9</v>
      </c>
      <c r="N44" s="356">
        <v>1373.29</v>
      </c>
      <c r="O44" s="367" t="s">
        <v>833</v>
      </c>
      <c r="P44" s="367" t="s">
        <v>833</v>
      </c>
      <c r="Q44" s="356">
        <v>2257.27</v>
      </c>
      <c r="R44" s="356">
        <v>2032.85</v>
      </c>
      <c r="S44" s="356">
        <v>2386.6</v>
      </c>
      <c r="T44" s="369" t="s">
        <v>833</v>
      </c>
      <c r="U44" s="361">
        <v>759.24</v>
      </c>
      <c r="V44" s="362">
        <v>1051</v>
      </c>
      <c r="W44" s="362">
        <v>160</v>
      </c>
      <c r="X44" s="362" t="s">
        <v>833</v>
      </c>
      <c r="Y44" s="362">
        <v>507</v>
      </c>
      <c r="Z44" s="362">
        <v>71.180000000000007</v>
      </c>
      <c r="AA44" s="367" t="s">
        <v>833</v>
      </c>
      <c r="AB44" s="373">
        <v>622</v>
      </c>
      <c r="AC44" s="367" t="s">
        <v>833</v>
      </c>
      <c r="AD44" s="367" t="s">
        <v>833</v>
      </c>
      <c r="AE44" s="373">
        <v>280</v>
      </c>
      <c r="AF44" s="374">
        <v>280</v>
      </c>
      <c r="AG44" s="279">
        <f>280+39.91+9.99</f>
        <v>329.9</v>
      </c>
      <c r="AH44" s="262">
        <v>39.909999999999997</v>
      </c>
      <c r="AI44" s="262">
        <f>47.72+80.9+23.92</f>
        <v>152.54000000000002</v>
      </c>
      <c r="AJ44" s="262">
        <v>23.92</v>
      </c>
      <c r="AK44" s="367" t="s">
        <v>833</v>
      </c>
      <c r="AL44" s="367" t="s">
        <v>833</v>
      </c>
      <c r="AM44" s="367" t="s">
        <v>833</v>
      </c>
      <c r="AN44" s="359" t="s">
        <v>834</v>
      </c>
      <c r="AO44" s="359" t="s">
        <v>834</v>
      </c>
      <c r="AP44" s="359" t="s">
        <v>834</v>
      </c>
      <c r="AQ44" s="359" t="s">
        <v>834</v>
      </c>
      <c r="AR44" s="359" t="s">
        <v>834</v>
      </c>
      <c r="AS44" s="359" t="s">
        <v>834</v>
      </c>
      <c r="AT44" s="359" t="s">
        <v>834</v>
      </c>
      <c r="AU44" s="359" t="s">
        <v>834</v>
      </c>
    </row>
    <row r="45" spans="2:48" ht="15" customHeight="1">
      <c r="B45" s="352">
        <v>6</v>
      </c>
      <c r="C45" s="353" t="s">
        <v>118</v>
      </c>
      <c r="D45" s="354" t="s">
        <v>890</v>
      </c>
      <c r="E45" s="354" t="s">
        <v>886</v>
      </c>
      <c r="F45" s="355">
        <v>147.03</v>
      </c>
      <c r="G45" s="356">
        <v>146.36000000000001</v>
      </c>
      <c r="H45" s="357">
        <v>145.41</v>
      </c>
      <c r="I45" s="355">
        <v>144.32</v>
      </c>
      <c r="J45" s="356">
        <v>143.6</v>
      </c>
      <c r="K45" s="356">
        <v>142.94999999999999</v>
      </c>
      <c r="L45" s="356">
        <v>142.41999999999999</v>
      </c>
      <c r="M45" s="356">
        <v>141.31</v>
      </c>
      <c r="N45" s="356">
        <v>141.01</v>
      </c>
      <c r="O45" s="356">
        <v>141.02000000000001</v>
      </c>
      <c r="P45" s="356">
        <v>140.91999999999999</v>
      </c>
      <c r="Q45" s="356">
        <v>150.85</v>
      </c>
      <c r="R45" s="356">
        <v>150.38999999999999</v>
      </c>
      <c r="S45" s="356">
        <v>149.47</v>
      </c>
      <c r="T45" s="357">
        <v>148.75</v>
      </c>
      <c r="U45" s="355">
        <v>148.38999999999999</v>
      </c>
      <c r="V45" s="356">
        <v>148.43</v>
      </c>
      <c r="W45" s="356">
        <v>147.47999999999999</v>
      </c>
      <c r="X45" s="356">
        <v>71.680000000000007</v>
      </c>
      <c r="Y45" s="356">
        <v>71.38</v>
      </c>
      <c r="Z45" s="356">
        <v>71.069999999999993</v>
      </c>
      <c r="AA45" s="356">
        <v>70.959999999999994</v>
      </c>
      <c r="AB45" s="356">
        <v>70.819999999999993</v>
      </c>
      <c r="AC45" s="356">
        <v>70.41</v>
      </c>
      <c r="AD45" s="357">
        <v>70.27</v>
      </c>
      <c r="AE45" s="276">
        <v>69.98</v>
      </c>
      <c r="AF45" s="365">
        <v>69.459999999999994</v>
      </c>
      <c r="AG45" s="279">
        <v>69.5</v>
      </c>
      <c r="AH45" s="262">
        <v>69.239999999999995</v>
      </c>
      <c r="AI45" s="262">
        <v>68.680000000000007</v>
      </c>
      <c r="AJ45" s="262">
        <v>68.349999999999994</v>
      </c>
      <c r="AK45" s="324">
        <v>68.09</v>
      </c>
      <c r="AL45" s="324">
        <v>72</v>
      </c>
      <c r="AM45" s="324">
        <v>72</v>
      </c>
      <c r="AN45" s="359" t="s">
        <v>834</v>
      </c>
      <c r="AO45" s="359" t="s">
        <v>834</v>
      </c>
      <c r="AP45" s="359" t="s">
        <v>834</v>
      </c>
      <c r="AQ45" s="359" t="s">
        <v>834</v>
      </c>
      <c r="AR45" s="359" t="s">
        <v>834</v>
      </c>
      <c r="AS45" s="359" t="s">
        <v>834</v>
      </c>
      <c r="AT45" s="359" t="s">
        <v>834</v>
      </c>
      <c r="AU45" s="359" t="s">
        <v>834</v>
      </c>
    </row>
    <row r="46" spans="2:48" ht="15" customHeight="1">
      <c r="B46" s="352">
        <v>7</v>
      </c>
      <c r="C46" s="353" t="s">
        <v>118</v>
      </c>
      <c r="D46" s="354" t="s">
        <v>891</v>
      </c>
      <c r="E46" s="354" t="s">
        <v>886</v>
      </c>
      <c r="F46" s="368" t="s">
        <v>833</v>
      </c>
      <c r="G46" s="367">
        <v>3</v>
      </c>
      <c r="H46" s="369">
        <v>3</v>
      </c>
      <c r="I46" s="355">
        <v>3</v>
      </c>
      <c r="J46" s="356">
        <v>3</v>
      </c>
      <c r="K46" s="356">
        <v>4.97</v>
      </c>
      <c r="L46" s="356">
        <v>3</v>
      </c>
      <c r="M46" s="356" t="s">
        <v>833</v>
      </c>
      <c r="N46" s="356">
        <v>3</v>
      </c>
      <c r="O46" s="356">
        <v>3</v>
      </c>
      <c r="P46" s="356">
        <v>3</v>
      </c>
      <c r="Q46" s="356">
        <v>3</v>
      </c>
      <c r="R46" s="356">
        <v>3</v>
      </c>
      <c r="S46" s="356">
        <v>3</v>
      </c>
      <c r="T46" s="357">
        <v>3</v>
      </c>
      <c r="U46" s="368">
        <v>3</v>
      </c>
      <c r="V46" s="367">
        <v>3</v>
      </c>
      <c r="W46" s="367">
        <v>3</v>
      </c>
      <c r="X46" s="367">
        <v>3</v>
      </c>
      <c r="Y46" s="369">
        <v>3</v>
      </c>
      <c r="Z46" s="254">
        <v>3</v>
      </c>
      <c r="AA46" s="369" t="s">
        <v>833</v>
      </c>
      <c r="AB46" s="275">
        <v>2.7</v>
      </c>
      <c r="AC46" s="275">
        <v>2.7</v>
      </c>
      <c r="AD46" s="275">
        <v>2.7</v>
      </c>
      <c r="AE46" s="375">
        <v>2.7</v>
      </c>
      <c r="AF46" s="376">
        <v>2.7</v>
      </c>
      <c r="AG46" s="283">
        <v>2.7</v>
      </c>
      <c r="AH46" s="366">
        <v>2.7</v>
      </c>
      <c r="AI46" s="366">
        <v>2.7</v>
      </c>
      <c r="AJ46" s="366">
        <v>2.7</v>
      </c>
      <c r="AK46" s="270">
        <v>2.7</v>
      </c>
      <c r="AL46" s="270">
        <v>2.7</v>
      </c>
      <c r="AM46" s="270">
        <v>2.7</v>
      </c>
      <c r="AN46" s="359" t="s">
        <v>834</v>
      </c>
      <c r="AO46" s="359" t="s">
        <v>834</v>
      </c>
      <c r="AP46" s="359" t="s">
        <v>834</v>
      </c>
      <c r="AQ46" s="359" t="s">
        <v>834</v>
      </c>
      <c r="AR46" s="359" t="s">
        <v>834</v>
      </c>
      <c r="AS46" s="359" t="s">
        <v>834</v>
      </c>
      <c r="AT46" s="359" t="s">
        <v>834</v>
      </c>
      <c r="AU46" s="359" t="s">
        <v>834</v>
      </c>
    </row>
    <row r="47" spans="2:48" ht="15" customHeight="1">
      <c r="B47" s="249">
        <v>8</v>
      </c>
      <c r="C47" s="353" t="s">
        <v>118</v>
      </c>
      <c r="D47" s="354" t="s">
        <v>892</v>
      </c>
      <c r="E47" s="354" t="s">
        <v>886</v>
      </c>
      <c r="F47" s="368" t="s">
        <v>833</v>
      </c>
      <c r="G47" s="367" t="s">
        <v>833</v>
      </c>
      <c r="H47" s="369" t="s">
        <v>833</v>
      </c>
      <c r="I47" s="368" t="s">
        <v>833</v>
      </c>
      <c r="J47" s="367" t="s">
        <v>833</v>
      </c>
      <c r="K47" s="367" t="s">
        <v>833</v>
      </c>
      <c r="L47" s="367" t="s">
        <v>833</v>
      </c>
      <c r="M47" s="367" t="s">
        <v>833</v>
      </c>
      <c r="N47" s="367" t="s">
        <v>833</v>
      </c>
      <c r="O47" s="356">
        <v>26.78</v>
      </c>
      <c r="P47" s="356">
        <v>26.75</v>
      </c>
      <c r="Q47" s="356">
        <v>26.74</v>
      </c>
      <c r="R47" s="356">
        <v>26.7</v>
      </c>
      <c r="S47" s="356">
        <v>26.72</v>
      </c>
      <c r="T47" s="357">
        <v>26.71</v>
      </c>
      <c r="U47" s="355">
        <v>26.78</v>
      </c>
      <c r="V47" s="259">
        <v>26.72</v>
      </c>
      <c r="W47" s="259">
        <v>26.7</v>
      </c>
      <c r="X47" s="259">
        <v>26.74</v>
      </c>
      <c r="Y47" s="259">
        <v>26.66</v>
      </c>
      <c r="Z47" s="259">
        <v>26.74</v>
      </c>
      <c r="AA47" s="259">
        <v>26.76</v>
      </c>
      <c r="AB47" s="266">
        <v>26.71</v>
      </c>
      <c r="AC47" s="266">
        <v>26.73</v>
      </c>
      <c r="AD47" s="266">
        <v>26.75</v>
      </c>
      <c r="AE47" s="266">
        <v>26.67</v>
      </c>
      <c r="AF47" s="365">
        <v>26.75</v>
      </c>
      <c r="AG47" s="279">
        <v>26.76</v>
      </c>
      <c r="AH47" s="377">
        <v>26.72</v>
      </c>
      <c r="AI47" s="377">
        <v>26.75</v>
      </c>
      <c r="AJ47" s="377">
        <v>26.75</v>
      </c>
      <c r="AK47" s="262">
        <v>26.75</v>
      </c>
      <c r="AL47" s="262">
        <v>2</v>
      </c>
      <c r="AM47" s="359" t="s">
        <v>834</v>
      </c>
      <c r="AN47" s="359" t="s">
        <v>834</v>
      </c>
      <c r="AO47" s="359" t="s">
        <v>834</v>
      </c>
      <c r="AP47" s="359" t="s">
        <v>834</v>
      </c>
      <c r="AQ47" s="359" t="s">
        <v>834</v>
      </c>
      <c r="AR47" s="359" t="s">
        <v>834</v>
      </c>
      <c r="AS47" s="359" t="s">
        <v>834</v>
      </c>
      <c r="AT47" s="359" t="s">
        <v>834</v>
      </c>
      <c r="AU47" s="359" t="s">
        <v>834</v>
      </c>
    </row>
    <row r="48" spans="2:48" ht="15" customHeight="1">
      <c r="B48" s="352">
        <v>9</v>
      </c>
      <c r="C48" s="353" t="s">
        <v>118</v>
      </c>
      <c r="D48" s="354" t="s">
        <v>893</v>
      </c>
      <c r="E48" s="354" t="s">
        <v>886</v>
      </c>
      <c r="F48" s="368" t="s">
        <v>833</v>
      </c>
      <c r="G48" s="367" t="s">
        <v>833</v>
      </c>
      <c r="H48" s="369" t="s">
        <v>833</v>
      </c>
      <c r="I48" s="368" t="s">
        <v>833</v>
      </c>
      <c r="J48" s="367" t="s">
        <v>833</v>
      </c>
      <c r="K48" s="367" t="s">
        <v>833</v>
      </c>
      <c r="L48" s="367" t="s">
        <v>833</v>
      </c>
      <c r="M48" s="367" t="s">
        <v>833</v>
      </c>
      <c r="N48" s="367" t="s">
        <v>833</v>
      </c>
      <c r="O48" s="378">
        <v>6.31</v>
      </c>
      <c r="P48" s="378">
        <v>1.74</v>
      </c>
      <c r="Q48" s="378">
        <v>1.1599999999999999</v>
      </c>
      <c r="R48" s="378">
        <v>0.36</v>
      </c>
      <c r="S48" s="378">
        <v>1.93</v>
      </c>
      <c r="T48" s="379">
        <v>0</v>
      </c>
      <c r="U48" s="380">
        <v>0.43</v>
      </c>
      <c r="V48" s="378">
        <v>0.6</v>
      </c>
      <c r="W48" s="378">
        <v>0.3</v>
      </c>
      <c r="X48" s="378">
        <v>0.38</v>
      </c>
      <c r="Y48" s="378">
        <v>0.38</v>
      </c>
      <c r="Z48" s="306">
        <v>0.38</v>
      </c>
      <c r="AA48" s="306">
        <v>0.9</v>
      </c>
      <c r="AB48" s="309">
        <v>0.69</v>
      </c>
      <c r="AC48" s="309">
        <v>0.68</v>
      </c>
      <c r="AD48" s="309">
        <v>0.77</v>
      </c>
      <c r="AE48" s="309">
        <v>0.55000000000000004</v>
      </c>
      <c r="AF48" s="381">
        <v>0.96</v>
      </c>
      <c r="AG48" s="382">
        <v>0.84</v>
      </c>
      <c r="AH48" s="383">
        <v>1.45</v>
      </c>
      <c r="AI48" s="383">
        <v>1.49</v>
      </c>
      <c r="AJ48" s="383">
        <v>2.2000000000000002</v>
      </c>
      <c r="AK48" s="384">
        <v>2.5499999999999998</v>
      </c>
      <c r="AL48" s="384">
        <v>1.4</v>
      </c>
      <c r="AM48" s="359" t="s">
        <v>834</v>
      </c>
      <c r="AN48" s="359" t="s">
        <v>834</v>
      </c>
      <c r="AO48" s="359" t="s">
        <v>834</v>
      </c>
      <c r="AP48" s="359" t="s">
        <v>834</v>
      </c>
      <c r="AQ48" s="359" t="s">
        <v>834</v>
      </c>
      <c r="AR48" s="359" t="s">
        <v>834</v>
      </c>
      <c r="AS48" s="359" t="s">
        <v>834</v>
      </c>
      <c r="AT48" s="359" t="s">
        <v>834</v>
      </c>
      <c r="AU48" s="359" t="s">
        <v>834</v>
      </c>
    </row>
    <row r="49" spans="2:47" ht="15" customHeight="1">
      <c r="B49" s="352">
        <v>10</v>
      </c>
      <c r="C49" s="353" t="s">
        <v>118</v>
      </c>
      <c r="D49" s="354" t="s">
        <v>894</v>
      </c>
      <c r="E49" s="354" t="s">
        <v>886</v>
      </c>
      <c r="F49" s="368" t="s">
        <v>833</v>
      </c>
      <c r="G49" s="367" t="s">
        <v>833</v>
      </c>
      <c r="H49" s="369" t="s">
        <v>833</v>
      </c>
      <c r="I49" s="368" t="s">
        <v>833</v>
      </c>
      <c r="J49" s="367" t="s">
        <v>833</v>
      </c>
      <c r="K49" s="367" t="s">
        <v>833</v>
      </c>
      <c r="L49" s="367">
        <v>82</v>
      </c>
      <c r="M49" s="367">
        <v>82</v>
      </c>
      <c r="N49" s="367">
        <v>82</v>
      </c>
      <c r="O49" s="367">
        <v>82</v>
      </c>
      <c r="P49" s="367">
        <v>82</v>
      </c>
      <c r="Q49" s="367">
        <v>82</v>
      </c>
      <c r="R49" s="367">
        <v>82</v>
      </c>
      <c r="S49" s="367">
        <v>82</v>
      </c>
      <c r="T49" s="369">
        <v>82</v>
      </c>
      <c r="U49" s="368">
        <v>82</v>
      </c>
      <c r="V49" s="367">
        <v>82</v>
      </c>
      <c r="W49" s="367">
        <v>82</v>
      </c>
      <c r="X49" s="367">
        <v>82</v>
      </c>
      <c r="Y49" s="369">
        <v>82</v>
      </c>
      <c r="Z49" s="254">
        <v>82</v>
      </c>
      <c r="AA49" s="267">
        <v>82</v>
      </c>
      <c r="AB49" s="267">
        <v>82</v>
      </c>
      <c r="AC49" s="267">
        <v>82</v>
      </c>
      <c r="AD49" s="267">
        <v>70</v>
      </c>
      <c r="AE49" s="267">
        <v>70</v>
      </c>
      <c r="AF49" s="385">
        <v>70</v>
      </c>
      <c r="AG49" s="386" t="s">
        <v>834</v>
      </c>
      <c r="AH49" s="359" t="s">
        <v>834</v>
      </c>
      <c r="AI49" s="359" t="s">
        <v>834</v>
      </c>
      <c r="AJ49" s="359" t="s">
        <v>834</v>
      </c>
      <c r="AK49" s="359" t="s">
        <v>834</v>
      </c>
      <c r="AL49" s="359" t="s">
        <v>834</v>
      </c>
      <c r="AM49" s="359" t="s">
        <v>834</v>
      </c>
      <c r="AN49" s="359" t="s">
        <v>834</v>
      </c>
      <c r="AO49" s="359" t="s">
        <v>834</v>
      </c>
      <c r="AP49" s="359" t="s">
        <v>834</v>
      </c>
      <c r="AQ49" s="359" t="s">
        <v>834</v>
      </c>
      <c r="AR49" s="359" t="s">
        <v>834</v>
      </c>
      <c r="AS49" s="359" t="s">
        <v>834</v>
      </c>
      <c r="AT49" s="359" t="s">
        <v>834</v>
      </c>
      <c r="AU49" s="359" t="s">
        <v>834</v>
      </c>
    </row>
    <row r="50" spans="2:47" ht="15" customHeight="1">
      <c r="B50" s="249">
        <v>11</v>
      </c>
      <c r="C50" s="353" t="s">
        <v>118</v>
      </c>
      <c r="D50" s="354" t="s">
        <v>895</v>
      </c>
      <c r="E50" s="354" t="s">
        <v>886</v>
      </c>
      <c r="F50" s="368" t="s">
        <v>833</v>
      </c>
      <c r="G50" s="367" t="s">
        <v>833</v>
      </c>
      <c r="H50" s="369" t="s">
        <v>833</v>
      </c>
      <c r="I50" s="368" t="s">
        <v>833</v>
      </c>
      <c r="J50" s="367" t="s">
        <v>833</v>
      </c>
      <c r="K50" s="367" t="s">
        <v>833</v>
      </c>
      <c r="L50" s="367" t="s">
        <v>833</v>
      </c>
      <c r="M50" s="367" t="s">
        <v>833</v>
      </c>
      <c r="N50" s="367" t="s">
        <v>833</v>
      </c>
      <c r="O50" s="367" t="s">
        <v>833</v>
      </c>
      <c r="P50" s="367" t="s">
        <v>833</v>
      </c>
      <c r="Q50" s="367" t="s">
        <v>833</v>
      </c>
      <c r="R50" s="367">
        <v>15</v>
      </c>
      <c r="S50" s="367">
        <v>30</v>
      </c>
      <c r="T50" s="369">
        <v>30</v>
      </c>
      <c r="U50" s="368">
        <v>30</v>
      </c>
      <c r="V50" s="367">
        <v>30</v>
      </c>
      <c r="W50" s="367">
        <v>30</v>
      </c>
      <c r="X50" s="367">
        <v>30</v>
      </c>
      <c r="Y50" s="369">
        <v>30</v>
      </c>
      <c r="Z50" s="254">
        <v>30</v>
      </c>
      <c r="AA50" s="254">
        <f t="shared" ref="AA50:AK50" si="0">30+7.5</f>
        <v>37.5</v>
      </c>
      <c r="AB50" s="254">
        <f t="shared" si="0"/>
        <v>37.5</v>
      </c>
      <c r="AC50" s="254">
        <f t="shared" si="0"/>
        <v>37.5</v>
      </c>
      <c r="AD50" s="254">
        <f t="shared" si="0"/>
        <v>37.5</v>
      </c>
      <c r="AE50" s="254">
        <f t="shared" si="0"/>
        <v>37.5</v>
      </c>
      <c r="AF50" s="369">
        <f t="shared" si="0"/>
        <v>37.5</v>
      </c>
      <c r="AG50" s="387">
        <f t="shared" si="0"/>
        <v>37.5</v>
      </c>
      <c r="AH50" s="270">
        <f t="shared" si="0"/>
        <v>37.5</v>
      </c>
      <c r="AI50" s="270">
        <f t="shared" si="0"/>
        <v>37.5</v>
      </c>
      <c r="AJ50" s="270">
        <f t="shared" si="0"/>
        <v>37.5</v>
      </c>
      <c r="AK50" s="270">
        <f t="shared" si="0"/>
        <v>37.5</v>
      </c>
      <c r="AL50" s="270">
        <v>12.5</v>
      </c>
      <c r="AM50" s="359" t="s">
        <v>834</v>
      </c>
      <c r="AN50" s="359" t="s">
        <v>834</v>
      </c>
      <c r="AO50" s="359" t="s">
        <v>834</v>
      </c>
      <c r="AP50" s="359" t="s">
        <v>834</v>
      </c>
      <c r="AQ50" s="359" t="s">
        <v>834</v>
      </c>
      <c r="AR50" s="359" t="s">
        <v>834</v>
      </c>
      <c r="AS50" s="359" t="s">
        <v>834</v>
      </c>
      <c r="AT50" s="359" t="s">
        <v>834</v>
      </c>
      <c r="AU50" s="359" t="s">
        <v>834</v>
      </c>
    </row>
    <row r="51" spans="2:47" ht="15" customHeight="1">
      <c r="B51" s="352">
        <v>12</v>
      </c>
      <c r="C51" s="353" t="s">
        <v>118</v>
      </c>
      <c r="D51" s="354" t="s">
        <v>896</v>
      </c>
      <c r="E51" s="354" t="s">
        <v>886</v>
      </c>
      <c r="F51" s="368" t="s">
        <v>833</v>
      </c>
      <c r="G51" s="367" t="s">
        <v>833</v>
      </c>
      <c r="H51" s="369" t="s">
        <v>833</v>
      </c>
      <c r="I51" s="368" t="s">
        <v>833</v>
      </c>
      <c r="J51" s="367" t="s">
        <v>833</v>
      </c>
      <c r="K51" s="367" t="s">
        <v>833</v>
      </c>
      <c r="L51" s="367" t="s">
        <v>833</v>
      </c>
      <c r="M51" s="367" t="s">
        <v>833</v>
      </c>
      <c r="N51" s="367" t="s">
        <v>833</v>
      </c>
      <c r="O51" s="367" t="s">
        <v>833</v>
      </c>
      <c r="P51" s="367" t="s">
        <v>833</v>
      </c>
      <c r="Q51" s="367" t="s">
        <v>833</v>
      </c>
      <c r="R51" s="367" t="s">
        <v>852</v>
      </c>
      <c r="S51" s="367" t="s">
        <v>852</v>
      </c>
      <c r="T51" s="369" t="s">
        <v>852</v>
      </c>
      <c r="U51" s="355">
        <v>2.5099999999999998</v>
      </c>
      <c r="V51" s="356">
        <v>2.5499999999999998</v>
      </c>
      <c r="W51" s="356">
        <v>2.61</v>
      </c>
      <c r="X51" s="356">
        <v>2.69</v>
      </c>
      <c r="Y51" s="356">
        <v>2.74</v>
      </c>
      <c r="Z51" s="356">
        <v>3.34</v>
      </c>
      <c r="AA51" s="259">
        <v>3</v>
      </c>
      <c r="AB51" s="373">
        <v>3</v>
      </c>
      <c r="AC51" s="373">
        <v>3</v>
      </c>
      <c r="AD51" s="373">
        <v>3</v>
      </c>
      <c r="AE51" s="373">
        <v>3</v>
      </c>
      <c r="AF51" s="374">
        <v>3</v>
      </c>
      <c r="AG51" s="283">
        <v>3</v>
      </c>
      <c r="AH51" s="270">
        <v>3</v>
      </c>
      <c r="AI51" s="270">
        <v>3</v>
      </c>
      <c r="AJ51" s="270">
        <v>3</v>
      </c>
      <c r="AK51" s="270">
        <v>3</v>
      </c>
      <c r="AL51" s="388">
        <v>2</v>
      </c>
      <c r="AM51" s="359" t="s">
        <v>834</v>
      </c>
      <c r="AN51" s="359" t="s">
        <v>834</v>
      </c>
      <c r="AO51" s="359" t="s">
        <v>834</v>
      </c>
      <c r="AP51" s="359" t="s">
        <v>834</v>
      </c>
      <c r="AQ51" s="359" t="s">
        <v>834</v>
      </c>
      <c r="AR51" s="359" t="s">
        <v>834</v>
      </c>
      <c r="AS51" s="359" t="s">
        <v>834</v>
      </c>
      <c r="AT51" s="359" t="s">
        <v>834</v>
      </c>
      <c r="AU51" s="359" t="s">
        <v>834</v>
      </c>
    </row>
    <row r="52" spans="2:47" ht="15" customHeight="1">
      <c r="B52" s="352">
        <v>13</v>
      </c>
      <c r="C52" s="353" t="s">
        <v>118</v>
      </c>
      <c r="D52" s="354" t="s">
        <v>897</v>
      </c>
      <c r="E52" s="354" t="s">
        <v>886</v>
      </c>
      <c r="F52" s="368" t="s">
        <v>833</v>
      </c>
      <c r="G52" s="367" t="s">
        <v>833</v>
      </c>
      <c r="H52" s="369" t="s">
        <v>833</v>
      </c>
      <c r="I52" s="368" t="s">
        <v>833</v>
      </c>
      <c r="J52" s="367" t="s">
        <v>833</v>
      </c>
      <c r="K52" s="367" t="s">
        <v>833</v>
      </c>
      <c r="L52" s="367" t="s">
        <v>833</v>
      </c>
      <c r="M52" s="367" t="s">
        <v>833</v>
      </c>
      <c r="N52" s="367" t="s">
        <v>833</v>
      </c>
      <c r="O52" s="367" t="s">
        <v>833</v>
      </c>
      <c r="P52" s="367" t="s">
        <v>833</v>
      </c>
      <c r="Q52" s="367" t="s">
        <v>833</v>
      </c>
      <c r="R52" s="367" t="s">
        <v>852</v>
      </c>
      <c r="S52" s="367" t="s">
        <v>852</v>
      </c>
      <c r="T52" s="369" t="s">
        <v>852</v>
      </c>
      <c r="U52" s="380">
        <v>0.52</v>
      </c>
      <c r="V52" s="378">
        <v>0.93</v>
      </c>
      <c r="W52" s="378">
        <v>0.96</v>
      </c>
      <c r="X52" s="378">
        <v>0.49</v>
      </c>
      <c r="Y52" s="378">
        <v>0.95</v>
      </c>
      <c r="Z52" s="378">
        <v>1.7</v>
      </c>
      <c r="AA52" s="306">
        <v>2.4700000000000002</v>
      </c>
      <c r="AB52" s="373">
        <v>2</v>
      </c>
      <c r="AC52" s="373">
        <v>2</v>
      </c>
      <c r="AD52" s="373">
        <v>2</v>
      </c>
      <c r="AE52" s="373">
        <v>2</v>
      </c>
      <c r="AF52" s="374">
        <v>2</v>
      </c>
      <c r="AG52" s="283">
        <v>2</v>
      </c>
      <c r="AH52" s="270">
        <v>2</v>
      </c>
      <c r="AI52" s="270">
        <v>2</v>
      </c>
      <c r="AJ52" s="270">
        <v>2</v>
      </c>
      <c r="AK52" s="270">
        <v>2</v>
      </c>
      <c r="AL52" s="388">
        <v>0.2</v>
      </c>
      <c r="AM52" s="359" t="s">
        <v>834</v>
      </c>
      <c r="AN52" s="359" t="s">
        <v>834</v>
      </c>
      <c r="AO52" s="359" t="s">
        <v>834</v>
      </c>
      <c r="AP52" s="359" t="s">
        <v>834</v>
      </c>
      <c r="AQ52" s="359" t="s">
        <v>834</v>
      </c>
      <c r="AR52" s="359" t="s">
        <v>834</v>
      </c>
      <c r="AS52" s="359" t="s">
        <v>834</v>
      </c>
      <c r="AT52" s="359" t="s">
        <v>834</v>
      </c>
      <c r="AU52" s="359" t="s">
        <v>834</v>
      </c>
    </row>
    <row r="53" spans="2:47" ht="15" customHeight="1">
      <c r="B53" s="249">
        <v>14</v>
      </c>
      <c r="C53" s="353" t="s">
        <v>118</v>
      </c>
      <c r="D53" s="354" t="s">
        <v>898</v>
      </c>
      <c r="E53" s="354" t="s">
        <v>886</v>
      </c>
      <c r="F53" s="368" t="s">
        <v>833</v>
      </c>
      <c r="G53" s="367" t="s">
        <v>833</v>
      </c>
      <c r="H53" s="369" t="s">
        <v>833</v>
      </c>
      <c r="I53" s="368" t="s">
        <v>833</v>
      </c>
      <c r="J53" s="367" t="s">
        <v>833</v>
      </c>
      <c r="K53" s="367" t="s">
        <v>833</v>
      </c>
      <c r="L53" s="367" t="s">
        <v>833</v>
      </c>
      <c r="M53" s="367" t="s">
        <v>833</v>
      </c>
      <c r="N53" s="367" t="s">
        <v>833</v>
      </c>
      <c r="O53" s="367" t="s">
        <v>833</v>
      </c>
      <c r="P53" s="367" t="s">
        <v>833</v>
      </c>
      <c r="Q53" s="367" t="s">
        <v>833</v>
      </c>
      <c r="R53" s="367" t="s">
        <v>833</v>
      </c>
      <c r="S53" s="367" t="s">
        <v>833</v>
      </c>
      <c r="T53" s="369">
        <v>0.5</v>
      </c>
      <c r="U53" s="380">
        <v>0.51</v>
      </c>
      <c r="V53" s="378">
        <v>0.51</v>
      </c>
      <c r="W53" s="378">
        <v>0.51</v>
      </c>
      <c r="X53" s="389">
        <v>0.51</v>
      </c>
      <c r="Y53" s="378">
        <v>0.54</v>
      </c>
      <c r="Z53" s="378">
        <v>0.5</v>
      </c>
      <c r="AA53" s="378">
        <v>0.22</v>
      </c>
      <c r="AB53" s="373">
        <v>0.5</v>
      </c>
      <c r="AC53" s="373">
        <v>0.5</v>
      </c>
      <c r="AD53" s="373">
        <v>0.5</v>
      </c>
      <c r="AE53" s="373">
        <v>0.5</v>
      </c>
      <c r="AF53" s="374">
        <v>0.5</v>
      </c>
      <c r="AG53" s="283">
        <v>0.5</v>
      </c>
      <c r="AH53" s="270">
        <v>0.5</v>
      </c>
      <c r="AI53" s="270">
        <v>0.5</v>
      </c>
      <c r="AJ53" s="270">
        <v>0.5</v>
      </c>
      <c r="AK53" s="270">
        <v>0.5</v>
      </c>
      <c r="AL53" s="270" t="s">
        <v>899</v>
      </c>
      <c r="AM53" s="359" t="s">
        <v>834</v>
      </c>
      <c r="AN53" s="359" t="s">
        <v>834</v>
      </c>
      <c r="AO53" s="359" t="s">
        <v>834</v>
      </c>
      <c r="AP53" s="359" t="s">
        <v>834</v>
      </c>
      <c r="AQ53" s="359" t="s">
        <v>834</v>
      </c>
      <c r="AR53" s="359" t="s">
        <v>834</v>
      </c>
      <c r="AS53" s="359" t="s">
        <v>834</v>
      </c>
      <c r="AT53" s="359" t="s">
        <v>834</v>
      </c>
      <c r="AU53" s="359" t="s">
        <v>834</v>
      </c>
    </row>
    <row r="54" spans="2:47" ht="15" customHeight="1">
      <c r="B54" s="352">
        <v>15</v>
      </c>
      <c r="C54" s="353" t="s">
        <v>118</v>
      </c>
      <c r="D54" s="354" t="s">
        <v>900</v>
      </c>
      <c r="E54" s="354" t="s">
        <v>886</v>
      </c>
      <c r="F54" s="355">
        <v>587.57000000000005</v>
      </c>
      <c r="G54" s="356">
        <v>587.57000000000005</v>
      </c>
      <c r="H54" s="357">
        <v>587.57000000000005</v>
      </c>
      <c r="I54" s="355">
        <v>579.58000000000004</v>
      </c>
      <c r="J54" s="356">
        <v>579.58000000000004</v>
      </c>
      <c r="K54" s="356">
        <v>579.58000000000004</v>
      </c>
      <c r="L54" s="356">
        <v>527.95000000000005</v>
      </c>
      <c r="M54" s="356">
        <v>527.95000000000005</v>
      </c>
      <c r="N54" s="356">
        <v>527.95000000000005</v>
      </c>
      <c r="O54" s="356">
        <v>527.95000000000005</v>
      </c>
      <c r="P54" s="356">
        <v>1391.61</v>
      </c>
      <c r="Q54" s="356">
        <v>587.57000000000005</v>
      </c>
      <c r="R54" s="356">
        <v>587.57000000000005</v>
      </c>
      <c r="S54" s="356">
        <v>587.57000000000005</v>
      </c>
      <c r="T54" s="357">
        <v>587.57000000000005</v>
      </c>
      <c r="U54" s="355">
        <v>587.57000000000005</v>
      </c>
      <c r="V54" s="356">
        <v>587.57000000000005</v>
      </c>
      <c r="W54" s="357">
        <v>587.57000000000005</v>
      </c>
      <c r="X54" s="259">
        <v>675.41</v>
      </c>
      <c r="Y54" s="291">
        <v>675.41</v>
      </c>
      <c r="Z54" s="363">
        <v>675.41</v>
      </c>
      <c r="AA54" s="363">
        <v>675.41</v>
      </c>
      <c r="AB54" s="363">
        <v>675.41</v>
      </c>
      <c r="AC54" s="363">
        <v>675.41</v>
      </c>
      <c r="AD54" s="363">
        <v>909.07</v>
      </c>
      <c r="AE54" s="363">
        <v>909.07</v>
      </c>
      <c r="AF54" s="365">
        <v>909.07</v>
      </c>
      <c r="AG54" s="279">
        <v>909.07</v>
      </c>
      <c r="AH54" s="270">
        <v>909</v>
      </c>
      <c r="AI54" s="262">
        <v>909</v>
      </c>
      <c r="AJ54" s="262">
        <v>968.77</v>
      </c>
      <c r="AK54" s="262">
        <v>968.77</v>
      </c>
      <c r="AL54" s="262">
        <v>968.77</v>
      </c>
      <c r="AM54" s="262">
        <v>968.77</v>
      </c>
      <c r="AN54" s="359" t="s">
        <v>834</v>
      </c>
      <c r="AO54" s="359" t="s">
        <v>834</v>
      </c>
      <c r="AP54" s="359" t="s">
        <v>834</v>
      </c>
      <c r="AQ54" s="359" t="s">
        <v>834</v>
      </c>
      <c r="AR54" s="359" t="s">
        <v>834</v>
      </c>
      <c r="AS54" s="359" t="s">
        <v>834</v>
      </c>
      <c r="AT54" s="359" t="s">
        <v>834</v>
      </c>
      <c r="AU54" s="359" t="s">
        <v>834</v>
      </c>
    </row>
    <row r="55" spans="2:47" ht="15" customHeight="1">
      <c r="B55" s="352">
        <v>16</v>
      </c>
      <c r="C55" s="353" t="s">
        <v>118</v>
      </c>
      <c r="D55" s="354" t="s">
        <v>901</v>
      </c>
      <c r="E55" s="354" t="s">
        <v>886</v>
      </c>
      <c r="F55" s="368" t="s">
        <v>833</v>
      </c>
      <c r="G55" s="367" t="s">
        <v>833</v>
      </c>
      <c r="H55" s="369" t="s">
        <v>833</v>
      </c>
      <c r="I55" s="368" t="s">
        <v>833</v>
      </c>
      <c r="J55" s="367" t="s">
        <v>833</v>
      </c>
      <c r="K55" s="367" t="s">
        <v>833</v>
      </c>
      <c r="L55" s="367" t="s">
        <v>833</v>
      </c>
      <c r="M55" s="367" t="s">
        <v>833</v>
      </c>
      <c r="N55" s="367" t="s">
        <v>833</v>
      </c>
      <c r="O55" s="367" t="s">
        <v>833</v>
      </c>
      <c r="P55" s="367" t="s">
        <v>833</v>
      </c>
      <c r="Q55" s="367" t="s">
        <v>833</v>
      </c>
      <c r="R55" s="367" t="s">
        <v>833</v>
      </c>
      <c r="S55" s="367" t="s">
        <v>833</v>
      </c>
      <c r="T55" s="369" t="s">
        <v>833</v>
      </c>
      <c r="U55" s="368" t="s">
        <v>833</v>
      </c>
      <c r="V55" s="367" t="s">
        <v>833</v>
      </c>
      <c r="W55" s="369" t="s">
        <v>833</v>
      </c>
      <c r="X55" s="254" t="s">
        <v>833</v>
      </c>
      <c r="Y55" s="390" t="s">
        <v>833</v>
      </c>
      <c r="Z55" s="390" t="s">
        <v>833</v>
      </c>
      <c r="AA55" s="390" t="s">
        <v>833</v>
      </c>
      <c r="AB55" s="391">
        <v>198</v>
      </c>
      <c r="AC55" s="390" t="s">
        <v>833</v>
      </c>
      <c r="AD55" s="390" t="s">
        <v>833</v>
      </c>
      <c r="AE55" s="390" t="s">
        <v>833</v>
      </c>
      <c r="AF55" s="392" t="s">
        <v>833</v>
      </c>
      <c r="AG55" s="368" t="s">
        <v>833</v>
      </c>
      <c r="AH55" s="270" t="s">
        <v>833</v>
      </c>
      <c r="AI55" s="270" t="s">
        <v>833</v>
      </c>
      <c r="AJ55" s="270" t="s">
        <v>833</v>
      </c>
      <c r="AK55" s="270" t="s">
        <v>833</v>
      </c>
      <c r="AL55" s="270">
        <v>672</v>
      </c>
      <c r="AM55" s="270">
        <v>168</v>
      </c>
      <c r="AN55" s="359" t="s">
        <v>834</v>
      </c>
      <c r="AO55" s="359" t="s">
        <v>834</v>
      </c>
      <c r="AP55" s="359" t="s">
        <v>834</v>
      </c>
      <c r="AQ55" s="359" t="s">
        <v>834</v>
      </c>
      <c r="AR55" s="359" t="s">
        <v>834</v>
      </c>
      <c r="AS55" s="359" t="s">
        <v>834</v>
      </c>
      <c r="AT55" s="359" t="s">
        <v>834</v>
      </c>
      <c r="AU55" s="359" t="s">
        <v>834</v>
      </c>
    </row>
    <row r="56" spans="2:47" ht="15" customHeight="1">
      <c r="B56" s="249">
        <v>17</v>
      </c>
      <c r="C56" s="353" t="s">
        <v>118</v>
      </c>
      <c r="D56" s="354" t="s">
        <v>902</v>
      </c>
      <c r="E56" s="354" t="s">
        <v>886</v>
      </c>
      <c r="F56" s="368" t="s">
        <v>833</v>
      </c>
      <c r="G56" s="367" t="s">
        <v>833</v>
      </c>
      <c r="H56" s="369" t="s">
        <v>833</v>
      </c>
      <c r="I56" s="368" t="s">
        <v>833</v>
      </c>
      <c r="J56" s="367" t="s">
        <v>833</v>
      </c>
      <c r="K56" s="367" t="s">
        <v>833</v>
      </c>
      <c r="L56" s="367" t="s">
        <v>833</v>
      </c>
      <c r="M56" s="367" t="s">
        <v>833</v>
      </c>
      <c r="N56" s="367" t="s">
        <v>833</v>
      </c>
      <c r="O56" s="367" t="s">
        <v>833</v>
      </c>
      <c r="P56" s="367" t="s">
        <v>833</v>
      </c>
      <c r="Q56" s="367" t="s">
        <v>833</v>
      </c>
      <c r="R56" s="367" t="s">
        <v>833</v>
      </c>
      <c r="S56" s="367" t="s">
        <v>833</v>
      </c>
      <c r="T56" s="369" t="s">
        <v>833</v>
      </c>
      <c r="U56" s="368" t="s">
        <v>833</v>
      </c>
      <c r="V56" s="367" t="s">
        <v>833</v>
      </c>
      <c r="W56" s="369" t="s">
        <v>833</v>
      </c>
      <c r="X56" s="254" t="s">
        <v>833</v>
      </c>
      <c r="Y56" s="253" t="s">
        <v>833</v>
      </c>
      <c r="Z56" s="254" t="s">
        <v>833</v>
      </c>
      <c r="AA56" s="254" t="s">
        <v>833</v>
      </c>
      <c r="AB56" s="393">
        <v>60</v>
      </c>
      <c r="AC56" s="359" t="s">
        <v>834</v>
      </c>
      <c r="AD56" s="359" t="s">
        <v>834</v>
      </c>
      <c r="AE56" s="359" t="s">
        <v>834</v>
      </c>
      <c r="AF56" s="394" t="s">
        <v>834</v>
      </c>
      <c r="AG56" s="386" t="s">
        <v>834</v>
      </c>
      <c r="AH56" s="395" t="s">
        <v>834</v>
      </c>
      <c r="AI56" s="359" t="s">
        <v>834</v>
      </c>
      <c r="AJ56" s="359" t="s">
        <v>834</v>
      </c>
      <c r="AK56" s="359" t="s">
        <v>834</v>
      </c>
      <c r="AL56" s="359" t="s">
        <v>834</v>
      </c>
      <c r="AM56" s="359" t="s">
        <v>834</v>
      </c>
      <c r="AN56" s="359" t="s">
        <v>834</v>
      </c>
      <c r="AO56" s="359" t="s">
        <v>834</v>
      </c>
      <c r="AP56" s="359" t="s">
        <v>834</v>
      </c>
      <c r="AQ56" s="359" t="s">
        <v>834</v>
      </c>
      <c r="AR56" s="359" t="s">
        <v>834</v>
      </c>
      <c r="AS56" s="359" t="s">
        <v>834</v>
      </c>
      <c r="AT56" s="359" t="s">
        <v>834</v>
      </c>
      <c r="AU56" s="359" t="s">
        <v>834</v>
      </c>
    </row>
    <row r="57" spans="2:47" ht="15" customHeight="1">
      <c r="B57" s="352">
        <v>18</v>
      </c>
      <c r="C57" s="353" t="s">
        <v>118</v>
      </c>
      <c r="D57" s="354" t="s">
        <v>903</v>
      </c>
      <c r="E57" s="354" t="s">
        <v>886</v>
      </c>
      <c r="F57" s="368" t="s">
        <v>833</v>
      </c>
      <c r="G57" s="367" t="s">
        <v>833</v>
      </c>
      <c r="H57" s="369" t="s">
        <v>833</v>
      </c>
      <c r="I57" s="368" t="s">
        <v>833</v>
      </c>
      <c r="J57" s="367" t="s">
        <v>833</v>
      </c>
      <c r="K57" s="367" t="s">
        <v>833</v>
      </c>
      <c r="L57" s="367" t="s">
        <v>833</v>
      </c>
      <c r="M57" s="367" t="s">
        <v>833</v>
      </c>
      <c r="N57" s="367" t="s">
        <v>833</v>
      </c>
      <c r="O57" s="367" t="s">
        <v>833</v>
      </c>
      <c r="P57" s="367" t="s">
        <v>833</v>
      </c>
      <c r="Q57" s="367" t="s">
        <v>833</v>
      </c>
      <c r="R57" s="367" t="s">
        <v>833</v>
      </c>
      <c r="S57" s="367" t="s">
        <v>833</v>
      </c>
      <c r="T57" s="369" t="s">
        <v>833</v>
      </c>
      <c r="U57" s="368" t="s">
        <v>833</v>
      </c>
      <c r="V57" s="367" t="s">
        <v>833</v>
      </c>
      <c r="W57" s="369" t="s">
        <v>833</v>
      </c>
      <c r="X57" s="254" t="s">
        <v>833</v>
      </c>
      <c r="Y57" s="253" t="s">
        <v>833</v>
      </c>
      <c r="Z57" s="254" t="s">
        <v>833</v>
      </c>
      <c r="AA57" s="267">
        <v>356</v>
      </c>
      <c r="AB57" s="254" t="s">
        <v>833</v>
      </c>
      <c r="AC57" s="254" t="s">
        <v>833</v>
      </c>
      <c r="AD57" s="254" t="s">
        <v>833</v>
      </c>
      <c r="AE57" s="275">
        <v>275</v>
      </c>
      <c r="AF57" s="374">
        <v>275</v>
      </c>
      <c r="AG57" s="283">
        <v>275</v>
      </c>
      <c r="AH57" s="270">
        <v>275</v>
      </c>
      <c r="AI57" s="396" t="s">
        <v>834</v>
      </c>
      <c r="AJ57" s="359" t="s">
        <v>834</v>
      </c>
      <c r="AK57" s="359" t="s">
        <v>834</v>
      </c>
      <c r="AL57" s="359" t="s">
        <v>834</v>
      </c>
      <c r="AM57" s="359" t="s">
        <v>834</v>
      </c>
      <c r="AN57" s="359" t="s">
        <v>834</v>
      </c>
      <c r="AO57" s="359" t="s">
        <v>834</v>
      </c>
      <c r="AP57" s="359" t="s">
        <v>834</v>
      </c>
      <c r="AQ57" s="359" t="s">
        <v>834</v>
      </c>
      <c r="AR57" s="359" t="s">
        <v>834</v>
      </c>
      <c r="AS57" s="359" t="s">
        <v>834</v>
      </c>
      <c r="AT57" s="359" t="s">
        <v>834</v>
      </c>
      <c r="AU57" s="359" t="s">
        <v>834</v>
      </c>
    </row>
    <row r="58" spans="2:47" ht="15" customHeight="1">
      <c r="B58" s="352">
        <v>19</v>
      </c>
      <c r="C58" s="353" t="s">
        <v>118</v>
      </c>
      <c r="D58" s="354" t="s">
        <v>904</v>
      </c>
      <c r="E58" s="354" t="s">
        <v>905</v>
      </c>
      <c r="F58" s="368">
        <v>739</v>
      </c>
      <c r="G58" s="367">
        <v>729</v>
      </c>
      <c r="H58" s="369">
        <v>548</v>
      </c>
      <c r="I58" s="368">
        <v>664</v>
      </c>
      <c r="J58" s="367">
        <v>654</v>
      </c>
      <c r="K58" s="367">
        <v>1338</v>
      </c>
      <c r="L58" s="367">
        <v>1001</v>
      </c>
      <c r="M58" s="367">
        <v>915</v>
      </c>
      <c r="N58" s="367">
        <v>620</v>
      </c>
      <c r="O58" s="367">
        <v>1172</v>
      </c>
      <c r="P58" s="367">
        <v>1071</v>
      </c>
      <c r="Q58" s="367">
        <v>1486</v>
      </c>
      <c r="R58" s="367">
        <v>1531</v>
      </c>
      <c r="S58" s="367">
        <v>344</v>
      </c>
      <c r="T58" s="369">
        <v>444</v>
      </c>
      <c r="U58" s="368">
        <v>579</v>
      </c>
      <c r="V58" s="367">
        <v>600</v>
      </c>
      <c r="W58" s="369">
        <v>674</v>
      </c>
      <c r="X58" s="254">
        <v>771</v>
      </c>
      <c r="Y58" s="253">
        <v>929</v>
      </c>
      <c r="Z58" s="254">
        <v>1009</v>
      </c>
      <c r="AA58" s="254">
        <v>1116</v>
      </c>
      <c r="AB58" s="275">
        <v>844</v>
      </c>
      <c r="AC58" s="275">
        <v>1404</v>
      </c>
      <c r="AD58" s="267">
        <v>1713</v>
      </c>
      <c r="AE58" s="267">
        <v>1548</v>
      </c>
      <c r="AF58" s="374">
        <v>791</v>
      </c>
      <c r="AG58" s="283">
        <v>827</v>
      </c>
      <c r="AH58" s="270">
        <v>721</v>
      </c>
      <c r="AI58" s="397">
        <v>926</v>
      </c>
      <c r="AJ58" s="270">
        <v>1023</v>
      </c>
      <c r="AK58" s="270">
        <v>1245</v>
      </c>
      <c r="AL58" s="270">
        <v>1143</v>
      </c>
      <c r="AM58" s="270">
        <v>774</v>
      </c>
      <c r="AN58" s="270">
        <v>825</v>
      </c>
      <c r="AO58" s="270">
        <v>930</v>
      </c>
      <c r="AP58" s="270">
        <v>1006</v>
      </c>
      <c r="AQ58" s="270">
        <v>2395</v>
      </c>
      <c r="AR58" s="270">
        <v>924</v>
      </c>
      <c r="AS58" s="270">
        <v>685</v>
      </c>
      <c r="AT58" s="270">
        <v>721</v>
      </c>
      <c r="AU58" s="270">
        <v>723</v>
      </c>
    </row>
    <row r="59" spans="2:47" ht="15" customHeight="1">
      <c r="B59" s="249">
        <v>20</v>
      </c>
      <c r="C59" s="353" t="s">
        <v>118</v>
      </c>
      <c r="D59" s="354" t="s">
        <v>906</v>
      </c>
      <c r="E59" s="354" t="s">
        <v>905</v>
      </c>
      <c r="F59" s="368">
        <v>35</v>
      </c>
      <c r="G59" s="367">
        <v>19</v>
      </c>
      <c r="H59" s="369">
        <v>60</v>
      </c>
      <c r="I59" s="368">
        <v>31</v>
      </c>
      <c r="J59" s="367">
        <v>38</v>
      </c>
      <c r="K59" s="367">
        <v>43</v>
      </c>
      <c r="L59" s="367">
        <v>33</v>
      </c>
      <c r="M59" s="367">
        <v>43</v>
      </c>
      <c r="N59" s="367">
        <v>36</v>
      </c>
      <c r="O59" s="367">
        <v>38</v>
      </c>
      <c r="P59" s="367">
        <v>104</v>
      </c>
      <c r="Q59" s="367">
        <v>47</v>
      </c>
      <c r="R59" s="367">
        <v>94</v>
      </c>
      <c r="S59" s="367">
        <v>89</v>
      </c>
      <c r="T59" s="369">
        <v>1</v>
      </c>
      <c r="U59" s="368">
        <v>5</v>
      </c>
      <c r="V59" s="367">
        <v>32</v>
      </c>
      <c r="W59" s="369">
        <v>7</v>
      </c>
      <c r="X59" s="254">
        <v>3</v>
      </c>
      <c r="Y59" s="253">
        <v>95</v>
      </c>
      <c r="Z59" s="254">
        <v>143</v>
      </c>
      <c r="AA59" s="254">
        <v>183</v>
      </c>
      <c r="AB59" s="275">
        <v>17</v>
      </c>
      <c r="AC59" s="267">
        <v>8</v>
      </c>
      <c r="AD59" s="267">
        <v>96</v>
      </c>
      <c r="AE59" s="275">
        <v>17</v>
      </c>
      <c r="AF59" s="374">
        <v>54</v>
      </c>
      <c r="AG59" s="283">
        <v>100</v>
      </c>
      <c r="AH59" s="270">
        <v>59</v>
      </c>
      <c r="AI59" s="397">
        <v>66</v>
      </c>
      <c r="AJ59" s="270">
        <v>67</v>
      </c>
      <c r="AK59" s="270">
        <v>67</v>
      </c>
      <c r="AL59" s="270">
        <v>15</v>
      </c>
      <c r="AM59" s="270">
        <v>68</v>
      </c>
      <c r="AN59" s="270">
        <v>154</v>
      </c>
      <c r="AO59" s="270">
        <v>78</v>
      </c>
      <c r="AP59" s="270">
        <v>129</v>
      </c>
      <c r="AQ59" s="270">
        <v>129</v>
      </c>
      <c r="AR59" s="270">
        <v>55</v>
      </c>
      <c r="AS59" s="270">
        <v>67</v>
      </c>
      <c r="AT59" s="270">
        <v>52</v>
      </c>
      <c r="AU59" s="270">
        <v>55</v>
      </c>
    </row>
    <row r="60" spans="2:47" ht="15" customHeight="1">
      <c r="B60" s="352">
        <v>21</v>
      </c>
      <c r="C60" s="353" t="s">
        <v>118</v>
      </c>
      <c r="D60" s="354" t="s">
        <v>907</v>
      </c>
      <c r="E60" s="354" t="s">
        <v>905</v>
      </c>
      <c r="F60" s="368">
        <v>24</v>
      </c>
      <c r="G60" s="367" t="s">
        <v>862</v>
      </c>
      <c r="H60" s="369">
        <v>36</v>
      </c>
      <c r="I60" s="368">
        <v>22</v>
      </c>
      <c r="J60" s="367">
        <v>16</v>
      </c>
      <c r="K60" s="367">
        <v>35</v>
      </c>
      <c r="L60" s="367">
        <v>10</v>
      </c>
      <c r="M60" s="367">
        <v>42</v>
      </c>
      <c r="N60" s="367">
        <v>21</v>
      </c>
      <c r="O60" s="367">
        <v>33</v>
      </c>
      <c r="P60" s="367">
        <v>32</v>
      </c>
      <c r="Q60" s="367">
        <v>62</v>
      </c>
      <c r="R60" s="367">
        <v>88</v>
      </c>
      <c r="S60" s="367">
        <v>48</v>
      </c>
      <c r="T60" s="369">
        <v>23</v>
      </c>
      <c r="U60" s="368">
        <v>0</v>
      </c>
      <c r="V60" s="367">
        <v>0</v>
      </c>
      <c r="W60" s="369">
        <v>0</v>
      </c>
      <c r="X60" s="254">
        <v>0</v>
      </c>
      <c r="Y60" s="253">
        <v>4</v>
      </c>
      <c r="Z60" s="254">
        <v>38</v>
      </c>
      <c r="AA60" s="254">
        <v>27</v>
      </c>
      <c r="AB60" s="254">
        <v>40</v>
      </c>
      <c r="AC60" s="267">
        <v>15</v>
      </c>
      <c r="AD60" s="267">
        <v>70</v>
      </c>
      <c r="AE60" s="267">
        <v>88</v>
      </c>
      <c r="AF60" s="268">
        <v>0</v>
      </c>
      <c r="AG60" s="283">
        <v>5</v>
      </c>
      <c r="AH60" s="270">
        <v>15</v>
      </c>
      <c r="AI60" s="397">
        <v>29</v>
      </c>
      <c r="AJ60" s="270">
        <v>29</v>
      </c>
      <c r="AK60" s="270">
        <v>39</v>
      </c>
      <c r="AL60" s="270">
        <v>42</v>
      </c>
      <c r="AM60" s="270">
        <v>39</v>
      </c>
      <c r="AN60" s="270">
        <v>39</v>
      </c>
      <c r="AO60" s="270">
        <v>35</v>
      </c>
      <c r="AP60" s="270">
        <v>40</v>
      </c>
      <c r="AQ60" s="270">
        <v>32</v>
      </c>
      <c r="AR60" s="270">
        <v>26</v>
      </c>
      <c r="AS60" s="270">
        <v>29</v>
      </c>
      <c r="AT60" s="270">
        <v>28</v>
      </c>
      <c r="AU60" s="270">
        <v>30</v>
      </c>
    </row>
    <row r="61" spans="2:47" ht="15" customHeight="1">
      <c r="B61" s="352">
        <v>22</v>
      </c>
      <c r="C61" s="353" t="s">
        <v>118</v>
      </c>
      <c r="D61" s="354" t="s">
        <v>908</v>
      </c>
      <c r="E61" s="354" t="s">
        <v>905</v>
      </c>
      <c r="F61" s="368">
        <v>60</v>
      </c>
      <c r="G61" s="367">
        <v>50</v>
      </c>
      <c r="H61" s="369">
        <v>49</v>
      </c>
      <c r="I61" s="368">
        <v>49</v>
      </c>
      <c r="J61" s="367">
        <v>49</v>
      </c>
      <c r="K61" s="367">
        <v>49</v>
      </c>
      <c r="L61" s="367">
        <v>47</v>
      </c>
      <c r="M61" s="367">
        <v>56</v>
      </c>
      <c r="N61" s="367">
        <v>61</v>
      </c>
      <c r="O61" s="367">
        <v>61</v>
      </c>
      <c r="P61" s="367">
        <v>58</v>
      </c>
      <c r="Q61" s="367">
        <v>106</v>
      </c>
      <c r="R61" s="367">
        <v>93</v>
      </c>
      <c r="S61" s="367">
        <v>-16</v>
      </c>
      <c r="T61" s="369">
        <v>-3</v>
      </c>
      <c r="U61" s="368">
        <v>17</v>
      </c>
      <c r="V61" s="367">
        <v>33</v>
      </c>
      <c r="W61" s="369">
        <v>47</v>
      </c>
      <c r="X61" s="254">
        <v>42</v>
      </c>
      <c r="Y61" s="253">
        <v>84</v>
      </c>
      <c r="Z61" s="254">
        <v>23</v>
      </c>
      <c r="AA61" s="254">
        <v>63</v>
      </c>
      <c r="AB61" s="275">
        <v>72</v>
      </c>
      <c r="AC61" s="267">
        <v>126</v>
      </c>
      <c r="AD61" s="267">
        <v>130</v>
      </c>
      <c r="AE61" s="275">
        <v>43</v>
      </c>
      <c r="AF61" s="374">
        <v>61</v>
      </c>
      <c r="AG61" s="283">
        <v>56</v>
      </c>
      <c r="AH61" s="270">
        <v>66</v>
      </c>
      <c r="AI61" s="397">
        <v>53</v>
      </c>
      <c r="AJ61" s="270">
        <v>58</v>
      </c>
      <c r="AK61" s="270">
        <v>58</v>
      </c>
      <c r="AL61" s="270">
        <v>65</v>
      </c>
      <c r="AM61" s="270">
        <v>73</v>
      </c>
      <c r="AN61" s="270">
        <v>70</v>
      </c>
      <c r="AO61" s="270">
        <v>74</v>
      </c>
      <c r="AP61" s="270">
        <v>75</v>
      </c>
      <c r="AQ61" s="270">
        <v>77</v>
      </c>
      <c r="AR61" s="270">
        <v>69</v>
      </c>
      <c r="AS61" s="270">
        <v>69</v>
      </c>
      <c r="AT61" s="270">
        <v>77</v>
      </c>
      <c r="AU61" s="270">
        <v>56</v>
      </c>
    </row>
    <row r="62" spans="2:47" ht="15" customHeight="1">
      <c r="B62" s="249">
        <v>23</v>
      </c>
      <c r="C62" s="353" t="s">
        <v>118</v>
      </c>
      <c r="D62" s="354" t="s">
        <v>909</v>
      </c>
      <c r="E62" s="354" t="s">
        <v>886</v>
      </c>
      <c r="F62" s="368" t="s">
        <v>833</v>
      </c>
      <c r="G62" s="367" t="s">
        <v>833</v>
      </c>
      <c r="H62" s="369" t="s">
        <v>833</v>
      </c>
      <c r="I62" s="368" t="s">
        <v>833</v>
      </c>
      <c r="J62" s="367" t="s">
        <v>833</v>
      </c>
      <c r="K62" s="367" t="s">
        <v>833</v>
      </c>
      <c r="L62" s="367" t="s">
        <v>833</v>
      </c>
      <c r="M62" s="367" t="s">
        <v>833</v>
      </c>
      <c r="N62" s="367" t="s">
        <v>833</v>
      </c>
      <c r="O62" s="367" t="s">
        <v>833</v>
      </c>
      <c r="P62" s="367" t="s">
        <v>833</v>
      </c>
      <c r="Q62" s="367">
        <v>350</v>
      </c>
      <c r="R62" s="367">
        <v>350</v>
      </c>
      <c r="S62" s="367">
        <v>350</v>
      </c>
      <c r="T62" s="369">
        <v>350</v>
      </c>
      <c r="U62" s="368">
        <v>350</v>
      </c>
      <c r="V62" s="367">
        <v>350</v>
      </c>
      <c r="W62" s="367">
        <v>350</v>
      </c>
      <c r="X62" s="367">
        <v>350</v>
      </c>
      <c r="Y62" s="367">
        <v>350</v>
      </c>
      <c r="Z62" s="367" t="s">
        <v>833</v>
      </c>
      <c r="AA62" s="367" t="s">
        <v>833</v>
      </c>
      <c r="AB62" s="367" t="s">
        <v>833</v>
      </c>
      <c r="AC62" s="367" t="s">
        <v>833</v>
      </c>
      <c r="AD62" s="367" t="s">
        <v>833</v>
      </c>
      <c r="AE62" s="367" t="s">
        <v>833</v>
      </c>
      <c r="AF62" s="369" t="s">
        <v>833</v>
      </c>
      <c r="AG62" s="370" t="s">
        <v>833</v>
      </c>
      <c r="AH62" s="270" t="s">
        <v>833</v>
      </c>
      <c r="AI62" s="397" t="s">
        <v>833</v>
      </c>
      <c r="AJ62" s="270">
        <v>2878</v>
      </c>
      <c r="AK62" s="270">
        <v>2878</v>
      </c>
      <c r="AL62" s="359" t="s">
        <v>834</v>
      </c>
      <c r="AM62" s="359" t="s">
        <v>834</v>
      </c>
      <c r="AN62" s="359" t="s">
        <v>834</v>
      </c>
      <c r="AO62" s="359" t="s">
        <v>834</v>
      </c>
      <c r="AP62" s="359" t="s">
        <v>834</v>
      </c>
      <c r="AQ62" s="359" t="s">
        <v>834</v>
      </c>
      <c r="AR62" s="359" t="s">
        <v>834</v>
      </c>
      <c r="AS62" s="359" t="s">
        <v>834</v>
      </c>
      <c r="AT62" s="359" t="s">
        <v>834</v>
      </c>
      <c r="AU62" s="359" t="s">
        <v>834</v>
      </c>
    </row>
    <row r="63" spans="2:47" ht="15" customHeight="1">
      <c r="B63" s="352">
        <v>24</v>
      </c>
      <c r="C63" s="353" t="s">
        <v>118</v>
      </c>
      <c r="D63" s="354" t="s">
        <v>910</v>
      </c>
      <c r="E63" s="354" t="s">
        <v>886</v>
      </c>
      <c r="F63" s="368" t="s">
        <v>833</v>
      </c>
      <c r="G63" s="367" t="s">
        <v>833</v>
      </c>
      <c r="H63" s="369" t="s">
        <v>833</v>
      </c>
      <c r="I63" s="368" t="s">
        <v>833</v>
      </c>
      <c r="J63" s="367" t="s">
        <v>833</v>
      </c>
      <c r="K63" s="367" t="s">
        <v>833</v>
      </c>
      <c r="L63" s="367" t="s">
        <v>833</v>
      </c>
      <c r="M63" s="367" t="s">
        <v>833</v>
      </c>
      <c r="N63" s="367" t="s">
        <v>833</v>
      </c>
      <c r="O63" s="367" t="s">
        <v>833</v>
      </c>
      <c r="P63" s="367" t="s">
        <v>833</v>
      </c>
      <c r="Q63" s="367" t="s">
        <v>833</v>
      </c>
      <c r="R63" s="367" t="s">
        <v>833</v>
      </c>
      <c r="S63" s="367" t="s">
        <v>833</v>
      </c>
      <c r="T63" s="369" t="s">
        <v>833</v>
      </c>
      <c r="U63" s="368" t="s">
        <v>833</v>
      </c>
      <c r="V63" s="367" t="s">
        <v>833</v>
      </c>
      <c r="W63" s="367" t="s">
        <v>833</v>
      </c>
      <c r="X63" s="367" t="s">
        <v>833</v>
      </c>
      <c r="Y63" s="367" t="s">
        <v>833</v>
      </c>
      <c r="Z63" s="367" t="s">
        <v>833</v>
      </c>
      <c r="AA63" s="367" t="s">
        <v>833</v>
      </c>
      <c r="AB63" s="367" t="s">
        <v>833</v>
      </c>
      <c r="AC63" s="367" t="s">
        <v>833</v>
      </c>
      <c r="AD63" s="367" t="s">
        <v>833</v>
      </c>
      <c r="AE63" s="367" t="s">
        <v>833</v>
      </c>
      <c r="AF63" s="369" t="s">
        <v>833</v>
      </c>
      <c r="AG63" s="398">
        <v>18.75</v>
      </c>
      <c r="AH63" s="399" t="s">
        <v>834</v>
      </c>
      <c r="AI63" s="359" t="s">
        <v>834</v>
      </c>
      <c r="AJ63" s="359" t="s">
        <v>834</v>
      </c>
      <c r="AK63" s="359" t="s">
        <v>834</v>
      </c>
      <c r="AL63" s="359" t="s">
        <v>834</v>
      </c>
      <c r="AM63" s="359" t="s">
        <v>834</v>
      </c>
      <c r="AN63" s="359" t="s">
        <v>834</v>
      </c>
      <c r="AO63" s="359" t="s">
        <v>834</v>
      </c>
      <c r="AP63" s="359" t="s">
        <v>834</v>
      </c>
      <c r="AQ63" s="359" t="s">
        <v>834</v>
      </c>
      <c r="AR63" s="359" t="s">
        <v>834</v>
      </c>
      <c r="AS63" s="359" t="s">
        <v>834</v>
      </c>
      <c r="AT63" s="359" t="s">
        <v>834</v>
      </c>
      <c r="AU63" s="359" t="s">
        <v>834</v>
      </c>
    </row>
    <row r="64" spans="2:47" ht="15" customHeight="1">
      <c r="B64" s="352">
        <v>25</v>
      </c>
      <c r="C64" s="353" t="s">
        <v>118</v>
      </c>
      <c r="D64" s="354" t="s">
        <v>911</v>
      </c>
      <c r="E64" s="354" t="s">
        <v>886</v>
      </c>
      <c r="F64" s="368" t="s">
        <v>833</v>
      </c>
      <c r="G64" s="367" t="s">
        <v>833</v>
      </c>
      <c r="H64" s="369" t="s">
        <v>833</v>
      </c>
      <c r="I64" s="368" t="s">
        <v>833</v>
      </c>
      <c r="J64" s="367" t="s">
        <v>833</v>
      </c>
      <c r="K64" s="367" t="s">
        <v>833</v>
      </c>
      <c r="L64" s="367" t="s">
        <v>833</v>
      </c>
      <c r="M64" s="367" t="s">
        <v>833</v>
      </c>
      <c r="N64" s="367" t="s">
        <v>833</v>
      </c>
      <c r="O64" s="367" t="s">
        <v>833</v>
      </c>
      <c r="P64" s="367" t="s">
        <v>833</v>
      </c>
      <c r="Q64" s="367" t="s">
        <v>833</v>
      </c>
      <c r="R64" s="367" t="s">
        <v>833</v>
      </c>
      <c r="S64" s="367" t="s">
        <v>833</v>
      </c>
      <c r="T64" s="369" t="s">
        <v>833</v>
      </c>
      <c r="U64" s="368" t="s">
        <v>833</v>
      </c>
      <c r="V64" s="367" t="s">
        <v>833</v>
      </c>
      <c r="W64" s="367" t="s">
        <v>833</v>
      </c>
      <c r="X64" s="367" t="s">
        <v>833</v>
      </c>
      <c r="Y64" s="367" t="s">
        <v>833</v>
      </c>
      <c r="Z64" s="367" t="s">
        <v>833</v>
      </c>
      <c r="AA64" s="367" t="s">
        <v>833</v>
      </c>
      <c r="AB64" s="367" t="s">
        <v>833</v>
      </c>
      <c r="AC64" s="367" t="s">
        <v>833</v>
      </c>
      <c r="AD64" s="367" t="s">
        <v>833</v>
      </c>
      <c r="AE64" s="367" t="s">
        <v>833</v>
      </c>
      <c r="AF64" s="369" t="s">
        <v>833</v>
      </c>
      <c r="AG64" s="400">
        <v>10</v>
      </c>
      <c r="AH64" s="359" t="s">
        <v>834</v>
      </c>
      <c r="AI64" s="359" t="s">
        <v>834</v>
      </c>
      <c r="AJ64" s="359" t="s">
        <v>834</v>
      </c>
      <c r="AK64" s="359" t="s">
        <v>834</v>
      </c>
      <c r="AL64" s="359" t="s">
        <v>834</v>
      </c>
      <c r="AM64" s="359" t="s">
        <v>834</v>
      </c>
      <c r="AN64" s="359" t="s">
        <v>834</v>
      </c>
      <c r="AO64" s="359" t="s">
        <v>834</v>
      </c>
      <c r="AP64" s="359" t="s">
        <v>834</v>
      </c>
      <c r="AQ64" s="359" t="s">
        <v>834</v>
      </c>
      <c r="AR64" s="359" t="s">
        <v>834</v>
      </c>
      <c r="AS64" s="359" t="s">
        <v>834</v>
      </c>
      <c r="AT64" s="359" t="s">
        <v>834</v>
      </c>
      <c r="AU64" s="359" t="s">
        <v>834</v>
      </c>
    </row>
    <row r="65" spans="2:47" ht="15" customHeight="1">
      <c r="B65" s="249">
        <v>26</v>
      </c>
      <c r="C65" s="353" t="s">
        <v>118</v>
      </c>
      <c r="D65" s="401" t="s">
        <v>912</v>
      </c>
      <c r="E65" s="354" t="s">
        <v>886</v>
      </c>
      <c r="F65" s="368" t="s">
        <v>833</v>
      </c>
      <c r="G65" s="367" t="s">
        <v>833</v>
      </c>
      <c r="H65" s="402" t="s">
        <v>913</v>
      </c>
      <c r="I65" s="386" t="s">
        <v>834</v>
      </c>
      <c r="J65" s="359" t="s">
        <v>834</v>
      </c>
      <c r="K65" s="359" t="s">
        <v>834</v>
      </c>
      <c r="L65" s="359" t="s">
        <v>834</v>
      </c>
      <c r="M65" s="359" t="s">
        <v>834</v>
      </c>
      <c r="N65" s="359" t="s">
        <v>834</v>
      </c>
      <c r="O65" s="359" t="s">
        <v>834</v>
      </c>
      <c r="P65" s="359" t="s">
        <v>834</v>
      </c>
      <c r="Q65" s="359" t="s">
        <v>834</v>
      </c>
      <c r="R65" s="359" t="s">
        <v>834</v>
      </c>
      <c r="S65" s="359" t="s">
        <v>834</v>
      </c>
      <c r="T65" s="394" t="s">
        <v>834</v>
      </c>
      <c r="U65" s="386" t="s">
        <v>834</v>
      </c>
      <c r="V65" s="359" t="s">
        <v>834</v>
      </c>
      <c r="W65" s="359" t="s">
        <v>834</v>
      </c>
      <c r="X65" s="359" t="s">
        <v>834</v>
      </c>
      <c r="Y65" s="359" t="s">
        <v>834</v>
      </c>
      <c r="Z65" s="359" t="s">
        <v>834</v>
      </c>
      <c r="AA65" s="359" t="s">
        <v>834</v>
      </c>
      <c r="AB65" s="359" t="s">
        <v>834</v>
      </c>
      <c r="AC65" s="359" t="s">
        <v>834</v>
      </c>
      <c r="AD65" s="359" t="s">
        <v>834</v>
      </c>
      <c r="AE65" s="359" t="s">
        <v>834</v>
      </c>
      <c r="AF65" s="394" t="s">
        <v>834</v>
      </c>
      <c r="AG65" s="386" t="s">
        <v>834</v>
      </c>
      <c r="AH65" s="359" t="s">
        <v>834</v>
      </c>
      <c r="AI65" s="359" t="s">
        <v>834</v>
      </c>
      <c r="AJ65" s="359" t="s">
        <v>834</v>
      </c>
      <c r="AK65" s="359" t="s">
        <v>834</v>
      </c>
      <c r="AL65" s="359" t="s">
        <v>834</v>
      </c>
      <c r="AM65" s="359" t="s">
        <v>834</v>
      </c>
      <c r="AN65" s="359" t="s">
        <v>834</v>
      </c>
      <c r="AO65" s="359" t="s">
        <v>834</v>
      </c>
      <c r="AP65" s="359" t="s">
        <v>834</v>
      </c>
      <c r="AQ65" s="359" t="s">
        <v>834</v>
      </c>
      <c r="AR65" s="359" t="s">
        <v>834</v>
      </c>
      <c r="AS65" s="359" t="s">
        <v>834</v>
      </c>
      <c r="AT65" s="359" t="s">
        <v>834</v>
      </c>
      <c r="AU65" s="359" t="s">
        <v>834</v>
      </c>
    </row>
    <row r="66" spans="2:47" ht="15" customHeight="1">
      <c r="B66" s="352">
        <v>27</v>
      </c>
      <c r="C66" s="353" t="s">
        <v>118</v>
      </c>
      <c r="D66" s="252" t="s">
        <v>914</v>
      </c>
      <c r="E66" s="354" t="s">
        <v>915</v>
      </c>
      <c r="F66" s="368" t="s">
        <v>833</v>
      </c>
      <c r="G66" s="367" t="s">
        <v>833</v>
      </c>
      <c r="H66" s="379">
        <v>2.21</v>
      </c>
      <c r="I66" s="368" t="s">
        <v>833</v>
      </c>
      <c r="J66" s="367" t="s">
        <v>833</v>
      </c>
      <c r="K66" s="367" t="s">
        <v>833</v>
      </c>
      <c r="L66" s="367" t="s">
        <v>833</v>
      </c>
      <c r="M66" s="367" t="s">
        <v>833</v>
      </c>
      <c r="N66" s="367" t="s">
        <v>833</v>
      </c>
      <c r="O66" s="378">
        <v>2.77</v>
      </c>
      <c r="P66" s="367" t="s">
        <v>833</v>
      </c>
      <c r="Q66" s="367" t="s">
        <v>833</v>
      </c>
      <c r="R66" s="367" t="s">
        <v>833</v>
      </c>
      <c r="S66" s="367" t="s">
        <v>833</v>
      </c>
      <c r="T66" s="379">
        <v>4.08</v>
      </c>
      <c r="U66" s="368" t="s">
        <v>833</v>
      </c>
      <c r="V66" s="367" t="s">
        <v>833</v>
      </c>
      <c r="W66" s="367" t="s">
        <v>833</v>
      </c>
      <c r="X66" s="367" t="s">
        <v>833</v>
      </c>
      <c r="Y66" s="367" t="s">
        <v>833</v>
      </c>
      <c r="Z66" s="367" t="s">
        <v>833</v>
      </c>
      <c r="AA66" s="367" t="s">
        <v>833</v>
      </c>
      <c r="AB66" s="367" t="s">
        <v>833</v>
      </c>
      <c r="AC66" s="367" t="s">
        <v>833</v>
      </c>
      <c r="AD66" s="367" t="s">
        <v>833</v>
      </c>
      <c r="AE66" s="367" t="s">
        <v>833</v>
      </c>
      <c r="AF66" s="381">
        <v>5.21</v>
      </c>
      <c r="AG66" s="368" t="s">
        <v>833</v>
      </c>
      <c r="AH66" s="270" t="s">
        <v>833</v>
      </c>
      <c r="AI66" s="270" t="s">
        <v>833</v>
      </c>
      <c r="AJ66" s="270" t="s">
        <v>833</v>
      </c>
      <c r="AK66" s="270" t="s">
        <v>833</v>
      </c>
      <c r="AL66" s="270" t="s">
        <v>833</v>
      </c>
      <c r="AM66" s="270" t="s">
        <v>833</v>
      </c>
      <c r="AN66" s="270" t="s">
        <v>833</v>
      </c>
      <c r="AO66" s="270" t="s">
        <v>833</v>
      </c>
      <c r="AP66" s="270" t="s">
        <v>833</v>
      </c>
      <c r="AQ66" s="270" t="s">
        <v>833</v>
      </c>
      <c r="AR66" s="270" t="s">
        <v>833</v>
      </c>
      <c r="AS66" s="270" t="s">
        <v>833</v>
      </c>
      <c r="AT66" s="270" t="s">
        <v>833</v>
      </c>
      <c r="AU66" s="270" t="s">
        <v>833</v>
      </c>
    </row>
    <row r="67" spans="2:47" ht="15" customHeight="1">
      <c r="B67" s="352">
        <v>28</v>
      </c>
      <c r="C67" s="353" t="s">
        <v>118</v>
      </c>
      <c r="D67" s="252" t="s">
        <v>916</v>
      </c>
      <c r="E67" s="354" t="s">
        <v>915</v>
      </c>
      <c r="F67" s="368" t="s">
        <v>833</v>
      </c>
      <c r="G67" s="367" t="s">
        <v>833</v>
      </c>
      <c r="H67" s="379">
        <v>2.29</v>
      </c>
      <c r="I67" s="368" t="s">
        <v>833</v>
      </c>
      <c r="J67" s="367" t="s">
        <v>833</v>
      </c>
      <c r="K67" s="367" t="s">
        <v>833</v>
      </c>
      <c r="L67" s="367" t="s">
        <v>833</v>
      </c>
      <c r="M67" s="367" t="s">
        <v>833</v>
      </c>
      <c r="N67" s="367" t="s">
        <v>833</v>
      </c>
      <c r="O67" s="378">
        <v>2.77</v>
      </c>
      <c r="P67" s="367" t="s">
        <v>833</v>
      </c>
      <c r="Q67" s="367" t="s">
        <v>833</v>
      </c>
      <c r="R67" s="367" t="s">
        <v>833</v>
      </c>
      <c r="S67" s="367" t="s">
        <v>833</v>
      </c>
      <c r="T67" s="379">
        <v>4.08</v>
      </c>
      <c r="U67" s="368" t="s">
        <v>833</v>
      </c>
      <c r="V67" s="367" t="s">
        <v>833</v>
      </c>
      <c r="W67" s="367" t="s">
        <v>833</v>
      </c>
      <c r="X67" s="367" t="s">
        <v>833</v>
      </c>
      <c r="Y67" s="367" t="s">
        <v>833</v>
      </c>
      <c r="Z67" s="367" t="s">
        <v>833</v>
      </c>
      <c r="AA67" s="367" t="s">
        <v>833</v>
      </c>
      <c r="AB67" s="367" t="s">
        <v>833</v>
      </c>
      <c r="AC67" s="367" t="s">
        <v>833</v>
      </c>
      <c r="AD67" s="367" t="s">
        <v>833</v>
      </c>
      <c r="AE67" s="367" t="s">
        <v>833</v>
      </c>
      <c r="AF67" s="381">
        <v>4.6399999999999997</v>
      </c>
      <c r="AG67" s="368" t="s">
        <v>833</v>
      </c>
      <c r="AH67" s="270" t="s">
        <v>833</v>
      </c>
      <c r="AI67" s="270" t="s">
        <v>833</v>
      </c>
      <c r="AJ67" s="270" t="s">
        <v>833</v>
      </c>
      <c r="AK67" s="270" t="s">
        <v>833</v>
      </c>
      <c r="AL67" s="270" t="s">
        <v>833</v>
      </c>
      <c r="AM67" s="270" t="s">
        <v>833</v>
      </c>
      <c r="AN67" s="270" t="s">
        <v>833</v>
      </c>
      <c r="AO67" s="270" t="s">
        <v>833</v>
      </c>
      <c r="AP67" s="270" t="s">
        <v>833</v>
      </c>
      <c r="AQ67" s="270" t="s">
        <v>833</v>
      </c>
      <c r="AR67" s="270" t="s">
        <v>833</v>
      </c>
      <c r="AS67" s="270" t="s">
        <v>833</v>
      </c>
      <c r="AT67" s="270" t="s">
        <v>833</v>
      </c>
      <c r="AU67" s="270" t="s">
        <v>833</v>
      </c>
    </row>
    <row r="68" spans="2:47" ht="15" customHeight="1" thickBot="1">
      <c r="B68" s="325">
        <v>29</v>
      </c>
      <c r="C68" s="403" t="s">
        <v>118</v>
      </c>
      <c r="D68" s="404" t="s">
        <v>917</v>
      </c>
      <c r="E68" s="405" t="s">
        <v>915</v>
      </c>
      <c r="F68" s="406" t="s">
        <v>833</v>
      </c>
      <c r="G68" s="407" t="s">
        <v>833</v>
      </c>
      <c r="H68" s="408">
        <v>24.64</v>
      </c>
      <c r="I68" s="406" t="s">
        <v>833</v>
      </c>
      <c r="J68" s="407" t="s">
        <v>833</v>
      </c>
      <c r="K68" s="407" t="s">
        <v>833</v>
      </c>
      <c r="L68" s="407" t="s">
        <v>833</v>
      </c>
      <c r="M68" s="407" t="s">
        <v>833</v>
      </c>
      <c r="N68" s="407" t="s">
        <v>833</v>
      </c>
      <c r="O68" s="409">
        <v>23.89</v>
      </c>
      <c r="P68" s="407" t="s">
        <v>833</v>
      </c>
      <c r="Q68" s="407" t="s">
        <v>833</v>
      </c>
      <c r="R68" s="407" t="s">
        <v>833</v>
      </c>
      <c r="S68" s="407" t="s">
        <v>833</v>
      </c>
      <c r="T68" s="408">
        <v>23.47</v>
      </c>
      <c r="U68" s="410" t="s">
        <v>833</v>
      </c>
      <c r="V68" s="407" t="s">
        <v>833</v>
      </c>
      <c r="W68" s="407" t="s">
        <v>833</v>
      </c>
      <c r="X68" s="407" t="s">
        <v>833</v>
      </c>
      <c r="Y68" s="407" t="s">
        <v>833</v>
      </c>
      <c r="Z68" s="407" t="s">
        <v>833</v>
      </c>
      <c r="AA68" s="407" t="s">
        <v>833</v>
      </c>
      <c r="AB68" s="407" t="s">
        <v>833</v>
      </c>
      <c r="AC68" s="407" t="s">
        <v>833</v>
      </c>
      <c r="AD68" s="407" t="s">
        <v>833</v>
      </c>
      <c r="AE68" s="407" t="s">
        <v>833</v>
      </c>
      <c r="AF68" s="411">
        <v>22.42</v>
      </c>
      <c r="AG68" s="410" t="s">
        <v>833</v>
      </c>
      <c r="AH68" s="335" t="s">
        <v>833</v>
      </c>
      <c r="AI68" s="335" t="s">
        <v>833</v>
      </c>
      <c r="AJ68" s="335" t="s">
        <v>833</v>
      </c>
      <c r="AK68" s="335" t="s">
        <v>833</v>
      </c>
      <c r="AL68" s="335" t="s">
        <v>833</v>
      </c>
      <c r="AM68" s="335" t="s">
        <v>833</v>
      </c>
      <c r="AN68" s="335" t="s">
        <v>833</v>
      </c>
      <c r="AO68" s="335" t="s">
        <v>833</v>
      </c>
      <c r="AP68" s="335" t="s">
        <v>833</v>
      </c>
      <c r="AQ68" s="335" t="s">
        <v>833</v>
      </c>
      <c r="AR68" s="335" t="s">
        <v>833</v>
      </c>
      <c r="AS68" s="335" t="s">
        <v>833</v>
      </c>
      <c r="AT68" s="335" t="s">
        <v>833</v>
      </c>
      <c r="AU68" s="335" t="s">
        <v>833</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56EC-27CD-4DA6-9C00-C1E148D7E9F6}">
  <dimension ref="D6:H28"/>
  <sheetViews>
    <sheetView showGridLines="0" topLeftCell="C1" zoomScale="175" zoomScaleNormal="175" workbookViewId="0">
      <selection activeCell="H28" sqref="H28"/>
    </sheetView>
  </sheetViews>
  <sheetFormatPr baseColWidth="10" defaultColWidth="11.5" defaultRowHeight="15"/>
  <cols>
    <col min="4" max="4" width="25.33203125" bestFit="1" customWidth="1"/>
    <col min="5" max="5" width="12.6640625" bestFit="1" customWidth="1"/>
    <col min="6" max="7" width="12.33203125" bestFit="1" customWidth="1"/>
    <col min="8" max="8" width="13.83203125" bestFit="1" customWidth="1"/>
  </cols>
  <sheetData>
    <row r="6" spans="4:8" hidden="1">
      <c r="F6" s="140">
        <v>2025</v>
      </c>
      <c r="G6" s="140">
        <v>2024</v>
      </c>
      <c r="H6" s="140" t="s">
        <v>744</v>
      </c>
    </row>
    <row r="7" spans="4:8" hidden="1">
      <c r="F7" s="146">
        <v>45658</v>
      </c>
      <c r="G7" s="146">
        <v>45292</v>
      </c>
      <c r="H7" s="146">
        <v>44287</v>
      </c>
    </row>
    <row r="8" spans="4:8" hidden="1">
      <c r="D8" s="140" t="s">
        <v>715</v>
      </c>
      <c r="E8" s="140" t="s">
        <v>716</v>
      </c>
      <c r="F8" s="146">
        <v>45930</v>
      </c>
      <c r="G8" s="146">
        <v>45565</v>
      </c>
      <c r="H8" s="146">
        <v>45930</v>
      </c>
    </row>
    <row r="9" spans="4:8" hidden="1">
      <c r="D9" s="141" t="s">
        <v>100</v>
      </c>
      <c r="E9" s="141">
        <v>100</v>
      </c>
      <c r="F9" s="147">
        <f>SUM(Balance!AX10:BE10)</f>
        <v>508389.95135795727</v>
      </c>
      <c r="G9" s="147">
        <f>SUM(Balance!AL10:AS10)</f>
        <v>621974.90328070102</v>
      </c>
      <c r="H9" s="147">
        <f>SUM(Balance!E10:BE10)</f>
        <v>2584969.5601826571</v>
      </c>
    </row>
    <row r="10" spans="4:8" hidden="1">
      <c r="D10" s="141" t="s">
        <v>111</v>
      </c>
      <c r="E10" s="141">
        <v>200</v>
      </c>
      <c r="F10" s="25">
        <f>SUM(Balance!AX11:BF11)</f>
        <v>100195</v>
      </c>
      <c r="G10" s="25">
        <f>SUM(Balance!AL11:AT11)</f>
        <v>76552</v>
      </c>
      <c r="H10" s="25">
        <f>SUM(Balance!E11:BF11)</f>
        <v>476929</v>
      </c>
    </row>
    <row r="11" spans="4:8" hidden="1">
      <c r="D11" s="141" t="s">
        <v>118</v>
      </c>
      <c r="E11" s="141">
        <v>300</v>
      </c>
      <c r="F11" s="25">
        <f>SUM(Balance!AX13:BF13)</f>
        <v>288553.89445953444</v>
      </c>
      <c r="G11" s="25">
        <f>SUM(Balance!AL13:AT13)</f>
        <v>269823.75750000001</v>
      </c>
      <c r="H11" s="25">
        <f>SUM(Balance!E13:BF13)</f>
        <v>1552320.5755620988</v>
      </c>
    </row>
    <row r="12" spans="4:8" hidden="1">
      <c r="D12" s="141" t="s">
        <v>121</v>
      </c>
      <c r="E12" s="141">
        <v>400</v>
      </c>
      <c r="F12" s="25">
        <f>SUM(Balance!AX14:BF14)</f>
        <v>116291</v>
      </c>
      <c r="G12" s="25">
        <f>SUM(Balance!AL14:AT14)</f>
        <v>126060</v>
      </c>
      <c r="H12" s="25">
        <f>SUM(Balance!E14:BF14)</f>
        <v>564072</v>
      </c>
    </row>
    <row r="13" spans="4:8" hidden="1">
      <c r="D13" s="141" t="s">
        <v>130</v>
      </c>
      <c r="E13" s="141">
        <v>500</v>
      </c>
      <c r="F13" s="25">
        <f>SUM(Balance!AX17:BF17)</f>
        <v>173374.6142432325</v>
      </c>
      <c r="G13" s="25">
        <f>SUM(Balance!AL17:AT17)</f>
        <v>162020.06003920955</v>
      </c>
      <c r="H13" s="25">
        <f>SUM(Balance!E17:BF17)</f>
        <v>953225.16244014341</v>
      </c>
    </row>
    <row r="14" spans="4:8" hidden="1">
      <c r="D14" s="141" t="s">
        <v>140</v>
      </c>
      <c r="E14" s="141">
        <v>700</v>
      </c>
      <c r="F14" s="25">
        <f>SUM(Balance!AX18:BF18)</f>
        <v>38594</v>
      </c>
      <c r="G14" s="25">
        <f>SUM(Balance!AL18:AT18)</f>
        <v>35990</v>
      </c>
      <c r="H14" s="25">
        <f>SUM(Balance!E18:BF18)</f>
        <v>154544</v>
      </c>
    </row>
    <row r="15" spans="4:8" hidden="1">
      <c r="D15" s="141" t="s">
        <v>141</v>
      </c>
      <c r="E15" s="141">
        <v>800</v>
      </c>
      <c r="F15" s="25">
        <f>SUM(Balance!AX19:BF19)</f>
        <v>5589.3507201543998</v>
      </c>
      <c r="G15" s="25">
        <f>SUM(Balance!AL19:AT19)</f>
        <v>2752</v>
      </c>
      <c r="H15" s="25">
        <f>SUM(Balance!E19:BF19)</f>
        <v>49791.350720154405</v>
      </c>
    </row>
    <row r="16" spans="4:8" hidden="1">
      <c r="E16" s="140" t="s">
        <v>745</v>
      </c>
      <c r="F16" s="148">
        <f>SUM(F10:F14)</f>
        <v>717008.50870276697</v>
      </c>
      <c r="G16" s="148">
        <f t="shared" ref="G16:H16" si="0">SUM(G10:G14)</f>
        <v>670445.8175392095</v>
      </c>
      <c r="H16" s="148">
        <f t="shared" si="0"/>
        <v>3701090.7380022425</v>
      </c>
    </row>
    <row r="17" spans="4:8" hidden="1">
      <c r="E17" s="140" t="s">
        <v>746</v>
      </c>
      <c r="F17" s="142">
        <f>F16/1000000</f>
        <v>0.717008508702767</v>
      </c>
      <c r="G17" s="142">
        <f t="shared" ref="G17:H17" si="1">G16/1000000</f>
        <v>0.67044581753920951</v>
      </c>
      <c r="H17" s="142">
        <f t="shared" si="1"/>
        <v>3.7010907380022426</v>
      </c>
    </row>
    <row r="19" spans="4:8">
      <c r="F19" s="140">
        <v>2025</v>
      </c>
      <c r="G19" s="140">
        <v>2024</v>
      </c>
      <c r="H19" s="140" t="s">
        <v>744</v>
      </c>
    </row>
    <row r="20" spans="4:8">
      <c r="F20" s="146">
        <v>45658</v>
      </c>
      <c r="G20" s="146">
        <v>45292</v>
      </c>
      <c r="H20" s="146">
        <v>44287</v>
      </c>
    </row>
    <row r="21" spans="4:8">
      <c r="D21" s="140" t="s">
        <v>715</v>
      </c>
      <c r="E21" s="140" t="s">
        <v>716</v>
      </c>
      <c r="F21" s="146">
        <v>45930</v>
      </c>
      <c r="G21" s="146">
        <v>45565</v>
      </c>
      <c r="H21" s="146">
        <v>45930</v>
      </c>
    </row>
    <row r="22" spans="4:8">
      <c r="D22" s="141" t="s">
        <v>111</v>
      </c>
      <c r="E22" s="141">
        <v>200</v>
      </c>
      <c r="F22" s="25">
        <f>SUM('Cost Until 07-26'!AZ47:BH47)</f>
        <v>333485.92620253161</v>
      </c>
      <c r="G22" s="25">
        <f>SUM('Cost Until 07-26'!AN47:AV47)</f>
        <v>337396</v>
      </c>
      <c r="H22" s="25">
        <f>SUM('Cost Until 07-26'!G47:BH47)</f>
        <v>1316264.9262025317</v>
      </c>
    </row>
    <row r="23" spans="4:8">
      <c r="D23" s="141" t="s">
        <v>118</v>
      </c>
      <c r="E23" s="141">
        <v>300</v>
      </c>
      <c r="F23" s="25">
        <f>SUM('Cost Until 07-26'!AZ62:BH62)</f>
        <v>288553.89445953444</v>
      </c>
      <c r="G23" s="25">
        <f>SUM('Cost Until 07-26'!AN62:AV62)</f>
        <v>269823.75750000001</v>
      </c>
      <c r="H23" s="25">
        <f>SUM('Cost Until 07-26'!G62:BH62)</f>
        <v>1552320.5755620988</v>
      </c>
    </row>
    <row r="24" spans="4:8">
      <c r="D24" s="141" t="s">
        <v>121</v>
      </c>
      <c r="E24" s="141">
        <v>400</v>
      </c>
      <c r="F24" s="25">
        <f>SUM('Cost Until 07-26'!AZ129:BH129)</f>
        <v>116291</v>
      </c>
      <c r="G24" s="25">
        <f>SUM('Cost Until 07-26'!AN129:AV129)</f>
        <v>126060</v>
      </c>
      <c r="H24" s="25">
        <f>SUM('Cost Until 07-26'!G129:BH129)</f>
        <v>564072</v>
      </c>
    </row>
    <row r="25" spans="4:8">
      <c r="D25" s="141" t="s">
        <v>753</v>
      </c>
      <c r="E25" s="141">
        <v>500</v>
      </c>
      <c r="F25" s="25">
        <f>SUM('Cost Until 07-26'!AZ46:BH46)</f>
        <v>173374.6142432325</v>
      </c>
      <c r="G25" s="25">
        <f>SUM('Cost Until 07-26'!AN46:AV46)</f>
        <v>162020.06003920955</v>
      </c>
      <c r="H25" s="25">
        <f>SUM('Cost Until 07-26'!G46:BH46)</f>
        <v>953225.16244014341</v>
      </c>
    </row>
    <row r="26" spans="4:8">
      <c r="D26" s="141" t="s">
        <v>140</v>
      </c>
      <c r="E26" s="141">
        <v>700</v>
      </c>
      <c r="F26" s="25">
        <f>SUM('Cost Until 07-26'!AZ35:BH35)</f>
        <v>38594</v>
      </c>
      <c r="G26" s="25">
        <f>SUM('Cost Until 07-26'!AN35:AV35)</f>
        <v>35990</v>
      </c>
      <c r="H26" s="25">
        <f>SUM('Cost Until 07-26'!G35:BH35)</f>
        <v>154544</v>
      </c>
    </row>
    <row r="27" spans="4:8">
      <c r="E27" s="140" t="s">
        <v>745</v>
      </c>
      <c r="F27" s="148">
        <f>SUM(F22:F26)</f>
        <v>950299.43490529864</v>
      </c>
      <c r="G27" s="148">
        <f>SUM(G22:G26)</f>
        <v>931289.81753920962</v>
      </c>
      <c r="H27" s="148">
        <f>SUM(H22:H26)</f>
        <v>4540426.6642047735</v>
      </c>
    </row>
    <row r="28" spans="4:8">
      <c r="E28" s="140" t="s">
        <v>746</v>
      </c>
      <c r="F28" s="142">
        <f>F27/1000000</f>
        <v>0.95029943490529867</v>
      </c>
      <c r="G28" s="142">
        <f t="shared" ref="G28:H28" si="2">G27/1000000</f>
        <v>0.93128981753920959</v>
      </c>
      <c r="H28" s="142">
        <f t="shared" si="2"/>
        <v>4.5404266642047739</v>
      </c>
    </row>
  </sheetData>
  <pageMargins left="0.7" right="0.7" top="0.75" bottom="0.75" header="0.3" footer="0.3"/>
  <pageSetup orientation="landscape" horizontalDpi="1200" verticalDpi="1200" r:id="rId1"/>
  <ignoredErrors>
    <ignoredError sqref="F25:G25"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6ACE-4346-4422-8F4A-BBB71B284C54}">
  <dimension ref="A2:AT10"/>
  <sheetViews>
    <sheetView showGridLines="0" workbookViewId="0">
      <selection activeCell="A10" activeCellId="2" sqref="A6:XFD6 A8:XFD8 A10:XFD10"/>
    </sheetView>
  </sheetViews>
  <sheetFormatPr baseColWidth="10" defaultColWidth="11.5" defaultRowHeight="15"/>
  <cols>
    <col min="1" max="1" width="56.83203125" customWidth="1"/>
    <col min="2" max="2" width="15.6640625" customWidth="1"/>
    <col min="3" max="3" width="15" customWidth="1"/>
    <col min="4" max="4" width="16.6640625" bestFit="1" customWidth="1"/>
    <col min="5" max="5" width="15.83203125" bestFit="1" customWidth="1"/>
    <col min="6" max="7" width="13.5" customWidth="1"/>
    <col min="8" max="8" width="15.83203125" bestFit="1" customWidth="1"/>
    <col min="9" max="9" width="14.83203125" bestFit="1" customWidth="1"/>
    <col min="10" max="10" width="14.5" customWidth="1"/>
    <col min="11" max="12" width="14.83203125" bestFit="1" customWidth="1"/>
    <col min="13" max="13" width="14.5" bestFit="1" customWidth="1"/>
    <col min="14" max="14" width="13" customWidth="1"/>
    <col min="15" max="15" width="11.33203125" customWidth="1"/>
    <col min="16" max="16" width="14.5" bestFit="1" customWidth="1"/>
    <col min="17" max="17" width="15.83203125" bestFit="1" customWidth="1"/>
    <col min="18" max="18" width="16.1640625" bestFit="1" customWidth="1"/>
    <col min="19" max="46" width="14.5" bestFit="1" customWidth="1"/>
  </cols>
  <sheetData>
    <row r="2" spans="1:46" ht="16" thickBot="1">
      <c r="B2" s="89">
        <v>44287</v>
      </c>
      <c r="C2" s="89">
        <v>44317</v>
      </c>
      <c r="D2" s="89">
        <v>44348</v>
      </c>
      <c r="E2" s="89">
        <v>44378</v>
      </c>
      <c r="F2" s="89">
        <v>44409</v>
      </c>
      <c r="G2" s="89">
        <v>44440</v>
      </c>
      <c r="H2" s="89">
        <v>44470</v>
      </c>
      <c r="I2" s="89">
        <v>44501</v>
      </c>
      <c r="J2" s="89">
        <v>44531</v>
      </c>
      <c r="K2" s="89">
        <v>44562</v>
      </c>
      <c r="L2" s="89">
        <v>44593</v>
      </c>
      <c r="M2" s="89">
        <v>44621</v>
      </c>
      <c r="N2" s="89">
        <v>44652</v>
      </c>
      <c r="O2" s="89">
        <v>44682</v>
      </c>
      <c r="P2" s="89">
        <v>44713</v>
      </c>
      <c r="Q2" s="89">
        <v>44743</v>
      </c>
      <c r="R2" s="89">
        <v>44774</v>
      </c>
      <c r="S2" s="89">
        <v>44805</v>
      </c>
      <c r="T2" s="89">
        <v>44835</v>
      </c>
      <c r="U2" s="89">
        <v>44866</v>
      </c>
      <c r="V2" s="89">
        <v>44896</v>
      </c>
      <c r="W2" s="89">
        <v>44927</v>
      </c>
      <c r="X2" s="89">
        <v>44958</v>
      </c>
      <c r="Y2" s="89">
        <v>44986</v>
      </c>
      <c r="Z2" s="89">
        <v>45017</v>
      </c>
      <c r="AA2" s="89">
        <v>45047</v>
      </c>
      <c r="AB2" s="89">
        <v>45078</v>
      </c>
      <c r="AC2" s="89">
        <v>45108</v>
      </c>
      <c r="AD2" s="89">
        <v>45139</v>
      </c>
      <c r="AE2" s="89">
        <v>45170</v>
      </c>
      <c r="AF2" s="89">
        <v>45200</v>
      </c>
      <c r="AG2" s="89">
        <v>45231</v>
      </c>
      <c r="AH2" s="89">
        <v>45261</v>
      </c>
      <c r="AI2" s="89">
        <v>45292</v>
      </c>
      <c r="AJ2" s="89">
        <v>45323</v>
      </c>
      <c r="AK2" s="89">
        <v>45352</v>
      </c>
      <c r="AL2" s="89">
        <v>45383</v>
      </c>
      <c r="AM2" s="89">
        <v>45413</v>
      </c>
      <c r="AN2" s="89">
        <v>45444</v>
      </c>
      <c r="AO2" s="89">
        <v>45474</v>
      </c>
      <c r="AP2" s="89">
        <v>45505</v>
      </c>
      <c r="AQ2" s="89">
        <v>45536</v>
      </c>
      <c r="AR2" s="89">
        <v>45566</v>
      </c>
      <c r="AS2" s="89">
        <v>45597</v>
      </c>
      <c r="AT2" s="89">
        <v>45627</v>
      </c>
    </row>
    <row r="3" spans="1:46" s="109" customFormat="1" ht="16" thickBot="1">
      <c r="A3" s="104" t="s">
        <v>719</v>
      </c>
      <c r="B3" s="105">
        <v>29441</v>
      </c>
      <c r="C3" s="106">
        <v>29557</v>
      </c>
      <c r="D3" s="106">
        <v>29675</v>
      </c>
      <c r="E3" s="106">
        <v>29759</v>
      </c>
      <c r="F3" s="106">
        <v>29836</v>
      </c>
      <c r="G3" s="106">
        <v>30008</v>
      </c>
      <c r="H3" s="106">
        <v>30188</v>
      </c>
      <c r="I3" s="106">
        <v>30420</v>
      </c>
      <c r="J3" s="106">
        <v>30604</v>
      </c>
      <c r="K3" s="106">
        <v>31096</v>
      </c>
      <c r="L3" s="106">
        <v>31365</v>
      </c>
      <c r="M3" s="106">
        <v>31669</v>
      </c>
      <c r="N3" s="106">
        <v>31905</v>
      </c>
      <c r="O3" s="106">
        <v>32453</v>
      </c>
      <c r="P3" s="106">
        <v>32894</v>
      </c>
      <c r="Q3" s="106">
        <v>33268</v>
      </c>
      <c r="R3" s="106">
        <v>33616</v>
      </c>
      <c r="S3" s="106">
        <v>34059</v>
      </c>
      <c r="T3" s="106">
        <v>34446</v>
      </c>
      <c r="U3" s="106">
        <v>34722</v>
      </c>
      <c r="V3" s="106">
        <v>34948</v>
      </c>
      <c r="W3" s="107">
        <v>35227</v>
      </c>
      <c r="X3" s="107">
        <v>35382</v>
      </c>
      <c r="Y3" s="107">
        <v>35579</v>
      </c>
      <c r="Z3" s="107">
        <v>35666</v>
      </c>
      <c r="AA3" s="107">
        <v>35969</v>
      </c>
      <c r="AB3" s="107">
        <v>36069</v>
      </c>
      <c r="AC3" s="107">
        <v>36079</v>
      </c>
      <c r="AD3" s="107">
        <v>36068</v>
      </c>
      <c r="AE3" s="107">
        <v>36175</v>
      </c>
      <c r="AF3" s="107">
        <v>36273</v>
      </c>
      <c r="AG3" s="107">
        <v>36489</v>
      </c>
      <c r="AH3" s="107">
        <v>36669</v>
      </c>
      <c r="AI3" s="107">
        <v>36805</v>
      </c>
      <c r="AJ3" s="107">
        <v>36750</v>
      </c>
      <c r="AK3" s="107">
        <v>36984</v>
      </c>
      <c r="AL3" s="107">
        <v>37187</v>
      </c>
      <c r="AM3" s="107">
        <v>37349</v>
      </c>
      <c r="AN3" s="107">
        <v>37514</v>
      </c>
      <c r="AO3" s="107">
        <v>37591</v>
      </c>
      <c r="AP3" s="107">
        <v>37638</v>
      </c>
      <c r="AQ3" s="107">
        <v>37849</v>
      </c>
      <c r="AR3" s="107">
        <v>37950</v>
      </c>
      <c r="AS3" s="107">
        <v>38078</v>
      </c>
      <c r="AT3" s="108">
        <v>38367</v>
      </c>
    </row>
    <row r="4" spans="1:46" s="20" customFormat="1">
      <c r="A4" s="97" t="s">
        <v>724</v>
      </c>
      <c r="B4" s="110">
        <v>3735613004</v>
      </c>
      <c r="C4" s="90">
        <v>5845622192</v>
      </c>
      <c r="D4" s="90">
        <v>5527832959</v>
      </c>
      <c r="E4" s="90">
        <v>6469503412</v>
      </c>
      <c r="F4" s="90">
        <v>6506760583</v>
      </c>
      <c r="G4" s="90">
        <v>6637468590</v>
      </c>
      <c r="H4" s="90">
        <v>6359709678</v>
      </c>
      <c r="I4" s="90">
        <v>6824743003</v>
      </c>
      <c r="J4" s="90">
        <v>6960840687</v>
      </c>
      <c r="K4" s="90">
        <v>8380486496</v>
      </c>
      <c r="L4" s="90">
        <v>7226717636</v>
      </c>
      <c r="M4" s="90">
        <v>7248350063</v>
      </c>
      <c r="N4" s="90">
        <v>6059994268</v>
      </c>
      <c r="O4" s="90">
        <v>6232461284</v>
      </c>
      <c r="P4" s="90">
        <v>5783406944</v>
      </c>
      <c r="Q4" s="90">
        <v>5791271734</v>
      </c>
      <c r="R4" s="90">
        <v>5786650417</v>
      </c>
      <c r="S4" s="90">
        <v>4114279670</v>
      </c>
      <c r="T4" s="90">
        <v>2438550385</v>
      </c>
      <c r="U4" s="90">
        <v>2681133361</v>
      </c>
      <c r="V4" s="90">
        <v>2567796601</v>
      </c>
      <c r="W4" s="90">
        <v>2731029050</v>
      </c>
      <c r="X4" s="90">
        <v>2705837540</v>
      </c>
      <c r="Y4" s="90">
        <v>2810504305</v>
      </c>
      <c r="Z4" s="90">
        <v>2169453400</v>
      </c>
      <c r="AA4" s="90">
        <v>2300425050</v>
      </c>
      <c r="AB4" s="90">
        <v>1893294800</v>
      </c>
      <c r="AC4" s="90">
        <v>2083571430</v>
      </c>
      <c r="AD4" s="90">
        <v>1965796240</v>
      </c>
      <c r="AE4" s="90">
        <v>1969300970</v>
      </c>
      <c r="AF4" s="90">
        <v>2154430450</v>
      </c>
      <c r="AG4" s="90">
        <v>2204685540</v>
      </c>
      <c r="AH4" s="90">
        <v>2103892550</v>
      </c>
      <c r="AI4" s="90">
        <v>3126657350</v>
      </c>
      <c r="AJ4" s="90">
        <v>2821847181</v>
      </c>
      <c r="AK4" s="90">
        <v>2301770576</v>
      </c>
      <c r="AL4" s="90">
        <v>2432095120</v>
      </c>
      <c r="AM4" s="90">
        <v>2190877056</v>
      </c>
      <c r="AN4" s="90">
        <v>1687564348</v>
      </c>
      <c r="AO4" s="90">
        <v>2249773150</v>
      </c>
      <c r="AP4" s="90">
        <v>1877411508</v>
      </c>
      <c r="AQ4" s="90">
        <v>2051148633</v>
      </c>
      <c r="AR4" s="90">
        <v>2040497106</v>
      </c>
      <c r="AS4" s="90">
        <v>2142333295</v>
      </c>
      <c r="AT4" s="91">
        <v>2260018945</v>
      </c>
    </row>
    <row r="5" spans="1:46">
      <c r="A5" s="98" t="s">
        <v>725</v>
      </c>
      <c r="B5" s="95">
        <v>0</v>
      </c>
      <c r="C5" s="88">
        <v>0</v>
      </c>
      <c r="D5" s="88">
        <v>0</v>
      </c>
      <c r="E5" s="88">
        <v>0</v>
      </c>
      <c r="F5" s="88">
        <v>0</v>
      </c>
      <c r="G5" s="88">
        <v>0</v>
      </c>
      <c r="H5" s="88">
        <v>0</v>
      </c>
      <c r="I5" s="88">
        <v>0</v>
      </c>
      <c r="J5" s="88">
        <v>0</v>
      </c>
      <c r="K5" s="88">
        <v>0</v>
      </c>
      <c r="L5" s="88">
        <v>0</v>
      </c>
      <c r="M5" s="88">
        <v>0</v>
      </c>
      <c r="N5" s="88">
        <v>0</v>
      </c>
      <c r="O5" s="88">
        <v>0</v>
      </c>
      <c r="P5" s="88">
        <v>0</v>
      </c>
      <c r="Q5" s="88">
        <v>0</v>
      </c>
      <c r="R5" s="88">
        <v>0</v>
      </c>
      <c r="S5" s="88">
        <v>0</v>
      </c>
      <c r="T5" s="88">
        <v>0</v>
      </c>
      <c r="U5" s="88">
        <v>0</v>
      </c>
      <c r="V5" s="88">
        <v>0</v>
      </c>
      <c r="W5" s="88">
        <v>1323721628</v>
      </c>
      <c r="X5" s="88">
        <v>1678258780</v>
      </c>
      <c r="Y5" s="88">
        <v>2415407150</v>
      </c>
      <c r="Z5" s="88">
        <v>3934310016</v>
      </c>
      <c r="AA5" s="88">
        <v>5661830450</v>
      </c>
      <c r="AB5" s="88">
        <v>4901290339</v>
      </c>
      <c r="AC5" s="88">
        <v>3887548222</v>
      </c>
      <c r="AD5" s="88">
        <v>4331728400</v>
      </c>
      <c r="AE5" s="88">
        <v>3408594204</v>
      </c>
      <c r="AF5" s="88">
        <v>3539608256</v>
      </c>
      <c r="AG5" s="88">
        <v>4885960049</v>
      </c>
      <c r="AH5" s="88">
        <v>3473650862</v>
      </c>
      <c r="AI5" s="88">
        <v>4524127209</v>
      </c>
      <c r="AJ5" s="88">
        <v>4110718494</v>
      </c>
      <c r="AK5" s="88">
        <v>4653662616</v>
      </c>
      <c r="AL5" s="88">
        <v>5380310711</v>
      </c>
      <c r="AM5" s="88">
        <v>4764678975</v>
      </c>
      <c r="AN5" s="88">
        <v>4844569440</v>
      </c>
      <c r="AO5" s="88">
        <v>4583085226</v>
      </c>
      <c r="AP5" s="88">
        <v>4743615862</v>
      </c>
      <c r="AQ5" s="88">
        <v>4350242557</v>
      </c>
      <c r="AR5" s="88">
        <v>5527886144</v>
      </c>
      <c r="AS5" s="88">
        <v>4930774121</v>
      </c>
      <c r="AT5" s="92">
        <v>4817424287</v>
      </c>
    </row>
    <row r="6" spans="1:46" s="21" customFormat="1" ht="16" thickBot="1">
      <c r="A6" s="99" t="s">
        <v>726</v>
      </c>
      <c r="B6" s="111">
        <f>(B4+B5)/B3</f>
        <v>126884.71872558676</v>
      </c>
      <c r="C6" s="112">
        <f t="shared" ref="C6:AH6" si="0">(C4+C5)/C3</f>
        <v>197774.54383056468</v>
      </c>
      <c r="D6" s="112">
        <f t="shared" si="0"/>
        <v>186279.12245998316</v>
      </c>
      <c r="E6" s="112">
        <f t="shared" si="0"/>
        <v>217396.53254477636</v>
      </c>
      <c r="F6" s="112">
        <f t="shared" si="0"/>
        <v>218084.21313178711</v>
      </c>
      <c r="G6" s="112">
        <f t="shared" si="0"/>
        <v>221189.96900826445</v>
      </c>
      <c r="H6" s="112">
        <f t="shared" si="0"/>
        <v>210670.12316152113</v>
      </c>
      <c r="I6" s="112">
        <f t="shared" si="0"/>
        <v>224350.52606837606</v>
      </c>
      <c r="J6" s="112">
        <f t="shared" si="0"/>
        <v>227448.7219644491</v>
      </c>
      <c r="K6" s="112">
        <f t="shared" si="0"/>
        <v>269503.68201697967</v>
      </c>
      <c r="L6" s="112">
        <f t="shared" si="0"/>
        <v>230407.06634783995</v>
      </c>
      <c r="M6" s="112">
        <f t="shared" si="0"/>
        <v>228878.4004231267</v>
      </c>
      <c r="N6" s="112">
        <f t="shared" si="0"/>
        <v>189938.70139476573</v>
      </c>
      <c r="O6" s="112">
        <f t="shared" si="0"/>
        <v>192045.76723261332</v>
      </c>
      <c r="P6" s="112">
        <f t="shared" si="0"/>
        <v>175819.50945461178</v>
      </c>
      <c r="Q6" s="112">
        <f t="shared" si="0"/>
        <v>174079.3475411807</v>
      </c>
      <c r="R6" s="112">
        <f t="shared" si="0"/>
        <v>172139.76728343646</v>
      </c>
      <c r="S6" s="112">
        <f t="shared" si="0"/>
        <v>120798.60448046037</v>
      </c>
      <c r="T6" s="112">
        <f t="shared" si="0"/>
        <v>70793.426958137381</v>
      </c>
      <c r="U6" s="112">
        <f t="shared" si="0"/>
        <v>77217.13498646392</v>
      </c>
      <c r="V6" s="112">
        <f t="shared" si="0"/>
        <v>73474.779701270454</v>
      </c>
      <c r="W6" s="112">
        <f t="shared" si="0"/>
        <v>115103.49101541431</v>
      </c>
      <c r="X6" s="112">
        <f t="shared" si="0"/>
        <v>123907.53264371715</v>
      </c>
      <c r="Y6" s="112">
        <f t="shared" si="0"/>
        <v>146881.90941285589</v>
      </c>
      <c r="Z6" s="112">
        <f t="shared" si="0"/>
        <v>171136.75253743061</v>
      </c>
      <c r="AA6" s="112">
        <f t="shared" si="0"/>
        <v>221364.38321888293</v>
      </c>
      <c r="AB6" s="112">
        <f t="shared" si="0"/>
        <v>188377.4193628878</v>
      </c>
      <c r="AC6" s="112">
        <f t="shared" si="0"/>
        <v>165501.25147592783</v>
      </c>
      <c r="AD6" s="112">
        <f t="shared" si="0"/>
        <v>174601.43728512808</v>
      </c>
      <c r="AE6" s="112">
        <f t="shared" si="0"/>
        <v>148663.30819626813</v>
      </c>
      <c r="AF6" s="112">
        <f t="shared" si="0"/>
        <v>156977.33041104954</v>
      </c>
      <c r="AG6" s="112">
        <f t="shared" si="0"/>
        <v>194322.82575570719</v>
      </c>
      <c r="AH6" s="112">
        <f t="shared" si="0"/>
        <v>152105.14090921488</v>
      </c>
      <c r="AI6" s="112">
        <f t="shared" ref="AI6" si="1">(AI4+AI5)/AI3</f>
        <v>207873.51063714171</v>
      </c>
      <c r="AJ6" s="112">
        <f t="shared" ref="AJ6" si="2">(AJ4+AJ5)/AJ3</f>
        <v>188641.24285714285</v>
      </c>
      <c r="AK6" s="112">
        <f t="shared" ref="AK6" si="3">(AK4+AK5)/AK3</f>
        <v>188066.00670560243</v>
      </c>
      <c r="AL6" s="112">
        <f t="shared" ref="AL6" si="4">(AL4+AL5)/AL3</f>
        <v>210084.32600102187</v>
      </c>
      <c r="AM6" s="112">
        <f t="shared" ref="AM6" si="5">(AM4+AM5)/AM3</f>
        <v>186231.3858737851</v>
      </c>
      <c r="AN6" s="112">
        <f t="shared" ref="AN6" si="6">(AN4+AN5)/AN3</f>
        <v>174125.22759503117</v>
      </c>
      <c r="AO6" s="112">
        <f t="shared" ref="AO6" si="7">(AO4+AO5)/AO3</f>
        <v>181768.4652177383</v>
      </c>
      <c r="AP6" s="112">
        <f t="shared" ref="AP6" si="8">(AP4+AP5)/AP3</f>
        <v>175913.3686699612</v>
      </c>
      <c r="AQ6" s="112">
        <f t="shared" ref="AQ6" si="9">(AQ4+AQ5)/AQ3</f>
        <v>169129.73103648709</v>
      </c>
      <c r="AR6" s="112">
        <f t="shared" ref="AR6" si="10">(AR4+AR5)/AR3</f>
        <v>199430.38866930173</v>
      </c>
      <c r="AS6" s="112">
        <f t="shared" ref="AS6" si="11">(AS4+AS5)/AS3</f>
        <v>185753.12295813856</v>
      </c>
      <c r="AT6" s="112">
        <f t="shared" ref="AT6" si="12">(AT4+AT5)/AT3</f>
        <v>184466.94377981077</v>
      </c>
    </row>
    <row r="7" spans="1:46" s="20" customFormat="1">
      <c r="A7" s="97" t="s">
        <v>720</v>
      </c>
      <c r="B7" s="110"/>
      <c r="C7" s="90"/>
      <c r="D7" s="90"/>
      <c r="E7" s="90"/>
      <c r="F7" s="90"/>
      <c r="G7" s="90"/>
      <c r="H7" s="90"/>
      <c r="I7" s="90"/>
      <c r="J7" s="90">
        <v>283047256</v>
      </c>
      <c r="K7" s="90"/>
      <c r="L7" s="90"/>
      <c r="M7" s="90"/>
      <c r="N7" s="90"/>
      <c r="O7" s="90"/>
      <c r="P7" s="90"/>
      <c r="Q7" s="90"/>
      <c r="R7" s="90"/>
      <c r="S7" s="90"/>
      <c r="T7" s="90"/>
      <c r="U7" s="90"/>
      <c r="V7" s="90">
        <v>1787522002</v>
      </c>
      <c r="W7" s="90"/>
      <c r="X7" s="90"/>
      <c r="Y7" s="90"/>
      <c r="Z7" s="90"/>
      <c r="AA7" s="90"/>
      <c r="AB7" s="90"/>
      <c r="AC7" s="90"/>
      <c r="AD7" s="90"/>
      <c r="AE7" s="90"/>
      <c r="AF7" s="90"/>
      <c r="AG7" s="90"/>
      <c r="AH7" s="90">
        <v>2408569095</v>
      </c>
      <c r="AI7" s="90"/>
      <c r="AJ7" s="90"/>
      <c r="AK7" s="90"/>
      <c r="AL7" s="90"/>
      <c r="AM7" s="90"/>
      <c r="AN7" s="90"/>
      <c r="AO7" s="90"/>
      <c r="AP7" s="90"/>
      <c r="AQ7" s="90"/>
      <c r="AR7" s="90"/>
      <c r="AS7" s="90"/>
      <c r="AT7" s="91">
        <v>1836569587</v>
      </c>
    </row>
    <row r="8" spans="1:46" s="21" customFormat="1" ht="16" thickBot="1">
      <c r="A8" s="99" t="s">
        <v>721</v>
      </c>
      <c r="B8" s="96">
        <f>B7/B3</f>
        <v>0</v>
      </c>
      <c r="C8" s="93">
        <f t="shared" ref="C8:AT8" si="13">C7/C3</f>
        <v>0</v>
      </c>
      <c r="D8" s="93">
        <f t="shared" si="13"/>
        <v>0</v>
      </c>
      <c r="E8" s="93">
        <f t="shared" si="13"/>
        <v>0</v>
      </c>
      <c r="F8" s="93">
        <f t="shared" si="13"/>
        <v>0</v>
      </c>
      <c r="G8" s="93">
        <f t="shared" si="13"/>
        <v>0</v>
      </c>
      <c r="H8" s="93">
        <f t="shared" si="13"/>
        <v>0</v>
      </c>
      <c r="I8" s="93">
        <f t="shared" si="13"/>
        <v>0</v>
      </c>
      <c r="J8" s="93">
        <f t="shared" si="13"/>
        <v>9248.7013462292507</v>
      </c>
      <c r="K8" s="93">
        <f t="shared" si="13"/>
        <v>0</v>
      </c>
      <c r="L8" s="93">
        <f t="shared" si="13"/>
        <v>0</v>
      </c>
      <c r="M8" s="93">
        <f t="shared" si="13"/>
        <v>0</v>
      </c>
      <c r="N8" s="93">
        <f t="shared" si="13"/>
        <v>0</v>
      </c>
      <c r="O8" s="93">
        <f t="shared" si="13"/>
        <v>0</v>
      </c>
      <c r="P8" s="93">
        <f t="shared" si="13"/>
        <v>0</v>
      </c>
      <c r="Q8" s="93">
        <f t="shared" si="13"/>
        <v>0</v>
      </c>
      <c r="R8" s="93">
        <f t="shared" si="13"/>
        <v>0</v>
      </c>
      <c r="S8" s="93">
        <f t="shared" si="13"/>
        <v>0</v>
      </c>
      <c r="T8" s="93">
        <f t="shared" si="13"/>
        <v>0</v>
      </c>
      <c r="U8" s="93">
        <f t="shared" si="13"/>
        <v>0</v>
      </c>
      <c r="V8" s="93">
        <f t="shared" si="13"/>
        <v>51148.048586471326</v>
      </c>
      <c r="W8" s="93">
        <f t="shared" si="13"/>
        <v>0</v>
      </c>
      <c r="X8" s="93">
        <f t="shared" si="13"/>
        <v>0</v>
      </c>
      <c r="Y8" s="93">
        <f t="shared" si="13"/>
        <v>0</v>
      </c>
      <c r="Z8" s="93">
        <f t="shared" si="13"/>
        <v>0</v>
      </c>
      <c r="AA8" s="93">
        <f t="shared" si="13"/>
        <v>0</v>
      </c>
      <c r="AB8" s="93">
        <f t="shared" si="13"/>
        <v>0</v>
      </c>
      <c r="AC8" s="93">
        <f t="shared" si="13"/>
        <v>0</v>
      </c>
      <c r="AD8" s="93">
        <f t="shared" si="13"/>
        <v>0</v>
      </c>
      <c r="AE8" s="93">
        <f t="shared" si="13"/>
        <v>0</v>
      </c>
      <c r="AF8" s="93">
        <f t="shared" si="13"/>
        <v>0</v>
      </c>
      <c r="AG8" s="93">
        <f t="shared" si="13"/>
        <v>0</v>
      </c>
      <c r="AH8" s="93">
        <f t="shared" si="13"/>
        <v>65684.068150208623</v>
      </c>
      <c r="AI8" s="93">
        <f t="shared" si="13"/>
        <v>0</v>
      </c>
      <c r="AJ8" s="93">
        <f t="shared" si="13"/>
        <v>0</v>
      </c>
      <c r="AK8" s="93">
        <f t="shared" si="13"/>
        <v>0</v>
      </c>
      <c r="AL8" s="93">
        <f t="shared" si="13"/>
        <v>0</v>
      </c>
      <c r="AM8" s="93">
        <f t="shared" si="13"/>
        <v>0</v>
      </c>
      <c r="AN8" s="93">
        <f t="shared" si="13"/>
        <v>0</v>
      </c>
      <c r="AO8" s="93">
        <f t="shared" si="13"/>
        <v>0</v>
      </c>
      <c r="AP8" s="93">
        <f t="shared" si="13"/>
        <v>0</v>
      </c>
      <c r="AQ8" s="93">
        <f t="shared" si="13"/>
        <v>0</v>
      </c>
      <c r="AR8" s="93">
        <f t="shared" si="13"/>
        <v>0</v>
      </c>
      <c r="AS8" s="93">
        <f t="shared" si="13"/>
        <v>0</v>
      </c>
      <c r="AT8" s="94">
        <f t="shared" si="13"/>
        <v>47868.469961164541</v>
      </c>
    </row>
    <row r="9" spans="1:46">
      <c r="A9" s="100" t="s">
        <v>722</v>
      </c>
      <c r="B9" s="101"/>
      <c r="C9" s="102"/>
      <c r="D9" s="102"/>
      <c r="E9" s="102"/>
      <c r="F9" s="102"/>
      <c r="G9" s="102"/>
      <c r="H9" s="102"/>
      <c r="I9" s="102"/>
      <c r="J9" s="102"/>
      <c r="K9" s="102"/>
      <c r="L9" s="102"/>
      <c r="M9" s="102"/>
      <c r="N9" s="102"/>
      <c r="O9" s="102"/>
      <c r="P9" s="102"/>
      <c r="Q9" s="102"/>
      <c r="R9" s="102"/>
      <c r="S9" s="102"/>
      <c r="T9" s="102"/>
      <c r="U9" s="102"/>
      <c r="V9" s="102">
        <v>1479418</v>
      </c>
      <c r="W9" s="102"/>
      <c r="X9" s="102"/>
      <c r="Y9" s="102"/>
      <c r="Z9" s="102"/>
      <c r="AA9" s="102"/>
      <c r="AB9" s="102"/>
      <c r="AC9" s="102"/>
      <c r="AD9" s="102"/>
      <c r="AE9" s="102"/>
      <c r="AF9" s="102"/>
      <c r="AG9" s="102"/>
      <c r="AH9" s="102">
        <v>581327591</v>
      </c>
      <c r="AI9" s="102"/>
      <c r="AJ9" s="102"/>
      <c r="AK9" s="102"/>
      <c r="AL9" s="102"/>
      <c r="AM9" s="102"/>
      <c r="AN9" s="102"/>
      <c r="AO9" s="102"/>
      <c r="AP9" s="102"/>
      <c r="AQ9" s="102"/>
      <c r="AR9" s="102"/>
      <c r="AS9" s="102"/>
      <c r="AT9" s="103">
        <v>206296328</v>
      </c>
    </row>
    <row r="10" spans="1:46" ht="16" thickBot="1">
      <c r="A10" s="99" t="s">
        <v>723</v>
      </c>
      <c r="B10" s="96">
        <f>B9/B3</f>
        <v>0</v>
      </c>
      <c r="C10" s="93">
        <f t="shared" ref="C10:AT10" si="14">C9/C3</f>
        <v>0</v>
      </c>
      <c r="D10" s="93">
        <f t="shared" si="14"/>
        <v>0</v>
      </c>
      <c r="E10" s="93">
        <f t="shared" si="14"/>
        <v>0</v>
      </c>
      <c r="F10" s="93">
        <f t="shared" si="14"/>
        <v>0</v>
      </c>
      <c r="G10" s="93">
        <f t="shared" si="14"/>
        <v>0</v>
      </c>
      <c r="H10" s="93">
        <f t="shared" si="14"/>
        <v>0</v>
      </c>
      <c r="I10" s="93">
        <f t="shared" si="14"/>
        <v>0</v>
      </c>
      <c r="J10" s="93">
        <f t="shared" si="14"/>
        <v>0</v>
      </c>
      <c r="K10" s="93">
        <f t="shared" si="14"/>
        <v>0</v>
      </c>
      <c r="L10" s="93">
        <f t="shared" si="14"/>
        <v>0</v>
      </c>
      <c r="M10" s="93">
        <f t="shared" si="14"/>
        <v>0</v>
      </c>
      <c r="N10" s="93">
        <f t="shared" si="14"/>
        <v>0</v>
      </c>
      <c r="O10" s="93">
        <f t="shared" si="14"/>
        <v>0</v>
      </c>
      <c r="P10" s="93">
        <f t="shared" si="14"/>
        <v>0</v>
      </c>
      <c r="Q10" s="93">
        <f t="shared" si="14"/>
        <v>0</v>
      </c>
      <c r="R10" s="93">
        <f t="shared" si="14"/>
        <v>0</v>
      </c>
      <c r="S10" s="93">
        <f t="shared" si="14"/>
        <v>0</v>
      </c>
      <c r="T10" s="93">
        <f t="shared" si="14"/>
        <v>0</v>
      </c>
      <c r="U10" s="93">
        <f t="shared" si="14"/>
        <v>0</v>
      </c>
      <c r="V10" s="93">
        <f t="shared" si="14"/>
        <v>42.331978940139635</v>
      </c>
      <c r="W10" s="93">
        <f t="shared" si="14"/>
        <v>0</v>
      </c>
      <c r="X10" s="93">
        <f t="shared" si="14"/>
        <v>0</v>
      </c>
      <c r="Y10" s="93">
        <f t="shared" si="14"/>
        <v>0</v>
      </c>
      <c r="Z10" s="93">
        <f t="shared" si="14"/>
        <v>0</v>
      </c>
      <c r="AA10" s="93">
        <f t="shared" si="14"/>
        <v>0</v>
      </c>
      <c r="AB10" s="93">
        <f t="shared" si="14"/>
        <v>0</v>
      </c>
      <c r="AC10" s="93">
        <f t="shared" si="14"/>
        <v>0</v>
      </c>
      <c r="AD10" s="93">
        <f t="shared" si="14"/>
        <v>0</v>
      </c>
      <c r="AE10" s="93">
        <f t="shared" si="14"/>
        <v>0</v>
      </c>
      <c r="AF10" s="93">
        <f t="shared" si="14"/>
        <v>0</v>
      </c>
      <c r="AG10" s="93">
        <f t="shared" si="14"/>
        <v>0</v>
      </c>
      <c r="AH10" s="93">
        <f t="shared" si="14"/>
        <v>15853.379994000381</v>
      </c>
      <c r="AI10" s="93">
        <f t="shared" si="14"/>
        <v>0</v>
      </c>
      <c r="AJ10" s="93">
        <f t="shared" si="14"/>
        <v>0</v>
      </c>
      <c r="AK10" s="93">
        <f t="shared" si="14"/>
        <v>0</v>
      </c>
      <c r="AL10" s="93">
        <f t="shared" si="14"/>
        <v>0</v>
      </c>
      <c r="AM10" s="93">
        <f t="shared" si="14"/>
        <v>0</v>
      </c>
      <c r="AN10" s="93">
        <f t="shared" si="14"/>
        <v>0</v>
      </c>
      <c r="AO10" s="93">
        <f t="shared" si="14"/>
        <v>0</v>
      </c>
      <c r="AP10" s="93">
        <f t="shared" si="14"/>
        <v>0</v>
      </c>
      <c r="AQ10" s="93">
        <f t="shared" si="14"/>
        <v>0</v>
      </c>
      <c r="AR10" s="93">
        <f t="shared" si="14"/>
        <v>0</v>
      </c>
      <c r="AS10" s="93">
        <f t="shared" si="14"/>
        <v>0</v>
      </c>
      <c r="AT10" s="94">
        <f t="shared" si="14"/>
        <v>5376.9209998175511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Sum_detailed</vt:lpstr>
      <vt:lpstr>Summary</vt:lpstr>
      <vt:lpstr>Balance</vt:lpstr>
      <vt:lpstr>Sofia's Query</vt:lpstr>
      <vt:lpstr>Balance by Area</vt:lpstr>
      <vt:lpstr>Budget</vt:lpstr>
      <vt:lpstr>Cost Until 07-26</vt:lpstr>
      <vt:lpstr>Mr.Yang_Query (2)</vt:lpstr>
      <vt:lpstr>Sheet1</vt:lpstr>
      <vt:lpstr>Mr.Yang_Query</vt:lpstr>
      <vt:lpstr>Income</vt:lpstr>
      <vt:lpstr>A</vt:lpstr>
      <vt:lps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Cristobal Díaz</dc:creator>
  <cp:lastModifiedBy>Cristobal Díaz</cp:lastModifiedBy>
  <cp:lastPrinted>2025-09-25T19:56:50Z</cp:lastPrinted>
  <dcterms:created xsi:type="dcterms:W3CDTF">2025-07-21T14:10:14Z</dcterms:created>
  <dcterms:modified xsi:type="dcterms:W3CDTF">2026-08-19T21:49:48Z</dcterms:modified>
</cp:coreProperties>
</file>